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:\Python\TIIE IRS Toolkit\"/>
    </mc:Choice>
  </mc:AlternateContent>
  <xr:revisionPtr revIDLastSave="0" documentId="13_ncr:1_{EBA83EE1-1971-4260-B0BC-DE3ECDF3576C}" xr6:coauthVersionLast="47" xr6:coauthVersionMax="47" xr10:uidLastSave="{00000000-0000-0000-0000-000000000000}"/>
  <bookViews>
    <workbookView xWindow="28695" yWindow="0" windowWidth="19110" windowHeight="15540" tabRatio="924" firstSheet="1" activeTab="2" xr2:uid="{D2623177-0C58-4F63-9E2B-2FDE5FC313D4}"/>
  </bookViews>
  <sheets>
    <sheet name="Carry" sheetId="2" r:id="rId1"/>
    <sheet name="shortEndPricing" sheetId="3" r:id="rId2"/>
    <sheet name="Pricer" sheetId="5" r:id="rId3"/>
    <sheet name="CF1" sheetId="7" r:id="rId4"/>
    <sheet name="Fwds" sheetId="8" r:id="rId5"/>
    <sheet name="Collapse" sheetId="9" r:id="rId6"/>
    <sheet name="Collapse_tw" sheetId="10" r:id="rId7"/>
    <sheet name="Collapse2" sheetId="32" r:id="rId8"/>
    <sheet name="cpnRoll" sheetId="11" r:id="rId9"/>
    <sheet name="Blotter" sheetId="13" r:id="rId10"/>
    <sheet name="BookRisk" sheetId="14" r:id="rId11"/>
    <sheet name="init" sheetId="15" r:id="rId12"/>
    <sheet name="DF" sheetId="16" r:id="rId13"/>
    <sheet name="MXN_TIIE" sheetId="18" r:id="rId14"/>
    <sheet name="USDMXN_XCCY_Basis" sheetId="21" r:id="rId15"/>
    <sheet name="USDMXN_Fwds" sheetId="23" r:id="rId16"/>
    <sheet name="USD_SOFR" sheetId="24" r:id="rId17"/>
    <sheet name="USD_OIS" sheetId="25" r:id="rId18"/>
    <sheet name="Banxico_Meeting_Dates" sheetId="26" r:id="rId19"/>
    <sheet name="ResetRisk" sheetId="33" r:id="rId20"/>
    <sheet name="Appendix" sheetId="28" r:id="rId21"/>
    <sheet name="holidays" sheetId="29" r:id="rId22"/>
    <sheet name="fixings" sheetId="30" r:id="rId23"/>
    <sheet name="confos" sheetId="31" r:id="rId24"/>
  </sheets>
  <externalReferences>
    <externalReference r:id="rId25"/>
  </externalReferences>
  <definedNames>
    <definedName name="_xlnm._FilterDatabase" localSheetId="9" hidden="1">Blotter!$A$1:$P$30</definedName>
    <definedName name="SpreadsheetBuilder_1" hidden="1">[1]USD_OIS!#REF!</definedName>
  </definedNam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54" i="5" l="1"/>
  <c r="AF103" i="5"/>
  <c r="AE103" i="5"/>
  <c r="AD103" i="5"/>
  <c r="AC103" i="5"/>
  <c r="AB103" i="5"/>
  <c r="AA103" i="5"/>
  <c r="Z103" i="5"/>
  <c r="Y103" i="5"/>
  <c r="X103" i="5"/>
  <c r="W103" i="5"/>
  <c r="V103" i="5"/>
  <c r="U103" i="5"/>
  <c r="T103" i="5"/>
  <c r="S103" i="5"/>
  <c r="P2" i="26" a="1"/>
  <c r="H9" i="18" l="1"/>
  <c r="I9" i="18"/>
  <c r="P2" i="26"/>
  <c r="H3" i="26" a="1"/>
  <c r="H3" i="26"/>
  <c r="H7" i="26" a="1"/>
  <c r="H7" i="26"/>
  <c r="H2" i="26" a="1"/>
  <c r="H2" i="26"/>
  <c r="H4" i="26" a="1"/>
  <c r="H4" i="26"/>
  <c r="H6" i="26" a="1"/>
  <c r="H6" i="26"/>
  <c r="H5" i="26" a="1"/>
  <c r="H5" i="26"/>
  <c r="Y16" i="26" a="1"/>
  <c r="Y16" i="26"/>
  <c r="U16" i="26" a="1"/>
  <c r="U16" i="26"/>
  <c r="U10" i="26" a="1"/>
  <c r="U10" i="26"/>
  <c r="U2" i="26" a="1"/>
  <c r="U2" i="26"/>
  <c r="U17" i="26" a="1"/>
  <c r="U17" i="26"/>
  <c r="Y13" i="26" a="1"/>
  <c r="Y13" i="26"/>
  <c r="Y6" i="26" a="1"/>
  <c r="Y6" i="26"/>
  <c r="Y10" i="26" a="1"/>
  <c r="Y10" i="26"/>
  <c r="U11" i="26" a="1"/>
  <c r="U11" i="26"/>
  <c r="Y17" i="26" a="1"/>
  <c r="Y17" i="26"/>
  <c r="Y2" i="26" a="1"/>
  <c r="Y2" i="26"/>
  <c r="Y11" i="26" a="1"/>
  <c r="Y11" i="26"/>
  <c r="U9" i="26" a="1"/>
  <c r="U9" i="26"/>
  <c r="Y9" i="26" a="1"/>
  <c r="Y9" i="26"/>
  <c r="U14" i="26" a="1"/>
  <c r="U14" i="26"/>
  <c r="U13" i="26" a="1"/>
  <c r="U13" i="26"/>
  <c r="Y14" i="26" a="1"/>
  <c r="Y14" i="26"/>
  <c r="U6" i="26" a="1"/>
  <c r="U6" i="26"/>
  <c r="U12" i="26" a="1"/>
  <c r="U12" i="26"/>
  <c r="Y15" i="26" a="1"/>
  <c r="Y15" i="26"/>
  <c r="Y20" i="26" a="1"/>
  <c r="Y20" i="26"/>
  <c r="Y8" i="26" a="1"/>
  <c r="Y8" i="26"/>
  <c r="U5" i="26" a="1"/>
  <c r="U5" i="26"/>
  <c r="U18" i="26" a="1"/>
  <c r="U18" i="26"/>
  <c r="U19" i="26" a="1"/>
  <c r="U19" i="26"/>
  <c r="U3" i="26" a="1"/>
  <c r="U3" i="26"/>
  <c r="Y3" i="26" a="1"/>
  <c r="Y3" i="26"/>
  <c r="Y18" i="26" a="1"/>
  <c r="Y18" i="26"/>
  <c r="U20" i="26" a="1"/>
  <c r="U20" i="26"/>
  <c r="U4" i="26" a="1"/>
  <c r="U4" i="26"/>
  <c r="U8" i="26" a="1"/>
  <c r="U8" i="26"/>
  <c r="Y5" i="26" a="1"/>
  <c r="Y5" i="26"/>
  <c r="Y19" i="26" a="1"/>
  <c r="Y19" i="26"/>
  <c r="U7" i="26" a="1"/>
  <c r="U7" i="26"/>
  <c r="U15" i="26" a="1"/>
  <c r="U15" i="26"/>
  <c r="Y12" i="26" a="1"/>
  <c r="Y12" i="26"/>
  <c r="Y7" i="26" a="1"/>
  <c r="Y7" i="26"/>
  <c r="Y4" i="26" a="1"/>
  <c r="Y4" i="26"/>
  <c r="P36" i="5"/>
  <c r="BQ55" i="5" l="1"/>
  <c r="BR55" i="5"/>
  <c r="B1" i="11"/>
  <c r="BS55" i="5" l="1"/>
  <c r="P35" i="5"/>
  <c r="P12" i="5" l="1"/>
  <c r="BR24" i="5"/>
  <c r="BQ24" i="5"/>
  <c r="BR49" i="5" l="1"/>
  <c r="O2" i="26" a="1"/>
  <c r="O2" i="26" l="1"/>
  <c r="P11" i="5"/>
  <c r="AT2" i="5" l="1"/>
  <c r="O11" i="5" l="1"/>
  <c r="I76" i="10" l="1"/>
  <c r="I77" i="10"/>
  <c r="I78" i="10"/>
  <c r="I79" i="10"/>
  <c r="I80" i="10"/>
  <c r="I81" i="10"/>
  <c r="I82" i="10"/>
  <c r="I83" i="10"/>
  <c r="I84" i="10"/>
  <c r="I85" i="10"/>
  <c r="I86" i="10"/>
  <c r="I87" i="10"/>
  <c r="I88" i="10"/>
  <c r="I89" i="10"/>
  <c r="I90" i="10"/>
  <c r="I91" i="10"/>
  <c r="I92" i="10"/>
  <c r="I93" i="10"/>
  <c r="I94" i="10"/>
  <c r="I95" i="10"/>
  <c r="I96" i="10"/>
  <c r="I97" i="10"/>
  <c r="I98" i="10"/>
  <c r="I99" i="10"/>
  <c r="I100" i="10"/>
  <c r="I101" i="10"/>
  <c r="I102" i="10"/>
  <c r="I103" i="10"/>
  <c r="I104" i="10"/>
  <c r="I105" i="10"/>
  <c r="I106" i="10"/>
  <c r="I107" i="10"/>
  <c r="I108" i="10"/>
  <c r="I109" i="10"/>
  <c r="I110" i="10"/>
  <c r="I111" i="10"/>
  <c r="I112" i="10"/>
  <c r="I113" i="10"/>
  <c r="I114" i="10"/>
  <c r="I115" i="10"/>
  <c r="I116" i="10"/>
  <c r="I117" i="10"/>
  <c r="I118" i="10"/>
  <c r="I119" i="10"/>
  <c r="I120" i="10"/>
  <c r="I121" i="10"/>
  <c r="I122" i="10"/>
  <c r="I123" i="10"/>
  <c r="I124" i="10"/>
  <c r="I125" i="10"/>
  <c r="I126" i="10"/>
  <c r="I127" i="10"/>
  <c r="I128" i="10"/>
  <c r="I129" i="10"/>
  <c r="I130" i="10"/>
  <c r="I131" i="10"/>
  <c r="I132" i="10"/>
  <c r="I133" i="10"/>
  <c r="I134" i="10"/>
  <c r="I135" i="10"/>
  <c r="I136" i="10"/>
  <c r="I137" i="10"/>
  <c r="I138" i="10"/>
  <c r="I139" i="10"/>
  <c r="I140" i="10"/>
  <c r="I141" i="10"/>
  <c r="I142" i="10"/>
  <c r="I143" i="10"/>
  <c r="I144" i="10"/>
  <c r="I145" i="10"/>
  <c r="I146" i="10"/>
  <c r="I147" i="10"/>
  <c r="I148" i="10"/>
  <c r="I149" i="10"/>
  <c r="I150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AF123" i="5"/>
  <c r="AE123" i="5"/>
  <c r="AD123" i="5"/>
  <c r="AC123" i="5"/>
  <c r="AB123" i="5"/>
  <c r="AA123" i="5"/>
  <c r="Z123" i="5"/>
  <c r="Y123" i="5"/>
  <c r="X123" i="5"/>
  <c r="W123" i="5"/>
  <c r="V123" i="5"/>
  <c r="U123" i="5"/>
  <c r="T123" i="5"/>
  <c r="S123" i="5"/>
  <c r="P18" i="32" l="1"/>
  <c r="P17" i="32"/>
  <c r="P16" i="32"/>
  <c r="P15" i="32"/>
  <c r="P14" i="32"/>
  <c r="P13" i="32"/>
  <c r="P12" i="32"/>
  <c r="P11" i="32"/>
  <c r="P10" i="32"/>
  <c r="P9" i="32"/>
  <c r="P8" i="32"/>
  <c r="P7" i="32"/>
  <c r="P6" i="32"/>
  <c r="P5" i="32"/>
  <c r="P4" i="32"/>
  <c r="P3" i="32"/>
  <c r="P2" i="32"/>
  <c r="P1" i="32"/>
  <c r="BR76" i="10"/>
  <c r="BT76" i="10" s="1"/>
  <c r="BR77" i="10"/>
  <c r="BT77" i="10" s="1"/>
  <c r="BR78" i="10"/>
  <c r="BT78" i="10" s="1"/>
  <c r="BR79" i="10"/>
  <c r="BT79" i="10" s="1"/>
  <c r="BR80" i="10"/>
  <c r="BT80" i="10" s="1"/>
  <c r="BR81" i="10"/>
  <c r="BT81" i="10" s="1"/>
  <c r="BR82" i="10"/>
  <c r="BT82" i="10" s="1"/>
  <c r="BR83" i="10"/>
  <c r="BT83" i="10" s="1"/>
  <c r="BR84" i="10"/>
  <c r="BT84" i="10" s="1"/>
  <c r="BR85" i="10"/>
  <c r="BT85" i="10" s="1"/>
  <c r="BR86" i="10"/>
  <c r="BT86" i="10" s="1"/>
  <c r="BR87" i="10"/>
  <c r="BT87" i="10" s="1"/>
  <c r="BR88" i="10"/>
  <c r="BT88" i="10" s="1"/>
  <c r="BR89" i="10"/>
  <c r="BT89" i="10" s="1"/>
  <c r="BR90" i="10"/>
  <c r="BT90" i="10" s="1"/>
  <c r="BR91" i="10"/>
  <c r="BT91" i="10" s="1"/>
  <c r="BR92" i="10"/>
  <c r="BT92" i="10" s="1"/>
  <c r="BR93" i="10"/>
  <c r="BT93" i="10" s="1"/>
  <c r="BR94" i="10"/>
  <c r="BT94" i="10" s="1"/>
  <c r="BR95" i="10"/>
  <c r="BT95" i="10" s="1"/>
  <c r="BR96" i="10"/>
  <c r="BT96" i="10" s="1"/>
  <c r="BR97" i="10"/>
  <c r="BT97" i="10" s="1"/>
  <c r="BR98" i="10"/>
  <c r="BT98" i="10" s="1"/>
  <c r="BR99" i="10"/>
  <c r="BT99" i="10" s="1"/>
  <c r="BR100" i="10"/>
  <c r="BT100" i="10" s="1"/>
  <c r="BR101" i="10"/>
  <c r="BT101" i="10" s="1"/>
  <c r="BR102" i="10"/>
  <c r="BT102" i="10" s="1"/>
  <c r="BR103" i="10"/>
  <c r="BT103" i="10" s="1"/>
  <c r="BR104" i="10"/>
  <c r="BT104" i="10" s="1"/>
  <c r="BR105" i="10"/>
  <c r="BT105" i="10" s="1"/>
  <c r="BR106" i="10"/>
  <c r="BT106" i="10" s="1"/>
  <c r="BR107" i="10"/>
  <c r="BT107" i="10" s="1"/>
  <c r="BR108" i="10"/>
  <c r="BT108" i="10" s="1"/>
  <c r="BR109" i="10"/>
  <c r="BT109" i="10" s="1"/>
  <c r="BR110" i="10"/>
  <c r="BT110" i="10" s="1"/>
  <c r="BR111" i="10"/>
  <c r="BT111" i="10" s="1"/>
  <c r="BR112" i="10"/>
  <c r="BT112" i="10" s="1"/>
  <c r="BR113" i="10"/>
  <c r="BT113" i="10" s="1"/>
  <c r="BR114" i="10"/>
  <c r="BT114" i="10" s="1"/>
  <c r="BR115" i="10"/>
  <c r="BT115" i="10" s="1"/>
  <c r="BR116" i="10"/>
  <c r="BT116" i="10" s="1"/>
  <c r="BR117" i="10"/>
  <c r="BT117" i="10" s="1"/>
  <c r="BR118" i="10"/>
  <c r="BT118" i="10" s="1"/>
  <c r="BR119" i="10"/>
  <c r="BT119" i="10" s="1"/>
  <c r="BR120" i="10"/>
  <c r="BT120" i="10" s="1"/>
  <c r="BR121" i="10"/>
  <c r="BT121" i="10" s="1"/>
  <c r="BR122" i="10"/>
  <c r="BT122" i="10" s="1"/>
  <c r="BR123" i="10"/>
  <c r="BT123" i="10" s="1"/>
  <c r="BR124" i="10"/>
  <c r="BT124" i="10" s="1"/>
  <c r="BR125" i="10"/>
  <c r="BT125" i="10" s="1"/>
  <c r="BR126" i="10"/>
  <c r="BT126" i="10" s="1"/>
  <c r="BR127" i="10"/>
  <c r="BT127" i="10" s="1"/>
  <c r="BR128" i="10"/>
  <c r="BT128" i="10" s="1"/>
  <c r="BR129" i="10"/>
  <c r="BT129" i="10" s="1"/>
  <c r="BR130" i="10"/>
  <c r="BT130" i="10" s="1"/>
  <c r="BR131" i="10"/>
  <c r="BT131" i="10" s="1"/>
  <c r="BR132" i="10"/>
  <c r="BT132" i="10" s="1"/>
  <c r="BR133" i="10"/>
  <c r="BT133" i="10" s="1"/>
  <c r="BR134" i="10"/>
  <c r="BT134" i="10" s="1"/>
  <c r="BR135" i="10"/>
  <c r="BT135" i="10" s="1"/>
  <c r="BR136" i="10"/>
  <c r="BT136" i="10" s="1"/>
  <c r="BR137" i="10"/>
  <c r="BT137" i="10" s="1"/>
  <c r="BR138" i="10"/>
  <c r="BT138" i="10" s="1"/>
  <c r="BR139" i="10"/>
  <c r="BT139" i="10" s="1"/>
  <c r="BR140" i="10"/>
  <c r="BT140" i="10" s="1"/>
  <c r="BR141" i="10"/>
  <c r="BT141" i="10" s="1"/>
  <c r="BR142" i="10"/>
  <c r="BT142" i="10" s="1"/>
  <c r="BR143" i="10"/>
  <c r="BT143" i="10" s="1"/>
  <c r="BR144" i="10"/>
  <c r="BT144" i="10" s="1"/>
  <c r="BR145" i="10"/>
  <c r="BT145" i="10" s="1"/>
  <c r="BR146" i="10"/>
  <c r="BT146" i="10" s="1"/>
  <c r="BR147" i="10"/>
  <c r="BT147" i="10" s="1"/>
  <c r="BR148" i="10"/>
  <c r="BT148" i="10" s="1"/>
  <c r="BR149" i="10"/>
  <c r="BT149" i="10" s="1"/>
  <c r="BR150" i="10"/>
  <c r="BT150" i="10" s="1"/>
  <c r="K149" i="32"/>
  <c r="K148" i="32"/>
  <c r="K147" i="32"/>
  <c r="K146" i="32"/>
  <c r="K145" i="32"/>
  <c r="K144" i="32"/>
  <c r="K143" i="32"/>
  <c r="K142" i="32"/>
  <c r="K141" i="32"/>
  <c r="K140" i="32"/>
  <c r="K139" i="32"/>
  <c r="K138" i="32"/>
  <c r="K137" i="32"/>
  <c r="K136" i="32"/>
  <c r="K135" i="32"/>
  <c r="K134" i="32"/>
  <c r="K133" i="32"/>
  <c r="K132" i="32"/>
  <c r="K131" i="32"/>
  <c r="K130" i="32"/>
  <c r="K129" i="32"/>
  <c r="K128" i="32"/>
  <c r="K127" i="32"/>
  <c r="K126" i="32"/>
  <c r="K125" i="32"/>
  <c r="K124" i="32"/>
  <c r="K123" i="32"/>
  <c r="K122" i="32"/>
  <c r="K121" i="32"/>
  <c r="K120" i="32"/>
  <c r="K119" i="32"/>
  <c r="K118" i="32"/>
  <c r="K117" i="32"/>
  <c r="K116" i="32"/>
  <c r="K115" i="32"/>
  <c r="K114" i="32"/>
  <c r="K113" i="32"/>
  <c r="K112" i="32"/>
  <c r="K111" i="32"/>
  <c r="K110" i="32"/>
  <c r="K109" i="32"/>
  <c r="K108" i="32"/>
  <c r="K107" i="32"/>
  <c r="K106" i="32"/>
  <c r="K105" i="32"/>
  <c r="K104" i="32"/>
  <c r="K103" i="32"/>
  <c r="K102" i="32"/>
  <c r="K101" i="32"/>
  <c r="K100" i="32"/>
  <c r="K99" i="32"/>
  <c r="K98" i="32"/>
  <c r="K97" i="32"/>
  <c r="K96" i="32"/>
  <c r="K95" i="32"/>
  <c r="K94" i="32"/>
  <c r="K93" i="32"/>
  <c r="K92" i="32"/>
  <c r="K91" i="32"/>
  <c r="K90" i="32"/>
  <c r="K89" i="32"/>
  <c r="K88" i="32"/>
  <c r="K87" i="32"/>
  <c r="K86" i="32"/>
  <c r="K85" i="32"/>
  <c r="K84" i="32"/>
  <c r="K83" i="32"/>
  <c r="K82" i="32"/>
  <c r="K81" i="32"/>
  <c r="K80" i="32"/>
  <c r="K79" i="32"/>
  <c r="K78" i="32"/>
  <c r="K77" i="32"/>
  <c r="K76" i="32"/>
  <c r="K75" i="32"/>
  <c r="K74" i="32"/>
  <c r="K73" i="32"/>
  <c r="K72" i="32"/>
  <c r="K71" i="32"/>
  <c r="K70" i="32"/>
  <c r="K69" i="32"/>
  <c r="K68" i="32"/>
  <c r="K67" i="32"/>
  <c r="K66" i="32"/>
  <c r="K65" i="32"/>
  <c r="K64" i="32"/>
  <c r="K63" i="32"/>
  <c r="K62" i="32"/>
  <c r="K61" i="32"/>
  <c r="K60" i="32"/>
  <c r="K59" i="32"/>
  <c r="K58" i="32"/>
  <c r="K57" i="32"/>
  <c r="K56" i="32"/>
  <c r="K55" i="32"/>
  <c r="K54" i="32"/>
  <c r="K53" i="32"/>
  <c r="K52" i="32"/>
  <c r="K51" i="32"/>
  <c r="K50" i="32"/>
  <c r="K49" i="32"/>
  <c r="K48" i="32"/>
  <c r="K47" i="32"/>
  <c r="K46" i="32"/>
  <c r="K45" i="32"/>
  <c r="K44" i="32"/>
  <c r="K43" i="32"/>
  <c r="K42" i="32"/>
  <c r="K41" i="32"/>
  <c r="K40" i="32"/>
  <c r="K39" i="32"/>
  <c r="K38" i="32"/>
  <c r="K37" i="32"/>
  <c r="K36" i="32"/>
  <c r="K35" i="32"/>
  <c r="K34" i="32"/>
  <c r="K33" i="32"/>
  <c r="K32" i="32"/>
  <c r="K31" i="32"/>
  <c r="K30" i="32"/>
  <c r="K29" i="32"/>
  <c r="K28" i="32"/>
  <c r="K27" i="32"/>
  <c r="K26" i="32"/>
  <c r="K25" i="32"/>
  <c r="K24" i="32"/>
  <c r="K23" i="32"/>
  <c r="K22" i="32"/>
  <c r="K21" i="32"/>
  <c r="K20" i="32"/>
  <c r="K19" i="32"/>
  <c r="K18" i="32"/>
  <c r="K17" i="32"/>
  <c r="K16" i="32"/>
  <c r="K15" i="32"/>
  <c r="K14" i="32"/>
  <c r="K13" i="32"/>
  <c r="K12" i="32"/>
  <c r="K11" i="32"/>
  <c r="K10" i="32"/>
  <c r="K9" i="32"/>
  <c r="K8" i="32"/>
  <c r="K7" i="32"/>
  <c r="K6" i="32"/>
  <c r="K5" i="32"/>
  <c r="K4" i="32"/>
  <c r="K3" i="32"/>
  <c r="K2" i="32"/>
  <c r="K1" i="32"/>
  <c r="B66" i="3" a="1"/>
  <c r="B66" i="3" s="1"/>
  <c r="C9" i="10"/>
  <c r="C156" i="10"/>
  <c r="D156" i="10" s="1"/>
  <c r="C155" i="10"/>
  <c r="D155" i="10" s="1"/>
  <c r="C154" i="10"/>
  <c r="D154" i="10" s="1"/>
  <c r="C153" i="10"/>
  <c r="D153" i="10" s="1"/>
  <c r="C152" i="10"/>
  <c r="D152" i="10" s="1"/>
  <c r="C151" i="10"/>
  <c r="D151" i="10" s="1"/>
  <c r="C150" i="10"/>
  <c r="D150" i="10" s="1"/>
  <c r="C149" i="10"/>
  <c r="D149" i="10" s="1"/>
  <c r="C148" i="10"/>
  <c r="D148" i="10" s="1"/>
  <c r="C147" i="10"/>
  <c r="D147" i="10" s="1"/>
  <c r="C146" i="10"/>
  <c r="D146" i="10" s="1"/>
  <c r="C145" i="10"/>
  <c r="D145" i="10" s="1"/>
  <c r="C144" i="10"/>
  <c r="D144" i="10" s="1"/>
  <c r="C143" i="10"/>
  <c r="D143" i="10" s="1"/>
  <c r="C142" i="10"/>
  <c r="D142" i="10" s="1"/>
  <c r="C141" i="10"/>
  <c r="D141" i="10" s="1"/>
  <c r="C140" i="10"/>
  <c r="D140" i="10" s="1"/>
  <c r="C139" i="10"/>
  <c r="D139" i="10" s="1"/>
  <c r="C138" i="10"/>
  <c r="D138" i="10" s="1"/>
  <c r="C137" i="10"/>
  <c r="D137" i="10" s="1"/>
  <c r="C136" i="10"/>
  <c r="D136" i="10" s="1"/>
  <c r="C135" i="10"/>
  <c r="D135" i="10" s="1"/>
  <c r="C134" i="10"/>
  <c r="D134" i="10" s="1"/>
  <c r="C133" i="10"/>
  <c r="D133" i="10" s="1"/>
  <c r="C132" i="10"/>
  <c r="D132" i="10" s="1"/>
  <c r="C131" i="10"/>
  <c r="D131" i="10" s="1"/>
  <c r="C130" i="10"/>
  <c r="D130" i="10" s="1"/>
  <c r="C129" i="10"/>
  <c r="D129" i="10" s="1"/>
  <c r="C128" i="10"/>
  <c r="D128" i="10" s="1"/>
  <c r="C127" i="10"/>
  <c r="D127" i="10" s="1"/>
  <c r="C126" i="10"/>
  <c r="D126" i="10" s="1"/>
  <c r="C125" i="10"/>
  <c r="D125" i="10" s="1"/>
  <c r="C124" i="10"/>
  <c r="D124" i="10" s="1"/>
  <c r="C123" i="10"/>
  <c r="D123" i="10" s="1"/>
  <c r="C122" i="10"/>
  <c r="D122" i="10" s="1"/>
  <c r="C121" i="10"/>
  <c r="D121" i="10" s="1"/>
  <c r="C120" i="10"/>
  <c r="D120" i="10" s="1"/>
  <c r="C119" i="10"/>
  <c r="D119" i="10" s="1"/>
  <c r="C118" i="10"/>
  <c r="D118" i="10" s="1"/>
  <c r="C117" i="10"/>
  <c r="D117" i="10" s="1"/>
  <c r="C116" i="10"/>
  <c r="D116" i="10" s="1"/>
  <c r="C115" i="10"/>
  <c r="D115" i="10" s="1"/>
  <c r="C114" i="10"/>
  <c r="D114" i="10" s="1"/>
  <c r="C113" i="10"/>
  <c r="D113" i="10" s="1"/>
  <c r="C112" i="9"/>
  <c r="A112" i="9" s="1"/>
  <c r="C113" i="9"/>
  <c r="A113" i="9" s="1"/>
  <c r="D113" i="9"/>
  <c r="C114" i="9"/>
  <c r="A114" i="9" s="1"/>
  <c r="C115" i="9"/>
  <c r="A115" i="9" s="1"/>
  <c r="C116" i="9"/>
  <c r="B116" i="9" s="1"/>
  <c r="C117" i="9"/>
  <c r="A117" i="9" s="1"/>
  <c r="D117" i="9"/>
  <c r="C118" i="9"/>
  <c r="A118" i="9" s="1"/>
  <c r="C119" i="9"/>
  <c r="B119" i="9" s="1"/>
  <c r="D119" i="9"/>
  <c r="C120" i="9"/>
  <c r="A120" i="9" s="1"/>
  <c r="D120" i="9"/>
  <c r="C121" i="9"/>
  <c r="A121" i="9" s="1"/>
  <c r="C122" i="9"/>
  <c r="B122" i="9" s="1"/>
  <c r="D122" i="9"/>
  <c r="C123" i="9"/>
  <c r="A123" i="9" s="1"/>
  <c r="C124" i="9"/>
  <c r="A124" i="9" s="1"/>
  <c r="C125" i="9"/>
  <c r="D125" i="9" s="1"/>
  <c r="C126" i="9"/>
  <c r="A126" i="9" s="1"/>
  <c r="C127" i="9"/>
  <c r="B127" i="9" s="1"/>
  <c r="C128" i="9"/>
  <c r="B128" i="9" s="1"/>
  <c r="C129" i="9"/>
  <c r="A129" i="9" s="1"/>
  <c r="D129" i="9"/>
  <c r="A130" i="9"/>
  <c r="C130" i="9"/>
  <c r="B130" i="9" s="1"/>
  <c r="C131" i="9"/>
  <c r="B131" i="9" s="1"/>
  <c r="D131" i="9"/>
  <c r="C132" i="9"/>
  <c r="A132" i="9" s="1"/>
  <c r="D132" i="9"/>
  <c r="C133" i="9"/>
  <c r="B133" i="9" s="1"/>
  <c r="C134" i="9"/>
  <c r="A134" i="9" s="1"/>
  <c r="C135" i="9"/>
  <c r="A135" i="9" s="1"/>
  <c r="D135" i="9"/>
  <c r="A136" i="9"/>
  <c r="C136" i="9"/>
  <c r="B136" i="9" s="1"/>
  <c r="C137" i="9"/>
  <c r="B137" i="9" s="1"/>
  <c r="D137" i="9"/>
  <c r="C138" i="9"/>
  <c r="A138" i="9" s="1"/>
  <c r="C139" i="9"/>
  <c r="B139" i="9" s="1"/>
  <c r="C140" i="9"/>
  <c r="A140" i="9" s="1"/>
  <c r="C141" i="9"/>
  <c r="A141" i="9" s="1"/>
  <c r="D141" i="9"/>
  <c r="I1" i="32"/>
  <c r="G1" i="32"/>
  <c r="M1" i="32" s="1"/>
  <c r="F1" i="32"/>
  <c r="L1" i="32" s="1"/>
  <c r="H1" i="32"/>
  <c r="N1" i="32" s="1"/>
  <c r="D114" i="9" l="1"/>
  <c r="D140" i="9"/>
  <c r="D134" i="9"/>
  <c r="D128" i="9"/>
  <c r="A139" i="9"/>
  <c r="A133" i="9"/>
  <c r="A127" i="9"/>
  <c r="D138" i="9"/>
  <c r="D126" i="9"/>
  <c r="D123" i="9"/>
  <c r="D116" i="9"/>
  <c r="B115" i="10"/>
  <c r="A115" i="10" s="1"/>
  <c r="B118" i="10"/>
  <c r="A118" i="10" s="1"/>
  <c r="B121" i="10"/>
  <c r="A121" i="10" s="1"/>
  <c r="B124" i="10"/>
  <c r="A124" i="10" s="1"/>
  <c r="B127" i="10"/>
  <c r="A127" i="10" s="1"/>
  <c r="B130" i="10"/>
  <c r="A130" i="10" s="1"/>
  <c r="B133" i="10"/>
  <c r="A133" i="10" s="1"/>
  <c r="B136" i="10"/>
  <c r="A136" i="10" s="1"/>
  <c r="B139" i="10"/>
  <c r="A139" i="10" s="1"/>
  <c r="B142" i="10"/>
  <c r="A142" i="10" s="1"/>
  <c r="B145" i="10"/>
  <c r="A145" i="10" s="1"/>
  <c r="B148" i="10"/>
  <c r="A148" i="10" s="1"/>
  <c r="B151" i="10"/>
  <c r="A151" i="10" s="1"/>
  <c r="B154" i="10"/>
  <c r="A154" i="10" s="1"/>
  <c r="B113" i="10"/>
  <c r="A113" i="10" s="1"/>
  <c r="B116" i="10"/>
  <c r="A116" i="10" s="1"/>
  <c r="B119" i="10"/>
  <c r="A119" i="10" s="1"/>
  <c r="B122" i="10"/>
  <c r="A122" i="10" s="1"/>
  <c r="B125" i="10"/>
  <c r="A125" i="10" s="1"/>
  <c r="B128" i="10"/>
  <c r="A128" i="10" s="1"/>
  <c r="B131" i="10"/>
  <c r="A131" i="10" s="1"/>
  <c r="B134" i="10"/>
  <c r="A134" i="10" s="1"/>
  <c r="B137" i="10"/>
  <c r="A137" i="10" s="1"/>
  <c r="B140" i="10"/>
  <c r="A140" i="10" s="1"/>
  <c r="B143" i="10"/>
  <c r="A143" i="10" s="1"/>
  <c r="B146" i="10"/>
  <c r="A146" i="10" s="1"/>
  <c r="B149" i="10"/>
  <c r="A149" i="10" s="1"/>
  <c r="B152" i="10"/>
  <c r="A152" i="10" s="1"/>
  <c r="B155" i="10"/>
  <c r="A155" i="10" s="1"/>
  <c r="B114" i="10"/>
  <c r="A114" i="10" s="1"/>
  <c r="B117" i="10"/>
  <c r="A117" i="10" s="1"/>
  <c r="B120" i="10"/>
  <c r="A120" i="10" s="1"/>
  <c r="B123" i="10"/>
  <c r="A123" i="10" s="1"/>
  <c r="B126" i="10"/>
  <c r="A126" i="10" s="1"/>
  <c r="B129" i="10"/>
  <c r="A129" i="10" s="1"/>
  <c r="B132" i="10"/>
  <c r="A132" i="10" s="1"/>
  <c r="B135" i="10"/>
  <c r="A135" i="10" s="1"/>
  <c r="B138" i="10"/>
  <c r="A138" i="10" s="1"/>
  <c r="B141" i="10"/>
  <c r="A141" i="10" s="1"/>
  <c r="B144" i="10"/>
  <c r="A144" i="10" s="1"/>
  <c r="B147" i="10"/>
  <c r="A147" i="10" s="1"/>
  <c r="B150" i="10"/>
  <c r="A150" i="10" s="1"/>
  <c r="B153" i="10"/>
  <c r="A153" i="10" s="1"/>
  <c r="B156" i="10"/>
  <c r="A156" i="10" s="1"/>
  <c r="B141" i="9"/>
  <c r="B138" i="9"/>
  <c r="B135" i="9"/>
  <c r="B132" i="9"/>
  <c r="B129" i="9"/>
  <c r="B126" i="9"/>
  <c r="B123" i="9"/>
  <c r="B120" i="9"/>
  <c r="B117" i="9"/>
  <c r="B114" i="9"/>
  <c r="B140" i="9"/>
  <c r="B134" i="9"/>
  <c r="B125" i="9"/>
  <c r="B113" i="9"/>
  <c r="A137" i="9"/>
  <c r="A131" i="9"/>
  <c r="A128" i="9"/>
  <c r="A125" i="9"/>
  <c r="A122" i="9"/>
  <c r="A119" i="9"/>
  <c r="A116" i="9"/>
  <c r="D139" i="9"/>
  <c r="D136" i="9"/>
  <c r="D133" i="9"/>
  <c r="D130" i="9"/>
  <c r="D127" i="9"/>
  <c r="D124" i="9"/>
  <c r="D121" i="9"/>
  <c r="D118" i="9"/>
  <c r="D115" i="9"/>
  <c r="D112" i="9"/>
  <c r="B124" i="9"/>
  <c r="B121" i="9"/>
  <c r="B118" i="9"/>
  <c r="B115" i="9"/>
  <c r="B112" i="9"/>
  <c r="Y3" i="7" l="1"/>
  <c r="AE2594" i="7"/>
  <c r="AE2595" i="7"/>
  <c r="AE2596" i="7"/>
  <c r="AE2597" i="7"/>
  <c r="AE2598" i="7"/>
  <c r="AE2599" i="7"/>
  <c r="AE2600" i="7"/>
  <c r="AE2601" i="7"/>
  <c r="AE2602" i="7"/>
  <c r="AE2603" i="7"/>
  <c r="AE2604" i="7"/>
  <c r="AE2605" i="7"/>
  <c r="AE2606" i="7"/>
  <c r="AE2607" i="7"/>
  <c r="AE2608" i="7"/>
  <c r="AE2609" i="7"/>
  <c r="AE2610" i="7"/>
  <c r="AE2611" i="7"/>
  <c r="AE2612" i="7"/>
  <c r="AE2613" i="7"/>
  <c r="AE2614" i="7"/>
  <c r="AE2615" i="7"/>
  <c r="AE2616" i="7"/>
  <c r="AE2617" i="7"/>
  <c r="AE2618" i="7"/>
  <c r="AE2619" i="7"/>
  <c r="AE2620" i="7"/>
  <c r="AE2621" i="7"/>
  <c r="AE2622" i="7"/>
  <c r="AE2623" i="7"/>
  <c r="AE2624" i="7"/>
  <c r="AE2625" i="7"/>
  <c r="AE2626" i="7"/>
  <c r="AE2627" i="7"/>
  <c r="AE2628" i="7"/>
  <c r="AE2629" i="7"/>
  <c r="AE2630" i="7"/>
  <c r="AE2631" i="7"/>
  <c r="AE2632" i="7"/>
  <c r="AE2633" i="7"/>
  <c r="AE2634" i="7"/>
  <c r="AE2635" i="7"/>
  <c r="AE2636" i="7"/>
  <c r="AE2637" i="7"/>
  <c r="AE2638" i="7"/>
  <c r="AE2639" i="7"/>
  <c r="AE2640" i="7"/>
  <c r="AE2641" i="7"/>
  <c r="AE2642" i="7"/>
  <c r="AE2643" i="7"/>
  <c r="AE2644" i="7"/>
  <c r="AE2645" i="7"/>
  <c r="AE2646" i="7"/>
  <c r="AE2647" i="7"/>
  <c r="AE2648" i="7"/>
  <c r="AE2649" i="7"/>
  <c r="AE2650" i="7"/>
  <c r="AE2651" i="7"/>
  <c r="AE2652" i="7"/>
  <c r="AE2653" i="7"/>
  <c r="AE2654" i="7"/>
  <c r="AE2655" i="7"/>
  <c r="AE2656" i="7"/>
  <c r="AE2657" i="7"/>
  <c r="AE2658" i="7"/>
  <c r="AE2659" i="7"/>
  <c r="AE2660" i="7"/>
  <c r="AE2661" i="7"/>
  <c r="AE2662" i="7"/>
  <c r="AE2663" i="7"/>
  <c r="AE2664" i="7"/>
  <c r="AE2665" i="7"/>
  <c r="AE2666" i="7"/>
  <c r="AE2667" i="7"/>
  <c r="AE2668" i="7"/>
  <c r="AE2669" i="7"/>
  <c r="AE2670" i="7"/>
  <c r="AE2671" i="7"/>
  <c r="AE2672" i="7"/>
  <c r="AE2673" i="7"/>
  <c r="AE2674" i="7"/>
  <c r="AE2675" i="7"/>
  <c r="AE2676" i="7"/>
  <c r="AE2677" i="7"/>
  <c r="AE2678" i="7"/>
  <c r="AE2679" i="7"/>
  <c r="AE2680" i="7"/>
  <c r="AE2681" i="7"/>
  <c r="AE2682" i="7"/>
  <c r="AE2683" i="7"/>
  <c r="AE2684" i="7"/>
  <c r="AE2685" i="7"/>
  <c r="AE2686" i="7"/>
  <c r="AE2687" i="7"/>
  <c r="AE2688" i="7"/>
  <c r="AE2689" i="7"/>
  <c r="AE2690" i="7"/>
  <c r="AE2691" i="7"/>
  <c r="AE2692" i="7"/>
  <c r="AE2693" i="7"/>
  <c r="AE2694" i="7"/>
  <c r="AE2695" i="7"/>
  <c r="AE2696" i="7"/>
  <c r="AE2697" i="7"/>
  <c r="AE2698" i="7"/>
  <c r="AE2699" i="7"/>
  <c r="AE2700" i="7"/>
  <c r="AE2701" i="7"/>
  <c r="AE2702" i="7"/>
  <c r="AE2703" i="7"/>
  <c r="AE2704" i="7"/>
  <c r="AE2705" i="7"/>
  <c r="AE2706" i="7"/>
  <c r="AE2707" i="7"/>
  <c r="AE2708" i="7"/>
  <c r="AE2709" i="7"/>
  <c r="AE2710" i="7"/>
  <c r="AE2711" i="7"/>
  <c r="AE2712" i="7"/>
  <c r="AE2713" i="7"/>
  <c r="AE2714" i="7"/>
  <c r="AE2715" i="7"/>
  <c r="AE2716" i="7"/>
  <c r="AE2717" i="7"/>
  <c r="AE2718" i="7"/>
  <c r="AE2719" i="7"/>
  <c r="AE2720" i="7"/>
  <c r="AE2721" i="7"/>
  <c r="AE2722" i="7"/>
  <c r="AE2723" i="7"/>
  <c r="AE2724" i="7"/>
  <c r="AE2725" i="7"/>
  <c r="AE2726" i="7"/>
  <c r="AE2727" i="7"/>
  <c r="AE2728" i="7"/>
  <c r="AE2729" i="7"/>
  <c r="AE2730" i="7"/>
  <c r="AE2731" i="7"/>
  <c r="AE2732" i="7"/>
  <c r="AE2733" i="7"/>
  <c r="AE2734" i="7"/>
  <c r="AE2735" i="7"/>
  <c r="AE2736" i="7"/>
  <c r="AE2737" i="7"/>
  <c r="AE2738" i="7"/>
  <c r="AE2739" i="7"/>
  <c r="AE2740" i="7"/>
  <c r="AE2741" i="7"/>
  <c r="AE2742" i="7"/>
  <c r="AE2743" i="7"/>
  <c r="AE2744" i="7"/>
  <c r="AE2745" i="7"/>
  <c r="AE2746" i="7"/>
  <c r="AE2747" i="7"/>
  <c r="AE2748" i="7"/>
  <c r="AE2749" i="7"/>
  <c r="AE2750" i="7"/>
  <c r="AE2751" i="7"/>
  <c r="AE2752" i="7"/>
  <c r="AE2753" i="7"/>
  <c r="AE2754" i="7"/>
  <c r="AE2755" i="7"/>
  <c r="AE2756" i="7"/>
  <c r="AE2757" i="7"/>
  <c r="AE2758" i="7"/>
  <c r="AE2759" i="7"/>
  <c r="AE2760" i="7"/>
  <c r="AE2761" i="7"/>
  <c r="AE2762" i="7"/>
  <c r="AE2763" i="7"/>
  <c r="AE2764" i="7"/>
  <c r="AE2765" i="7"/>
  <c r="AE2766" i="7"/>
  <c r="AE2767" i="7"/>
  <c r="AE2768" i="7"/>
  <c r="AE2769" i="7"/>
  <c r="AE2770" i="7"/>
  <c r="AE2771" i="7"/>
  <c r="AE2772" i="7"/>
  <c r="AE2773" i="7"/>
  <c r="AE2774" i="7"/>
  <c r="AE2775" i="7"/>
  <c r="AE2776" i="7"/>
  <c r="AE2777" i="7"/>
  <c r="AE2778" i="7"/>
  <c r="AE2779" i="7"/>
  <c r="AE2780" i="7"/>
  <c r="AE2781" i="7"/>
  <c r="AE2782" i="7"/>
  <c r="AE2783" i="7"/>
  <c r="AE2784" i="7"/>
  <c r="AE2785" i="7"/>
  <c r="AE2786" i="7"/>
  <c r="AE2787" i="7"/>
  <c r="AE2788" i="7"/>
  <c r="AE2789" i="7"/>
  <c r="AE2790" i="7"/>
  <c r="AE2791" i="7"/>
  <c r="AE2792" i="7"/>
  <c r="AE2793" i="7"/>
  <c r="AE2794" i="7"/>
  <c r="AE2795" i="7"/>
  <c r="AE2796" i="7"/>
  <c r="AE2797" i="7"/>
  <c r="AE2798" i="7"/>
  <c r="AE2799" i="7"/>
  <c r="AE2800" i="7"/>
  <c r="AE2801" i="7"/>
  <c r="AE2802" i="7"/>
  <c r="AE2803" i="7"/>
  <c r="AE2804" i="7"/>
  <c r="AE2805" i="7"/>
  <c r="AE2806" i="7"/>
  <c r="AE2807" i="7"/>
  <c r="AE2808" i="7"/>
  <c r="AE2809" i="7"/>
  <c r="AE2810" i="7"/>
  <c r="AE2811" i="7"/>
  <c r="AE2812" i="7"/>
  <c r="AE2813" i="7"/>
  <c r="AE2814" i="7"/>
  <c r="AE2815" i="7"/>
  <c r="AE2816" i="7"/>
  <c r="AE2817" i="7"/>
  <c r="AE2818" i="7"/>
  <c r="AE2819" i="7"/>
  <c r="AE2820" i="7"/>
  <c r="AE2821" i="7"/>
  <c r="AE2822" i="7"/>
  <c r="AE2823" i="7"/>
  <c r="AE2824" i="7"/>
  <c r="AE2825" i="7"/>
  <c r="AE2826" i="7"/>
  <c r="AE2827" i="7"/>
  <c r="AE2828" i="7"/>
  <c r="AE2829" i="7"/>
  <c r="AE2830" i="7"/>
  <c r="AE2831" i="7"/>
  <c r="AE2832" i="7"/>
  <c r="AE2833" i="7"/>
  <c r="AE2834" i="7"/>
  <c r="AE2835" i="7"/>
  <c r="AE2836" i="7"/>
  <c r="AE2837" i="7"/>
  <c r="AE2838" i="7"/>
  <c r="AE2839" i="7"/>
  <c r="AE2840" i="7"/>
  <c r="AE2841" i="7"/>
  <c r="AE2842" i="7"/>
  <c r="AE2843" i="7"/>
  <c r="AE2844" i="7"/>
  <c r="AE2845" i="7"/>
  <c r="AE2846" i="7"/>
  <c r="AE2847" i="7"/>
  <c r="AE2848" i="7"/>
  <c r="AE2849" i="7"/>
  <c r="AE2850" i="7"/>
  <c r="AE2851" i="7"/>
  <c r="AE2852" i="7"/>
  <c r="AE2853" i="7"/>
  <c r="AE2854" i="7"/>
  <c r="AE2855" i="7"/>
  <c r="AE2856" i="7"/>
  <c r="AE2857" i="7"/>
  <c r="AE2858" i="7"/>
  <c r="AE2859" i="7"/>
  <c r="AE2860" i="7"/>
  <c r="AE2861" i="7"/>
  <c r="AE2862" i="7"/>
  <c r="AE2863" i="7"/>
  <c r="AE2864" i="7"/>
  <c r="AE2865" i="7"/>
  <c r="AE2866" i="7"/>
  <c r="AE2867" i="7"/>
  <c r="AE2868" i="7"/>
  <c r="AE2869" i="7"/>
  <c r="AE2870" i="7"/>
  <c r="AE2871" i="7"/>
  <c r="AE2872" i="7"/>
  <c r="AE2873" i="7"/>
  <c r="AE2874" i="7"/>
  <c r="AE2875" i="7"/>
  <c r="AE2876" i="7"/>
  <c r="AE2877" i="7"/>
  <c r="AE2878" i="7"/>
  <c r="AE2879" i="7"/>
  <c r="AE2880" i="7"/>
  <c r="AE2881" i="7"/>
  <c r="AE2882" i="7"/>
  <c r="AE2883" i="7"/>
  <c r="AE2884" i="7"/>
  <c r="AE2885" i="7"/>
  <c r="AE2886" i="7"/>
  <c r="AE2887" i="7"/>
  <c r="AE2888" i="7"/>
  <c r="AE2889" i="7"/>
  <c r="AE2890" i="7"/>
  <c r="AE2891" i="7"/>
  <c r="AE2892" i="7"/>
  <c r="AE2893" i="7"/>
  <c r="AE2894" i="7"/>
  <c r="AE2895" i="7"/>
  <c r="AE2896" i="7"/>
  <c r="AE2897" i="7"/>
  <c r="AE2898" i="7"/>
  <c r="AE2899" i="7"/>
  <c r="AE2900" i="7"/>
  <c r="AE2901" i="7"/>
  <c r="AE2902" i="7"/>
  <c r="AE2903" i="7"/>
  <c r="AE2904" i="7"/>
  <c r="AE2905" i="7"/>
  <c r="AE2906" i="7"/>
  <c r="AE2907" i="7"/>
  <c r="AE2908" i="7"/>
  <c r="AE2909" i="7"/>
  <c r="AE2910" i="7"/>
  <c r="AE2911" i="7"/>
  <c r="AE2912" i="7"/>
  <c r="AE2913" i="7"/>
  <c r="AE2914" i="7"/>
  <c r="AE2915" i="7"/>
  <c r="AE2916" i="7"/>
  <c r="AE2917" i="7"/>
  <c r="AE2918" i="7"/>
  <c r="AE2919" i="7"/>
  <c r="AE2920" i="7"/>
  <c r="AE2921" i="7"/>
  <c r="AE2922" i="7"/>
  <c r="AE2923" i="7"/>
  <c r="AE2924" i="7"/>
  <c r="AE2925" i="7"/>
  <c r="AE2926" i="7"/>
  <c r="AE2927" i="7"/>
  <c r="AE2928" i="7"/>
  <c r="AE2929" i="7"/>
  <c r="AE2930" i="7"/>
  <c r="AE2931" i="7"/>
  <c r="AE2932" i="7"/>
  <c r="AE2933" i="7"/>
  <c r="AE2934" i="7"/>
  <c r="AE2935" i="7"/>
  <c r="AE2936" i="7"/>
  <c r="AE2937" i="7"/>
  <c r="AE2938" i="7"/>
  <c r="AE2939" i="7"/>
  <c r="AE2940" i="7"/>
  <c r="AE2941" i="7"/>
  <c r="AE2942" i="7"/>
  <c r="AE2943" i="7"/>
  <c r="AE2944" i="7"/>
  <c r="AE2945" i="7"/>
  <c r="AE2946" i="7"/>
  <c r="AE2947" i="7"/>
  <c r="AE2948" i="7"/>
  <c r="AE2949" i="7"/>
  <c r="AE2950" i="7"/>
  <c r="AE2951" i="7"/>
  <c r="AE2952" i="7"/>
  <c r="AE2953" i="7"/>
  <c r="AE2954" i="7"/>
  <c r="AE2955" i="7"/>
  <c r="AE2956" i="7"/>
  <c r="AE2957" i="7"/>
  <c r="AE2958" i="7"/>
  <c r="AE2959" i="7"/>
  <c r="AE2960" i="7"/>
  <c r="AE2961" i="7"/>
  <c r="AE2962" i="7"/>
  <c r="AE2963" i="7"/>
  <c r="AE2964" i="7"/>
  <c r="AE2965" i="7"/>
  <c r="AE2966" i="7"/>
  <c r="AE2967" i="7"/>
  <c r="AE2968" i="7"/>
  <c r="AE2969" i="7"/>
  <c r="AE2970" i="7"/>
  <c r="AE2971" i="7"/>
  <c r="AE2972" i="7"/>
  <c r="AE2973" i="7"/>
  <c r="AE2974" i="7"/>
  <c r="AE2975" i="7"/>
  <c r="AE2976" i="7"/>
  <c r="AE2977" i="7"/>
  <c r="AE2978" i="7"/>
  <c r="AE2979" i="7"/>
  <c r="AE2980" i="7"/>
  <c r="AE2981" i="7"/>
  <c r="AE2982" i="7"/>
  <c r="AE2983" i="7"/>
  <c r="AE2984" i="7"/>
  <c r="AE2985" i="7"/>
  <c r="AE2986" i="7"/>
  <c r="AE2987" i="7"/>
  <c r="AE2988" i="7"/>
  <c r="AE2989" i="7"/>
  <c r="AE2990" i="7"/>
  <c r="AE2991" i="7"/>
  <c r="AE2992" i="7"/>
  <c r="AE2993" i="7"/>
  <c r="AE2994" i="7"/>
  <c r="AE2995" i="7"/>
  <c r="AE2996" i="7"/>
  <c r="AE2997" i="7"/>
  <c r="AE2998" i="7"/>
  <c r="AE2999" i="7"/>
  <c r="AE3000" i="7"/>
  <c r="AE3001" i="7"/>
  <c r="AE3002" i="7"/>
  <c r="AE3003" i="7"/>
  <c r="AE3004" i="7"/>
  <c r="AE3005" i="7"/>
  <c r="AE3006" i="7"/>
  <c r="AE3007" i="7"/>
  <c r="AE3008" i="7"/>
  <c r="AE3009" i="7"/>
  <c r="AE3010" i="7"/>
  <c r="AE3011" i="7"/>
  <c r="AE3012" i="7"/>
  <c r="AE3013" i="7"/>
  <c r="AE3014" i="7"/>
  <c r="AE3015" i="7"/>
  <c r="AE3016" i="7"/>
  <c r="AE3017" i="7"/>
  <c r="AE3018" i="7"/>
  <c r="AE3019" i="7"/>
  <c r="AE3020" i="7"/>
  <c r="AE3021" i="7"/>
  <c r="AE3022" i="7"/>
  <c r="AE3023" i="7"/>
  <c r="AE3024" i="7"/>
  <c r="AE3025" i="7"/>
  <c r="AE3026" i="7"/>
  <c r="AE3027" i="7"/>
  <c r="AE3028" i="7"/>
  <c r="AE3029" i="7"/>
  <c r="AE3030" i="7"/>
  <c r="AE3031" i="7"/>
  <c r="AE3032" i="7"/>
  <c r="AE3033" i="7"/>
  <c r="AE3034" i="7"/>
  <c r="AE3035" i="7"/>
  <c r="AE3036" i="7"/>
  <c r="AE3037" i="7"/>
  <c r="AE3038" i="7"/>
  <c r="AE3039" i="7"/>
  <c r="AE3040" i="7"/>
  <c r="AE3041" i="7"/>
  <c r="AE3042" i="7"/>
  <c r="AE3043" i="7"/>
  <c r="AE3044" i="7"/>
  <c r="AE3045" i="7"/>
  <c r="AE3046" i="7"/>
  <c r="AE3047" i="7"/>
  <c r="AE3048" i="7"/>
  <c r="AE3049" i="7"/>
  <c r="AE3050" i="7"/>
  <c r="AE3051" i="7"/>
  <c r="AE3052" i="7"/>
  <c r="AE3053" i="7"/>
  <c r="AE3054" i="7"/>
  <c r="AE3055" i="7"/>
  <c r="AE3056" i="7"/>
  <c r="AE3057" i="7"/>
  <c r="AE3058" i="7"/>
  <c r="AE3059" i="7"/>
  <c r="AE3060" i="7"/>
  <c r="AE3061" i="7"/>
  <c r="AE3062" i="7"/>
  <c r="AE3063" i="7"/>
  <c r="AE3064" i="7"/>
  <c r="AE3065" i="7"/>
  <c r="AE3066" i="7"/>
  <c r="AE3067" i="7"/>
  <c r="AE3068" i="7"/>
  <c r="AE3069" i="7"/>
  <c r="AE3070" i="7"/>
  <c r="AE3071" i="7"/>
  <c r="AE3072" i="7"/>
  <c r="AE3073" i="7"/>
  <c r="AE3074" i="7"/>
  <c r="AE3075" i="7"/>
  <c r="AE3076" i="7"/>
  <c r="AE3077" i="7"/>
  <c r="AE3078" i="7"/>
  <c r="AE3079" i="7"/>
  <c r="AE3080" i="7"/>
  <c r="AE3081" i="7"/>
  <c r="AE3082" i="7"/>
  <c r="AE3083" i="7"/>
  <c r="AE3084" i="7"/>
  <c r="AE3085" i="7"/>
  <c r="AE3086" i="7"/>
  <c r="AE3087" i="7"/>
  <c r="AE3088" i="7"/>
  <c r="AE3089" i="7"/>
  <c r="AE3090" i="7"/>
  <c r="AE3091" i="7"/>
  <c r="AE3092" i="7"/>
  <c r="AE3093" i="7"/>
  <c r="AE3094" i="7"/>
  <c r="AE3095" i="7"/>
  <c r="AE3096" i="7"/>
  <c r="AE3097" i="7"/>
  <c r="AE3098" i="7"/>
  <c r="AE3099" i="7"/>
  <c r="AE3100" i="7"/>
  <c r="AE3101" i="7"/>
  <c r="AE3102" i="7"/>
  <c r="AE3103" i="7"/>
  <c r="AE3104" i="7"/>
  <c r="AE3105" i="7"/>
  <c r="AE3106" i="7"/>
  <c r="AE3107" i="7"/>
  <c r="AE3108" i="7"/>
  <c r="AE3109" i="7"/>
  <c r="AE3110" i="7"/>
  <c r="AE3111" i="7"/>
  <c r="AE3112" i="7"/>
  <c r="AE3113" i="7"/>
  <c r="AE3114" i="7"/>
  <c r="AE3115" i="7"/>
  <c r="AE3116" i="7"/>
  <c r="AE3117" i="7"/>
  <c r="AE3118" i="7"/>
  <c r="AE3119" i="7"/>
  <c r="AE3120" i="7"/>
  <c r="AE3121" i="7"/>
  <c r="AE3122" i="7"/>
  <c r="AE3123" i="7"/>
  <c r="AE3124" i="7"/>
  <c r="AE3125" i="7"/>
  <c r="AE3126" i="7"/>
  <c r="AE3127" i="7"/>
  <c r="AE3128" i="7"/>
  <c r="AE3129" i="7"/>
  <c r="AE3130" i="7"/>
  <c r="AE3131" i="7"/>
  <c r="AE3132" i="7"/>
  <c r="AE3133" i="7"/>
  <c r="AE3134" i="7"/>
  <c r="AE3135" i="7"/>
  <c r="AE3136" i="7"/>
  <c r="AE3137" i="7"/>
  <c r="AE3138" i="7"/>
  <c r="AE3139" i="7"/>
  <c r="AE3140" i="7"/>
  <c r="AE3141" i="7"/>
  <c r="AE3142" i="7"/>
  <c r="AE3143" i="7"/>
  <c r="AE3144" i="7"/>
  <c r="AE3145" i="7"/>
  <c r="AE3146" i="7"/>
  <c r="AE3147" i="7"/>
  <c r="AE3148" i="7"/>
  <c r="AE3149" i="7"/>
  <c r="AE3150" i="7"/>
  <c r="AE3151" i="7"/>
  <c r="AE3152" i="7"/>
  <c r="AE3153" i="7"/>
  <c r="AE3154" i="7"/>
  <c r="AE3155" i="7"/>
  <c r="AE3156" i="7"/>
  <c r="AE3157" i="7"/>
  <c r="AE3158" i="7"/>
  <c r="AE3159" i="7"/>
  <c r="AE3160" i="7"/>
  <c r="AE3161" i="7"/>
  <c r="AE3162" i="7"/>
  <c r="AE3163" i="7"/>
  <c r="AE3164" i="7"/>
  <c r="AE3165" i="7"/>
  <c r="AE3166" i="7"/>
  <c r="AE3167" i="7"/>
  <c r="AE3168" i="7"/>
  <c r="AE3169" i="7"/>
  <c r="AE3170" i="7"/>
  <c r="AE3171" i="7"/>
  <c r="AE3172" i="7"/>
  <c r="AE3173" i="7"/>
  <c r="AE3174" i="7"/>
  <c r="AE3175" i="7"/>
  <c r="AE3176" i="7"/>
  <c r="AE3177" i="7"/>
  <c r="AE3178" i="7"/>
  <c r="AE3179" i="7"/>
  <c r="AE3180" i="7"/>
  <c r="AE3181" i="7"/>
  <c r="AE3182" i="7"/>
  <c r="AE3183" i="7"/>
  <c r="AE3184" i="7"/>
  <c r="AE3185" i="7"/>
  <c r="AE3186" i="7"/>
  <c r="AE3187" i="7"/>
  <c r="AE3188" i="7"/>
  <c r="AE3189" i="7"/>
  <c r="AE3190" i="7"/>
  <c r="AE3191" i="7"/>
  <c r="AE3192" i="7"/>
  <c r="AE3193" i="7"/>
  <c r="AE3194" i="7"/>
  <c r="AE3195" i="7"/>
  <c r="AE3196" i="7"/>
  <c r="AE3197" i="7"/>
  <c r="AE3198" i="7"/>
  <c r="AE3199" i="7"/>
  <c r="AE3200" i="7"/>
  <c r="AE3201" i="7"/>
  <c r="AE3202" i="7"/>
  <c r="AE3203" i="7"/>
  <c r="AE3204" i="7"/>
  <c r="AE3205" i="7"/>
  <c r="AE3206" i="7"/>
  <c r="AE3207" i="7"/>
  <c r="AE3208" i="7"/>
  <c r="AE3209" i="7"/>
  <c r="AE3210" i="7"/>
  <c r="AE3211" i="7"/>
  <c r="AE3212" i="7"/>
  <c r="AE3213" i="7"/>
  <c r="AE3214" i="7"/>
  <c r="AE3215" i="7"/>
  <c r="AE3216" i="7"/>
  <c r="AE3217" i="7"/>
  <c r="AE3218" i="7"/>
  <c r="AE3219" i="7"/>
  <c r="AE3220" i="7"/>
  <c r="AE3221" i="7"/>
  <c r="AE3222" i="7"/>
  <c r="AE3223" i="7"/>
  <c r="AE3224" i="7"/>
  <c r="AE3225" i="7"/>
  <c r="AE3226" i="7"/>
  <c r="AE3227" i="7"/>
  <c r="AE3228" i="7"/>
  <c r="AE3229" i="7"/>
  <c r="AE3230" i="7"/>
  <c r="AE3231" i="7"/>
  <c r="AE3232" i="7"/>
  <c r="AE3233" i="7"/>
  <c r="AE3234" i="7"/>
  <c r="AE3235" i="7"/>
  <c r="AE3236" i="7"/>
  <c r="AE3237" i="7"/>
  <c r="AE3238" i="7"/>
  <c r="AE3239" i="7"/>
  <c r="AE3240" i="7"/>
  <c r="AE3241" i="7"/>
  <c r="AE3242" i="7"/>
  <c r="AE3243" i="7"/>
  <c r="AE3244" i="7"/>
  <c r="AE3245" i="7"/>
  <c r="AE3246" i="7"/>
  <c r="AE3247" i="7"/>
  <c r="AE3248" i="7"/>
  <c r="AE3249" i="7"/>
  <c r="AE3250" i="7"/>
  <c r="AE3251" i="7"/>
  <c r="AE3252" i="7"/>
  <c r="AE3253" i="7"/>
  <c r="AE3254" i="7"/>
  <c r="AE3255" i="7"/>
  <c r="AE3256" i="7"/>
  <c r="AE3257" i="7"/>
  <c r="AE3258" i="7"/>
  <c r="AE3259" i="7"/>
  <c r="AE3260" i="7"/>
  <c r="AE3261" i="7"/>
  <c r="AE3262" i="7"/>
  <c r="AE3263" i="7"/>
  <c r="AE3264" i="7"/>
  <c r="AE3265" i="7"/>
  <c r="AE3266" i="7"/>
  <c r="AE3267" i="7"/>
  <c r="AE3268" i="7"/>
  <c r="AE3269" i="7"/>
  <c r="AE3270" i="7"/>
  <c r="AE3271" i="7"/>
  <c r="AE3272" i="7"/>
  <c r="AE3273" i="7"/>
  <c r="AE3274" i="7"/>
  <c r="AE3275" i="7"/>
  <c r="AE3276" i="7"/>
  <c r="AE3277" i="7"/>
  <c r="AE3278" i="7"/>
  <c r="AE3279" i="7"/>
  <c r="AE3280" i="7"/>
  <c r="AE3281" i="7"/>
  <c r="AE3282" i="7"/>
  <c r="AE3283" i="7"/>
  <c r="AE3284" i="7"/>
  <c r="AE3285" i="7"/>
  <c r="AE3286" i="7"/>
  <c r="AE3287" i="7"/>
  <c r="AE3288" i="7"/>
  <c r="AE3289" i="7"/>
  <c r="AE3290" i="7"/>
  <c r="AE3291" i="7"/>
  <c r="AE3292" i="7"/>
  <c r="AE3293" i="7"/>
  <c r="AE3294" i="7"/>
  <c r="AE3295" i="7"/>
  <c r="AE3296" i="7"/>
  <c r="AE3297" i="7"/>
  <c r="AE3298" i="7"/>
  <c r="AE3299" i="7"/>
  <c r="AE3300" i="7"/>
  <c r="AE3301" i="7"/>
  <c r="AE3302" i="7"/>
  <c r="AE3303" i="7"/>
  <c r="AE3304" i="7"/>
  <c r="AE3305" i="7"/>
  <c r="AE3306" i="7"/>
  <c r="AE3307" i="7"/>
  <c r="AE3308" i="7"/>
  <c r="AE3309" i="7"/>
  <c r="AE3310" i="7"/>
  <c r="AE3311" i="7"/>
  <c r="AE3312" i="7"/>
  <c r="AE3313" i="7"/>
  <c r="AE3314" i="7"/>
  <c r="AE3315" i="7"/>
  <c r="AE3316" i="7"/>
  <c r="AE3317" i="7"/>
  <c r="AE3318" i="7"/>
  <c r="AE3319" i="7"/>
  <c r="AE3320" i="7"/>
  <c r="AE3321" i="7"/>
  <c r="AE3322" i="7"/>
  <c r="AE3323" i="7"/>
  <c r="AE3324" i="7"/>
  <c r="AE3325" i="7"/>
  <c r="AE3326" i="7"/>
  <c r="AE3327" i="7"/>
  <c r="AE3328" i="7"/>
  <c r="AE3329" i="7"/>
  <c r="AE3330" i="7"/>
  <c r="AE3331" i="7"/>
  <c r="AE3332" i="7"/>
  <c r="AE3333" i="7"/>
  <c r="AE3334" i="7"/>
  <c r="AE3335" i="7"/>
  <c r="AE3336" i="7"/>
  <c r="AE3337" i="7"/>
  <c r="AE3338" i="7"/>
  <c r="AE3339" i="7"/>
  <c r="AE3340" i="7"/>
  <c r="AE3341" i="7"/>
  <c r="AE3342" i="7"/>
  <c r="AE3343" i="7"/>
  <c r="AE3344" i="7"/>
  <c r="AE3345" i="7"/>
  <c r="AE3346" i="7"/>
  <c r="AE3347" i="7"/>
  <c r="AE3348" i="7"/>
  <c r="AE3349" i="7"/>
  <c r="AE3350" i="7"/>
  <c r="AE3351" i="7"/>
  <c r="AE3352" i="7"/>
  <c r="AE3353" i="7"/>
  <c r="AE3354" i="7"/>
  <c r="AE3355" i="7"/>
  <c r="AE3356" i="7"/>
  <c r="AE3357" i="7"/>
  <c r="AE3358" i="7"/>
  <c r="AE3359" i="7"/>
  <c r="AE3360" i="7"/>
  <c r="AE3361" i="7"/>
  <c r="AE3362" i="7"/>
  <c r="AE3363" i="7"/>
  <c r="AE3364" i="7"/>
  <c r="AE3365" i="7"/>
  <c r="AE3366" i="7"/>
  <c r="AE3367" i="7"/>
  <c r="AE3368" i="7"/>
  <c r="AE3369" i="7"/>
  <c r="AE3370" i="7"/>
  <c r="AE3371" i="7"/>
  <c r="AE3372" i="7"/>
  <c r="AE3373" i="7"/>
  <c r="AE3374" i="7"/>
  <c r="AE3375" i="7"/>
  <c r="AE3376" i="7"/>
  <c r="AE3377" i="7"/>
  <c r="AE3378" i="7"/>
  <c r="AE3379" i="7"/>
  <c r="AE3380" i="7"/>
  <c r="AE3381" i="7"/>
  <c r="AE3382" i="7"/>
  <c r="AE3383" i="7"/>
  <c r="AE3384" i="7"/>
  <c r="AE3385" i="7"/>
  <c r="AE3386" i="7"/>
  <c r="AE3387" i="7"/>
  <c r="AE3388" i="7"/>
  <c r="AE3389" i="7"/>
  <c r="AE3390" i="7"/>
  <c r="AE3391" i="7"/>
  <c r="AE3392" i="7"/>
  <c r="AE3393" i="7"/>
  <c r="AE3394" i="7"/>
  <c r="AE3395" i="7"/>
  <c r="AE3396" i="7"/>
  <c r="AE3397" i="7"/>
  <c r="AE3398" i="7"/>
  <c r="AE3399" i="7"/>
  <c r="AE3400" i="7"/>
  <c r="AE3401" i="7"/>
  <c r="AE3402" i="7"/>
  <c r="AE3403" i="7"/>
  <c r="AE3404" i="7"/>
  <c r="AE3405" i="7"/>
  <c r="AE3406" i="7"/>
  <c r="AE3407" i="7"/>
  <c r="AE3408" i="7"/>
  <c r="AE3409" i="7"/>
  <c r="AE3410" i="7"/>
  <c r="AE3411" i="7"/>
  <c r="AE3412" i="7"/>
  <c r="AE3413" i="7"/>
  <c r="AE3414" i="7"/>
  <c r="AE3415" i="7"/>
  <c r="AE3416" i="7"/>
  <c r="AE3417" i="7"/>
  <c r="AE3418" i="7"/>
  <c r="AE3419" i="7"/>
  <c r="AE3420" i="7"/>
  <c r="AE3421" i="7"/>
  <c r="AE3422" i="7"/>
  <c r="AE3423" i="7"/>
  <c r="AE3424" i="7"/>
  <c r="AE3425" i="7"/>
  <c r="AE3426" i="7"/>
  <c r="AE3427" i="7"/>
  <c r="AE3428" i="7"/>
  <c r="AE3429" i="7"/>
  <c r="AE3430" i="7"/>
  <c r="AE3431" i="7"/>
  <c r="AE3432" i="7"/>
  <c r="AE3433" i="7"/>
  <c r="AE3434" i="7"/>
  <c r="AE3435" i="7"/>
  <c r="AE3436" i="7"/>
  <c r="AE3437" i="7"/>
  <c r="AE3438" i="7"/>
  <c r="AE3439" i="7"/>
  <c r="AE3440" i="7"/>
  <c r="AE3441" i="7"/>
  <c r="AE3442" i="7"/>
  <c r="AE3443" i="7"/>
  <c r="AE3444" i="7"/>
  <c r="AE3445" i="7"/>
  <c r="AE3446" i="7"/>
  <c r="AE3447" i="7"/>
  <c r="AE3448" i="7"/>
  <c r="AE3449" i="7"/>
  <c r="AE3450" i="7"/>
  <c r="AE3451" i="7"/>
  <c r="AE3452" i="7"/>
  <c r="AE3453" i="7"/>
  <c r="AE3454" i="7"/>
  <c r="AE3455" i="7"/>
  <c r="AE3456" i="7"/>
  <c r="AE3457" i="7"/>
  <c r="AE3458" i="7"/>
  <c r="AE3459" i="7"/>
  <c r="AE3460" i="7"/>
  <c r="AE3461" i="7"/>
  <c r="AE3462" i="7"/>
  <c r="AE3463" i="7"/>
  <c r="AE3464" i="7"/>
  <c r="AE3465" i="7"/>
  <c r="AE3466" i="7"/>
  <c r="AE3467" i="7"/>
  <c r="AE3468" i="7"/>
  <c r="AE3469" i="7"/>
  <c r="AE3470" i="7"/>
  <c r="AE3471" i="7"/>
  <c r="AE3472" i="7"/>
  <c r="AE3473" i="7"/>
  <c r="AE3474" i="7"/>
  <c r="AE3475" i="7"/>
  <c r="AE3476" i="7"/>
  <c r="AE3477" i="7"/>
  <c r="AE3478" i="7"/>
  <c r="AE3479" i="7"/>
  <c r="AE3480" i="7"/>
  <c r="AE3481" i="7"/>
  <c r="AE3482" i="7"/>
  <c r="AE3483" i="7"/>
  <c r="AE3484" i="7"/>
  <c r="AE3485" i="7"/>
  <c r="AE3486" i="7"/>
  <c r="AE3487" i="7"/>
  <c r="AE3488" i="7"/>
  <c r="AE3489" i="7"/>
  <c r="AE3490" i="7"/>
  <c r="AE3491" i="7"/>
  <c r="AE3492" i="7"/>
  <c r="AE3493" i="7"/>
  <c r="AE3494" i="7"/>
  <c r="AE3495" i="7"/>
  <c r="AE3496" i="7"/>
  <c r="AE3497" i="7"/>
  <c r="AE3498" i="7"/>
  <c r="AE3499" i="7"/>
  <c r="AE3500" i="7"/>
  <c r="AE3501" i="7"/>
  <c r="AE3502" i="7"/>
  <c r="AE3503" i="7"/>
  <c r="AE3504" i="7"/>
  <c r="AE3505" i="7"/>
  <c r="AE3506" i="7"/>
  <c r="AE3507" i="7"/>
  <c r="AE3508" i="7"/>
  <c r="AE3509" i="7"/>
  <c r="AE3510" i="7"/>
  <c r="AE3511" i="7"/>
  <c r="AE3512" i="7"/>
  <c r="AE3513" i="7"/>
  <c r="AE3514" i="7"/>
  <c r="AE3515" i="7"/>
  <c r="AE3516" i="7"/>
  <c r="AE3517" i="7"/>
  <c r="AE3518" i="7"/>
  <c r="AE3519" i="7"/>
  <c r="AE3520" i="7"/>
  <c r="AE3521" i="7"/>
  <c r="AE3522" i="7"/>
  <c r="AE3523" i="7"/>
  <c r="AE3524" i="7"/>
  <c r="AE3525" i="7"/>
  <c r="AE3526" i="7"/>
  <c r="AE3527" i="7"/>
  <c r="AE3528" i="7"/>
  <c r="AE3529" i="7"/>
  <c r="AE3530" i="7"/>
  <c r="AE3531" i="7"/>
  <c r="AE3532" i="7"/>
  <c r="AE3533" i="7"/>
  <c r="AE3534" i="7"/>
  <c r="AE3535" i="7"/>
  <c r="AE3536" i="7"/>
  <c r="AE3537" i="7"/>
  <c r="AE3538" i="7"/>
  <c r="AE3539" i="7"/>
  <c r="AE3540" i="7"/>
  <c r="AE3541" i="7"/>
  <c r="AE3542" i="7"/>
  <c r="AE3543" i="7"/>
  <c r="AE3544" i="7"/>
  <c r="AE3545" i="7"/>
  <c r="AE3546" i="7"/>
  <c r="AE3547" i="7"/>
  <c r="AE3548" i="7"/>
  <c r="AE3549" i="7"/>
  <c r="AE3550" i="7"/>
  <c r="AE3551" i="7"/>
  <c r="AE3552" i="7"/>
  <c r="AE3553" i="7"/>
  <c r="AE3554" i="7"/>
  <c r="AE3555" i="7"/>
  <c r="AE3556" i="7"/>
  <c r="AE3557" i="7"/>
  <c r="AE3558" i="7"/>
  <c r="AE3559" i="7"/>
  <c r="AE3560" i="7"/>
  <c r="AE3561" i="7"/>
  <c r="AE3562" i="7"/>
  <c r="AE3563" i="7"/>
  <c r="AE3564" i="7"/>
  <c r="AE3565" i="7"/>
  <c r="AE3566" i="7"/>
  <c r="AE3567" i="7"/>
  <c r="AE3568" i="7"/>
  <c r="AE3569" i="7"/>
  <c r="AE3570" i="7"/>
  <c r="AE3571" i="7"/>
  <c r="AE3572" i="7"/>
  <c r="AE3573" i="7"/>
  <c r="AE3574" i="7"/>
  <c r="AE3575" i="7"/>
  <c r="AE3576" i="7"/>
  <c r="AE3577" i="7"/>
  <c r="AE3578" i="7"/>
  <c r="AE3579" i="7"/>
  <c r="AE3580" i="7"/>
  <c r="AE3581" i="7"/>
  <c r="AE3582" i="7"/>
  <c r="AE3583" i="7"/>
  <c r="AE3584" i="7"/>
  <c r="AE3585" i="7"/>
  <c r="AE3586" i="7"/>
  <c r="AE3587" i="7"/>
  <c r="AE3588" i="7"/>
  <c r="AE3589" i="7"/>
  <c r="AE3590" i="7"/>
  <c r="AE3591" i="7"/>
  <c r="AE3592" i="7"/>
  <c r="AE3593" i="7"/>
  <c r="AE3594" i="7"/>
  <c r="AE3595" i="7"/>
  <c r="AE3596" i="7"/>
  <c r="AE3597" i="7"/>
  <c r="AE3598" i="7"/>
  <c r="AE3599" i="7"/>
  <c r="AE3600" i="7"/>
  <c r="AE3601" i="7"/>
  <c r="AE3602" i="7"/>
  <c r="AE3603" i="7"/>
  <c r="AE3604" i="7"/>
  <c r="AE3605" i="7"/>
  <c r="AE3606" i="7"/>
  <c r="AE3607" i="7"/>
  <c r="AE3608" i="7"/>
  <c r="AE3609" i="7"/>
  <c r="AE3610" i="7"/>
  <c r="AE3611" i="7"/>
  <c r="AE3612" i="7"/>
  <c r="AE3613" i="7"/>
  <c r="AE3614" i="7"/>
  <c r="AE3615" i="7"/>
  <c r="AE3616" i="7"/>
  <c r="AE3617" i="7"/>
  <c r="AE3618" i="7"/>
  <c r="AE3619" i="7"/>
  <c r="AE3620" i="7"/>
  <c r="AE3621" i="7"/>
  <c r="AE3622" i="7"/>
  <c r="AE3623" i="7"/>
  <c r="AE3624" i="7"/>
  <c r="AE3625" i="7"/>
  <c r="AE3626" i="7"/>
  <c r="AE3627" i="7"/>
  <c r="AE3628" i="7"/>
  <c r="AE3629" i="7"/>
  <c r="AE3630" i="7"/>
  <c r="AE3631" i="7"/>
  <c r="AE3632" i="7"/>
  <c r="AE3633" i="7"/>
  <c r="AE3634" i="7"/>
  <c r="AE3635" i="7"/>
  <c r="AE3636" i="7"/>
  <c r="AE3637" i="7"/>
  <c r="AE3638" i="7"/>
  <c r="AE3639" i="7"/>
  <c r="AE3640" i="7"/>
  <c r="AE3641" i="7"/>
  <c r="AE3642" i="7"/>
  <c r="AE3643" i="7"/>
  <c r="AE3644" i="7"/>
  <c r="AE3645" i="7"/>
  <c r="AE3646" i="7"/>
  <c r="AE3647" i="7"/>
  <c r="AE3648" i="7"/>
  <c r="AE3649" i="7"/>
  <c r="AE3650" i="7"/>
  <c r="AE3651" i="7"/>
  <c r="AE3652" i="7"/>
  <c r="AE3653" i="7"/>
  <c r="AE3654" i="7"/>
  <c r="AE3655" i="7"/>
  <c r="AE3656" i="7"/>
  <c r="AE3657" i="7"/>
  <c r="AE3658" i="7"/>
  <c r="AE3659" i="7"/>
  <c r="AE3660" i="7"/>
  <c r="AE3661" i="7"/>
  <c r="AE3662" i="7"/>
  <c r="AE3663" i="7"/>
  <c r="AE3664" i="7"/>
  <c r="AE3665" i="7"/>
  <c r="AE3666" i="7"/>
  <c r="AE3667" i="7"/>
  <c r="AE3668" i="7"/>
  <c r="AE3669" i="7"/>
  <c r="AE3670" i="7"/>
  <c r="AE3671" i="7"/>
  <c r="AE3672" i="7"/>
  <c r="AE3673" i="7"/>
  <c r="AE3674" i="7"/>
  <c r="AE3675" i="7"/>
  <c r="AE3676" i="7"/>
  <c r="AE3677" i="7"/>
  <c r="AE3678" i="7"/>
  <c r="AE3679" i="7"/>
  <c r="AE3680" i="7"/>
  <c r="AE3681" i="7"/>
  <c r="AE3682" i="7"/>
  <c r="AE3683" i="7"/>
  <c r="AE3684" i="7"/>
  <c r="AE3685" i="7"/>
  <c r="AE3686" i="7"/>
  <c r="AE3687" i="7"/>
  <c r="AE3688" i="7"/>
  <c r="AE3689" i="7"/>
  <c r="AE3690" i="7"/>
  <c r="AE3691" i="7"/>
  <c r="AE3692" i="7"/>
  <c r="AE3693" i="7"/>
  <c r="AE3694" i="7"/>
  <c r="AE3695" i="7"/>
  <c r="AE3696" i="7"/>
  <c r="AE3697" i="7"/>
  <c r="AE3698" i="7"/>
  <c r="AE3699" i="7"/>
  <c r="AE3700" i="7"/>
  <c r="AE3701" i="7"/>
  <c r="AE3702" i="7"/>
  <c r="AE3703" i="7"/>
  <c r="AE3704" i="7"/>
  <c r="AE3705" i="7"/>
  <c r="AE3706" i="7"/>
  <c r="AE3707" i="7"/>
  <c r="AE3708" i="7"/>
  <c r="AE3709" i="7"/>
  <c r="AE3710" i="7"/>
  <c r="AE3711" i="7"/>
  <c r="AE3712" i="7"/>
  <c r="AE3713" i="7"/>
  <c r="AE3714" i="7"/>
  <c r="AE3715" i="7"/>
  <c r="AE3716" i="7"/>
  <c r="AE3717" i="7"/>
  <c r="AE3718" i="7"/>
  <c r="AE3719" i="7"/>
  <c r="AE3720" i="7"/>
  <c r="AE3721" i="7"/>
  <c r="AE3722" i="7"/>
  <c r="AE3723" i="7"/>
  <c r="AE3724" i="7"/>
  <c r="AE3725" i="7"/>
  <c r="AE3726" i="7"/>
  <c r="AE3727" i="7"/>
  <c r="AE3728" i="7"/>
  <c r="AE3729" i="7"/>
  <c r="AE3730" i="7"/>
  <c r="AE3731" i="7"/>
  <c r="AE3732" i="7"/>
  <c r="AE3733" i="7"/>
  <c r="AE3734" i="7"/>
  <c r="AE3735" i="7"/>
  <c r="AE3736" i="7"/>
  <c r="AE3737" i="7"/>
  <c r="AE3738" i="7"/>
  <c r="AE3739" i="7"/>
  <c r="AE3740" i="7"/>
  <c r="AE3741" i="7"/>
  <c r="AE3742" i="7"/>
  <c r="AE3743" i="7"/>
  <c r="AE3744" i="7"/>
  <c r="AE3745" i="7"/>
  <c r="AE3746" i="7"/>
  <c r="AE3747" i="7"/>
  <c r="AE3748" i="7"/>
  <c r="AE3749" i="7"/>
  <c r="AE3750" i="7"/>
  <c r="AE3751" i="7"/>
  <c r="AE3752" i="7"/>
  <c r="AE3753" i="7"/>
  <c r="AE3754" i="7"/>
  <c r="AE3755" i="7"/>
  <c r="AE3756" i="7"/>
  <c r="AE3757" i="7"/>
  <c r="AE3758" i="7"/>
  <c r="AE3759" i="7"/>
  <c r="AE3760" i="7"/>
  <c r="AE3761" i="7"/>
  <c r="AE3762" i="7"/>
  <c r="AE3763" i="7"/>
  <c r="AE3764" i="7"/>
  <c r="AE3765" i="7"/>
  <c r="AE3766" i="7"/>
  <c r="AE3767" i="7"/>
  <c r="AE3768" i="7"/>
  <c r="AE3769" i="7"/>
  <c r="AE3770" i="7"/>
  <c r="AE3771" i="7"/>
  <c r="AE3772" i="7"/>
  <c r="AE3773" i="7"/>
  <c r="AE3774" i="7"/>
  <c r="AE3775" i="7"/>
  <c r="AE3776" i="7"/>
  <c r="AE3777" i="7"/>
  <c r="AE3778" i="7"/>
  <c r="AE3779" i="7"/>
  <c r="AE3780" i="7"/>
  <c r="AE3781" i="7"/>
  <c r="AE3782" i="7"/>
  <c r="AE3783" i="7"/>
  <c r="AE3784" i="7"/>
  <c r="AE3785" i="7"/>
  <c r="AE3786" i="7"/>
  <c r="AE3787" i="7"/>
  <c r="AE3788" i="7"/>
  <c r="AE3789" i="7"/>
  <c r="AE3790" i="7"/>
  <c r="AE3791" i="7"/>
  <c r="AE3792" i="7"/>
  <c r="AE3793" i="7"/>
  <c r="AE3794" i="7"/>
  <c r="AE3795" i="7"/>
  <c r="AE3796" i="7"/>
  <c r="AE3797" i="7"/>
  <c r="AE3798" i="7"/>
  <c r="AE3799" i="7"/>
  <c r="AE3800" i="7"/>
  <c r="AE3801" i="7"/>
  <c r="AE3802" i="7"/>
  <c r="AE3803" i="7"/>
  <c r="AE3804" i="7"/>
  <c r="AE3805" i="7"/>
  <c r="AE3806" i="7"/>
  <c r="AE3807" i="7"/>
  <c r="AE3808" i="7"/>
  <c r="AE3809" i="7"/>
  <c r="AE3810" i="7"/>
  <c r="AE3811" i="7"/>
  <c r="AE3812" i="7"/>
  <c r="AE3813" i="7"/>
  <c r="AE3814" i="7"/>
  <c r="AE3815" i="7"/>
  <c r="AE3816" i="7"/>
  <c r="AE3817" i="7"/>
  <c r="AE3818" i="7"/>
  <c r="AE3819" i="7"/>
  <c r="AE3820" i="7"/>
  <c r="AE3821" i="7"/>
  <c r="AE3822" i="7"/>
  <c r="AE3823" i="7"/>
  <c r="AE3824" i="7"/>
  <c r="AE3825" i="7"/>
  <c r="AE3826" i="7"/>
  <c r="AE3827" i="7"/>
  <c r="AE3828" i="7"/>
  <c r="AE3829" i="7"/>
  <c r="AE3830" i="7"/>
  <c r="AE3831" i="7"/>
  <c r="AE3832" i="7"/>
  <c r="AE3833" i="7"/>
  <c r="AE3834" i="7"/>
  <c r="AE3835" i="7"/>
  <c r="AE3836" i="7"/>
  <c r="AE3837" i="7"/>
  <c r="AE3838" i="7"/>
  <c r="AE3839" i="7"/>
  <c r="Y2594" i="7"/>
  <c r="Z2594" i="7"/>
  <c r="Y2595" i="7"/>
  <c r="Z2595" i="7"/>
  <c r="Y2596" i="7"/>
  <c r="Z2596" i="7"/>
  <c r="Y2597" i="7"/>
  <c r="Z2597" i="7"/>
  <c r="Y2598" i="7"/>
  <c r="Z2598" i="7"/>
  <c r="Y2599" i="7"/>
  <c r="Z2599" i="7"/>
  <c r="Y2600" i="7"/>
  <c r="Z2600" i="7"/>
  <c r="Y2601" i="7"/>
  <c r="Z2601" i="7"/>
  <c r="Y2602" i="7"/>
  <c r="Z2602" i="7"/>
  <c r="Y2603" i="7"/>
  <c r="Z2603" i="7"/>
  <c r="Y2604" i="7"/>
  <c r="Z2604" i="7"/>
  <c r="Y2605" i="7"/>
  <c r="Z2605" i="7"/>
  <c r="Y2606" i="7"/>
  <c r="Z2606" i="7"/>
  <c r="Y2607" i="7"/>
  <c r="Z2607" i="7"/>
  <c r="Y2608" i="7"/>
  <c r="Z2608" i="7"/>
  <c r="Y2609" i="7"/>
  <c r="Z2609" i="7"/>
  <c r="Y2610" i="7"/>
  <c r="Z2610" i="7"/>
  <c r="Y2611" i="7"/>
  <c r="Z2611" i="7"/>
  <c r="Y2612" i="7"/>
  <c r="Z2612" i="7"/>
  <c r="Y2613" i="7"/>
  <c r="Z2613" i="7"/>
  <c r="Y2614" i="7"/>
  <c r="Z2614" i="7"/>
  <c r="Y2615" i="7"/>
  <c r="Z2615" i="7"/>
  <c r="Y2616" i="7"/>
  <c r="Z2616" i="7"/>
  <c r="Y2617" i="7"/>
  <c r="Z2617" i="7"/>
  <c r="Y2618" i="7"/>
  <c r="Z2618" i="7"/>
  <c r="Y2619" i="7"/>
  <c r="Z2619" i="7"/>
  <c r="Y2620" i="7"/>
  <c r="Z2620" i="7"/>
  <c r="Y2621" i="7"/>
  <c r="Z2621" i="7"/>
  <c r="Y2622" i="7"/>
  <c r="Z2622" i="7"/>
  <c r="Y2623" i="7"/>
  <c r="Z2623" i="7"/>
  <c r="Y2624" i="7"/>
  <c r="Z2624" i="7"/>
  <c r="Y2625" i="7"/>
  <c r="Z2625" i="7"/>
  <c r="Y2626" i="7"/>
  <c r="Z2626" i="7"/>
  <c r="Y2627" i="7"/>
  <c r="Z2627" i="7"/>
  <c r="Y2628" i="7"/>
  <c r="Z2628" i="7"/>
  <c r="Y2629" i="7"/>
  <c r="Z2629" i="7"/>
  <c r="Y2630" i="7"/>
  <c r="Z2630" i="7"/>
  <c r="Y2631" i="7"/>
  <c r="Z2631" i="7"/>
  <c r="Y2632" i="7"/>
  <c r="Z2632" i="7"/>
  <c r="Y2633" i="7"/>
  <c r="Z2633" i="7"/>
  <c r="Y2634" i="7"/>
  <c r="Z2634" i="7"/>
  <c r="Y2635" i="7"/>
  <c r="Z2635" i="7"/>
  <c r="Y2636" i="7"/>
  <c r="Z2636" i="7"/>
  <c r="Y2637" i="7"/>
  <c r="Z2637" i="7"/>
  <c r="Y2638" i="7"/>
  <c r="Z2638" i="7"/>
  <c r="Y2639" i="7"/>
  <c r="Z2639" i="7"/>
  <c r="Y2640" i="7"/>
  <c r="Z2640" i="7"/>
  <c r="Y2641" i="7"/>
  <c r="Z2641" i="7"/>
  <c r="Y2642" i="7"/>
  <c r="Z2642" i="7"/>
  <c r="Y2643" i="7"/>
  <c r="Z2643" i="7"/>
  <c r="Y2644" i="7"/>
  <c r="Z2644" i="7"/>
  <c r="Y2645" i="7"/>
  <c r="Z2645" i="7"/>
  <c r="Y2646" i="7"/>
  <c r="Z2646" i="7"/>
  <c r="Y2647" i="7"/>
  <c r="Z2647" i="7"/>
  <c r="Y2648" i="7"/>
  <c r="Z2648" i="7"/>
  <c r="Y2649" i="7"/>
  <c r="Z2649" i="7"/>
  <c r="Y2650" i="7"/>
  <c r="Z2650" i="7"/>
  <c r="Y2651" i="7"/>
  <c r="Z2651" i="7"/>
  <c r="Y2652" i="7"/>
  <c r="Z2652" i="7"/>
  <c r="Y2653" i="7"/>
  <c r="Z2653" i="7"/>
  <c r="Y2654" i="7"/>
  <c r="Z2654" i="7"/>
  <c r="Y2655" i="7"/>
  <c r="Z2655" i="7"/>
  <c r="Y2656" i="7"/>
  <c r="Z2656" i="7"/>
  <c r="Y2657" i="7"/>
  <c r="Z2657" i="7"/>
  <c r="Y2658" i="7"/>
  <c r="Z2658" i="7"/>
  <c r="Y2659" i="7"/>
  <c r="Z2659" i="7"/>
  <c r="Y2660" i="7"/>
  <c r="Z2660" i="7"/>
  <c r="Y2661" i="7"/>
  <c r="Z2661" i="7"/>
  <c r="Y2662" i="7"/>
  <c r="Z2662" i="7"/>
  <c r="Y2663" i="7"/>
  <c r="Z2663" i="7"/>
  <c r="Y2664" i="7"/>
  <c r="Z2664" i="7"/>
  <c r="Y2665" i="7"/>
  <c r="Z2665" i="7"/>
  <c r="Y2666" i="7"/>
  <c r="Z2666" i="7"/>
  <c r="Y2667" i="7"/>
  <c r="Z2667" i="7"/>
  <c r="Y2668" i="7"/>
  <c r="Z2668" i="7"/>
  <c r="Y2669" i="7"/>
  <c r="Z2669" i="7"/>
  <c r="Y2670" i="7"/>
  <c r="Z2670" i="7"/>
  <c r="Y2671" i="7"/>
  <c r="Z2671" i="7"/>
  <c r="Y2672" i="7"/>
  <c r="Z2672" i="7"/>
  <c r="Y2673" i="7"/>
  <c r="Z2673" i="7"/>
  <c r="Y2674" i="7"/>
  <c r="Z2674" i="7"/>
  <c r="Y2675" i="7"/>
  <c r="Z2675" i="7"/>
  <c r="Y2676" i="7"/>
  <c r="Z2676" i="7"/>
  <c r="Y2677" i="7"/>
  <c r="Z2677" i="7"/>
  <c r="Y2678" i="7"/>
  <c r="Z2678" i="7"/>
  <c r="Y2679" i="7"/>
  <c r="Z2679" i="7"/>
  <c r="Y2680" i="7"/>
  <c r="Z2680" i="7"/>
  <c r="Y2681" i="7"/>
  <c r="Z2681" i="7"/>
  <c r="Y2682" i="7"/>
  <c r="Z2682" i="7"/>
  <c r="Y2683" i="7"/>
  <c r="Z2683" i="7"/>
  <c r="Y2684" i="7"/>
  <c r="Z2684" i="7"/>
  <c r="Y2685" i="7"/>
  <c r="Z2685" i="7"/>
  <c r="Y2686" i="7"/>
  <c r="Z2686" i="7"/>
  <c r="Y2687" i="7"/>
  <c r="Z2687" i="7"/>
  <c r="Y2688" i="7"/>
  <c r="Z2688" i="7"/>
  <c r="Y2689" i="7"/>
  <c r="Z2689" i="7"/>
  <c r="Y2690" i="7"/>
  <c r="Z2690" i="7"/>
  <c r="Y2691" i="7"/>
  <c r="Z2691" i="7"/>
  <c r="Y2692" i="7"/>
  <c r="Z2692" i="7"/>
  <c r="Y2693" i="7"/>
  <c r="Z2693" i="7"/>
  <c r="Y2694" i="7"/>
  <c r="Z2694" i="7"/>
  <c r="Y2695" i="7"/>
  <c r="Z2695" i="7"/>
  <c r="Y2696" i="7"/>
  <c r="Z2696" i="7"/>
  <c r="Y2697" i="7"/>
  <c r="Z2697" i="7"/>
  <c r="Y2698" i="7"/>
  <c r="Z2698" i="7"/>
  <c r="Y2699" i="7"/>
  <c r="Z2699" i="7"/>
  <c r="Y2700" i="7"/>
  <c r="Z2700" i="7"/>
  <c r="Y2701" i="7"/>
  <c r="Z2701" i="7"/>
  <c r="Y2702" i="7"/>
  <c r="Z2702" i="7"/>
  <c r="Y2703" i="7"/>
  <c r="Z2703" i="7"/>
  <c r="Y2704" i="7"/>
  <c r="Z2704" i="7"/>
  <c r="Y2705" i="7"/>
  <c r="Z2705" i="7"/>
  <c r="Y2706" i="7"/>
  <c r="Z2706" i="7"/>
  <c r="Y2707" i="7"/>
  <c r="Z2707" i="7"/>
  <c r="Y2708" i="7"/>
  <c r="Z2708" i="7"/>
  <c r="Y2709" i="7"/>
  <c r="Z2709" i="7"/>
  <c r="Y2710" i="7"/>
  <c r="Z2710" i="7"/>
  <c r="Y2711" i="7"/>
  <c r="Z2711" i="7"/>
  <c r="Y2712" i="7"/>
  <c r="Z2712" i="7"/>
  <c r="Y2713" i="7"/>
  <c r="Z2713" i="7"/>
  <c r="Y2714" i="7"/>
  <c r="Z2714" i="7"/>
  <c r="Y2715" i="7"/>
  <c r="Z2715" i="7"/>
  <c r="Y2716" i="7"/>
  <c r="Z2716" i="7"/>
  <c r="Y2717" i="7"/>
  <c r="Z2717" i="7"/>
  <c r="Y2718" i="7"/>
  <c r="Z2718" i="7"/>
  <c r="Y2719" i="7"/>
  <c r="Z2719" i="7"/>
  <c r="Y2720" i="7"/>
  <c r="Z2720" i="7"/>
  <c r="Y2721" i="7"/>
  <c r="Z2721" i="7"/>
  <c r="Y2722" i="7"/>
  <c r="Z2722" i="7"/>
  <c r="Y2723" i="7"/>
  <c r="Z2723" i="7"/>
  <c r="Y2724" i="7"/>
  <c r="Z2724" i="7"/>
  <c r="Y2725" i="7"/>
  <c r="Z2725" i="7"/>
  <c r="Y2726" i="7"/>
  <c r="Z2726" i="7"/>
  <c r="Y2727" i="7"/>
  <c r="Z2727" i="7"/>
  <c r="Y2728" i="7"/>
  <c r="Z2728" i="7"/>
  <c r="Y2729" i="7"/>
  <c r="Z2729" i="7"/>
  <c r="Y2730" i="7"/>
  <c r="Z2730" i="7"/>
  <c r="Y2731" i="7"/>
  <c r="Z2731" i="7"/>
  <c r="Y2732" i="7"/>
  <c r="Z2732" i="7"/>
  <c r="Y2733" i="7"/>
  <c r="Z2733" i="7"/>
  <c r="Y2734" i="7"/>
  <c r="Z2734" i="7"/>
  <c r="Y2735" i="7"/>
  <c r="Z2735" i="7"/>
  <c r="Y2736" i="7"/>
  <c r="Z2736" i="7"/>
  <c r="Y2737" i="7"/>
  <c r="Z2737" i="7"/>
  <c r="Y2738" i="7"/>
  <c r="Z2738" i="7"/>
  <c r="Y2739" i="7"/>
  <c r="Z2739" i="7"/>
  <c r="Y2740" i="7"/>
  <c r="Z2740" i="7"/>
  <c r="Y2741" i="7"/>
  <c r="Z2741" i="7"/>
  <c r="Y2742" i="7"/>
  <c r="Z2742" i="7"/>
  <c r="Y2743" i="7"/>
  <c r="Z2743" i="7"/>
  <c r="Y2744" i="7"/>
  <c r="Z2744" i="7"/>
  <c r="Y2745" i="7"/>
  <c r="Z2745" i="7"/>
  <c r="Y2746" i="7"/>
  <c r="Z2746" i="7"/>
  <c r="Y2747" i="7"/>
  <c r="Z2747" i="7"/>
  <c r="Y2748" i="7"/>
  <c r="Z2748" i="7"/>
  <c r="Y2749" i="7"/>
  <c r="Z2749" i="7"/>
  <c r="Y2750" i="7"/>
  <c r="Z2750" i="7"/>
  <c r="Y2751" i="7"/>
  <c r="Z2751" i="7"/>
  <c r="Y2752" i="7"/>
  <c r="Z2752" i="7"/>
  <c r="Y2753" i="7"/>
  <c r="Z2753" i="7"/>
  <c r="Y2754" i="7"/>
  <c r="Z2754" i="7"/>
  <c r="Y2755" i="7"/>
  <c r="Z2755" i="7"/>
  <c r="Y2756" i="7"/>
  <c r="Z2756" i="7"/>
  <c r="Y2757" i="7"/>
  <c r="Z2757" i="7"/>
  <c r="Y2758" i="7"/>
  <c r="Z2758" i="7"/>
  <c r="Y2759" i="7"/>
  <c r="Z2759" i="7"/>
  <c r="Y2760" i="7"/>
  <c r="Z2760" i="7"/>
  <c r="Y2761" i="7"/>
  <c r="Z2761" i="7"/>
  <c r="Y2762" i="7"/>
  <c r="Z2762" i="7"/>
  <c r="Y2763" i="7"/>
  <c r="Z2763" i="7"/>
  <c r="Y2764" i="7"/>
  <c r="Z2764" i="7"/>
  <c r="Y2765" i="7"/>
  <c r="Z2765" i="7"/>
  <c r="Y2766" i="7"/>
  <c r="Z2766" i="7"/>
  <c r="Y2767" i="7"/>
  <c r="Z2767" i="7"/>
  <c r="Y2768" i="7"/>
  <c r="Z2768" i="7"/>
  <c r="Y2769" i="7"/>
  <c r="Z2769" i="7"/>
  <c r="Y2770" i="7"/>
  <c r="Z2770" i="7"/>
  <c r="Y2771" i="7"/>
  <c r="Z2771" i="7"/>
  <c r="Y2772" i="7"/>
  <c r="Z2772" i="7"/>
  <c r="Y2773" i="7"/>
  <c r="Z2773" i="7"/>
  <c r="Y2774" i="7"/>
  <c r="Z2774" i="7"/>
  <c r="Y2775" i="7"/>
  <c r="Z2775" i="7"/>
  <c r="Y2776" i="7"/>
  <c r="Z2776" i="7"/>
  <c r="Y2777" i="7"/>
  <c r="Z2777" i="7"/>
  <c r="Y2778" i="7"/>
  <c r="Z2778" i="7"/>
  <c r="Y2779" i="7"/>
  <c r="Z2779" i="7"/>
  <c r="Y2780" i="7"/>
  <c r="Z2780" i="7"/>
  <c r="Y2781" i="7"/>
  <c r="Z2781" i="7"/>
  <c r="Y2782" i="7"/>
  <c r="Z2782" i="7"/>
  <c r="Y2783" i="7"/>
  <c r="Z2783" i="7"/>
  <c r="Y2784" i="7"/>
  <c r="Z2784" i="7"/>
  <c r="Y2785" i="7"/>
  <c r="Z2785" i="7"/>
  <c r="Y2786" i="7"/>
  <c r="Z2786" i="7"/>
  <c r="Y2787" i="7"/>
  <c r="Z2787" i="7"/>
  <c r="Y2788" i="7"/>
  <c r="Z2788" i="7"/>
  <c r="Y2789" i="7"/>
  <c r="Z2789" i="7"/>
  <c r="Y2790" i="7"/>
  <c r="Z2790" i="7"/>
  <c r="Y2791" i="7"/>
  <c r="Z2791" i="7"/>
  <c r="Y2792" i="7"/>
  <c r="Z2792" i="7"/>
  <c r="Y2793" i="7"/>
  <c r="Z2793" i="7"/>
  <c r="Y2794" i="7"/>
  <c r="Z2794" i="7"/>
  <c r="Y2795" i="7"/>
  <c r="Z2795" i="7"/>
  <c r="Y2796" i="7"/>
  <c r="Z2796" i="7"/>
  <c r="Y2797" i="7"/>
  <c r="Z2797" i="7"/>
  <c r="Y2798" i="7"/>
  <c r="Z2798" i="7"/>
  <c r="Y2799" i="7"/>
  <c r="Z2799" i="7"/>
  <c r="Y2800" i="7"/>
  <c r="Z2800" i="7"/>
  <c r="Y2801" i="7"/>
  <c r="Z2801" i="7"/>
  <c r="Y2802" i="7"/>
  <c r="Z2802" i="7"/>
  <c r="Y2803" i="7"/>
  <c r="Z2803" i="7"/>
  <c r="Y2804" i="7"/>
  <c r="Z2804" i="7"/>
  <c r="Y2805" i="7"/>
  <c r="Z2805" i="7"/>
  <c r="Y2806" i="7"/>
  <c r="Z2806" i="7"/>
  <c r="Y2807" i="7"/>
  <c r="Z2807" i="7"/>
  <c r="Y2808" i="7"/>
  <c r="Z2808" i="7"/>
  <c r="Y2809" i="7"/>
  <c r="Z2809" i="7"/>
  <c r="Y2810" i="7"/>
  <c r="Z2810" i="7"/>
  <c r="Y2811" i="7"/>
  <c r="Z2811" i="7"/>
  <c r="Y2812" i="7"/>
  <c r="Z2812" i="7"/>
  <c r="Y2813" i="7"/>
  <c r="Z2813" i="7"/>
  <c r="Y2814" i="7"/>
  <c r="Z2814" i="7"/>
  <c r="Y2815" i="7"/>
  <c r="Z2815" i="7"/>
  <c r="Y2816" i="7"/>
  <c r="Z2816" i="7"/>
  <c r="Y2817" i="7"/>
  <c r="Z2817" i="7"/>
  <c r="Y2818" i="7"/>
  <c r="Z2818" i="7"/>
  <c r="Y2819" i="7"/>
  <c r="Z2819" i="7"/>
  <c r="Y2820" i="7"/>
  <c r="Z2820" i="7"/>
  <c r="Y2821" i="7"/>
  <c r="Z2821" i="7"/>
  <c r="Y2822" i="7"/>
  <c r="Z2822" i="7"/>
  <c r="Y2823" i="7"/>
  <c r="Z2823" i="7"/>
  <c r="Y2824" i="7"/>
  <c r="Z2824" i="7"/>
  <c r="Y2825" i="7"/>
  <c r="Z2825" i="7"/>
  <c r="Y2826" i="7"/>
  <c r="Z2826" i="7"/>
  <c r="Y2827" i="7"/>
  <c r="Z2827" i="7"/>
  <c r="Y2828" i="7"/>
  <c r="Z2828" i="7"/>
  <c r="Y2829" i="7"/>
  <c r="Z2829" i="7"/>
  <c r="Y2830" i="7"/>
  <c r="Z2830" i="7"/>
  <c r="Y2831" i="7"/>
  <c r="Z2831" i="7"/>
  <c r="Y2832" i="7"/>
  <c r="Z2832" i="7"/>
  <c r="Y2833" i="7"/>
  <c r="Z2833" i="7"/>
  <c r="Y2834" i="7"/>
  <c r="Z2834" i="7"/>
  <c r="Y2835" i="7"/>
  <c r="Z2835" i="7"/>
  <c r="Y2836" i="7"/>
  <c r="Z2836" i="7"/>
  <c r="Y2837" i="7"/>
  <c r="Z2837" i="7"/>
  <c r="Y2838" i="7"/>
  <c r="Z2838" i="7"/>
  <c r="Y2839" i="7"/>
  <c r="Z2839" i="7"/>
  <c r="Y2840" i="7"/>
  <c r="Z2840" i="7"/>
  <c r="Y2841" i="7"/>
  <c r="Z2841" i="7"/>
  <c r="Y2842" i="7"/>
  <c r="Z2842" i="7"/>
  <c r="Y2843" i="7"/>
  <c r="Z2843" i="7"/>
  <c r="Y2844" i="7"/>
  <c r="Z2844" i="7"/>
  <c r="Y2845" i="7"/>
  <c r="Z2845" i="7"/>
  <c r="Y2846" i="7"/>
  <c r="Z2846" i="7"/>
  <c r="Y2847" i="7"/>
  <c r="Z2847" i="7"/>
  <c r="Y2848" i="7"/>
  <c r="Z2848" i="7"/>
  <c r="Y2849" i="7"/>
  <c r="Z2849" i="7"/>
  <c r="Y2850" i="7"/>
  <c r="Z2850" i="7"/>
  <c r="Y2851" i="7"/>
  <c r="Z2851" i="7"/>
  <c r="Y2852" i="7"/>
  <c r="Z2852" i="7"/>
  <c r="Y2853" i="7"/>
  <c r="Z2853" i="7"/>
  <c r="Y2854" i="7"/>
  <c r="Z2854" i="7"/>
  <c r="Y2855" i="7"/>
  <c r="Z2855" i="7"/>
  <c r="Y2856" i="7"/>
  <c r="Z2856" i="7"/>
  <c r="Y2857" i="7"/>
  <c r="Z2857" i="7"/>
  <c r="Y2858" i="7"/>
  <c r="Z2858" i="7"/>
  <c r="Y2859" i="7"/>
  <c r="Z2859" i="7"/>
  <c r="Y2860" i="7"/>
  <c r="Z2860" i="7"/>
  <c r="Y2861" i="7"/>
  <c r="Z2861" i="7"/>
  <c r="Y2862" i="7"/>
  <c r="Z2862" i="7"/>
  <c r="Y2863" i="7"/>
  <c r="Z2863" i="7"/>
  <c r="Y2864" i="7"/>
  <c r="Z2864" i="7"/>
  <c r="Y2865" i="7"/>
  <c r="Z2865" i="7"/>
  <c r="Y2866" i="7"/>
  <c r="Z2866" i="7"/>
  <c r="Y2867" i="7"/>
  <c r="Z2867" i="7"/>
  <c r="Y2868" i="7"/>
  <c r="Z2868" i="7"/>
  <c r="Y2869" i="7"/>
  <c r="Z2869" i="7"/>
  <c r="Y2870" i="7"/>
  <c r="Z2870" i="7"/>
  <c r="Y2871" i="7"/>
  <c r="Z2871" i="7"/>
  <c r="Y2872" i="7"/>
  <c r="Z2872" i="7"/>
  <c r="Y2873" i="7"/>
  <c r="Z2873" i="7"/>
  <c r="Y2874" i="7"/>
  <c r="Z2874" i="7"/>
  <c r="Y2875" i="7"/>
  <c r="Z2875" i="7"/>
  <c r="Y2876" i="7"/>
  <c r="Z2876" i="7"/>
  <c r="Y2877" i="7"/>
  <c r="Z2877" i="7"/>
  <c r="Y2878" i="7"/>
  <c r="Z2878" i="7"/>
  <c r="Y2879" i="7"/>
  <c r="Z2879" i="7"/>
  <c r="Y2880" i="7"/>
  <c r="Z2880" i="7"/>
  <c r="Y2881" i="7"/>
  <c r="Z2881" i="7"/>
  <c r="Y2882" i="7"/>
  <c r="Z2882" i="7"/>
  <c r="Y2883" i="7"/>
  <c r="Z2883" i="7"/>
  <c r="Y2884" i="7"/>
  <c r="Z2884" i="7"/>
  <c r="Y2885" i="7"/>
  <c r="Z2885" i="7"/>
  <c r="Y2886" i="7"/>
  <c r="Z2886" i="7"/>
  <c r="Y2887" i="7"/>
  <c r="Z2887" i="7"/>
  <c r="Y2888" i="7"/>
  <c r="Z2888" i="7"/>
  <c r="Y2889" i="7"/>
  <c r="Z2889" i="7"/>
  <c r="Y2890" i="7"/>
  <c r="Z2890" i="7"/>
  <c r="Y2891" i="7"/>
  <c r="Z2891" i="7"/>
  <c r="Y2892" i="7"/>
  <c r="Z2892" i="7"/>
  <c r="Y2893" i="7"/>
  <c r="Z2893" i="7"/>
  <c r="Y2894" i="7"/>
  <c r="Z2894" i="7"/>
  <c r="Y2895" i="7"/>
  <c r="Z2895" i="7"/>
  <c r="Y2896" i="7"/>
  <c r="Z2896" i="7"/>
  <c r="Y2897" i="7"/>
  <c r="Z2897" i="7"/>
  <c r="Y2898" i="7"/>
  <c r="Z2898" i="7"/>
  <c r="Y2899" i="7"/>
  <c r="Z2899" i="7"/>
  <c r="Y2900" i="7"/>
  <c r="Z2900" i="7"/>
  <c r="Y2901" i="7"/>
  <c r="Z2901" i="7"/>
  <c r="Y2902" i="7"/>
  <c r="Z2902" i="7"/>
  <c r="Y2903" i="7"/>
  <c r="Z2903" i="7"/>
  <c r="Y2904" i="7"/>
  <c r="Z2904" i="7"/>
  <c r="Y2905" i="7"/>
  <c r="Z2905" i="7"/>
  <c r="Y2906" i="7"/>
  <c r="Z2906" i="7"/>
  <c r="Y2907" i="7"/>
  <c r="Z2907" i="7"/>
  <c r="Y2908" i="7"/>
  <c r="Z2908" i="7"/>
  <c r="Y2909" i="7"/>
  <c r="Z2909" i="7"/>
  <c r="Y2910" i="7"/>
  <c r="Z2910" i="7"/>
  <c r="Y2911" i="7"/>
  <c r="Z2911" i="7"/>
  <c r="Y2912" i="7"/>
  <c r="Z2912" i="7"/>
  <c r="Y2913" i="7"/>
  <c r="Z2913" i="7"/>
  <c r="Y2914" i="7"/>
  <c r="Z2914" i="7"/>
  <c r="Y2915" i="7"/>
  <c r="Z2915" i="7"/>
  <c r="Y2916" i="7"/>
  <c r="Z2916" i="7"/>
  <c r="Y2917" i="7"/>
  <c r="Z2917" i="7"/>
  <c r="Y2918" i="7"/>
  <c r="Z2918" i="7"/>
  <c r="Y2919" i="7"/>
  <c r="Z2919" i="7"/>
  <c r="Y2920" i="7"/>
  <c r="Z2920" i="7"/>
  <c r="Y2921" i="7"/>
  <c r="Z2921" i="7"/>
  <c r="Y2922" i="7"/>
  <c r="Z2922" i="7"/>
  <c r="Y2923" i="7"/>
  <c r="Z2923" i="7"/>
  <c r="Y2924" i="7"/>
  <c r="Z2924" i="7"/>
  <c r="Y2925" i="7"/>
  <c r="Z2925" i="7"/>
  <c r="Y2926" i="7"/>
  <c r="Z2926" i="7"/>
  <c r="Y2927" i="7"/>
  <c r="Z2927" i="7"/>
  <c r="Y2928" i="7"/>
  <c r="Z2928" i="7"/>
  <c r="Y2929" i="7"/>
  <c r="Z2929" i="7"/>
  <c r="Y2930" i="7"/>
  <c r="Z2930" i="7"/>
  <c r="Y2931" i="7"/>
  <c r="Z2931" i="7"/>
  <c r="Y2932" i="7"/>
  <c r="Z2932" i="7"/>
  <c r="Y2933" i="7"/>
  <c r="Z2933" i="7"/>
  <c r="Y2934" i="7"/>
  <c r="Z2934" i="7"/>
  <c r="Y2935" i="7"/>
  <c r="Z2935" i="7"/>
  <c r="Y2936" i="7"/>
  <c r="Z2936" i="7"/>
  <c r="Y2937" i="7"/>
  <c r="Z2937" i="7"/>
  <c r="Y2938" i="7"/>
  <c r="Z2938" i="7"/>
  <c r="Y2939" i="7"/>
  <c r="Z2939" i="7"/>
  <c r="Y2940" i="7"/>
  <c r="Z2940" i="7"/>
  <c r="Y2941" i="7"/>
  <c r="Z2941" i="7"/>
  <c r="Y2942" i="7"/>
  <c r="Z2942" i="7"/>
  <c r="Y2943" i="7"/>
  <c r="Z2943" i="7"/>
  <c r="Y2944" i="7"/>
  <c r="Z2944" i="7"/>
  <c r="Y2945" i="7"/>
  <c r="Z2945" i="7"/>
  <c r="Y2946" i="7"/>
  <c r="Z2946" i="7"/>
  <c r="Y2947" i="7"/>
  <c r="Z2947" i="7"/>
  <c r="Y2948" i="7"/>
  <c r="Z2948" i="7"/>
  <c r="Y2949" i="7"/>
  <c r="Z2949" i="7"/>
  <c r="Y2950" i="7"/>
  <c r="Z2950" i="7"/>
  <c r="Y2951" i="7"/>
  <c r="Z2951" i="7"/>
  <c r="Y2952" i="7"/>
  <c r="Z2952" i="7"/>
  <c r="Y2953" i="7"/>
  <c r="Z2953" i="7"/>
  <c r="Y2954" i="7"/>
  <c r="Z2954" i="7"/>
  <c r="Y2955" i="7"/>
  <c r="Z2955" i="7"/>
  <c r="Y2956" i="7"/>
  <c r="Z2956" i="7"/>
  <c r="Y2957" i="7"/>
  <c r="Z2957" i="7"/>
  <c r="Y2958" i="7"/>
  <c r="Z2958" i="7"/>
  <c r="Y2959" i="7"/>
  <c r="Z2959" i="7"/>
  <c r="Y2960" i="7"/>
  <c r="Z2960" i="7"/>
  <c r="Y2961" i="7"/>
  <c r="Z2961" i="7"/>
  <c r="Y2962" i="7"/>
  <c r="Z2962" i="7"/>
  <c r="Y2963" i="7"/>
  <c r="Z2963" i="7"/>
  <c r="Y2964" i="7"/>
  <c r="Z2964" i="7"/>
  <c r="Y2965" i="7"/>
  <c r="Z2965" i="7"/>
  <c r="Y2966" i="7"/>
  <c r="Z2966" i="7"/>
  <c r="Y2967" i="7"/>
  <c r="Z2967" i="7"/>
  <c r="Y2968" i="7"/>
  <c r="Z2968" i="7"/>
  <c r="Y2969" i="7"/>
  <c r="Z2969" i="7"/>
  <c r="Y2970" i="7"/>
  <c r="Z2970" i="7"/>
  <c r="Y2971" i="7"/>
  <c r="Z2971" i="7"/>
  <c r="Y2972" i="7"/>
  <c r="Z2972" i="7"/>
  <c r="Y2973" i="7"/>
  <c r="Z2973" i="7"/>
  <c r="Y2974" i="7"/>
  <c r="Z2974" i="7"/>
  <c r="Y2975" i="7"/>
  <c r="Z2975" i="7"/>
  <c r="Y2976" i="7"/>
  <c r="Z2976" i="7"/>
  <c r="Y2977" i="7"/>
  <c r="Z2977" i="7"/>
  <c r="Y2978" i="7"/>
  <c r="Z2978" i="7"/>
  <c r="Y2979" i="7"/>
  <c r="Z2979" i="7"/>
  <c r="Y2980" i="7"/>
  <c r="Z2980" i="7"/>
  <c r="Y2981" i="7"/>
  <c r="Z2981" i="7"/>
  <c r="Y2982" i="7"/>
  <c r="Z2982" i="7"/>
  <c r="Y2983" i="7"/>
  <c r="Z2983" i="7"/>
  <c r="Y2984" i="7"/>
  <c r="Z2984" i="7"/>
  <c r="Y2985" i="7"/>
  <c r="Z2985" i="7"/>
  <c r="Y2986" i="7"/>
  <c r="Z2986" i="7"/>
  <c r="Y2987" i="7"/>
  <c r="Z2987" i="7"/>
  <c r="Y2988" i="7"/>
  <c r="Z2988" i="7"/>
  <c r="Y2989" i="7"/>
  <c r="Z2989" i="7"/>
  <c r="Y2990" i="7"/>
  <c r="Z2990" i="7"/>
  <c r="Y2991" i="7"/>
  <c r="Z2991" i="7"/>
  <c r="Y2992" i="7"/>
  <c r="Z2992" i="7"/>
  <c r="Y2993" i="7"/>
  <c r="Z2993" i="7"/>
  <c r="Y2994" i="7"/>
  <c r="Z2994" i="7"/>
  <c r="Y2995" i="7"/>
  <c r="Z2995" i="7"/>
  <c r="Y2996" i="7"/>
  <c r="Z2996" i="7"/>
  <c r="Y2997" i="7"/>
  <c r="Z2997" i="7"/>
  <c r="Y2998" i="7"/>
  <c r="Z2998" i="7"/>
  <c r="Y2999" i="7"/>
  <c r="Z2999" i="7"/>
  <c r="Y3000" i="7"/>
  <c r="Z3000" i="7"/>
  <c r="Y3001" i="7"/>
  <c r="Z3001" i="7"/>
  <c r="Y3002" i="7"/>
  <c r="Z3002" i="7"/>
  <c r="Y3003" i="7"/>
  <c r="Z3003" i="7"/>
  <c r="Y3004" i="7"/>
  <c r="Z3004" i="7"/>
  <c r="Y3005" i="7"/>
  <c r="Z3005" i="7"/>
  <c r="Y3006" i="7"/>
  <c r="Z3006" i="7"/>
  <c r="Y3007" i="7"/>
  <c r="Z3007" i="7"/>
  <c r="Y3008" i="7"/>
  <c r="Z3008" i="7"/>
  <c r="Y3009" i="7"/>
  <c r="Z3009" i="7"/>
  <c r="Y3010" i="7"/>
  <c r="Z3010" i="7"/>
  <c r="Y3011" i="7"/>
  <c r="Z3011" i="7"/>
  <c r="Y3012" i="7"/>
  <c r="Z3012" i="7"/>
  <c r="Y3013" i="7"/>
  <c r="Z3013" i="7"/>
  <c r="Y3014" i="7"/>
  <c r="Z3014" i="7"/>
  <c r="Y3015" i="7"/>
  <c r="Z3015" i="7"/>
  <c r="Y3016" i="7"/>
  <c r="Z3016" i="7"/>
  <c r="Y3017" i="7"/>
  <c r="Z3017" i="7"/>
  <c r="Y3018" i="7"/>
  <c r="Z3018" i="7"/>
  <c r="Y3019" i="7"/>
  <c r="Z3019" i="7"/>
  <c r="Y3020" i="7"/>
  <c r="Z3020" i="7"/>
  <c r="Y3021" i="7"/>
  <c r="Z3021" i="7"/>
  <c r="Y3022" i="7"/>
  <c r="Z3022" i="7"/>
  <c r="Y3023" i="7"/>
  <c r="Z3023" i="7"/>
  <c r="Y3024" i="7"/>
  <c r="Z3024" i="7"/>
  <c r="Y3025" i="7"/>
  <c r="Z3025" i="7"/>
  <c r="Y3026" i="7"/>
  <c r="Z3026" i="7"/>
  <c r="Y3027" i="7"/>
  <c r="Z3027" i="7"/>
  <c r="Y3028" i="7"/>
  <c r="Z3028" i="7"/>
  <c r="Y3029" i="7"/>
  <c r="Z3029" i="7"/>
  <c r="Y3030" i="7"/>
  <c r="Z3030" i="7"/>
  <c r="Y3031" i="7"/>
  <c r="Z3031" i="7"/>
  <c r="Y3032" i="7"/>
  <c r="Z3032" i="7"/>
  <c r="Y3033" i="7"/>
  <c r="Z3033" i="7"/>
  <c r="Y3034" i="7"/>
  <c r="Z3034" i="7"/>
  <c r="Y3035" i="7"/>
  <c r="Z3035" i="7"/>
  <c r="Y3036" i="7"/>
  <c r="Z3036" i="7"/>
  <c r="Y3037" i="7"/>
  <c r="Z3037" i="7"/>
  <c r="Y3038" i="7"/>
  <c r="Z3038" i="7"/>
  <c r="Y3039" i="7"/>
  <c r="Z3039" i="7"/>
  <c r="Y3040" i="7"/>
  <c r="Z3040" i="7"/>
  <c r="Y3041" i="7"/>
  <c r="Z3041" i="7"/>
  <c r="Y3042" i="7"/>
  <c r="Z3042" i="7"/>
  <c r="Y3043" i="7"/>
  <c r="Z3043" i="7"/>
  <c r="Y3044" i="7"/>
  <c r="Z3044" i="7"/>
  <c r="Y3045" i="7"/>
  <c r="Z3045" i="7"/>
  <c r="Y3046" i="7"/>
  <c r="Z3046" i="7"/>
  <c r="Y3047" i="7"/>
  <c r="Z3047" i="7"/>
  <c r="Y3048" i="7"/>
  <c r="Z3048" i="7"/>
  <c r="Y3049" i="7"/>
  <c r="Z3049" i="7"/>
  <c r="Y3050" i="7"/>
  <c r="Z3050" i="7"/>
  <c r="Y3051" i="7"/>
  <c r="Z3051" i="7"/>
  <c r="Y3052" i="7"/>
  <c r="Z3052" i="7"/>
  <c r="Y3053" i="7"/>
  <c r="Z3053" i="7"/>
  <c r="Y3054" i="7"/>
  <c r="Z3054" i="7"/>
  <c r="Y3055" i="7"/>
  <c r="Z3055" i="7"/>
  <c r="Y3056" i="7"/>
  <c r="Z3056" i="7"/>
  <c r="Y3057" i="7"/>
  <c r="Z3057" i="7"/>
  <c r="Y3058" i="7"/>
  <c r="Z3058" i="7"/>
  <c r="Y3059" i="7"/>
  <c r="Z3059" i="7"/>
  <c r="Y3060" i="7"/>
  <c r="Z3060" i="7"/>
  <c r="Y3061" i="7"/>
  <c r="Z3061" i="7"/>
  <c r="Y3062" i="7"/>
  <c r="Z3062" i="7"/>
  <c r="Y3063" i="7"/>
  <c r="Z3063" i="7"/>
  <c r="Y3064" i="7"/>
  <c r="Z3064" i="7"/>
  <c r="Y3065" i="7"/>
  <c r="Z3065" i="7"/>
  <c r="Y3066" i="7"/>
  <c r="Z3066" i="7"/>
  <c r="Y3067" i="7"/>
  <c r="Z3067" i="7"/>
  <c r="Y3068" i="7"/>
  <c r="Z3068" i="7"/>
  <c r="Y3069" i="7"/>
  <c r="Z3069" i="7"/>
  <c r="Y3070" i="7"/>
  <c r="Z3070" i="7"/>
  <c r="Y3071" i="7"/>
  <c r="Z3071" i="7"/>
  <c r="Y3072" i="7"/>
  <c r="Z3072" i="7"/>
  <c r="Y3073" i="7"/>
  <c r="Z3073" i="7"/>
  <c r="Y3074" i="7"/>
  <c r="Z3074" i="7"/>
  <c r="Y3075" i="7"/>
  <c r="Z3075" i="7"/>
  <c r="Y3076" i="7"/>
  <c r="Z3076" i="7"/>
  <c r="Y3077" i="7"/>
  <c r="Z3077" i="7"/>
  <c r="Y3078" i="7"/>
  <c r="Z3078" i="7"/>
  <c r="Y3079" i="7"/>
  <c r="Z3079" i="7"/>
  <c r="Y3080" i="7"/>
  <c r="Z3080" i="7"/>
  <c r="Y3081" i="7"/>
  <c r="Z3081" i="7"/>
  <c r="Y3082" i="7"/>
  <c r="Z3082" i="7"/>
  <c r="Y3083" i="7"/>
  <c r="Z3083" i="7"/>
  <c r="Y3084" i="7"/>
  <c r="Z3084" i="7"/>
  <c r="Y3085" i="7"/>
  <c r="Z3085" i="7"/>
  <c r="Y3086" i="7"/>
  <c r="Z3086" i="7"/>
  <c r="Y3087" i="7"/>
  <c r="Z3087" i="7"/>
  <c r="Y3088" i="7"/>
  <c r="Z3088" i="7"/>
  <c r="Y3089" i="7"/>
  <c r="Z3089" i="7"/>
  <c r="Y3090" i="7"/>
  <c r="Z3090" i="7"/>
  <c r="Y3091" i="7"/>
  <c r="Z3091" i="7"/>
  <c r="Y3092" i="7"/>
  <c r="Z3092" i="7"/>
  <c r="Y3093" i="7"/>
  <c r="Z3093" i="7"/>
  <c r="Y3094" i="7"/>
  <c r="Z3094" i="7"/>
  <c r="Y3095" i="7"/>
  <c r="Z3095" i="7"/>
  <c r="Y3096" i="7"/>
  <c r="Z3096" i="7"/>
  <c r="Y3097" i="7"/>
  <c r="Z3097" i="7"/>
  <c r="Y3098" i="7"/>
  <c r="Z3098" i="7"/>
  <c r="Y3099" i="7"/>
  <c r="Z3099" i="7"/>
  <c r="Y3100" i="7"/>
  <c r="Z3100" i="7"/>
  <c r="Y3101" i="7"/>
  <c r="Z3101" i="7"/>
  <c r="Y3102" i="7"/>
  <c r="Z3102" i="7"/>
  <c r="Y3103" i="7"/>
  <c r="Z3103" i="7"/>
  <c r="Y3104" i="7"/>
  <c r="Z3104" i="7"/>
  <c r="Y3105" i="7"/>
  <c r="Z3105" i="7"/>
  <c r="Y3106" i="7"/>
  <c r="Z3106" i="7"/>
  <c r="Y3107" i="7"/>
  <c r="Z3107" i="7"/>
  <c r="Y3108" i="7"/>
  <c r="Z3108" i="7"/>
  <c r="Y3109" i="7"/>
  <c r="Z3109" i="7"/>
  <c r="Y3110" i="7"/>
  <c r="Z3110" i="7"/>
  <c r="Y3111" i="7"/>
  <c r="Z3111" i="7"/>
  <c r="Y3112" i="7"/>
  <c r="Z3112" i="7"/>
  <c r="Y3113" i="7"/>
  <c r="Z3113" i="7"/>
  <c r="Y3114" i="7"/>
  <c r="Z3114" i="7"/>
  <c r="Y3115" i="7"/>
  <c r="Z3115" i="7"/>
  <c r="Y3116" i="7"/>
  <c r="Z3116" i="7"/>
  <c r="Y3117" i="7"/>
  <c r="Z3117" i="7"/>
  <c r="Y3118" i="7"/>
  <c r="Z3118" i="7"/>
  <c r="Y3119" i="7"/>
  <c r="Z3119" i="7"/>
  <c r="Y3120" i="7"/>
  <c r="Z3120" i="7"/>
  <c r="Y3121" i="7"/>
  <c r="Z3121" i="7"/>
  <c r="Y3122" i="7"/>
  <c r="Z3122" i="7"/>
  <c r="Y3123" i="7"/>
  <c r="Z3123" i="7"/>
  <c r="Y3124" i="7"/>
  <c r="Z3124" i="7"/>
  <c r="Y3125" i="7"/>
  <c r="Z3125" i="7"/>
  <c r="Y3126" i="7"/>
  <c r="Z3126" i="7"/>
  <c r="Y3127" i="7"/>
  <c r="Z3127" i="7"/>
  <c r="Y3128" i="7"/>
  <c r="Z3128" i="7"/>
  <c r="Y3129" i="7"/>
  <c r="Z3129" i="7"/>
  <c r="Y3130" i="7"/>
  <c r="Z3130" i="7"/>
  <c r="Y3131" i="7"/>
  <c r="Z3131" i="7"/>
  <c r="Y3132" i="7"/>
  <c r="Z3132" i="7"/>
  <c r="Y3133" i="7"/>
  <c r="Z3133" i="7"/>
  <c r="Y3134" i="7"/>
  <c r="Z3134" i="7"/>
  <c r="Y3135" i="7"/>
  <c r="Z3135" i="7"/>
  <c r="Y3136" i="7"/>
  <c r="Z3136" i="7"/>
  <c r="Y3137" i="7"/>
  <c r="Z3137" i="7"/>
  <c r="Y3138" i="7"/>
  <c r="Z3138" i="7"/>
  <c r="Y3139" i="7"/>
  <c r="Z3139" i="7"/>
  <c r="Y3140" i="7"/>
  <c r="Z3140" i="7"/>
  <c r="Y3141" i="7"/>
  <c r="Z3141" i="7"/>
  <c r="Y3142" i="7"/>
  <c r="Z3142" i="7"/>
  <c r="Y3143" i="7"/>
  <c r="Z3143" i="7"/>
  <c r="Y3144" i="7"/>
  <c r="Z3144" i="7"/>
  <c r="Y3145" i="7"/>
  <c r="Z3145" i="7"/>
  <c r="Y3146" i="7"/>
  <c r="Z3146" i="7"/>
  <c r="Y3147" i="7"/>
  <c r="Z3147" i="7"/>
  <c r="Y3148" i="7"/>
  <c r="Z3148" i="7"/>
  <c r="Y3149" i="7"/>
  <c r="Z3149" i="7"/>
  <c r="Y3150" i="7"/>
  <c r="Z3150" i="7"/>
  <c r="Y3151" i="7"/>
  <c r="Z3151" i="7"/>
  <c r="Y3152" i="7"/>
  <c r="Z3152" i="7"/>
  <c r="Y3153" i="7"/>
  <c r="Z3153" i="7"/>
  <c r="Y3154" i="7"/>
  <c r="Z3154" i="7"/>
  <c r="Y3155" i="7"/>
  <c r="Z3155" i="7"/>
  <c r="Y3156" i="7"/>
  <c r="Z3156" i="7"/>
  <c r="Y3157" i="7"/>
  <c r="Z3157" i="7"/>
  <c r="Y3158" i="7"/>
  <c r="Z3158" i="7"/>
  <c r="Y3159" i="7"/>
  <c r="Z3159" i="7"/>
  <c r="Y3160" i="7"/>
  <c r="Z3160" i="7"/>
  <c r="Y3161" i="7"/>
  <c r="Z3161" i="7"/>
  <c r="Y3162" i="7"/>
  <c r="Z3162" i="7"/>
  <c r="Y3163" i="7"/>
  <c r="Z3163" i="7"/>
  <c r="Y3164" i="7"/>
  <c r="Z3164" i="7"/>
  <c r="Y3165" i="7"/>
  <c r="Z3165" i="7"/>
  <c r="Y3166" i="7"/>
  <c r="Z3166" i="7"/>
  <c r="Y3167" i="7"/>
  <c r="Z3167" i="7"/>
  <c r="Y3168" i="7"/>
  <c r="Z3168" i="7"/>
  <c r="Y3169" i="7"/>
  <c r="Z3169" i="7"/>
  <c r="Y3170" i="7"/>
  <c r="Z3170" i="7"/>
  <c r="Y3171" i="7"/>
  <c r="Z3171" i="7"/>
  <c r="Y3172" i="7"/>
  <c r="Z3172" i="7"/>
  <c r="Y3173" i="7"/>
  <c r="Z3173" i="7"/>
  <c r="Y3174" i="7"/>
  <c r="Z3174" i="7"/>
  <c r="Y3175" i="7"/>
  <c r="Z3175" i="7"/>
  <c r="Y3176" i="7"/>
  <c r="Z3176" i="7"/>
  <c r="Y3177" i="7"/>
  <c r="Z3177" i="7"/>
  <c r="Y3178" i="7"/>
  <c r="Z3178" i="7"/>
  <c r="Y3179" i="7"/>
  <c r="Z3179" i="7"/>
  <c r="Y3180" i="7"/>
  <c r="Z3180" i="7"/>
  <c r="Y3181" i="7"/>
  <c r="Z3181" i="7"/>
  <c r="Y3182" i="7"/>
  <c r="Z3182" i="7"/>
  <c r="Y3183" i="7"/>
  <c r="Z3183" i="7"/>
  <c r="Y3184" i="7"/>
  <c r="Z3184" i="7"/>
  <c r="Y3185" i="7"/>
  <c r="Z3185" i="7"/>
  <c r="Y3186" i="7"/>
  <c r="Z3186" i="7"/>
  <c r="Y3187" i="7"/>
  <c r="Z3187" i="7"/>
  <c r="Y3188" i="7"/>
  <c r="Z3188" i="7"/>
  <c r="Y3189" i="7"/>
  <c r="Z3189" i="7"/>
  <c r="Y3190" i="7"/>
  <c r="Z3190" i="7"/>
  <c r="Y3191" i="7"/>
  <c r="Z3191" i="7"/>
  <c r="Y3192" i="7"/>
  <c r="Z3192" i="7"/>
  <c r="Y3193" i="7"/>
  <c r="Z3193" i="7"/>
  <c r="Y3194" i="7"/>
  <c r="Z3194" i="7"/>
  <c r="Y3195" i="7"/>
  <c r="Z3195" i="7"/>
  <c r="Y3196" i="7"/>
  <c r="Z3196" i="7"/>
  <c r="Y3197" i="7"/>
  <c r="Z3197" i="7"/>
  <c r="Y3198" i="7"/>
  <c r="Z3198" i="7"/>
  <c r="Y3199" i="7"/>
  <c r="Z3199" i="7"/>
  <c r="Y3200" i="7"/>
  <c r="Z3200" i="7"/>
  <c r="Y3201" i="7"/>
  <c r="Z3201" i="7"/>
  <c r="Y3202" i="7"/>
  <c r="Z3202" i="7"/>
  <c r="Y3203" i="7"/>
  <c r="Z3203" i="7"/>
  <c r="Y3204" i="7"/>
  <c r="Z3204" i="7"/>
  <c r="Y3205" i="7"/>
  <c r="Z3205" i="7"/>
  <c r="Y3206" i="7"/>
  <c r="Z3206" i="7"/>
  <c r="Y3207" i="7"/>
  <c r="Z3207" i="7"/>
  <c r="Y3208" i="7"/>
  <c r="Z3208" i="7"/>
  <c r="Y3209" i="7"/>
  <c r="Z3209" i="7"/>
  <c r="Y3210" i="7"/>
  <c r="Z3210" i="7"/>
  <c r="Y3211" i="7"/>
  <c r="Z3211" i="7"/>
  <c r="Y3212" i="7"/>
  <c r="Z3212" i="7"/>
  <c r="Y3213" i="7"/>
  <c r="Z3213" i="7"/>
  <c r="Y3214" i="7"/>
  <c r="Z3214" i="7"/>
  <c r="Y3215" i="7"/>
  <c r="Z3215" i="7"/>
  <c r="Y3216" i="7"/>
  <c r="Z3216" i="7"/>
  <c r="Y3217" i="7"/>
  <c r="Z3217" i="7"/>
  <c r="Y3218" i="7"/>
  <c r="Z3218" i="7"/>
  <c r="Y3219" i="7"/>
  <c r="Z3219" i="7"/>
  <c r="Y3220" i="7"/>
  <c r="Z3220" i="7"/>
  <c r="Y3221" i="7"/>
  <c r="Z3221" i="7"/>
  <c r="Y3222" i="7"/>
  <c r="Z3222" i="7"/>
  <c r="Y3223" i="7"/>
  <c r="Z3223" i="7"/>
  <c r="Y3224" i="7"/>
  <c r="Z3224" i="7"/>
  <c r="Y3225" i="7"/>
  <c r="Z3225" i="7"/>
  <c r="Y3226" i="7"/>
  <c r="Z3226" i="7"/>
  <c r="Y3227" i="7"/>
  <c r="Z3227" i="7"/>
  <c r="Y3228" i="7"/>
  <c r="Z3228" i="7"/>
  <c r="Y3229" i="7"/>
  <c r="Z3229" i="7"/>
  <c r="Y3230" i="7"/>
  <c r="Z3230" i="7"/>
  <c r="Y3231" i="7"/>
  <c r="Z3231" i="7"/>
  <c r="Y3232" i="7"/>
  <c r="Z3232" i="7"/>
  <c r="Y3233" i="7"/>
  <c r="Z3233" i="7"/>
  <c r="Y3234" i="7"/>
  <c r="Z3234" i="7"/>
  <c r="Y3235" i="7"/>
  <c r="Z3235" i="7"/>
  <c r="Y3236" i="7"/>
  <c r="Z3236" i="7"/>
  <c r="Y3237" i="7"/>
  <c r="Z3237" i="7"/>
  <c r="Y3238" i="7"/>
  <c r="Z3238" i="7"/>
  <c r="Y3239" i="7"/>
  <c r="Z3239" i="7"/>
  <c r="Y3240" i="7"/>
  <c r="Z3240" i="7"/>
  <c r="Y3241" i="7"/>
  <c r="Z3241" i="7"/>
  <c r="Y3242" i="7"/>
  <c r="Z3242" i="7"/>
  <c r="Y3243" i="7"/>
  <c r="Z3243" i="7"/>
  <c r="Y3244" i="7"/>
  <c r="Z3244" i="7"/>
  <c r="Y3245" i="7"/>
  <c r="Z3245" i="7"/>
  <c r="Y3246" i="7"/>
  <c r="Z3246" i="7"/>
  <c r="Y3247" i="7"/>
  <c r="Z3247" i="7"/>
  <c r="Y3248" i="7"/>
  <c r="Z3248" i="7"/>
  <c r="Y3249" i="7"/>
  <c r="Z3249" i="7"/>
  <c r="Y3250" i="7"/>
  <c r="Z3250" i="7"/>
  <c r="Y3251" i="7"/>
  <c r="Z3251" i="7"/>
  <c r="Y3252" i="7"/>
  <c r="Z3252" i="7"/>
  <c r="Y3253" i="7"/>
  <c r="Z3253" i="7"/>
  <c r="Y3254" i="7"/>
  <c r="Z3254" i="7"/>
  <c r="Y3255" i="7"/>
  <c r="Z3255" i="7"/>
  <c r="Y3256" i="7"/>
  <c r="Z3256" i="7"/>
  <c r="Y3257" i="7"/>
  <c r="Z3257" i="7"/>
  <c r="Y3258" i="7"/>
  <c r="Z3258" i="7"/>
  <c r="Y3259" i="7"/>
  <c r="Z3259" i="7"/>
  <c r="Y3260" i="7"/>
  <c r="Z3260" i="7"/>
  <c r="Y3261" i="7"/>
  <c r="Z3261" i="7"/>
  <c r="Y3262" i="7"/>
  <c r="Z3262" i="7"/>
  <c r="Y3263" i="7"/>
  <c r="Z3263" i="7"/>
  <c r="Y3264" i="7"/>
  <c r="Z3264" i="7"/>
  <c r="Y3265" i="7"/>
  <c r="Z3265" i="7"/>
  <c r="Y3266" i="7"/>
  <c r="Z3266" i="7"/>
  <c r="Y3267" i="7"/>
  <c r="Z3267" i="7"/>
  <c r="Y3268" i="7"/>
  <c r="Z3268" i="7"/>
  <c r="Y3269" i="7"/>
  <c r="Z3269" i="7"/>
  <c r="Y3270" i="7"/>
  <c r="Z3270" i="7"/>
  <c r="Y3271" i="7"/>
  <c r="Z3271" i="7"/>
  <c r="Y3272" i="7"/>
  <c r="Z3272" i="7"/>
  <c r="Y3273" i="7"/>
  <c r="Z3273" i="7"/>
  <c r="Y3274" i="7"/>
  <c r="Z3274" i="7"/>
  <c r="Y3275" i="7"/>
  <c r="Z3275" i="7"/>
  <c r="Y3276" i="7"/>
  <c r="Z3276" i="7"/>
  <c r="Y3277" i="7"/>
  <c r="Z3277" i="7"/>
  <c r="Y3278" i="7"/>
  <c r="Z3278" i="7"/>
  <c r="Y3279" i="7"/>
  <c r="Z3279" i="7"/>
  <c r="Y3280" i="7"/>
  <c r="Z3280" i="7"/>
  <c r="Y3281" i="7"/>
  <c r="Z3281" i="7"/>
  <c r="Y3282" i="7"/>
  <c r="Z3282" i="7"/>
  <c r="Y3283" i="7"/>
  <c r="Z3283" i="7"/>
  <c r="Y3284" i="7"/>
  <c r="Z3284" i="7"/>
  <c r="Y3285" i="7"/>
  <c r="Z3285" i="7"/>
  <c r="Y3286" i="7"/>
  <c r="Z3286" i="7"/>
  <c r="Y3287" i="7"/>
  <c r="Z3287" i="7"/>
  <c r="Y3288" i="7"/>
  <c r="Z3288" i="7"/>
  <c r="Y3289" i="7"/>
  <c r="Z3289" i="7"/>
  <c r="Y3290" i="7"/>
  <c r="Z3290" i="7"/>
  <c r="Y3291" i="7"/>
  <c r="Z3291" i="7"/>
  <c r="Y3292" i="7"/>
  <c r="Z3292" i="7"/>
  <c r="Y3293" i="7"/>
  <c r="Z3293" i="7"/>
  <c r="Y3294" i="7"/>
  <c r="Z3294" i="7"/>
  <c r="Y3295" i="7"/>
  <c r="Z3295" i="7"/>
  <c r="Y3296" i="7"/>
  <c r="Z3296" i="7"/>
  <c r="Y3297" i="7"/>
  <c r="Z3297" i="7"/>
  <c r="Y3298" i="7"/>
  <c r="Z3298" i="7"/>
  <c r="Y3299" i="7"/>
  <c r="Z3299" i="7"/>
  <c r="Y3300" i="7"/>
  <c r="Z3300" i="7"/>
  <c r="Y3301" i="7"/>
  <c r="Z3301" i="7"/>
  <c r="Y3302" i="7"/>
  <c r="Z3302" i="7"/>
  <c r="Y3303" i="7"/>
  <c r="Z3303" i="7"/>
  <c r="Y3304" i="7"/>
  <c r="Z3304" i="7"/>
  <c r="Y3305" i="7"/>
  <c r="Z3305" i="7"/>
  <c r="Y3306" i="7"/>
  <c r="Z3306" i="7"/>
  <c r="Y3307" i="7"/>
  <c r="Z3307" i="7"/>
  <c r="Y3308" i="7"/>
  <c r="Z3308" i="7"/>
  <c r="Y3309" i="7"/>
  <c r="Z3309" i="7"/>
  <c r="Y3310" i="7"/>
  <c r="Z3310" i="7"/>
  <c r="Y3311" i="7"/>
  <c r="Z3311" i="7"/>
  <c r="Y3312" i="7"/>
  <c r="Z3312" i="7"/>
  <c r="Y3313" i="7"/>
  <c r="Z3313" i="7"/>
  <c r="Y3314" i="7"/>
  <c r="Z3314" i="7"/>
  <c r="Y3315" i="7"/>
  <c r="Z3315" i="7"/>
  <c r="Y3316" i="7"/>
  <c r="Z3316" i="7"/>
  <c r="Y3317" i="7"/>
  <c r="Z3317" i="7"/>
  <c r="Y3318" i="7"/>
  <c r="Z3318" i="7"/>
  <c r="Y3319" i="7"/>
  <c r="Z3319" i="7"/>
  <c r="Y3320" i="7"/>
  <c r="Z3320" i="7"/>
  <c r="Y3321" i="7"/>
  <c r="Z3321" i="7"/>
  <c r="Y3322" i="7"/>
  <c r="Z3322" i="7"/>
  <c r="Y3323" i="7"/>
  <c r="Z3323" i="7"/>
  <c r="Y3324" i="7"/>
  <c r="Z3324" i="7"/>
  <c r="Y3325" i="7"/>
  <c r="Z3325" i="7"/>
  <c r="Y3326" i="7"/>
  <c r="Z3326" i="7"/>
  <c r="Y3327" i="7"/>
  <c r="Z3327" i="7"/>
  <c r="Y3328" i="7"/>
  <c r="Z3328" i="7"/>
  <c r="Y3329" i="7"/>
  <c r="Z3329" i="7"/>
  <c r="Y3330" i="7"/>
  <c r="Z3330" i="7"/>
  <c r="Y3331" i="7"/>
  <c r="Z3331" i="7"/>
  <c r="Y3332" i="7"/>
  <c r="Z3332" i="7"/>
  <c r="Y3333" i="7"/>
  <c r="Z3333" i="7"/>
  <c r="Y3334" i="7"/>
  <c r="Z3334" i="7"/>
  <c r="Y3335" i="7"/>
  <c r="Z3335" i="7"/>
  <c r="Y3336" i="7"/>
  <c r="Z3336" i="7"/>
  <c r="Y3337" i="7"/>
  <c r="Z3337" i="7"/>
  <c r="Y3338" i="7"/>
  <c r="Z3338" i="7"/>
  <c r="Y3339" i="7"/>
  <c r="Z3339" i="7"/>
  <c r="Y3340" i="7"/>
  <c r="Z3340" i="7"/>
  <c r="Y3341" i="7"/>
  <c r="Z3341" i="7"/>
  <c r="Y3342" i="7"/>
  <c r="Z3342" i="7"/>
  <c r="Y3343" i="7"/>
  <c r="Z3343" i="7"/>
  <c r="Y3344" i="7"/>
  <c r="Z3344" i="7"/>
  <c r="Y3345" i="7"/>
  <c r="Z3345" i="7"/>
  <c r="Y3346" i="7"/>
  <c r="Z3346" i="7"/>
  <c r="Y3347" i="7"/>
  <c r="Z3347" i="7"/>
  <c r="Y3348" i="7"/>
  <c r="Z3348" i="7"/>
  <c r="Y3349" i="7"/>
  <c r="Z3349" i="7"/>
  <c r="Y3350" i="7"/>
  <c r="Z3350" i="7"/>
  <c r="Y3351" i="7"/>
  <c r="Z3351" i="7"/>
  <c r="Y3352" i="7"/>
  <c r="Z3352" i="7"/>
  <c r="Y3353" i="7"/>
  <c r="Z3353" i="7"/>
  <c r="Y3354" i="7"/>
  <c r="Z3354" i="7"/>
  <c r="Y3355" i="7"/>
  <c r="Z3355" i="7"/>
  <c r="Y3356" i="7"/>
  <c r="Z3356" i="7"/>
  <c r="Y3357" i="7"/>
  <c r="Z3357" i="7"/>
  <c r="Y3358" i="7"/>
  <c r="Z3358" i="7"/>
  <c r="Y3359" i="7"/>
  <c r="Z3359" i="7"/>
  <c r="Y3360" i="7"/>
  <c r="Z3360" i="7"/>
  <c r="Y3361" i="7"/>
  <c r="Z3361" i="7"/>
  <c r="Y3362" i="7"/>
  <c r="Z3362" i="7"/>
  <c r="Y3363" i="7"/>
  <c r="Z3363" i="7"/>
  <c r="Y3364" i="7"/>
  <c r="Z3364" i="7"/>
  <c r="Y3365" i="7"/>
  <c r="Z3365" i="7"/>
  <c r="Y3366" i="7"/>
  <c r="Z3366" i="7"/>
  <c r="Y3367" i="7"/>
  <c r="Z3367" i="7"/>
  <c r="Y3368" i="7"/>
  <c r="Z3368" i="7"/>
  <c r="Y3369" i="7"/>
  <c r="Z3369" i="7"/>
  <c r="Y3370" i="7"/>
  <c r="Z3370" i="7"/>
  <c r="Y3371" i="7"/>
  <c r="Z3371" i="7"/>
  <c r="Y3372" i="7"/>
  <c r="Z3372" i="7"/>
  <c r="Y3373" i="7"/>
  <c r="Z3373" i="7"/>
  <c r="Y3374" i="7"/>
  <c r="Z3374" i="7"/>
  <c r="Y3375" i="7"/>
  <c r="Z3375" i="7"/>
  <c r="Y3376" i="7"/>
  <c r="Z3376" i="7"/>
  <c r="Y3377" i="7"/>
  <c r="Z3377" i="7"/>
  <c r="Y3378" i="7"/>
  <c r="Z3378" i="7"/>
  <c r="Y3379" i="7"/>
  <c r="Z3379" i="7"/>
  <c r="Y3380" i="7"/>
  <c r="Z3380" i="7"/>
  <c r="Y3381" i="7"/>
  <c r="Z3381" i="7"/>
  <c r="Y3382" i="7"/>
  <c r="Z3382" i="7"/>
  <c r="Y3383" i="7"/>
  <c r="Z3383" i="7"/>
  <c r="Y3384" i="7"/>
  <c r="Z3384" i="7"/>
  <c r="Y3385" i="7"/>
  <c r="Z3385" i="7"/>
  <c r="Y3386" i="7"/>
  <c r="Z3386" i="7"/>
  <c r="Y3387" i="7"/>
  <c r="Z3387" i="7"/>
  <c r="Y3388" i="7"/>
  <c r="Z3388" i="7"/>
  <c r="Y3389" i="7"/>
  <c r="Z3389" i="7"/>
  <c r="Y3390" i="7"/>
  <c r="Z3390" i="7"/>
  <c r="Y3391" i="7"/>
  <c r="Z3391" i="7"/>
  <c r="Y3392" i="7"/>
  <c r="Z3392" i="7"/>
  <c r="Y3393" i="7"/>
  <c r="Z3393" i="7"/>
  <c r="Y3394" i="7"/>
  <c r="Z3394" i="7"/>
  <c r="Y3395" i="7"/>
  <c r="Z3395" i="7"/>
  <c r="Y3396" i="7"/>
  <c r="Z3396" i="7"/>
  <c r="Y3397" i="7"/>
  <c r="Z3397" i="7"/>
  <c r="Y3398" i="7"/>
  <c r="Z3398" i="7"/>
  <c r="Y3399" i="7"/>
  <c r="Z3399" i="7"/>
  <c r="Y3400" i="7"/>
  <c r="Z3400" i="7"/>
  <c r="Y3401" i="7"/>
  <c r="Z3401" i="7"/>
  <c r="Y3402" i="7"/>
  <c r="Z3402" i="7"/>
  <c r="Y3403" i="7"/>
  <c r="Z3403" i="7"/>
  <c r="Y3404" i="7"/>
  <c r="Z3404" i="7"/>
  <c r="Y3405" i="7"/>
  <c r="Z3405" i="7"/>
  <c r="Y3406" i="7"/>
  <c r="Z3406" i="7"/>
  <c r="Y3407" i="7"/>
  <c r="Z3407" i="7"/>
  <c r="Y3408" i="7"/>
  <c r="Z3408" i="7"/>
  <c r="Y3409" i="7"/>
  <c r="Z3409" i="7"/>
  <c r="Y3410" i="7"/>
  <c r="Z3410" i="7"/>
  <c r="Y3411" i="7"/>
  <c r="Z3411" i="7"/>
  <c r="Y3412" i="7"/>
  <c r="Z3412" i="7"/>
  <c r="Y3413" i="7"/>
  <c r="Z3413" i="7"/>
  <c r="Y3414" i="7"/>
  <c r="Z3414" i="7"/>
  <c r="Y3415" i="7"/>
  <c r="Z3415" i="7"/>
  <c r="Y3416" i="7"/>
  <c r="Z3416" i="7"/>
  <c r="Y3417" i="7"/>
  <c r="Z3417" i="7"/>
  <c r="Y3418" i="7"/>
  <c r="Z3418" i="7"/>
  <c r="Y3419" i="7"/>
  <c r="Z3419" i="7"/>
  <c r="Y3420" i="7"/>
  <c r="Z3420" i="7"/>
  <c r="Y3421" i="7"/>
  <c r="Z3421" i="7"/>
  <c r="Y3422" i="7"/>
  <c r="Z3422" i="7"/>
  <c r="Y3423" i="7"/>
  <c r="Z3423" i="7"/>
  <c r="Y3424" i="7"/>
  <c r="Z3424" i="7"/>
  <c r="Y3425" i="7"/>
  <c r="Z3425" i="7"/>
  <c r="Y3426" i="7"/>
  <c r="Z3426" i="7"/>
  <c r="Y3427" i="7"/>
  <c r="Z3427" i="7"/>
  <c r="Y3428" i="7"/>
  <c r="Z3428" i="7"/>
  <c r="Y3429" i="7"/>
  <c r="Z3429" i="7"/>
  <c r="Y3430" i="7"/>
  <c r="Z3430" i="7"/>
  <c r="Y3431" i="7"/>
  <c r="Z3431" i="7"/>
  <c r="Y3432" i="7"/>
  <c r="Z3432" i="7"/>
  <c r="Y3433" i="7"/>
  <c r="Z3433" i="7"/>
  <c r="Y3434" i="7"/>
  <c r="Z3434" i="7"/>
  <c r="Y3435" i="7"/>
  <c r="Z3435" i="7"/>
  <c r="Y3436" i="7"/>
  <c r="Z3436" i="7"/>
  <c r="Y3437" i="7"/>
  <c r="Z3437" i="7"/>
  <c r="Y3438" i="7"/>
  <c r="Z3438" i="7"/>
  <c r="Y3439" i="7"/>
  <c r="Z3439" i="7"/>
  <c r="Y3440" i="7"/>
  <c r="Z3440" i="7"/>
  <c r="Y3441" i="7"/>
  <c r="Z3441" i="7"/>
  <c r="Y3442" i="7"/>
  <c r="Z3442" i="7"/>
  <c r="Y3443" i="7"/>
  <c r="Z3443" i="7"/>
  <c r="Y3444" i="7"/>
  <c r="Z3444" i="7"/>
  <c r="Y3445" i="7"/>
  <c r="Z3445" i="7"/>
  <c r="Y3446" i="7"/>
  <c r="Z3446" i="7"/>
  <c r="Y3447" i="7"/>
  <c r="Z3447" i="7"/>
  <c r="Y3448" i="7"/>
  <c r="Z3448" i="7"/>
  <c r="Y3449" i="7"/>
  <c r="Z3449" i="7"/>
  <c r="Y3450" i="7"/>
  <c r="Z3450" i="7"/>
  <c r="Y3451" i="7"/>
  <c r="Z3451" i="7"/>
  <c r="Y3452" i="7"/>
  <c r="Z3452" i="7"/>
  <c r="Y3453" i="7"/>
  <c r="Z3453" i="7"/>
  <c r="Y3454" i="7"/>
  <c r="Z3454" i="7"/>
  <c r="Y3455" i="7"/>
  <c r="Z3455" i="7"/>
  <c r="Y3456" i="7"/>
  <c r="Z3456" i="7"/>
  <c r="Y3457" i="7"/>
  <c r="Z3457" i="7"/>
  <c r="Y3458" i="7"/>
  <c r="Z3458" i="7"/>
  <c r="Y3459" i="7"/>
  <c r="Z3459" i="7"/>
  <c r="Y3460" i="7"/>
  <c r="Z3460" i="7"/>
  <c r="Y3461" i="7"/>
  <c r="Z3461" i="7"/>
  <c r="Y3462" i="7"/>
  <c r="Z3462" i="7"/>
  <c r="Y3463" i="7"/>
  <c r="Z3463" i="7"/>
  <c r="Y3464" i="7"/>
  <c r="Z3464" i="7"/>
  <c r="Y3465" i="7"/>
  <c r="Z3465" i="7"/>
  <c r="Y3466" i="7"/>
  <c r="Z3466" i="7"/>
  <c r="Y3467" i="7"/>
  <c r="Z3467" i="7"/>
  <c r="Y3468" i="7"/>
  <c r="Z3468" i="7"/>
  <c r="Y3469" i="7"/>
  <c r="Z3469" i="7"/>
  <c r="Y3470" i="7"/>
  <c r="Z3470" i="7"/>
  <c r="Y3471" i="7"/>
  <c r="Z3471" i="7"/>
  <c r="Y3472" i="7"/>
  <c r="Z3472" i="7"/>
  <c r="Y3473" i="7"/>
  <c r="Z3473" i="7"/>
  <c r="Y3474" i="7"/>
  <c r="Z3474" i="7"/>
  <c r="Y3475" i="7"/>
  <c r="Z3475" i="7"/>
  <c r="Y3476" i="7"/>
  <c r="Z3476" i="7"/>
  <c r="Y3477" i="7"/>
  <c r="Z3477" i="7"/>
  <c r="Y3478" i="7"/>
  <c r="Z3478" i="7"/>
  <c r="Y3479" i="7"/>
  <c r="Z3479" i="7"/>
  <c r="Y3480" i="7"/>
  <c r="Z3480" i="7"/>
  <c r="Y3481" i="7"/>
  <c r="Z3481" i="7"/>
  <c r="Y3482" i="7"/>
  <c r="Z3482" i="7"/>
  <c r="Y3483" i="7"/>
  <c r="Z3483" i="7"/>
  <c r="Y3484" i="7"/>
  <c r="Z3484" i="7"/>
  <c r="Y3485" i="7"/>
  <c r="Z3485" i="7"/>
  <c r="Y3486" i="7"/>
  <c r="Z3486" i="7"/>
  <c r="Y3487" i="7"/>
  <c r="Z3487" i="7"/>
  <c r="Y3488" i="7"/>
  <c r="Z3488" i="7"/>
  <c r="Y3489" i="7"/>
  <c r="Z3489" i="7"/>
  <c r="Y3490" i="7"/>
  <c r="Z3490" i="7"/>
  <c r="Y3491" i="7"/>
  <c r="Z3491" i="7"/>
  <c r="Y3492" i="7"/>
  <c r="Z3492" i="7"/>
  <c r="Y3493" i="7"/>
  <c r="Z3493" i="7"/>
  <c r="Y3494" i="7"/>
  <c r="Z3494" i="7"/>
  <c r="Y3495" i="7"/>
  <c r="Z3495" i="7"/>
  <c r="Y3496" i="7"/>
  <c r="Z3496" i="7"/>
  <c r="Y3497" i="7"/>
  <c r="Z3497" i="7"/>
  <c r="Y3498" i="7"/>
  <c r="Z3498" i="7"/>
  <c r="Y3499" i="7"/>
  <c r="Z3499" i="7"/>
  <c r="Y3500" i="7"/>
  <c r="Z3500" i="7"/>
  <c r="Y3501" i="7"/>
  <c r="Z3501" i="7"/>
  <c r="Y3502" i="7"/>
  <c r="Z3502" i="7"/>
  <c r="Y3503" i="7"/>
  <c r="Z3503" i="7"/>
  <c r="Y3504" i="7"/>
  <c r="Z3504" i="7"/>
  <c r="Y3505" i="7"/>
  <c r="Z3505" i="7"/>
  <c r="Y3506" i="7"/>
  <c r="Z3506" i="7"/>
  <c r="Y3507" i="7"/>
  <c r="Z3507" i="7"/>
  <c r="Y3508" i="7"/>
  <c r="Z3508" i="7"/>
  <c r="Y3509" i="7"/>
  <c r="Z3509" i="7"/>
  <c r="Y3510" i="7"/>
  <c r="Z3510" i="7"/>
  <c r="Y3511" i="7"/>
  <c r="Z3511" i="7"/>
  <c r="Y3512" i="7"/>
  <c r="Z3512" i="7"/>
  <c r="Y3513" i="7"/>
  <c r="Z3513" i="7"/>
  <c r="Y3514" i="7"/>
  <c r="Z3514" i="7"/>
  <c r="Y3515" i="7"/>
  <c r="Z3515" i="7"/>
  <c r="Y3516" i="7"/>
  <c r="Z3516" i="7"/>
  <c r="Y3517" i="7"/>
  <c r="Z3517" i="7"/>
  <c r="Y3518" i="7"/>
  <c r="Z3518" i="7"/>
  <c r="Y3519" i="7"/>
  <c r="Z3519" i="7"/>
  <c r="Y3520" i="7"/>
  <c r="Z3520" i="7"/>
  <c r="Y3521" i="7"/>
  <c r="Z3521" i="7"/>
  <c r="Y3522" i="7"/>
  <c r="Z3522" i="7"/>
  <c r="Y3523" i="7"/>
  <c r="Z3523" i="7"/>
  <c r="Y3524" i="7"/>
  <c r="Z3524" i="7"/>
  <c r="Y3525" i="7"/>
  <c r="Z3525" i="7"/>
  <c r="Y3526" i="7"/>
  <c r="Z3526" i="7"/>
  <c r="Y3527" i="7"/>
  <c r="Z3527" i="7"/>
  <c r="Y3528" i="7"/>
  <c r="Z3528" i="7"/>
  <c r="Y3529" i="7"/>
  <c r="Z3529" i="7"/>
  <c r="Y3530" i="7"/>
  <c r="Z3530" i="7"/>
  <c r="Y3531" i="7"/>
  <c r="Z3531" i="7"/>
  <c r="Y3532" i="7"/>
  <c r="Z3532" i="7"/>
  <c r="Y3533" i="7"/>
  <c r="Z3533" i="7"/>
  <c r="Y3534" i="7"/>
  <c r="Z3534" i="7"/>
  <c r="Y3535" i="7"/>
  <c r="Z3535" i="7"/>
  <c r="Y3536" i="7"/>
  <c r="Z3536" i="7"/>
  <c r="Y3537" i="7"/>
  <c r="Z3537" i="7"/>
  <c r="Y3538" i="7"/>
  <c r="Z3538" i="7"/>
  <c r="Y3539" i="7"/>
  <c r="Z3539" i="7"/>
  <c r="Y3540" i="7"/>
  <c r="Z3540" i="7"/>
  <c r="Y3541" i="7"/>
  <c r="Z3541" i="7"/>
  <c r="Y3542" i="7"/>
  <c r="Z3542" i="7"/>
  <c r="Y3543" i="7"/>
  <c r="Z3543" i="7"/>
  <c r="Y3544" i="7"/>
  <c r="Z3544" i="7"/>
  <c r="Y3545" i="7"/>
  <c r="Z3545" i="7"/>
  <c r="Y3546" i="7"/>
  <c r="Z3546" i="7"/>
  <c r="Y3547" i="7"/>
  <c r="Z3547" i="7"/>
  <c r="Y3548" i="7"/>
  <c r="Z3548" i="7"/>
  <c r="Y3549" i="7"/>
  <c r="Z3549" i="7"/>
  <c r="Y3550" i="7"/>
  <c r="Z3550" i="7"/>
  <c r="Y3551" i="7"/>
  <c r="Z3551" i="7"/>
  <c r="Y3552" i="7"/>
  <c r="Z3552" i="7"/>
  <c r="Y3553" i="7"/>
  <c r="Z3553" i="7"/>
  <c r="Y3554" i="7"/>
  <c r="Z3554" i="7"/>
  <c r="Y3555" i="7"/>
  <c r="Z3555" i="7"/>
  <c r="Y3556" i="7"/>
  <c r="Z3556" i="7"/>
  <c r="Y3557" i="7"/>
  <c r="Z3557" i="7"/>
  <c r="Y3558" i="7"/>
  <c r="Z3558" i="7"/>
  <c r="Y3559" i="7"/>
  <c r="Z3559" i="7"/>
  <c r="Y3560" i="7"/>
  <c r="Z3560" i="7"/>
  <c r="Y3561" i="7"/>
  <c r="Z3561" i="7"/>
  <c r="Y3562" i="7"/>
  <c r="Z3562" i="7"/>
  <c r="Y3563" i="7"/>
  <c r="Z3563" i="7"/>
  <c r="Y3564" i="7"/>
  <c r="Z3564" i="7"/>
  <c r="Y3565" i="7"/>
  <c r="Z3565" i="7"/>
  <c r="Y3566" i="7"/>
  <c r="Z3566" i="7"/>
  <c r="Y3567" i="7"/>
  <c r="Z3567" i="7"/>
  <c r="Y3568" i="7"/>
  <c r="Z3568" i="7"/>
  <c r="Y3569" i="7"/>
  <c r="Z3569" i="7"/>
  <c r="Y3570" i="7"/>
  <c r="Z3570" i="7"/>
  <c r="Y3571" i="7"/>
  <c r="Z3571" i="7"/>
  <c r="Y3572" i="7"/>
  <c r="Z3572" i="7"/>
  <c r="Y3573" i="7"/>
  <c r="Z3573" i="7"/>
  <c r="Y3574" i="7"/>
  <c r="Z3574" i="7"/>
  <c r="Y3575" i="7"/>
  <c r="Z3575" i="7"/>
  <c r="Y3576" i="7"/>
  <c r="Z3576" i="7"/>
  <c r="Y3577" i="7"/>
  <c r="Z3577" i="7"/>
  <c r="Y3578" i="7"/>
  <c r="Z3578" i="7"/>
  <c r="Y3579" i="7"/>
  <c r="Z3579" i="7"/>
  <c r="Y3580" i="7"/>
  <c r="Z3580" i="7"/>
  <c r="Y3581" i="7"/>
  <c r="Z3581" i="7"/>
  <c r="Y3582" i="7"/>
  <c r="Z3582" i="7"/>
  <c r="Y3583" i="7"/>
  <c r="Z3583" i="7"/>
  <c r="Y3584" i="7"/>
  <c r="Z3584" i="7"/>
  <c r="Y3585" i="7"/>
  <c r="Z3585" i="7"/>
  <c r="Y3586" i="7"/>
  <c r="Z3586" i="7"/>
  <c r="Y3587" i="7"/>
  <c r="Z3587" i="7"/>
  <c r="Y3588" i="7"/>
  <c r="Z3588" i="7"/>
  <c r="Y3589" i="7"/>
  <c r="Z3589" i="7"/>
  <c r="Y3590" i="7"/>
  <c r="Z3590" i="7"/>
  <c r="Y3591" i="7"/>
  <c r="Z3591" i="7"/>
  <c r="Y3592" i="7"/>
  <c r="Z3592" i="7"/>
  <c r="Y3593" i="7"/>
  <c r="Z3593" i="7"/>
  <c r="Y3594" i="7"/>
  <c r="Z3594" i="7"/>
  <c r="Y3595" i="7"/>
  <c r="Z3595" i="7"/>
  <c r="Y3596" i="7"/>
  <c r="Z3596" i="7"/>
  <c r="Y3597" i="7"/>
  <c r="Z3597" i="7"/>
  <c r="Y3598" i="7"/>
  <c r="Z3598" i="7"/>
  <c r="Y3599" i="7"/>
  <c r="Z3599" i="7"/>
  <c r="Y3600" i="7"/>
  <c r="Z3600" i="7"/>
  <c r="Y3601" i="7"/>
  <c r="Z3601" i="7"/>
  <c r="Y3602" i="7"/>
  <c r="Z3602" i="7"/>
  <c r="Y3603" i="7"/>
  <c r="Z3603" i="7"/>
  <c r="Y3604" i="7"/>
  <c r="Z3604" i="7"/>
  <c r="Y3605" i="7"/>
  <c r="Z3605" i="7"/>
  <c r="Y3606" i="7"/>
  <c r="Z3606" i="7"/>
  <c r="Y3607" i="7"/>
  <c r="Z3607" i="7"/>
  <c r="Y3608" i="7"/>
  <c r="Z3608" i="7"/>
  <c r="Y3609" i="7"/>
  <c r="Z3609" i="7"/>
  <c r="Y3610" i="7"/>
  <c r="Z3610" i="7"/>
  <c r="Y3611" i="7"/>
  <c r="Z3611" i="7"/>
  <c r="Y3612" i="7"/>
  <c r="Z3612" i="7"/>
  <c r="Y3613" i="7"/>
  <c r="Z3613" i="7"/>
  <c r="Y3614" i="7"/>
  <c r="Z3614" i="7"/>
  <c r="Y3615" i="7"/>
  <c r="Z3615" i="7"/>
  <c r="Y3616" i="7"/>
  <c r="Z3616" i="7"/>
  <c r="Y3617" i="7"/>
  <c r="Z3617" i="7"/>
  <c r="Y3618" i="7"/>
  <c r="Z3618" i="7"/>
  <c r="Y3619" i="7"/>
  <c r="Z3619" i="7"/>
  <c r="Y3620" i="7"/>
  <c r="Z3620" i="7"/>
  <c r="Y3621" i="7"/>
  <c r="Z3621" i="7"/>
  <c r="Y3622" i="7"/>
  <c r="Z3622" i="7"/>
  <c r="Y3623" i="7"/>
  <c r="Z3623" i="7"/>
  <c r="Y3624" i="7"/>
  <c r="Z3624" i="7"/>
  <c r="Y3625" i="7"/>
  <c r="Z3625" i="7"/>
  <c r="Y3626" i="7"/>
  <c r="Z3626" i="7"/>
  <c r="Y3627" i="7"/>
  <c r="Z3627" i="7"/>
  <c r="Y3628" i="7"/>
  <c r="Z3628" i="7"/>
  <c r="Y3629" i="7"/>
  <c r="Z3629" i="7"/>
  <c r="Y3630" i="7"/>
  <c r="Z3630" i="7"/>
  <c r="Y3631" i="7"/>
  <c r="Z3631" i="7"/>
  <c r="Y3632" i="7"/>
  <c r="Z3632" i="7"/>
  <c r="Y3633" i="7"/>
  <c r="Z3633" i="7"/>
  <c r="Y3634" i="7"/>
  <c r="Z3634" i="7"/>
  <c r="Y3635" i="7"/>
  <c r="Z3635" i="7"/>
  <c r="Y3636" i="7"/>
  <c r="Z3636" i="7"/>
  <c r="Y3637" i="7"/>
  <c r="Z3637" i="7"/>
  <c r="Y3638" i="7"/>
  <c r="Z3638" i="7"/>
  <c r="Y3639" i="7"/>
  <c r="Z3639" i="7"/>
  <c r="Y3640" i="7"/>
  <c r="Z3640" i="7"/>
  <c r="Y3641" i="7"/>
  <c r="Z3641" i="7"/>
  <c r="Y3642" i="7"/>
  <c r="Z3642" i="7"/>
  <c r="Y3643" i="7"/>
  <c r="Z3643" i="7"/>
  <c r="Y3644" i="7"/>
  <c r="Z3644" i="7"/>
  <c r="Y3645" i="7"/>
  <c r="Z3645" i="7"/>
  <c r="Y3646" i="7"/>
  <c r="Z3646" i="7"/>
  <c r="Y3647" i="7"/>
  <c r="Z3647" i="7"/>
  <c r="Y3648" i="7"/>
  <c r="Z3648" i="7"/>
  <c r="Y3649" i="7"/>
  <c r="Z3649" i="7"/>
  <c r="Y3650" i="7"/>
  <c r="Z3650" i="7"/>
  <c r="Y3651" i="7"/>
  <c r="Z3651" i="7"/>
  <c r="Y3652" i="7"/>
  <c r="Z3652" i="7"/>
  <c r="Y3653" i="7"/>
  <c r="Z3653" i="7"/>
  <c r="Y3654" i="7"/>
  <c r="Z3654" i="7"/>
  <c r="Y3655" i="7"/>
  <c r="Z3655" i="7"/>
  <c r="Y3656" i="7"/>
  <c r="Z3656" i="7"/>
  <c r="Y3657" i="7"/>
  <c r="Z3657" i="7"/>
  <c r="Y3658" i="7"/>
  <c r="Z3658" i="7"/>
  <c r="Y3659" i="7"/>
  <c r="Z3659" i="7"/>
  <c r="Y3660" i="7"/>
  <c r="Z3660" i="7"/>
  <c r="Y3661" i="7"/>
  <c r="Z3661" i="7"/>
  <c r="Y3662" i="7"/>
  <c r="Z3662" i="7"/>
  <c r="Y3663" i="7"/>
  <c r="Z3663" i="7"/>
  <c r="Y3664" i="7"/>
  <c r="Z3664" i="7"/>
  <c r="Y3665" i="7"/>
  <c r="Z3665" i="7"/>
  <c r="Y3666" i="7"/>
  <c r="Z3666" i="7"/>
  <c r="Y3667" i="7"/>
  <c r="Z3667" i="7"/>
  <c r="Y3668" i="7"/>
  <c r="Z3668" i="7"/>
  <c r="Y3669" i="7"/>
  <c r="Z3669" i="7"/>
  <c r="Y3670" i="7"/>
  <c r="Z3670" i="7"/>
  <c r="Y3671" i="7"/>
  <c r="Z3671" i="7"/>
  <c r="Y3672" i="7"/>
  <c r="Z3672" i="7"/>
  <c r="Y3673" i="7"/>
  <c r="Z3673" i="7"/>
  <c r="Y3674" i="7"/>
  <c r="Z3674" i="7"/>
  <c r="Y3675" i="7"/>
  <c r="Z3675" i="7"/>
  <c r="Y3676" i="7"/>
  <c r="Z3676" i="7"/>
  <c r="Y3677" i="7"/>
  <c r="Z3677" i="7"/>
  <c r="Y3678" i="7"/>
  <c r="Z3678" i="7"/>
  <c r="Y3679" i="7"/>
  <c r="Z3679" i="7"/>
  <c r="Y3680" i="7"/>
  <c r="Z3680" i="7"/>
  <c r="Y3681" i="7"/>
  <c r="Z3681" i="7"/>
  <c r="Y3682" i="7"/>
  <c r="Z3682" i="7"/>
  <c r="Y3683" i="7"/>
  <c r="Z3683" i="7"/>
  <c r="Y3684" i="7"/>
  <c r="Z3684" i="7"/>
  <c r="Y3685" i="7"/>
  <c r="Z3685" i="7"/>
  <c r="Y3686" i="7"/>
  <c r="Z3686" i="7"/>
  <c r="Y3687" i="7"/>
  <c r="Z3687" i="7"/>
  <c r="Y3688" i="7"/>
  <c r="Z3688" i="7"/>
  <c r="Y3689" i="7"/>
  <c r="Z3689" i="7"/>
  <c r="Y3690" i="7"/>
  <c r="Z3690" i="7"/>
  <c r="Y3691" i="7"/>
  <c r="Z3691" i="7"/>
  <c r="Y3692" i="7"/>
  <c r="Z3692" i="7"/>
  <c r="Y3693" i="7"/>
  <c r="Z3693" i="7"/>
  <c r="Y3694" i="7"/>
  <c r="Z3694" i="7"/>
  <c r="Y3695" i="7"/>
  <c r="Z3695" i="7"/>
  <c r="Y3696" i="7"/>
  <c r="Z3696" i="7"/>
  <c r="Y3697" i="7"/>
  <c r="Z3697" i="7"/>
  <c r="Y3698" i="7"/>
  <c r="Z3698" i="7"/>
  <c r="Y3699" i="7"/>
  <c r="Z3699" i="7"/>
  <c r="Y3700" i="7"/>
  <c r="Z3700" i="7"/>
  <c r="Y3701" i="7"/>
  <c r="Z3701" i="7"/>
  <c r="Y3702" i="7"/>
  <c r="Z3702" i="7"/>
  <c r="Y3703" i="7"/>
  <c r="Z3703" i="7"/>
  <c r="Y3704" i="7"/>
  <c r="Z3704" i="7"/>
  <c r="Y3705" i="7"/>
  <c r="Z3705" i="7"/>
  <c r="Y3706" i="7"/>
  <c r="Z3706" i="7"/>
  <c r="Y3707" i="7"/>
  <c r="Z3707" i="7"/>
  <c r="Y3708" i="7"/>
  <c r="Z3708" i="7"/>
  <c r="Y3709" i="7"/>
  <c r="Z3709" i="7"/>
  <c r="Y3710" i="7"/>
  <c r="Z3710" i="7"/>
  <c r="Y3711" i="7"/>
  <c r="Z3711" i="7"/>
  <c r="Y3712" i="7"/>
  <c r="Z3712" i="7"/>
  <c r="Y3713" i="7"/>
  <c r="Z3713" i="7"/>
  <c r="Y3714" i="7"/>
  <c r="Z3714" i="7"/>
  <c r="Y3715" i="7"/>
  <c r="Z3715" i="7"/>
  <c r="Y3716" i="7"/>
  <c r="Z3716" i="7"/>
  <c r="Y3717" i="7"/>
  <c r="Z3717" i="7"/>
  <c r="Y3718" i="7"/>
  <c r="Z3718" i="7"/>
  <c r="Y3719" i="7"/>
  <c r="Z3719" i="7"/>
  <c r="Y3720" i="7"/>
  <c r="Z3720" i="7"/>
  <c r="Y3721" i="7"/>
  <c r="Z3721" i="7"/>
  <c r="Y3722" i="7"/>
  <c r="Z3722" i="7"/>
  <c r="Y3723" i="7"/>
  <c r="Z3723" i="7"/>
  <c r="Y3724" i="7"/>
  <c r="Z3724" i="7"/>
  <c r="Y3725" i="7"/>
  <c r="Z3725" i="7"/>
  <c r="Y3726" i="7"/>
  <c r="Z3726" i="7"/>
  <c r="Y3727" i="7"/>
  <c r="Z3727" i="7"/>
  <c r="Y3728" i="7"/>
  <c r="Z3728" i="7"/>
  <c r="Y3729" i="7"/>
  <c r="Z3729" i="7"/>
  <c r="Y3730" i="7"/>
  <c r="Z3730" i="7"/>
  <c r="Y3731" i="7"/>
  <c r="Z3731" i="7"/>
  <c r="Y3732" i="7"/>
  <c r="Z3732" i="7"/>
  <c r="Y3733" i="7"/>
  <c r="Z3733" i="7"/>
  <c r="Y3734" i="7"/>
  <c r="Z3734" i="7"/>
  <c r="Y3735" i="7"/>
  <c r="Z3735" i="7"/>
  <c r="Y3736" i="7"/>
  <c r="Z3736" i="7"/>
  <c r="Y3737" i="7"/>
  <c r="Z3737" i="7"/>
  <c r="Y3738" i="7"/>
  <c r="Z3738" i="7"/>
  <c r="Y3739" i="7"/>
  <c r="Z3739" i="7"/>
  <c r="Y3740" i="7"/>
  <c r="Z3740" i="7"/>
  <c r="Y3741" i="7"/>
  <c r="Z3741" i="7"/>
  <c r="Y3742" i="7"/>
  <c r="Z3742" i="7"/>
  <c r="Y3743" i="7"/>
  <c r="Z3743" i="7"/>
  <c r="Y3744" i="7"/>
  <c r="Z3744" i="7"/>
  <c r="Y3745" i="7"/>
  <c r="Z3745" i="7"/>
  <c r="Y3746" i="7"/>
  <c r="Z3746" i="7"/>
  <c r="Y3747" i="7"/>
  <c r="Z3747" i="7"/>
  <c r="Y3748" i="7"/>
  <c r="Z3748" i="7"/>
  <c r="Y3749" i="7"/>
  <c r="Z3749" i="7"/>
  <c r="Y3750" i="7"/>
  <c r="Z3750" i="7"/>
  <c r="Y3751" i="7"/>
  <c r="Z3751" i="7"/>
  <c r="Y3752" i="7"/>
  <c r="Z3752" i="7"/>
  <c r="Y3753" i="7"/>
  <c r="Z3753" i="7"/>
  <c r="Y3754" i="7"/>
  <c r="Z3754" i="7"/>
  <c r="Y3755" i="7"/>
  <c r="Z3755" i="7"/>
  <c r="Y3756" i="7"/>
  <c r="Z3756" i="7"/>
  <c r="Y3757" i="7"/>
  <c r="Z3757" i="7"/>
  <c r="Y3758" i="7"/>
  <c r="Z3758" i="7"/>
  <c r="Y3759" i="7"/>
  <c r="Z3759" i="7"/>
  <c r="Y3760" i="7"/>
  <c r="Z3760" i="7"/>
  <c r="Y3761" i="7"/>
  <c r="Z3761" i="7"/>
  <c r="Y3762" i="7"/>
  <c r="Z3762" i="7"/>
  <c r="Y3763" i="7"/>
  <c r="Z3763" i="7"/>
  <c r="Y3764" i="7"/>
  <c r="Z3764" i="7"/>
  <c r="Y3765" i="7"/>
  <c r="Z3765" i="7"/>
  <c r="Y3766" i="7"/>
  <c r="Z3766" i="7"/>
  <c r="Y3767" i="7"/>
  <c r="Z3767" i="7"/>
  <c r="Y3768" i="7"/>
  <c r="Z3768" i="7"/>
  <c r="Y3769" i="7"/>
  <c r="Z3769" i="7"/>
  <c r="Y3770" i="7"/>
  <c r="Z3770" i="7"/>
  <c r="Y3771" i="7"/>
  <c r="Z3771" i="7"/>
  <c r="Y3772" i="7"/>
  <c r="Z3772" i="7"/>
  <c r="Y3773" i="7"/>
  <c r="Z3773" i="7"/>
  <c r="Y3774" i="7"/>
  <c r="Z3774" i="7"/>
  <c r="Y3775" i="7"/>
  <c r="Z3775" i="7"/>
  <c r="Y3776" i="7"/>
  <c r="Z3776" i="7"/>
  <c r="Y3777" i="7"/>
  <c r="Z3777" i="7"/>
  <c r="Y3778" i="7"/>
  <c r="Z3778" i="7"/>
  <c r="Y3779" i="7"/>
  <c r="Z3779" i="7"/>
  <c r="Y3780" i="7"/>
  <c r="Z3780" i="7"/>
  <c r="Y3781" i="7"/>
  <c r="Z3781" i="7"/>
  <c r="Y3782" i="7"/>
  <c r="Z3782" i="7"/>
  <c r="Y3783" i="7"/>
  <c r="Z3783" i="7"/>
  <c r="Y3784" i="7"/>
  <c r="Z3784" i="7"/>
  <c r="Y3785" i="7"/>
  <c r="Z3785" i="7"/>
  <c r="Y3786" i="7"/>
  <c r="Z3786" i="7"/>
  <c r="Y3787" i="7"/>
  <c r="Z3787" i="7"/>
  <c r="Y3788" i="7"/>
  <c r="Z3788" i="7"/>
  <c r="Y3789" i="7"/>
  <c r="Z3789" i="7"/>
  <c r="Y3790" i="7"/>
  <c r="Z3790" i="7"/>
  <c r="Y3791" i="7"/>
  <c r="Z3791" i="7"/>
  <c r="Y3792" i="7"/>
  <c r="Z3792" i="7"/>
  <c r="Y3793" i="7"/>
  <c r="Z3793" i="7"/>
  <c r="Y3794" i="7"/>
  <c r="Z3794" i="7"/>
  <c r="Y3795" i="7"/>
  <c r="Z3795" i="7"/>
  <c r="Y3796" i="7"/>
  <c r="Z3796" i="7"/>
  <c r="Y3797" i="7"/>
  <c r="Z3797" i="7"/>
  <c r="Y3798" i="7"/>
  <c r="Z3798" i="7"/>
  <c r="Y3799" i="7"/>
  <c r="Z3799" i="7"/>
  <c r="Y3800" i="7"/>
  <c r="Z3800" i="7"/>
  <c r="Y3801" i="7"/>
  <c r="Z3801" i="7"/>
  <c r="Y3802" i="7"/>
  <c r="Z3802" i="7"/>
  <c r="Y3803" i="7"/>
  <c r="Z3803" i="7"/>
  <c r="Y3804" i="7"/>
  <c r="Z3804" i="7"/>
  <c r="Y3805" i="7"/>
  <c r="Z3805" i="7"/>
  <c r="Y3806" i="7"/>
  <c r="Z3806" i="7"/>
  <c r="Y3807" i="7"/>
  <c r="Z3807" i="7"/>
  <c r="Y3808" i="7"/>
  <c r="Z3808" i="7"/>
  <c r="Y3809" i="7"/>
  <c r="Z3809" i="7"/>
  <c r="Y3810" i="7"/>
  <c r="Z3810" i="7"/>
  <c r="Y3811" i="7"/>
  <c r="Z3811" i="7"/>
  <c r="Y3812" i="7"/>
  <c r="Z3812" i="7"/>
  <c r="Y3813" i="7"/>
  <c r="Z3813" i="7"/>
  <c r="Y3814" i="7"/>
  <c r="Z3814" i="7"/>
  <c r="Y3815" i="7"/>
  <c r="Z3815" i="7"/>
  <c r="Y3816" i="7"/>
  <c r="Z3816" i="7"/>
  <c r="Y3817" i="7"/>
  <c r="Z3817" i="7"/>
  <c r="Y3818" i="7"/>
  <c r="Z3818" i="7"/>
  <c r="Y3819" i="7"/>
  <c r="Z3819" i="7"/>
  <c r="Y3820" i="7"/>
  <c r="Z3820" i="7"/>
  <c r="Y3821" i="7"/>
  <c r="Z3821" i="7"/>
  <c r="Y3822" i="7"/>
  <c r="Z3822" i="7"/>
  <c r="Y3823" i="7"/>
  <c r="Z3823" i="7"/>
  <c r="Y3824" i="7"/>
  <c r="Z3824" i="7"/>
  <c r="Y3825" i="7"/>
  <c r="Z3825" i="7"/>
  <c r="Y3826" i="7"/>
  <c r="Z3826" i="7"/>
  <c r="Y3827" i="7"/>
  <c r="Z3827" i="7"/>
  <c r="Y3828" i="7"/>
  <c r="Z3828" i="7"/>
  <c r="Y3829" i="7"/>
  <c r="Z3829" i="7"/>
  <c r="Y3830" i="7"/>
  <c r="Z3830" i="7"/>
  <c r="Y3831" i="7"/>
  <c r="Z3831" i="7"/>
  <c r="Y3832" i="7"/>
  <c r="Z3832" i="7"/>
  <c r="Y3833" i="7"/>
  <c r="Z3833" i="7"/>
  <c r="Y3834" i="7"/>
  <c r="Z3834" i="7"/>
  <c r="Y3835" i="7"/>
  <c r="Z3835" i="7"/>
  <c r="Y3836" i="7"/>
  <c r="Z3836" i="7"/>
  <c r="Y3837" i="7"/>
  <c r="Z3837" i="7"/>
  <c r="Y3838" i="7"/>
  <c r="Z3838" i="7"/>
  <c r="Y3839" i="7"/>
  <c r="Z3839" i="7"/>
  <c r="O219" i="5"/>
  <c r="O198" i="5"/>
  <c r="O197" i="5"/>
  <c r="O196" i="5"/>
  <c r="O195" i="5"/>
  <c r="O194" i="5"/>
  <c r="O193" i="5"/>
  <c r="O192" i="5"/>
  <c r="O191" i="5"/>
  <c r="O190" i="5"/>
  <c r="O189" i="5"/>
  <c r="O188" i="5"/>
  <c r="O187" i="5"/>
  <c r="O186" i="5"/>
  <c r="O185" i="5"/>
  <c r="O184" i="5"/>
  <c r="O183" i="5"/>
  <c r="O182" i="5"/>
  <c r="O181" i="5"/>
  <c r="O180" i="5"/>
  <c r="O179" i="5"/>
  <c r="O178" i="5"/>
  <c r="H2" i="32"/>
  <c r="N2" i="32" s="1"/>
  <c r="H3" i="32"/>
  <c r="N3" i="32" s="1"/>
  <c r="H4" i="32"/>
  <c r="N4" i="32" s="1"/>
  <c r="H5" i="32"/>
  <c r="N5" i="32" s="1"/>
  <c r="H6" i="32"/>
  <c r="N6" i="32" s="1"/>
  <c r="H7" i="32"/>
  <c r="N7" i="32" s="1"/>
  <c r="H8" i="32"/>
  <c r="N8" i="32" s="1"/>
  <c r="H9" i="32"/>
  <c r="N9" i="32" s="1"/>
  <c r="H10" i="32"/>
  <c r="N10" i="32" s="1"/>
  <c r="H11" i="32"/>
  <c r="N11" i="32" s="1"/>
  <c r="H12" i="32"/>
  <c r="N12" i="32" s="1"/>
  <c r="H13" i="32"/>
  <c r="N13" i="32" s="1"/>
  <c r="H14" i="32"/>
  <c r="N14" i="32" s="1"/>
  <c r="H15" i="32"/>
  <c r="N15" i="32" s="1"/>
  <c r="H16" i="32"/>
  <c r="N16" i="32" s="1"/>
  <c r="H17" i="32"/>
  <c r="N17" i="32" s="1"/>
  <c r="H18" i="32"/>
  <c r="N18" i="32" s="1"/>
  <c r="H19" i="32"/>
  <c r="N19" i="32" s="1"/>
  <c r="H20" i="32"/>
  <c r="N20" i="32" s="1"/>
  <c r="H21" i="32"/>
  <c r="N21" i="32" s="1"/>
  <c r="H22" i="32"/>
  <c r="N22" i="32" s="1"/>
  <c r="H23" i="32"/>
  <c r="N23" i="32" s="1"/>
  <c r="H24" i="32"/>
  <c r="N24" i="32" s="1"/>
  <c r="H25" i="32"/>
  <c r="N25" i="32" s="1"/>
  <c r="H26" i="32"/>
  <c r="N26" i="32" s="1"/>
  <c r="H27" i="32"/>
  <c r="N27" i="32" s="1"/>
  <c r="H28" i="32"/>
  <c r="N28" i="32" s="1"/>
  <c r="H29" i="32"/>
  <c r="N29" i="32" s="1"/>
  <c r="H30" i="32"/>
  <c r="N30" i="32" s="1"/>
  <c r="H31" i="32"/>
  <c r="N31" i="32" s="1"/>
  <c r="H32" i="32"/>
  <c r="N32" i="32" s="1"/>
  <c r="H33" i="32"/>
  <c r="N33" i="32" s="1"/>
  <c r="H34" i="32"/>
  <c r="N34" i="32" s="1"/>
  <c r="H35" i="32"/>
  <c r="N35" i="32" s="1"/>
  <c r="H36" i="32"/>
  <c r="N36" i="32" s="1"/>
  <c r="H37" i="32"/>
  <c r="N37" i="32" s="1"/>
  <c r="H38" i="32"/>
  <c r="N38" i="32" s="1"/>
  <c r="H39" i="32"/>
  <c r="N39" i="32" s="1"/>
  <c r="H40" i="32"/>
  <c r="N40" i="32" s="1"/>
  <c r="H41" i="32"/>
  <c r="N41" i="32" s="1"/>
  <c r="H42" i="32"/>
  <c r="N42" i="32" s="1"/>
  <c r="H43" i="32"/>
  <c r="N43" i="32" s="1"/>
  <c r="H44" i="32"/>
  <c r="N44" i="32" s="1"/>
  <c r="H45" i="32"/>
  <c r="N45" i="32" s="1"/>
  <c r="H46" i="32"/>
  <c r="N46" i="32" s="1"/>
  <c r="H47" i="32"/>
  <c r="N47" i="32" s="1"/>
  <c r="H48" i="32"/>
  <c r="N48" i="32" s="1"/>
  <c r="H49" i="32"/>
  <c r="N49" i="32" s="1"/>
  <c r="H50" i="32"/>
  <c r="N50" i="32" s="1"/>
  <c r="H51" i="32"/>
  <c r="N51" i="32" s="1"/>
  <c r="H52" i="32"/>
  <c r="N52" i="32" s="1"/>
  <c r="H53" i="32"/>
  <c r="N53" i="32" s="1"/>
  <c r="H54" i="32"/>
  <c r="N54" i="32" s="1"/>
  <c r="H55" i="32"/>
  <c r="N55" i="32" s="1"/>
  <c r="H56" i="32"/>
  <c r="N56" i="32" s="1"/>
  <c r="H57" i="32"/>
  <c r="N57" i="32" s="1"/>
  <c r="H58" i="32"/>
  <c r="N58" i="32" s="1"/>
  <c r="H59" i="32"/>
  <c r="N59" i="32" s="1"/>
  <c r="H60" i="32"/>
  <c r="N60" i="32" s="1"/>
  <c r="H61" i="32"/>
  <c r="N61" i="32" s="1"/>
  <c r="H62" i="32"/>
  <c r="N62" i="32" s="1"/>
  <c r="H63" i="32"/>
  <c r="N63" i="32" s="1"/>
  <c r="H64" i="32"/>
  <c r="N64" i="32" s="1"/>
  <c r="H65" i="32"/>
  <c r="N65" i="32" s="1"/>
  <c r="H66" i="32"/>
  <c r="N66" i="32" s="1"/>
  <c r="H67" i="32"/>
  <c r="N67" i="32" s="1"/>
  <c r="H68" i="32"/>
  <c r="N68" i="32" s="1"/>
  <c r="H69" i="32"/>
  <c r="N69" i="32" s="1"/>
  <c r="H70" i="32"/>
  <c r="N70" i="32" s="1"/>
  <c r="H71" i="32"/>
  <c r="N71" i="32" s="1"/>
  <c r="H72" i="32"/>
  <c r="N72" i="32" s="1"/>
  <c r="H73" i="32"/>
  <c r="N73" i="32" s="1"/>
  <c r="H74" i="32"/>
  <c r="N74" i="32" s="1"/>
  <c r="H75" i="32"/>
  <c r="N75" i="32" s="1"/>
  <c r="H76" i="32"/>
  <c r="N76" i="32" s="1"/>
  <c r="H77" i="32"/>
  <c r="N77" i="32" s="1"/>
  <c r="H78" i="32"/>
  <c r="N78" i="32" s="1"/>
  <c r="H79" i="32"/>
  <c r="N79" i="32" s="1"/>
  <c r="H80" i="32"/>
  <c r="N80" i="32" s="1"/>
  <c r="H81" i="32"/>
  <c r="N81" i="32" s="1"/>
  <c r="H82" i="32"/>
  <c r="N82" i="32" s="1"/>
  <c r="H83" i="32"/>
  <c r="N83" i="32" s="1"/>
  <c r="H84" i="32"/>
  <c r="N84" i="32" s="1"/>
  <c r="H85" i="32"/>
  <c r="N85" i="32" s="1"/>
  <c r="H86" i="32"/>
  <c r="N86" i="32" s="1"/>
  <c r="H87" i="32"/>
  <c r="N87" i="32" s="1"/>
  <c r="H88" i="32"/>
  <c r="N88" i="32" s="1"/>
  <c r="H89" i="32"/>
  <c r="N89" i="32" s="1"/>
  <c r="H90" i="32"/>
  <c r="N90" i="32" s="1"/>
  <c r="H91" i="32"/>
  <c r="N91" i="32" s="1"/>
  <c r="H92" i="32"/>
  <c r="N92" i="32" s="1"/>
  <c r="H93" i="32"/>
  <c r="N93" i="32" s="1"/>
  <c r="H94" i="32"/>
  <c r="N94" i="32" s="1"/>
  <c r="H95" i="32"/>
  <c r="N95" i="32" s="1"/>
  <c r="H96" i="32"/>
  <c r="N96" i="32" s="1"/>
  <c r="H97" i="32"/>
  <c r="N97" i="32" s="1"/>
  <c r="H98" i="32"/>
  <c r="N98" i="32" s="1"/>
  <c r="H99" i="32"/>
  <c r="N99" i="32" s="1"/>
  <c r="H100" i="32"/>
  <c r="N100" i="32" s="1"/>
  <c r="H101" i="32"/>
  <c r="N101" i="32" s="1"/>
  <c r="H102" i="32"/>
  <c r="N102" i="32" s="1"/>
  <c r="H103" i="32"/>
  <c r="N103" i="32" s="1"/>
  <c r="H104" i="32"/>
  <c r="N104" i="32" s="1"/>
  <c r="H105" i="32"/>
  <c r="N105" i="32" s="1"/>
  <c r="H106" i="32"/>
  <c r="N106" i="32" s="1"/>
  <c r="H107" i="32"/>
  <c r="N107" i="32" s="1"/>
  <c r="H108" i="32"/>
  <c r="N108" i="32" s="1"/>
  <c r="H109" i="32"/>
  <c r="N109" i="32" s="1"/>
  <c r="H110" i="32"/>
  <c r="N110" i="32" s="1"/>
  <c r="H111" i="32"/>
  <c r="N111" i="32" s="1"/>
  <c r="H112" i="32"/>
  <c r="N112" i="32" s="1"/>
  <c r="H113" i="32"/>
  <c r="N113" i="32" s="1"/>
  <c r="H114" i="32"/>
  <c r="N114" i="32" s="1"/>
  <c r="H115" i="32"/>
  <c r="N115" i="32" s="1"/>
  <c r="H116" i="32"/>
  <c r="N116" i="32" s="1"/>
  <c r="H117" i="32"/>
  <c r="N117" i="32" s="1"/>
  <c r="H118" i="32"/>
  <c r="N118" i="32" s="1"/>
  <c r="H119" i="32"/>
  <c r="N119" i="32" s="1"/>
  <c r="H120" i="32"/>
  <c r="N120" i="32" s="1"/>
  <c r="H121" i="32"/>
  <c r="N121" i="32" s="1"/>
  <c r="H122" i="32"/>
  <c r="N122" i="32" s="1"/>
  <c r="H123" i="32"/>
  <c r="N123" i="32" s="1"/>
  <c r="H124" i="32"/>
  <c r="N124" i="32" s="1"/>
  <c r="H125" i="32"/>
  <c r="N125" i="32" s="1"/>
  <c r="H126" i="32"/>
  <c r="N126" i="32" s="1"/>
  <c r="H127" i="32"/>
  <c r="N127" i="32" s="1"/>
  <c r="H128" i="32"/>
  <c r="N128" i="32" s="1"/>
  <c r="H129" i="32"/>
  <c r="N129" i="32" s="1"/>
  <c r="H130" i="32"/>
  <c r="N130" i="32" s="1"/>
  <c r="H131" i="32"/>
  <c r="N131" i="32" s="1"/>
  <c r="H132" i="32"/>
  <c r="N132" i="32" s="1"/>
  <c r="H133" i="32"/>
  <c r="N133" i="32" s="1"/>
  <c r="H134" i="32"/>
  <c r="N134" i="32" s="1"/>
  <c r="H135" i="32"/>
  <c r="N135" i="32" s="1"/>
  <c r="H136" i="32"/>
  <c r="N136" i="32" s="1"/>
  <c r="H137" i="32"/>
  <c r="N137" i="32" s="1"/>
  <c r="H138" i="32"/>
  <c r="N138" i="32" s="1"/>
  <c r="H139" i="32"/>
  <c r="N139" i="32" s="1"/>
  <c r="H140" i="32"/>
  <c r="N140" i="32" s="1"/>
  <c r="H141" i="32"/>
  <c r="N141" i="32" s="1"/>
  <c r="H142" i="32"/>
  <c r="N142" i="32" s="1"/>
  <c r="H143" i="32"/>
  <c r="N143" i="32" s="1"/>
  <c r="H144" i="32"/>
  <c r="N144" i="32" s="1"/>
  <c r="H145" i="32"/>
  <c r="N145" i="32" s="1"/>
  <c r="H146" i="32"/>
  <c r="N146" i="32" s="1"/>
  <c r="H147" i="32"/>
  <c r="N147" i="32" s="1"/>
  <c r="H148" i="32"/>
  <c r="N148" i="32" s="1"/>
  <c r="H149" i="32"/>
  <c r="N149" i="32" s="1"/>
  <c r="I149" i="32"/>
  <c r="I148" i="32"/>
  <c r="I147" i="32"/>
  <c r="I146" i="32"/>
  <c r="I145" i="32"/>
  <c r="I144" i="32"/>
  <c r="I143" i="32"/>
  <c r="I142" i="32"/>
  <c r="I141" i="32"/>
  <c r="I140" i="32"/>
  <c r="I139" i="32"/>
  <c r="I138" i="32"/>
  <c r="I137" i="32"/>
  <c r="I136" i="32"/>
  <c r="I135" i="32"/>
  <c r="I134" i="32"/>
  <c r="I133" i="32"/>
  <c r="I132" i="32"/>
  <c r="I131" i="32"/>
  <c r="I130" i="32"/>
  <c r="I129" i="32"/>
  <c r="I128" i="32"/>
  <c r="I127" i="32"/>
  <c r="I126" i="32"/>
  <c r="I125" i="32"/>
  <c r="I124" i="32"/>
  <c r="I123" i="32"/>
  <c r="I122" i="32"/>
  <c r="I121" i="32"/>
  <c r="I120" i="32"/>
  <c r="I119" i="32"/>
  <c r="I118" i="32"/>
  <c r="I117" i="32"/>
  <c r="I116" i="32"/>
  <c r="I115" i="32"/>
  <c r="I114" i="32"/>
  <c r="I113" i="32"/>
  <c r="I112" i="32"/>
  <c r="I111" i="32"/>
  <c r="I110" i="32"/>
  <c r="I109" i="32"/>
  <c r="I108" i="32"/>
  <c r="I107" i="32"/>
  <c r="I106" i="32"/>
  <c r="I105" i="32"/>
  <c r="I104" i="32"/>
  <c r="I103" i="32"/>
  <c r="I102" i="32"/>
  <c r="I101" i="32"/>
  <c r="I100" i="32"/>
  <c r="I99" i="32"/>
  <c r="I98" i="32"/>
  <c r="I97" i="32"/>
  <c r="I96" i="32"/>
  <c r="I95" i="32"/>
  <c r="I94" i="32"/>
  <c r="I93" i="32"/>
  <c r="I92" i="32"/>
  <c r="I91" i="32"/>
  <c r="I90" i="32"/>
  <c r="I89" i="32"/>
  <c r="I88" i="32"/>
  <c r="I87" i="32"/>
  <c r="I86" i="32"/>
  <c r="I85" i="32"/>
  <c r="I84" i="32"/>
  <c r="I83" i="32"/>
  <c r="I82" i="32"/>
  <c r="I81" i="32"/>
  <c r="I80" i="32"/>
  <c r="I79" i="32"/>
  <c r="I78" i="32"/>
  <c r="I77" i="32"/>
  <c r="I76" i="32"/>
  <c r="I75" i="32"/>
  <c r="I74" i="32"/>
  <c r="I73" i="32"/>
  <c r="I72" i="32"/>
  <c r="I71" i="32"/>
  <c r="I70" i="32"/>
  <c r="I69" i="32"/>
  <c r="I68" i="32"/>
  <c r="I67" i="32"/>
  <c r="I66" i="32"/>
  <c r="I65" i="32"/>
  <c r="I64" i="32"/>
  <c r="I63" i="32"/>
  <c r="I62" i="32"/>
  <c r="I61" i="32"/>
  <c r="I60" i="32"/>
  <c r="I59" i="32"/>
  <c r="I58" i="32"/>
  <c r="I57" i="32"/>
  <c r="I56" i="32"/>
  <c r="I55" i="32"/>
  <c r="I54" i="32"/>
  <c r="I53" i="32"/>
  <c r="I52" i="32"/>
  <c r="I51" i="32"/>
  <c r="I50" i="32"/>
  <c r="I49" i="32"/>
  <c r="I48" i="32"/>
  <c r="I47" i="32"/>
  <c r="I46" i="32"/>
  <c r="I45" i="32"/>
  <c r="I44" i="32"/>
  <c r="I43" i="32"/>
  <c r="I42" i="32"/>
  <c r="I41" i="32"/>
  <c r="I40" i="32"/>
  <c r="I39" i="32"/>
  <c r="I38" i="32"/>
  <c r="I37" i="32"/>
  <c r="I36" i="32"/>
  <c r="I35" i="32"/>
  <c r="I34" i="32"/>
  <c r="I33" i="32"/>
  <c r="I32" i="32"/>
  <c r="I31" i="32"/>
  <c r="I30" i="32"/>
  <c r="I29" i="32"/>
  <c r="I28" i="32"/>
  <c r="I27" i="32"/>
  <c r="I26" i="32"/>
  <c r="I25" i="32"/>
  <c r="I24" i="32"/>
  <c r="I23" i="32"/>
  <c r="I22" i="32"/>
  <c r="I21" i="32"/>
  <c r="I20" i="32"/>
  <c r="I19" i="32"/>
  <c r="I18" i="32"/>
  <c r="I17" i="32"/>
  <c r="I16" i="32"/>
  <c r="I15" i="32"/>
  <c r="I14" i="32"/>
  <c r="I13" i="32"/>
  <c r="I12" i="32"/>
  <c r="I11" i="32"/>
  <c r="I10" i="32"/>
  <c r="I9" i="32"/>
  <c r="I8" i="32"/>
  <c r="I7" i="32"/>
  <c r="I6" i="32"/>
  <c r="I5" i="32"/>
  <c r="I4" i="32"/>
  <c r="I3" i="32"/>
  <c r="I2" i="32"/>
  <c r="F13" i="32"/>
  <c r="L13" i="32" s="1"/>
  <c r="F14" i="32"/>
  <c r="L14" i="32" s="1"/>
  <c r="F15" i="32"/>
  <c r="L15" i="32" s="1"/>
  <c r="F16" i="32"/>
  <c r="L16" i="32" s="1"/>
  <c r="F17" i="32"/>
  <c r="L17" i="32" s="1"/>
  <c r="F18" i="32"/>
  <c r="L18" i="32" s="1"/>
  <c r="F19" i="32"/>
  <c r="L19" i="32" s="1"/>
  <c r="F20" i="32"/>
  <c r="L20" i="32" s="1"/>
  <c r="F21" i="32"/>
  <c r="L21" i="32" s="1"/>
  <c r="F22" i="32"/>
  <c r="L22" i="32" s="1"/>
  <c r="F23" i="32"/>
  <c r="L23" i="32" s="1"/>
  <c r="F24" i="32"/>
  <c r="L24" i="32" s="1"/>
  <c r="F25" i="32"/>
  <c r="L25" i="32" s="1"/>
  <c r="F26" i="32"/>
  <c r="L26" i="32" s="1"/>
  <c r="F27" i="32"/>
  <c r="L27" i="32" s="1"/>
  <c r="F28" i="32"/>
  <c r="L28" i="32" s="1"/>
  <c r="F29" i="32"/>
  <c r="L29" i="32" s="1"/>
  <c r="F30" i="32"/>
  <c r="L30" i="32" s="1"/>
  <c r="F31" i="32"/>
  <c r="L31" i="32" s="1"/>
  <c r="F32" i="32"/>
  <c r="L32" i="32" s="1"/>
  <c r="F33" i="32"/>
  <c r="L33" i="32" s="1"/>
  <c r="F34" i="32"/>
  <c r="L34" i="32" s="1"/>
  <c r="F35" i="32"/>
  <c r="L35" i="32" s="1"/>
  <c r="F36" i="32"/>
  <c r="L36" i="32" s="1"/>
  <c r="F37" i="32"/>
  <c r="L37" i="32" s="1"/>
  <c r="F38" i="32"/>
  <c r="L38" i="32" s="1"/>
  <c r="F39" i="32"/>
  <c r="L39" i="32" s="1"/>
  <c r="F40" i="32"/>
  <c r="L40" i="32" s="1"/>
  <c r="F41" i="32"/>
  <c r="L41" i="32" s="1"/>
  <c r="F42" i="32"/>
  <c r="L42" i="32" s="1"/>
  <c r="F43" i="32"/>
  <c r="L43" i="32" s="1"/>
  <c r="F44" i="32"/>
  <c r="L44" i="32" s="1"/>
  <c r="F45" i="32"/>
  <c r="L45" i="32" s="1"/>
  <c r="F46" i="32"/>
  <c r="L46" i="32" s="1"/>
  <c r="F47" i="32"/>
  <c r="L47" i="32" s="1"/>
  <c r="F48" i="32"/>
  <c r="L48" i="32" s="1"/>
  <c r="F49" i="32"/>
  <c r="L49" i="32" s="1"/>
  <c r="F50" i="32"/>
  <c r="L50" i="32" s="1"/>
  <c r="F51" i="32"/>
  <c r="L51" i="32" s="1"/>
  <c r="F52" i="32"/>
  <c r="L52" i="32" s="1"/>
  <c r="F53" i="32"/>
  <c r="L53" i="32" s="1"/>
  <c r="F54" i="32"/>
  <c r="L54" i="32" s="1"/>
  <c r="F55" i="32"/>
  <c r="L55" i="32" s="1"/>
  <c r="F56" i="32"/>
  <c r="L56" i="32" s="1"/>
  <c r="F57" i="32"/>
  <c r="L57" i="32" s="1"/>
  <c r="F58" i="32"/>
  <c r="L58" i="32" s="1"/>
  <c r="F59" i="32"/>
  <c r="L59" i="32" s="1"/>
  <c r="F60" i="32"/>
  <c r="L60" i="32" s="1"/>
  <c r="F61" i="32"/>
  <c r="L61" i="32" s="1"/>
  <c r="F62" i="32"/>
  <c r="L62" i="32" s="1"/>
  <c r="F63" i="32"/>
  <c r="L63" i="32" s="1"/>
  <c r="F64" i="32"/>
  <c r="L64" i="32" s="1"/>
  <c r="F65" i="32"/>
  <c r="L65" i="32" s="1"/>
  <c r="F66" i="32"/>
  <c r="L66" i="32" s="1"/>
  <c r="F67" i="32"/>
  <c r="L67" i="32" s="1"/>
  <c r="F68" i="32"/>
  <c r="L68" i="32" s="1"/>
  <c r="F69" i="32"/>
  <c r="L69" i="32" s="1"/>
  <c r="F70" i="32"/>
  <c r="L70" i="32" s="1"/>
  <c r="F71" i="32"/>
  <c r="L71" i="32" s="1"/>
  <c r="F72" i="32"/>
  <c r="L72" i="32" s="1"/>
  <c r="F73" i="32"/>
  <c r="L73" i="32" s="1"/>
  <c r="F74" i="32"/>
  <c r="L74" i="32" s="1"/>
  <c r="F75" i="32"/>
  <c r="L75" i="32" s="1"/>
  <c r="F76" i="32"/>
  <c r="L76" i="32" s="1"/>
  <c r="F77" i="32"/>
  <c r="L77" i="32" s="1"/>
  <c r="F78" i="32"/>
  <c r="L78" i="32" s="1"/>
  <c r="F79" i="32"/>
  <c r="L79" i="32" s="1"/>
  <c r="F80" i="32"/>
  <c r="L80" i="32" s="1"/>
  <c r="F81" i="32"/>
  <c r="L81" i="32" s="1"/>
  <c r="F82" i="32"/>
  <c r="L82" i="32" s="1"/>
  <c r="F83" i="32"/>
  <c r="L83" i="32" s="1"/>
  <c r="F84" i="32"/>
  <c r="L84" i="32" s="1"/>
  <c r="F85" i="32"/>
  <c r="L85" i="32" s="1"/>
  <c r="F86" i="32"/>
  <c r="L86" i="32" s="1"/>
  <c r="F87" i="32"/>
  <c r="L87" i="32" s="1"/>
  <c r="F88" i="32"/>
  <c r="L88" i="32" s="1"/>
  <c r="F89" i="32"/>
  <c r="L89" i="32" s="1"/>
  <c r="F90" i="32"/>
  <c r="L90" i="32" s="1"/>
  <c r="F91" i="32"/>
  <c r="L91" i="32" s="1"/>
  <c r="F92" i="32"/>
  <c r="L92" i="32" s="1"/>
  <c r="F93" i="32"/>
  <c r="L93" i="32" s="1"/>
  <c r="F94" i="32"/>
  <c r="L94" i="32" s="1"/>
  <c r="F95" i="32"/>
  <c r="L95" i="32" s="1"/>
  <c r="F96" i="32"/>
  <c r="L96" i="32" s="1"/>
  <c r="F97" i="32"/>
  <c r="L97" i="32" s="1"/>
  <c r="F98" i="32"/>
  <c r="L98" i="32" s="1"/>
  <c r="F99" i="32"/>
  <c r="L99" i="32" s="1"/>
  <c r="F100" i="32"/>
  <c r="L100" i="32" s="1"/>
  <c r="F101" i="32"/>
  <c r="L101" i="32" s="1"/>
  <c r="F102" i="32"/>
  <c r="L102" i="32" s="1"/>
  <c r="F103" i="32"/>
  <c r="L103" i="32" s="1"/>
  <c r="F104" i="32"/>
  <c r="L104" i="32" s="1"/>
  <c r="F105" i="32"/>
  <c r="L105" i="32" s="1"/>
  <c r="F106" i="32"/>
  <c r="L106" i="32" s="1"/>
  <c r="F107" i="32"/>
  <c r="L107" i="32" s="1"/>
  <c r="F108" i="32"/>
  <c r="L108" i="32" s="1"/>
  <c r="F109" i="32"/>
  <c r="L109" i="32" s="1"/>
  <c r="F110" i="32"/>
  <c r="L110" i="32" s="1"/>
  <c r="F111" i="32"/>
  <c r="L111" i="32" s="1"/>
  <c r="F112" i="32"/>
  <c r="L112" i="32" s="1"/>
  <c r="F113" i="32"/>
  <c r="L113" i="32" s="1"/>
  <c r="F114" i="32"/>
  <c r="L114" i="32" s="1"/>
  <c r="F115" i="32"/>
  <c r="L115" i="32" s="1"/>
  <c r="F116" i="32"/>
  <c r="L116" i="32" s="1"/>
  <c r="F117" i="32"/>
  <c r="L117" i="32" s="1"/>
  <c r="F118" i="32"/>
  <c r="L118" i="32" s="1"/>
  <c r="F119" i="32"/>
  <c r="L119" i="32" s="1"/>
  <c r="F120" i="32"/>
  <c r="L120" i="32" s="1"/>
  <c r="F121" i="32"/>
  <c r="L121" i="32" s="1"/>
  <c r="F122" i="32"/>
  <c r="L122" i="32" s="1"/>
  <c r="F123" i="32"/>
  <c r="L123" i="32" s="1"/>
  <c r="F124" i="32"/>
  <c r="L124" i="32" s="1"/>
  <c r="F125" i="32"/>
  <c r="L125" i="32" s="1"/>
  <c r="F126" i="32"/>
  <c r="L126" i="32" s="1"/>
  <c r="F127" i="32"/>
  <c r="L127" i="32" s="1"/>
  <c r="F128" i="32"/>
  <c r="L128" i="32" s="1"/>
  <c r="F129" i="32"/>
  <c r="L129" i="32" s="1"/>
  <c r="F130" i="32"/>
  <c r="L130" i="32" s="1"/>
  <c r="F131" i="32"/>
  <c r="L131" i="32" s="1"/>
  <c r="F132" i="32"/>
  <c r="L132" i="32" s="1"/>
  <c r="F133" i="32"/>
  <c r="L133" i="32" s="1"/>
  <c r="F134" i="32"/>
  <c r="L134" i="32" s="1"/>
  <c r="F135" i="32"/>
  <c r="L135" i="32" s="1"/>
  <c r="F136" i="32"/>
  <c r="L136" i="32" s="1"/>
  <c r="F137" i="32"/>
  <c r="L137" i="32" s="1"/>
  <c r="F138" i="32"/>
  <c r="L138" i="32" s="1"/>
  <c r="F139" i="32"/>
  <c r="L139" i="32" s="1"/>
  <c r="F140" i="32"/>
  <c r="L140" i="32" s="1"/>
  <c r="F141" i="32"/>
  <c r="L141" i="32" s="1"/>
  <c r="F142" i="32"/>
  <c r="L142" i="32" s="1"/>
  <c r="F143" i="32"/>
  <c r="L143" i="32" s="1"/>
  <c r="F144" i="32"/>
  <c r="L144" i="32" s="1"/>
  <c r="F145" i="32"/>
  <c r="L145" i="32" s="1"/>
  <c r="F146" i="32"/>
  <c r="L146" i="32" s="1"/>
  <c r="F147" i="32"/>
  <c r="L147" i="32" s="1"/>
  <c r="F148" i="32"/>
  <c r="L148" i="32" s="1"/>
  <c r="F149" i="32"/>
  <c r="L149" i="32" s="1"/>
  <c r="G2" i="32"/>
  <c r="M2" i="32" s="1"/>
  <c r="G3" i="32"/>
  <c r="M3" i="32" s="1"/>
  <c r="G4" i="32"/>
  <c r="M4" i="32" s="1"/>
  <c r="G5" i="32"/>
  <c r="M5" i="32" s="1"/>
  <c r="G6" i="32"/>
  <c r="M6" i="32" s="1"/>
  <c r="G7" i="32"/>
  <c r="M7" i="32" s="1"/>
  <c r="G8" i="32"/>
  <c r="M8" i="32" s="1"/>
  <c r="G9" i="32"/>
  <c r="M9" i="32" s="1"/>
  <c r="G10" i="32"/>
  <c r="M10" i="32" s="1"/>
  <c r="G11" i="32"/>
  <c r="M11" i="32" s="1"/>
  <c r="G12" i="32"/>
  <c r="M12" i="32" s="1"/>
  <c r="G13" i="32"/>
  <c r="M13" i="32" s="1"/>
  <c r="G14" i="32"/>
  <c r="M14" i="32" s="1"/>
  <c r="G15" i="32"/>
  <c r="M15" i="32" s="1"/>
  <c r="G16" i="32"/>
  <c r="M16" i="32" s="1"/>
  <c r="G17" i="32"/>
  <c r="M17" i="32" s="1"/>
  <c r="G18" i="32"/>
  <c r="M18" i="32" s="1"/>
  <c r="G19" i="32"/>
  <c r="M19" i="32" s="1"/>
  <c r="G20" i="32"/>
  <c r="M20" i="32" s="1"/>
  <c r="G21" i="32"/>
  <c r="M21" i="32" s="1"/>
  <c r="G22" i="32"/>
  <c r="M22" i="32" s="1"/>
  <c r="G23" i="32"/>
  <c r="M23" i="32" s="1"/>
  <c r="G24" i="32"/>
  <c r="M24" i="32" s="1"/>
  <c r="G25" i="32"/>
  <c r="M25" i="32" s="1"/>
  <c r="G26" i="32"/>
  <c r="M26" i="32" s="1"/>
  <c r="G27" i="32"/>
  <c r="M27" i="32" s="1"/>
  <c r="G28" i="32"/>
  <c r="M28" i="32" s="1"/>
  <c r="G29" i="32"/>
  <c r="M29" i="32" s="1"/>
  <c r="G30" i="32"/>
  <c r="M30" i="32" s="1"/>
  <c r="G31" i="32"/>
  <c r="M31" i="32" s="1"/>
  <c r="G32" i="32"/>
  <c r="M32" i="32" s="1"/>
  <c r="G33" i="32"/>
  <c r="M33" i="32" s="1"/>
  <c r="G34" i="32"/>
  <c r="M34" i="32" s="1"/>
  <c r="G35" i="32"/>
  <c r="M35" i="32" s="1"/>
  <c r="G36" i="32"/>
  <c r="M36" i="32" s="1"/>
  <c r="G37" i="32"/>
  <c r="M37" i="32" s="1"/>
  <c r="G38" i="32"/>
  <c r="M38" i="32" s="1"/>
  <c r="G39" i="32"/>
  <c r="M39" i="32" s="1"/>
  <c r="G40" i="32"/>
  <c r="M40" i="32" s="1"/>
  <c r="G41" i="32"/>
  <c r="M41" i="32" s="1"/>
  <c r="G42" i="32"/>
  <c r="M42" i="32" s="1"/>
  <c r="G43" i="32"/>
  <c r="M43" i="32" s="1"/>
  <c r="G44" i="32"/>
  <c r="M44" i="32" s="1"/>
  <c r="G45" i="32"/>
  <c r="M45" i="32" s="1"/>
  <c r="G46" i="32"/>
  <c r="M46" i="32" s="1"/>
  <c r="G47" i="32"/>
  <c r="M47" i="32" s="1"/>
  <c r="G48" i="32"/>
  <c r="M48" i="32" s="1"/>
  <c r="G49" i="32"/>
  <c r="M49" i="32" s="1"/>
  <c r="G50" i="32"/>
  <c r="M50" i="32" s="1"/>
  <c r="G51" i="32"/>
  <c r="M51" i="32" s="1"/>
  <c r="G52" i="32"/>
  <c r="M52" i="32" s="1"/>
  <c r="G53" i="32"/>
  <c r="M53" i="32" s="1"/>
  <c r="G54" i="32"/>
  <c r="M54" i="32" s="1"/>
  <c r="G55" i="32"/>
  <c r="M55" i="32" s="1"/>
  <c r="G56" i="32"/>
  <c r="M56" i="32" s="1"/>
  <c r="G57" i="32"/>
  <c r="M57" i="32" s="1"/>
  <c r="G58" i="32"/>
  <c r="M58" i="32" s="1"/>
  <c r="G59" i="32"/>
  <c r="M59" i="32" s="1"/>
  <c r="G60" i="32"/>
  <c r="M60" i="32" s="1"/>
  <c r="G61" i="32"/>
  <c r="M61" i="32" s="1"/>
  <c r="G62" i="32"/>
  <c r="M62" i="32" s="1"/>
  <c r="G63" i="32"/>
  <c r="M63" i="32" s="1"/>
  <c r="G64" i="32"/>
  <c r="M64" i="32" s="1"/>
  <c r="G65" i="32"/>
  <c r="M65" i="32" s="1"/>
  <c r="G66" i="32"/>
  <c r="M66" i="32" s="1"/>
  <c r="G67" i="32"/>
  <c r="M67" i="32" s="1"/>
  <c r="G68" i="32"/>
  <c r="M68" i="32" s="1"/>
  <c r="G69" i="32"/>
  <c r="M69" i="32" s="1"/>
  <c r="G70" i="32"/>
  <c r="M70" i="32" s="1"/>
  <c r="G71" i="32"/>
  <c r="M71" i="32" s="1"/>
  <c r="G72" i="32"/>
  <c r="M72" i="32" s="1"/>
  <c r="G73" i="32"/>
  <c r="M73" i="32" s="1"/>
  <c r="G74" i="32"/>
  <c r="M74" i="32" s="1"/>
  <c r="G75" i="32"/>
  <c r="M75" i="32" s="1"/>
  <c r="G76" i="32"/>
  <c r="M76" i="32" s="1"/>
  <c r="G77" i="32"/>
  <c r="M77" i="32" s="1"/>
  <c r="G78" i="32"/>
  <c r="M78" i="32" s="1"/>
  <c r="G79" i="32"/>
  <c r="M79" i="32" s="1"/>
  <c r="G80" i="32"/>
  <c r="M80" i="32" s="1"/>
  <c r="G81" i="32"/>
  <c r="M81" i="32" s="1"/>
  <c r="G82" i="32"/>
  <c r="M82" i="32" s="1"/>
  <c r="G83" i="32"/>
  <c r="M83" i="32" s="1"/>
  <c r="G84" i="32"/>
  <c r="M84" i="32" s="1"/>
  <c r="G85" i="32"/>
  <c r="M85" i="32" s="1"/>
  <c r="G86" i="32"/>
  <c r="M86" i="32" s="1"/>
  <c r="G87" i="32"/>
  <c r="M87" i="32" s="1"/>
  <c r="G88" i="32"/>
  <c r="M88" i="32" s="1"/>
  <c r="G89" i="32"/>
  <c r="M89" i="32" s="1"/>
  <c r="G90" i="32"/>
  <c r="M90" i="32" s="1"/>
  <c r="G91" i="32"/>
  <c r="M91" i="32" s="1"/>
  <c r="G92" i="32"/>
  <c r="M92" i="32" s="1"/>
  <c r="G93" i="32"/>
  <c r="M93" i="32" s="1"/>
  <c r="G94" i="32"/>
  <c r="M94" i="32" s="1"/>
  <c r="G95" i="32"/>
  <c r="M95" i="32" s="1"/>
  <c r="G96" i="32"/>
  <c r="M96" i="32" s="1"/>
  <c r="G97" i="32"/>
  <c r="M97" i="32" s="1"/>
  <c r="G98" i="32"/>
  <c r="M98" i="32" s="1"/>
  <c r="G99" i="32"/>
  <c r="M99" i="32" s="1"/>
  <c r="G100" i="32"/>
  <c r="M100" i="32" s="1"/>
  <c r="G101" i="32"/>
  <c r="M101" i="32" s="1"/>
  <c r="G102" i="32"/>
  <c r="M102" i="32" s="1"/>
  <c r="G103" i="32"/>
  <c r="M103" i="32" s="1"/>
  <c r="G104" i="32"/>
  <c r="M104" i="32" s="1"/>
  <c r="G105" i="32"/>
  <c r="M105" i="32" s="1"/>
  <c r="G106" i="32"/>
  <c r="M106" i="32" s="1"/>
  <c r="G107" i="32"/>
  <c r="M107" i="32" s="1"/>
  <c r="G108" i="32"/>
  <c r="M108" i="32" s="1"/>
  <c r="G109" i="32"/>
  <c r="M109" i="32" s="1"/>
  <c r="G110" i="32"/>
  <c r="M110" i="32" s="1"/>
  <c r="G111" i="32"/>
  <c r="M111" i="32" s="1"/>
  <c r="G112" i="32"/>
  <c r="M112" i="32" s="1"/>
  <c r="G113" i="32"/>
  <c r="M113" i="32" s="1"/>
  <c r="G114" i="32"/>
  <c r="M114" i="32" s="1"/>
  <c r="G115" i="32"/>
  <c r="M115" i="32" s="1"/>
  <c r="G116" i="32"/>
  <c r="M116" i="32" s="1"/>
  <c r="G117" i="32"/>
  <c r="M117" i="32" s="1"/>
  <c r="G118" i="32"/>
  <c r="M118" i="32" s="1"/>
  <c r="G119" i="32"/>
  <c r="M119" i="32" s="1"/>
  <c r="G120" i="32"/>
  <c r="M120" i="32" s="1"/>
  <c r="G121" i="32"/>
  <c r="M121" i="32" s="1"/>
  <c r="G122" i="32"/>
  <c r="M122" i="32" s="1"/>
  <c r="G123" i="32"/>
  <c r="M123" i="32" s="1"/>
  <c r="G124" i="32"/>
  <c r="M124" i="32" s="1"/>
  <c r="G125" i="32"/>
  <c r="M125" i="32" s="1"/>
  <c r="G126" i="32"/>
  <c r="M126" i="32" s="1"/>
  <c r="G127" i="32"/>
  <c r="M127" i="32" s="1"/>
  <c r="G128" i="32"/>
  <c r="M128" i="32" s="1"/>
  <c r="G129" i="32"/>
  <c r="M129" i="32" s="1"/>
  <c r="G130" i="32"/>
  <c r="M130" i="32" s="1"/>
  <c r="G131" i="32"/>
  <c r="M131" i="32" s="1"/>
  <c r="G132" i="32"/>
  <c r="M132" i="32" s="1"/>
  <c r="G133" i="32"/>
  <c r="M133" i="32" s="1"/>
  <c r="G134" i="32"/>
  <c r="M134" i="32" s="1"/>
  <c r="G135" i="32"/>
  <c r="M135" i="32" s="1"/>
  <c r="G136" i="32"/>
  <c r="M136" i="32" s="1"/>
  <c r="G137" i="32"/>
  <c r="M137" i="32" s="1"/>
  <c r="G138" i="32"/>
  <c r="M138" i="32" s="1"/>
  <c r="G139" i="32"/>
  <c r="M139" i="32" s="1"/>
  <c r="G140" i="32"/>
  <c r="M140" i="32" s="1"/>
  <c r="G141" i="32"/>
  <c r="M141" i="32" s="1"/>
  <c r="G142" i="32"/>
  <c r="M142" i="32" s="1"/>
  <c r="G143" i="32"/>
  <c r="M143" i="32" s="1"/>
  <c r="G144" i="32"/>
  <c r="M144" i="32" s="1"/>
  <c r="G145" i="32"/>
  <c r="M145" i="32" s="1"/>
  <c r="G146" i="32"/>
  <c r="M146" i="32" s="1"/>
  <c r="G147" i="32"/>
  <c r="M147" i="32" s="1"/>
  <c r="G148" i="32"/>
  <c r="M148" i="32" s="1"/>
  <c r="G149" i="32"/>
  <c r="M149" i="32" s="1"/>
  <c r="F2" i="32"/>
  <c r="L2" i="32" s="1"/>
  <c r="F3" i="32"/>
  <c r="L3" i="32" s="1"/>
  <c r="F4" i="32"/>
  <c r="L4" i="32" s="1"/>
  <c r="F5" i="32"/>
  <c r="L5" i="32" s="1"/>
  <c r="F6" i="32"/>
  <c r="L6" i="32" s="1"/>
  <c r="F7" i="32"/>
  <c r="L7" i="32" s="1"/>
  <c r="F8" i="32"/>
  <c r="L8" i="32" s="1"/>
  <c r="F9" i="32"/>
  <c r="L9" i="32" s="1"/>
  <c r="F10" i="32"/>
  <c r="L10" i="32" s="1"/>
  <c r="F11" i="32"/>
  <c r="L11" i="32" s="1"/>
  <c r="F12" i="32"/>
  <c r="L12" i="32" s="1"/>
  <c r="J1" i="32" l="1" a="1"/>
  <c r="J1" i="32" s="1"/>
  <c r="BQ32" i="5"/>
  <c r="BR32" i="5"/>
  <c r="K4" i="14"/>
  <c r="C32" i="2" l="1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E5" i="33"/>
  <c r="E4" i="33"/>
  <c r="E3" i="33"/>
  <c r="D21" i="33"/>
  <c r="D20" i="33"/>
  <c r="D19" i="33"/>
  <c r="D18" i="33"/>
  <c r="D17" i="33"/>
  <c r="D16" i="33"/>
  <c r="D15" i="33"/>
  <c r="D14" i="33"/>
  <c r="D13" i="33"/>
  <c r="D12" i="33"/>
  <c r="D11" i="33"/>
  <c r="D10" i="33"/>
  <c r="D9" i="33"/>
  <c r="D8" i="33"/>
  <c r="D7" i="33"/>
  <c r="D6" i="33"/>
  <c r="D5" i="33"/>
  <c r="D4" i="33"/>
  <c r="D3" i="33"/>
  <c r="F21" i="33"/>
  <c r="F20" i="33"/>
  <c r="F19" i="33"/>
  <c r="F18" i="33"/>
  <c r="F17" i="33"/>
  <c r="F16" i="33"/>
  <c r="F15" i="33"/>
  <c r="F14" i="33"/>
  <c r="F13" i="33"/>
  <c r="F12" i="33"/>
  <c r="F11" i="33"/>
  <c r="F10" i="33"/>
  <c r="F9" i="33"/>
  <c r="F8" i="33"/>
  <c r="F7" i="33"/>
  <c r="F6" i="33"/>
  <c r="F5" i="33"/>
  <c r="F4" i="33"/>
  <c r="F3" i="33"/>
  <c r="BQ49" i="5" l="1"/>
  <c r="BS49" i="5" l="1"/>
  <c r="O8" i="5"/>
  <c r="O177" i="5"/>
  <c r="O176" i="5"/>
  <c r="O175" i="5"/>
  <c r="O174" i="5"/>
  <c r="O173" i="5"/>
  <c r="O172" i="5"/>
  <c r="O171" i="5"/>
  <c r="O170" i="5"/>
  <c r="O169" i="5"/>
  <c r="O168" i="5"/>
  <c r="O167" i="5"/>
  <c r="O166" i="5"/>
  <c r="O165" i="5"/>
  <c r="O164" i="5"/>
  <c r="O163" i="5"/>
  <c r="O162" i="5"/>
  <c r="O161" i="5"/>
  <c r="C55" i="9"/>
  <c r="B55" i="9" s="1"/>
  <c r="C56" i="9"/>
  <c r="A56" i="9" s="1"/>
  <c r="C57" i="9"/>
  <c r="A57" i="9" s="1"/>
  <c r="C58" i="9"/>
  <c r="B58" i="9" s="1"/>
  <c r="C59" i="9"/>
  <c r="A59" i="9" s="1"/>
  <c r="C60" i="9"/>
  <c r="A60" i="9" s="1"/>
  <c r="C61" i="9"/>
  <c r="B61" i="9" s="1"/>
  <c r="C62" i="9"/>
  <c r="A62" i="9" s="1"/>
  <c r="C63" i="9"/>
  <c r="A63" i="9" s="1"/>
  <c r="C64" i="9"/>
  <c r="B64" i="9" s="1"/>
  <c r="C65" i="9"/>
  <c r="A65" i="9" s="1"/>
  <c r="C66" i="9"/>
  <c r="A66" i="9" s="1"/>
  <c r="C67" i="9"/>
  <c r="B67" i="9" s="1"/>
  <c r="C68" i="9"/>
  <c r="A68" i="9" s="1"/>
  <c r="C69" i="9"/>
  <c r="A69" i="9" s="1"/>
  <c r="C70" i="9"/>
  <c r="B70" i="9" s="1"/>
  <c r="C71" i="9"/>
  <c r="A71" i="9" s="1"/>
  <c r="C72" i="9"/>
  <c r="A72" i="9" s="1"/>
  <c r="C73" i="9"/>
  <c r="B73" i="9" s="1"/>
  <c r="C74" i="9"/>
  <c r="A74" i="9" s="1"/>
  <c r="C75" i="9"/>
  <c r="A75" i="9" s="1"/>
  <c r="C76" i="9"/>
  <c r="B76" i="9" s="1"/>
  <c r="C77" i="9"/>
  <c r="A77" i="9" s="1"/>
  <c r="C78" i="9"/>
  <c r="A78" i="9" s="1"/>
  <c r="C79" i="9"/>
  <c r="B79" i="9" s="1"/>
  <c r="C80" i="9"/>
  <c r="A80" i="9" s="1"/>
  <c r="C81" i="9"/>
  <c r="A81" i="9" s="1"/>
  <c r="C82" i="9"/>
  <c r="B82" i="9" s="1"/>
  <c r="C83" i="9"/>
  <c r="A83" i="9" s="1"/>
  <c r="C84" i="9"/>
  <c r="A84" i="9" s="1"/>
  <c r="C85" i="9"/>
  <c r="B85" i="9" s="1"/>
  <c r="C86" i="9"/>
  <c r="A86" i="9" s="1"/>
  <c r="C87" i="9"/>
  <c r="A87" i="9" s="1"/>
  <c r="C88" i="9"/>
  <c r="B88" i="9" s="1"/>
  <c r="C89" i="9"/>
  <c r="A89" i="9" s="1"/>
  <c r="C90" i="9"/>
  <c r="A90" i="9" s="1"/>
  <c r="C91" i="9"/>
  <c r="B91" i="9" s="1"/>
  <c r="C92" i="9"/>
  <c r="A92" i="9" s="1"/>
  <c r="C93" i="9"/>
  <c r="A93" i="9" s="1"/>
  <c r="C94" i="9"/>
  <c r="B94" i="9" s="1"/>
  <c r="C95" i="9"/>
  <c r="A95" i="9" s="1"/>
  <c r="C96" i="9"/>
  <c r="A96" i="9" s="1"/>
  <c r="C97" i="9"/>
  <c r="B97" i="9" s="1"/>
  <c r="C98" i="9"/>
  <c r="A98" i="9" s="1"/>
  <c r="D98" i="9"/>
  <c r="C99" i="9"/>
  <c r="A99" i="9" s="1"/>
  <c r="C100" i="9"/>
  <c r="B100" i="9" s="1"/>
  <c r="C101" i="9"/>
  <c r="A101" i="9" s="1"/>
  <c r="C102" i="9"/>
  <c r="A102" i="9" s="1"/>
  <c r="C103" i="9"/>
  <c r="B103" i="9" s="1"/>
  <c r="C104" i="9"/>
  <c r="A104" i="9" s="1"/>
  <c r="C105" i="9"/>
  <c r="A105" i="9" s="1"/>
  <c r="C106" i="9"/>
  <c r="B106" i="9" s="1"/>
  <c r="C107" i="9"/>
  <c r="A107" i="9" s="1"/>
  <c r="C108" i="9"/>
  <c r="A108" i="9" s="1"/>
  <c r="C109" i="9"/>
  <c r="B109" i="9" s="1"/>
  <c r="C110" i="9"/>
  <c r="A110" i="9" s="1"/>
  <c r="C111" i="9"/>
  <c r="A111" i="9" s="1"/>
  <c r="D68" i="9" l="1"/>
  <c r="D74" i="9"/>
  <c r="D107" i="9"/>
  <c r="D86" i="9"/>
  <c r="D104" i="9"/>
  <c r="A106" i="9"/>
  <c r="A94" i="9"/>
  <c r="A58" i="9"/>
  <c r="D62" i="9"/>
  <c r="D110" i="9"/>
  <c r="D92" i="9"/>
  <c r="D71" i="9"/>
  <c r="A100" i="9"/>
  <c r="A64" i="9"/>
  <c r="D56" i="9"/>
  <c r="A85" i="9"/>
  <c r="D77" i="9"/>
  <c r="A70" i="9"/>
  <c r="A91" i="9"/>
  <c r="D83" i="9"/>
  <c r="A55" i="9"/>
  <c r="A76" i="9"/>
  <c r="A97" i="9"/>
  <c r="D89" i="9"/>
  <c r="A61" i="9"/>
  <c r="A79" i="9"/>
  <c r="A82" i="9"/>
  <c r="A103" i="9"/>
  <c r="D95" i="9"/>
  <c r="A67" i="9"/>
  <c r="D59" i="9"/>
  <c r="A88" i="9"/>
  <c r="D80" i="9"/>
  <c r="A109" i="9"/>
  <c r="D101" i="9"/>
  <c r="A73" i="9"/>
  <c r="D65" i="9"/>
  <c r="D111" i="9"/>
  <c r="D108" i="9"/>
  <c r="D105" i="9"/>
  <c r="D102" i="9"/>
  <c r="D99" i="9"/>
  <c r="D96" i="9"/>
  <c r="D93" i="9"/>
  <c r="D90" i="9"/>
  <c r="D87" i="9"/>
  <c r="D84" i="9"/>
  <c r="D81" i="9"/>
  <c r="D78" i="9"/>
  <c r="D75" i="9"/>
  <c r="D72" i="9"/>
  <c r="D69" i="9"/>
  <c r="D66" i="9"/>
  <c r="D63" i="9"/>
  <c r="D60" i="9"/>
  <c r="D57" i="9"/>
  <c r="B111" i="9"/>
  <c r="B108" i="9"/>
  <c r="B105" i="9"/>
  <c r="B102" i="9"/>
  <c r="B99" i="9"/>
  <c r="B96" i="9"/>
  <c r="B93" i="9"/>
  <c r="B90" i="9"/>
  <c r="B87" i="9"/>
  <c r="B84" i="9"/>
  <c r="B81" i="9"/>
  <c r="B78" i="9"/>
  <c r="B75" i="9"/>
  <c r="B72" i="9"/>
  <c r="B69" i="9"/>
  <c r="B66" i="9"/>
  <c r="B63" i="9"/>
  <c r="B60" i="9"/>
  <c r="B57" i="9"/>
  <c r="B110" i="9"/>
  <c r="B107" i="9"/>
  <c r="B104" i="9"/>
  <c r="B101" i="9"/>
  <c r="B98" i="9"/>
  <c r="B95" i="9"/>
  <c r="B92" i="9"/>
  <c r="B89" i="9"/>
  <c r="B86" i="9"/>
  <c r="B83" i="9"/>
  <c r="B80" i="9"/>
  <c r="B77" i="9"/>
  <c r="B74" i="9"/>
  <c r="B71" i="9"/>
  <c r="B68" i="9"/>
  <c r="B65" i="9"/>
  <c r="B62" i="9"/>
  <c r="B59" i="9"/>
  <c r="B56" i="9"/>
  <c r="D109" i="9"/>
  <c r="D106" i="9"/>
  <c r="D103" i="9"/>
  <c r="D100" i="9"/>
  <c r="D97" i="9"/>
  <c r="D94" i="9"/>
  <c r="D91" i="9"/>
  <c r="D88" i="9"/>
  <c r="D85" i="9"/>
  <c r="D82" i="9"/>
  <c r="D79" i="9"/>
  <c r="D76" i="9"/>
  <c r="D73" i="9"/>
  <c r="D70" i="9"/>
  <c r="D67" i="9"/>
  <c r="D64" i="9"/>
  <c r="D61" i="9"/>
  <c r="D58" i="9"/>
  <c r="D55" i="9"/>
  <c r="T2" i="26"/>
  <c r="Y198" i="7"/>
  <c r="Z198" i="7"/>
  <c r="AE198" i="7"/>
  <c r="Y199" i="7"/>
  <c r="Z199" i="7"/>
  <c r="AE199" i="7"/>
  <c r="Y200" i="7"/>
  <c r="Z200" i="7"/>
  <c r="AE200" i="7"/>
  <c r="Y201" i="7"/>
  <c r="Z201" i="7"/>
  <c r="AE201" i="7"/>
  <c r="Y202" i="7"/>
  <c r="Z202" i="7"/>
  <c r="AE202" i="7"/>
  <c r="Y203" i="7"/>
  <c r="Z203" i="7"/>
  <c r="AE203" i="7"/>
  <c r="Y204" i="7"/>
  <c r="Z204" i="7"/>
  <c r="AE204" i="7"/>
  <c r="Y205" i="7"/>
  <c r="Z205" i="7"/>
  <c r="AE205" i="7"/>
  <c r="Y206" i="7"/>
  <c r="Z206" i="7"/>
  <c r="AE206" i="7"/>
  <c r="Y207" i="7"/>
  <c r="Z207" i="7"/>
  <c r="AE207" i="7"/>
  <c r="Y208" i="7"/>
  <c r="Z208" i="7"/>
  <c r="AE208" i="7"/>
  <c r="Y209" i="7"/>
  <c r="Z209" i="7"/>
  <c r="AE209" i="7"/>
  <c r="Y210" i="7"/>
  <c r="Z210" i="7"/>
  <c r="AE210" i="7"/>
  <c r="Y211" i="7"/>
  <c r="Z211" i="7"/>
  <c r="AE211" i="7"/>
  <c r="Y212" i="7"/>
  <c r="Z212" i="7"/>
  <c r="AE212" i="7"/>
  <c r="Y213" i="7"/>
  <c r="Z213" i="7"/>
  <c r="AE213" i="7"/>
  <c r="Y214" i="7"/>
  <c r="Z214" i="7"/>
  <c r="AE214" i="7"/>
  <c r="Y215" i="7"/>
  <c r="Z215" i="7"/>
  <c r="AE215" i="7"/>
  <c r="Y216" i="7"/>
  <c r="Z216" i="7"/>
  <c r="AE216" i="7"/>
  <c r="Y217" i="7"/>
  <c r="Z217" i="7"/>
  <c r="AE217" i="7"/>
  <c r="Y218" i="7"/>
  <c r="Z218" i="7"/>
  <c r="AE218" i="7"/>
  <c r="Y219" i="7"/>
  <c r="Z219" i="7"/>
  <c r="AE219" i="7"/>
  <c r="Y220" i="7"/>
  <c r="Z220" i="7"/>
  <c r="AE220" i="7"/>
  <c r="Y221" i="7"/>
  <c r="Z221" i="7"/>
  <c r="AE221" i="7"/>
  <c r="Y222" i="7"/>
  <c r="Z222" i="7"/>
  <c r="AE222" i="7"/>
  <c r="Y223" i="7"/>
  <c r="Z223" i="7"/>
  <c r="AE223" i="7"/>
  <c r="Y224" i="7"/>
  <c r="Z224" i="7"/>
  <c r="AE224" i="7"/>
  <c r="Y225" i="7"/>
  <c r="Z225" i="7"/>
  <c r="AE225" i="7"/>
  <c r="Y226" i="7"/>
  <c r="Z226" i="7"/>
  <c r="AE226" i="7"/>
  <c r="Y227" i="7"/>
  <c r="Z227" i="7"/>
  <c r="AE227" i="7"/>
  <c r="Y228" i="7"/>
  <c r="Z228" i="7"/>
  <c r="AE228" i="7"/>
  <c r="Y229" i="7"/>
  <c r="Z229" i="7"/>
  <c r="AE229" i="7"/>
  <c r="Y230" i="7"/>
  <c r="Z230" i="7"/>
  <c r="AE230" i="7"/>
  <c r="Y231" i="7"/>
  <c r="Z231" i="7"/>
  <c r="AE231" i="7"/>
  <c r="Y232" i="7"/>
  <c r="Z232" i="7"/>
  <c r="AE232" i="7"/>
  <c r="Y233" i="7"/>
  <c r="Z233" i="7"/>
  <c r="AE233" i="7"/>
  <c r="Y234" i="7"/>
  <c r="Z234" i="7"/>
  <c r="AE234" i="7"/>
  <c r="Y235" i="7"/>
  <c r="Z235" i="7"/>
  <c r="AE235" i="7"/>
  <c r="Y236" i="7"/>
  <c r="Z236" i="7"/>
  <c r="AE236" i="7"/>
  <c r="Y237" i="7"/>
  <c r="Z237" i="7"/>
  <c r="AE237" i="7"/>
  <c r="Y238" i="7"/>
  <c r="Z238" i="7"/>
  <c r="AE238" i="7"/>
  <c r="Y239" i="7"/>
  <c r="Z239" i="7"/>
  <c r="AE239" i="7"/>
  <c r="Y240" i="7"/>
  <c r="Z240" i="7"/>
  <c r="AE240" i="7"/>
  <c r="Y241" i="7"/>
  <c r="Z241" i="7"/>
  <c r="AE241" i="7"/>
  <c r="Y242" i="7"/>
  <c r="Z242" i="7"/>
  <c r="AE242" i="7"/>
  <c r="Y243" i="7"/>
  <c r="Z243" i="7"/>
  <c r="AE243" i="7"/>
  <c r="Y244" i="7"/>
  <c r="Z244" i="7"/>
  <c r="AE244" i="7"/>
  <c r="Y245" i="7"/>
  <c r="Z245" i="7"/>
  <c r="AE245" i="7"/>
  <c r="Y246" i="7"/>
  <c r="Z246" i="7"/>
  <c r="AE246" i="7"/>
  <c r="Y247" i="7"/>
  <c r="Z247" i="7"/>
  <c r="AE247" i="7"/>
  <c r="Y248" i="7"/>
  <c r="Z248" i="7"/>
  <c r="AE248" i="7"/>
  <c r="Y249" i="7"/>
  <c r="Z249" i="7"/>
  <c r="AE249" i="7"/>
  <c r="Y250" i="7"/>
  <c r="Z250" i="7"/>
  <c r="AE250" i="7"/>
  <c r="Y251" i="7"/>
  <c r="Z251" i="7"/>
  <c r="AE251" i="7"/>
  <c r="Y252" i="7"/>
  <c r="Z252" i="7"/>
  <c r="AE252" i="7"/>
  <c r="Y253" i="7"/>
  <c r="Z253" i="7"/>
  <c r="AE253" i="7"/>
  <c r="Y254" i="7"/>
  <c r="Z254" i="7"/>
  <c r="AE254" i="7"/>
  <c r="Y255" i="7"/>
  <c r="Z255" i="7"/>
  <c r="AE255" i="7"/>
  <c r="Y256" i="7"/>
  <c r="Z256" i="7"/>
  <c r="AE256" i="7"/>
  <c r="Y257" i="7"/>
  <c r="Z257" i="7"/>
  <c r="AE257" i="7"/>
  <c r="Y258" i="7"/>
  <c r="Z258" i="7"/>
  <c r="AE258" i="7"/>
  <c r="Y259" i="7"/>
  <c r="Z259" i="7"/>
  <c r="AE259" i="7"/>
  <c r="Y260" i="7"/>
  <c r="Z260" i="7"/>
  <c r="AE260" i="7"/>
  <c r="Y261" i="7"/>
  <c r="Z261" i="7"/>
  <c r="AE261" i="7"/>
  <c r="Y262" i="7"/>
  <c r="Z262" i="7"/>
  <c r="AE262" i="7"/>
  <c r="Y263" i="7"/>
  <c r="Z263" i="7"/>
  <c r="AE263" i="7"/>
  <c r="Y264" i="7"/>
  <c r="Z264" i="7"/>
  <c r="AE264" i="7"/>
  <c r="Y265" i="7"/>
  <c r="Z265" i="7"/>
  <c r="AE265" i="7"/>
  <c r="Y266" i="7"/>
  <c r="Z266" i="7"/>
  <c r="AE266" i="7"/>
  <c r="Y267" i="7"/>
  <c r="Z267" i="7"/>
  <c r="AE267" i="7"/>
  <c r="Y268" i="7"/>
  <c r="Z268" i="7"/>
  <c r="AE268" i="7"/>
  <c r="Y269" i="7"/>
  <c r="Z269" i="7"/>
  <c r="AE269" i="7"/>
  <c r="Y270" i="7"/>
  <c r="Z270" i="7"/>
  <c r="AE270" i="7"/>
  <c r="Y271" i="7"/>
  <c r="Z271" i="7"/>
  <c r="AE271" i="7"/>
  <c r="Y272" i="7"/>
  <c r="Z272" i="7"/>
  <c r="AE272" i="7"/>
  <c r="Y273" i="7"/>
  <c r="Z273" i="7"/>
  <c r="AE273" i="7"/>
  <c r="Y274" i="7"/>
  <c r="Z274" i="7"/>
  <c r="AE274" i="7"/>
  <c r="Y275" i="7"/>
  <c r="Z275" i="7"/>
  <c r="AE275" i="7"/>
  <c r="Y276" i="7"/>
  <c r="Z276" i="7"/>
  <c r="AE276" i="7"/>
  <c r="Y277" i="7"/>
  <c r="Z277" i="7"/>
  <c r="AE277" i="7"/>
  <c r="Y278" i="7"/>
  <c r="Z278" i="7"/>
  <c r="AE278" i="7"/>
  <c r="Y279" i="7"/>
  <c r="Z279" i="7"/>
  <c r="AE279" i="7"/>
  <c r="Y280" i="7"/>
  <c r="Z280" i="7"/>
  <c r="AE280" i="7"/>
  <c r="Y281" i="7"/>
  <c r="Z281" i="7"/>
  <c r="AE281" i="7"/>
  <c r="Y282" i="7"/>
  <c r="Z282" i="7"/>
  <c r="AE282" i="7"/>
  <c r="Y283" i="7"/>
  <c r="Z283" i="7"/>
  <c r="AE283" i="7"/>
  <c r="Y284" i="7"/>
  <c r="Z284" i="7"/>
  <c r="AE284" i="7"/>
  <c r="Y285" i="7"/>
  <c r="Z285" i="7"/>
  <c r="AE285" i="7"/>
  <c r="Y286" i="7"/>
  <c r="Z286" i="7"/>
  <c r="AE286" i="7"/>
  <c r="Y287" i="7"/>
  <c r="Z287" i="7"/>
  <c r="AE287" i="7"/>
  <c r="Y288" i="7"/>
  <c r="Z288" i="7"/>
  <c r="AE288" i="7"/>
  <c r="Y289" i="7"/>
  <c r="Z289" i="7"/>
  <c r="AE289" i="7"/>
  <c r="Y290" i="7"/>
  <c r="Z290" i="7"/>
  <c r="AE290" i="7"/>
  <c r="Y291" i="7"/>
  <c r="Z291" i="7"/>
  <c r="AE291" i="7"/>
  <c r="Y292" i="7"/>
  <c r="Z292" i="7"/>
  <c r="AE292" i="7"/>
  <c r="Y293" i="7"/>
  <c r="Z293" i="7"/>
  <c r="AE293" i="7"/>
  <c r="Y294" i="7"/>
  <c r="Z294" i="7"/>
  <c r="AE294" i="7"/>
  <c r="Y295" i="7"/>
  <c r="Z295" i="7"/>
  <c r="AE295" i="7"/>
  <c r="Y296" i="7"/>
  <c r="Z296" i="7"/>
  <c r="AE296" i="7"/>
  <c r="Y297" i="7"/>
  <c r="Z297" i="7"/>
  <c r="AE297" i="7"/>
  <c r="Y298" i="7"/>
  <c r="Z298" i="7"/>
  <c r="AE298" i="7"/>
  <c r="Y299" i="7"/>
  <c r="Z299" i="7"/>
  <c r="AE299" i="7"/>
  <c r="Y300" i="7"/>
  <c r="Z300" i="7"/>
  <c r="AE300" i="7"/>
  <c r="Y301" i="7"/>
  <c r="Z301" i="7"/>
  <c r="AE301" i="7"/>
  <c r="Y302" i="7"/>
  <c r="Z302" i="7"/>
  <c r="AE302" i="7"/>
  <c r="Y303" i="7"/>
  <c r="Z303" i="7"/>
  <c r="AE303" i="7"/>
  <c r="Y304" i="7"/>
  <c r="Z304" i="7"/>
  <c r="AE304" i="7"/>
  <c r="Y305" i="7"/>
  <c r="Z305" i="7"/>
  <c r="AE305" i="7"/>
  <c r="Y306" i="7"/>
  <c r="Z306" i="7"/>
  <c r="AE306" i="7"/>
  <c r="Y307" i="7"/>
  <c r="Z307" i="7"/>
  <c r="AE307" i="7"/>
  <c r="Y308" i="7"/>
  <c r="Z308" i="7"/>
  <c r="AE308" i="7"/>
  <c r="Y309" i="7"/>
  <c r="Z309" i="7"/>
  <c r="AE309" i="7"/>
  <c r="Y310" i="7"/>
  <c r="Z310" i="7"/>
  <c r="AE310" i="7"/>
  <c r="Y311" i="7"/>
  <c r="Z311" i="7"/>
  <c r="AE311" i="7"/>
  <c r="Y312" i="7"/>
  <c r="Z312" i="7"/>
  <c r="AE312" i="7"/>
  <c r="Y313" i="7"/>
  <c r="Z313" i="7"/>
  <c r="AE313" i="7"/>
  <c r="Y314" i="7"/>
  <c r="Z314" i="7"/>
  <c r="AE314" i="7"/>
  <c r="Y315" i="7"/>
  <c r="Z315" i="7"/>
  <c r="AE315" i="7"/>
  <c r="Y316" i="7"/>
  <c r="Z316" i="7"/>
  <c r="AE316" i="7"/>
  <c r="Y317" i="7"/>
  <c r="Z317" i="7"/>
  <c r="AE317" i="7"/>
  <c r="Y318" i="7"/>
  <c r="Z318" i="7"/>
  <c r="AE318" i="7"/>
  <c r="Y319" i="7"/>
  <c r="Z319" i="7"/>
  <c r="AE319" i="7"/>
  <c r="Y320" i="7"/>
  <c r="Z320" i="7"/>
  <c r="AE320" i="7"/>
  <c r="Y321" i="7"/>
  <c r="Z321" i="7"/>
  <c r="AE321" i="7"/>
  <c r="Y322" i="7"/>
  <c r="Z322" i="7"/>
  <c r="AE322" i="7"/>
  <c r="Y323" i="7"/>
  <c r="Z323" i="7"/>
  <c r="AE323" i="7"/>
  <c r="Y324" i="7"/>
  <c r="Z324" i="7"/>
  <c r="AE324" i="7"/>
  <c r="Y325" i="7"/>
  <c r="Z325" i="7"/>
  <c r="AE325" i="7"/>
  <c r="Y326" i="7"/>
  <c r="Z326" i="7"/>
  <c r="AE326" i="7"/>
  <c r="Y327" i="7"/>
  <c r="Z327" i="7"/>
  <c r="AE327" i="7"/>
  <c r="Y328" i="7"/>
  <c r="Z328" i="7"/>
  <c r="AE328" i="7"/>
  <c r="Y329" i="7"/>
  <c r="Z329" i="7"/>
  <c r="AE329" i="7"/>
  <c r="Y330" i="7"/>
  <c r="Z330" i="7"/>
  <c r="AE330" i="7"/>
  <c r="Y331" i="7"/>
  <c r="Z331" i="7"/>
  <c r="AE331" i="7"/>
  <c r="Y332" i="7"/>
  <c r="Z332" i="7"/>
  <c r="AE332" i="7"/>
  <c r="Y333" i="7"/>
  <c r="Z333" i="7"/>
  <c r="AE333" i="7"/>
  <c r="Y334" i="7"/>
  <c r="Z334" i="7"/>
  <c r="AE334" i="7"/>
  <c r="Y335" i="7"/>
  <c r="Z335" i="7"/>
  <c r="AE335" i="7"/>
  <c r="Y336" i="7"/>
  <c r="Z336" i="7"/>
  <c r="AE336" i="7"/>
  <c r="Y337" i="7"/>
  <c r="Z337" i="7"/>
  <c r="AE337" i="7"/>
  <c r="Y338" i="7"/>
  <c r="Z338" i="7"/>
  <c r="AE338" i="7"/>
  <c r="Y339" i="7"/>
  <c r="Z339" i="7"/>
  <c r="AE339" i="7"/>
  <c r="Y340" i="7"/>
  <c r="Z340" i="7"/>
  <c r="AE340" i="7"/>
  <c r="Y341" i="7"/>
  <c r="Z341" i="7"/>
  <c r="AE341" i="7"/>
  <c r="Y342" i="7"/>
  <c r="Z342" i="7"/>
  <c r="AE342" i="7"/>
  <c r="Y343" i="7"/>
  <c r="Z343" i="7"/>
  <c r="AE343" i="7"/>
  <c r="Y344" i="7"/>
  <c r="Z344" i="7"/>
  <c r="AE344" i="7"/>
  <c r="Y345" i="7"/>
  <c r="Z345" i="7"/>
  <c r="AE345" i="7"/>
  <c r="Y346" i="7"/>
  <c r="Z346" i="7"/>
  <c r="AE346" i="7"/>
  <c r="Y347" i="7"/>
  <c r="Z347" i="7"/>
  <c r="AE347" i="7"/>
  <c r="Y348" i="7"/>
  <c r="Z348" i="7"/>
  <c r="AE348" i="7"/>
  <c r="Y349" i="7"/>
  <c r="Z349" i="7"/>
  <c r="AE349" i="7"/>
  <c r="Y350" i="7"/>
  <c r="Z350" i="7"/>
  <c r="AE350" i="7"/>
  <c r="Y351" i="7"/>
  <c r="Z351" i="7"/>
  <c r="AE351" i="7"/>
  <c r="Y352" i="7"/>
  <c r="Z352" i="7"/>
  <c r="AE352" i="7"/>
  <c r="Y353" i="7"/>
  <c r="Z353" i="7"/>
  <c r="AE353" i="7"/>
  <c r="Y354" i="7"/>
  <c r="Z354" i="7"/>
  <c r="AE354" i="7"/>
  <c r="Y355" i="7"/>
  <c r="Z355" i="7"/>
  <c r="AE355" i="7"/>
  <c r="Y356" i="7"/>
  <c r="Z356" i="7"/>
  <c r="AE356" i="7"/>
  <c r="Y357" i="7"/>
  <c r="Z357" i="7"/>
  <c r="AE357" i="7"/>
  <c r="Y358" i="7"/>
  <c r="Z358" i="7"/>
  <c r="AE358" i="7"/>
  <c r="Y359" i="7"/>
  <c r="Z359" i="7"/>
  <c r="AE359" i="7"/>
  <c r="Y360" i="7"/>
  <c r="Z360" i="7"/>
  <c r="AE360" i="7"/>
  <c r="Y361" i="7"/>
  <c r="Z361" i="7"/>
  <c r="AE361" i="7"/>
  <c r="Y362" i="7"/>
  <c r="Z362" i="7"/>
  <c r="AE362" i="7"/>
  <c r="Y363" i="7"/>
  <c r="Z363" i="7"/>
  <c r="AE363" i="7"/>
  <c r="Y364" i="7"/>
  <c r="Z364" i="7"/>
  <c r="AE364" i="7"/>
  <c r="Y365" i="7"/>
  <c r="Z365" i="7"/>
  <c r="AE365" i="7"/>
  <c r="Y366" i="7"/>
  <c r="Z366" i="7"/>
  <c r="AE366" i="7"/>
  <c r="Y367" i="7"/>
  <c r="Z367" i="7"/>
  <c r="AE367" i="7"/>
  <c r="Y368" i="7"/>
  <c r="Z368" i="7"/>
  <c r="AE368" i="7"/>
  <c r="Y369" i="7"/>
  <c r="Z369" i="7"/>
  <c r="AE369" i="7"/>
  <c r="Y370" i="7"/>
  <c r="Z370" i="7"/>
  <c r="AE370" i="7"/>
  <c r="Y371" i="7"/>
  <c r="Z371" i="7"/>
  <c r="AE371" i="7"/>
  <c r="Y372" i="7"/>
  <c r="Z372" i="7"/>
  <c r="AE372" i="7"/>
  <c r="Y373" i="7"/>
  <c r="Z373" i="7"/>
  <c r="AE373" i="7"/>
  <c r="Y374" i="7"/>
  <c r="Z374" i="7"/>
  <c r="AE374" i="7"/>
  <c r="Y375" i="7"/>
  <c r="Z375" i="7"/>
  <c r="AE375" i="7"/>
  <c r="Y376" i="7"/>
  <c r="Z376" i="7"/>
  <c r="AE376" i="7"/>
  <c r="Y377" i="7"/>
  <c r="Z377" i="7"/>
  <c r="AE377" i="7"/>
  <c r="Y378" i="7"/>
  <c r="Z378" i="7"/>
  <c r="AE378" i="7"/>
  <c r="Y379" i="7"/>
  <c r="Z379" i="7"/>
  <c r="AE379" i="7"/>
  <c r="Y380" i="7"/>
  <c r="Z380" i="7"/>
  <c r="AE380" i="7"/>
  <c r="Y381" i="7"/>
  <c r="Z381" i="7"/>
  <c r="AE381" i="7"/>
  <c r="Y382" i="7"/>
  <c r="Z382" i="7"/>
  <c r="AE382" i="7"/>
  <c r="Y383" i="7"/>
  <c r="Z383" i="7"/>
  <c r="AE383" i="7"/>
  <c r="Y384" i="7"/>
  <c r="Z384" i="7"/>
  <c r="AE384" i="7"/>
  <c r="Y385" i="7"/>
  <c r="Z385" i="7"/>
  <c r="AE385" i="7"/>
  <c r="Y386" i="7"/>
  <c r="Z386" i="7"/>
  <c r="AE386" i="7"/>
  <c r="Y387" i="7"/>
  <c r="Z387" i="7"/>
  <c r="AE387" i="7"/>
  <c r="Y388" i="7"/>
  <c r="Z388" i="7"/>
  <c r="AE388" i="7"/>
  <c r="Y389" i="7"/>
  <c r="Z389" i="7"/>
  <c r="AE389" i="7"/>
  <c r="Y390" i="7"/>
  <c r="Z390" i="7"/>
  <c r="AE390" i="7"/>
  <c r="Y391" i="7"/>
  <c r="Z391" i="7"/>
  <c r="AE391" i="7"/>
  <c r="Y392" i="7"/>
  <c r="Z392" i="7"/>
  <c r="AE392" i="7"/>
  <c r="Y393" i="7"/>
  <c r="Z393" i="7"/>
  <c r="AE393" i="7"/>
  <c r="Y394" i="7"/>
  <c r="Z394" i="7"/>
  <c r="AE394" i="7"/>
  <c r="Y395" i="7"/>
  <c r="Z395" i="7"/>
  <c r="AE395" i="7"/>
  <c r="Y396" i="7"/>
  <c r="Z396" i="7"/>
  <c r="AE396" i="7"/>
  <c r="Y397" i="7"/>
  <c r="Z397" i="7"/>
  <c r="AE397" i="7"/>
  <c r="Y398" i="7"/>
  <c r="Z398" i="7"/>
  <c r="AE398" i="7"/>
  <c r="Y399" i="7"/>
  <c r="Z399" i="7"/>
  <c r="AE399" i="7"/>
  <c r="Y400" i="7"/>
  <c r="Z400" i="7"/>
  <c r="AE400" i="7"/>
  <c r="Y401" i="7"/>
  <c r="Z401" i="7"/>
  <c r="AE401" i="7"/>
  <c r="Y402" i="7"/>
  <c r="Z402" i="7"/>
  <c r="AE402" i="7"/>
  <c r="Y403" i="7"/>
  <c r="Z403" i="7"/>
  <c r="AE403" i="7"/>
  <c r="Y404" i="7"/>
  <c r="Z404" i="7"/>
  <c r="AE404" i="7"/>
  <c r="Y405" i="7"/>
  <c r="Z405" i="7"/>
  <c r="AE405" i="7"/>
  <c r="Y406" i="7"/>
  <c r="Z406" i="7"/>
  <c r="AE406" i="7"/>
  <c r="Y407" i="7"/>
  <c r="Z407" i="7"/>
  <c r="AE407" i="7"/>
  <c r="Y408" i="7"/>
  <c r="Z408" i="7"/>
  <c r="AE408" i="7"/>
  <c r="Y409" i="7"/>
  <c r="Z409" i="7"/>
  <c r="AE409" i="7"/>
  <c r="Y410" i="7"/>
  <c r="Z410" i="7"/>
  <c r="AE410" i="7"/>
  <c r="Y411" i="7"/>
  <c r="Z411" i="7"/>
  <c r="AE411" i="7"/>
  <c r="Y412" i="7"/>
  <c r="Z412" i="7"/>
  <c r="AE412" i="7"/>
  <c r="Y413" i="7"/>
  <c r="Z413" i="7"/>
  <c r="AE413" i="7"/>
  <c r="Y414" i="7"/>
  <c r="Z414" i="7"/>
  <c r="AE414" i="7"/>
  <c r="Y415" i="7"/>
  <c r="Z415" i="7"/>
  <c r="AE415" i="7"/>
  <c r="Y416" i="7"/>
  <c r="Z416" i="7"/>
  <c r="AE416" i="7"/>
  <c r="Y417" i="7"/>
  <c r="Z417" i="7"/>
  <c r="AE417" i="7"/>
  <c r="Y418" i="7"/>
  <c r="Z418" i="7"/>
  <c r="AE418" i="7"/>
  <c r="Y419" i="7"/>
  <c r="Z419" i="7"/>
  <c r="AE419" i="7"/>
  <c r="Y420" i="7"/>
  <c r="Z420" i="7"/>
  <c r="AE420" i="7"/>
  <c r="Y421" i="7"/>
  <c r="Z421" i="7"/>
  <c r="AE421" i="7"/>
  <c r="Y422" i="7"/>
  <c r="Z422" i="7"/>
  <c r="AE422" i="7"/>
  <c r="Y423" i="7"/>
  <c r="Z423" i="7"/>
  <c r="AE423" i="7"/>
  <c r="Y424" i="7"/>
  <c r="Z424" i="7"/>
  <c r="AE424" i="7"/>
  <c r="Y425" i="7"/>
  <c r="Z425" i="7"/>
  <c r="AE425" i="7"/>
  <c r="Y426" i="7"/>
  <c r="Z426" i="7"/>
  <c r="AE426" i="7"/>
  <c r="Y427" i="7"/>
  <c r="Z427" i="7"/>
  <c r="AE427" i="7"/>
  <c r="Y428" i="7"/>
  <c r="Z428" i="7"/>
  <c r="AE428" i="7"/>
  <c r="Y429" i="7"/>
  <c r="Z429" i="7"/>
  <c r="AE429" i="7"/>
  <c r="Y430" i="7"/>
  <c r="Z430" i="7"/>
  <c r="AE430" i="7"/>
  <c r="Y431" i="7"/>
  <c r="Z431" i="7"/>
  <c r="AE431" i="7"/>
  <c r="Y432" i="7"/>
  <c r="Z432" i="7"/>
  <c r="AE432" i="7"/>
  <c r="Y433" i="7"/>
  <c r="Z433" i="7"/>
  <c r="AE433" i="7"/>
  <c r="Y434" i="7"/>
  <c r="Z434" i="7"/>
  <c r="AE434" i="7"/>
  <c r="Y435" i="7"/>
  <c r="Z435" i="7"/>
  <c r="AE435" i="7"/>
  <c r="Y436" i="7"/>
  <c r="Z436" i="7"/>
  <c r="AE436" i="7"/>
  <c r="Y437" i="7"/>
  <c r="Z437" i="7"/>
  <c r="AE437" i="7"/>
  <c r="Y438" i="7"/>
  <c r="Z438" i="7"/>
  <c r="AE438" i="7"/>
  <c r="Y439" i="7"/>
  <c r="Z439" i="7"/>
  <c r="AE439" i="7"/>
  <c r="Y440" i="7"/>
  <c r="Z440" i="7"/>
  <c r="AE440" i="7"/>
  <c r="Y441" i="7"/>
  <c r="Z441" i="7"/>
  <c r="AE441" i="7"/>
  <c r="Y442" i="7"/>
  <c r="Z442" i="7"/>
  <c r="AE442" i="7"/>
  <c r="Y443" i="7"/>
  <c r="Z443" i="7"/>
  <c r="AE443" i="7"/>
  <c r="Y444" i="7"/>
  <c r="Z444" i="7"/>
  <c r="AE444" i="7"/>
  <c r="Y445" i="7"/>
  <c r="Z445" i="7"/>
  <c r="AE445" i="7"/>
  <c r="Y446" i="7"/>
  <c r="Z446" i="7"/>
  <c r="AE446" i="7"/>
  <c r="Y447" i="7"/>
  <c r="Z447" i="7"/>
  <c r="AE447" i="7"/>
  <c r="Y448" i="7"/>
  <c r="Z448" i="7"/>
  <c r="AE448" i="7"/>
  <c r="Y449" i="7"/>
  <c r="Z449" i="7"/>
  <c r="AE449" i="7"/>
  <c r="Y450" i="7"/>
  <c r="Z450" i="7"/>
  <c r="AE450" i="7"/>
  <c r="Y451" i="7"/>
  <c r="Z451" i="7"/>
  <c r="AE451" i="7"/>
  <c r="Y452" i="7"/>
  <c r="Z452" i="7"/>
  <c r="AE452" i="7"/>
  <c r="Y453" i="7"/>
  <c r="Z453" i="7"/>
  <c r="AE453" i="7"/>
  <c r="Y454" i="7"/>
  <c r="Z454" i="7"/>
  <c r="AE454" i="7"/>
  <c r="Y455" i="7"/>
  <c r="Z455" i="7"/>
  <c r="AE455" i="7"/>
  <c r="Y456" i="7"/>
  <c r="Z456" i="7"/>
  <c r="AE456" i="7"/>
  <c r="Y457" i="7"/>
  <c r="Z457" i="7"/>
  <c r="AE457" i="7"/>
  <c r="Y458" i="7"/>
  <c r="Z458" i="7"/>
  <c r="AE458" i="7"/>
  <c r="Y459" i="7"/>
  <c r="Z459" i="7"/>
  <c r="AE459" i="7"/>
  <c r="Y460" i="7"/>
  <c r="Z460" i="7"/>
  <c r="AE460" i="7"/>
  <c r="Y461" i="7"/>
  <c r="Z461" i="7"/>
  <c r="AE461" i="7"/>
  <c r="Y462" i="7"/>
  <c r="Z462" i="7"/>
  <c r="AE462" i="7"/>
  <c r="Y463" i="7"/>
  <c r="Z463" i="7"/>
  <c r="AE463" i="7"/>
  <c r="Y464" i="7"/>
  <c r="Z464" i="7"/>
  <c r="AE464" i="7"/>
  <c r="Y465" i="7"/>
  <c r="Z465" i="7"/>
  <c r="AE465" i="7"/>
  <c r="Y466" i="7"/>
  <c r="Z466" i="7"/>
  <c r="AE466" i="7"/>
  <c r="Y467" i="7"/>
  <c r="Z467" i="7"/>
  <c r="AE467" i="7"/>
  <c r="Y468" i="7"/>
  <c r="Z468" i="7"/>
  <c r="AE468" i="7"/>
  <c r="Y469" i="7"/>
  <c r="Z469" i="7"/>
  <c r="AE469" i="7"/>
  <c r="Y470" i="7"/>
  <c r="Z470" i="7"/>
  <c r="AE470" i="7"/>
  <c r="Y471" i="7"/>
  <c r="Z471" i="7"/>
  <c r="AE471" i="7"/>
  <c r="Y472" i="7"/>
  <c r="Z472" i="7"/>
  <c r="AE472" i="7"/>
  <c r="Y473" i="7"/>
  <c r="Z473" i="7"/>
  <c r="AE473" i="7"/>
  <c r="Y474" i="7"/>
  <c r="Z474" i="7"/>
  <c r="AE474" i="7"/>
  <c r="Y475" i="7"/>
  <c r="Z475" i="7"/>
  <c r="AE475" i="7"/>
  <c r="Y476" i="7"/>
  <c r="Z476" i="7"/>
  <c r="AE476" i="7"/>
  <c r="Y477" i="7"/>
  <c r="Z477" i="7"/>
  <c r="AE477" i="7"/>
  <c r="Y478" i="7"/>
  <c r="Z478" i="7"/>
  <c r="AE478" i="7"/>
  <c r="Y479" i="7"/>
  <c r="Z479" i="7"/>
  <c r="AE479" i="7"/>
  <c r="Y480" i="7"/>
  <c r="Z480" i="7"/>
  <c r="AE480" i="7"/>
  <c r="Y481" i="7"/>
  <c r="Z481" i="7"/>
  <c r="AE481" i="7"/>
  <c r="Y482" i="7"/>
  <c r="Z482" i="7"/>
  <c r="AE482" i="7"/>
  <c r="Y483" i="7"/>
  <c r="Z483" i="7"/>
  <c r="AE483" i="7"/>
  <c r="Y484" i="7"/>
  <c r="Z484" i="7"/>
  <c r="AE484" i="7"/>
  <c r="Y485" i="7"/>
  <c r="Z485" i="7"/>
  <c r="AE485" i="7"/>
  <c r="Y486" i="7"/>
  <c r="Z486" i="7"/>
  <c r="AE486" i="7"/>
  <c r="Y487" i="7"/>
  <c r="Z487" i="7"/>
  <c r="AE487" i="7"/>
  <c r="Y488" i="7"/>
  <c r="Z488" i="7"/>
  <c r="AE488" i="7"/>
  <c r="Y489" i="7"/>
  <c r="Z489" i="7"/>
  <c r="AE489" i="7"/>
  <c r="Y490" i="7"/>
  <c r="Z490" i="7"/>
  <c r="AE490" i="7"/>
  <c r="Y491" i="7"/>
  <c r="Z491" i="7"/>
  <c r="AE491" i="7"/>
  <c r="Y492" i="7"/>
  <c r="Z492" i="7"/>
  <c r="AE492" i="7"/>
  <c r="Y493" i="7"/>
  <c r="Z493" i="7"/>
  <c r="AE493" i="7"/>
  <c r="Y494" i="7"/>
  <c r="Z494" i="7"/>
  <c r="AE494" i="7"/>
  <c r="Y495" i="7"/>
  <c r="Z495" i="7"/>
  <c r="AE495" i="7"/>
  <c r="Y496" i="7"/>
  <c r="Z496" i="7"/>
  <c r="AE496" i="7"/>
  <c r="Y497" i="7"/>
  <c r="Z497" i="7"/>
  <c r="AE497" i="7"/>
  <c r="Y498" i="7"/>
  <c r="Z498" i="7"/>
  <c r="AE498" i="7"/>
  <c r="Y499" i="7"/>
  <c r="Z499" i="7"/>
  <c r="AE499" i="7"/>
  <c r="Y500" i="7"/>
  <c r="Z500" i="7"/>
  <c r="AE500" i="7"/>
  <c r="Y501" i="7"/>
  <c r="Z501" i="7"/>
  <c r="AE501" i="7"/>
  <c r="Y502" i="7"/>
  <c r="Z502" i="7"/>
  <c r="AE502" i="7"/>
  <c r="Y503" i="7"/>
  <c r="Z503" i="7"/>
  <c r="AE503" i="7"/>
  <c r="Y504" i="7"/>
  <c r="Z504" i="7"/>
  <c r="AE504" i="7"/>
  <c r="Y505" i="7"/>
  <c r="Z505" i="7"/>
  <c r="AE505" i="7"/>
  <c r="Y506" i="7"/>
  <c r="Z506" i="7"/>
  <c r="AE506" i="7"/>
  <c r="Y507" i="7"/>
  <c r="Z507" i="7"/>
  <c r="AE507" i="7"/>
  <c r="Y508" i="7"/>
  <c r="Z508" i="7"/>
  <c r="AE508" i="7"/>
  <c r="Y509" i="7"/>
  <c r="Z509" i="7"/>
  <c r="AE509" i="7"/>
  <c r="Y510" i="7"/>
  <c r="Z510" i="7"/>
  <c r="AE510" i="7"/>
  <c r="Y511" i="7"/>
  <c r="Z511" i="7"/>
  <c r="AE511" i="7"/>
  <c r="Y512" i="7"/>
  <c r="Z512" i="7"/>
  <c r="AE512" i="7"/>
  <c r="Y513" i="7"/>
  <c r="Z513" i="7"/>
  <c r="AE513" i="7"/>
  <c r="Y514" i="7"/>
  <c r="Z514" i="7"/>
  <c r="AE514" i="7"/>
  <c r="Y515" i="7"/>
  <c r="Z515" i="7"/>
  <c r="AE515" i="7"/>
  <c r="Y516" i="7"/>
  <c r="Z516" i="7"/>
  <c r="AE516" i="7"/>
  <c r="Y517" i="7"/>
  <c r="Z517" i="7"/>
  <c r="AE517" i="7"/>
  <c r="Y518" i="7"/>
  <c r="Z518" i="7"/>
  <c r="AE518" i="7"/>
  <c r="Y519" i="7"/>
  <c r="Z519" i="7"/>
  <c r="AE519" i="7"/>
  <c r="Y520" i="7"/>
  <c r="Z520" i="7"/>
  <c r="AE520" i="7"/>
  <c r="Y521" i="7"/>
  <c r="Z521" i="7"/>
  <c r="AE521" i="7"/>
  <c r="Y522" i="7"/>
  <c r="Z522" i="7"/>
  <c r="AE522" i="7"/>
  <c r="Y523" i="7"/>
  <c r="Z523" i="7"/>
  <c r="AE523" i="7"/>
  <c r="Y524" i="7"/>
  <c r="Z524" i="7"/>
  <c r="AE524" i="7"/>
  <c r="Y525" i="7"/>
  <c r="Z525" i="7"/>
  <c r="AE525" i="7"/>
  <c r="Y526" i="7"/>
  <c r="Z526" i="7"/>
  <c r="AE526" i="7"/>
  <c r="Y527" i="7"/>
  <c r="Z527" i="7"/>
  <c r="AE527" i="7"/>
  <c r="Y528" i="7"/>
  <c r="Z528" i="7"/>
  <c r="AE528" i="7"/>
  <c r="Y529" i="7"/>
  <c r="Z529" i="7"/>
  <c r="AE529" i="7"/>
  <c r="Y530" i="7"/>
  <c r="Z530" i="7"/>
  <c r="AE530" i="7"/>
  <c r="Y531" i="7"/>
  <c r="Z531" i="7"/>
  <c r="AE531" i="7"/>
  <c r="Y532" i="7"/>
  <c r="Z532" i="7"/>
  <c r="AE532" i="7"/>
  <c r="Y533" i="7"/>
  <c r="Z533" i="7"/>
  <c r="AE533" i="7"/>
  <c r="Y534" i="7"/>
  <c r="Z534" i="7"/>
  <c r="AE534" i="7"/>
  <c r="Y535" i="7"/>
  <c r="Z535" i="7"/>
  <c r="AE535" i="7"/>
  <c r="Y536" i="7"/>
  <c r="Z536" i="7"/>
  <c r="AE536" i="7"/>
  <c r="Y537" i="7"/>
  <c r="Z537" i="7"/>
  <c r="AE537" i="7"/>
  <c r="Y538" i="7"/>
  <c r="Z538" i="7"/>
  <c r="AE538" i="7"/>
  <c r="Y539" i="7"/>
  <c r="Z539" i="7"/>
  <c r="AE539" i="7"/>
  <c r="Y540" i="7"/>
  <c r="Z540" i="7"/>
  <c r="AE540" i="7"/>
  <c r="Y541" i="7"/>
  <c r="Z541" i="7"/>
  <c r="AE541" i="7"/>
  <c r="Y542" i="7"/>
  <c r="Z542" i="7"/>
  <c r="AE542" i="7"/>
  <c r="Y543" i="7"/>
  <c r="Z543" i="7"/>
  <c r="AE543" i="7"/>
  <c r="Y544" i="7"/>
  <c r="Z544" i="7"/>
  <c r="AE544" i="7"/>
  <c r="Y545" i="7"/>
  <c r="Z545" i="7"/>
  <c r="AE545" i="7"/>
  <c r="Y546" i="7"/>
  <c r="Z546" i="7"/>
  <c r="AE546" i="7"/>
  <c r="Y547" i="7"/>
  <c r="Z547" i="7"/>
  <c r="AE547" i="7"/>
  <c r="Y548" i="7"/>
  <c r="Z548" i="7"/>
  <c r="AE548" i="7"/>
  <c r="Y549" i="7"/>
  <c r="Z549" i="7"/>
  <c r="AE549" i="7"/>
  <c r="Y550" i="7"/>
  <c r="Z550" i="7"/>
  <c r="AE550" i="7"/>
  <c r="Y551" i="7"/>
  <c r="Z551" i="7"/>
  <c r="AE551" i="7"/>
  <c r="Y552" i="7"/>
  <c r="Z552" i="7"/>
  <c r="AE552" i="7"/>
  <c r="Y553" i="7"/>
  <c r="Z553" i="7"/>
  <c r="AE553" i="7"/>
  <c r="Y554" i="7"/>
  <c r="Z554" i="7"/>
  <c r="AE554" i="7"/>
  <c r="Y555" i="7"/>
  <c r="Z555" i="7"/>
  <c r="AE555" i="7"/>
  <c r="Y556" i="7"/>
  <c r="Z556" i="7"/>
  <c r="AE556" i="7"/>
  <c r="Y557" i="7"/>
  <c r="Z557" i="7"/>
  <c r="AE557" i="7"/>
  <c r="Y558" i="7"/>
  <c r="Z558" i="7"/>
  <c r="AE558" i="7"/>
  <c r="Y559" i="7"/>
  <c r="Z559" i="7"/>
  <c r="AE559" i="7"/>
  <c r="Y560" i="7"/>
  <c r="Z560" i="7"/>
  <c r="AE560" i="7"/>
  <c r="Y561" i="7"/>
  <c r="Z561" i="7"/>
  <c r="AE561" i="7"/>
  <c r="Y562" i="7"/>
  <c r="Z562" i="7"/>
  <c r="AE562" i="7"/>
  <c r="Y563" i="7"/>
  <c r="Z563" i="7"/>
  <c r="AE563" i="7"/>
  <c r="Y564" i="7"/>
  <c r="Z564" i="7"/>
  <c r="AE564" i="7"/>
  <c r="Y565" i="7"/>
  <c r="Z565" i="7"/>
  <c r="AE565" i="7"/>
  <c r="Y566" i="7"/>
  <c r="Z566" i="7"/>
  <c r="AE566" i="7"/>
  <c r="Y567" i="7"/>
  <c r="Z567" i="7"/>
  <c r="AE567" i="7"/>
  <c r="Y568" i="7"/>
  <c r="Z568" i="7"/>
  <c r="AE568" i="7"/>
  <c r="Y569" i="7"/>
  <c r="Z569" i="7"/>
  <c r="AE569" i="7"/>
  <c r="Y570" i="7"/>
  <c r="Z570" i="7"/>
  <c r="AE570" i="7"/>
  <c r="Y571" i="7"/>
  <c r="Z571" i="7"/>
  <c r="AE571" i="7"/>
  <c r="Y572" i="7"/>
  <c r="Z572" i="7"/>
  <c r="AE572" i="7"/>
  <c r="Y573" i="7"/>
  <c r="Z573" i="7"/>
  <c r="AE573" i="7"/>
  <c r="Y574" i="7"/>
  <c r="Z574" i="7"/>
  <c r="AE574" i="7"/>
  <c r="Y575" i="7"/>
  <c r="Z575" i="7"/>
  <c r="AE575" i="7"/>
  <c r="Y576" i="7"/>
  <c r="Z576" i="7"/>
  <c r="AE576" i="7"/>
  <c r="Y577" i="7"/>
  <c r="Z577" i="7"/>
  <c r="AE577" i="7"/>
  <c r="Y578" i="7"/>
  <c r="Z578" i="7"/>
  <c r="AE578" i="7"/>
  <c r="Y579" i="7"/>
  <c r="Z579" i="7"/>
  <c r="AE579" i="7"/>
  <c r="Y580" i="7"/>
  <c r="Z580" i="7"/>
  <c r="AE580" i="7"/>
  <c r="Y581" i="7"/>
  <c r="Z581" i="7"/>
  <c r="AE581" i="7"/>
  <c r="Y582" i="7"/>
  <c r="Z582" i="7"/>
  <c r="AE582" i="7"/>
  <c r="Y583" i="7"/>
  <c r="Z583" i="7"/>
  <c r="AE583" i="7"/>
  <c r="Y584" i="7"/>
  <c r="Z584" i="7"/>
  <c r="AE584" i="7"/>
  <c r="Y585" i="7"/>
  <c r="Z585" i="7"/>
  <c r="AE585" i="7"/>
  <c r="Y586" i="7"/>
  <c r="Z586" i="7"/>
  <c r="AE586" i="7"/>
  <c r="Y587" i="7"/>
  <c r="Z587" i="7"/>
  <c r="AE587" i="7"/>
  <c r="Y588" i="7"/>
  <c r="Z588" i="7"/>
  <c r="AE588" i="7"/>
  <c r="Y589" i="7"/>
  <c r="Z589" i="7"/>
  <c r="AE589" i="7"/>
  <c r="Y590" i="7"/>
  <c r="Z590" i="7"/>
  <c r="AE590" i="7"/>
  <c r="Y591" i="7"/>
  <c r="Z591" i="7"/>
  <c r="AE591" i="7"/>
  <c r="Y592" i="7"/>
  <c r="Z592" i="7"/>
  <c r="AE592" i="7"/>
  <c r="Y593" i="7"/>
  <c r="Z593" i="7"/>
  <c r="AE593" i="7"/>
  <c r="Y594" i="7"/>
  <c r="Z594" i="7"/>
  <c r="AE594" i="7"/>
  <c r="Y595" i="7"/>
  <c r="Z595" i="7"/>
  <c r="AE595" i="7"/>
  <c r="Y596" i="7"/>
  <c r="Z596" i="7"/>
  <c r="AE596" i="7"/>
  <c r="Y597" i="7"/>
  <c r="Z597" i="7"/>
  <c r="AE597" i="7"/>
  <c r="Y598" i="7"/>
  <c r="Z598" i="7"/>
  <c r="AE598" i="7"/>
  <c r="Y599" i="7"/>
  <c r="Z599" i="7"/>
  <c r="AE599" i="7"/>
  <c r="Y600" i="7"/>
  <c r="Z600" i="7"/>
  <c r="AE600" i="7"/>
  <c r="Y601" i="7"/>
  <c r="Z601" i="7"/>
  <c r="AE601" i="7"/>
  <c r="Y602" i="7"/>
  <c r="Z602" i="7"/>
  <c r="AE602" i="7"/>
  <c r="Y603" i="7"/>
  <c r="Z603" i="7"/>
  <c r="AE603" i="7"/>
  <c r="Y604" i="7"/>
  <c r="Z604" i="7"/>
  <c r="AE604" i="7"/>
  <c r="Y605" i="7"/>
  <c r="Z605" i="7"/>
  <c r="AE605" i="7"/>
  <c r="Y606" i="7"/>
  <c r="Z606" i="7"/>
  <c r="AE606" i="7"/>
  <c r="Y607" i="7"/>
  <c r="Z607" i="7"/>
  <c r="AE607" i="7"/>
  <c r="Y608" i="7"/>
  <c r="Z608" i="7"/>
  <c r="AE608" i="7"/>
  <c r="Y609" i="7"/>
  <c r="Z609" i="7"/>
  <c r="AE609" i="7"/>
  <c r="Y610" i="7"/>
  <c r="Z610" i="7"/>
  <c r="AE610" i="7"/>
  <c r="Y611" i="7"/>
  <c r="Z611" i="7"/>
  <c r="AE611" i="7"/>
  <c r="Y612" i="7"/>
  <c r="Z612" i="7"/>
  <c r="AE612" i="7"/>
  <c r="Y613" i="7"/>
  <c r="Z613" i="7"/>
  <c r="AE613" i="7"/>
  <c r="Y614" i="7"/>
  <c r="Z614" i="7"/>
  <c r="AE614" i="7"/>
  <c r="Y615" i="7"/>
  <c r="Z615" i="7"/>
  <c r="AE615" i="7"/>
  <c r="Y616" i="7"/>
  <c r="Z616" i="7"/>
  <c r="AE616" i="7"/>
  <c r="Y617" i="7"/>
  <c r="Z617" i="7"/>
  <c r="AE617" i="7"/>
  <c r="Y618" i="7"/>
  <c r="Z618" i="7"/>
  <c r="AE618" i="7"/>
  <c r="Y619" i="7"/>
  <c r="Z619" i="7"/>
  <c r="AE619" i="7"/>
  <c r="Y620" i="7"/>
  <c r="Z620" i="7"/>
  <c r="AE620" i="7"/>
  <c r="Y621" i="7"/>
  <c r="Z621" i="7"/>
  <c r="AE621" i="7"/>
  <c r="Y622" i="7"/>
  <c r="Z622" i="7"/>
  <c r="AE622" i="7"/>
  <c r="Y623" i="7"/>
  <c r="Z623" i="7"/>
  <c r="AE623" i="7"/>
  <c r="Y624" i="7"/>
  <c r="Z624" i="7"/>
  <c r="AE624" i="7"/>
  <c r="Y625" i="7"/>
  <c r="Z625" i="7"/>
  <c r="AE625" i="7"/>
  <c r="Y626" i="7"/>
  <c r="Z626" i="7"/>
  <c r="AE626" i="7"/>
  <c r="Y627" i="7"/>
  <c r="Z627" i="7"/>
  <c r="AE627" i="7"/>
  <c r="Y628" i="7"/>
  <c r="Z628" i="7"/>
  <c r="AE628" i="7"/>
  <c r="Y629" i="7"/>
  <c r="Z629" i="7"/>
  <c r="AE629" i="7"/>
  <c r="Y630" i="7"/>
  <c r="Z630" i="7"/>
  <c r="AE630" i="7"/>
  <c r="Y631" i="7"/>
  <c r="Z631" i="7"/>
  <c r="AE631" i="7"/>
  <c r="Y632" i="7"/>
  <c r="Z632" i="7"/>
  <c r="AE632" i="7"/>
  <c r="Y633" i="7"/>
  <c r="Z633" i="7"/>
  <c r="AE633" i="7"/>
  <c r="Y634" i="7"/>
  <c r="Z634" i="7"/>
  <c r="AE634" i="7"/>
  <c r="Y635" i="7"/>
  <c r="Z635" i="7"/>
  <c r="AE635" i="7"/>
  <c r="Y636" i="7"/>
  <c r="Z636" i="7"/>
  <c r="AE636" i="7"/>
  <c r="Y637" i="7"/>
  <c r="Z637" i="7"/>
  <c r="AE637" i="7"/>
  <c r="Y638" i="7"/>
  <c r="Z638" i="7"/>
  <c r="AE638" i="7"/>
  <c r="Y639" i="7"/>
  <c r="Z639" i="7"/>
  <c r="AE639" i="7"/>
  <c r="Y640" i="7"/>
  <c r="Z640" i="7"/>
  <c r="AE640" i="7"/>
  <c r="Y641" i="7"/>
  <c r="Z641" i="7"/>
  <c r="AE641" i="7"/>
  <c r="Y642" i="7"/>
  <c r="Z642" i="7"/>
  <c r="AE642" i="7"/>
  <c r="Y643" i="7"/>
  <c r="Z643" i="7"/>
  <c r="AE643" i="7"/>
  <c r="Y644" i="7"/>
  <c r="Z644" i="7"/>
  <c r="AE644" i="7"/>
  <c r="Y645" i="7"/>
  <c r="Z645" i="7"/>
  <c r="AE645" i="7"/>
  <c r="Y646" i="7"/>
  <c r="Z646" i="7"/>
  <c r="AE646" i="7"/>
  <c r="Y647" i="7"/>
  <c r="Z647" i="7"/>
  <c r="AE647" i="7"/>
  <c r="Y648" i="7"/>
  <c r="Z648" i="7"/>
  <c r="AE648" i="7"/>
  <c r="Y649" i="7"/>
  <c r="Z649" i="7"/>
  <c r="AE649" i="7"/>
  <c r="Y650" i="7"/>
  <c r="Z650" i="7"/>
  <c r="AE650" i="7"/>
  <c r="Y651" i="7"/>
  <c r="Z651" i="7"/>
  <c r="AE651" i="7"/>
  <c r="Y652" i="7"/>
  <c r="Z652" i="7"/>
  <c r="AE652" i="7"/>
  <c r="Y653" i="7"/>
  <c r="Z653" i="7"/>
  <c r="AE653" i="7"/>
  <c r="Y654" i="7"/>
  <c r="Z654" i="7"/>
  <c r="AE654" i="7"/>
  <c r="Y655" i="7"/>
  <c r="Z655" i="7"/>
  <c r="AE655" i="7"/>
  <c r="Y656" i="7"/>
  <c r="Z656" i="7"/>
  <c r="AE656" i="7"/>
  <c r="Y657" i="7"/>
  <c r="Z657" i="7"/>
  <c r="AE657" i="7"/>
  <c r="Y658" i="7"/>
  <c r="Z658" i="7"/>
  <c r="AE658" i="7"/>
  <c r="Y659" i="7"/>
  <c r="Z659" i="7"/>
  <c r="AE659" i="7"/>
  <c r="Y660" i="7"/>
  <c r="Z660" i="7"/>
  <c r="AE660" i="7"/>
  <c r="Y661" i="7"/>
  <c r="Z661" i="7"/>
  <c r="AE661" i="7"/>
  <c r="Y662" i="7"/>
  <c r="Z662" i="7"/>
  <c r="AE662" i="7"/>
  <c r="Y663" i="7"/>
  <c r="Z663" i="7"/>
  <c r="AE663" i="7"/>
  <c r="Y664" i="7"/>
  <c r="Z664" i="7"/>
  <c r="AE664" i="7"/>
  <c r="Y665" i="7"/>
  <c r="Z665" i="7"/>
  <c r="AE665" i="7"/>
  <c r="Y666" i="7"/>
  <c r="Z666" i="7"/>
  <c r="AE666" i="7"/>
  <c r="Y667" i="7"/>
  <c r="Z667" i="7"/>
  <c r="AE667" i="7"/>
  <c r="Y668" i="7"/>
  <c r="Z668" i="7"/>
  <c r="AE668" i="7"/>
  <c r="Y669" i="7"/>
  <c r="Z669" i="7"/>
  <c r="AE669" i="7"/>
  <c r="Y670" i="7"/>
  <c r="Z670" i="7"/>
  <c r="AE670" i="7"/>
  <c r="Y671" i="7"/>
  <c r="Z671" i="7"/>
  <c r="AE671" i="7"/>
  <c r="Y672" i="7"/>
  <c r="Z672" i="7"/>
  <c r="AE672" i="7"/>
  <c r="Y673" i="7"/>
  <c r="Z673" i="7"/>
  <c r="AE673" i="7"/>
  <c r="Y674" i="7"/>
  <c r="Z674" i="7"/>
  <c r="AE674" i="7"/>
  <c r="Y675" i="7"/>
  <c r="Z675" i="7"/>
  <c r="AE675" i="7"/>
  <c r="Y676" i="7"/>
  <c r="Z676" i="7"/>
  <c r="AE676" i="7"/>
  <c r="Y677" i="7"/>
  <c r="Z677" i="7"/>
  <c r="AE677" i="7"/>
  <c r="Y678" i="7"/>
  <c r="Z678" i="7"/>
  <c r="AE678" i="7"/>
  <c r="Y679" i="7"/>
  <c r="Z679" i="7"/>
  <c r="AE679" i="7"/>
  <c r="Y680" i="7"/>
  <c r="Z680" i="7"/>
  <c r="AE680" i="7"/>
  <c r="Y681" i="7"/>
  <c r="Z681" i="7"/>
  <c r="AE681" i="7"/>
  <c r="Y682" i="7"/>
  <c r="Z682" i="7"/>
  <c r="AE682" i="7"/>
  <c r="Y683" i="7"/>
  <c r="Z683" i="7"/>
  <c r="AE683" i="7"/>
  <c r="Y684" i="7"/>
  <c r="Z684" i="7"/>
  <c r="AE684" i="7"/>
  <c r="Y685" i="7"/>
  <c r="Z685" i="7"/>
  <c r="AE685" i="7"/>
  <c r="Y686" i="7"/>
  <c r="Z686" i="7"/>
  <c r="AE686" i="7"/>
  <c r="Y687" i="7"/>
  <c r="Z687" i="7"/>
  <c r="AE687" i="7"/>
  <c r="Y688" i="7"/>
  <c r="Z688" i="7"/>
  <c r="AE688" i="7"/>
  <c r="Y689" i="7"/>
  <c r="Z689" i="7"/>
  <c r="AE689" i="7"/>
  <c r="Y690" i="7"/>
  <c r="Z690" i="7"/>
  <c r="AE690" i="7"/>
  <c r="Y691" i="7"/>
  <c r="Z691" i="7"/>
  <c r="AE691" i="7"/>
  <c r="Y692" i="7"/>
  <c r="Z692" i="7"/>
  <c r="AE692" i="7"/>
  <c r="Y693" i="7"/>
  <c r="Z693" i="7"/>
  <c r="AE693" i="7"/>
  <c r="Y694" i="7"/>
  <c r="Z694" i="7"/>
  <c r="AE694" i="7"/>
  <c r="Y695" i="7"/>
  <c r="Z695" i="7"/>
  <c r="AE695" i="7"/>
  <c r="Y696" i="7"/>
  <c r="Z696" i="7"/>
  <c r="AE696" i="7"/>
  <c r="Y697" i="7"/>
  <c r="Z697" i="7"/>
  <c r="AE697" i="7"/>
  <c r="Y698" i="7"/>
  <c r="Z698" i="7"/>
  <c r="AE698" i="7"/>
  <c r="Y699" i="7"/>
  <c r="Z699" i="7"/>
  <c r="AE699" i="7"/>
  <c r="Y700" i="7"/>
  <c r="Z700" i="7"/>
  <c r="AE700" i="7"/>
  <c r="Y701" i="7"/>
  <c r="Z701" i="7"/>
  <c r="AE701" i="7"/>
  <c r="Y702" i="7"/>
  <c r="Z702" i="7"/>
  <c r="AE702" i="7"/>
  <c r="Y703" i="7"/>
  <c r="Z703" i="7"/>
  <c r="AE703" i="7"/>
  <c r="Y704" i="7"/>
  <c r="Z704" i="7"/>
  <c r="AE704" i="7"/>
  <c r="Y705" i="7"/>
  <c r="Z705" i="7"/>
  <c r="AE705" i="7"/>
  <c r="Y706" i="7"/>
  <c r="Z706" i="7"/>
  <c r="AE706" i="7"/>
  <c r="Y707" i="7"/>
  <c r="Z707" i="7"/>
  <c r="AE707" i="7"/>
  <c r="Y708" i="7"/>
  <c r="Z708" i="7"/>
  <c r="AE708" i="7"/>
  <c r="Y709" i="7"/>
  <c r="Z709" i="7"/>
  <c r="AE709" i="7"/>
  <c r="Y710" i="7"/>
  <c r="Z710" i="7"/>
  <c r="AE710" i="7"/>
  <c r="Y711" i="7"/>
  <c r="Z711" i="7"/>
  <c r="AE711" i="7"/>
  <c r="Y712" i="7"/>
  <c r="Z712" i="7"/>
  <c r="AE712" i="7"/>
  <c r="Y713" i="7"/>
  <c r="Z713" i="7"/>
  <c r="AE713" i="7"/>
  <c r="Y714" i="7"/>
  <c r="Z714" i="7"/>
  <c r="AE714" i="7"/>
  <c r="Y715" i="7"/>
  <c r="Z715" i="7"/>
  <c r="AE715" i="7"/>
  <c r="Y716" i="7"/>
  <c r="Z716" i="7"/>
  <c r="AE716" i="7"/>
  <c r="Y717" i="7"/>
  <c r="Z717" i="7"/>
  <c r="AE717" i="7"/>
  <c r="Y718" i="7"/>
  <c r="Z718" i="7"/>
  <c r="AE718" i="7"/>
  <c r="Y719" i="7"/>
  <c r="Z719" i="7"/>
  <c r="AE719" i="7"/>
  <c r="Y720" i="7"/>
  <c r="Z720" i="7"/>
  <c r="AE720" i="7"/>
  <c r="Y721" i="7"/>
  <c r="Z721" i="7"/>
  <c r="AE721" i="7"/>
  <c r="Y722" i="7"/>
  <c r="Z722" i="7"/>
  <c r="AE722" i="7"/>
  <c r="Y723" i="7"/>
  <c r="Z723" i="7"/>
  <c r="AE723" i="7"/>
  <c r="Y724" i="7"/>
  <c r="Z724" i="7"/>
  <c r="AE724" i="7"/>
  <c r="Y725" i="7"/>
  <c r="Z725" i="7"/>
  <c r="AE725" i="7"/>
  <c r="Y726" i="7"/>
  <c r="Z726" i="7"/>
  <c r="AE726" i="7"/>
  <c r="Y727" i="7"/>
  <c r="Z727" i="7"/>
  <c r="AE727" i="7"/>
  <c r="Y728" i="7"/>
  <c r="Z728" i="7"/>
  <c r="AE728" i="7"/>
  <c r="Y729" i="7"/>
  <c r="Z729" i="7"/>
  <c r="AE729" i="7"/>
  <c r="Y730" i="7"/>
  <c r="Z730" i="7"/>
  <c r="AE730" i="7"/>
  <c r="Y731" i="7"/>
  <c r="Z731" i="7"/>
  <c r="AE731" i="7"/>
  <c r="Y732" i="7"/>
  <c r="Z732" i="7"/>
  <c r="AE732" i="7"/>
  <c r="Y733" i="7"/>
  <c r="Z733" i="7"/>
  <c r="AE733" i="7"/>
  <c r="Y734" i="7"/>
  <c r="Z734" i="7"/>
  <c r="AE734" i="7"/>
  <c r="Y735" i="7"/>
  <c r="Z735" i="7"/>
  <c r="AE735" i="7"/>
  <c r="Y736" i="7"/>
  <c r="Z736" i="7"/>
  <c r="AE736" i="7"/>
  <c r="Y737" i="7"/>
  <c r="Z737" i="7"/>
  <c r="AE737" i="7"/>
  <c r="Y738" i="7"/>
  <c r="Z738" i="7"/>
  <c r="AE738" i="7"/>
  <c r="Y739" i="7"/>
  <c r="Z739" i="7"/>
  <c r="AE739" i="7"/>
  <c r="Y740" i="7"/>
  <c r="Z740" i="7"/>
  <c r="AE740" i="7"/>
  <c r="Y741" i="7"/>
  <c r="Z741" i="7"/>
  <c r="AE741" i="7"/>
  <c r="Y742" i="7"/>
  <c r="Z742" i="7"/>
  <c r="AE742" i="7"/>
  <c r="Y743" i="7"/>
  <c r="Z743" i="7"/>
  <c r="AE743" i="7"/>
  <c r="Y744" i="7"/>
  <c r="Z744" i="7"/>
  <c r="AE744" i="7"/>
  <c r="Y745" i="7"/>
  <c r="Z745" i="7"/>
  <c r="AE745" i="7"/>
  <c r="Y746" i="7"/>
  <c r="Z746" i="7"/>
  <c r="AE746" i="7"/>
  <c r="Y747" i="7"/>
  <c r="Z747" i="7"/>
  <c r="AE747" i="7"/>
  <c r="Y748" i="7"/>
  <c r="Z748" i="7"/>
  <c r="AE748" i="7"/>
  <c r="Y749" i="7"/>
  <c r="Z749" i="7"/>
  <c r="AE749" i="7"/>
  <c r="Y750" i="7"/>
  <c r="Z750" i="7"/>
  <c r="AE750" i="7"/>
  <c r="Y751" i="7"/>
  <c r="Z751" i="7"/>
  <c r="AE751" i="7"/>
  <c r="Y752" i="7"/>
  <c r="Z752" i="7"/>
  <c r="AE752" i="7"/>
  <c r="Y753" i="7"/>
  <c r="Z753" i="7"/>
  <c r="AE753" i="7"/>
  <c r="Y754" i="7"/>
  <c r="Z754" i="7"/>
  <c r="AE754" i="7"/>
  <c r="Y755" i="7"/>
  <c r="Z755" i="7"/>
  <c r="AE755" i="7"/>
  <c r="Y756" i="7"/>
  <c r="Z756" i="7"/>
  <c r="AE756" i="7"/>
  <c r="Y757" i="7"/>
  <c r="Z757" i="7"/>
  <c r="AE757" i="7"/>
  <c r="Y758" i="7"/>
  <c r="Z758" i="7"/>
  <c r="AE758" i="7"/>
  <c r="Y759" i="7"/>
  <c r="Z759" i="7"/>
  <c r="AE759" i="7"/>
  <c r="Y760" i="7"/>
  <c r="Z760" i="7"/>
  <c r="AE760" i="7"/>
  <c r="Y761" i="7"/>
  <c r="Z761" i="7"/>
  <c r="AE761" i="7"/>
  <c r="Y762" i="7"/>
  <c r="Z762" i="7"/>
  <c r="AE762" i="7"/>
  <c r="Y763" i="7"/>
  <c r="Z763" i="7"/>
  <c r="AE763" i="7"/>
  <c r="Y764" i="7"/>
  <c r="Z764" i="7"/>
  <c r="AE764" i="7"/>
  <c r="Y765" i="7"/>
  <c r="Z765" i="7"/>
  <c r="AE765" i="7"/>
  <c r="Y766" i="7"/>
  <c r="Z766" i="7"/>
  <c r="AE766" i="7"/>
  <c r="Y767" i="7"/>
  <c r="Z767" i="7"/>
  <c r="AE767" i="7"/>
  <c r="Y768" i="7"/>
  <c r="Z768" i="7"/>
  <c r="AE768" i="7"/>
  <c r="Y769" i="7"/>
  <c r="Z769" i="7"/>
  <c r="AE769" i="7"/>
  <c r="Y770" i="7"/>
  <c r="Z770" i="7"/>
  <c r="AE770" i="7"/>
  <c r="Y771" i="7"/>
  <c r="Z771" i="7"/>
  <c r="AE771" i="7"/>
  <c r="Y772" i="7"/>
  <c r="Z772" i="7"/>
  <c r="AE772" i="7"/>
  <c r="Y773" i="7"/>
  <c r="Z773" i="7"/>
  <c r="AE773" i="7"/>
  <c r="Y774" i="7"/>
  <c r="Z774" i="7"/>
  <c r="AE774" i="7"/>
  <c r="Y775" i="7"/>
  <c r="Z775" i="7"/>
  <c r="AE775" i="7"/>
  <c r="Y776" i="7"/>
  <c r="Z776" i="7"/>
  <c r="AE776" i="7"/>
  <c r="Y777" i="7"/>
  <c r="Z777" i="7"/>
  <c r="AE777" i="7"/>
  <c r="Y778" i="7"/>
  <c r="Z778" i="7"/>
  <c r="AE778" i="7"/>
  <c r="Y779" i="7"/>
  <c r="Z779" i="7"/>
  <c r="AE779" i="7"/>
  <c r="Y780" i="7"/>
  <c r="Z780" i="7"/>
  <c r="AE780" i="7"/>
  <c r="Y781" i="7"/>
  <c r="Z781" i="7"/>
  <c r="AE781" i="7"/>
  <c r="Y782" i="7"/>
  <c r="Z782" i="7"/>
  <c r="AE782" i="7"/>
  <c r="Y783" i="7"/>
  <c r="Z783" i="7"/>
  <c r="AE783" i="7"/>
  <c r="Y784" i="7"/>
  <c r="Z784" i="7"/>
  <c r="AE784" i="7"/>
  <c r="Y785" i="7"/>
  <c r="Z785" i="7"/>
  <c r="AE785" i="7"/>
  <c r="Y786" i="7"/>
  <c r="Z786" i="7"/>
  <c r="AE786" i="7"/>
  <c r="Y787" i="7"/>
  <c r="Z787" i="7"/>
  <c r="AE787" i="7"/>
  <c r="Y788" i="7"/>
  <c r="Z788" i="7"/>
  <c r="AE788" i="7"/>
  <c r="Y789" i="7"/>
  <c r="Z789" i="7"/>
  <c r="AE789" i="7"/>
  <c r="Y790" i="7"/>
  <c r="Z790" i="7"/>
  <c r="AE790" i="7"/>
  <c r="Y791" i="7"/>
  <c r="Z791" i="7"/>
  <c r="AE791" i="7"/>
  <c r="Y792" i="7"/>
  <c r="Z792" i="7"/>
  <c r="AE792" i="7"/>
  <c r="Y793" i="7"/>
  <c r="Z793" i="7"/>
  <c r="AE793" i="7"/>
  <c r="Y794" i="7"/>
  <c r="Z794" i="7"/>
  <c r="AE794" i="7"/>
  <c r="Y795" i="7"/>
  <c r="Z795" i="7"/>
  <c r="AE795" i="7"/>
  <c r="Y796" i="7"/>
  <c r="Z796" i="7"/>
  <c r="AE796" i="7"/>
  <c r="Y797" i="7"/>
  <c r="Z797" i="7"/>
  <c r="AE797" i="7"/>
  <c r="Y798" i="7"/>
  <c r="Z798" i="7"/>
  <c r="AE798" i="7"/>
  <c r="Y799" i="7"/>
  <c r="Z799" i="7"/>
  <c r="AE799" i="7"/>
  <c r="Y800" i="7"/>
  <c r="Z800" i="7"/>
  <c r="AE800" i="7"/>
  <c r="Y801" i="7"/>
  <c r="Z801" i="7"/>
  <c r="AE801" i="7"/>
  <c r="Y802" i="7"/>
  <c r="Z802" i="7"/>
  <c r="AE802" i="7"/>
  <c r="Y803" i="7"/>
  <c r="Z803" i="7"/>
  <c r="AE803" i="7"/>
  <c r="Y804" i="7"/>
  <c r="Z804" i="7"/>
  <c r="AE804" i="7"/>
  <c r="Y805" i="7"/>
  <c r="Z805" i="7"/>
  <c r="AE805" i="7"/>
  <c r="Y806" i="7"/>
  <c r="Z806" i="7"/>
  <c r="AE806" i="7"/>
  <c r="Y807" i="7"/>
  <c r="Z807" i="7"/>
  <c r="AE807" i="7"/>
  <c r="Y808" i="7"/>
  <c r="Z808" i="7"/>
  <c r="AE808" i="7"/>
  <c r="Y809" i="7"/>
  <c r="Z809" i="7"/>
  <c r="AE809" i="7"/>
  <c r="Y810" i="7"/>
  <c r="Z810" i="7"/>
  <c r="AE810" i="7"/>
  <c r="Y811" i="7"/>
  <c r="Z811" i="7"/>
  <c r="AE811" i="7"/>
  <c r="Y812" i="7"/>
  <c r="Z812" i="7"/>
  <c r="AE812" i="7"/>
  <c r="Y813" i="7"/>
  <c r="Z813" i="7"/>
  <c r="AE813" i="7"/>
  <c r="Y814" i="7"/>
  <c r="Z814" i="7"/>
  <c r="AE814" i="7"/>
  <c r="Y815" i="7"/>
  <c r="Z815" i="7"/>
  <c r="AE815" i="7"/>
  <c r="Y816" i="7"/>
  <c r="Z816" i="7"/>
  <c r="AE816" i="7"/>
  <c r="Y817" i="7"/>
  <c r="Z817" i="7"/>
  <c r="AE817" i="7"/>
  <c r="Y818" i="7"/>
  <c r="Z818" i="7"/>
  <c r="AE818" i="7"/>
  <c r="Y819" i="7"/>
  <c r="Z819" i="7"/>
  <c r="AE819" i="7"/>
  <c r="Y820" i="7"/>
  <c r="Z820" i="7"/>
  <c r="AE820" i="7"/>
  <c r="Y821" i="7"/>
  <c r="Z821" i="7"/>
  <c r="AE821" i="7"/>
  <c r="Y822" i="7"/>
  <c r="Z822" i="7"/>
  <c r="AE822" i="7"/>
  <c r="Y823" i="7"/>
  <c r="Z823" i="7"/>
  <c r="AE823" i="7"/>
  <c r="Y824" i="7"/>
  <c r="Z824" i="7"/>
  <c r="AE824" i="7"/>
  <c r="Y825" i="7"/>
  <c r="Z825" i="7"/>
  <c r="AE825" i="7"/>
  <c r="Y826" i="7"/>
  <c r="Z826" i="7"/>
  <c r="AE826" i="7"/>
  <c r="Y827" i="7"/>
  <c r="Z827" i="7"/>
  <c r="AE827" i="7"/>
  <c r="Y828" i="7"/>
  <c r="Z828" i="7"/>
  <c r="AE828" i="7"/>
  <c r="Y829" i="7"/>
  <c r="Z829" i="7"/>
  <c r="AE829" i="7"/>
  <c r="Y830" i="7"/>
  <c r="Z830" i="7"/>
  <c r="AE830" i="7"/>
  <c r="Y831" i="7"/>
  <c r="Z831" i="7"/>
  <c r="AE831" i="7"/>
  <c r="Y832" i="7"/>
  <c r="Z832" i="7"/>
  <c r="AE832" i="7"/>
  <c r="Y833" i="7"/>
  <c r="Z833" i="7"/>
  <c r="AE833" i="7"/>
  <c r="Y834" i="7"/>
  <c r="Z834" i="7"/>
  <c r="AE834" i="7"/>
  <c r="Y835" i="7"/>
  <c r="Z835" i="7"/>
  <c r="AE835" i="7"/>
  <c r="Y836" i="7"/>
  <c r="Z836" i="7"/>
  <c r="AE836" i="7"/>
  <c r="Y837" i="7"/>
  <c r="Z837" i="7"/>
  <c r="AE837" i="7"/>
  <c r="Y838" i="7"/>
  <c r="Z838" i="7"/>
  <c r="AE838" i="7"/>
  <c r="Y839" i="7"/>
  <c r="Z839" i="7"/>
  <c r="AE839" i="7"/>
  <c r="Y840" i="7"/>
  <c r="Z840" i="7"/>
  <c r="AE840" i="7"/>
  <c r="Y841" i="7"/>
  <c r="Z841" i="7"/>
  <c r="AE841" i="7"/>
  <c r="Y842" i="7"/>
  <c r="Z842" i="7"/>
  <c r="AE842" i="7"/>
  <c r="Y843" i="7"/>
  <c r="Z843" i="7"/>
  <c r="AE843" i="7"/>
  <c r="Y844" i="7"/>
  <c r="Z844" i="7"/>
  <c r="AE844" i="7"/>
  <c r="Y845" i="7"/>
  <c r="Z845" i="7"/>
  <c r="AE845" i="7"/>
  <c r="Y846" i="7"/>
  <c r="Z846" i="7"/>
  <c r="AE846" i="7"/>
  <c r="Y847" i="7"/>
  <c r="Z847" i="7"/>
  <c r="AE847" i="7"/>
  <c r="Y848" i="7"/>
  <c r="Z848" i="7"/>
  <c r="AE848" i="7"/>
  <c r="Y849" i="7"/>
  <c r="Z849" i="7"/>
  <c r="AE849" i="7"/>
  <c r="Y850" i="7"/>
  <c r="Z850" i="7"/>
  <c r="AE850" i="7"/>
  <c r="Y851" i="7"/>
  <c r="Z851" i="7"/>
  <c r="AE851" i="7"/>
  <c r="Y852" i="7"/>
  <c r="Z852" i="7"/>
  <c r="AE852" i="7"/>
  <c r="Y853" i="7"/>
  <c r="Z853" i="7"/>
  <c r="AE853" i="7"/>
  <c r="Y854" i="7"/>
  <c r="Z854" i="7"/>
  <c r="AE854" i="7"/>
  <c r="Y855" i="7"/>
  <c r="Z855" i="7"/>
  <c r="AE855" i="7"/>
  <c r="Y856" i="7"/>
  <c r="Z856" i="7"/>
  <c r="AE856" i="7"/>
  <c r="Y857" i="7"/>
  <c r="Z857" i="7"/>
  <c r="AE857" i="7"/>
  <c r="Y858" i="7"/>
  <c r="Z858" i="7"/>
  <c r="AE858" i="7"/>
  <c r="Y859" i="7"/>
  <c r="Z859" i="7"/>
  <c r="AE859" i="7"/>
  <c r="Y860" i="7"/>
  <c r="Z860" i="7"/>
  <c r="AE860" i="7"/>
  <c r="Y861" i="7"/>
  <c r="Z861" i="7"/>
  <c r="AE861" i="7"/>
  <c r="Y862" i="7"/>
  <c r="Z862" i="7"/>
  <c r="AE862" i="7"/>
  <c r="Y863" i="7"/>
  <c r="Z863" i="7"/>
  <c r="AE863" i="7"/>
  <c r="Y864" i="7"/>
  <c r="Z864" i="7"/>
  <c r="AE864" i="7"/>
  <c r="Y865" i="7"/>
  <c r="Z865" i="7"/>
  <c r="AE865" i="7"/>
  <c r="Y866" i="7"/>
  <c r="Z866" i="7"/>
  <c r="AE866" i="7"/>
  <c r="Y867" i="7"/>
  <c r="Z867" i="7"/>
  <c r="AE867" i="7"/>
  <c r="Y868" i="7"/>
  <c r="Z868" i="7"/>
  <c r="AE868" i="7"/>
  <c r="Y869" i="7"/>
  <c r="Z869" i="7"/>
  <c r="AE869" i="7"/>
  <c r="Y870" i="7"/>
  <c r="Z870" i="7"/>
  <c r="AE870" i="7"/>
  <c r="Y871" i="7"/>
  <c r="Z871" i="7"/>
  <c r="AE871" i="7"/>
  <c r="Y872" i="7"/>
  <c r="Z872" i="7"/>
  <c r="AE872" i="7"/>
  <c r="Y873" i="7"/>
  <c r="Z873" i="7"/>
  <c r="AE873" i="7"/>
  <c r="Y874" i="7"/>
  <c r="Z874" i="7"/>
  <c r="AE874" i="7"/>
  <c r="Y875" i="7"/>
  <c r="Z875" i="7"/>
  <c r="AE875" i="7"/>
  <c r="Y876" i="7"/>
  <c r="Z876" i="7"/>
  <c r="AE876" i="7"/>
  <c r="Y877" i="7"/>
  <c r="Z877" i="7"/>
  <c r="AE877" i="7"/>
  <c r="Y878" i="7"/>
  <c r="Z878" i="7"/>
  <c r="AE878" i="7"/>
  <c r="Y879" i="7"/>
  <c r="Z879" i="7"/>
  <c r="AE879" i="7"/>
  <c r="Y880" i="7"/>
  <c r="Z880" i="7"/>
  <c r="AE880" i="7"/>
  <c r="Y881" i="7"/>
  <c r="Z881" i="7"/>
  <c r="AE881" i="7"/>
  <c r="Y882" i="7"/>
  <c r="Z882" i="7"/>
  <c r="AE882" i="7"/>
  <c r="Y883" i="7"/>
  <c r="Z883" i="7"/>
  <c r="AE883" i="7"/>
  <c r="Y884" i="7"/>
  <c r="Z884" i="7"/>
  <c r="AE884" i="7"/>
  <c r="Y885" i="7"/>
  <c r="Z885" i="7"/>
  <c r="AE885" i="7"/>
  <c r="Y886" i="7"/>
  <c r="Z886" i="7"/>
  <c r="AE886" i="7"/>
  <c r="Y887" i="7"/>
  <c r="Z887" i="7"/>
  <c r="AE887" i="7"/>
  <c r="Y888" i="7"/>
  <c r="Z888" i="7"/>
  <c r="AE888" i="7"/>
  <c r="Y889" i="7"/>
  <c r="Z889" i="7"/>
  <c r="AE889" i="7"/>
  <c r="Y890" i="7"/>
  <c r="Z890" i="7"/>
  <c r="AE890" i="7"/>
  <c r="Y891" i="7"/>
  <c r="Z891" i="7"/>
  <c r="AE891" i="7"/>
  <c r="Y892" i="7"/>
  <c r="Z892" i="7"/>
  <c r="AE892" i="7"/>
  <c r="Y893" i="7"/>
  <c r="Z893" i="7"/>
  <c r="AE893" i="7"/>
  <c r="Y894" i="7"/>
  <c r="Z894" i="7"/>
  <c r="AE894" i="7"/>
  <c r="Y895" i="7"/>
  <c r="Z895" i="7"/>
  <c r="AE895" i="7"/>
  <c r="Y896" i="7"/>
  <c r="Z896" i="7"/>
  <c r="AE896" i="7"/>
  <c r="Y897" i="7"/>
  <c r="Z897" i="7"/>
  <c r="AE897" i="7"/>
  <c r="Y898" i="7"/>
  <c r="Z898" i="7"/>
  <c r="AE898" i="7"/>
  <c r="Y899" i="7"/>
  <c r="Z899" i="7"/>
  <c r="AE899" i="7"/>
  <c r="Y900" i="7"/>
  <c r="Z900" i="7"/>
  <c r="AE900" i="7"/>
  <c r="Y901" i="7"/>
  <c r="Z901" i="7"/>
  <c r="AE901" i="7"/>
  <c r="Y902" i="7"/>
  <c r="Z902" i="7"/>
  <c r="AE902" i="7"/>
  <c r="Y903" i="7"/>
  <c r="Z903" i="7"/>
  <c r="AE903" i="7"/>
  <c r="Y904" i="7"/>
  <c r="Z904" i="7"/>
  <c r="AE904" i="7"/>
  <c r="Y905" i="7"/>
  <c r="Z905" i="7"/>
  <c r="AE905" i="7"/>
  <c r="Y906" i="7"/>
  <c r="Z906" i="7"/>
  <c r="AE906" i="7"/>
  <c r="Y907" i="7"/>
  <c r="Z907" i="7"/>
  <c r="AE907" i="7"/>
  <c r="Y908" i="7"/>
  <c r="Z908" i="7"/>
  <c r="AE908" i="7"/>
  <c r="Y909" i="7"/>
  <c r="Z909" i="7"/>
  <c r="AE909" i="7"/>
  <c r="Y910" i="7"/>
  <c r="Z910" i="7"/>
  <c r="AE910" i="7"/>
  <c r="Y911" i="7"/>
  <c r="Z911" i="7"/>
  <c r="AE911" i="7"/>
  <c r="Y912" i="7"/>
  <c r="Z912" i="7"/>
  <c r="AE912" i="7"/>
  <c r="Y913" i="7"/>
  <c r="Z913" i="7"/>
  <c r="AE913" i="7"/>
  <c r="Y914" i="7"/>
  <c r="Z914" i="7"/>
  <c r="AE914" i="7"/>
  <c r="Y915" i="7"/>
  <c r="Z915" i="7"/>
  <c r="AE915" i="7"/>
  <c r="Y916" i="7"/>
  <c r="Z916" i="7"/>
  <c r="AE916" i="7"/>
  <c r="Y917" i="7"/>
  <c r="Z917" i="7"/>
  <c r="AE917" i="7"/>
  <c r="Y918" i="7"/>
  <c r="Z918" i="7"/>
  <c r="AE918" i="7"/>
  <c r="Y919" i="7"/>
  <c r="Z919" i="7"/>
  <c r="AE919" i="7"/>
  <c r="Y920" i="7"/>
  <c r="Z920" i="7"/>
  <c r="AE920" i="7"/>
  <c r="Y921" i="7"/>
  <c r="Z921" i="7"/>
  <c r="AE921" i="7"/>
  <c r="Y922" i="7"/>
  <c r="Z922" i="7"/>
  <c r="AE922" i="7"/>
  <c r="Y923" i="7"/>
  <c r="Z923" i="7"/>
  <c r="AE923" i="7"/>
  <c r="Y924" i="7"/>
  <c r="Z924" i="7"/>
  <c r="AE924" i="7"/>
  <c r="Y925" i="7"/>
  <c r="Z925" i="7"/>
  <c r="AE925" i="7"/>
  <c r="Y926" i="7"/>
  <c r="Z926" i="7"/>
  <c r="AE926" i="7"/>
  <c r="Y927" i="7"/>
  <c r="Z927" i="7"/>
  <c r="AE927" i="7"/>
  <c r="Y928" i="7"/>
  <c r="Z928" i="7"/>
  <c r="AE928" i="7"/>
  <c r="Y929" i="7"/>
  <c r="Z929" i="7"/>
  <c r="AE929" i="7"/>
  <c r="Y930" i="7"/>
  <c r="Z930" i="7"/>
  <c r="AE930" i="7"/>
  <c r="Y931" i="7"/>
  <c r="Z931" i="7"/>
  <c r="AE931" i="7"/>
  <c r="Y932" i="7"/>
  <c r="Z932" i="7"/>
  <c r="AE932" i="7"/>
  <c r="Y933" i="7"/>
  <c r="Z933" i="7"/>
  <c r="AE933" i="7"/>
  <c r="Y934" i="7"/>
  <c r="Z934" i="7"/>
  <c r="AE934" i="7"/>
  <c r="Y935" i="7"/>
  <c r="Z935" i="7"/>
  <c r="AE935" i="7"/>
  <c r="Y936" i="7"/>
  <c r="Z936" i="7"/>
  <c r="AE936" i="7"/>
  <c r="Y937" i="7"/>
  <c r="Z937" i="7"/>
  <c r="AE937" i="7"/>
  <c r="Y938" i="7"/>
  <c r="Z938" i="7"/>
  <c r="AE938" i="7"/>
  <c r="Y939" i="7"/>
  <c r="Z939" i="7"/>
  <c r="AE939" i="7"/>
  <c r="Y940" i="7"/>
  <c r="Z940" i="7"/>
  <c r="AE940" i="7"/>
  <c r="Y941" i="7"/>
  <c r="Z941" i="7"/>
  <c r="AE941" i="7"/>
  <c r="Y942" i="7"/>
  <c r="Z942" i="7"/>
  <c r="AE942" i="7"/>
  <c r="Y943" i="7"/>
  <c r="Z943" i="7"/>
  <c r="AE943" i="7"/>
  <c r="Y944" i="7"/>
  <c r="Z944" i="7"/>
  <c r="AE944" i="7"/>
  <c r="Y945" i="7"/>
  <c r="Z945" i="7"/>
  <c r="AE945" i="7"/>
  <c r="Y946" i="7"/>
  <c r="Z946" i="7"/>
  <c r="AE946" i="7"/>
  <c r="Y947" i="7"/>
  <c r="Z947" i="7"/>
  <c r="AE947" i="7"/>
  <c r="Y948" i="7"/>
  <c r="Z948" i="7"/>
  <c r="AE948" i="7"/>
  <c r="Y949" i="7"/>
  <c r="Z949" i="7"/>
  <c r="AE949" i="7"/>
  <c r="Y950" i="7"/>
  <c r="Z950" i="7"/>
  <c r="AE950" i="7"/>
  <c r="Y951" i="7"/>
  <c r="Z951" i="7"/>
  <c r="AE951" i="7"/>
  <c r="Y952" i="7"/>
  <c r="Z952" i="7"/>
  <c r="AE952" i="7"/>
  <c r="Y953" i="7"/>
  <c r="Z953" i="7"/>
  <c r="AE953" i="7"/>
  <c r="Y954" i="7"/>
  <c r="Z954" i="7"/>
  <c r="AE954" i="7"/>
  <c r="Y955" i="7"/>
  <c r="Z955" i="7"/>
  <c r="AE955" i="7"/>
  <c r="Y956" i="7"/>
  <c r="Z956" i="7"/>
  <c r="AE956" i="7"/>
  <c r="Y957" i="7"/>
  <c r="Z957" i="7"/>
  <c r="AE957" i="7"/>
  <c r="Y958" i="7"/>
  <c r="Z958" i="7"/>
  <c r="AE958" i="7"/>
  <c r="Y959" i="7"/>
  <c r="Z959" i="7"/>
  <c r="AE959" i="7"/>
  <c r="Y960" i="7"/>
  <c r="Z960" i="7"/>
  <c r="AE960" i="7"/>
  <c r="Y961" i="7"/>
  <c r="Z961" i="7"/>
  <c r="AE961" i="7"/>
  <c r="Y962" i="7"/>
  <c r="Z962" i="7"/>
  <c r="AE962" i="7"/>
  <c r="Y963" i="7"/>
  <c r="Z963" i="7"/>
  <c r="AE963" i="7"/>
  <c r="Y964" i="7"/>
  <c r="Z964" i="7"/>
  <c r="AE964" i="7"/>
  <c r="Y965" i="7"/>
  <c r="Z965" i="7"/>
  <c r="AE965" i="7"/>
  <c r="Y966" i="7"/>
  <c r="Z966" i="7"/>
  <c r="AE966" i="7"/>
  <c r="Y967" i="7"/>
  <c r="Z967" i="7"/>
  <c r="AE967" i="7"/>
  <c r="Y968" i="7"/>
  <c r="Z968" i="7"/>
  <c r="AE968" i="7"/>
  <c r="Y969" i="7"/>
  <c r="Z969" i="7"/>
  <c r="AE969" i="7"/>
  <c r="Y970" i="7"/>
  <c r="Z970" i="7"/>
  <c r="AE970" i="7"/>
  <c r="Y971" i="7"/>
  <c r="Z971" i="7"/>
  <c r="AE971" i="7"/>
  <c r="Y972" i="7"/>
  <c r="Z972" i="7"/>
  <c r="AE972" i="7"/>
  <c r="Y973" i="7"/>
  <c r="Z973" i="7"/>
  <c r="AE973" i="7"/>
  <c r="Y974" i="7"/>
  <c r="Z974" i="7"/>
  <c r="AE974" i="7"/>
  <c r="Y975" i="7"/>
  <c r="Z975" i="7"/>
  <c r="AE975" i="7"/>
  <c r="Y976" i="7"/>
  <c r="Z976" i="7"/>
  <c r="AE976" i="7"/>
  <c r="Y977" i="7"/>
  <c r="Z977" i="7"/>
  <c r="AE977" i="7"/>
  <c r="Y978" i="7"/>
  <c r="Z978" i="7"/>
  <c r="AE978" i="7"/>
  <c r="Y979" i="7"/>
  <c r="Z979" i="7"/>
  <c r="AE979" i="7"/>
  <c r="Y980" i="7"/>
  <c r="Z980" i="7"/>
  <c r="AE980" i="7"/>
  <c r="Y981" i="7"/>
  <c r="Z981" i="7"/>
  <c r="AE981" i="7"/>
  <c r="Y982" i="7"/>
  <c r="Z982" i="7"/>
  <c r="AE982" i="7"/>
  <c r="Y983" i="7"/>
  <c r="Z983" i="7"/>
  <c r="AE983" i="7"/>
  <c r="Y984" i="7"/>
  <c r="Z984" i="7"/>
  <c r="AE984" i="7"/>
  <c r="Y985" i="7"/>
  <c r="Z985" i="7"/>
  <c r="AE985" i="7"/>
  <c r="Y986" i="7"/>
  <c r="Z986" i="7"/>
  <c r="AE986" i="7"/>
  <c r="Y987" i="7"/>
  <c r="Z987" i="7"/>
  <c r="AE987" i="7"/>
  <c r="Y988" i="7"/>
  <c r="Z988" i="7"/>
  <c r="AE988" i="7"/>
  <c r="Y989" i="7"/>
  <c r="Z989" i="7"/>
  <c r="AE989" i="7"/>
  <c r="Y990" i="7"/>
  <c r="Z990" i="7"/>
  <c r="AE990" i="7"/>
  <c r="Y991" i="7"/>
  <c r="Z991" i="7"/>
  <c r="AE991" i="7"/>
  <c r="Y992" i="7"/>
  <c r="Z992" i="7"/>
  <c r="AE992" i="7"/>
  <c r="Y993" i="7"/>
  <c r="Z993" i="7"/>
  <c r="AE993" i="7"/>
  <c r="Y994" i="7"/>
  <c r="Z994" i="7"/>
  <c r="AE994" i="7"/>
  <c r="Y995" i="7"/>
  <c r="Z995" i="7"/>
  <c r="AE995" i="7"/>
  <c r="Y996" i="7"/>
  <c r="Z996" i="7"/>
  <c r="AE996" i="7"/>
  <c r="Y997" i="7"/>
  <c r="Z997" i="7"/>
  <c r="AE997" i="7"/>
  <c r="Y998" i="7"/>
  <c r="Z998" i="7"/>
  <c r="AE998" i="7"/>
  <c r="Y999" i="7"/>
  <c r="Z999" i="7"/>
  <c r="AE999" i="7"/>
  <c r="Y1000" i="7"/>
  <c r="Z1000" i="7"/>
  <c r="AE1000" i="7"/>
  <c r="Y1001" i="7"/>
  <c r="Z1001" i="7"/>
  <c r="AE1001" i="7"/>
  <c r="Y1002" i="7"/>
  <c r="Z1002" i="7"/>
  <c r="AE1002" i="7"/>
  <c r="Y1003" i="7"/>
  <c r="Z1003" i="7"/>
  <c r="AE1003" i="7"/>
  <c r="Y1004" i="7"/>
  <c r="Z1004" i="7"/>
  <c r="AE1004" i="7"/>
  <c r="Y1005" i="7"/>
  <c r="Z1005" i="7"/>
  <c r="AE1005" i="7"/>
  <c r="Y1006" i="7"/>
  <c r="Z1006" i="7"/>
  <c r="AE1006" i="7"/>
  <c r="Y1007" i="7"/>
  <c r="Z1007" i="7"/>
  <c r="AE1007" i="7"/>
  <c r="Y1008" i="7"/>
  <c r="Z1008" i="7"/>
  <c r="AE1008" i="7"/>
  <c r="Y1009" i="7"/>
  <c r="Z1009" i="7"/>
  <c r="AE1009" i="7"/>
  <c r="Y1010" i="7"/>
  <c r="Z1010" i="7"/>
  <c r="AE1010" i="7"/>
  <c r="Y1011" i="7"/>
  <c r="Z1011" i="7"/>
  <c r="AE1011" i="7"/>
  <c r="Y1012" i="7"/>
  <c r="Z1012" i="7"/>
  <c r="AE1012" i="7"/>
  <c r="Y1013" i="7"/>
  <c r="Z1013" i="7"/>
  <c r="AE1013" i="7"/>
  <c r="Y1014" i="7"/>
  <c r="Z1014" i="7"/>
  <c r="AE1014" i="7"/>
  <c r="Y1015" i="7"/>
  <c r="Z1015" i="7"/>
  <c r="AE1015" i="7"/>
  <c r="Y1016" i="7"/>
  <c r="Z1016" i="7"/>
  <c r="AE1016" i="7"/>
  <c r="Y1017" i="7"/>
  <c r="Z1017" i="7"/>
  <c r="AE1017" i="7"/>
  <c r="Y1018" i="7"/>
  <c r="Z1018" i="7"/>
  <c r="AE1018" i="7"/>
  <c r="Y1019" i="7"/>
  <c r="Z1019" i="7"/>
  <c r="AE1019" i="7"/>
  <c r="Y1020" i="7"/>
  <c r="Z1020" i="7"/>
  <c r="AE1020" i="7"/>
  <c r="Y1021" i="7"/>
  <c r="Z1021" i="7"/>
  <c r="AE1021" i="7"/>
  <c r="Y1022" i="7"/>
  <c r="Z1022" i="7"/>
  <c r="AE1022" i="7"/>
  <c r="Y1023" i="7"/>
  <c r="Z1023" i="7"/>
  <c r="AE1023" i="7"/>
  <c r="Y1024" i="7"/>
  <c r="Z1024" i="7"/>
  <c r="AE1024" i="7"/>
  <c r="Y1025" i="7"/>
  <c r="Z1025" i="7"/>
  <c r="AE1025" i="7"/>
  <c r="Y1026" i="7"/>
  <c r="Z1026" i="7"/>
  <c r="AE1026" i="7"/>
  <c r="Y1027" i="7"/>
  <c r="Z1027" i="7"/>
  <c r="AE1027" i="7"/>
  <c r="Y1028" i="7"/>
  <c r="Z1028" i="7"/>
  <c r="AE1028" i="7"/>
  <c r="Y1029" i="7"/>
  <c r="Z1029" i="7"/>
  <c r="AE1029" i="7"/>
  <c r="Y1030" i="7"/>
  <c r="Z1030" i="7"/>
  <c r="AE1030" i="7"/>
  <c r="Y1031" i="7"/>
  <c r="Z1031" i="7"/>
  <c r="AE1031" i="7"/>
  <c r="Y1032" i="7"/>
  <c r="Z1032" i="7"/>
  <c r="AE1032" i="7"/>
  <c r="Y1033" i="7"/>
  <c r="Z1033" i="7"/>
  <c r="AE1033" i="7"/>
  <c r="Y1034" i="7"/>
  <c r="Z1034" i="7"/>
  <c r="AE1034" i="7"/>
  <c r="Y1035" i="7"/>
  <c r="Z1035" i="7"/>
  <c r="AE1035" i="7"/>
  <c r="Y1036" i="7"/>
  <c r="Z1036" i="7"/>
  <c r="AE1036" i="7"/>
  <c r="Y1037" i="7"/>
  <c r="Z1037" i="7"/>
  <c r="AE1037" i="7"/>
  <c r="Y1038" i="7"/>
  <c r="Z1038" i="7"/>
  <c r="AE1038" i="7"/>
  <c r="Y1039" i="7"/>
  <c r="Z1039" i="7"/>
  <c r="AE1039" i="7"/>
  <c r="Y1040" i="7"/>
  <c r="Z1040" i="7"/>
  <c r="AE1040" i="7"/>
  <c r="Y1041" i="7"/>
  <c r="Z1041" i="7"/>
  <c r="AE1041" i="7"/>
  <c r="Y1042" i="7"/>
  <c r="Z1042" i="7"/>
  <c r="AE1042" i="7"/>
  <c r="Y1043" i="7"/>
  <c r="Z1043" i="7"/>
  <c r="AE1043" i="7"/>
  <c r="Y1044" i="7"/>
  <c r="Z1044" i="7"/>
  <c r="AE1044" i="7"/>
  <c r="Y1045" i="7"/>
  <c r="Z1045" i="7"/>
  <c r="AE1045" i="7"/>
  <c r="Y1046" i="7"/>
  <c r="Z1046" i="7"/>
  <c r="AE1046" i="7"/>
  <c r="Y1047" i="7"/>
  <c r="Z1047" i="7"/>
  <c r="AE1047" i="7"/>
  <c r="Y1048" i="7"/>
  <c r="Z1048" i="7"/>
  <c r="AE1048" i="7"/>
  <c r="Y1049" i="7"/>
  <c r="Z1049" i="7"/>
  <c r="AE1049" i="7"/>
  <c r="Y1050" i="7"/>
  <c r="Z1050" i="7"/>
  <c r="AE1050" i="7"/>
  <c r="Y1051" i="7"/>
  <c r="Z1051" i="7"/>
  <c r="AE1051" i="7"/>
  <c r="Y1052" i="7"/>
  <c r="Z1052" i="7"/>
  <c r="AE1052" i="7"/>
  <c r="Y1053" i="7"/>
  <c r="Z1053" i="7"/>
  <c r="AE1053" i="7"/>
  <c r="Y1054" i="7"/>
  <c r="Z1054" i="7"/>
  <c r="AE1054" i="7"/>
  <c r="Y1055" i="7"/>
  <c r="Z1055" i="7"/>
  <c r="AE1055" i="7"/>
  <c r="Y1056" i="7"/>
  <c r="Z1056" i="7"/>
  <c r="AE1056" i="7"/>
  <c r="Y1057" i="7"/>
  <c r="Z1057" i="7"/>
  <c r="AE1057" i="7"/>
  <c r="Y1058" i="7"/>
  <c r="Z1058" i="7"/>
  <c r="AE1058" i="7"/>
  <c r="Y1059" i="7"/>
  <c r="Z1059" i="7"/>
  <c r="AE1059" i="7"/>
  <c r="Y1060" i="7"/>
  <c r="Z1060" i="7"/>
  <c r="AE1060" i="7"/>
  <c r="Y1061" i="7"/>
  <c r="Z1061" i="7"/>
  <c r="AE1061" i="7"/>
  <c r="Y1062" i="7"/>
  <c r="Z1062" i="7"/>
  <c r="AE1062" i="7"/>
  <c r="Y1063" i="7"/>
  <c r="Z1063" i="7"/>
  <c r="AE1063" i="7"/>
  <c r="Y1064" i="7"/>
  <c r="Z1064" i="7"/>
  <c r="AE1064" i="7"/>
  <c r="Y1065" i="7"/>
  <c r="Z1065" i="7"/>
  <c r="AE1065" i="7"/>
  <c r="Y1066" i="7"/>
  <c r="Z1066" i="7"/>
  <c r="AE1066" i="7"/>
  <c r="Y1067" i="7"/>
  <c r="Z1067" i="7"/>
  <c r="AE1067" i="7"/>
  <c r="Y1068" i="7"/>
  <c r="Z1068" i="7"/>
  <c r="AE1068" i="7"/>
  <c r="Y1069" i="7"/>
  <c r="Z1069" i="7"/>
  <c r="AE1069" i="7"/>
  <c r="Y1070" i="7"/>
  <c r="Z1070" i="7"/>
  <c r="AE1070" i="7"/>
  <c r="Y1071" i="7"/>
  <c r="Z1071" i="7"/>
  <c r="AE1071" i="7"/>
  <c r="Y1072" i="7"/>
  <c r="Z1072" i="7"/>
  <c r="AE1072" i="7"/>
  <c r="Y1073" i="7"/>
  <c r="Z1073" i="7"/>
  <c r="AE1073" i="7"/>
  <c r="Y1074" i="7"/>
  <c r="Z1074" i="7"/>
  <c r="AE1074" i="7"/>
  <c r="Y1075" i="7"/>
  <c r="Z1075" i="7"/>
  <c r="AE1075" i="7"/>
  <c r="Y1076" i="7"/>
  <c r="Z1076" i="7"/>
  <c r="AE1076" i="7"/>
  <c r="Y1077" i="7"/>
  <c r="Z1077" i="7"/>
  <c r="AE1077" i="7"/>
  <c r="Y1078" i="7"/>
  <c r="Z1078" i="7"/>
  <c r="AE1078" i="7"/>
  <c r="Y1079" i="7"/>
  <c r="Z1079" i="7"/>
  <c r="AE1079" i="7"/>
  <c r="Y1080" i="7"/>
  <c r="Z1080" i="7"/>
  <c r="AE1080" i="7"/>
  <c r="Y1081" i="7"/>
  <c r="Z1081" i="7"/>
  <c r="AE1081" i="7"/>
  <c r="Y1082" i="7"/>
  <c r="Z1082" i="7"/>
  <c r="AE1082" i="7"/>
  <c r="Y1083" i="7"/>
  <c r="Z1083" i="7"/>
  <c r="AE1083" i="7"/>
  <c r="Y1084" i="7"/>
  <c r="Z1084" i="7"/>
  <c r="AE1084" i="7"/>
  <c r="Y1085" i="7"/>
  <c r="Z1085" i="7"/>
  <c r="AE1085" i="7"/>
  <c r="Y1086" i="7"/>
  <c r="Z1086" i="7"/>
  <c r="AE1086" i="7"/>
  <c r="Y1087" i="7"/>
  <c r="Z1087" i="7"/>
  <c r="AE1087" i="7"/>
  <c r="Y1088" i="7"/>
  <c r="Z1088" i="7"/>
  <c r="AE1088" i="7"/>
  <c r="Y1089" i="7"/>
  <c r="Z1089" i="7"/>
  <c r="AE1089" i="7"/>
  <c r="Y1090" i="7"/>
  <c r="Z1090" i="7"/>
  <c r="AE1090" i="7"/>
  <c r="Y1091" i="7"/>
  <c r="Z1091" i="7"/>
  <c r="AE1091" i="7"/>
  <c r="Y1092" i="7"/>
  <c r="Z1092" i="7"/>
  <c r="AE1092" i="7"/>
  <c r="Y1093" i="7"/>
  <c r="Z1093" i="7"/>
  <c r="AE1093" i="7"/>
  <c r="Y1094" i="7"/>
  <c r="Z1094" i="7"/>
  <c r="AE1094" i="7"/>
  <c r="Y1095" i="7"/>
  <c r="Z1095" i="7"/>
  <c r="AE1095" i="7"/>
  <c r="Y1096" i="7"/>
  <c r="Z1096" i="7"/>
  <c r="AE1096" i="7"/>
  <c r="Y1097" i="7"/>
  <c r="Z1097" i="7"/>
  <c r="AE1097" i="7"/>
  <c r="Y1098" i="7"/>
  <c r="Z1098" i="7"/>
  <c r="AE1098" i="7"/>
  <c r="Y1099" i="7"/>
  <c r="Z1099" i="7"/>
  <c r="AE1099" i="7"/>
  <c r="Y1100" i="7"/>
  <c r="Z1100" i="7"/>
  <c r="AE1100" i="7"/>
  <c r="Y1101" i="7"/>
  <c r="Z1101" i="7"/>
  <c r="AE1101" i="7"/>
  <c r="Y1102" i="7"/>
  <c r="Z1102" i="7"/>
  <c r="AE1102" i="7"/>
  <c r="Y1103" i="7"/>
  <c r="Z1103" i="7"/>
  <c r="AE1103" i="7"/>
  <c r="Y1104" i="7"/>
  <c r="Z1104" i="7"/>
  <c r="AE1104" i="7"/>
  <c r="Y1105" i="7"/>
  <c r="Z1105" i="7"/>
  <c r="AE1105" i="7"/>
  <c r="Y1106" i="7"/>
  <c r="Z1106" i="7"/>
  <c r="AE1106" i="7"/>
  <c r="Y1107" i="7"/>
  <c r="Z1107" i="7"/>
  <c r="AE1107" i="7"/>
  <c r="Y1108" i="7"/>
  <c r="Z1108" i="7"/>
  <c r="AE1108" i="7"/>
  <c r="Y1109" i="7"/>
  <c r="Z1109" i="7"/>
  <c r="AE1109" i="7"/>
  <c r="Y1110" i="7"/>
  <c r="Z1110" i="7"/>
  <c r="AE1110" i="7"/>
  <c r="Y1111" i="7"/>
  <c r="Z1111" i="7"/>
  <c r="AE1111" i="7"/>
  <c r="Y1112" i="7"/>
  <c r="Z1112" i="7"/>
  <c r="AE1112" i="7"/>
  <c r="Y1113" i="7"/>
  <c r="Z1113" i="7"/>
  <c r="AE1113" i="7"/>
  <c r="Y1114" i="7"/>
  <c r="Z1114" i="7"/>
  <c r="AE1114" i="7"/>
  <c r="Y1115" i="7"/>
  <c r="Z1115" i="7"/>
  <c r="AE1115" i="7"/>
  <c r="Y1116" i="7"/>
  <c r="Z1116" i="7"/>
  <c r="AE1116" i="7"/>
  <c r="Y1117" i="7"/>
  <c r="Z1117" i="7"/>
  <c r="AE1117" i="7"/>
  <c r="Y1118" i="7"/>
  <c r="Z1118" i="7"/>
  <c r="AE1118" i="7"/>
  <c r="Y1119" i="7"/>
  <c r="Z1119" i="7"/>
  <c r="AE1119" i="7"/>
  <c r="Y1120" i="7"/>
  <c r="Z1120" i="7"/>
  <c r="AE1120" i="7"/>
  <c r="Y1121" i="7"/>
  <c r="Z1121" i="7"/>
  <c r="AE1121" i="7"/>
  <c r="Y1122" i="7"/>
  <c r="Z1122" i="7"/>
  <c r="AE1122" i="7"/>
  <c r="Y1123" i="7"/>
  <c r="Z1123" i="7"/>
  <c r="AE1123" i="7"/>
  <c r="Y1124" i="7"/>
  <c r="Z1124" i="7"/>
  <c r="AE1124" i="7"/>
  <c r="Y1125" i="7"/>
  <c r="Z1125" i="7"/>
  <c r="AE1125" i="7"/>
  <c r="Y1126" i="7"/>
  <c r="Z1126" i="7"/>
  <c r="AE1126" i="7"/>
  <c r="Y1127" i="7"/>
  <c r="Z1127" i="7"/>
  <c r="AE1127" i="7"/>
  <c r="Y1128" i="7"/>
  <c r="Z1128" i="7"/>
  <c r="AE1128" i="7"/>
  <c r="Y1129" i="7"/>
  <c r="Z1129" i="7"/>
  <c r="AE1129" i="7"/>
  <c r="Y1130" i="7"/>
  <c r="Z1130" i="7"/>
  <c r="AE1130" i="7"/>
  <c r="Y1131" i="7"/>
  <c r="Z1131" i="7"/>
  <c r="AE1131" i="7"/>
  <c r="Y1132" i="7"/>
  <c r="Z1132" i="7"/>
  <c r="AE1132" i="7"/>
  <c r="Y1133" i="7"/>
  <c r="Z1133" i="7"/>
  <c r="AE1133" i="7"/>
  <c r="Y1134" i="7"/>
  <c r="Z1134" i="7"/>
  <c r="AE1134" i="7"/>
  <c r="Y1135" i="7"/>
  <c r="Z1135" i="7"/>
  <c r="AE1135" i="7"/>
  <c r="Y1136" i="7"/>
  <c r="Z1136" i="7"/>
  <c r="AE1136" i="7"/>
  <c r="Y1137" i="7"/>
  <c r="Z1137" i="7"/>
  <c r="AE1137" i="7"/>
  <c r="Y1138" i="7"/>
  <c r="Z1138" i="7"/>
  <c r="AE1138" i="7"/>
  <c r="Y1139" i="7"/>
  <c r="Z1139" i="7"/>
  <c r="AE1139" i="7"/>
  <c r="Y1140" i="7"/>
  <c r="Z1140" i="7"/>
  <c r="AE1140" i="7"/>
  <c r="Y1141" i="7"/>
  <c r="Z1141" i="7"/>
  <c r="AE1141" i="7"/>
  <c r="Y1142" i="7"/>
  <c r="Z1142" i="7"/>
  <c r="AE1142" i="7"/>
  <c r="Y1143" i="7"/>
  <c r="Z1143" i="7"/>
  <c r="AE1143" i="7"/>
  <c r="Y1144" i="7"/>
  <c r="Z1144" i="7"/>
  <c r="AE1144" i="7"/>
  <c r="Y1145" i="7"/>
  <c r="Z1145" i="7"/>
  <c r="AE1145" i="7"/>
  <c r="Y1146" i="7"/>
  <c r="Z1146" i="7"/>
  <c r="AE1146" i="7"/>
  <c r="Y1147" i="7"/>
  <c r="Z1147" i="7"/>
  <c r="AE1147" i="7"/>
  <c r="Y1148" i="7"/>
  <c r="Z1148" i="7"/>
  <c r="AE1148" i="7"/>
  <c r="Y1149" i="7"/>
  <c r="Z1149" i="7"/>
  <c r="AE1149" i="7"/>
  <c r="Y1150" i="7"/>
  <c r="Z1150" i="7"/>
  <c r="AE1150" i="7"/>
  <c r="Y1151" i="7"/>
  <c r="Z1151" i="7"/>
  <c r="AE1151" i="7"/>
  <c r="Y1152" i="7"/>
  <c r="Z1152" i="7"/>
  <c r="AE1152" i="7"/>
  <c r="Y1153" i="7"/>
  <c r="Z1153" i="7"/>
  <c r="AE1153" i="7"/>
  <c r="Y1154" i="7"/>
  <c r="Z1154" i="7"/>
  <c r="AE1154" i="7"/>
  <c r="Y1155" i="7"/>
  <c r="Z1155" i="7"/>
  <c r="AE1155" i="7"/>
  <c r="Y1156" i="7"/>
  <c r="Z1156" i="7"/>
  <c r="AE1156" i="7"/>
  <c r="Y1157" i="7"/>
  <c r="Z1157" i="7"/>
  <c r="AE1157" i="7"/>
  <c r="Y1158" i="7"/>
  <c r="Z1158" i="7"/>
  <c r="AE1158" i="7"/>
  <c r="Y1159" i="7"/>
  <c r="Z1159" i="7"/>
  <c r="AE1159" i="7"/>
  <c r="Y1160" i="7"/>
  <c r="Z1160" i="7"/>
  <c r="AE1160" i="7"/>
  <c r="Y1161" i="7"/>
  <c r="Z1161" i="7"/>
  <c r="AE1161" i="7"/>
  <c r="Y1162" i="7"/>
  <c r="Z1162" i="7"/>
  <c r="AE1162" i="7"/>
  <c r="Y1163" i="7"/>
  <c r="Z1163" i="7"/>
  <c r="AE1163" i="7"/>
  <c r="Y1164" i="7"/>
  <c r="Z1164" i="7"/>
  <c r="AE1164" i="7"/>
  <c r="Y1165" i="7"/>
  <c r="Z1165" i="7"/>
  <c r="AE1165" i="7"/>
  <c r="Y1166" i="7"/>
  <c r="Z1166" i="7"/>
  <c r="AE1166" i="7"/>
  <c r="Y1167" i="7"/>
  <c r="Z1167" i="7"/>
  <c r="AE1167" i="7"/>
  <c r="Y1168" i="7"/>
  <c r="Z1168" i="7"/>
  <c r="AE1168" i="7"/>
  <c r="Y1169" i="7"/>
  <c r="Z1169" i="7"/>
  <c r="AE1169" i="7"/>
  <c r="Y1170" i="7"/>
  <c r="Z1170" i="7"/>
  <c r="AE1170" i="7"/>
  <c r="Y1171" i="7"/>
  <c r="Z1171" i="7"/>
  <c r="AE1171" i="7"/>
  <c r="Y1172" i="7"/>
  <c r="Z1172" i="7"/>
  <c r="AE1172" i="7"/>
  <c r="Y1173" i="7"/>
  <c r="Z1173" i="7"/>
  <c r="AE1173" i="7"/>
  <c r="Y1174" i="7"/>
  <c r="Z1174" i="7"/>
  <c r="AE1174" i="7"/>
  <c r="Y1175" i="7"/>
  <c r="Z1175" i="7"/>
  <c r="AE1175" i="7"/>
  <c r="Y1176" i="7"/>
  <c r="Z1176" i="7"/>
  <c r="AE1176" i="7"/>
  <c r="Y1177" i="7"/>
  <c r="Z1177" i="7"/>
  <c r="AE1177" i="7"/>
  <c r="Y1178" i="7"/>
  <c r="Z1178" i="7"/>
  <c r="AE1178" i="7"/>
  <c r="Y1179" i="7"/>
  <c r="Z1179" i="7"/>
  <c r="AE1179" i="7"/>
  <c r="Y1180" i="7"/>
  <c r="Z1180" i="7"/>
  <c r="AE1180" i="7"/>
  <c r="Y1181" i="7"/>
  <c r="Z1181" i="7"/>
  <c r="AE1181" i="7"/>
  <c r="Y1182" i="7"/>
  <c r="Z1182" i="7"/>
  <c r="AE1182" i="7"/>
  <c r="Y1183" i="7"/>
  <c r="Z1183" i="7"/>
  <c r="AE1183" i="7"/>
  <c r="Y1184" i="7"/>
  <c r="Z1184" i="7"/>
  <c r="AE1184" i="7"/>
  <c r="Y1185" i="7"/>
  <c r="Z1185" i="7"/>
  <c r="AE1185" i="7"/>
  <c r="Y1186" i="7"/>
  <c r="Z1186" i="7"/>
  <c r="AE1186" i="7"/>
  <c r="Y1187" i="7"/>
  <c r="Z1187" i="7"/>
  <c r="AE1187" i="7"/>
  <c r="Y1188" i="7"/>
  <c r="Z1188" i="7"/>
  <c r="AE1188" i="7"/>
  <c r="Y1189" i="7"/>
  <c r="Z1189" i="7"/>
  <c r="AE1189" i="7"/>
  <c r="Y1190" i="7"/>
  <c r="Z1190" i="7"/>
  <c r="AE1190" i="7"/>
  <c r="Y1191" i="7"/>
  <c r="Z1191" i="7"/>
  <c r="AE1191" i="7"/>
  <c r="Y1192" i="7"/>
  <c r="Z1192" i="7"/>
  <c r="AE1192" i="7"/>
  <c r="Y1193" i="7"/>
  <c r="Z1193" i="7"/>
  <c r="AE1193" i="7"/>
  <c r="Y1194" i="7"/>
  <c r="Z1194" i="7"/>
  <c r="AE1194" i="7"/>
  <c r="Y1195" i="7"/>
  <c r="Z1195" i="7"/>
  <c r="AE1195" i="7"/>
  <c r="Y1196" i="7"/>
  <c r="Z1196" i="7"/>
  <c r="AE1196" i="7"/>
  <c r="Y1197" i="7"/>
  <c r="Z1197" i="7"/>
  <c r="AE1197" i="7"/>
  <c r="Y1198" i="7"/>
  <c r="Z1198" i="7"/>
  <c r="AE1198" i="7"/>
  <c r="Y1199" i="7"/>
  <c r="Z1199" i="7"/>
  <c r="AE1199" i="7"/>
  <c r="Y1200" i="7"/>
  <c r="Z1200" i="7"/>
  <c r="AE1200" i="7"/>
  <c r="Y1201" i="7"/>
  <c r="Z1201" i="7"/>
  <c r="AE1201" i="7"/>
  <c r="Y1202" i="7"/>
  <c r="Z1202" i="7"/>
  <c r="AE1202" i="7"/>
  <c r="Y1203" i="7"/>
  <c r="Z1203" i="7"/>
  <c r="AE1203" i="7"/>
  <c r="Y1204" i="7"/>
  <c r="Z1204" i="7"/>
  <c r="AE1204" i="7"/>
  <c r="Y1205" i="7"/>
  <c r="Z1205" i="7"/>
  <c r="AE1205" i="7"/>
  <c r="Y1206" i="7"/>
  <c r="Z1206" i="7"/>
  <c r="AE1206" i="7"/>
  <c r="Y1207" i="7"/>
  <c r="Z1207" i="7"/>
  <c r="AE1207" i="7"/>
  <c r="Y1208" i="7"/>
  <c r="Z1208" i="7"/>
  <c r="AE1208" i="7"/>
  <c r="Y1209" i="7"/>
  <c r="Z1209" i="7"/>
  <c r="AE1209" i="7"/>
  <c r="Y1210" i="7"/>
  <c r="Z1210" i="7"/>
  <c r="AE1210" i="7"/>
  <c r="Y1211" i="7"/>
  <c r="Z1211" i="7"/>
  <c r="AE1211" i="7"/>
  <c r="Y1212" i="7"/>
  <c r="Z1212" i="7"/>
  <c r="AE1212" i="7"/>
  <c r="Y1213" i="7"/>
  <c r="Z1213" i="7"/>
  <c r="AE1213" i="7"/>
  <c r="Y1214" i="7"/>
  <c r="Z1214" i="7"/>
  <c r="AE1214" i="7"/>
  <c r="Y1215" i="7"/>
  <c r="Z1215" i="7"/>
  <c r="AE1215" i="7"/>
  <c r="Y1216" i="7"/>
  <c r="Z1216" i="7"/>
  <c r="AE1216" i="7"/>
  <c r="Y1217" i="7"/>
  <c r="Z1217" i="7"/>
  <c r="AE1217" i="7"/>
  <c r="Y1218" i="7"/>
  <c r="Z1218" i="7"/>
  <c r="AE1218" i="7"/>
  <c r="Y1219" i="7"/>
  <c r="Z1219" i="7"/>
  <c r="AE1219" i="7"/>
  <c r="Y1220" i="7"/>
  <c r="Z1220" i="7"/>
  <c r="AE1220" i="7"/>
  <c r="Y1221" i="7"/>
  <c r="Z1221" i="7"/>
  <c r="AE1221" i="7"/>
  <c r="Y1222" i="7"/>
  <c r="Z1222" i="7"/>
  <c r="AE1222" i="7"/>
  <c r="Y1223" i="7"/>
  <c r="Z1223" i="7"/>
  <c r="AE1223" i="7"/>
  <c r="Y1224" i="7"/>
  <c r="Z1224" i="7"/>
  <c r="AE1224" i="7"/>
  <c r="Y1225" i="7"/>
  <c r="Z1225" i="7"/>
  <c r="AE1225" i="7"/>
  <c r="Y1226" i="7"/>
  <c r="Z1226" i="7"/>
  <c r="AE1226" i="7"/>
  <c r="Y1227" i="7"/>
  <c r="Z1227" i="7"/>
  <c r="AE1227" i="7"/>
  <c r="Y1228" i="7"/>
  <c r="Z1228" i="7"/>
  <c r="AE1228" i="7"/>
  <c r="Y1229" i="7"/>
  <c r="Z1229" i="7"/>
  <c r="AE1229" i="7"/>
  <c r="Y1230" i="7"/>
  <c r="Z1230" i="7"/>
  <c r="AE1230" i="7"/>
  <c r="Y1231" i="7"/>
  <c r="Z1231" i="7"/>
  <c r="AE1231" i="7"/>
  <c r="Y1232" i="7"/>
  <c r="Z1232" i="7"/>
  <c r="AE1232" i="7"/>
  <c r="Y1233" i="7"/>
  <c r="Z1233" i="7"/>
  <c r="AE1233" i="7"/>
  <c r="Y1234" i="7"/>
  <c r="Z1234" i="7"/>
  <c r="AE1234" i="7"/>
  <c r="Y1235" i="7"/>
  <c r="Z1235" i="7"/>
  <c r="AE1235" i="7"/>
  <c r="Y1236" i="7"/>
  <c r="Z1236" i="7"/>
  <c r="AE1236" i="7"/>
  <c r="Y1237" i="7"/>
  <c r="Z1237" i="7"/>
  <c r="AE1237" i="7"/>
  <c r="Y1238" i="7"/>
  <c r="Z1238" i="7"/>
  <c r="AE1238" i="7"/>
  <c r="Y1239" i="7"/>
  <c r="Z1239" i="7"/>
  <c r="AE1239" i="7"/>
  <c r="Y1240" i="7"/>
  <c r="Z1240" i="7"/>
  <c r="AE1240" i="7"/>
  <c r="Y1241" i="7"/>
  <c r="Z1241" i="7"/>
  <c r="AE1241" i="7"/>
  <c r="Y1242" i="7"/>
  <c r="Z1242" i="7"/>
  <c r="AE1242" i="7"/>
  <c r="Y1243" i="7"/>
  <c r="Z1243" i="7"/>
  <c r="AE1243" i="7"/>
  <c r="Y1244" i="7"/>
  <c r="Z1244" i="7"/>
  <c r="AE1244" i="7"/>
  <c r="Y1245" i="7"/>
  <c r="Z1245" i="7"/>
  <c r="AE1245" i="7"/>
  <c r="Y1246" i="7"/>
  <c r="Z1246" i="7"/>
  <c r="AE1246" i="7"/>
  <c r="Y1247" i="7"/>
  <c r="Z1247" i="7"/>
  <c r="AE1247" i="7"/>
  <c r="Y1248" i="7"/>
  <c r="Z1248" i="7"/>
  <c r="AE1248" i="7"/>
  <c r="Y1249" i="7"/>
  <c r="Z1249" i="7"/>
  <c r="AE1249" i="7"/>
  <c r="Y1250" i="7"/>
  <c r="Z1250" i="7"/>
  <c r="AE1250" i="7"/>
  <c r="Y1251" i="7"/>
  <c r="Z1251" i="7"/>
  <c r="AE1251" i="7"/>
  <c r="Y1252" i="7"/>
  <c r="Z1252" i="7"/>
  <c r="AE1252" i="7"/>
  <c r="Y1253" i="7"/>
  <c r="Z1253" i="7"/>
  <c r="AE1253" i="7"/>
  <c r="Y1254" i="7"/>
  <c r="Z1254" i="7"/>
  <c r="AE1254" i="7"/>
  <c r="Y1255" i="7"/>
  <c r="Z1255" i="7"/>
  <c r="AE1255" i="7"/>
  <c r="Y1256" i="7"/>
  <c r="Z1256" i="7"/>
  <c r="AE1256" i="7"/>
  <c r="Y1257" i="7"/>
  <c r="Z1257" i="7"/>
  <c r="AE1257" i="7"/>
  <c r="Y1258" i="7"/>
  <c r="Z1258" i="7"/>
  <c r="AE1258" i="7"/>
  <c r="Y1259" i="7"/>
  <c r="Z1259" i="7"/>
  <c r="AE1259" i="7"/>
  <c r="Y1260" i="7"/>
  <c r="Z1260" i="7"/>
  <c r="AE1260" i="7"/>
  <c r="Y1261" i="7"/>
  <c r="Z1261" i="7"/>
  <c r="AE1261" i="7"/>
  <c r="Y1262" i="7"/>
  <c r="Z1262" i="7"/>
  <c r="AE1262" i="7"/>
  <c r="Y1263" i="7"/>
  <c r="Z1263" i="7"/>
  <c r="AE1263" i="7"/>
  <c r="Y1264" i="7"/>
  <c r="Z1264" i="7"/>
  <c r="AE1264" i="7"/>
  <c r="Y1265" i="7"/>
  <c r="Z1265" i="7"/>
  <c r="AE1265" i="7"/>
  <c r="Y1266" i="7"/>
  <c r="Z1266" i="7"/>
  <c r="AE1266" i="7"/>
  <c r="Y1267" i="7"/>
  <c r="Z1267" i="7"/>
  <c r="AE1267" i="7"/>
  <c r="Y1268" i="7"/>
  <c r="Z1268" i="7"/>
  <c r="AE1268" i="7"/>
  <c r="Y1269" i="7"/>
  <c r="Z1269" i="7"/>
  <c r="AE1269" i="7"/>
  <c r="Y1270" i="7"/>
  <c r="Z1270" i="7"/>
  <c r="AE1270" i="7"/>
  <c r="Y1271" i="7"/>
  <c r="Z1271" i="7"/>
  <c r="AE1271" i="7"/>
  <c r="Y1272" i="7"/>
  <c r="Z1272" i="7"/>
  <c r="AE1272" i="7"/>
  <c r="Y1273" i="7"/>
  <c r="Z1273" i="7"/>
  <c r="AE1273" i="7"/>
  <c r="Y1274" i="7"/>
  <c r="Z1274" i="7"/>
  <c r="AE1274" i="7"/>
  <c r="Y1275" i="7"/>
  <c r="Z1275" i="7"/>
  <c r="AE1275" i="7"/>
  <c r="Y1276" i="7"/>
  <c r="Z1276" i="7"/>
  <c r="AE1276" i="7"/>
  <c r="Y1277" i="7"/>
  <c r="Z1277" i="7"/>
  <c r="AE1277" i="7"/>
  <c r="Y1278" i="7"/>
  <c r="Z1278" i="7"/>
  <c r="AE1278" i="7"/>
  <c r="Y1279" i="7"/>
  <c r="Z1279" i="7"/>
  <c r="AE1279" i="7"/>
  <c r="Y1280" i="7"/>
  <c r="Z1280" i="7"/>
  <c r="AE1280" i="7"/>
  <c r="Y1281" i="7"/>
  <c r="Z1281" i="7"/>
  <c r="AE1281" i="7"/>
  <c r="Y1282" i="7"/>
  <c r="Z1282" i="7"/>
  <c r="AE1282" i="7"/>
  <c r="Y1283" i="7"/>
  <c r="Z1283" i="7"/>
  <c r="AE1283" i="7"/>
  <c r="Y1284" i="7"/>
  <c r="Z1284" i="7"/>
  <c r="AE1284" i="7"/>
  <c r="Y1285" i="7"/>
  <c r="Z1285" i="7"/>
  <c r="AE1285" i="7"/>
  <c r="Y1286" i="7"/>
  <c r="Z1286" i="7"/>
  <c r="AE1286" i="7"/>
  <c r="Y1287" i="7"/>
  <c r="Z1287" i="7"/>
  <c r="AE1287" i="7"/>
  <c r="Y1288" i="7"/>
  <c r="Z1288" i="7"/>
  <c r="AE1288" i="7"/>
  <c r="Y1289" i="7"/>
  <c r="Z1289" i="7"/>
  <c r="AE1289" i="7"/>
  <c r="Y1290" i="7"/>
  <c r="Z1290" i="7"/>
  <c r="AE1290" i="7"/>
  <c r="Y1291" i="7"/>
  <c r="Z1291" i="7"/>
  <c r="AE1291" i="7"/>
  <c r="Y1292" i="7"/>
  <c r="Z1292" i="7"/>
  <c r="AE1292" i="7"/>
  <c r="Y1293" i="7"/>
  <c r="Z1293" i="7"/>
  <c r="AE1293" i="7"/>
  <c r="Y1294" i="7"/>
  <c r="Z1294" i="7"/>
  <c r="AE1294" i="7"/>
  <c r="Y1295" i="7"/>
  <c r="Z1295" i="7"/>
  <c r="AE1295" i="7"/>
  <c r="Y1296" i="7"/>
  <c r="Z1296" i="7"/>
  <c r="AE1296" i="7"/>
  <c r="Y1297" i="7"/>
  <c r="Z1297" i="7"/>
  <c r="AE1297" i="7"/>
  <c r="Y1298" i="7"/>
  <c r="Z1298" i="7"/>
  <c r="AE1298" i="7"/>
  <c r="Y1299" i="7"/>
  <c r="Z1299" i="7"/>
  <c r="AE1299" i="7"/>
  <c r="Y1300" i="7"/>
  <c r="Z1300" i="7"/>
  <c r="AE1300" i="7"/>
  <c r="Y1301" i="7"/>
  <c r="Z1301" i="7"/>
  <c r="AE1301" i="7"/>
  <c r="Y1302" i="7"/>
  <c r="Z1302" i="7"/>
  <c r="AE1302" i="7"/>
  <c r="Y1303" i="7"/>
  <c r="Z1303" i="7"/>
  <c r="AE1303" i="7"/>
  <c r="Y1304" i="7"/>
  <c r="Z1304" i="7"/>
  <c r="AE1304" i="7"/>
  <c r="Y1305" i="7"/>
  <c r="Z1305" i="7"/>
  <c r="AE1305" i="7"/>
  <c r="Y1306" i="7"/>
  <c r="Z1306" i="7"/>
  <c r="AE1306" i="7"/>
  <c r="Y1307" i="7"/>
  <c r="Z1307" i="7"/>
  <c r="AE1307" i="7"/>
  <c r="Y1308" i="7"/>
  <c r="Z1308" i="7"/>
  <c r="AE1308" i="7"/>
  <c r="Y1309" i="7"/>
  <c r="Z1309" i="7"/>
  <c r="AE1309" i="7"/>
  <c r="Y1310" i="7"/>
  <c r="Z1310" i="7"/>
  <c r="AE1310" i="7"/>
  <c r="Y1311" i="7"/>
  <c r="Z1311" i="7"/>
  <c r="AE1311" i="7"/>
  <c r="Y1312" i="7"/>
  <c r="Z1312" i="7"/>
  <c r="AE1312" i="7"/>
  <c r="Y1313" i="7"/>
  <c r="Z1313" i="7"/>
  <c r="AE1313" i="7"/>
  <c r="Y1314" i="7"/>
  <c r="Z1314" i="7"/>
  <c r="AE1314" i="7"/>
  <c r="Y1315" i="7"/>
  <c r="Z1315" i="7"/>
  <c r="AE1315" i="7"/>
  <c r="Y1316" i="7"/>
  <c r="Z1316" i="7"/>
  <c r="AE1316" i="7"/>
  <c r="Y1317" i="7"/>
  <c r="Z1317" i="7"/>
  <c r="AE1317" i="7"/>
  <c r="Y1318" i="7"/>
  <c r="Z1318" i="7"/>
  <c r="AE1318" i="7"/>
  <c r="Y1319" i="7"/>
  <c r="Z1319" i="7"/>
  <c r="AE1319" i="7"/>
  <c r="Y1320" i="7"/>
  <c r="Z1320" i="7"/>
  <c r="AE1320" i="7"/>
  <c r="Y1321" i="7"/>
  <c r="Z1321" i="7"/>
  <c r="AE1321" i="7"/>
  <c r="Y1322" i="7"/>
  <c r="Z1322" i="7"/>
  <c r="AE1322" i="7"/>
  <c r="Y1323" i="7"/>
  <c r="Z1323" i="7"/>
  <c r="AE1323" i="7"/>
  <c r="Y1324" i="7"/>
  <c r="Z1324" i="7"/>
  <c r="AE1324" i="7"/>
  <c r="Y1325" i="7"/>
  <c r="Z1325" i="7"/>
  <c r="AE1325" i="7"/>
  <c r="Y1326" i="7"/>
  <c r="Z1326" i="7"/>
  <c r="AE1326" i="7"/>
  <c r="Y1327" i="7"/>
  <c r="Z1327" i="7"/>
  <c r="AE1327" i="7"/>
  <c r="Y1328" i="7"/>
  <c r="Z1328" i="7"/>
  <c r="AE1328" i="7"/>
  <c r="Y1329" i="7"/>
  <c r="Z1329" i="7"/>
  <c r="AE1329" i="7"/>
  <c r="Y1330" i="7"/>
  <c r="Z1330" i="7"/>
  <c r="AE1330" i="7"/>
  <c r="Y1331" i="7"/>
  <c r="Z1331" i="7"/>
  <c r="AE1331" i="7"/>
  <c r="Y1332" i="7"/>
  <c r="Z1332" i="7"/>
  <c r="AE1332" i="7"/>
  <c r="Y1333" i="7"/>
  <c r="Z1333" i="7"/>
  <c r="AE1333" i="7"/>
  <c r="Y1334" i="7"/>
  <c r="Z1334" i="7"/>
  <c r="AE1334" i="7"/>
  <c r="Y1335" i="7"/>
  <c r="Z1335" i="7"/>
  <c r="AE1335" i="7"/>
  <c r="Y1336" i="7"/>
  <c r="Z1336" i="7"/>
  <c r="AE1336" i="7"/>
  <c r="Y1337" i="7"/>
  <c r="Z1337" i="7"/>
  <c r="AE1337" i="7"/>
  <c r="Y1338" i="7"/>
  <c r="Z1338" i="7"/>
  <c r="AE1338" i="7"/>
  <c r="Y1339" i="7"/>
  <c r="Z1339" i="7"/>
  <c r="AE1339" i="7"/>
  <c r="Y1340" i="7"/>
  <c r="Z1340" i="7"/>
  <c r="AE1340" i="7"/>
  <c r="Y1341" i="7"/>
  <c r="Z1341" i="7"/>
  <c r="AE1341" i="7"/>
  <c r="Y1342" i="7"/>
  <c r="Z1342" i="7"/>
  <c r="AE1342" i="7"/>
  <c r="Y1343" i="7"/>
  <c r="Z1343" i="7"/>
  <c r="AE1343" i="7"/>
  <c r="Y1344" i="7"/>
  <c r="Z1344" i="7"/>
  <c r="AE1344" i="7"/>
  <c r="Y1345" i="7"/>
  <c r="Z1345" i="7"/>
  <c r="AE1345" i="7"/>
  <c r="Y1346" i="7"/>
  <c r="Z1346" i="7"/>
  <c r="AE1346" i="7"/>
  <c r="Y1347" i="7"/>
  <c r="Z1347" i="7"/>
  <c r="AE1347" i="7"/>
  <c r="Y1348" i="7"/>
  <c r="Z1348" i="7"/>
  <c r="AE1348" i="7"/>
  <c r="Y1349" i="7"/>
  <c r="Z1349" i="7"/>
  <c r="AE1349" i="7"/>
  <c r="Y1350" i="7"/>
  <c r="Z1350" i="7"/>
  <c r="AE1350" i="7"/>
  <c r="Y1351" i="7"/>
  <c r="Z1351" i="7"/>
  <c r="AE1351" i="7"/>
  <c r="Y1352" i="7"/>
  <c r="Z1352" i="7"/>
  <c r="AE1352" i="7"/>
  <c r="Y1353" i="7"/>
  <c r="Z1353" i="7"/>
  <c r="AE1353" i="7"/>
  <c r="Y1354" i="7"/>
  <c r="Z1354" i="7"/>
  <c r="AE1354" i="7"/>
  <c r="Y1355" i="7"/>
  <c r="Z1355" i="7"/>
  <c r="AE1355" i="7"/>
  <c r="Y1356" i="7"/>
  <c r="Z1356" i="7"/>
  <c r="AE1356" i="7"/>
  <c r="Y1357" i="7"/>
  <c r="Z1357" i="7"/>
  <c r="AE1357" i="7"/>
  <c r="Y1358" i="7"/>
  <c r="Z1358" i="7"/>
  <c r="AE1358" i="7"/>
  <c r="Y1359" i="7"/>
  <c r="Z1359" i="7"/>
  <c r="AE1359" i="7"/>
  <c r="Y1360" i="7"/>
  <c r="Z1360" i="7"/>
  <c r="AE1360" i="7"/>
  <c r="Y1361" i="7"/>
  <c r="Z1361" i="7"/>
  <c r="AE1361" i="7"/>
  <c r="Y1362" i="7"/>
  <c r="Z1362" i="7"/>
  <c r="AE1362" i="7"/>
  <c r="Y1363" i="7"/>
  <c r="Z1363" i="7"/>
  <c r="AE1363" i="7"/>
  <c r="Y1364" i="7"/>
  <c r="Z1364" i="7"/>
  <c r="AE1364" i="7"/>
  <c r="Y1365" i="7"/>
  <c r="Z1365" i="7"/>
  <c r="AE1365" i="7"/>
  <c r="Y1366" i="7"/>
  <c r="Z1366" i="7"/>
  <c r="AE1366" i="7"/>
  <c r="Y1367" i="7"/>
  <c r="Z1367" i="7"/>
  <c r="AE1367" i="7"/>
  <c r="Y1368" i="7"/>
  <c r="Z1368" i="7"/>
  <c r="AE1368" i="7"/>
  <c r="Y1369" i="7"/>
  <c r="Z1369" i="7"/>
  <c r="AE1369" i="7"/>
  <c r="Y1370" i="7"/>
  <c r="Z1370" i="7"/>
  <c r="AE1370" i="7"/>
  <c r="Y1371" i="7"/>
  <c r="Z1371" i="7"/>
  <c r="AE1371" i="7"/>
  <c r="Y1372" i="7"/>
  <c r="Z1372" i="7"/>
  <c r="AE1372" i="7"/>
  <c r="Y1373" i="7"/>
  <c r="Z1373" i="7"/>
  <c r="AE1373" i="7"/>
  <c r="Y1374" i="7"/>
  <c r="Z1374" i="7"/>
  <c r="AE1374" i="7"/>
  <c r="Y1375" i="7"/>
  <c r="Z1375" i="7"/>
  <c r="AE1375" i="7"/>
  <c r="Y1376" i="7"/>
  <c r="Z1376" i="7"/>
  <c r="AE1376" i="7"/>
  <c r="Y1377" i="7"/>
  <c r="Z1377" i="7"/>
  <c r="AE1377" i="7"/>
  <c r="Y1378" i="7"/>
  <c r="Z1378" i="7"/>
  <c r="AE1378" i="7"/>
  <c r="Y1379" i="7"/>
  <c r="Z1379" i="7"/>
  <c r="AE1379" i="7"/>
  <c r="Y1380" i="7"/>
  <c r="Z1380" i="7"/>
  <c r="AE1380" i="7"/>
  <c r="Y1381" i="7"/>
  <c r="Z1381" i="7"/>
  <c r="AE1381" i="7"/>
  <c r="Y1382" i="7"/>
  <c r="Z1382" i="7"/>
  <c r="AE1382" i="7"/>
  <c r="Y1383" i="7"/>
  <c r="Z1383" i="7"/>
  <c r="AE1383" i="7"/>
  <c r="Y1384" i="7"/>
  <c r="Z1384" i="7"/>
  <c r="AE1384" i="7"/>
  <c r="Y1385" i="7"/>
  <c r="Z1385" i="7"/>
  <c r="AE1385" i="7"/>
  <c r="Y1386" i="7"/>
  <c r="Z1386" i="7"/>
  <c r="AE1386" i="7"/>
  <c r="Y1387" i="7"/>
  <c r="Z1387" i="7"/>
  <c r="AE1387" i="7"/>
  <c r="Y1388" i="7"/>
  <c r="Z1388" i="7"/>
  <c r="AE1388" i="7"/>
  <c r="Y1389" i="7"/>
  <c r="Z1389" i="7"/>
  <c r="AE1389" i="7"/>
  <c r="Y1390" i="7"/>
  <c r="Z1390" i="7"/>
  <c r="AE1390" i="7"/>
  <c r="Y1391" i="7"/>
  <c r="Z1391" i="7"/>
  <c r="AE1391" i="7"/>
  <c r="Y1392" i="7"/>
  <c r="Z1392" i="7"/>
  <c r="AE1392" i="7"/>
  <c r="Y1393" i="7"/>
  <c r="Z1393" i="7"/>
  <c r="AE1393" i="7"/>
  <c r="Y1394" i="7"/>
  <c r="Z1394" i="7"/>
  <c r="AE1394" i="7"/>
  <c r="Y1395" i="7"/>
  <c r="Z1395" i="7"/>
  <c r="AE1395" i="7"/>
  <c r="Y1396" i="7"/>
  <c r="Z1396" i="7"/>
  <c r="AE1396" i="7"/>
  <c r="Y1397" i="7"/>
  <c r="Z1397" i="7"/>
  <c r="AE1397" i="7"/>
  <c r="Y1398" i="7"/>
  <c r="Z1398" i="7"/>
  <c r="AE1398" i="7"/>
  <c r="Y1399" i="7"/>
  <c r="Z1399" i="7"/>
  <c r="AE1399" i="7"/>
  <c r="Y1400" i="7"/>
  <c r="Z1400" i="7"/>
  <c r="AE1400" i="7"/>
  <c r="Y1401" i="7"/>
  <c r="Z1401" i="7"/>
  <c r="AE1401" i="7"/>
  <c r="Y1402" i="7"/>
  <c r="Z1402" i="7"/>
  <c r="AE1402" i="7"/>
  <c r="Y1403" i="7"/>
  <c r="Z1403" i="7"/>
  <c r="AE1403" i="7"/>
  <c r="Y1404" i="7"/>
  <c r="Z1404" i="7"/>
  <c r="AE1404" i="7"/>
  <c r="Y1405" i="7"/>
  <c r="Z1405" i="7"/>
  <c r="AE1405" i="7"/>
  <c r="Y1406" i="7"/>
  <c r="Z1406" i="7"/>
  <c r="AE1406" i="7"/>
  <c r="Y1407" i="7"/>
  <c r="Z1407" i="7"/>
  <c r="AE1407" i="7"/>
  <c r="Y1408" i="7"/>
  <c r="Z1408" i="7"/>
  <c r="AE1408" i="7"/>
  <c r="Y1409" i="7"/>
  <c r="Z1409" i="7"/>
  <c r="AE1409" i="7"/>
  <c r="Y1410" i="7"/>
  <c r="Z1410" i="7"/>
  <c r="AE1410" i="7"/>
  <c r="Y1411" i="7"/>
  <c r="Z1411" i="7"/>
  <c r="AE1411" i="7"/>
  <c r="Y1412" i="7"/>
  <c r="Z1412" i="7"/>
  <c r="AE1412" i="7"/>
  <c r="Y1413" i="7"/>
  <c r="Z1413" i="7"/>
  <c r="AE1413" i="7"/>
  <c r="Y1414" i="7"/>
  <c r="Z1414" i="7"/>
  <c r="AE1414" i="7"/>
  <c r="Y1415" i="7"/>
  <c r="Z1415" i="7"/>
  <c r="AE1415" i="7"/>
  <c r="Y1416" i="7"/>
  <c r="Z1416" i="7"/>
  <c r="AE1416" i="7"/>
  <c r="Y1417" i="7"/>
  <c r="Z1417" i="7"/>
  <c r="AE1417" i="7"/>
  <c r="Y1418" i="7"/>
  <c r="Z1418" i="7"/>
  <c r="AE1418" i="7"/>
  <c r="Y1419" i="7"/>
  <c r="Z1419" i="7"/>
  <c r="AE1419" i="7"/>
  <c r="Y1420" i="7"/>
  <c r="Z1420" i="7"/>
  <c r="AE1420" i="7"/>
  <c r="Y1421" i="7"/>
  <c r="Z1421" i="7"/>
  <c r="AE1421" i="7"/>
  <c r="Y1422" i="7"/>
  <c r="Z1422" i="7"/>
  <c r="AE1422" i="7"/>
  <c r="Y1423" i="7"/>
  <c r="Z1423" i="7"/>
  <c r="AE1423" i="7"/>
  <c r="Y1424" i="7"/>
  <c r="Z1424" i="7"/>
  <c r="AE1424" i="7"/>
  <c r="Y1425" i="7"/>
  <c r="Z1425" i="7"/>
  <c r="AE1425" i="7"/>
  <c r="Y1426" i="7"/>
  <c r="Z1426" i="7"/>
  <c r="AE1426" i="7"/>
  <c r="Y1427" i="7"/>
  <c r="Z1427" i="7"/>
  <c r="AE1427" i="7"/>
  <c r="Y1428" i="7"/>
  <c r="Z1428" i="7"/>
  <c r="AE1428" i="7"/>
  <c r="Y1429" i="7"/>
  <c r="Z1429" i="7"/>
  <c r="AE1429" i="7"/>
  <c r="Y1430" i="7"/>
  <c r="Z1430" i="7"/>
  <c r="AE1430" i="7"/>
  <c r="Y1431" i="7"/>
  <c r="Z1431" i="7"/>
  <c r="AE1431" i="7"/>
  <c r="Y1432" i="7"/>
  <c r="Z1432" i="7"/>
  <c r="AE1432" i="7"/>
  <c r="Y1433" i="7"/>
  <c r="Z1433" i="7"/>
  <c r="AE1433" i="7"/>
  <c r="Y1434" i="7"/>
  <c r="Z1434" i="7"/>
  <c r="AE1434" i="7"/>
  <c r="Y1435" i="7"/>
  <c r="Z1435" i="7"/>
  <c r="AE1435" i="7"/>
  <c r="Y1436" i="7"/>
  <c r="Z1436" i="7"/>
  <c r="AE1436" i="7"/>
  <c r="Y1437" i="7"/>
  <c r="Z1437" i="7"/>
  <c r="AE1437" i="7"/>
  <c r="Y1438" i="7"/>
  <c r="Z1438" i="7"/>
  <c r="AE1438" i="7"/>
  <c r="Y1439" i="7"/>
  <c r="Z1439" i="7"/>
  <c r="AE1439" i="7"/>
  <c r="Y1440" i="7"/>
  <c r="Z1440" i="7"/>
  <c r="AE1440" i="7"/>
  <c r="Y1441" i="7"/>
  <c r="Z1441" i="7"/>
  <c r="AE1441" i="7"/>
  <c r="Y1442" i="7"/>
  <c r="Z1442" i="7"/>
  <c r="AE1442" i="7"/>
  <c r="Y1443" i="7"/>
  <c r="Z1443" i="7"/>
  <c r="AE1443" i="7"/>
  <c r="Y1444" i="7"/>
  <c r="Z1444" i="7"/>
  <c r="AE1444" i="7"/>
  <c r="Y1445" i="7"/>
  <c r="Z1445" i="7"/>
  <c r="AE1445" i="7"/>
  <c r="Y1446" i="7"/>
  <c r="Z1446" i="7"/>
  <c r="AE1446" i="7"/>
  <c r="Y1447" i="7"/>
  <c r="Z1447" i="7"/>
  <c r="AE1447" i="7"/>
  <c r="Y1448" i="7"/>
  <c r="Z1448" i="7"/>
  <c r="AE1448" i="7"/>
  <c r="Y1449" i="7"/>
  <c r="Z1449" i="7"/>
  <c r="AE1449" i="7"/>
  <c r="Y1450" i="7"/>
  <c r="Z1450" i="7"/>
  <c r="AE1450" i="7"/>
  <c r="Y1451" i="7"/>
  <c r="Z1451" i="7"/>
  <c r="AE1451" i="7"/>
  <c r="Y1452" i="7"/>
  <c r="Z1452" i="7"/>
  <c r="AE1452" i="7"/>
  <c r="Y1453" i="7"/>
  <c r="Z1453" i="7"/>
  <c r="AE1453" i="7"/>
  <c r="Y1454" i="7"/>
  <c r="Z1454" i="7"/>
  <c r="AE1454" i="7"/>
  <c r="Y1455" i="7"/>
  <c r="Z1455" i="7"/>
  <c r="AE1455" i="7"/>
  <c r="Y1456" i="7"/>
  <c r="Z1456" i="7"/>
  <c r="AE1456" i="7"/>
  <c r="Y1457" i="7"/>
  <c r="Z1457" i="7"/>
  <c r="AE1457" i="7"/>
  <c r="Y1458" i="7"/>
  <c r="Z1458" i="7"/>
  <c r="AE1458" i="7"/>
  <c r="Y1459" i="7"/>
  <c r="Z1459" i="7"/>
  <c r="AE1459" i="7"/>
  <c r="Y1460" i="7"/>
  <c r="Z1460" i="7"/>
  <c r="AE1460" i="7"/>
  <c r="Y1461" i="7"/>
  <c r="Z1461" i="7"/>
  <c r="AE1461" i="7"/>
  <c r="Y1462" i="7"/>
  <c r="Z1462" i="7"/>
  <c r="AE1462" i="7"/>
  <c r="Y1463" i="7"/>
  <c r="Z1463" i="7"/>
  <c r="AE1463" i="7"/>
  <c r="Y1464" i="7"/>
  <c r="Z1464" i="7"/>
  <c r="AE1464" i="7"/>
  <c r="Y1465" i="7"/>
  <c r="Z1465" i="7"/>
  <c r="AE1465" i="7"/>
  <c r="Y1466" i="7"/>
  <c r="Z1466" i="7"/>
  <c r="AE1466" i="7"/>
  <c r="Y1467" i="7"/>
  <c r="Z1467" i="7"/>
  <c r="AE1467" i="7"/>
  <c r="Y1468" i="7"/>
  <c r="Z1468" i="7"/>
  <c r="AE1468" i="7"/>
  <c r="Y1469" i="7"/>
  <c r="Z1469" i="7"/>
  <c r="AE1469" i="7"/>
  <c r="Y1470" i="7"/>
  <c r="Z1470" i="7"/>
  <c r="AE1470" i="7"/>
  <c r="Y1471" i="7"/>
  <c r="Z1471" i="7"/>
  <c r="AE1471" i="7"/>
  <c r="Y1472" i="7"/>
  <c r="Z1472" i="7"/>
  <c r="AE1472" i="7"/>
  <c r="Y1473" i="7"/>
  <c r="Z1473" i="7"/>
  <c r="AE1473" i="7"/>
  <c r="Y1474" i="7"/>
  <c r="Z1474" i="7"/>
  <c r="AE1474" i="7"/>
  <c r="Y1475" i="7"/>
  <c r="Z1475" i="7"/>
  <c r="AE1475" i="7"/>
  <c r="Y1476" i="7"/>
  <c r="Z1476" i="7"/>
  <c r="AE1476" i="7"/>
  <c r="Y1477" i="7"/>
  <c r="Z1477" i="7"/>
  <c r="AE1477" i="7"/>
  <c r="Y1478" i="7"/>
  <c r="Z1478" i="7"/>
  <c r="AE1478" i="7"/>
  <c r="Y1479" i="7"/>
  <c r="Z1479" i="7"/>
  <c r="AE1479" i="7"/>
  <c r="Y1480" i="7"/>
  <c r="Z1480" i="7"/>
  <c r="AE1480" i="7"/>
  <c r="Y1481" i="7"/>
  <c r="Z1481" i="7"/>
  <c r="AE1481" i="7"/>
  <c r="Y1482" i="7"/>
  <c r="Z1482" i="7"/>
  <c r="AE1482" i="7"/>
  <c r="Y1483" i="7"/>
  <c r="Z1483" i="7"/>
  <c r="AE1483" i="7"/>
  <c r="Y1484" i="7"/>
  <c r="Z1484" i="7"/>
  <c r="AE1484" i="7"/>
  <c r="Y1485" i="7"/>
  <c r="Z1485" i="7"/>
  <c r="AE1485" i="7"/>
  <c r="Y1486" i="7"/>
  <c r="Z1486" i="7"/>
  <c r="AE1486" i="7"/>
  <c r="Y1487" i="7"/>
  <c r="Z1487" i="7"/>
  <c r="AE1487" i="7"/>
  <c r="Y1488" i="7"/>
  <c r="Z1488" i="7"/>
  <c r="AE1488" i="7"/>
  <c r="Y1489" i="7"/>
  <c r="Z1489" i="7"/>
  <c r="AE1489" i="7"/>
  <c r="Y1490" i="7"/>
  <c r="Z1490" i="7"/>
  <c r="AE1490" i="7"/>
  <c r="Y1491" i="7"/>
  <c r="Z1491" i="7"/>
  <c r="AE1491" i="7"/>
  <c r="Y1492" i="7"/>
  <c r="Z1492" i="7"/>
  <c r="AE1492" i="7"/>
  <c r="Y1493" i="7"/>
  <c r="Z1493" i="7"/>
  <c r="AE1493" i="7"/>
  <c r="Y1494" i="7"/>
  <c r="Z1494" i="7"/>
  <c r="AE1494" i="7"/>
  <c r="Y1495" i="7"/>
  <c r="Z1495" i="7"/>
  <c r="AE1495" i="7"/>
  <c r="Y1496" i="7"/>
  <c r="Z1496" i="7"/>
  <c r="AE1496" i="7"/>
  <c r="Y1497" i="7"/>
  <c r="Z1497" i="7"/>
  <c r="AE1497" i="7"/>
  <c r="Y1498" i="7"/>
  <c r="Z1498" i="7"/>
  <c r="AE1498" i="7"/>
  <c r="Y1499" i="7"/>
  <c r="Z1499" i="7"/>
  <c r="AE1499" i="7"/>
  <c r="Y1500" i="7"/>
  <c r="Z1500" i="7"/>
  <c r="AE1500" i="7"/>
  <c r="Y1501" i="7"/>
  <c r="Z1501" i="7"/>
  <c r="AE1501" i="7"/>
  <c r="Y1502" i="7"/>
  <c r="Z1502" i="7"/>
  <c r="AE1502" i="7"/>
  <c r="Y1503" i="7"/>
  <c r="Z1503" i="7"/>
  <c r="AE1503" i="7"/>
  <c r="Y1504" i="7"/>
  <c r="Z1504" i="7"/>
  <c r="AE1504" i="7"/>
  <c r="Y1505" i="7"/>
  <c r="Z1505" i="7"/>
  <c r="AE1505" i="7"/>
  <c r="Y1506" i="7"/>
  <c r="Z1506" i="7"/>
  <c r="AE1506" i="7"/>
  <c r="Y1507" i="7"/>
  <c r="Z1507" i="7"/>
  <c r="AE1507" i="7"/>
  <c r="Y1508" i="7"/>
  <c r="Z1508" i="7"/>
  <c r="AE1508" i="7"/>
  <c r="Y1509" i="7"/>
  <c r="Z1509" i="7"/>
  <c r="AE1509" i="7"/>
  <c r="Y1510" i="7"/>
  <c r="Z1510" i="7"/>
  <c r="AE1510" i="7"/>
  <c r="Y1511" i="7"/>
  <c r="Z1511" i="7"/>
  <c r="AE1511" i="7"/>
  <c r="Y1512" i="7"/>
  <c r="Z1512" i="7"/>
  <c r="AE1512" i="7"/>
  <c r="Y1513" i="7"/>
  <c r="Z1513" i="7"/>
  <c r="AE1513" i="7"/>
  <c r="Y1514" i="7"/>
  <c r="Z1514" i="7"/>
  <c r="AE1514" i="7"/>
  <c r="Y1515" i="7"/>
  <c r="Z1515" i="7"/>
  <c r="AE1515" i="7"/>
  <c r="Y1516" i="7"/>
  <c r="Z1516" i="7"/>
  <c r="AE1516" i="7"/>
  <c r="Y1517" i="7"/>
  <c r="Z1517" i="7"/>
  <c r="AE1517" i="7"/>
  <c r="Y1518" i="7"/>
  <c r="Z1518" i="7"/>
  <c r="AE1518" i="7"/>
  <c r="Y1519" i="7"/>
  <c r="Z1519" i="7"/>
  <c r="AE1519" i="7"/>
  <c r="Y1520" i="7"/>
  <c r="Z1520" i="7"/>
  <c r="AE1520" i="7"/>
  <c r="Y1521" i="7"/>
  <c r="Z1521" i="7"/>
  <c r="AE1521" i="7"/>
  <c r="Y1522" i="7"/>
  <c r="Z1522" i="7"/>
  <c r="AE1522" i="7"/>
  <c r="Y1523" i="7"/>
  <c r="Z1523" i="7"/>
  <c r="AE1523" i="7"/>
  <c r="Y1524" i="7"/>
  <c r="Z1524" i="7"/>
  <c r="AE1524" i="7"/>
  <c r="Y1525" i="7"/>
  <c r="Z1525" i="7"/>
  <c r="AE1525" i="7"/>
  <c r="Y1526" i="7"/>
  <c r="Z1526" i="7"/>
  <c r="AE1526" i="7"/>
  <c r="Y1527" i="7"/>
  <c r="Z1527" i="7"/>
  <c r="AE1527" i="7"/>
  <c r="Y1528" i="7"/>
  <c r="Z1528" i="7"/>
  <c r="AE1528" i="7"/>
  <c r="Y1529" i="7"/>
  <c r="Z1529" i="7"/>
  <c r="AE1529" i="7"/>
  <c r="Y1530" i="7"/>
  <c r="Z1530" i="7"/>
  <c r="AE1530" i="7"/>
  <c r="Y1531" i="7"/>
  <c r="Z1531" i="7"/>
  <c r="AE1531" i="7"/>
  <c r="Y1532" i="7"/>
  <c r="Z1532" i="7"/>
  <c r="AE1532" i="7"/>
  <c r="Y1533" i="7"/>
  <c r="Z1533" i="7"/>
  <c r="AE1533" i="7"/>
  <c r="Y1534" i="7"/>
  <c r="Z1534" i="7"/>
  <c r="AE1534" i="7"/>
  <c r="Y1535" i="7"/>
  <c r="Z1535" i="7"/>
  <c r="AE1535" i="7"/>
  <c r="Y1536" i="7"/>
  <c r="Z1536" i="7"/>
  <c r="AE1536" i="7"/>
  <c r="Y1537" i="7"/>
  <c r="Z1537" i="7"/>
  <c r="AE1537" i="7"/>
  <c r="Y1538" i="7"/>
  <c r="Z1538" i="7"/>
  <c r="AE1538" i="7"/>
  <c r="Y1539" i="7"/>
  <c r="Z1539" i="7"/>
  <c r="AE1539" i="7"/>
  <c r="Y1540" i="7"/>
  <c r="Z1540" i="7"/>
  <c r="AE1540" i="7"/>
  <c r="Y1541" i="7"/>
  <c r="Z1541" i="7"/>
  <c r="AE1541" i="7"/>
  <c r="Y1542" i="7"/>
  <c r="Z1542" i="7"/>
  <c r="AE1542" i="7"/>
  <c r="Y1543" i="7"/>
  <c r="Z1543" i="7"/>
  <c r="AE1543" i="7"/>
  <c r="Y1544" i="7"/>
  <c r="Z1544" i="7"/>
  <c r="AE1544" i="7"/>
  <c r="Y1545" i="7"/>
  <c r="Z1545" i="7"/>
  <c r="AE1545" i="7"/>
  <c r="Y1546" i="7"/>
  <c r="Z1546" i="7"/>
  <c r="AE1546" i="7"/>
  <c r="Y1547" i="7"/>
  <c r="Z1547" i="7"/>
  <c r="AE1547" i="7"/>
  <c r="Y1548" i="7"/>
  <c r="Z1548" i="7"/>
  <c r="AE1548" i="7"/>
  <c r="Y1549" i="7"/>
  <c r="Z1549" i="7"/>
  <c r="AE1549" i="7"/>
  <c r="Y1550" i="7"/>
  <c r="Z1550" i="7"/>
  <c r="AE1550" i="7"/>
  <c r="Y1551" i="7"/>
  <c r="Z1551" i="7"/>
  <c r="AE1551" i="7"/>
  <c r="Y1552" i="7"/>
  <c r="Z1552" i="7"/>
  <c r="AE1552" i="7"/>
  <c r="Y1553" i="7"/>
  <c r="Z1553" i="7"/>
  <c r="AE1553" i="7"/>
  <c r="Y1554" i="7"/>
  <c r="Z1554" i="7"/>
  <c r="AE1554" i="7"/>
  <c r="Y1555" i="7"/>
  <c r="Z1555" i="7"/>
  <c r="AE1555" i="7"/>
  <c r="Y1556" i="7"/>
  <c r="Z1556" i="7"/>
  <c r="AE1556" i="7"/>
  <c r="Y1557" i="7"/>
  <c r="Z1557" i="7"/>
  <c r="AE1557" i="7"/>
  <c r="Y1558" i="7"/>
  <c r="Z1558" i="7"/>
  <c r="AE1558" i="7"/>
  <c r="Y1559" i="7"/>
  <c r="Z1559" i="7"/>
  <c r="AE1559" i="7"/>
  <c r="Y1560" i="7"/>
  <c r="Z1560" i="7"/>
  <c r="AE1560" i="7"/>
  <c r="Y1561" i="7"/>
  <c r="Z1561" i="7"/>
  <c r="AE1561" i="7"/>
  <c r="Y1562" i="7"/>
  <c r="Z1562" i="7"/>
  <c r="AE1562" i="7"/>
  <c r="Y1563" i="7"/>
  <c r="Z1563" i="7"/>
  <c r="AE1563" i="7"/>
  <c r="Y1564" i="7"/>
  <c r="Z1564" i="7"/>
  <c r="AE1564" i="7"/>
  <c r="Y1565" i="7"/>
  <c r="Z1565" i="7"/>
  <c r="AE1565" i="7"/>
  <c r="Y1566" i="7"/>
  <c r="Z1566" i="7"/>
  <c r="AE1566" i="7"/>
  <c r="Y1567" i="7"/>
  <c r="Z1567" i="7"/>
  <c r="AE1567" i="7"/>
  <c r="Y1568" i="7"/>
  <c r="Z1568" i="7"/>
  <c r="AE1568" i="7"/>
  <c r="Y1569" i="7"/>
  <c r="Z1569" i="7"/>
  <c r="AE1569" i="7"/>
  <c r="Y1570" i="7"/>
  <c r="Z1570" i="7"/>
  <c r="AE1570" i="7"/>
  <c r="Y1571" i="7"/>
  <c r="Z1571" i="7"/>
  <c r="AE1571" i="7"/>
  <c r="Y1572" i="7"/>
  <c r="Z1572" i="7"/>
  <c r="AE1572" i="7"/>
  <c r="Y1573" i="7"/>
  <c r="Z1573" i="7"/>
  <c r="AE1573" i="7"/>
  <c r="Y1574" i="7"/>
  <c r="Z1574" i="7"/>
  <c r="AE1574" i="7"/>
  <c r="Y1575" i="7"/>
  <c r="Z1575" i="7"/>
  <c r="AE1575" i="7"/>
  <c r="Y1576" i="7"/>
  <c r="Z1576" i="7"/>
  <c r="AE1576" i="7"/>
  <c r="Y1577" i="7"/>
  <c r="Z1577" i="7"/>
  <c r="AE1577" i="7"/>
  <c r="Y1578" i="7"/>
  <c r="Z1578" i="7"/>
  <c r="AE1578" i="7"/>
  <c r="Y1579" i="7"/>
  <c r="Z1579" i="7"/>
  <c r="AE1579" i="7"/>
  <c r="Y1580" i="7"/>
  <c r="Z1580" i="7"/>
  <c r="AE1580" i="7"/>
  <c r="Y1581" i="7"/>
  <c r="Z1581" i="7"/>
  <c r="AE1581" i="7"/>
  <c r="Y1582" i="7"/>
  <c r="Z1582" i="7"/>
  <c r="AE1582" i="7"/>
  <c r="Y1583" i="7"/>
  <c r="Z1583" i="7"/>
  <c r="AE1583" i="7"/>
  <c r="Y1584" i="7"/>
  <c r="Z1584" i="7"/>
  <c r="AE1584" i="7"/>
  <c r="Y1585" i="7"/>
  <c r="Z1585" i="7"/>
  <c r="AE1585" i="7"/>
  <c r="Y1586" i="7"/>
  <c r="Z1586" i="7"/>
  <c r="AE1586" i="7"/>
  <c r="Y1587" i="7"/>
  <c r="Z1587" i="7"/>
  <c r="AE1587" i="7"/>
  <c r="Y1588" i="7"/>
  <c r="Z1588" i="7"/>
  <c r="AE1588" i="7"/>
  <c r="Y1589" i="7"/>
  <c r="Z1589" i="7"/>
  <c r="AE1589" i="7"/>
  <c r="Y1590" i="7"/>
  <c r="Z1590" i="7"/>
  <c r="AE1590" i="7"/>
  <c r="Y1591" i="7"/>
  <c r="Z1591" i="7"/>
  <c r="AE1591" i="7"/>
  <c r="Y1592" i="7"/>
  <c r="Z1592" i="7"/>
  <c r="AE1592" i="7"/>
  <c r="Y1593" i="7"/>
  <c r="Z1593" i="7"/>
  <c r="AE1593" i="7"/>
  <c r="Y1594" i="7"/>
  <c r="Z1594" i="7"/>
  <c r="AE1594" i="7"/>
  <c r="Y1595" i="7"/>
  <c r="Z1595" i="7"/>
  <c r="AE1595" i="7"/>
  <c r="Y1596" i="7"/>
  <c r="Z1596" i="7"/>
  <c r="AE1596" i="7"/>
  <c r="Y1597" i="7"/>
  <c r="Z1597" i="7"/>
  <c r="AE1597" i="7"/>
  <c r="Y1598" i="7"/>
  <c r="Z1598" i="7"/>
  <c r="AE1598" i="7"/>
  <c r="Y1599" i="7"/>
  <c r="Z1599" i="7"/>
  <c r="AE1599" i="7"/>
  <c r="Y1600" i="7"/>
  <c r="Z1600" i="7"/>
  <c r="AE1600" i="7"/>
  <c r="Y1601" i="7"/>
  <c r="Z1601" i="7"/>
  <c r="AE1601" i="7"/>
  <c r="Y1602" i="7"/>
  <c r="Z1602" i="7"/>
  <c r="AE1602" i="7"/>
  <c r="Y1603" i="7"/>
  <c r="Z1603" i="7"/>
  <c r="AE1603" i="7"/>
  <c r="Y1604" i="7"/>
  <c r="Z1604" i="7"/>
  <c r="AE1604" i="7"/>
  <c r="Y1605" i="7"/>
  <c r="Z1605" i="7"/>
  <c r="AE1605" i="7"/>
  <c r="Y1606" i="7"/>
  <c r="Z1606" i="7"/>
  <c r="AE1606" i="7"/>
  <c r="Y1607" i="7"/>
  <c r="Z1607" i="7"/>
  <c r="AE1607" i="7"/>
  <c r="Y1608" i="7"/>
  <c r="Z1608" i="7"/>
  <c r="AE1608" i="7"/>
  <c r="Y1609" i="7"/>
  <c r="Z1609" i="7"/>
  <c r="AE1609" i="7"/>
  <c r="Y1610" i="7"/>
  <c r="Z1610" i="7"/>
  <c r="AE1610" i="7"/>
  <c r="Y1611" i="7"/>
  <c r="Z1611" i="7"/>
  <c r="AE1611" i="7"/>
  <c r="Y1612" i="7"/>
  <c r="Z1612" i="7"/>
  <c r="AE1612" i="7"/>
  <c r="Y1613" i="7"/>
  <c r="Z1613" i="7"/>
  <c r="AE1613" i="7"/>
  <c r="Y1614" i="7"/>
  <c r="Z1614" i="7"/>
  <c r="AE1614" i="7"/>
  <c r="Y1615" i="7"/>
  <c r="Z1615" i="7"/>
  <c r="AE1615" i="7"/>
  <c r="Y1616" i="7"/>
  <c r="Z1616" i="7"/>
  <c r="AE1616" i="7"/>
  <c r="Y1617" i="7"/>
  <c r="Z1617" i="7"/>
  <c r="AE1617" i="7"/>
  <c r="Y1618" i="7"/>
  <c r="Z1618" i="7"/>
  <c r="AE1618" i="7"/>
  <c r="Y1619" i="7"/>
  <c r="Z1619" i="7"/>
  <c r="AE1619" i="7"/>
  <c r="Y1620" i="7"/>
  <c r="Z1620" i="7"/>
  <c r="AE1620" i="7"/>
  <c r="Y1621" i="7"/>
  <c r="Z1621" i="7"/>
  <c r="AE1621" i="7"/>
  <c r="Y1622" i="7"/>
  <c r="Z1622" i="7"/>
  <c r="AE1622" i="7"/>
  <c r="Y1623" i="7"/>
  <c r="Z1623" i="7"/>
  <c r="AE1623" i="7"/>
  <c r="Y1624" i="7"/>
  <c r="Z1624" i="7"/>
  <c r="AE1624" i="7"/>
  <c r="Y1625" i="7"/>
  <c r="Z1625" i="7"/>
  <c r="AE1625" i="7"/>
  <c r="Y1626" i="7"/>
  <c r="Z1626" i="7"/>
  <c r="AE1626" i="7"/>
  <c r="Y1627" i="7"/>
  <c r="Z1627" i="7"/>
  <c r="AE1627" i="7"/>
  <c r="Y1628" i="7"/>
  <c r="Z1628" i="7"/>
  <c r="AE1628" i="7"/>
  <c r="Y1629" i="7"/>
  <c r="Z1629" i="7"/>
  <c r="AE1629" i="7"/>
  <c r="Y1630" i="7"/>
  <c r="Z1630" i="7"/>
  <c r="AE1630" i="7"/>
  <c r="Y1631" i="7"/>
  <c r="Z1631" i="7"/>
  <c r="AE1631" i="7"/>
  <c r="Y1632" i="7"/>
  <c r="Z1632" i="7"/>
  <c r="AE1632" i="7"/>
  <c r="Y1633" i="7"/>
  <c r="Z1633" i="7"/>
  <c r="AE1633" i="7"/>
  <c r="Y1634" i="7"/>
  <c r="Z1634" i="7"/>
  <c r="AE1634" i="7"/>
  <c r="Y1635" i="7"/>
  <c r="Z1635" i="7"/>
  <c r="AE1635" i="7"/>
  <c r="Y1636" i="7"/>
  <c r="Z1636" i="7"/>
  <c r="AE1636" i="7"/>
  <c r="Y1637" i="7"/>
  <c r="Z1637" i="7"/>
  <c r="AE1637" i="7"/>
  <c r="Y1638" i="7"/>
  <c r="Z1638" i="7"/>
  <c r="AE1638" i="7"/>
  <c r="Y1639" i="7"/>
  <c r="Z1639" i="7"/>
  <c r="AE1639" i="7"/>
  <c r="Y1640" i="7"/>
  <c r="Z1640" i="7"/>
  <c r="AE1640" i="7"/>
  <c r="Y1641" i="7"/>
  <c r="Z1641" i="7"/>
  <c r="AE1641" i="7"/>
  <c r="Y1642" i="7"/>
  <c r="Z1642" i="7"/>
  <c r="AE1642" i="7"/>
  <c r="Y1643" i="7"/>
  <c r="Z1643" i="7"/>
  <c r="AE1643" i="7"/>
  <c r="Y1644" i="7"/>
  <c r="Z1644" i="7"/>
  <c r="AE1644" i="7"/>
  <c r="Y1645" i="7"/>
  <c r="Z1645" i="7"/>
  <c r="AE1645" i="7"/>
  <c r="Y1646" i="7"/>
  <c r="Z1646" i="7"/>
  <c r="AE1646" i="7"/>
  <c r="Y1647" i="7"/>
  <c r="Z1647" i="7"/>
  <c r="AE1647" i="7"/>
  <c r="Y1648" i="7"/>
  <c r="Z1648" i="7"/>
  <c r="AE1648" i="7"/>
  <c r="Y1649" i="7"/>
  <c r="Z1649" i="7"/>
  <c r="AE1649" i="7"/>
  <c r="Y1650" i="7"/>
  <c r="Z1650" i="7"/>
  <c r="AE1650" i="7"/>
  <c r="Y1651" i="7"/>
  <c r="Z1651" i="7"/>
  <c r="AE1651" i="7"/>
  <c r="Y1652" i="7"/>
  <c r="Z1652" i="7"/>
  <c r="AE1652" i="7"/>
  <c r="Y1653" i="7"/>
  <c r="Z1653" i="7"/>
  <c r="AE1653" i="7"/>
  <c r="Y1654" i="7"/>
  <c r="Z1654" i="7"/>
  <c r="AE1654" i="7"/>
  <c r="Y1655" i="7"/>
  <c r="Z1655" i="7"/>
  <c r="AE1655" i="7"/>
  <c r="Y1656" i="7"/>
  <c r="Z1656" i="7"/>
  <c r="AE1656" i="7"/>
  <c r="Y1657" i="7"/>
  <c r="Z1657" i="7"/>
  <c r="AE1657" i="7"/>
  <c r="Y1658" i="7"/>
  <c r="Z1658" i="7"/>
  <c r="AE1658" i="7"/>
  <c r="Y1659" i="7"/>
  <c r="Z1659" i="7"/>
  <c r="AE1659" i="7"/>
  <c r="Y1660" i="7"/>
  <c r="Z1660" i="7"/>
  <c r="AE1660" i="7"/>
  <c r="Y1661" i="7"/>
  <c r="Z1661" i="7"/>
  <c r="AE1661" i="7"/>
  <c r="Y1662" i="7"/>
  <c r="Z1662" i="7"/>
  <c r="AE1662" i="7"/>
  <c r="Y1663" i="7"/>
  <c r="Z1663" i="7"/>
  <c r="AE1663" i="7"/>
  <c r="Y1664" i="7"/>
  <c r="Z1664" i="7"/>
  <c r="AE1664" i="7"/>
  <c r="Y1665" i="7"/>
  <c r="Z1665" i="7"/>
  <c r="AE1665" i="7"/>
  <c r="Y1666" i="7"/>
  <c r="Z1666" i="7"/>
  <c r="AE1666" i="7"/>
  <c r="Y1667" i="7"/>
  <c r="Z1667" i="7"/>
  <c r="AE1667" i="7"/>
  <c r="Y1668" i="7"/>
  <c r="Z1668" i="7"/>
  <c r="AE1668" i="7"/>
  <c r="Y1669" i="7"/>
  <c r="Z1669" i="7"/>
  <c r="AE1669" i="7"/>
  <c r="Y1670" i="7"/>
  <c r="Z1670" i="7"/>
  <c r="AE1670" i="7"/>
  <c r="Y1671" i="7"/>
  <c r="Z1671" i="7"/>
  <c r="AE1671" i="7"/>
  <c r="Y1672" i="7"/>
  <c r="Z1672" i="7"/>
  <c r="AE1672" i="7"/>
  <c r="Y1673" i="7"/>
  <c r="Z1673" i="7"/>
  <c r="AE1673" i="7"/>
  <c r="Y1674" i="7"/>
  <c r="Z1674" i="7"/>
  <c r="AE1674" i="7"/>
  <c r="Y1675" i="7"/>
  <c r="Z1675" i="7"/>
  <c r="AE1675" i="7"/>
  <c r="Y1676" i="7"/>
  <c r="Z1676" i="7"/>
  <c r="AE1676" i="7"/>
  <c r="Y1677" i="7"/>
  <c r="Z1677" i="7"/>
  <c r="AE1677" i="7"/>
  <c r="Y1678" i="7"/>
  <c r="Z1678" i="7"/>
  <c r="AE1678" i="7"/>
  <c r="Y1679" i="7"/>
  <c r="Z1679" i="7"/>
  <c r="AE1679" i="7"/>
  <c r="Y1680" i="7"/>
  <c r="Z1680" i="7"/>
  <c r="AE1680" i="7"/>
  <c r="Y1681" i="7"/>
  <c r="Z1681" i="7"/>
  <c r="AE1681" i="7"/>
  <c r="Y1682" i="7"/>
  <c r="Z1682" i="7"/>
  <c r="AE1682" i="7"/>
  <c r="Y1683" i="7"/>
  <c r="Z1683" i="7"/>
  <c r="AE1683" i="7"/>
  <c r="Y1684" i="7"/>
  <c r="Z1684" i="7"/>
  <c r="AE1684" i="7"/>
  <c r="Y1685" i="7"/>
  <c r="Z1685" i="7"/>
  <c r="AE1685" i="7"/>
  <c r="Y1686" i="7"/>
  <c r="Z1686" i="7"/>
  <c r="AE1686" i="7"/>
  <c r="Y1687" i="7"/>
  <c r="Z1687" i="7"/>
  <c r="AE1687" i="7"/>
  <c r="Y1688" i="7"/>
  <c r="Z1688" i="7"/>
  <c r="AE1688" i="7"/>
  <c r="Y1689" i="7"/>
  <c r="Z1689" i="7"/>
  <c r="AE1689" i="7"/>
  <c r="Y1690" i="7"/>
  <c r="Z1690" i="7"/>
  <c r="AE1690" i="7"/>
  <c r="Y1691" i="7"/>
  <c r="Z1691" i="7"/>
  <c r="AE1691" i="7"/>
  <c r="Y1692" i="7"/>
  <c r="Z1692" i="7"/>
  <c r="AE1692" i="7"/>
  <c r="Y1693" i="7"/>
  <c r="Z1693" i="7"/>
  <c r="AE1693" i="7"/>
  <c r="Y1694" i="7"/>
  <c r="Z1694" i="7"/>
  <c r="AE1694" i="7"/>
  <c r="Y1695" i="7"/>
  <c r="Z1695" i="7"/>
  <c r="AE1695" i="7"/>
  <c r="Y1696" i="7"/>
  <c r="Z1696" i="7"/>
  <c r="AE1696" i="7"/>
  <c r="Y1697" i="7"/>
  <c r="Z1697" i="7"/>
  <c r="AE1697" i="7"/>
  <c r="Y1698" i="7"/>
  <c r="Z1698" i="7"/>
  <c r="AE1698" i="7"/>
  <c r="Y1699" i="7"/>
  <c r="Z1699" i="7"/>
  <c r="AE1699" i="7"/>
  <c r="Y1700" i="7"/>
  <c r="Z1700" i="7"/>
  <c r="AE1700" i="7"/>
  <c r="Y1701" i="7"/>
  <c r="Z1701" i="7"/>
  <c r="AE1701" i="7"/>
  <c r="Y1702" i="7"/>
  <c r="Z1702" i="7"/>
  <c r="AE1702" i="7"/>
  <c r="Y1703" i="7"/>
  <c r="Z1703" i="7"/>
  <c r="AE1703" i="7"/>
  <c r="Y1704" i="7"/>
  <c r="Z1704" i="7"/>
  <c r="AE1704" i="7"/>
  <c r="Y1705" i="7"/>
  <c r="Z1705" i="7"/>
  <c r="AE1705" i="7"/>
  <c r="Y1706" i="7"/>
  <c r="Z1706" i="7"/>
  <c r="AE1706" i="7"/>
  <c r="Y1707" i="7"/>
  <c r="Z1707" i="7"/>
  <c r="AE1707" i="7"/>
  <c r="Y1708" i="7"/>
  <c r="Z1708" i="7"/>
  <c r="AE1708" i="7"/>
  <c r="Y1709" i="7"/>
  <c r="Z1709" i="7"/>
  <c r="AE1709" i="7"/>
  <c r="Y1710" i="7"/>
  <c r="Z1710" i="7"/>
  <c r="AE1710" i="7"/>
  <c r="Y1711" i="7"/>
  <c r="Z1711" i="7"/>
  <c r="AE1711" i="7"/>
  <c r="Y1712" i="7"/>
  <c r="Z1712" i="7"/>
  <c r="AE1712" i="7"/>
  <c r="Y1713" i="7"/>
  <c r="Z1713" i="7"/>
  <c r="AE1713" i="7"/>
  <c r="Y1714" i="7"/>
  <c r="Z1714" i="7"/>
  <c r="AE1714" i="7"/>
  <c r="Y1715" i="7"/>
  <c r="Z1715" i="7"/>
  <c r="AE1715" i="7"/>
  <c r="Y1716" i="7"/>
  <c r="Z1716" i="7"/>
  <c r="AE1716" i="7"/>
  <c r="Y1717" i="7"/>
  <c r="Z1717" i="7"/>
  <c r="AE1717" i="7"/>
  <c r="Y1718" i="7"/>
  <c r="Z1718" i="7"/>
  <c r="AE1718" i="7"/>
  <c r="Y1719" i="7"/>
  <c r="Z1719" i="7"/>
  <c r="AE1719" i="7"/>
  <c r="Y1720" i="7"/>
  <c r="Z1720" i="7"/>
  <c r="AE1720" i="7"/>
  <c r="Y1721" i="7"/>
  <c r="Z1721" i="7"/>
  <c r="AE1721" i="7"/>
  <c r="Y1722" i="7"/>
  <c r="Z1722" i="7"/>
  <c r="AE1722" i="7"/>
  <c r="Y1723" i="7"/>
  <c r="Z1723" i="7"/>
  <c r="AE1723" i="7"/>
  <c r="Y1724" i="7"/>
  <c r="Z1724" i="7"/>
  <c r="AE1724" i="7"/>
  <c r="Y1725" i="7"/>
  <c r="Z1725" i="7"/>
  <c r="AE1725" i="7"/>
  <c r="Y1726" i="7"/>
  <c r="Z1726" i="7"/>
  <c r="AE1726" i="7"/>
  <c r="Y1727" i="7"/>
  <c r="Z1727" i="7"/>
  <c r="AE1727" i="7"/>
  <c r="Y1728" i="7"/>
  <c r="Z1728" i="7"/>
  <c r="AE1728" i="7"/>
  <c r="Y1729" i="7"/>
  <c r="Z1729" i="7"/>
  <c r="AE1729" i="7"/>
  <c r="Y1730" i="7"/>
  <c r="Z1730" i="7"/>
  <c r="AE1730" i="7"/>
  <c r="Y1731" i="7"/>
  <c r="Z1731" i="7"/>
  <c r="AE1731" i="7"/>
  <c r="Y1732" i="7"/>
  <c r="Z1732" i="7"/>
  <c r="AE1732" i="7"/>
  <c r="Y1733" i="7"/>
  <c r="Z1733" i="7"/>
  <c r="AE1733" i="7"/>
  <c r="Y1734" i="7"/>
  <c r="Z1734" i="7"/>
  <c r="AE1734" i="7"/>
  <c r="Y1735" i="7"/>
  <c r="Z1735" i="7"/>
  <c r="AE1735" i="7"/>
  <c r="Y1736" i="7"/>
  <c r="Z1736" i="7"/>
  <c r="AE1736" i="7"/>
  <c r="Y1737" i="7"/>
  <c r="Z1737" i="7"/>
  <c r="AE1737" i="7"/>
  <c r="Y1738" i="7"/>
  <c r="Z1738" i="7"/>
  <c r="AE1738" i="7"/>
  <c r="Y1739" i="7"/>
  <c r="Z1739" i="7"/>
  <c r="AE1739" i="7"/>
  <c r="Y1740" i="7"/>
  <c r="Z1740" i="7"/>
  <c r="AE1740" i="7"/>
  <c r="Y1741" i="7"/>
  <c r="Z1741" i="7"/>
  <c r="AE1741" i="7"/>
  <c r="Y1742" i="7"/>
  <c r="Z1742" i="7"/>
  <c r="AE1742" i="7"/>
  <c r="Y1743" i="7"/>
  <c r="Z1743" i="7"/>
  <c r="AE1743" i="7"/>
  <c r="Y1744" i="7"/>
  <c r="Z1744" i="7"/>
  <c r="AE1744" i="7"/>
  <c r="Y1745" i="7"/>
  <c r="Z1745" i="7"/>
  <c r="AE1745" i="7"/>
  <c r="Y1746" i="7"/>
  <c r="Z1746" i="7"/>
  <c r="AE1746" i="7"/>
  <c r="Y1747" i="7"/>
  <c r="Z1747" i="7"/>
  <c r="AE1747" i="7"/>
  <c r="Y1748" i="7"/>
  <c r="Z1748" i="7"/>
  <c r="AE1748" i="7"/>
  <c r="Y1749" i="7"/>
  <c r="Z1749" i="7"/>
  <c r="AE1749" i="7"/>
  <c r="Y1750" i="7"/>
  <c r="Z1750" i="7"/>
  <c r="AE1750" i="7"/>
  <c r="Y1751" i="7"/>
  <c r="Z1751" i="7"/>
  <c r="AE1751" i="7"/>
  <c r="Y1752" i="7"/>
  <c r="Z1752" i="7"/>
  <c r="AE1752" i="7"/>
  <c r="Y1753" i="7"/>
  <c r="Z1753" i="7"/>
  <c r="AE1753" i="7"/>
  <c r="Y1754" i="7"/>
  <c r="Z1754" i="7"/>
  <c r="AE1754" i="7"/>
  <c r="Y1755" i="7"/>
  <c r="Z1755" i="7"/>
  <c r="AE1755" i="7"/>
  <c r="Y1756" i="7"/>
  <c r="Z1756" i="7"/>
  <c r="AE1756" i="7"/>
  <c r="Y1757" i="7"/>
  <c r="Z1757" i="7"/>
  <c r="AE1757" i="7"/>
  <c r="Y1758" i="7"/>
  <c r="Z1758" i="7"/>
  <c r="AE1758" i="7"/>
  <c r="Y1759" i="7"/>
  <c r="Z1759" i="7"/>
  <c r="AE1759" i="7"/>
  <c r="Y1760" i="7"/>
  <c r="Z1760" i="7"/>
  <c r="AE1760" i="7"/>
  <c r="Y1761" i="7"/>
  <c r="Z1761" i="7"/>
  <c r="AE1761" i="7"/>
  <c r="Y1762" i="7"/>
  <c r="Z1762" i="7"/>
  <c r="AE1762" i="7"/>
  <c r="Y1763" i="7"/>
  <c r="Z1763" i="7"/>
  <c r="AE1763" i="7"/>
  <c r="Y1764" i="7"/>
  <c r="Z1764" i="7"/>
  <c r="AE1764" i="7"/>
  <c r="Y1765" i="7"/>
  <c r="Z1765" i="7"/>
  <c r="AE1765" i="7"/>
  <c r="Y1766" i="7"/>
  <c r="Z1766" i="7"/>
  <c r="AE1766" i="7"/>
  <c r="Y1767" i="7"/>
  <c r="Z1767" i="7"/>
  <c r="AE1767" i="7"/>
  <c r="Y1768" i="7"/>
  <c r="Z1768" i="7"/>
  <c r="AE1768" i="7"/>
  <c r="Y1769" i="7"/>
  <c r="Z1769" i="7"/>
  <c r="AE1769" i="7"/>
  <c r="Y1770" i="7"/>
  <c r="Z1770" i="7"/>
  <c r="AE1770" i="7"/>
  <c r="Y1771" i="7"/>
  <c r="Z1771" i="7"/>
  <c r="AE1771" i="7"/>
  <c r="Y1772" i="7"/>
  <c r="Z1772" i="7"/>
  <c r="AE1772" i="7"/>
  <c r="Y1773" i="7"/>
  <c r="Z1773" i="7"/>
  <c r="AE1773" i="7"/>
  <c r="Y1774" i="7"/>
  <c r="Z1774" i="7"/>
  <c r="AE1774" i="7"/>
  <c r="Y1775" i="7"/>
  <c r="Z1775" i="7"/>
  <c r="AE1775" i="7"/>
  <c r="Y1776" i="7"/>
  <c r="Z1776" i="7"/>
  <c r="AE1776" i="7"/>
  <c r="Y1777" i="7"/>
  <c r="Z1777" i="7"/>
  <c r="AE1777" i="7"/>
  <c r="Y1778" i="7"/>
  <c r="Z1778" i="7"/>
  <c r="AE1778" i="7"/>
  <c r="Y1779" i="7"/>
  <c r="Z1779" i="7"/>
  <c r="AE1779" i="7"/>
  <c r="Y1780" i="7"/>
  <c r="Z1780" i="7"/>
  <c r="AE1780" i="7"/>
  <c r="Y1781" i="7"/>
  <c r="Z1781" i="7"/>
  <c r="AE1781" i="7"/>
  <c r="Y1782" i="7"/>
  <c r="Z1782" i="7"/>
  <c r="AE1782" i="7"/>
  <c r="Y1783" i="7"/>
  <c r="Z1783" i="7"/>
  <c r="AE1783" i="7"/>
  <c r="Y1784" i="7"/>
  <c r="Z1784" i="7"/>
  <c r="AE1784" i="7"/>
  <c r="Y1785" i="7"/>
  <c r="Z1785" i="7"/>
  <c r="AE1785" i="7"/>
  <c r="Y1786" i="7"/>
  <c r="Z1786" i="7"/>
  <c r="AE1786" i="7"/>
  <c r="Y1787" i="7"/>
  <c r="Z1787" i="7"/>
  <c r="AE1787" i="7"/>
  <c r="Y1788" i="7"/>
  <c r="Z1788" i="7"/>
  <c r="AE1788" i="7"/>
  <c r="Y1789" i="7"/>
  <c r="Z1789" i="7"/>
  <c r="AE1789" i="7"/>
  <c r="Y1790" i="7"/>
  <c r="Z1790" i="7"/>
  <c r="AE1790" i="7"/>
  <c r="Y1791" i="7"/>
  <c r="Z1791" i="7"/>
  <c r="AE1791" i="7"/>
  <c r="Y1792" i="7"/>
  <c r="Z1792" i="7"/>
  <c r="AE1792" i="7"/>
  <c r="Y1793" i="7"/>
  <c r="Z1793" i="7"/>
  <c r="AE1793" i="7"/>
  <c r="Y1794" i="7"/>
  <c r="Z1794" i="7"/>
  <c r="AE1794" i="7"/>
  <c r="Y1795" i="7"/>
  <c r="Z1795" i="7"/>
  <c r="AE1795" i="7"/>
  <c r="Y1796" i="7"/>
  <c r="Z1796" i="7"/>
  <c r="AE1796" i="7"/>
  <c r="Y1797" i="7"/>
  <c r="Z1797" i="7"/>
  <c r="AE1797" i="7"/>
  <c r="Y1798" i="7"/>
  <c r="Z1798" i="7"/>
  <c r="AE1798" i="7"/>
  <c r="Y1799" i="7"/>
  <c r="Z1799" i="7"/>
  <c r="AE1799" i="7"/>
  <c r="Y1800" i="7"/>
  <c r="Z1800" i="7"/>
  <c r="AE1800" i="7"/>
  <c r="Y1801" i="7"/>
  <c r="Z1801" i="7"/>
  <c r="AE1801" i="7"/>
  <c r="Y1802" i="7"/>
  <c r="Z1802" i="7"/>
  <c r="AE1802" i="7"/>
  <c r="Y1803" i="7"/>
  <c r="Z1803" i="7"/>
  <c r="AE1803" i="7"/>
  <c r="Y1804" i="7"/>
  <c r="Z1804" i="7"/>
  <c r="AE1804" i="7"/>
  <c r="Y1805" i="7"/>
  <c r="Z1805" i="7"/>
  <c r="AE1805" i="7"/>
  <c r="Y1806" i="7"/>
  <c r="Z1806" i="7"/>
  <c r="AE1806" i="7"/>
  <c r="Y1807" i="7"/>
  <c r="Z1807" i="7"/>
  <c r="AE1807" i="7"/>
  <c r="Y1808" i="7"/>
  <c r="Z1808" i="7"/>
  <c r="AE1808" i="7"/>
  <c r="Y1809" i="7"/>
  <c r="Z1809" i="7"/>
  <c r="AE1809" i="7"/>
  <c r="Y1810" i="7"/>
  <c r="Z1810" i="7"/>
  <c r="AE1810" i="7"/>
  <c r="Y1811" i="7"/>
  <c r="Z1811" i="7"/>
  <c r="AE1811" i="7"/>
  <c r="Y1812" i="7"/>
  <c r="Z1812" i="7"/>
  <c r="AE1812" i="7"/>
  <c r="Y1813" i="7"/>
  <c r="Z1813" i="7"/>
  <c r="AE1813" i="7"/>
  <c r="Y1814" i="7"/>
  <c r="Z1814" i="7"/>
  <c r="AE1814" i="7"/>
  <c r="Y1815" i="7"/>
  <c r="Z1815" i="7"/>
  <c r="AE1815" i="7"/>
  <c r="Y1816" i="7"/>
  <c r="Z1816" i="7"/>
  <c r="AE1816" i="7"/>
  <c r="Y1817" i="7"/>
  <c r="Z1817" i="7"/>
  <c r="AE1817" i="7"/>
  <c r="Y1818" i="7"/>
  <c r="Z1818" i="7"/>
  <c r="AE1818" i="7"/>
  <c r="Y1819" i="7"/>
  <c r="Z1819" i="7"/>
  <c r="AE1819" i="7"/>
  <c r="Y1820" i="7"/>
  <c r="Z1820" i="7"/>
  <c r="AE1820" i="7"/>
  <c r="Y1821" i="7"/>
  <c r="Z1821" i="7"/>
  <c r="AE1821" i="7"/>
  <c r="Y1822" i="7"/>
  <c r="Z1822" i="7"/>
  <c r="AE1822" i="7"/>
  <c r="Y1823" i="7"/>
  <c r="Z1823" i="7"/>
  <c r="AE1823" i="7"/>
  <c r="Y1824" i="7"/>
  <c r="Z1824" i="7"/>
  <c r="AE1824" i="7"/>
  <c r="Y1825" i="7"/>
  <c r="Z1825" i="7"/>
  <c r="AE1825" i="7"/>
  <c r="Y1826" i="7"/>
  <c r="Z1826" i="7"/>
  <c r="AE1826" i="7"/>
  <c r="Y1827" i="7"/>
  <c r="Z1827" i="7"/>
  <c r="AE1827" i="7"/>
  <c r="Y1828" i="7"/>
  <c r="Z1828" i="7"/>
  <c r="AE1828" i="7"/>
  <c r="Y1829" i="7"/>
  <c r="Z1829" i="7"/>
  <c r="AE1829" i="7"/>
  <c r="Y1830" i="7"/>
  <c r="Z1830" i="7"/>
  <c r="AE1830" i="7"/>
  <c r="Y1831" i="7"/>
  <c r="Z1831" i="7"/>
  <c r="AE1831" i="7"/>
  <c r="Y1832" i="7"/>
  <c r="Z1832" i="7"/>
  <c r="AE1832" i="7"/>
  <c r="Y1833" i="7"/>
  <c r="Z1833" i="7"/>
  <c r="AE1833" i="7"/>
  <c r="Y1834" i="7"/>
  <c r="Z1834" i="7"/>
  <c r="AE1834" i="7"/>
  <c r="Y1835" i="7"/>
  <c r="Z1835" i="7"/>
  <c r="AE1835" i="7"/>
  <c r="Y1836" i="7"/>
  <c r="Z1836" i="7"/>
  <c r="AE1836" i="7"/>
  <c r="Y1837" i="7"/>
  <c r="Z1837" i="7"/>
  <c r="AE1837" i="7"/>
  <c r="Y1838" i="7"/>
  <c r="Z1838" i="7"/>
  <c r="AE1838" i="7"/>
  <c r="Y1839" i="7"/>
  <c r="Z1839" i="7"/>
  <c r="AE1839" i="7"/>
  <c r="Y1840" i="7"/>
  <c r="Z1840" i="7"/>
  <c r="AE1840" i="7"/>
  <c r="Y1841" i="7"/>
  <c r="Z1841" i="7"/>
  <c r="AE1841" i="7"/>
  <c r="Y1842" i="7"/>
  <c r="Z1842" i="7"/>
  <c r="AE1842" i="7"/>
  <c r="Y1843" i="7"/>
  <c r="Z1843" i="7"/>
  <c r="AE1843" i="7"/>
  <c r="Y1844" i="7"/>
  <c r="Z1844" i="7"/>
  <c r="AE1844" i="7"/>
  <c r="Y1845" i="7"/>
  <c r="Z1845" i="7"/>
  <c r="AE1845" i="7"/>
  <c r="Y1846" i="7"/>
  <c r="Z1846" i="7"/>
  <c r="AE1846" i="7"/>
  <c r="Y1847" i="7"/>
  <c r="Z1847" i="7"/>
  <c r="AE1847" i="7"/>
  <c r="Y1848" i="7"/>
  <c r="Z1848" i="7"/>
  <c r="AE1848" i="7"/>
  <c r="Y1849" i="7"/>
  <c r="Z1849" i="7"/>
  <c r="AE1849" i="7"/>
  <c r="Y1850" i="7"/>
  <c r="Z1850" i="7"/>
  <c r="AE1850" i="7"/>
  <c r="Y1851" i="7"/>
  <c r="Z1851" i="7"/>
  <c r="AE1851" i="7"/>
  <c r="Y1852" i="7"/>
  <c r="Z1852" i="7"/>
  <c r="AE1852" i="7"/>
  <c r="Y1853" i="7"/>
  <c r="Z1853" i="7"/>
  <c r="AE1853" i="7"/>
  <c r="Y1854" i="7"/>
  <c r="Z1854" i="7"/>
  <c r="AE1854" i="7"/>
  <c r="Y1855" i="7"/>
  <c r="Z1855" i="7"/>
  <c r="AE1855" i="7"/>
  <c r="Y1856" i="7"/>
  <c r="Z1856" i="7"/>
  <c r="AE1856" i="7"/>
  <c r="Y1857" i="7"/>
  <c r="Z1857" i="7"/>
  <c r="AE1857" i="7"/>
  <c r="Y1858" i="7"/>
  <c r="Z1858" i="7"/>
  <c r="AE1858" i="7"/>
  <c r="Y1859" i="7"/>
  <c r="Z1859" i="7"/>
  <c r="AE1859" i="7"/>
  <c r="Y1860" i="7"/>
  <c r="Z1860" i="7"/>
  <c r="AE1860" i="7"/>
  <c r="Y1861" i="7"/>
  <c r="Z1861" i="7"/>
  <c r="AE1861" i="7"/>
  <c r="Y1862" i="7"/>
  <c r="Z1862" i="7"/>
  <c r="AE1862" i="7"/>
  <c r="Y1863" i="7"/>
  <c r="Z1863" i="7"/>
  <c r="AE1863" i="7"/>
  <c r="Y1864" i="7"/>
  <c r="Z1864" i="7"/>
  <c r="AE1864" i="7"/>
  <c r="Y1865" i="7"/>
  <c r="Z1865" i="7"/>
  <c r="AE1865" i="7"/>
  <c r="Y1866" i="7"/>
  <c r="Z1866" i="7"/>
  <c r="AE1866" i="7"/>
  <c r="Y1867" i="7"/>
  <c r="Z1867" i="7"/>
  <c r="AE1867" i="7"/>
  <c r="Y1868" i="7"/>
  <c r="Z1868" i="7"/>
  <c r="AE1868" i="7"/>
  <c r="Y1869" i="7"/>
  <c r="Z1869" i="7"/>
  <c r="AE1869" i="7"/>
  <c r="Y1870" i="7"/>
  <c r="Z1870" i="7"/>
  <c r="AE1870" i="7"/>
  <c r="Y1871" i="7"/>
  <c r="Z1871" i="7"/>
  <c r="AE1871" i="7"/>
  <c r="Y1872" i="7"/>
  <c r="Z1872" i="7"/>
  <c r="AE1872" i="7"/>
  <c r="Y1873" i="7"/>
  <c r="Z1873" i="7"/>
  <c r="AE1873" i="7"/>
  <c r="Y1874" i="7"/>
  <c r="Z1874" i="7"/>
  <c r="AE1874" i="7"/>
  <c r="Y1875" i="7"/>
  <c r="Z1875" i="7"/>
  <c r="AE1875" i="7"/>
  <c r="Y1876" i="7"/>
  <c r="Z1876" i="7"/>
  <c r="AE1876" i="7"/>
  <c r="Y1877" i="7"/>
  <c r="Z1877" i="7"/>
  <c r="AE1877" i="7"/>
  <c r="Y1878" i="7"/>
  <c r="Z1878" i="7"/>
  <c r="AE1878" i="7"/>
  <c r="Y1879" i="7"/>
  <c r="Z1879" i="7"/>
  <c r="AE1879" i="7"/>
  <c r="Y1880" i="7"/>
  <c r="Z1880" i="7"/>
  <c r="AE1880" i="7"/>
  <c r="Y1881" i="7"/>
  <c r="Z1881" i="7"/>
  <c r="AE1881" i="7"/>
  <c r="Y1882" i="7"/>
  <c r="Z1882" i="7"/>
  <c r="AE1882" i="7"/>
  <c r="Y1883" i="7"/>
  <c r="Z1883" i="7"/>
  <c r="AE1883" i="7"/>
  <c r="Y1884" i="7"/>
  <c r="Z1884" i="7"/>
  <c r="AE1884" i="7"/>
  <c r="Y1885" i="7"/>
  <c r="Z1885" i="7"/>
  <c r="AE1885" i="7"/>
  <c r="Y1886" i="7"/>
  <c r="Z1886" i="7"/>
  <c r="AE1886" i="7"/>
  <c r="Y1887" i="7"/>
  <c r="Z1887" i="7"/>
  <c r="AE1887" i="7"/>
  <c r="Y1888" i="7"/>
  <c r="Z1888" i="7"/>
  <c r="AE1888" i="7"/>
  <c r="Y1889" i="7"/>
  <c r="Z1889" i="7"/>
  <c r="AE1889" i="7"/>
  <c r="Y1890" i="7"/>
  <c r="Z1890" i="7"/>
  <c r="AE1890" i="7"/>
  <c r="Y1891" i="7"/>
  <c r="Z1891" i="7"/>
  <c r="AE1891" i="7"/>
  <c r="Y1892" i="7"/>
  <c r="Z1892" i="7"/>
  <c r="AE1892" i="7"/>
  <c r="Y1893" i="7"/>
  <c r="Z1893" i="7"/>
  <c r="AE1893" i="7"/>
  <c r="Y1894" i="7"/>
  <c r="Z1894" i="7"/>
  <c r="AE1894" i="7"/>
  <c r="Y1895" i="7"/>
  <c r="Z1895" i="7"/>
  <c r="AE1895" i="7"/>
  <c r="Y1896" i="7"/>
  <c r="Z1896" i="7"/>
  <c r="AE1896" i="7"/>
  <c r="Y1897" i="7"/>
  <c r="Z1897" i="7"/>
  <c r="AE1897" i="7"/>
  <c r="Y1898" i="7"/>
  <c r="Z1898" i="7"/>
  <c r="AE1898" i="7"/>
  <c r="Y1899" i="7"/>
  <c r="Z1899" i="7"/>
  <c r="AE1899" i="7"/>
  <c r="Y1900" i="7"/>
  <c r="Z1900" i="7"/>
  <c r="AE1900" i="7"/>
  <c r="Y1901" i="7"/>
  <c r="Z1901" i="7"/>
  <c r="AE1901" i="7"/>
  <c r="Y1902" i="7"/>
  <c r="Z1902" i="7"/>
  <c r="AE1902" i="7"/>
  <c r="Y1903" i="7"/>
  <c r="Z1903" i="7"/>
  <c r="AE1903" i="7"/>
  <c r="Y1904" i="7"/>
  <c r="Z1904" i="7"/>
  <c r="AE1904" i="7"/>
  <c r="Y1905" i="7"/>
  <c r="Z1905" i="7"/>
  <c r="AE1905" i="7"/>
  <c r="Y1906" i="7"/>
  <c r="Z1906" i="7"/>
  <c r="AE1906" i="7"/>
  <c r="Y1907" i="7"/>
  <c r="Z1907" i="7"/>
  <c r="AE1907" i="7"/>
  <c r="Y1908" i="7"/>
  <c r="Z1908" i="7"/>
  <c r="AE1908" i="7"/>
  <c r="Y1909" i="7"/>
  <c r="Z1909" i="7"/>
  <c r="AE1909" i="7"/>
  <c r="Y1910" i="7"/>
  <c r="Z1910" i="7"/>
  <c r="AE1910" i="7"/>
  <c r="Y1911" i="7"/>
  <c r="Z1911" i="7"/>
  <c r="AE1911" i="7"/>
  <c r="Y1912" i="7"/>
  <c r="Z1912" i="7"/>
  <c r="AE1912" i="7"/>
  <c r="Y1913" i="7"/>
  <c r="Z1913" i="7"/>
  <c r="AE1913" i="7"/>
  <c r="Y1914" i="7"/>
  <c r="Z1914" i="7"/>
  <c r="AE1914" i="7"/>
  <c r="Y1915" i="7"/>
  <c r="Z1915" i="7"/>
  <c r="AE1915" i="7"/>
  <c r="Y1916" i="7"/>
  <c r="Z1916" i="7"/>
  <c r="AE1916" i="7"/>
  <c r="Y1917" i="7"/>
  <c r="Z1917" i="7"/>
  <c r="AE1917" i="7"/>
  <c r="Y1918" i="7"/>
  <c r="Z1918" i="7"/>
  <c r="AE1918" i="7"/>
  <c r="Y1919" i="7"/>
  <c r="Z1919" i="7"/>
  <c r="AE1919" i="7"/>
  <c r="Y1920" i="7"/>
  <c r="Z1920" i="7"/>
  <c r="AE1920" i="7"/>
  <c r="Y1921" i="7"/>
  <c r="Z1921" i="7"/>
  <c r="AE1921" i="7"/>
  <c r="Y1922" i="7"/>
  <c r="Z1922" i="7"/>
  <c r="AE1922" i="7"/>
  <c r="Y1923" i="7"/>
  <c r="Z1923" i="7"/>
  <c r="AE1923" i="7"/>
  <c r="Y1924" i="7"/>
  <c r="Z1924" i="7"/>
  <c r="AE1924" i="7"/>
  <c r="Y1925" i="7"/>
  <c r="Z1925" i="7"/>
  <c r="AE1925" i="7"/>
  <c r="Y1926" i="7"/>
  <c r="Z1926" i="7"/>
  <c r="AE1926" i="7"/>
  <c r="Y1927" i="7"/>
  <c r="Z1927" i="7"/>
  <c r="AE1927" i="7"/>
  <c r="Y1928" i="7"/>
  <c r="Z1928" i="7"/>
  <c r="AE1928" i="7"/>
  <c r="Y1929" i="7"/>
  <c r="Z1929" i="7"/>
  <c r="AE1929" i="7"/>
  <c r="Y1930" i="7"/>
  <c r="Z1930" i="7"/>
  <c r="AE1930" i="7"/>
  <c r="Y1931" i="7"/>
  <c r="Z1931" i="7"/>
  <c r="AE1931" i="7"/>
  <c r="Y1932" i="7"/>
  <c r="Z1932" i="7"/>
  <c r="AE1932" i="7"/>
  <c r="Y1933" i="7"/>
  <c r="Z1933" i="7"/>
  <c r="AE1933" i="7"/>
  <c r="Y1934" i="7"/>
  <c r="Z1934" i="7"/>
  <c r="AE1934" i="7"/>
  <c r="Y1935" i="7"/>
  <c r="Z1935" i="7"/>
  <c r="AE1935" i="7"/>
  <c r="Y1936" i="7"/>
  <c r="Z1936" i="7"/>
  <c r="AE1936" i="7"/>
  <c r="Y1937" i="7"/>
  <c r="Z1937" i="7"/>
  <c r="AE1937" i="7"/>
  <c r="Y1938" i="7"/>
  <c r="Z1938" i="7"/>
  <c r="AE1938" i="7"/>
  <c r="Y1939" i="7"/>
  <c r="Z1939" i="7"/>
  <c r="AE1939" i="7"/>
  <c r="Y1940" i="7"/>
  <c r="Z1940" i="7"/>
  <c r="AE1940" i="7"/>
  <c r="Y1941" i="7"/>
  <c r="Z1941" i="7"/>
  <c r="AE1941" i="7"/>
  <c r="Y1942" i="7"/>
  <c r="Z1942" i="7"/>
  <c r="AE1942" i="7"/>
  <c r="Y1943" i="7"/>
  <c r="Z1943" i="7"/>
  <c r="AE1943" i="7"/>
  <c r="Y1944" i="7"/>
  <c r="Z1944" i="7"/>
  <c r="AE1944" i="7"/>
  <c r="Y1945" i="7"/>
  <c r="Z1945" i="7"/>
  <c r="AE1945" i="7"/>
  <c r="Y1946" i="7"/>
  <c r="Z1946" i="7"/>
  <c r="AE1946" i="7"/>
  <c r="Y1947" i="7"/>
  <c r="Z1947" i="7"/>
  <c r="AE1947" i="7"/>
  <c r="Y1948" i="7"/>
  <c r="Z1948" i="7"/>
  <c r="AE1948" i="7"/>
  <c r="Y1949" i="7"/>
  <c r="Z1949" i="7"/>
  <c r="AE1949" i="7"/>
  <c r="Y1950" i="7"/>
  <c r="Z1950" i="7"/>
  <c r="AE1950" i="7"/>
  <c r="Y1951" i="7"/>
  <c r="Z1951" i="7"/>
  <c r="AE1951" i="7"/>
  <c r="Y1952" i="7"/>
  <c r="Z1952" i="7"/>
  <c r="AE1952" i="7"/>
  <c r="Y1953" i="7"/>
  <c r="Z1953" i="7"/>
  <c r="AE1953" i="7"/>
  <c r="Y1954" i="7"/>
  <c r="Z1954" i="7"/>
  <c r="AE1954" i="7"/>
  <c r="Y1955" i="7"/>
  <c r="Z1955" i="7"/>
  <c r="AE1955" i="7"/>
  <c r="Y1956" i="7"/>
  <c r="Z1956" i="7"/>
  <c r="AE1956" i="7"/>
  <c r="Y1957" i="7"/>
  <c r="Z1957" i="7"/>
  <c r="AE1957" i="7"/>
  <c r="Y1958" i="7"/>
  <c r="Z1958" i="7"/>
  <c r="AE1958" i="7"/>
  <c r="Y1959" i="7"/>
  <c r="Z1959" i="7"/>
  <c r="AE1959" i="7"/>
  <c r="Y1960" i="7"/>
  <c r="Z1960" i="7"/>
  <c r="AE1960" i="7"/>
  <c r="Y1961" i="7"/>
  <c r="Z1961" i="7"/>
  <c r="AE1961" i="7"/>
  <c r="Y1962" i="7"/>
  <c r="Z1962" i="7"/>
  <c r="AE1962" i="7"/>
  <c r="Y1963" i="7"/>
  <c r="Z1963" i="7"/>
  <c r="AE1963" i="7"/>
  <c r="Y1964" i="7"/>
  <c r="Z1964" i="7"/>
  <c r="AE1964" i="7"/>
  <c r="Y1965" i="7"/>
  <c r="Z1965" i="7"/>
  <c r="AE1965" i="7"/>
  <c r="Y1966" i="7"/>
  <c r="Z1966" i="7"/>
  <c r="AE1966" i="7"/>
  <c r="Y1967" i="7"/>
  <c r="Z1967" i="7"/>
  <c r="AE1967" i="7"/>
  <c r="Y1968" i="7"/>
  <c r="Z1968" i="7"/>
  <c r="AE1968" i="7"/>
  <c r="Y1969" i="7"/>
  <c r="Z1969" i="7"/>
  <c r="AE1969" i="7"/>
  <c r="Y1970" i="7"/>
  <c r="Z1970" i="7"/>
  <c r="AE1970" i="7"/>
  <c r="Y1971" i="7"/>
  <c r="Z1971" i="7"/>
  <c r="AE1971" i="7"/>
  <c r="Y1972" i="7"/>
  <c r="Z1972" i="7"/>
  <c r="AE1972" i="7"/>
  <c r="Y1973" i="7"/>
  <c r="Z1973" i="7"/>
  <c r="AE1973" i="7"/>
  <c r="Y1974" i="7"/>
  <c r="Z1974" i="7"/>
  <c r="AE1974" i="7"/>
  <c r="Y1975" i="7"/>
  <c r="Z1975" i="7"/>
  <c r="AE1975" i="7"/>
  <c r="Y1976" i="7"/>
  <c r="Z1976" i="7"/>
  <c r="AE1976" i="7"/>
  <c r="Y1977" i="7"/>
  <c r="Z1977" i="7"/>
  <c r="AE1977" i="7"/>
  <c r="Y1978" i="7"/>
  <c r="Z1978" i="7"/>
  <c r="AE1978" i="7"/>
  <c r="Y1979" i="7"/>
  <c r="Z1979" i="7"/>
  <c r="AE1979" i="7"/>
  <c r="Y1980" i="7"/>
  <c r="Z1980" i="7"/>
  <c r="AE1980" i="7"/>
  <c r="Y1981" i="7"/>
  <c r="Z1981" i="7"/>
  <c r="AE1981" i="7"/>
  <c r="Y1982" i="7"/>
  <c r="Z1982" i="7"/>
  <c r="AE1982" i="7"/>
  <c r="Y1983" i="7"/>
  <c r="Z1983" i="7"/>
  <c r="AE1983" i="7"/>
  <c r="Y1984" i="7"/>
  <c r="Z1984" i="7"/>
  <c r="AE1984" i="7"/>
  <c r="Y1985" i="7"/>
  <c r="Z1985" i="7"/>
  <c r="AE1985" i="7"/>
  <c r="Y1986" i="7"/>
  <c r="Z1986" i="7"/>
  <c r="AE1986" i="7"/>
  <c r="Y1987" i="7"/>
  <c r="Z1987" i="7"/>
  <c r="AE1987" i="7"/>
  <c r="Y1988" i="7"/>
  <c r="Z1988" i="7"/>
  <c r="AE1988" i="7"/>
  <c r="Y1989" i="7"/>
  <c r="Z1989" i="7"/>
  <c r="AE1989" i="7"/>
  <c r="Y1990" i="7"/>
  <c r="Z1990" i="7"/>
  <c r="AE1990" i="7"/>
  <c r="Y1991" i="7"/>
  <c r="Z1991" i="7"/>
  <c r="AE1991" i="7"/>
  <c r="Y1992" i="7"/>
  <c r="Z1992" i="7"/>
  <c r="AE1992" i="7"/>
  <c r="Y1993" i="7"/>
  <c r="Z1993" i="7"/>
  <c r="AE1993" i="7"/>
  <c r="Y1994" i="7"/>
  <c r="Z1994" i="7"/>
  <c r="AE1994" i="7"/>
  <c r="Y1995" i="7"/>
  <c r="Z1995" i="7"/>
  <c r="AE1995" i="7"/>
  <c r="Y1996" i="7"/>
  <c r="Z1996" i="7"/>
  <c r="AE1996" i="7"/>
  <c r="Y1997" i="7"/>
  <c r="Z1997" i="7"/>
  <c r="AE1997" i="7"/>
  <c r="Y1998" i="7"/>
  <c r="Z1998" i="7"/>
  <c r="AE1998" i="7"/>
  <c r="Y1999" i="7"/>
  <c r="Z1999" i="7"/>
  <c r="AE1999" i="7"/>
  <c r="Y2000" i="7"/>
  <c r="Z2000" i="7"/>
  <c r="AE2000" i="7"/>
  <c r="Y2001" i="7"/>
  <c r="Z2001" i="7"/>
  <c r="AE2001" i="7"/>
  <c r="Y2002" i="7"/>
  <c r="Z2002" i="7"/>
  <c r="AE2002" i="7"/>
  <c r="Y2003" i="7"/>
  <c r="Z2003" i="7"/>
  <c r="AE2003" i="7"/>
  <c r="Y2004" i="7"/>
  <c r="Z2004" i="7"/>
  <c r="AE2004" i="7"/>
  <c r="Y2005" i="7"/>
  <c r="Z2005" i="7"/>
  <c r="AE2005" i="7"/>
  <c r="Y2006" i="7"/>
  <c r="Z2006" i="7"/>
  <c r="AE2006" i="7"/>
  <c r="Y2007" i="7"/>
  <c r="Z2007" i="7"/>
  <c r="AE2007" i="7"/>
  <c r="Y2008" i="7"/>
  <c r="Z2008" i="7"/>
  <c r="AE2008" i="7"/>
  <c r="Y2009" i="7"/>
  <c r="Z2009" i="7"/>
  <c r="AE2009" i="7"/>
  <c r="Y2010" i="7"/>
  <c r="Z2010" i="7"/>
  <c r="AE2010" i="7"/>
  <c r="Y2011" i="7"/>
  <c r="Z2011" i="7"/>
  <c r="AE2011" i="7"/>
  <c r="Y2012" i="7"/>
  <c r="Z2012" i="7"/>
  <c r="AE2012" i="7"/>
  <c r="Y2013" i="7"/>
  <c r="Z2013" i="7"/>
  <c r="AE2013" i="7"/>
  <c r="Y2014" i="7"/>
  <c r="Z2014" i="7"/>
  <c r="AE2014" i="7"/>
  <c r="Y2015" i="7"/>
  <c r="Z2015" i="7"/>
  <c r="AE2015" i="7"/>
  <c r="Y2016" i="7"/>
  <c r="Z2016" i="7"/>
  <c r="AE2016" i="7"/>
  <c r="Y2017" i="7"/>
  <c r="Z2017" i="7"/>
  <c r="AE2017" i="7"/>
  <c r="Y2018" i="7"/>
  <c r="Z2018" i="7"/>
  <c r="AE2018" i="7"/>
  <c r="Y2019" i="7"/>
  <c r="Z2019" i="7"/>
  <c r="AE2019" i="7"/>
  <c r="Y2020" i="7"/>
  <c r="Z2020" i="7"/>
  <c r="AE2020" i="7"/>
  <c r="Y2021" i="7"/>
  <c r="Z2021" i="7"/>
  <c r="AE2021" i="7"/>
  <c r="Y2022" i="7"/>
  <c r="Z2022" i="7"/>
  <c r="AE2022" i="7"/>
  <c r="Y2023" i="7"/>
  <c r="Z2023" i="7"/>
  <c r="AE2023" i="7"/>
  <c r="Y2024" i="7"/>
  <c r="Z2024" i="7"/>
  <c r="AE2024" i="7"/>
  <c r="Y2025" i="7"/>
  <c r="Z2025" i="7"/>
  <c r="AE2025" i="7"/>
  <c r="Y2026" i="7"/>
  <c r="Z2026" i="7"/>
  <c r="AE2026" i="7"/>
  <c r="Y2027" i="7"/>
  <c r="Z2027" i="7"/>
  <c r="AE2027" i="7"/>
  <c r="Y2028" i="7"/>
  <c r="Z2028" i="7"/>
  <c r="AE2028" i="7"/>
  <c r="Y2029" i="7"/>
  <c r="Z2029" i="7"/>
  <c r="AE2029" i="7"/>
  <c r="Y2030" i="7"/>
  <c r="Z2030" i="7"/>
  <c r="AE2030" i="7"/>
  <c r="Y2031" i="7"/>
  <c r="Z2031" i="7"/>
  <c r="AE2031" i="7"/>
  <c r="Y2032" i="7"/>
  <c r="Z2032" i="7"/>
  <c r="AE2032" i="7"/>
  <c r="Y2033" i="7"/>
  <c r="Z2033" i="7"/>
  <c r="AE2033" i="7"/>
  <c r="Y2034" i="7"/>
  <c r="Z2034" i="7"/>
  <c r="AE2034" i="7"/>
  <c r="Y2035" i="7"/>
  <c r="Z2035" i="7"/>
  <c r="AE2035" i="7"/>
  <c r="Y2036" i="7"/>
  <c r="Z2036" i="7"/>
  <c r="AE2036" i="7"/>
  <c r="Y2037" i="7"/>
  <c r="Z2037" i="7"/>
  <c r="AE2037" i="7"/>
  <c r="Y2038" i="7"/>
  <c r="Z2038" i="7"/>
  <c r="AE2038" i="7"/>
  <c r="Y2039" i="7"/>
  <c r="Z2039" i="7"/>
  <c r="AE2039" i="7"/>
  <c r="Y2040" i="7"/>
  <c r="Z2040" i="7"/>
  <c r="AE2040" i="7"/>
  <c r="Y2041" i="7"/>
  <c r="Z2041" i="7"/>
  <c r="AE2041" i="7"/>
  <c r="Y2042" i="7"/>
  <c r="Z2042" i="7"/>
  <c r="AE2042" i="7"/>
  <c r="Y2043" i="7"/>
  <c r="Z2043" i="7"/>
  <c r="AE2043" i="7"/>
  <c r="Y2044" i="7"/>
  <c r="Z2044" i="7"/>
  <c r="AE2044" i="7"/>
  <c r="Y2045" i="7"/>
  <c r="Z2045" i="7"/>
  <c r="AE2045" i="7"/>
  <c r="Y2046" i="7"/>
  <c r="Z2046" i="7"/>
  <c r="AE2046" i="7"/>
  <c r="Y2047" i="7"/>
  <c r="Z2047" i="7"/>
  <c r="AE2047" i="7"/>
  <c r="Y2048" i="7"/>
  <c r="Z2048" i="7"/>
  <c r="AE2048" i="7"/>
  <c r="Y2049" i="7"/>
  <c r="Z2049" i="7"/>
  <c r="AE2049" i="7"/>
  <c r="Y2050" i="7"/>
  <c r="Z2050" i="7"/>
  <c r="AE2050" i="7"/>
  <c r="Y2051" i="7"/>
  <c r="Z2051" i="7"/>
  <c r="AE2051" i="7"/>
  <c r="Y2052" i="7"/>
  <c r="Z2052" i="7"/>
  <c r="AE2052" i="7"/>
  <c r="Y2053" i="7"/>
  <c r="Z2053" i="7"/>
  <c r="AE2053" i="7"/>
  <c r="Y2054" i="7"/>
  <c r="Z2054" i="7"/>
  <c r="AE2054" i="7"/>
  <c r="Y2055" i="7"/>
  <c r="Z2055" i="7"/>
  <c r="AE2055" i="7"/>
  <c r="Y2056" i="7"/>
  <c r="Z2056" i="7"/>
  <c r="AE2056" i="7"/>
  <c r="Y2057" i="7"/>
  <c r="Z2057" i="7"/>
  <c r="AE2057" i="7"/>
  <c r="Y2058" i="7"/>
  <c r="Z2058" i="7"/>
  <c r="AE2058" i="7"/>
  <c r="Y2059" i="7"/>
  <c r="Z2059" i="7"/>
  <c r="AE2059" i="7"/>
  <c r="Y2060" i="7"/>
  <c r="Z2060" i="7"/>
  <c r="AE2060" i="7"/>
  <c r="Y2061" i="7"/>
  <c r="Z2061" i="7"/>
  <c r="AE2061" i="7"/>
  <c r="Y2062" i="7"/>
  <c r="Z2062" i="7"/>
  <c r="AE2062" i="7"/>
  <c r="Y2063" i="7"/>
  <c r="Z2063" i="7"/>
  <c r="AE2063" i="7"/>
  <c r="Y2064" i="7"/>
  <c r="Z2064" i="7"/>
  <c r="AE2064" i="7"/>
  <c r="Y2065" i="7"/>
  <c r="Z2065" i="7"/>
  <c r="AE2065" i="7"/>
  <c r="Y2066" i="7"/>
  <c r="Z2066" i="7"/>
  <c r="AE2066" i="7"/>
  <c r="Y2067" i="7"/>
  <c r="Z2067" i="7"/>
  <c r="AE2067" i="7"/>
  <c r="Y2068" i="7"/>
  <c r="Z2068" i="7"/>
  <c r="AE2068" i="7"/>
  <c r="Y2069" i="7"/>
  <c r="Z2069" i="7"/>
  <c r="AE2069" i="7"/>
  <c r="Y2070" i="7"/>
  <c r="Z2070" i="7"/>
  <c r="AE2070" i="7"/>
  <c r="Y2071" i="7"/>
  <c r="Z2071" i="7"/>
  <c r="AE2071" i="7"/>
  <c r="Y2072" i="7"/>
  <c r="Z2072" i="7"/>
  <c r="AE2072" i="7"/>
  <c r="Y2073" i="7"/>
  <c r="Z2073" i="7"/>
  <c r="AE2073" i="7"/>
  <c r="Y2074" i="7"/>
  <c r="Z2074" i="7"/>
  <c r="AE2074" i="7"/>
  <c r="Y2075" i="7"/>
  <c r="Z2075" i="7"/>
  <c r="AE2075" i="7"/>
  <c r="Y2076" i="7"/>
  <c r="Z2076" i="7"/>
  <c r="AE2076" i="7"/>
  <c r="Y2077" i="7"/>
  <c r="Z2077" i="7"/>
  <c r="AE2077" i="7"/>
  <c r="Y2078" i="7"/>
  <c r="Z2078" i="7"/>
  <c r="AE2078" i="7"/>
  <c r="Y2079" i="7"/>
  <c r="Z2079" i="7"/>
  <c r="AE2079" i="7"/>
  <c r="Y2080" i="7"/>
  <c r="Z2080" i="7"/>
  <c r="AE2080" i="7"/>
  <c r="Y2081" i="7"/>
  <c r="Z2081" i="7"/>
  <c r="AE2081" i="7"/>
  <c r="Y2082" i="7"/>
  <c r="Z2082" i="7"/>
  <c r="AE2082" i="7"/>
  <c r="Y2083" i="7"/>
  <c r="Z2083" i="7"/>
  <c r="AE2083" i="7"/>
  <c r="Y2084" i="7"/>
  <c r="Z2084" i="7"/>
  <c r="AE2084" i="7"/>
  <c r="Y2085" i="7"/>
  <c r="Z2085" i="7"/>
  <c r="AE2085" i="7"/>
  <c r="Y2086" i="7"/>
  <c r="Z2086" i="7"/>
  <c r="AE2086" i="7"/>
  <c r="Y2087" i="7"/>
  <c r="Z2087" i="7"/>
  <c r="AE2087" i="7"/>
  <c r="Y2088" i="7"/>
  <c r="Z2088" i="7"/>
  <c r="AE2088" i="7"/>
  <c r="Y2089" i="7"/>
  <c r="Z2089" i="7"/>
  <c r="AE2089" i="7"/>
  <c r="Y2090" i="7"/>
  <c r="Z2090" i="7"/>
  <c r="AE2090" i="7"/>
  <c r="Y2091" i="7"/>
  <c r="Z2091" i="7"/>
  <c r="AE2091" i="7"/>
  <c r="Y2092" i="7"/>
  <c r="Z2092" i="7"/>
  <c r="AE2092" i="7"/>
  <c r="Y2093" i="7"/>
  <c r="Z2093" i="7"/>
  <c r="AE2093" i="7"/>
  <c r="Y2094" i="7"/>
  <c r="Z2094" i="7"/>
  <c r="AE2094" i="7"/>
  <c r="Y2095" i="7"/>
  <c r="Z2095" i="7"/>
  <c r="AE2095" i="7"/>
  <c r="Y2096" i="7"/>
  <c r="Z2096" i="7"/>
  <c r="AE2096" i="7"/>
  <c r="Y2097" i="7"/>
  <c r="Z2097" i="7"/>
  <c r="AE2097" i="7"/>
  <c r="Y2098" i="7"/>
  <c r="Z2098" i="7"/>
  <c r="AE2098" i="7"/>
  <c r="Y2099" i="7"/>
  <c r="Z2099" i="7"/>
  <c r="AE2099" i="7"/>
  <c r="Y2100" i="7"/>
  <c r="Z2100" i="7"/>
  <c r="AE2100" i="7"/>
  <c r="Y2101" i="7"/>
  <c r="Z2101" i="7"/>
  <c r="AE2101" i="7"/>
  <c r="Y2102" i="7"/>
  <c r="Z2102" i="7"/>
  <c r="AE2102" i="7"/>
  <c r="Y2103" i="7"/>
  <c r="Z2103" i="7"/>
  <c r="AE2103" i="7"/>
  <c r="Y2104" i="7"/>
  <c r="Z2104" i="7"/>
  <c r="AE2104" i="7"/>
  <c r="Y2105" i="7"/>
  <c r="Z2105" i="7"/>
  <c r="AE2105" i="7"/>
  <c r="Y2106" i="7"/>
  <c r="Z2106" i="7"/>
  <c r="AE2106" i="7"/>
  <c r="Y2107" i="7"/>
  <c r="Z2107" i="7"/>
  <c r="AE2107" i="7"/>
  <c r="Y2108" i="7"/>
  <c r="Z2108" i="7"/>
  <c r="AE2108" i="7"/>
  <c r="Y2109" i="7"/>
  <c r="Z2109" i="7"/>
  <c r="AE2109" i="7"/>
  <c r="Y2110" i="7"/>
  <c r="Z2110" i="7"/>
  <c r="AE2110" i="7"/>
  <c r="Y2111" i="7"/>
  <c r="Z2111" i="7"/>
  <c r="AE2111" i="7"/>
  <c r="Y2112" i="7"/>
  <c r="Z2112" i="7"/>
  <c r="AE2112" i="7"/>
  <c r="Y2113" i="7"/>
  <c r="Z2113" i="7"/>
  <c r="AE2113" i="7"/>
  <c r="Y2114" i="7"/>
  <c r="Z2114" i="7"/>
  <c r="AE2114" i="7"/>
  <c r="Y2115" i="7"/>
  <c r="Z2115" i="7"/>
  <c r="AE2115" i="7"/>
  <c r="Y2116" i="7"/>
  <c r="Z2116" i="7"/>
  <c r="AE2116" i="7"/>
  <c r="Y2117" i="7"/>
  <c r="Z2117" i="7"/>
  <c r="AE2117" i="7"/>
  <c r="Y2118" i="7"/>
  <c r="Z2118" i="7"/>
  <c r="AE2118" i="7"/>
  <c r="Y2119" i="7"/>
  <c r="Z2119" i="7"/>
  <c r="AE2119" i="7"/>
  <c r="Y2120" i="7"/>
  <c r="Z2120" i="7"/>
  <c r="AE2120" i="7"/>
  <c r="Y2121" i="7"/>
  <c r="Z2121" i="7"/>
  <c r="AE2121" i="7"/>
  <c r="Y2122" i="7"/>
  <c r="Z2122" i="7"/>
  <c r="AE2122" i="7"/>
  <c r="Y2123" i="7"/>
  <c r="Z2123" i="7"/>
  <c r="AE2123" i="7"/>
  <c r="Y2124" i="7"/>
  <c r="Z2124" i="7"/>
  <c r="AE2124" i="7"/>
  <c r="Y2125" i="7"/>
  <c r="Z2125" i="7"/>
  <c r="AE2125" i="7"/>
  <c r="Y2126" i="7"/>
  <c r="Z2126" i="7"/>
  <c r="AE2126" i="7"/>
  <c r="Y2127" i="7"/>
  <c r="Z2127" i="7"/>
  <c r="AE2127" i="7"/>
  <c r="Y2128" i="7"/>
  <c r="Z2128" i="7"/>
  <c r="AE2128" i="7"/>
  <c r="Y2129" i="7"/>
  <c r="Z2129" i="7"/>
  <c r="AE2129" i="7"/>
  <c r="Y2130" i="7"/>
  <c r="Z2130" i="7"/>
  <c r="AE2130" i="7"/>
  <c r="Y2131" i="7"/>
  <c r="Z2131" i="7"/>
  <c r="AE2131" i="7"/>
  <c r="Y2132" i="7"/>
  <c r="Z2132" i="7"/>
  <c r="AE2132" i="7"/>
  <c r="Y2133" i="7"/>
  <c r="Z2133" i="7"/>
  <c r="AE2133" i="7"/>
  <c r="Y2134" i="7"/>
  <c r="Z2134" i="7"/>
  <c r="AE2134" i="7"/>
  <c r="Y2135" i="7"/>
  <c r="Z2135" i="7"/>
  <c r="AE2135" i="7"/>
  <c r="Y2136" i="7"/>
  <c r="Z2136" i="7"/>
  <c r="AE2136" i="7"/>
  <c r="Y2137" i="7"/>
  <c r="Z2137" i="7"/>
  <c r="AE2137" i="7"/>
  <c r="Y2138" i="7"/>
  <c r="Z2138" i="7"/>
  <c r="AE2138" i="7"/>
  <c r="Y2139" i="7"/>
  <c r="Z2139" i="7"/>
  <c r="AE2139" i="7"/>
  <c r="Y2140" i="7"/>
  <c r="Z2140" i="7"/>
  <c r="AE2140" i="7"/>
  <c r="Y2141" i="7"/>
  <c r="Z2141" i="7"/>
  <c r="AE2141" i="7"/>
  <c r="Y2142" i="7"/>
  <c r="Z2142" i="7"/>
  <c r="AE2142" i="7"/>
  <c r="Y2143" i="7"/>
  <c r="Z2143" i="7"/>
  <c r="AE2143" i="7"/>
  <c r="Y2144" i="7"/>
  <c r="Z2144" i="7"/>
  <c r="AE2144" i="7"/>
  <c r="Y2145" i="7"/>
  <c r="Z2145" i="7"/>
  <c r="AE2145" i="7"/>
  <c r="Y2146" i="7"/>
  <c r="Z2146" i="7"/>
  <c r="AE2146" i="7"/>
  <c r="Y2147" i="7"/>
  <c r="Z2147" i="7"/>
  <c r="AE2147" i="7"/>
  <c r="Y2148" i="7"/>
  <c r="Z2148" i="7"/>
  <c r="AE2148" i="7"/>
  <c r="Y2149" i="7"/>
  <c r="Z2149" i="7"/>
  <c r="AE2149" i="7"/>
  <c r="Y2150" i="7"/>
  <c r="Z2150" i="7"/>
  <c r="AE2150" i="7"/>
  <c r="Y2151" i="7"/>
  <c r="Z2151" i="7"/>
  <c r="AE2151" i="7"/>
  <c r="Y2152" i="7"/>
  <c r="Z2152" i="7"/>
  <c r="AE2152" i="7"/>
  <c r="Y2153" i="7"/>
  <c r="Z2153" i="7"/>
  <c r="AE2153" i="7"/>
  <c r="Y2154" i="7"/>
  <c r="Z2154" i="7"/>
  <c r="AE2154" i="7"/>
  <c r="Y2155" i="7"/>
  <c r="Z2155" i="7"/>
  <c r="AE2155" i="7"/>
  <c r="Y2156" i="7"/>
  <c r="Z2156" i="7"/>
  <c r="AE2156" i="7"/>
  <c r="Y2157" i="7"/>
  <c r="Z2157" i="7"/>
  <c r="AE2157" i="7"/>
  <c r="Y2158" i="7"/>
  <c r="Z2158" i="7"/>
  <c r="AE2158" i="7"/>
  <c r="Y2159" i="7"/>
  <c r="Z2159" i="7"/>
  <c r="AE2159" i="7"/>
  <c r="Y2160" i="7"/>
  <c r="Z2160" i="7"/>
  <c r="AE2160" i="7"/>
  <c r="Y2161" i="7"/>
  <c r="Z2161" i="7"/>
  <c r="AE2161" i="7"/>
  <c r="Y2162" i="7"/>
  <c r="Z2162" i="7"/>
  <c r="AE2162" i="7"/>
  <c r="Y2163" i="7"/>
  <c r="Z2163" i="7"/>
  <c r="AE2163" i="7"/>
  <c r="Y2164" i="7"/>
  <c r="Z2164" i="7"/>
  <c r="AE2164" i="7"/>
  <c r="Y2165" i="7"/>
  <c r="Z2165" i="7"/>
  <c r="AE2165" i="7"/>
  <c r="Y2166" i="7"/>
  <c r="Z2166" i="7"/>
  <c r="AE2166" i="7"/>
  <c r="Y2167" i="7"/>
  <c r="Z2167" i="7"/>
  <c r="AE2167" i="7"/>
  <c r="Y2168" i="7"/>
  <c r="Z2168" i="7"/>
  <c r="AE2168" i="7"/>
  <c r="Y2169" i="7"/>
  <c r="Z2169" i="7"/>
  <c r="AE2169" i="7"/>
  <c r="Y2170" i="7"/>
  <c r="Z2170" i="7"/>
  <c r="AE2170" i="7"/>
  <c r="Y2171" i="7"/>
  <c r="Z2171" i="7"/>
  <c r="AE2171" i="7"/>
  <c r="Y2172" i="7"/>
  <c r="Z2172" i="7"/>
  <c r="AE2172" i="7"/>
  <c r="Y2173" i="7"/>
  <c r="Z2173" i="7"/>
  <c r="AE2173" i="7"/>
  <c r="Y2174" i="7"/>
  <c r="Z2174" i="7"/>
  <c r="AE2174" i="7"/>
  <c r="Y2175" i="7"/>
  <c r="Z2175" i="7"/>
  <c r="AE2175" i="7"/>
  <c r="Y2176" i="7"/>
  <c r="Z2176" i="7"/>
  <c r="AE2176" i="7"/>
  <c r="Y2177" i="7"/>
  <c r="Z2177" i="7"/>
  <c r="AE2177" i="7"/>
  <c r="Y2178" i="7"/>
  <c r="Z2178" i="7"/>
  <c r="AE2178" i="7"/>
  <c r="Y2179" i="7"/>
  <c r="Z2179" i="7"/>
  <c r="AE2179" i="7"/>
  <c r="Y2180" i="7"/>
  <c r="Z2180" i="7"/>
  <c r="AE2180" i="7"/>
  <c r="Y2181" i="7"/>
  <c r="Z2181" i="7"/>
  <c r="AE2181" i="7"/>
  <c r="Y2182" i="7"/>
  <c r="Z2182" i="7"/>
  <c r="AE2182" i="7"/>
  <c r="Y2183" i="7"/>
  <c r="Z2183" i="7"/>
  <c r="AE2183" i="7"/>
  <c r="Y2184" i="7"/>
  <c r="Z2184" i="7"/>
  <c r="AE2184" i="7"/>
  <c r="Y2185" i="7"/>
  <c r="Z2185" i="7"/>
  <c r="AE2185" i="7"/>
  <c r="Y2186" i="7"/>
  <c r="Z2186" i="7"/>
  <c r="AE2186" i="7"/>
  <c r="Y2187" i="7"/>
  <c r="Z2187" i="7"/>
  <c r="AE2187" i="7"/>
  <c r="Y2188" i="7"/>
  <c r="Z2188" i="7"/>
  <c r="AE2188" i="7"/>
  <c r="Y2189" i="7"/>
  <c r="Z2189" i="7"/>
  <c r="AE2189" i="7"/>
  <c r="Y2190" i="7"/>
  <c r="Z2190" i="7"/>
  <c r="AE2190" i="7"/>
  <c r="Y2191" i="7"/>
  <c r="Z2191" i="7"/>
  <c r="AE2191" i="7"/>
  <c r="Y2192" i="7"/>
  <c r="Z2192" i="7"/>
  <c r="AE2192" i="7"/>
  <c r="Y2193" i="7"/>
  <c r="Z2193" i="7"/>
  <c r="AE2193" i="7"/>
  <c r="Y2194" i="7"/>
  <c r="Z2194" i="7"/>
  <c r="AE2194" i="7"/>
  <c r="Y2195" i="7"/>
  <c r="Z2195" i="7"/>
  <c r="AE2195" i="7"/>
  <c r="Y2196" i="7"/>
  <c r="Z2196" i="7"/>
  <c r="AE2196" i="7"/>
  <c r="Y2197" i="7"/>
  <c r="Z2197" i="7"/>
  <c r="AE2197" i="7"/>
  <c r="Y2198" i="7"/>
  <c r="Z2198" i="7"/>
  <c r="AE2198" i="7"/>
  <c r="Y2199" i="7"/>
  <c r="Z2199" i="7"/>
  <c r="AE2199" i="7"/>
  <c r="Y2200" i="7"/>
  <c r="Z2200" i="7"/>
  <c r="AE2200" i="7"/>
  <c r="Y2201" i="7"/>
  <c r="Z2201" i="7"/>
  <c r="AE2201" i="7"/>
  <c r="Y2202" i="7"/>
  <c r="Z2202" i="7"/>
  <c r="AE2202" i="7"/>
  <c r="Y2203" i="7"/>
  <c r="Z2203" i="7"/>
  <c r="AE2203" i="7"/>
  <c r="Y2204" i="7"/>
  <c r="Z2204" i="7"/>
  <c r="AE2204" i="7"/>
  <c r="Y2205" i="7"/>
  <c r="Z2205" i="7"/>
  <c r="AE2205" i="7"/>
  <c r="Y2206" i="7"/>
  <c r="Z2206" i="7"/>
  <c r="AE2206" i="7"/>
  <c r="Y2207" i="7"/>
  <c r="Z2207" i="7"/>
  <c r="AE2207" i="7"/>
  <c r="Y2208" i="7"/>
  <c r="Z2208" i="7"/>
  <c r="AE2208" i="7"/>
  <c r="Y2209" i="7"/>
  <c r="Z2209" i="7"/>
  <c r="AE2209" i="7"/>
  <c r="Y2210" i="7"/>
  <c r="Z2210" i="7"/>
  <c r="AE2210" i="7"/>
  <c r="Y2211" i="7"/>
  <c r="Z2211" i="7"/>
  <c r="AE2211" i="7"/>
  <c r="Y2212" i="7"/>
  <c r="Z2212" i="7"/>
  <c r="AE2212" i="7"/>
  <c r="Y2213" i="7"/>
  <c r="Z2213" i="7"/>
  <c r="AE2213" i="7"/>
  <c r="Y2214" i="7"/>
  <c r="Z2214" i="7"/>
  <c r="AE2214" i="7"/>
  <c r="Y2215" i="7"/>
  <c r="Z2215" i="7"/>
  <c r="AE2215" i="7"/>
  <c r="Y2216" i="7"/>
  <c r="Z2216" i="7"/>
  <c r="AE2216" i="7"/>
  <c r="Y2217" i="7"/>
  <c r="Z2217" i="7"/>
  <c r="AE2217" i="7"/>
  <c r="Y2218" i="7"/>
  <c r="Z2218" i="7"/>
  <c r="AE2218" i="7"/>
  <c r="Y2219" i="7"/>
  <c r="Z2219" i="7"/>
  <c r="AE2219" i="7"/>
  <c r="Y2220" i="7"/>
  <c r="Z2220" i="7"/>
  <c r="AE2220" i="7"/>
  <c r="Y2221" i="7"/>
  <c r="Z2221" i="7"/>
  <c r="AE2221" i="7"/>
  <c r="Y2222" i="7"/>
  <c r="Z2222" i="7"/>
  <c r="AE2222" i="7"/>
  <c r="Y2223" i="7"/>
  <c r="Z2223" i="7"/>
  <c r="AE2223" i="7"/>
  <c r="Y2224" i="7"/>
  <c r="Z2224" i="7"/>
  <c r="AE2224" i="7"/>
  <c r="Y2225" i="7"/>
  <c r="Z2225" i="7"/>
  <c r="AE2225" i="7"/>
  <c r="Y2226" i="7"/>
  <c r="Z2226" i="7"/>
  <c r="AE2226" i="7"/>
  <c r="Y2227" i="7"/>
  <c r="Z2227" i="7"/>
  <c r="AE2227" i="7"/>
  <c r="Y2228" i="7"/>
  <c r="Z2228" i="7"/>
  <c r="AE2228" i="7"/>
  <c r="Y2229" i="7"/>
  <c r="Z2229" i="7"/>
  <c r="AE2229" i="7"/>
  <c r="Y2230" i="7"/>
  <c r="Z2230" i="7"/>
  <c r="AE2230" i="7"/>
  <c r="Y2231" i="7"/>
  <c r="Z2231" i="7"/>
  <c r="AE2231" i="7"/>
  <c r="Y2232" i="7"/>
  <c r="Z2232" i="7"/>
  <c r="AE2232" i="7"/>
  <c r="Y2233" i="7"/>
  <c r="Z2233" i="7"/>
  <c r="AE2233" i="7"/>
  <c r="Y2234" i="7"/>
  <c r="Z2234" i="7"/>
  <c r="AE2234" i="7"/>
  <c r="Y2235" i="7"/>
  <c r="Z2235" i="7"/>
  <c r="AE2235" i="7"/>
  <c r="Y2236" i="7"/>
  <c r="Z2236" i="7"/>
  <c r="AE2236" i="7"/>
  <c r="Y2237" i="7"/>
  <c r="Z2237" i="7"/>
  <c r="AE2237" i="7"/>
  <c r="Y2238" i="7"/>
  <c r="Z2238" i="7"/>
  <c r="AE2238" i="7"/>
  <c r="Y2239" i="7"/>
  <c r="Z2239" i="7"/>
  <c r="AE2239" i="7"/>
  <c r="Y2240" i="7"/>
  <c r="Z2240" i="7"/>
  <c r="AE2240" i="7"/>
  <c r="Y2241" i="7"/>
  <c r="Z2241" i="7"/>
  <c r="AE2241" i="7"/>
  <c r="Y2242" i="7"/>
  <c r="Z2242" i="7"/>
  <c r="AE2242" i="7"/>
  <c r="Y2243" i="7"/>
  <c r="Z2243" i="7"/>
  <c r="AE2243" i="7"/>
  <c r="Y2244" i="7"/>
  <c r="Z2244" i="7"/>
  <c r="AE2244" i="7"/>
  <c r="Y2245" i="7"/>
  <c r="Z2245" i="7"/>
  <c r="AE2245" i="7"/>
  <c r="Y2246" i="7"/>
  <c r="Z2246" i="7"/>
  <c r="AE2246" i="7"/>
  <c r="Y2247" i="7"/>
  <c r="Z2247" i="7"/>
  <c r="AE2247" i="7"/>
  <c r="Y2248" i="7"/>
  <c r="Z2248" i="7"/>
  <c r="AE2248" i="7"/>
  <c r="Y2249" i="7"/>
  <c r="Z2249" i="7"/>
  <c r="AE2249" i="7"/>
  <c r="Y2250" i="7"/>
  <c r="Z2250" i="7"/>
  <c r="AE2250" i="7"/>
  <c r="Y2251" i="7"/>
  <c r="Z2251" i="7"/>
  <c r="AE2251" i="7"/>
  <c r="Y2252" i="7"/>
  <c r="Z2252" i="7"/>
  <c r="AE2252" i="7"/>
  <c r="Y2253" i="7"/>
  <c r="Z2253" i="7"/>
  <c r="AE2253" i="7"/>
  <c r="Y2254" i="7"/>
  <c r="Z2254" i="7"/>
  <c r="AE2254" i="7"/>
  <c r="Y2255" i="7"/>
  <c r="Z2255" i="7"/>
  <c r="AE2255" i="7"/>
  <c r="Y2256" i="7"/>
  <c r="Z2256" i="7"/>
  <c r="AE2256" i="7"/>
  <c r="Y2257" i="7"/>
  <c r="Z2257" i="7"/>
  <c r="AE2257" i="7"/>
  <c r="Y2258" i="7"/>
  <c r="Z2258" i="7"/>
  <c r="AE2258" i="7"/>
  <c r="Y2259" i="7"/>
  <c r="Z2259" i="7"/>
  <c r="AE2259" i="7"/>
  <c r="Y2260" i="7"/>
  <c r="Z2260" i="7"/>
  <c r="AE2260" i="7"/>
  <c r="Y2261" i="7"/>
  <c r="Z2261" i="7"/>
  <c r="AE2261" i="7"/>
  <c r="Y2262" i="7"/>
  <c r="Z2262" i="7"/>
  <c r="AE2262" i="7"/>
  <c r="Y2263" i="7"/>
  <c r="Z2263" i="7"/>
  <c r="AE2263" i="7"/>
  <c r="Y2264" i="7"/>
  <c r="Z2264" i="7"/>
  <c r="AE2264" i="7"/>
  <c r="Y2265" i="7"/>
  <c r="Z2265" i="7"/>
  <c r="AE2265" i="7"/>
  <c r="Y2266" i="7"/>
  <c r="Z2266" i="7"/>
  <c r="AE2266" i="7"/>
  <c r="Y2267" i="7"/>
  <c r="Z2267" i="7"/>
  <c r="AE2267" i="7"/>
  <c r="Y2268" i="7"/>
  <c r="Z2268" i="7"/>
  <c r="AE2268" i="7"/>
  <c r="Y2269" i="7"/>
  <c r="Z2269" i="7"/>
  <c r="AE2269" i="7"/>
  <c r="Y2270" i="7"/>
  <c r="Z2270" i="7"/>
  <c r="AE2270" i="7"/>
  <c r="Y2271" i="7"/>
  <c r="Z2271" i="7"/>
  <c r="AE2271" i="7"/>
  <c r="Y2272" i="7"/>
  <c r="Z2272" i="7"/>
  <c r="AE2272" i="7"/>
  <c r="Y2273" i="7"/>
  <c r="Z2273" i="7"/>
  <c r="AE2273" i="7"/>
  <c r="Y2274" i="7"/>
  <c r="Z2274" i="7"/>
  <c r="AE2274" i="7"/>
  <c r="Y2275" i="7"/>
  <c r="Z2275" i="7"/>
  <c r="AE2275" i="7"/>
  <c r="Y2276" i="7"/>
  <c r="Z2276" i="7"/>
  <c r="AE2276" i="7"/>
  <c r="Y2277" i="7"/>
  <c r="Z2277" i="7"/>
  <c r="AE2277" i="7"/>
  <c r="Y2278" i="7"/>
  <c r="Z2278" i="7"/>
  <c r="AE2278" i="7"/>
  <c r="Y2279" i="7"/>
  <c r="Z2279" i="7"/>
  <c r="AE2279" i="7"/>
  <c r="Y2280" i="7"/>
  <c r="Z2280" i="7"/>
  <c r="AE2280" i="7"/>
  <c r="Y2281" i="7"/>
  <c r="Z2281" i="7"/>
  <c r="AE2281" i="7"/>
  <c r="Y2282" i="7"/>
  <c r="Z2282" i="7"/>
  <c r="AE2282" i="7"/>
  <c r="Y2283" i="7"/>
  <c r="Z2283" i="7"/>
  <c r="AE2283" i="7"/>
  <c r="Y2284" i="7"/>
  <c r="Z2284" i="7"/>
  <c r="AE2284" i="7"/>
  <c r="Y2285" i="7"/>
  <c r="Z2285" i="7"/>
  <c r="AE2285" i="7"/>
  <c r="Y2286" i="7"/>
  <c r="Z2286" i="7"/>
  <c r="AE2286" i="7"/>
  <c r="Y2287" i="7"/>
  <c r="Z2287" i="7"/>
  <c r="AE2287" i="7"/>
  <c r="Y2288" i="7"/>
  <c r="Z2288" i="7"/>
  <c r="AE2288" i="7"/>
  <c r="Y2289" i="7"/>
  <c r="Z2289" i="7"/>
  <c r="AE2289" i="7"/>
  <c r="Y2290" i="7"/>
  <c r="Z2290" i="7"/>
  <c r="AE2290" i="7"/>
  <c r="Y2291" i="7"/>
  <c r="Z2291" i="7"/>
  <c r="AE2291" i="7"/>
  <c r="Y2292" i="7"/>
  <c r="Z2292" i="7"/>
  <c r="AE2292" i="7"/>
  <c r="Y2293" i="7"/>
  <c r="Z2293" i="7"/>
  <c r="AE2293" i="7"/>
  <c r="Y2294" i="7"/>
  <c r="Z2294" i="7"/>
  <c r="AE2294" i="7"/>
  <c r="Y2295" i="7"/>
  <c r="Z2295" i="7"/>
  <c r="AE2295" i="7"/>
  <c r="Y2296" i="7"/>
  <c r="Z2296" i="7"/>
  <c r="AE2296" i="7"/>
  <c r="Y2297" i="7"/>
  <c r="Z2297" i="7"/>
  <c r="AE2297" i="7"/>
  <c r="Y2298" i="7"/>
  <c r="Z2298" i="7"/>
  <c r="AE2298" i="7"/>
  <c r="Y2299" i="7"/>
  <c r="Z2299" i="7"/>
  <c r="AE2299" i="7"/>
  <c r="Y2300" i="7"/>
  <c r="Z2300" i="7"/>
  <c r="AE2300" i="7"/>
  <c r="Y2301" i="7"/>
  <c r="Z2301" i="7"/>
  <c r="AE2301" i="7"/>
  <c r="Y2302" i="7"/>
  <c r="Z2302" i="7"/>
  <c r="AE2302" i="7"/>
  <c r="Y2303" i="7"/>
  <c r="Z2303" i="7"/>
  <c r="AE2303" i="7"/>
  <c r="Y2304" i="7"/>
  <c r="Z2304" i="7"/>
  <c r="AE2304" i="7"/>
  <c r="Y2305" i="7"/>
  <c r="Z2305" i="7"/>
  <c r="AE2305" i="7"/>
  <c r="Y2306" i="7"/>
  <c r="Z2306" i="7"/>
  <c r="AE2306" i="7"/>
  <c r="Y2307" i="7"/>
  <c r="Z2307" i="7"/>
  <c r="AE2307" i="7"/>
  <c r="Y2308" i="7"/>
  <c r="Z2308" i="7"/>
  <c r="AE2308" i="7"/>
  <c r="Y2309" i="7"/>
  <c r="Z2309" i="7"/>
  <c r="AE2309" i="7"/>
  <c r="Y2310" i="7"/>
  <c r="Z2310" i="7"/>
  <c r="AE2310" i="7"/>
  <c r="Y2311" i="7"/>
  <c r="Z2311" i="7"/>
  <c r="AE2311" i="7"/>
  <c r="Y2312" i="7"/>
  <c r="Z2312" i="7"/>
  <c r="AE2312" i="7"/>
  <c r="Y2313" i="7"/>
  <c r="Z2313" i="7"/>
  <c r="AE2313" i="7"/>
  <c r="Y2314" i="7"/>
  <c r="Z2314" i="7"/>
  <c r="AE2314" i="7"/>
  <c r="Y2315" i="7"/>
  <c r="Z2315" i="7"/>
  <c r="AE2315" i="7"/>
  <c r="Y2316" i="7"/>
  <c r="Z2316" i="7"/>
  <c r="AE2316" i="7"/>
  <c r="Y2317" i="7"/>
  <c r="Z2317" i="7"/>
  <c r="AE2317" i="7"/>
  <c r="Y2318" i="7"/>
  <c r="Z2318" i="7"/>
  <c r="AE2318" i="7"/>
  <c r="Y2319" i="7"/>
  <c r="Z2319" i="7"/>
  <c r="AE2319" i="7"/>
  <c r="Y2320" i="7"/>
  <c r="Z2320" i="7"/>
  <c r="AE2320" i="7"/>
  <c r="Y2321" i="7"/>
  <c r="Z2321" i="7"/>
  <c r="AE2321" i="7"/>
  <c r="Y2322" i="7"/>
  <c r="Z2322" i="7"/>
  <c r="AE2322" i="7"/>
  <c r="Y2323" i="7"/>
  <c r="Z2323" i="7"/>
  <c r="AE2323" i="7"/>
  <c r="Y2324" i="7"/>
  <c r="Z2324" i="7"/>
  <c r="AE2324" i="7"/>
  <c r="Y2325" i="7"/>
  <c r="Z2325" i="7"/>
  <c r="AE2325" i="7"/>
  <c r="Y2326" i="7"/>
  <c r="Z2326" i="7"/>
  <c r="AE2326" i="7"/>
  <c r="Y2327" i="7"/>
  <c r="Z2327" i="7"/>
  <c r="AE2327" i="7"/>
  <c r="Y2328" i="7"/>
  <c r="Z2328" i="7"/>
  <c r="AE2328" i="7"/>
  <c r="Y2329" i="7"/>
  <c r="Z2329" i="7"/>
  <c r="AE2329" i="7"/>
  <c r="Y2330" i="7"/>
  <c r="Z2330" i="7"/>
  <c r="AE2330" i="7"/>
  <c r="Y2331" i="7"/>
  <c r="Z2331" i="7"/>
  <c r="AE2331" i="7"/>
  <c r="Y2332" i="7"/>
  <c r="Z2332" i="7"/>
  <c r="AE2332" i="7"/>
  <c r="Y2333" i="7"/>
  <c r="Z2333" i="7"/>
  <c r="AE2333" i="7"/>
  <c r="Y2334" i="7"/>
  <c r="Z2334" i="7"/>
  <c r="AE2334" i="7"/>
  <c r="Y2335" i="7"/>
  <c r="Z2335" i="7"/>
  <c r="AE2335" i="7"/>
  <c r="Y2336" i="7"/>
  <c r="Z2336" i="7"/>
  <c r="AE2336" i="7"/>
  <c r="Y2337" i="7"/>
  <c r="Z2337" i="7"/>
  <c r="AE2337" i="7"/>
  <c r="Y2338" i="7"/>
  <c r="Z2338" i="7"/>
  <c r="AE2338" i="7"/>
  <c r="Y2339" i="7"/>
  <c r="Z2339" i="7"/>
  <c r="AE2339" i="7"/>
  <c r="Y2340" i="7"/>
  <c r="Z2340" i="7"/>
  <c r="AE2340" i="7"/>
  <c r="Y2341" i="7"/>
  <c r="Z2341" i="7"/>
  <c r="AE2341" i="7"/>
  <c r="Y2342" i="7"/>
  <c r="Z2342" i="7"/>
  <c r="AE2342" i="7"/>
  <c r="Y2343" i="7"/>
  <c r="Z2343" i="7"/>
  <c r="AE2343" i="7"/>
  <c r="Y2344" i="7"/>
  <c r="Z2344" i="7"/>
  <c r="AE2344" i="7"/>
  <c r="Y2345" i="7"/>
  <c r="Z2345" i="7"/>
  <c r="AE2345" i="7"/>
  <c r="Y2346" i="7"/>
  <c r="Z2346" i="7"/>
  <c r="AE2346" i="7"/>
  <c r="Y2347" i="7"/>
  <c r="Z2347" i="7"/>
  <c r="AE2347" i="7"/>
  <c r="Y2348" i="7"/>
  <c r="Z2348" i="7"/>
  <c r="AE2348" i="7"/>
  <c r="Y2349" i="7"/>
  <c r="Z2349" i="7"/>
  <c r="AE2349" i="7"/>
  <c r="Y2350" i="7"/>
  <c r="Z2350" i="7"/>
  <c r="AE2350" i="7"/>
  <c r="Y2351" i="7"/>
  <c r="Z2351" i="7"/>
  <c r="AE2351" i="7"/>
  <c r="Y2352" i="7"/>
  <c r="Z2352" i="7"/>
  <c r="AE2352" i="7"/>
  <c r="Y2353" i="7"/>
  <c r="Z2353" i="7"/>
  <c r="AE2353" i="7"/>
  <c r="Y2354" i="7"/>
  <c r="Z2354" i="7"/>
  <c r="AE2354" i="7"/>
  <c r="Y2355" i="7"/>
  <c r="Z2355" i="7"/>
  <c r="AE2355" i="7"/>
  <c r="Y2356" i="7"/>
  <c r="Z2356" i="7"/>
  <c r="AE2356" i="7"/>
  <c r="Y2357" i="7"/>
  <c r="Z2357" i="7"/>
  <c r="AE2357" i="7"/>
  <c r="Y2358" i="7"/>
  <c r="Z2358" i="7"/>
  <c r="AE2358" i="7"/>
  <c r="Y2359" i="7"/>
  <c r="Z2359" i="7"/>
  <c r="AE2359" i="7"/>
  <c r="Y2360" i="7"/>
  <c r="Z2360" i="7"/>
  <c r="AE2360" i="7"/>
  <c r="Y2361" i="7"/>
  <c r="Z2361" i="7"/>
  <c r="AE2361" i="7"/>
  <c r="Y2362" i="7"/>
  <c r="Z2362" i="7"/>
  <c r="AE2362" i="7"/>
  <c r="Y2363" i="7"/>
  <c r="Z2363" i="7"/>
  <c r="AE2363" i="7"/>
  <c r="Y2364" i="7"/>
  <c r="Z2364" i="7"/>
  <c r="AE2364" i="7"/>
  <c r="Y2365" i="7"/>
  <c r="Z2365" i="7"/>
  <c r="AE2365" i="7"/>
  <c r="Y2366" i="7"/>
  <c r="Z2366" i="7"/>
  <c r="AE2366" i="7"/>
  <c r="Y2367" i="7"/>
  <c r="Z2367" i="7"/>
  <c r="AE2367" i="7"/>
  <c r="Y2368" i="7"/>
  <c r="Z2368" i="7"/>
  <c r="AE2368" i="7"/>
  <c r="Y2369" i="7"/>
  <c r="Z2369" i="7"/>
  <c r="AE2369" i="7"/>
  <c r="Y2370" i="7"/>
  <c r="Z2370" i="7"/>
  <c r="AE2370" i="7"/>
  <c r="Y2371" i="7"/>
  <c r="Z2371" i="7"/>
  <c r="AE2371" i="7"/>
  <c r="Y2372" i="7"/>
  <c r="Z2372" i="7"/>
  <c r="AE2372" i="7"/>
  <c r="Y2373" i="7"/>
  <c r="Z2373" i="7"/>
  <c r="AE2373" i="7"/>
  <c r="Y2374" i="7"/>
  <c r="Z2374" i="7"/>
  <c r="AE2374" i="7"/>
  <c r="Y2375" i="7"/>
  <c r="Z2375" i="7"/>
  <c r="AE2375" i="7"/>
  <c r="Y2376" i="7"/>
  <c r="Z2376" i="7"/>
  <c r="AE2376" i="7"/>
  <c r="Y2377" i="7"/>
  <c r="Z2377" i="7"/>
  <c r="AE2377" i="7"/>
  <c r="Y2378" i="7"/>
  <c r="Z2378" i="7"/>
  <c r="AE2378" i="7"/>
  <c r="Y2379" i="7"/>
  <c r="Z2379" i="7"/>
  <c r="AE2379" i="7"/>
  <c r="Y2380" i="7"/>
  <c r="Z2380" i="7"/>
  <c r="AE2380" i="7"/>
  <c r="Y2381" i="7"/>
  <c r="Z2381" i="7"/>
  <c r="AE2381" i="7"/>
  <c r="Y2382" i="7"/>
  <c r="Z2382" i="7"/>
  <c r="AE2382" i="7"/>
  <c r="Y2383" i="7"/>
  <c r="Z2383" i="7"/>
  <c r="AE2383" i="7"/>
  <c r="Y2384" i="7"/>
  <c r="Z2384" i="7"/>
  <c r="AE2384" i="7"/>
  <c r="Y2385" i="7"/>
  <c r="Z2385" i="7"/>
  <c r="AE2385" i="7"/>
  <c r="Y2386" i="7"/>
  <c r="Z2386" i="7"/>
  <c r="AE2386" i="7"/>
  <c r="Y2387" i="7"/>
  <c r="Z2387" i="7"/>
  <c r="AE2387" i="7"/>
  <c r="Y2388" i="7"/>
  <c r="Z2388" i="7"/>
  <c r="AE2388" i="7"/>
  <c r="Y2389" i="7"/>
  <c r="Z2389" i="7"/>
  <c r="AE2389" i="7"/>
  <c r="Y2390" i="7"/>
  <c r="Z2390" i="7"/>
  <c r="AE2390" i="7"/>
  <c r="Y2391" i="7"/>
  <c r="Z2391" i="7"/>
  <c r="AE2391" i="7"/>
  <c r="Y2392" i="7"/>
  <c r="Z2392" i="7"/>
  <c r="AE2392" i="7"/>
  <c r="Y2393" i="7"/>
  <c r="Z2393" i="7"/>
  <c r="AE2393" i="7"/>
  <c r="Y2394" i="7"/>
  <c r="Z2394" i="7"/>
  <c r="AE2394" i="7"/>
  <c r="Y2395" i="7"/>
  <c r="Z2395" i="7"/>
  <c r="AE2395" i="7"/>
  <c r="Y2396" i="7"/>
  <c r="Z2396" i="7"/>
  <c r="AE2396" i="7"/>
  <c r="Y2397" i="7"/>
  <c r="Z2397" i="7"/>
  <c r="AE2397" i="7"/>
  <c r="Y2398" i="7"/>
  <c r="Z2398" i="7"/>
  <c r="AE2398" i="7"/>
  <c r="Y2399" i="7"/>
  <c r="Z2399" i="7"/>
  <c r="AE2399" i="7"/>
  <c r="Y2400" i="7"/>
  <c r="Z2400" i="7"/>
  <c r="AE2400" i="7"/>
  <c r="Y2401" i="7"/>
  <c r="Z2401" i="7"/>
  <c r="AE2401" i="7"/>
  <c r="Y2402" i="7"/>
  <c r="Z2402" i="7"/>
  <c r="AE2402" i="7"/>
  <c r="Y2403" i="7"/>
  <c r="Z2403" i="7"/>
  <c r="AE2403" i="7"/>
  <c r="Y2404" i="7"/>
  <c r="Z2404" i="7"/>
  <c r="AE2404" i="7"/>
  <c r="Y2405" i="7"/>
  <c r="Z2405" i="7"/>
  <c r="AE2405" i="7"/>
  <c r="Y2406" i="7"/>
  <c r="Z2406" i="7"/>
  <c r="AE2406" i="7"/>
  <c r="Y2407" i="7"/>
  <c r="Z2407" i="7"/>
  <c r="AE2407" i="7"/>
  <c r="Y2408" i="7"/>
  <c r="Z2408" i="7"/>
  <c r="AE2408" i="7"/>
  <c r="Y2409" i="7"/>
  <c r="Z2409" i="7"/>
  <c r="AE2409" i="7"/>
  <c r="Y2410" i="7"/>
  <c r="Z2410" i="7"/>
  <c r="AE2410" i="7"/>
  <c r="Y2411" i="7"/>
  <c r="Z2411" i="7"/>
  <c r="AE2411" i="7"/>
  <c r="Y2412" i="7"/>
  <c r="Z2412" i="7"/>
  <c r="AE2412" i="7"/>
  <c r="Y2413" i="7"/>
  <c r="Z2413" i="7"/>
  <c r="AE2413" i="7"/>
  <c r="Y2414" i="7"/>
  <c r="Z2414" i="7"/>
  <c r="AE2414" i="7"/>
  <c r="Y2415" i="7"/>
  <c r="Z2415" i="7"/>
  <c r="AE2415" i="7"/>
  <c r="Y2416" i="7"/>
  <c r="Z2416" i="7"/>
  <c r="AE2416" i="7"/>
  <c r="Y2417" i="7"/>
  <c r="Z2417" i="7"/>
  <c r="AE2417" i="7"/>
  <c r="Y2418" i="7"/>
  <c r="Z2418" i="7"/>
  <c r="AE2418" i="7"/>
  <c r="Y2419" i="7"/>
  <c r="Z2419" i="7"/>
  <c r="AE2419" i="7"/>
  <c r="Y2420" i="7"/>
  <c r="Z2420" i="7"/>
  <c r="AE2420" i="7"/>
  <c r="Y2421" i="7"/>
  <c r="Z2421" i="7"/>
  <c r="AE2421" i="7"/>
  <c r="Y2422" i="7"/>
  <c r="Z2422" i="7"/>
  <c r="AE2422" i="7"/>
  <c r="Y2423" i="7"/>
  <c r="Z2423" i="7"/>
  <c r="AE2423" i="7"/>
  <c r="Y2424" i="7"/>
  <c r="Z2424" i="7"/>
  <c r="AE2424" i="7"/>
  <c r="Y2425" i="7"/>
  <c r="Z2425" i="7"/>
  <c r="AE2425" i="7"/>
  <c r="Y2426" i="7"/>
  <c r="Z2426" i="7"/>
  <c r="AE2426" i="7"/>
  <c r="Y2427" i="7"/>
  <c r="Z2427" i="7"/>
  <c r="AE2427" i="7"/>
  <c r="Y2428" i="7"/>
  <c r="Z2428" i="7"/>
  <c r="AE2428" i="7"/>
  <c r="Y2429" i="7"/>
  <c r="Z2429" i="7"/>
  <c r="AE2429" i="7"/>
  <c r="Y2430" i="7"/>
  <c r="Z2430" i="7"/>
  <c r="AE2430" i="7"/>
  <c r="Y2431" i="7"/>
  <c r="Z2431" i="7"/>
  <c r="AE2431" i="7"/>
  <c r="Y2432" i="7"/>
  <c r="Z2432" i="7"/>
  <c r="AE2432" i="7"/>
  <c r="Y2433" i="7"/>
  <c r="Z2433" i="7"/>
  <c r="AE2433" i="7"/>
  <c r="Y2434" i="7"/>
  <c r="Z2434" i="7"/>
  <c r="AE2434" i="7"/>
  <c r="Y2435" i="7"/>
  <c r="Z2435" i="7"/>
  <c r="AE2435" i="7"/>
  <c r="Y2436" i="7"/>
  <c r="Z2436" i="7"/>
  <c r="AE2436" i="7"/>
  <c r="Y2437" i="7"/>
  <c r="Z2437" i="7"/>
  <c r="AE2437" i="7"/>
  <c r="Y2438" i="7"/>
  <c r="Z2438" i="7"/>
  <c r="AE2438" i="7"/>
  <c r="Y2439" i="7"/>
  <c r="Z2439" i="7"/>
  <c r="AE2439" i="7"/>
  <c r="Y2440" i="7"/>
  <c r="Z2440" i="7"/>
  <c r="AE2440" i="7"/>
  <c r="Y2441" i="7"/>
  <c r="Z2441" i="7"/>
  <c r="AE2441" i="7"/>
  <c r="Y2442" i="7"/>
  <c r="Z2442" i="7"/>
  <c r="AE2442" i="7"/>
  <c r="Y2443" i="7"/>
  <c r="Z2443" i="7"/>
  <c r="AE2443" i="7"/>
  <c r="Y2444" i="7"/>
  <c r="Z2444" i="7"/>
  <c r="AE2444" i="7"/>
  <c r="Y2445" i="7"/>
  <c r="Z2445" i="7"/>
  <c r="AE2445" i="7"/>
  <c r="Y2446" i="7"/>
  <c r="Z2446" i="7"/>
  <c r="AE2446" i="7"/>
  <c r="Y2447" i="7"/>
  <c r="Z2447" i="7"/>
  <c r="AE2447" i="7"/>
  <c r="Y2448" i="7"/>
  <c r="Z2448" i="7"/>
  <c r="AE2448" i="7"/>
  <c r="Y2449" i="7"/>
  <c r="Z2449" i="7"/>
  <c r="AE2449" i="7"/>
  <c r="Y2450" i="7"/>
  <c r="Z2450" i="7"/>
  <c r="AE2450" i="7"/>
  <c r="Y2451" i="7"/>
  <c r="Z2451" i="7"/>
  <c r="AE2451" i="7"/>
  <c r="Y2452" i="7"/>
  <c r="Z2452" i="7"/>
  <c r="AE2452" i="7"/>
  <c r="Y2453" i="7"/>
  <c r="Z2453" i="7"/>
  <c r="AE2453" i="7"/>
  <c r="Y2454" i="7"/>
  <c r="Z2454" i="7"/>
  <c r="AE2454" i="7"/>
  <c r="Y2455" i="7"/>
  <c r="Z2455" i="7"/>
  <c r="AE2455" i="7"/>
  <c r="Y2456" i="7"/>
  <c r="Z2456" i="7"/>
  <c r="AE2456" i="7"/>
  <c r="Y2457" i="7"/>
  <c r="Z2457" i="7"/>
  <c r="AE2457" i="7"/>
  <c r="Y2458" i="7"/>
  <c r="Z2458" i="7"/>
  <c r="AE2458" i="7"/>
  <c r="Y2459" i="7"/>
  <c r="Z2459" i="7"/>
  <c r="AE2459" i="7"/>
  <c r="Y2460" i="7"/>
  <c r="Z2460" i="7"/>
  <c r="AE2460" i="7"/>
  <c r="Y2461" i="7"/>
  <c r="Z2461" i="7"/>
  <c r="AE2461" i="7"/>
  <c r="Y2462" i="7"/>
  <c r="Z2462" i="7"/>
  <c r="AE2462" i="7"/>
  <c r="Y2463" i="7"/>
  <c r="Z2463" i="7"/>
  <c r="AE2463" i="7"/>
  <c r="Y2464" i="7"/>
  <c r="Z2464" i="7"/>
  <c r="AE2464" i="7"/>
  <c r="Y2465" i="7"/>
  <c r="Z2465" i="7"/>
  <c r="AE2465" i="7"/>
  <c r="Y2466" i="7"/>
  <c r="Z2466" i="7"/>
  <c r="AE2466" i="7"/>
  <c r="Y2467" i="7"/>
  <c r="Z2467" i="7"/>
  <c r="AE2467" i="7"/>
  <c r="Y2468" i="7"/>
  <c r="Z2468" i="7"/>
  <c r="AE2468" i="7"/>
  <c r="Y2469" i="7"/>
  <c r="Z2469" i="7"/>
  <c r="AE2469" i="7"/>
  <c r="Y2470" i="7"/>
  <c r="Z2470" i="7"/>
  <c r="AE2470" i="7"/>
  <c r="Y2471" i="7"/>
  <c r="Z2471" i="7"/>
  <c r="AE2471" i="7"/>
  <c r="Y2472" i="7"/>
  <c r="Z2472" i="7"/>
  <c r="AE2472" i="7"/>
  <c r="Y2473" i="7"/>
  <c r="Z2473" i="7"/>
  <c r="AE2473" i="7"/>
  <c r="Y2474" i="7"/>
  <c r="Z2474" i="7"/>
  <c r="AE2474" i="7"/>
  <c r="Y2475" i="7"/>
  <c r="Z2475" i="7"/>
  <c r="AE2475" i="7"/>
  <c r="Y2476" i="7"/>
  <c r="Z2476" i="7"/>
  <c r="AE2476" i="7"/>
  <c r="Y2477" i="7"/>
  <c r="Z2477" i="7"/>
  <c r="AE2477" i="7"/>
  <c r="Y2478" i="7"/>
  <c r="Z2478" i="7"/>
  <c r="AE2478" i="7"/>
  <c r="Y2479" i="7"/>
  <c r="Z2479" i="7"/>
  <c r="AE2479" i="7"/>
  <c r="Y2480" i="7"/>
  <c r="Z2480" i="7"/>
  <c r="AE2480" i="7"/>
  <c r="Y2481" i="7"/>
  <c r="Z2481" i="7"/>
  <c r="AE2481" i="7"/>
  <c r="Y2482" i="7"/>
  <c r="Z2482" i="7"/>
  <c r="AE2482" i="7"/>
  <c r="Y2483" i="7"/>
  <c r="Z2483" i="7"/>
  <c r="AE2483" i="7"/>
  <c r="Y2484" i="7"/>
  <c r="Z2484" i="7"/>
  <c r="AE2484" i="7"/>
  <c r="Y2485" i="7"/>
  <c r="Z2485" i="7"/>
  <c r="AE2485" i="7"/>
  <c r="Y2486" i="7"/>
  <c r="Z2486" i="7"/>
  <c r="AE2486" i="7"/>
  <c r="Y2487" i="7"/>
  <c r="Z2487" i="7"/>
  <c r="AE2487" i="7"/>
  <c r="Y2488" i="7"/>
  <c r="Z2488" i="7"/>
  <c r="AE2488" i="7"/>
  <c r="Y2489" i="7"/>
  <c r="Z2489" i="7"/>
  <c r="AE2489" i="7"/>
  <c r="Y2490" i="7"/>
  <c r="Z2490" i="7"/>
  <c r="AE2490" i="7"/>
  <c r="Y2491" i="7"/>
  <c r="Z2491" i="7"/>
  <c r="AE2491" i="7"/>
  <c r="Y2492" i="7"/>
  <c r="Z2492" i="7"/>
  <c r="AE2492" i="7"/>
  <c r="Y2493" i="7"/>
  <c r="Z2493" i="7"/>
  <c r="AE2493" i="7"/>
  <c r="Y2494" i="7"/>
  <c r="Z2494" i="7"/>
  <c r="AE2494" i="7"/>
  <c r="Y2495" i="7"/>
  <c r="Z2495" i="7"/>
  <c r="AE2495" i="7"/>
  <c r="Y2496" i="7"/>
  <c r="Z2496" i="7"/>
  <c r="AE2496" i="7"/>
  <c r="Y2497" i="7"/>
  <c r="Z2497" i="7"/>
  <c r="AE2497" i="7"/>
  <c r="Y2498" i="7"/>
  <c r="Z2498" i="7"/>
  <c r="AE2498" i="7"/>
  <c r="Y2499" i="7"/>
  <c r="Z2499" i="7"/>
  <c r="AE2499" i="7"/>
  <c r="Y2500" i="7"/>
  <c r="Z2500" i="7"/>
  <c r="AE2500" i="7"/>
  <c r="Y2501" i="7"/>
  <c r="Z2501" i="7"/>
  <c r="AE2501" i="7"/>
  <c r="Y2502" i="7"/>
  <c r="Z2502" i="7"/>
  <c r="AE2502" i="7"/>
  <c r="Y2503" i="7"/>
  <c r="Z2503" i="7"/>
  <c r="AE2503" i="7"/>
  <c r="Y2504" i="7"/>
  <c r="Z2504" i="7"/>
  <c r="AE2504" i="7"/>
  <c r="Y2505" i="7"/>
  <c r="Z2505" i="7"/>
  <c r="AE2505" i="7"/>
  <c r="Y2506" i="7"/>
  <c r="Z2506" i="7"/>
  <c r="AE2506" i="7"/>
  <c r="Y2507" i="7"/>
  <c r="Z2507" i="7"/>
  <c r="AE2507" i="7"/>
  <c r="Y2508" i="7"/>
  <c r="Z2508" i="7"/>
  <c r="AE2508" i="7"/>
  <c r="Y2509" i="7"/>
  <c r="Z2509" i="7"/>
  <c r="AE2509" i="7"/>
  <c r="Y2510" i="7"/>
  <c r="Z2510" i="7"/>
  <c r="AE2510" i="7"/>
  <c r="Y2511" i="7"/>
  <c r="Z2511" i="7"/>
  <c r="AE2511" i="7"/>
  <c r="Y2512" i="7"/>
  <c r="Z2512" i="7"/>
  <c r="AE2512" i="7"/>
  <c r="Y2513" i="7"/>
  <c r="Z2513" i="7"/>
  <c r="AE2513" i="7"/>
  <c r="Y2514" i="7"/>
  <c r="Z2514" i="7"/>
  <c r="AE2514" i="7"/>
  <c r="Y2515" i="7"/>
  <c r="Z2515" i="7"/>
  <c r="AE2515" i="7"/>
  <c r="Y2516" i="7"/>
  <c r="Z2516" i="7"/>
  <c r="AE2516" i="7"/>
  <c r="Y2517" i="7"/>
  <c r="Z2517" i="7"/>
  <c r="AE2517" i="7"/>
  <c r="Y2518" i="7"/>
  <c r="Z2518" i="7"/>
  <c r="AE2518" i="7"/>
  <c r="Y2519" i="7"/>
  <c r="Z2519" i="7"/>
  <c r="AE2519" i="7"/>
  <c r="Y2520" i="7"/>
  <c r="Z2520" i="7"/>
  <c r="AE2520" i="7"/>
  <c r="Y2521" i="7"/>
  <c r="Z2521" i="7"/>
  <c r="AE2521" i="7"/>
  <c r="Y2522" i="7"/>
  <c r="Z2522" i="7"/>
  <c r="AE2522" i="7"/>
  <c r="Y2523" i="7"/>
  <c r="Z2523" i="7"/>
  <c r="AE2523" i="7"/>
  <c r="Y2524" i="7"/>
  <c r="Z2524" i="7"/>
  <c r="AE2524" i="7"/>
  <c r="Y2525" i="7"/>
  <c r="Z2525" i="7"/>
  <c r="AE2525" i="7"/>
  <c r="Y2526" i="7"/>
  <c r="Z2526" i="7"/>
  <c r="AE2526" i="7"/>
  <c r="Y2527" i="7"/>
  <c r="Z2527" i="7"/>
  <c r="AE2527" i="7"/>
  <c r="Y2528" i="7"/>
  <c r="Z2528" i="7"/>
  <c r="AE2528" i="7"/>
  <c r="Y2529" i="7"/>
  <c r="Z2529" i="7"/>
  <c r="AE2529" i="7"/>
  <c r="Y2530" i="7"/>
  <c r="Z2530" i="7"/>
  <c r="AE2530" i="7"/>
  <c r="Y2531" i="7"/>
  <c r="Z2531" i="7"/>
  <c r="AE2531" i="7"/>
  <c r="Y2532" i="7"/>
  <c r="Z2532" i="7"/>
  <c r="AE2532" i="7"/>
  <c r="Y2533" i="7"/>
  <c r="Z2533" i="7"/>
  <c r="AE2533" i="7"/>
  <c r="Y2534" i="7"/>
  <c r="Z2534" i="7"/>
  <c r="AE2534" i="7"/>
  <c r="Y2535" i="7"/>
  <c r="Z2535" i="7"/>
  <c r="AE2535" i="7"/>
  <c r="Y2536" i="7"/>
  <c r="Z2536" i="7"/>
  <c r="AE2536" i="7"/>
  <c r="Y2537" i="7"/>
  <c r="Z2537" i="7"/>
  <c r="AE2537" i="7"/>
  <c r="Y2538" i="7"/>
  <c r="Z2538" i="7"/>
  <c r="AE2538" i="7"/>
  <c r="Y2539" i="7"/>
  <c r="Z2539" i="7"/>
  <c r="AE2539" i="7"/>
  <c r="Y2540" i="7"/>
  <c r="Z2540" i="7"/>
  <c r="AE2540" i="7"/>
  <c r="Y2541" i="7"/>
  <c r="Z2541" i="7"/>
  <c r="AE2541" i="7"/>
  <c r="Y2542" i="7"/>
  <c r="Z2542" i="7"/>
  <c r="AE2542" i="7"/>
  <c r="Y2543" i="7"/>
  <c r="Z2543" i="7"/>
  <c r="AE2543" i="7"/>
  <c r="Y2544" i="7"/>
  <c r="Z2544" i="7"/>
  <c r="AE2544" i="7"/>
  <c r="Y2545" i="7"/>
  <c r="Z2545" i="7"/>
  <c r="AE2545" i="7"/>
  <c r="Y2546" i="7"/>
  <c r="Z2546" i="7"/>
  <c r="AE2546" i="7"/>
  <c r="Y2547" i="7"/>
  <c r="Z2547" i="7"/>
  <c r="AE2547" i="7"/>
  <c r="Y2548" i="7"/>
  <c r="Z2548" i="7"/>
  <c r="AE2548" i="7"/>
  <c r="Y2549" i="7"/>
  <c r="Z2549" i="7"/>
  <c r="AE2549" i="7"/>
  <c r="Y2550" i="7"/>
  <c r="Z2550" i="7"/>
  <c r="AE2550" i="7"/>
  <c r="Y2551" i="7"/>
  <c r="Z2551" i="7"/>
  <c r="AE2551" i="7"/>
  <c r="Y2552" i="7"/>
  <c r="Z2552" i="7"/>
  <c r="AE2552" i="7"/>
  <c r="Y2553" i="7"/>
  <c r="Z2553" i="7"/>
  <c r="AE2553" i="7"/>
  <c r="Y2554" i="7"/>
  <c r="Z2554" i="7"/>
  <c r="AE2554" i="7"/>
  <c r="Y2555" i="7"/>
  <c r="Z2555" i="7"/>
  <c r="AE2555" i="7"/>
  <c r="Y2556" i="7"/>
  <c r="Z2556" i="7"/>
  <c r="AE2556" i="7"/>
  <c r="Y2557" i="7"/>
  <c r="Z2557" i="7"/>
  <c r="AE2557" i="7"/>
  <c r="Y2558" i="7"/>
  <c r="Z2558" i="7"/>
  <c r="AE2558" i="7"/>
  <c r="Y2559" i="7"/>
  <c r="Z2559" i="7"/>
  <c r="AE2559" i="7"/>
  <c r="Y2560" i="7"/>
  <c r="Z2560" i="7"/>
  <c r="AE2560" i="7"/>
  <c r="Y2561" i="7"/>
  <c r="Z2561" i="7"/>
  <c r="AE2561" i="7"/>
  <c r="Y2562" i="7"/>
  <c r="Z2562" i="7"/>
  <c r="AE2562" i="7"/>
  <c r="Y2563" i="7"/>
  <c r="Z2563" i="7"/>
  <c r="AE2563" i="7"/>
  <c r="Y2564" i="7"/>
  <c r="Z2564" i="7"/>
  <c r="AE2564" i="7"/>
  <c r="Y2565" i="7"/>
  <c r="Z2565" i="7"/>
  <c r="AE2565" i="7"/>
  <c r="Y2566" i="7"/>
  <c r="Z2566" i="7"/>
  <c r="AE2566" i="7"/>
  <c r="Y2567" i="7"/>
  <c r="Z2567" i="7"/>
  <c r="AE2567" i="7"/>
  <c r="Y2568" i="7"/>
  <c r="Z2568" i="7"/>
  <c r="AE2568" i="7"/>
  <c r="Y2569" i="7"/>
  <c r="Z2569" i="7"/>
  <c r="AE2569" i="7"/>
  <c r="Y2570" i="7"/>
  <c r="Z2570" i="7"/>
  <c r="AE2570" i="7"/>
  <c r="Y2571" i="7"/>
  <c r="Z2571" i="7"/>
  <c r="AE2571" i="7"/>
  <c r="Y2572" i="7"/>
  <c r="Z2572" i="7"/>
  <c r="AE2572" i="7"/>
  <c r="Y2573" i="7"/>
  <c r="Z2573" i="7"/>
  <c r="AE2573" i="7"/>
  <c r="Y2574" i="7"/>
  <c r="Z2574" i="7"/>
  <c r="AE2574" i="7"/>
  <c r="Y2575" i="7"/>
  <c r="Z2575" i="7"/>
  <c r="AE2575" i="7"/>
  <c r="Y2576" i="7"/>
  <c r="Z2576" i="7"/>
  <c r="AE2576" i="7"/>
  <c r="Y2577" i="7"/>
  <c r="Z2577" i="7"/>
  <c r="AE2577" i="7"/>
  <c r="Y2578" i="7"/>
  <c r="Z2578" i="7"/>
  <c r="AE2578" i="7"/>
  <c r="Y2579" i="7"/>
  <c r="Z2579" i="7"/>
  <c r="AE2579" i="7"/>
  <c r="Y2580" i="7"/>
  <c r="Z2580" i="7"/>
  <c r="AE2580" i="7"/>
  <c r="Y2581" i="7"/>
  <c r="Z2581" i="7"/>
  <c r="AE2581" i="7"/>
  <c r="Y2582" i="7"/>
  <c r="Z2582" i="7"/>
  <c r="AE2582" i="7"/>
  <c r="Y2583" i="7"/>
  <c r="Z2583" i="7"/>
  <c r="AE2583" i="7"/>
  <c r="Y2584" i="7"/>
  <c r="Z2584" i="7"/>
  <c r="AE2584" i="7"/>
  <c r="Y2585" i="7"/>
  <c r="Z2585" i="7"/>
  <c r="AE2585" i="7"/>
  <c r="Y2586" i="7"/>
  <c r="Z2586" i="7"/>
  <c r="AE2586" i="7"/>
  <c r="Y2587" i="7"/>
  <c r="Z2587" i="7"/>
  <c r="AE2587" i="7"/>
  <c r="Y2588" i="7"/>
  <c r="Z2588" i="7"/>
  <c r="AE2588" i="7"/>
  <c r="Y2589" i="7"/>
  <c r="Z2589" i="7"/>
  <c r="AE2589" i="7"/>
  <c r="Y2590" i="7"/>
  <c r="Z2590" i="7"/>
  <c r="AE2590" i="7"/>
  <c r="Y2591" i="7"/>
  <c r="Z2591" i="7"/>
  <c r="AE2591" i="7"/>
  <c r="Y2592" i="7"/>
  <c r="Z2592" i="7"/>
  <c r="AE2592" i="7"/>
  <c r="Y2593" i="7"/>
  <c r="Z2593" i="7"/>
  <c r="AE2593" i="7"/>
  <c r="BR5" i="5" l="1"/>
  <c r="BQ5" i="5"/>
  <c r="O160" i="5"/>
  <c r="O159" i="5"/>
  <c r="O158" i="5"/>
  <c r="O157" i="5"/>
  <c r="O156" i="5"/>
  <c r="O155" i="5"/>
  <c r="O154" i="5"/>
  <c r="O153" i="5"/>
  <c r="O152" i="5"/>
  <c r="O151" i="5"/>
  <c r="O150" i="5"/>
  <c r="O149" i="5"/>
  <c r="O148" i="5"/>
  <c r="O147" i="5"/>
  <c r="O146" i="5"/>
  <c r="O145" i="5"/>
  <c r="O144" i="5"/>
  <c r="O143" i="5"/>
  <c r="O142" i="5"/>
  <c r="O141" i="5"/>
  <c r="O140" i="5"/>
  <c r="O139" i="5"/>
  <c r="O138" i="5"/>
  <c r="O137" i="5"/>
  <c r="O136" i="5"/>
  <c r="O135" i="5"/>
  <c r="O134" i="5"/>
  <c r="O133" i="5"/>
  <c r="O132" i="5"/>
  <c r="O131" i="5"/>
  <c r="O130" i="5"/>
  <c r="O129" i="5"/>
  <c r="O128" i="5"/>
  <c r="O127" i="5"/>
  <c r="O126" i="5"/>
  <c r="C103" i="10"/>
  <c r="D103" i="10" s="1"/>
  <c r="C91" i="10"/>
  <c r="D91" i="10" s="1"/>
  <c r="C2" i="10"/>
  <c r="B2" i="10" s="1"/>
  <c r="A2" i="10" s="1"/>
  <c r="C104" i="10"/>
  <c r="D104" i="10" s="1"/>
  <c r="C102" i="10"/>
  <c r="D102" i="10" s="1"/>
  <c r="C101" i="10"/>
  <c r="D101" i="10" s="1"/>
  <c r="C90" i="10"/>
  <c r="D90" i="10" s="1"/>
  <c r="C89" i="10"/>
  <c r="D89" i="10" s="1"/>
  <c r="C86" i="10"/>
  <c r="D86" i="10" s="1"/>
  <c r="C112" i="10"/>
  <c r="D112" i="10" s="1"/>
  <c r="C100" i="10"/>
  <c r="D100" i="10" s="1"/>
  <c r="C88" i="10"/>
  <c r="D88" i="10" s="1"/>
  <c r="C111" i="10"/>
  <c r="D111" i="10" s="1"/>
  <c r="C110" i="10"/>
  <c r="D110" i="10" s="1"/>
  <c r="C109" i="10"/>
  <c r="D109" i="10" s="1"/>
  <c r="C108" i="10"/>
  <c r="D108" i="10" s="1"/>
  <c r="C107" i="10"/>
  <c r="D107" i="10" s="1"/>
  <c r="C106" i="10"/>
  <c r="D106" i="10" s="1"/>
  <c r="C105" i="10"/>
  <c r="D105" i="10" s="1"/>
  <c r="C99" i="10"/>
  <c r="D99" i="10" s="1"/>
  <c r="C98" i="10"/>
  <c r="D98" i="10" s="1"/>
  <c r="C97" i="10"/>
  <c r="D97" i="10" s="1"/>
  <c r="C96" i="10"/>
  <c r="D96" i="10" s="1"/>
  <c r="C95" i="10"/>
  <c r="D95" i="10" s="1"/>
  <c r="C94" i="10"/>
  <c r="D94" i="10" s="1"/>
  <c r="C93" i="10"/>
  <c r="D93" i="10" s="1"/>
  <c r="C92" i="10"/>
  <c r="D92" i="10" s="1"/>
  <c r="C87" i="10"/>
  <c r="D87" i="10" s="1"/>
  <c r="C85" i="10"/>
  <c r="D85" i="10" s="1"/>
  <c r="C84" i="10"/>
  <c r="D84" i="10" s="1"/>
  <c r="BS5" i="5" l="1"/>
  <c r="B86" i="10"/>
  <c r="A86" i="10" s="1"/>
  <c r="B89" i="10"/>
  <c r="A89" i="10" s="1"/>
  <c r="B92" i="10"/>
  <c r="A92" i="10" s="1"/>
  <c r="B95" i="10"/>
  <c r="A95" i="10" s="1"/>
  <c r="B98" i="10"/>
  <c r="A98" i="10" s="1"/>
  <c r="B101" i="10"/>
  <c r="A101" i="10" s="1"/>
  <c r="B104" i="10"/>
  <c r="A104" i="10" s="1"/>
  <c r="B107" i="10"/>
  <c r="A107" i="10" s="1"/>
  <c r="B110" i="10"/>
  <c r="A110" i="10" s="1"/>
  <c r="B84" i="10"/>
  <c r="A84" i="10" s="1"/>
  <c r="B87" i="10"/>
  <c r="A87" i="10" s="1"/>
  <c r="B90" i="10"/>
  <c r="A90" i="10" s="1"/>
  <c r="B93" i="10"/>
  <c r="A93" i="10" s="1"/>
  <c r="B96" i="10"/>
  <c r="A96" i="10" s="1"/>
  <c r="B99" i="10"/>
  <c r="A99" i="10" s="1"/>
  <c r="B102" i="10"/>
  <c r="A102" i="10" s="1"/>
  <c r="B105" i="10"/>
  <c r="A105" i="10" s="1"/>
  <c r="B108" i="10"/>
  <c r="A108" i="10" s="1"/>
  <c r="B111" i="10"/>
  <c r="A111" i="10" s="1"/>
  <c r="B85" i="10"/>
  <c r="A85" i="10" s="1"/>
  <c r="B88" i="10"/>
  <c r="A88" i="10" s="1"/>
  <c r="B91" i="10"/>
  <c r="A91" i="10" s="1"/>
  <c r="B94" i="10"/>
  <c r="A94" i="10" s="1"/>
  <c r="B97" i="10"/>
  <c r="A97" i="10" s="1"/>
  <c r="B100" i="10"/>
  <c r="A100" i="10" s="1"/>
  <c r="B103" i="10"/>
  <c r="A103" i="10" s="1"/>
  <c r="B106" i="10"/>
  <c r="A106" i="10" s="1"/>
  <c r="B109" i="10"/>
  <c r="A109" i="10" s="1"/>
  <c r="B112" i="10"/>
  <c r="A112" i="10" s="1"/>
  <c r="I46" i="5"/>
  <c r="I44" i="5"/>
  <c r="I45" i="5"/>
  <c r="P41" i="5" l="1"/>
  <c r="P45" i="5"/>
  <c r="BR41" i="5" l="1"/>
  <c r="C38" i="9"/>
  <c r="B38" i="9" s="1"/>
  <c r="C39" i="9"/>
  <c r="A39" i="9" s="1"/>
  <c r="C40" i="9"/>
  <c r="A40" i="9" s="1"/>
  <c r="C41" i="9"/>
  <c r="A41" i="9" s="1"/>
  <c r="C42" i="9"/>
  <c r="A42" i="9" s="1"/>
  <c r="C43" i="9"/>
  <c r="A43" i="9" s="1"/>
  <c r="C44" i="9"/>
  <c r="A44" i="9" s="1"/>
  <c r="C45" i="9"/>
  <c r="A45" i="9" s="1"/>
  <c r="C46" i="9"/>
  <c r="B46" i="9" s="1"/>
  <c r="C47" i="9"/>
  <c r="A47" i="9" s="1"/>
  <c r="C48" i="9"/>
  <c r="B48" i="9" s="1"/>
  <c r="C49" i="9"/>
  <c r="B49" i="9" s="1"/>
  <c r="C50" i="9"/>
  <c r="B50" i="9" s="1"/>
  <c r="C51" i="9"/>
  <c r="A51" i="9" s="1"/>
  <c r="C52" i="9"/>
  <c r="D52" i="9" s="1"/>
  <c r="C53" i="9"/>
  <c r="A53" i="9" s="1"/>
  <c r="C54" i="9"/>
  <c r="A54" i="9" s="1"/>
  <c r="D49" i="9" l="1"/>
  <c r="A46" i="9"/>
  <c r="A38" i="9"/>
  <c r="B47" i="9"/>
  <c r="A50" i="9"/>
  <c r="B44" i="9"/>
  <c r="A49" i="9"/>
  <c r="A48" i="9"/>
  <c r="D50" i="9"/>
  <c r="B45" i="9"/>
  <c r="B43" i="9"/>
  <c r="D40" i="9"/>
  <c r="B54" i="9"/>
  <c r="B42" i="9"/>
  <c r="B40" i="9"/>
  <c r="B51" i="9"/>
  <c r="B39" i="9"/>
  <c r="B53" i="9"/>
  <c r="B52" i="9"/>
  <c r="D46" i="9"/>
  <c r="B41" i="9"/>
  <c r="D53" i="9"/>
  <c r="A52" i="9"/>
  <c r="D44" i="9"/>
  <c r="D38" i="9"/>
  <c r="D43" i="9"/>
  <c r="D47" i="9"/>
  <c r="D41" i="9"/>
  <c r="D54" i="9"/>
  <c r="D51" i="9"/>
  <c r="D48" i="9"/>
  <c r="D45" i="9"/>
  <c r="D42" i="9"/>
  <c r="D39" i="9"/>
  <c r="O5" i="5"/>
  <c r="A26" i="18"/>
  <c r="A23" i="18"/>
  <c r="C29" i="2"/>
  <c r="BR47" i="5" l="1"/>
  <c r="BQ47" i="5"/>
  <c r="BQ41" i="5"/>
  <c r="L6" i="14"/>
  <c r="L7" i="14"/>
  <c r="BS47" i="5" l="1"/>
  <c r="BS41" i="5"/>
  <c r="F2" i="26" l="1"/>
  <c r="G2" i="26" s="1"/>
  <c r="G11" i="14"/>
  <c r="AG2" i="13"/>
  <c r="L4" i="14" l="1"/>
  <c r="E7171" i="30"/>
  <c r="E7172" i="30" s="1"/>
  <c r="E7173" i="30"/>
  <c r="E7174" i="30"/>
  <c r="E7175" i="30"/>
  <c r="E7176" i="30"/>
  <c r="E7177" i="30"/>
  <c r="E7178" i="30"/>
  <c r="E7179" i="30"/>
  <c r="E7169" i="30"/>
  <c r="E7170" i="30" s="1"/>
  <c r="E7168" i="30"/>
  <c r="E7167" i="30"/>
  <c r="E7166" i="30"/>
  <c r="E7165" i="30"/>
  <c r="E7162" i="30"/>
  <c r="E7163" i="30" s="1"/>
  <c r="E7164" i="30" s="1"/>
  <c r="E7161" i="30"/>
  <c r="E7160" i="30"/>
  <c r="E7159" i="30"/>
  <c r="E7158" i="30"/>
  <c r="E7155" i="30"/>
  <c r="E7156" i="30" s="1"/>
  <c r="E7157" i="30" s="1"/>
  <c r="E7154" i="30"/>
  <c r="E7153" i="30"/>
  <c r="E7152" i="30"/>
  <c r="E7151" i="30"/>
  <c r="E7148" i="30"/>
  <c r="E7149" i="30" s="1"/>
  <c r="E7150" i="30" s="1"/>
  <c r="E7147" i="30"/>
  <c r="E7146" i="30"/>
  <c r="E7145" i="30"/>
  <c r="E7144" i="30"/>
  <c r="E7141" i="30"/>
  <c r="E7142" i="30" s="1"/>
  <c r="E7143" i="30" s="1"/>
  <c r="E7140" i="30"/>
  <c r="E7139" i="30"/>
  <c r="E7138" i="30"/>
  <c r="E7137" i="30"/>
  <c r="E7135" i="30"/>
  <c r="E7136" i="30" s="1"/>
  <c r="E7134" i="30"/>
  <c r="E7133" i="30"/>
  <c r="E7132" i="30"/>
  <c r="E7131" i="30"/>
  <c r="E7127" i="30"/>
  <c r="E7128" i="30" s="1"/>
  <c r="E7129" i="30" s="1"/>
  <c r="E7130" i="30" s="1"/>
  <c r="E7126" i="30"/>
  <c r="E7125" i="30"/>
  <c r="E7124" i="30"/>
  <c r="E7123" i="30"/>
  <c r="E7120" i="30"/>
  <c r="E7121" i="30" s="1"/>
  <c r="E7122" i="30" s="1"/>
  <c r="E7119" i="30"/>
  <c r="E7118" i="30"/>
  <c r="E7117" i="30"/>
  <c r="E7116" i="30"/>
  <c r="E7114" i="30"/>
  <c r="E7115" i="30" s="1"/>
  <c r="E7113" i="30"/>
  <c r="E7112" i="30"/>
  <c r="E7111" i="30"/>
  <c r="E7110" i="30"/>
  <c r="E7109" i="30"/>
  <c r="E7107" i="30"/>
  <c r="E7108" i="30" s="1"/>
  <c r="E7106" i="30"/>
  <c r="E7105" i="30"/>
  <c r="E7104" i="30"/>
  <c r="E7103" i="30"/>
  <c r="E7102" i="30"/>
  <c r="E7099" i="30"/>
  <c r="E7100" i="30" s="1"/>
  <c r="E7101" i="30" s="1"/>
  <c r="E7098" i="30"/>
  <c r="E7097" i="30"/>
  <c r="E7096" i="30"/>
  <c r="E7093" i="30"/>
  <c r="E7094" i="30" s="1"/>
  <c r="E7095" i="30" s="1"/>
  <c r="E7092" i="30"/>
  <c r="E7091" i="30"/>
  <c r="E7090" i="30"/>
  <c r="E7089" i="30"/>
  <c r="E7087" i="30"/>
  <c r="E7088" i="30" s="1"/>
  <c r="E7086" i="30"/>
  <c r="E7085" i="30"/>
  <c r="E7084" i="30"/>
  <c r="E7083" i="30"/>
  <c r="E7082" i="30"/>
  <c r="E7081" i="30"/>
  <c r="E7078" i="30"/>
  <c r="E7079" i="30" s="1"/>
  <c r="E7080" i="30" s="1"/>
  <c r="E7077" i="30"/>
  <c r="E7076" i="30"/>
  <c r="E7075" i="30"/>
  <c r="E7074" i="30"/>
  <c r="E7071" i="30"/>
  <c r="E7072" i="30" s="1"/>
  <c r="E7073" i="30" s="1"/>
  <c r="E7070" i="30"/>
  <c r="E7069" i="30"/>
  <c r="E7068" i="30"/>
  <c r="E7067" i="30"/>
  <c r="E7065" i="30"/>
  <c r="E7066" i="30" s="1"/>
  <c r="E7064" i="30"/>
  <c r="E7063" i="30"/>
  <c r="E7062" i="30"/>
  <c r="E7061" i="30"/>
  <c r="E7060" i="30"/>
  <c r="E7057" i="30"/>
  <c r="E7058" i="30" s="1"/>
  <c r="E7059" i="30" s="1"/>
  <c r="E7056" i="30"/>
  <c r="E7055" i="30"/>
  <c r="E7054" i="30"/>
  <c r="E7051" i="30"/>
  <c r="E7052" i="30" s="1"/>
  <c r="E7053" i="30" s="1"/>
  <c r="E7050" i="30"/>
  <c r="E7049" i="30"/>
  <c r="E7048" i="30"/>
  <c r="E7047" i="30"/>
  <c r="E7046" i="30"/>
  <c r="E7043" i="30"/>
  <c r="E7044" i="30" s="1"/>
  <c r="E7045" i="30" s="1"/>
  <c r="E7042" i="30"/>
  <c r="E7041" i="30"/>
  <c r="E7040" i="30"/>
  <c r="E7039" i="30"/>
  <c r="E7036" i="30"/>
  <c r="E7037" i="30" s="1"/>
  <c r="E7038" i="30" s="1"/>
  <c r="E7035" i="30"/>
  <c r="E7034" i="30"/>
  <c r="E7033" i="30"/>
  <c r="E7032" i="30"/>
  <c r="E7030" i="30"/>
  <c r="E7031" i="30" s="1"/>
  <c r="E7029" i="30"/>
  <c r="E7028" i="30"/>
  <c r="E7027" i="30"/>
  <c r="E7026" i="30"/>
  <c r="E7025" i="30"/>
  <c r="E7023" i="30"/>
  <c r="E7024" i="30" s="1"/>
  <c r="E7022" i="30"/>
  <c r="E7021" i="30"/>
  <c r="E7020" i="30"/>
  <c r="E7019" i="30"/>
  <c r="E7018" i="30"/>
  <c r="E7015" i="30"/>
  <c r="E7016" i="30" s="1"/>
  <c r="E7017" i="30" s="1"/>
  <c r="E7014" i="30"/>
  <c r="E7013" i="30"/>
  <c r="E7012" i="30"/>
  <c r="E7011" i="30"/>
  <c r="E7009" i="30"/>
  <c r="E7010" i="30" s="1"/>
  <c r="E7008" i="30"/>
  <c r="E7007" i="30"/>
  <c r="E7006" i="30"/>
  <c r="E7005" i="30"/>
  <c r="E7004" i="30"/>
  <c r="E7003" i="30"/>
  <c r="E7002" i="30"/>
  <c r="E7001" i="30"/>
  <c r="E7000" i="30"/>
  <c r="E6999" i="30"/>
  <c r="E6998" i="30"/>
  <c r="E6997" i="30"/>
  <c r="E6994" i="30"/>
  <c r="E6995" i="30" s="1"/>
  <c r="E6996" i="30" s="1"/>
  <c r="E6993" i="30"/>
  <c r="E6992" i="30"/>
  <c r="E6991" i="30"/>
  <c r="E6990" i="30"/>
  <c r="E6987" i="30"/>
  <c r="E6988" i="30" s="1"/>
  <c r="E6989" i="30" s="1"/>
  <c r="E6986" i="30"/>
  <c r="E6985" i="30"/>
  <c r="E6984" i="30"/>
  <c r="E6983" i="30"/>
  <c r="E6981" i="30"/>
  <c r="E6982" i="30" s="1"/>
  <c r="E6980" i="30"/>
  <c r="E6979" i="30"/>
  <c r="E6978" i="30"/>
  <c r="E6977" i="30"/>
  <c r="E6976" i="30"/>
  <c r="E6973" i="30"/>
  <c r="E6974" i="30" s="1"/>
  <c r="E6975" i="30" s="1"/>
  <c r="E6972" i="30"/>
  <c r="E6971" i="30"/>
  <c r="E6970" i="30"/>
  <c r="E6969" i="30"/>
  <c r="E6967" i="30"/>
  <c r="E6968" i="30" s="1"/>
  <c r="E6966" i="30"/>
  <c r="E6965" i="30"/>
  <c r="E6964" i="30"/>
  <c r="E6963" i="30"/>
  <c r="E6962" i="30"/>
  <c r="E6959" i="30"/>
  <c r="E6960" i="30" s="1"/>
  <c r="E6961" i="30" s="1"/>
  <c r="E6958" i="30"/>
  <c r="E6957" i="30"/>
  <c r="E6956" i="30"/>
  <c r="E6955" i="30"/>
  <c r="E6952" i="30"/>
  <c r="E6953" i="30" s="1"/>
  <c r="E6954" i="30" s="1"/>
  <c r="E6951" i="30"/>
  <c r="E6950" i="30"/>
  <c r="E6949" i="30"/>
  <c r="E6948" i="30"/>
  <c r="E6946" i="30"/>
  <c r="E6947" i="30" s="1"/>
  <c r="E6945" i="30"/>
  <c r="E6944" i="30"/>
  <c r="E6943" i="30"/>
  <c r="E6942" i="30"/>
  <c r="E6941" i="30"/>
  <c r="E6938" i="30"/>
  <c r="E6939" i="30" s="1"/>
  <c r="E6940" i="30" s="1"/>
  <c r="E6937" i="30"/>
  <c r="E6936" i="30"/>
  <c r="E6935" i="30"/>
  <c r="E6934" i="30"/>
  <c r="E6931" i="30"/>
  <c r="E6932" i="30" s="1"/>
  <c r="E6933" i="30" s="1"/>
  <c r="E6930" i="30"/>
  <c r="E6929" i="30"/>
  <c r="E6928" i="30"/>
  <c r="E6927" i="30"/>
  <c r="E6925" i="30"/>
  <c r="E6926" i="30" s="1"/>
  <c r="E6924" i="30"/>
  <c r="E6923" i="30"/>
  <c r="E6922" i="30"/>
  <c r="E6921" i="30"/>
  <c r="E6920" i="30"/>
  <c r="E6919" i="30"/>
  <c r="E6918" i="30"/>
  <c r="E6917" i="30"/>
  <c r="E6916" i="30"/>
  <c r="E6915" i="30"/>
  <c r="E6914" i="30"/>
  <c r="E6913" i="30"/>
  <c r="E6910" i="30"/>
  <c r="E6911" i="30" s="1"/>
  <c r="E6912" i="30" s="1"/>
  <c r="E6909" i="30"/>
  <c r="E6908" i="30"/>
  <c r="E6907" i="30"/>
  <c r="E6906" i="30"/>
  <c r="E6904" i="30"/>
  <c r="E6905" i="30" s="1"/>
  <c r="E6903" i="30"/>
  <c r="E6902" i="30"/>
  <c r="E6901" i="30"/>
  <c r="E6900" i="30"/>
  <c r="E6899" i="30"/>
  <c r="E6897" i="30"/>
  <c r="E6898" i="30" s="1"/>
  <c r="E6896" i="30"/>
  <c r="E6895" i="30"/>
  <c r="E6894" i="30"/>
  <c r="E6893" i="30"/>
  <c r="E6892" i="30"/>
  <c r="E6890" i="30"/>
  <c r="E6891" i="30" s="1"/>
  <c r="E6889" i="30"/>
  <c r="E6888" i="30"/>
  <c r="E6887" i="30"/>
  <c r="E6886" i="30"/>
  <c r="E6885" i="30"/>
  <c r="E6883" i="30"/>
  <c r="E6884" i="30" s="1"/>
  <c r="E6882" i="30"/>
  <c r="E6881" i="30"/>
  <c r="E6880" i="30"/>
  <c r="E6879" i="30"/>
  <c r="E6878" i="30"/>
  <c r="E6875" i="30"/>
  <c r="E6876" i="30" s="1"/>
  <c r="E6877" i="30" s="1"/>
  <c r="E6874" i="30"/>
  <c r="E6873" i="30"/>
  <c r="E6872" i="30"/>
  <c r="E6871" i="30"/>
  <c r="E6868" i="30"/>
  <c r="E6869" i="30" s="1"/>
  <c r="E6870" i="30" s="1"/>
  <c r="E6867" i="30"/>
  <c r="E6866" i="30"/>
  <c r="E6865" i="30"/>
  <c r="E6864" i="30"/>
  <c r="E6862" i="30"/>
  <c r="E6863" i="30" s="1"/>
  <c r="E6861" i="30"/>
  <c r="E6860" i="30"/>
  <c r="E6859" i="30"/>
  <c r="E6858" i="30"/>
  <c r="E6857" i="30"/>
  <c r="E6854" i="30"/>
  <c r="E6855" i="30" s="1"/>
  <c r="E6856" i="30" s="1"/>
  <c r="E6853" i="30"/>
  <c r="E6852" i="30"/>
  <c r="E6851" i="30"/>
  <c r="E6847" i="30"/>
  <c r="E6848" i="30" s="1"/>
  <c r="E6849" i="30" s="1"/>
  <c r="E6850" i="30" s="1"/>
  <c r="E6846" i="30"/>
  <c r="E6845" i="30"/>
  <c r="E6844" i="30"/>
  <c r="E6843" i="30"/>
  <c r="E6841" i="30"/>
  <c r="E6842" i="30" s="1"/>
  <c r="E6840" i="30"/>
  <c r="E6839" i="30"/>
  <c r="E6838" i="30"/>
  <c r="E6837" i="30"/>
  <c r="E6836" i="30"/>
  <c r="E6835" i="30"/>
  <c r="E6834" i="30"/>
  <c r="E6833" i="30"/>
  <c r="E6832" i="30"/>
  <c r="E6831" i="30"/>
  <c r="E6830" i="30"/>
  <c r="E6829" i="30"/>
  <c r="E6825" i="30"/>
  <c r="E6826" i="30" s="1"/>
  <c r="E6827" i="30" s="1"/>
  <c r="E6828" i="30" s="1"/>
  <c r="E6824" i="30"/>
  <c r="E6823" i="30"/>
  <c r="E6822" i="30"/>
  <c r="E6820" i="30"/>
  <c r="E6821" i="30" s="1"/>
  <c r="E6819" i="30"/>
  <c r="E6818" i="30"/>
  <c r="E6817" i="30"/>
  <c r="E6816" i="30"/>
  <c r="E6815" i="30"/>
  <c r="E6814" i="30"/>
  <c r="E6813" i="30"/>
  <c r="E6812" i="30"/>
  <c r="E6811" i="30"/>
  <c r="E6810" i="30"/>
  <c r="E6809" i="30"/>
  <c r="E6806" i="30"/>
  <c r="E6807" i="30" s="1"/>
  <c r="E6808" i="30" s="1"/>
  <c r="E6805" i="30"/>
  <c r="E6804" i="30"/>
  <c r="E6803" i="30"/>
  <c r="E6802" i="30"/>
  <c r="E6801" i="30"/>
  <c r="E6799" i="30"/>
  <c r="E6800" i="30" s="1"/>
  <c r="E6798" i="30"/>
  <c r="E6797" i="30"/>
  <c r="E6796" i="30"/>
  <c r="E6795" i="30"/>
  <c r="E6794" i="30"/>
  <c r="E6791" i="30"/>
  <c r="E6792" i="30" s="1"/>
  <c r="E6793" i="30" s="1"/>
  <c r="E6790" i="30"/>
  <c r="E6789" i="30"/>
  <c r="E6788" i="30"/>
  <c r="E6787" i="30"/>
  <c r="E6784" i="30"/>
  <c r="E6785" i="30" s="1"/>
  <c r="E6786" i="30" s="1"/>
  <c r="E6783" i="30"/>
  <c r="E6782" i="30"/>
  <c r="E6781" i="30"/>
  <c r="E6780" i="30"/>
  <c r="E6778" i="30"/>
  <c r="E6779" i="30" s="1"/>
  <c r="E6777" i="30"/>
  <c r="E6776" i="30"/>
  <c r="E6775" i="30"/>
  <c r="E6774" i="30"/>
  <c r="E6773" i="30"/>
  <c r="E6770" i="30"/>
  <c r="E6771" i="30" s="1"/>
  <c r="E6772" i="30" s="1"/>
  <c r="E6769" i="30"/>
  <c r="E6768" i="30"/>
  <c r="E6767" i="30"/>
  <c r="E6763" i="30"/>
  <c r="E6764" i="30" s="1"/>
  <c r="E6765" i="30" s="1"/>
  <c r="E6766" i="30" s="1"/>
  <c r="E6762" i="30"/>
  <c r="E6761" i="30"/>
  <c r="E6760" i="30"/>
  <c r="E6759" i="30"/>
  <c r="E6758" i="30"/>
  <c r="E6757" i="30"/>
  <c r="E6756" i="30"/>
  <c r="E6755" i="30"/>
  <c r="E6754" i="30"/>
  <c r="E6753" i="30"/>
  <c r="E6752" i="30"/>
  <c r="E6751" i="30"/>
  <c r="E6750" i="30"/>
  <c r="E6749" i="30"/>
  <c r="E6748" i="30"/>
  <c r="E6747" i="30"/>
  <c r="E6746" i="30"/>
  <c r="E6745" i="30"/>
  <c r="E6742" i="30"/>
  <c r="E6743" i="30" s="1"/>
  <c r="E6744" i="30" s="1"/>
  <c r="E6741" i="30"/>
  <c r="E6740" i="30"/>
  <c r="E6739" i="30"/>
  <c r="E6738" i="30"/>
  <c r="E6736" i="30"/>
  <c r="E6737" i="30" s="1"/>
  <c r="E6735" i="30"/>
  <c r="E6734" i="30"/>
  <c r="E6733" i="30"/>
  <c r="E6732" i="30"/>
  <c r="E6731" i="30"/>
  <c r="E6729" i="30"/>
  <c r="E6730" i="30" s="1"/>
  <c r="E6728" i="30"/>
  <c r="E6727" i="30"/>
  <c r="E6726" i="30"/>
  <c r="E6725" i="30"/>
  <c r="E6724" i="30"/>
  <c r="E6722" i="30"/>
  <c r="E6723" i="30" s="1"/>
  <c r="E6721" i="30"/>
  <c r="E6720" i="30"/>
  <c r="E6719" i="30"/>
  <c r="E6718" i="30"/>
  <c r="E6717" i="30"/>
  <c r="E6715" i="30"/>
  <c r="E6716" i="30" s="1"/>
  <c r="E6714" i="30"/>
  <c r="E6713" i="30"/>
  <c r="E6712" i="30"/>
  <c r="E6711" i="30"/>
  <c r="E6707" i="30"/>
  <c r="E6708" i="30" s="1"/>
  <c r="E6709" i="30" s="1"/>
  <c r="E6710" i="30" s="1"/>
  <c r="E6706" i="30"/>
  <c r="E6705" i="30"/>
  <c r="E6704" i="30"/>
  <c r="E6703" i="30"/>
  <c r="E6700" i="30"/>
  <c r="E6701" i="30" s="1"/>
  <c r="E6702" i="30" s="1"/>
  <c r="E6699" i="30"/>
  <c r="E6698" i="30"/>
  <c r="E6697" i="30"/>
  <c r="E6696" i="30"/>
  <c r="E6694" i="30"/>
  <c r="E6695" i="30" s="1"/>
  <c r="E6693" i="30"/>
  <c r="E6692" i="30"/>
  <c r="E6691" i="30"/>
  <c r="E6690" i="30"/>
  <c r="E6686" i="30"/>
  <c r="E6687" i="30" s="1"/>
  <c r="E6688" i="30" s="1"/>
  <c r="E6689" i="30" s="1"/>
  <c r="E6685" i="30"/>
  <c r="E6684" i="30"/>
  <c r="E6683" i="30"/>
  <c r="E6682" i="30"/>
  <c r="E6679" i="30"/>
  <c r="E6680" i="30" s="1"/>
  <c r="E6681" i="30" s="1"/>
  <c r="E6678" i="30"/>
  <c r="E6677" i="30"/>
  <c r="E6676" i="30"/>
  <c r="E6675" i="30"/>
  <c r="E6674" i="30"/>
  <c r="E6673" i="30"/>
  <c r="E6672" i="30"/>
  <c r="E6671" i="30"/>
  <c r="E6669" i="30"/>
  <c r="E6670" i="30" s="1"/>
  <c r="E6668" i="30"/>
  <c r="E6667" i="30"/>
  <c r="E6666" i="30"/>
  <c r="E6665" i="30"/>
  <c r="E6664" i="30"/>
  <c r="E6663" i="30"/>
  <c r="E6662" i="30"/>
  <c r="E6661" i="30"/>
  <c r="E6658" i="30"/>
  <c r="E6659" i="30" s="1"/>
  <c r="E6660" i="30" s="1"/>
  <c r="E6657" i="30"/>
  <c r="E6656" i="30"/>
  <c r="E6655" i="30"/>
  <c r="E6654" i="30"/>
  <c r="E6652" i="30"/>
  <c r="E6653" i="30" s="1"/>
  <c r="E6651" i="30"/>
  <c r="E6650" i="30"/>
  <c r="E6649" i="30"/>
  <c r="E6648" i="30"/>
  <c r="E6647" i="30"/>
  <c r="E6645" i="30"/>
  <c r="E6646" i="30" s="1"/>
  <c r="E6644" i="30"/>
  <c r="E6643" i="30"/>
  <c r="E6642" i="30"/>
  <c r="E6641" i="30"/>
  <c r="E6640" i="30"/>
  <c r="E6638" i="30"/>
  <c r="E6639" i="30" s="1"/>
  <c r="E6637" i="30"/>
  <c r="E6636" i="30"/>
  <c r="E6635" i="30"/>
  <c r="E6634" i="30"/>
  <c r="E6633" i="30"/>
  <c r="E6631" i="30"/>
  <c r="E6632" i="30" s="1"/>
  <c r="E6630" i="30"/>
  <c r="E6629" i="30"/>
  <c r="E6628" i="30"/>
  <c r="E6627" i="30"/>
  <c r="E6626" i="30"/>
  <c r="E6622" i="30"/>
  <c r="E6623" i="30" s="1"/>
  <c r="E6624" i="30" s="1"/>
  <c r="E6625" i="30" s="1"/>
  <c r="E6621" i="30"/>
  <c r="E6620" i="30"/>
  <c r="E6619" i="30"/>
  <c r="E6616" i="30"/>
  <c r="E6617" i="30" s="1"/>
  <c r="E6618" i="30" s="1"/>
  <c r="E6615" i="30"/>
  <c r="E6614" i="30"/>
  <c r="E6613" i="30"/>
  <c r="E6612" i="30"/>
  <c r="E6610" i="30"/>
  <c r="E6611" i="30" s="1"/>
  <c r="E6609" i="30"/>
  <c r="E6608" i="30"/>
  <c r="E6607" i="30"/>
  <c r="E6606" i="30"/>
  <c r="E6605" i="30"/>
  <c r="E6602" i="30"/>
  <c r="E6603" i="30" s="1"/>
  <c r="E6604" i="30" s="1"/>
  <c r="E6601" i="30"/>
  <c r="E6600" i="30"/>
  <c r="E6599" i="30"/>
  <c r="E6598" i="30"/>
  <c r="E6595" i="30"/>
  <c r="E6596" i="30" s="1"/>
  <c r="E6597" i="30" s="1"/>
  <c r="E6594" i="30"/>
  <c r="E6593" i="30"/>
  <c r="E6592" i="30"/>
  <c r="E6591" i="30"/>
  <c r="E6590" i="30"/>
  <c r="E6589" i="30"/>
  <c r="E6588" i="30"/>
  <c r="E6587" i="30"/>
  <c r="E6586" i="30"/>
  <c r="E6585" i="30"/>
  <c r="E6584" i="30"/>
  <c r="E6583" i="30"/>
  <c r="E6582" i="30"/>
  <c r="E6581" i="30"/>
  <c r="E6580" i="30"/>
  <c r="E6579" i="30"/>
  <c r="E6578" i="30"/>
  <c r="E6577" i="30"/>
  <c r="E6574" i="30"/>
  <c r="E6575" i="30" s="1"/>
  <c r="E6576" i="30" s="1"/>
  <c r="E6573" i="30"/>
  <c r="E6572" i="30"/>
  <c r="E6571" i="30"/>
  <c r="E6570" i="30"/>
  <c r="E6568" i="30"/>
  <c r="E6569" i="30" s="1"/>
  <c r="E6567" i="30"/>
  <c r="E6566" i="30"/>
  <c r="E6565" i="30"/>
  <c r="E6564" i="30"/>
  <c r="E6563" i="30"/>
  <c r="E6561" i="30"/>
  <c r="E6562" i="30" s="1"/>
  <c r="E6560" i="30"/>
  <c r="E6559" i="30"/>
  <c r="E6558" i="30"/>
  <c r="E6557" i="30"/>
  <c r="E6556" i="30"/>
  <c r="E6554" i="30"/>
  <c r="E6555" i="30" s="1"/>
  <c r="E6553" i="30"/>
  <c r="E6552" i="30"/>
  <c r="E6551" i="30"/>
  <c r="E6550" i="30"/>
  <c r="E6549" i="30"/>
  <c r="E6547" i="30"/>
  <c r="E6548" i="30" s="1"/>
  <c r="E6546" i="30"/>
  <c r="E6545" i="30"/>
  <c r="E6544" i="30"/>
  <c r="E6543" i="30"/>
  <c r="E6542" i="30"/>
  <c r="E6539" i="30"/>
  <c r="E6540" i="30" s="1"/>
  <c r="E6541" i="30" s="1"/>
  <c r="E6538" i="30"/>
  <c r="E6537" i="30"/>
  <c r="E6536" i="30"/>
  <c r="E6535" i="30"/>
  <c r="E6532" i="30"/>
  <c r="E6533" i="30" s="1"/>
  <c r="E6534" i="30" s="1"/>
  <c r="E6531" i="30"/>
  <c r="E6530" i="30"/>
  <c r="E6529" i="30"/>
  <c r="E6528" i="30"/>
  <c r="E6526" i="30"/>
  <c r="E6527" i="30" s="1"/>
  <c r="E6525" i="30"/>
  <c r="E6524" i="30"/>
  <c r="E6523" i="30"/>
  <c r="E6522" i="30"/>
  <c r="E6521" i="30"/>
  <c r="E6518" i="30"/>
  <c r="E6519" i="30" s="1"/>
  <c r="E6520" i="30" s="1"/>
  <c r="E6517" i="30"/>
  <c r="E6516" i="30"/>
  <c r="E6515" i="30"/>
  <c r="E6514" i="30"/>
  <c r="E6511" i="30"/>
  <c r="E6512" i="30" s="1"/>
  <c r="E6513" i="30" s="1"/>
  <c r="E6510" i="30"/>
  <c r="E6509" i="30"/>
  <c r="E6508" i="30"/>
  <c r="E6507" i="30"/>
  <c r="E6506" i="30"/>
  <c r="E6505" i="30"/>
  <c r="E6504" i="30"/>
  <c r="E6503" i="30"/>
  <c r="E6502" i="30"/>
  <c r="E6501" i="30"/>
  <c r="E6500" i="30"/>
  <c r="E6499" i="30"/>
  <c r="E6498" i="30"/>
  <c r="E6497" i="30"/>
  <c r="E6496" i="30"/>
  <c r="E6495" i="30"/>
  <c r="E6494" i="30"/>
  <c r="E6493" i="30"/>
  <c r="E6490" i="30"/>
  <c r="E6491" i="30" s="1"/>
  <c r="E6492" i="30" s="1"/>
  <c r="E6489" i="30"/>
  <c r="E6488" i="30"/>
  <c r="E6487" i="30"/>
  <c r="E6486" i="30"/>
  <c r="E6484" i="30"/>
  <c r="E6485" i="30" s="1"/>
  <c r="E6483" i="30"/>
  <c r="E6482" i="30"/>
  <c r="E6481" i="30"/>
  <c r="E6480" i="30"/>
  <c r="E6479" i="30"/>
  <c r="E6477" i="30"/>
  <c r="E6478" i="30" s="1"/>
  <c r="E6476" i="30"/>
  <c r="E6475" i="30"/>
  <c r="E6474" i="30"/>
  <c r="E6473" i="30"/>
  <c r="E6472" i="30"/>
  <c r="E6467" i="30"/>
  <c r="E6468" i="30" s="1"/>
  <c r="E6469" i="30" s="1"/>
  <c r="E6470" i="30" s="1"/>
  <c r="E6471" i="30" s="1"/>
  <c r="E6466" i="30"/>
  <c r="E6465" i="30"/>
  <c r="E6463" i="30"/>
  <c r="E6464" i="30" s="1"/>
  <c r="E6462" i="30"/>
  <c r="E6461" i="30"/>
  <c r="E6460" i="30"/>
  <c r="E6459" i="30"/>
  <c r="E6458" i="30"/>
  <c r="E6457" i="30"/>
  <c r="E6456" i="30"/>
  <c r="E6455" i="30"/>
  <c r="E6454" i="30"/>
  <c r="E6453" i="30"/>
  <c r="E6452" i="30"/>
  <c r="E6451" i="30"/>
  <c r="E6448" i="30"/>
  <c r="E6449" i="30" s="1"/>
  <c r="E6450" i="30" s="1"/>
  <c r="E6447" i="30"/>
  <c r="E6446" i="30"/>
  <c r="E6445" i="30"/>
  <c r="E6442" i="30"/>
  <c r="E6443" i="30" s="1"/>
  <c r="E6444" i="30" s="1"/>
  <c r="E6441" i="30"/>
  <c r="E6440" i="30"/>
  <c r="E6439" i="30"/>
  <c r="E6438" i="30"/>
  <c r="E6437" i="30"/>
  <c r="E6434" i="30"/>
  <c r="E6435" i="30" s="1"/>
  <c r="E6436" i="30" s="1"/>
  <c r="E6433" i="30"/>
  <c r="E6432" i="30"/>
  <c r="E6431" i="30"/>
  <c r="E6430" i="30"/>
  <c r="E6427" i="30"/>
  <c r="E6428" i="30" s="1"/>
  <c r="E6429" i="30" s="1"/>
  <c r="E6426" i="30"/>
  <c r="E6425" i="30"/>
  <c r="E6424" i="30"/>
  <c r="E6423" i="30"/>
  <c r="E6422" i="30"/>
  <c r="E6421" i="30"/>
  <c r="E6420" i="30"/>
  <c r="E6419" i="30"/>
  <c r="E6418" i="30"/>
  <c r="E6417" i="30"/>
  <c r="E6416" i="30"/>
  <c r="E6413" i="30"/>
  <c r="E6414" i="30" s="1"/>
  <c r="E6415" i="30" s="1"/>
  <c r="E6412" i="30"/>
  <c r="E6411" i="30"/>
  <c r="E6410" i="30"/>
  <c r="E6409" i="30"/>
  <c r="E6406" i="30"/>
  <c r="E6407" i="30" s="1"/>
  <c r="E6408" i="30" s="1"/>
  <c r="E6405" i="30"/>
  <c r="E6404" i="30"/>
  <c r="E6403" i="30"/>
  <c r="E6400" i="30"/>
  <c r="E6401" i="30" s="1"/>
  <c r="E6402" i="30" s="1"/>
  <c r="E6399" i="30"/>
  <c r="E6398" i="30"/>
  <c r="E6397" i="30"/>
  <c r="E6396" i="30"/>
  <c r="E6395" i="30"/>
  <c r="E6393" i="30"/>
  <c r="E6394" i="30" s="1"/>
  <c r="E6392" i="30"/>
  <c r="E6391" i="30"/>
  <c r="E6390" i="30"/>
  <c r="E6389" i="30"/>
  <c r="E6388" i="30"/>
  <c r="E6386" i="30"/>
  <c r="E6387" i="30" s="1"/>
  <c r="E6385" i="30"/>
  <c r="E6384" i="30"/>
  <c r="E6383" i="30"/>
  <c r="E6382" i="30"/>
  <c r="E6381" i="30"/>
  <c r="E6379" i="30"/>
  <c r="E6380" i="30" s="1"/>
  <c r="E6378" i="30"/>
  <c r="E6377" i="30"/>
  <c r="E6376" i="30"/>
  <c r="E6375" i="30"/>
  <c r="E6374" i="30"/>
  <c r="E6373" i="30"/>
  <c r="E6372" i="30"/>
  <c r="E6371" i="30"/>
  <c r="E6370" i="30"/>
  <c r="E6369" i="30"/>
  <c r="E6368" i="30"/>
  <c r="E6367" i="30"/>
  <c r="E6364" i="30"/>
  <c r="E6365" i="30" s="1"/>
  <c r="E6366" i="30" s="1"/>
  <c r="E6363" i="30"/>
  <c r="E6362" i="30"/>
  <c r="E6361" i="30"/>
  <c r="E6360" i="30"/>
  <c r="E6358" i="30"/>
  <c r="E6359" i="30" s="1"/>
  <c r="E6357" i="30"/>
  <c r="E6356" i="30"/>
  <c r="E6355" i="30"/>
  <c r="E6354" i="30"/>
  <c r="E6353" i="30"/>
  <c r="E6350" i="30"/>
  <c r="E6351" i="30" s="1"/>
  <c r="E6352" i="30" s="1"/>
  <c r="E6349" i="30"/>
  <c r="E6348" i="30"/>
  <c r="E6347" i="30"/>
  <c r="E6346" i="30"/>
  <c r="E6343" i="30"/>
  <c r="E6344" i="30" s="1"/>
  <c r="E6345" i="30" s="1"/>
  <c r="E6342" i="30"/>
  <c r="E6341" i="30"/>
  <c r="E6340" i="30"/>
  <c r="E6339" i="30"/>
  <c r="E6338" i="30"/>
  <c r="E6337" i="30"/>
  <c r="E6336" i="30"/>
  <c r="E6335" i="30"/>
  <c r="E6334" i="30"/>
  <c r="E6333" i="30"/>
  <c r="E6332" i="30"/>
  <c r="E6329" i="30"/>
  <c r="E6330" i="30" s="1"/>
  <c r="E6331" i="30" s="1"/>
  <c r="E6328" i="30"/>
  <c r="E6327" i="30"/>
  <c r="E6326" i="30"/>
  <c r="E6325" i="30"/>
  <c r="E6322" i="30"/>
  <c r="E6323" i="30" s="1"/>
  <c r="E6324" i="30" s="1"/>
  <c r="E6321" i="30"/>
  <c r="E6320" i="30"/>
  <c r="E6319" i="30"/>
  <c r="E6316" i="30"/>
  <c r="E6317" i="30" s="1"/>
  <c r="E6318" i="30" s="1"/>
  <c r="E6315" i="30"/>
  <c r="E6314" i="30"/>
  <c r="E6313" i="30"/>
  <c r="E6312" i="30"/>
  <c r="E6311" i="30"/>
  <c r="E6309" i="30"/>
  <c r="E6310" i="30" s="1"/>
  <c r="E6308" i="30"/>
  <c r="E6307" i="30"/>
  <c r="E6306" i="30"/>
  <c r="E6304" i="30"/>
  <c r="E6305" i="30" s="1"/>
  <c r="E6302" i="30"/>
  <c r="E6303" i="30" s="1"/>
  <c r="E6301" i="30"/>
  <c r="E6300" i="30"/>
  <c r="E6299" i="30"/>
  <c r="E6298" i="30"/>
  <c r="E6297" i="30"/>
  <c r="E6295" i="30"/>
  <c r="E6296" i="30" s="1"/>
  <c r="E6294" i="30"/>
  <c r="E6293" i="30"/>
  <c r="E6292" i="30"/>
  <c r="E6291" i="30"/>
  <c r="E6290" i="30"/>
  <c r="E6289" i="30"/>
  <c r="E6288" i="30"/>
  <c r="E6287" i="30"/>
  <c r="E6286" i="30"/>
  <c r="E6285" i="30"/>
  <c r="E6284" i="30"/>
  <c r="E6283" i="30"/>
  <c r="E6280" i="30"/>
  <c r="E6281" i="30" s="1"/>
  <c r="E6282" i="30" s="1"/>
  <c r="E6279" i="30"/>
  <c r="E6278" i="30"/>
  <c r="E6277" i="30"/>
  <c r="E6276" i="30"/>
  <c r="E6274" i="30"/>
  <c r="E6275" i="30" s="1"/>
  <c r="E6273" i="30"/>
  <c r="E6272" i="30"/>
  <c r="E6271" i="30"/>
  <c r="E6270" i="30"/>
  <c r="E6269" i="30"/>
  <c r="E6266" i="30"/>
  <c r="E6267" i="30" s="1"/>
  <c r="E6268" i="30" s="1"/>
  <c r="E6265" i="30"/>
  <c r="E6264" i="30"/>
  <c r="E6263" i="30"/>
  <c r="E6262" i="30"/>
  <c r="E6259" i="30"/>
  <c r="E6260" i="30" s="1"/>
  <c r="E6261" i="30" s="1"/>
  <c r="E6257" i="30"/>
  <c r="E6258" i="30" s="1"/>
  <c r="E6256" i="30"/>
  <c r="E6255" i="30"/>
  <c r="E6254" i="30"/>
  <c r="E6253" i="30"/>
  <c r="E6252" i="30"/>
  <c r="E6251" i="30"/>
  <c r="E6250" i="30"/>
  <c r="E6249" i="30"/>
  <c r="E6248" i="30"/>
  <c r="E6245" i="30"/>
  <c r="E6246" i="30" s="1"/>
  <c r="E6247" i="30" s="1"/>
  <c r="E6244" i="30"/>
  <c r="E6243" i="30"/>
  <c r="E6242" i="30"/>
  <c r="E6241" i="30"/>
  <c r="E6238" i="30"/>
  <c r="E6239" i="30" s="1"/>
  <c r="E6240" i="30" s="1"/>
  <c r="E6237" i="30"/>
  <c r="E6236" i="30"/>
  <c r="E6235" i="30"/>
  <c r="E6234" i="30"/>
  <c r="E6232" i="30"/>
  <c r="E6233" i="30" s="1"/>
  <c r="E6231" i="30"/>
  <c r="E6230" i="30"/>
  <c r="E6229" i="30"/>
  <c r="E6228" i="30"/>
  <c r="E6227" i="30"/>
  <c r="E6225" i="30"/>
  <c r="E6226" i="30" s="1"/>
  <c r="E6224" i="30"/>
  <c r="E6223" i="30"/>
  <c r="E6222" i="30"/>
  <c r="E6221" i="30"/>
  <c r="E6220" i="30"/>
  <c r="E6218" i="30"/>
  <c r="E6219" i="30" s="1"/>
  <c r="E6217" i="30"/>
  <c r="E6216" i="30"/>
  <c r="E6215" i="30"/>
  <c r="E6214" i="30"/>
  <c r="E6213" i="30"/>
  <c r="E6211" i="30"/>
  <c r="E6212" i="30" s="1"/>
  <c r="E6210" i="30"/>
  <c r="E6209" i="30"/>
  <c r="E6208" i="30"/>
  <c r="E6207" i="30"/>
  <c r="E6206" i="30"/>
  <c r="E6205" i="30"/>
  <c r="E6204" i="30"/>
  <c r="E6203" i="30"/>
  <c r="E6202" i="30"/>
  <c r="E6201" i="30"/>
  <c r="E6200" i="30"/>
  <c r="E6199" i="30"/>
  <c r="E6196" i="30"/>
  <c r="E6197" i="30" s="1"/>
  <c r="E6198" i="30" s="1"/>
  <c r="E6195" i="30"/>
  <c r="E6194" i="30"/>
  <c r="E6193" i="30"/>
  <c r="E6192" i="30"/>
  <c r="E6190" i="30"/>
  <c r="E6191" i="30" s="1"/>
  <c r="E6189" i="30"/>
  <c r="E6188" i="30"/>
  <c r="E6187" i="30"/>
  <c r="E6186" i="30"/>
  <c r="E6185" i="30"/>
  <c r="E6182" i="30"/>
  <c r="E6183" i="30" s="1"/>
  <c r="E6184" i="30" s="1"/>
  <c r="E6181" i="30"/>
  <c r="E6180" i="30"/>
  <c r="E6179" i="30"/>
  <c r="E6178" i="30"/>
  <c r="E6175" i="30"/>
  <c r="E6176" i="30" s="1"/>
  <c r="E6177" i="30" s="1"/>
  <c r="E6174" i="30"/>
  <c r="E6173" i="30"/>
  <c r="E6172" i="30"/>
  <c r="E6171" i="30"/>
  <c r="E6170" i="30"/>
  <c r="E6169" i="30"/>
  <c r="E6168" i="30"/>
  <c r="E6167" i="30"/>
  <c r="E6166" i="30"/>
  <c r="E6165" i="30"/>
  <c r="E6164" i="30"/>
  <c r="E6163" i="30"/>
  <c r="E6161" i="30"/>
  <c r="E6162" i="30" s="1"/>
  <c r="E6160" i="30"/>
  <c r="E6159" i="30"/>
  <c r="E6158" i="30"/>
  <c r="E6157" i="30"/>
  <c r="E6154" i="30"/>
  <c r="E6155" i="30" s="1"/>
  <c r="E6156" i="30" s="1"/>
  <c r="E6153" i="30"/>
  <c r="E6152" i="30"/>
  <c r="E6151" i="30"/>
  <c r="E6150" i="30"/>
  <c r="E6148" i="30"/>
  <c r="E6149" i="30" s="1"/>
  <c r="E6147" i="30"/>
  <c r="E6146" i="30"/>
  <c r="E6145" i="30"/>
  <c r="E6144" i="30"/>
  <c r="E6143" i="30"/>
  <c r="E6141" i="30"/>
  <c r="E6142" i="30" s="1"/>
  <c r="E6140" i="30"/>
  <c r="E6139" i="30"/>
  <c r="E6138" i="30"/>
  <c r="E6137" i="30"/>
  <c r="E6136" i="30"/>
  <c r="E6134" i="30"/>
  <c r="E6135" i="30" s="1"/>
  <c r="E6133" i="30"/>
  <c r="E6132" i="30"/>
  <c r="E6131" i="30"/>
  <c r="E6130" i="30"/>
  <c r="E6129" i="30"/>
  <c r="E6127" i="30"/>
  <c r="E6128" i="30" s="1"/>
  <c r="E6126" i="30"/>
  <c r="E6125" i="30"/>
  <c r="E6124" i="30"/>
  <c r="E6123" i="30"/>
  <c r="E6122" i="30"/>
  <c r="E6119" i="30"/>
  <c r="E6120" i="30" s="1"/>
  <c r="E6121" i="30" s="1"/>
  <c r="E6118" i="30"/>
  <c r="E6117" i="30"/>
  <c r="E6116" i="30"/>
  <c r="E6115" i="30"/>
  <c r="E6112" i="30"/>
  <c r="E6113" i="30" s="1"/>
  <c r="E6114" i="30" s="1"/>
  <c r="E6111" i="30"/>
  <c r="E6110" i="30"/>
  <c r="E6109" i="30"/>
  <c r="E6108" i="30"/>
  <c r="E6106" i="30"/>
  <c r="E6107" i="30" s="1"/>
  <c r="E6105" i="30"/>
  <c r="E6104" i="30"/>
  <c r="E6103" i="30"/>
  <c r="E6102" i="30"/>
  <c r="E6101" i="30"/>
  <c r="E6098" i="30"/>
  <c r="E6099" i="30" s="1"/>
  <c r="E6100" i="30" s="1"/>
  <c r="E6097" i="30"/>
  <c r="E6096" i="30"/>
  <c r="E6095" i="30"/>
  <c r="E6094" i="30"/>
  <c r="E6089" i="30"/>
  <c r="E6090" i="30" s="1"/>
  <c r="E6091" i="30" s="1"/>
  <c r="E6092" i="30" s="1"/>
  <c r="E6093" i="30" s="1"/>
  <c r="E6088" i="30"/>
  <c r="E6087" i="30"/>
  <c r="E6086" i="30"/>
  <c r="E6085" i="30"/>
  <c r="E6084" i="30"/>
  <c r="E6083" i="30"/>
  <c r="E6082" i="30"/>
  <c r="E6081" i="30"/>
  <c r="E6080" i="30"/>
  <c r="E6079" i="30"/>
  <c r="E6078" i="30"/>
  <c r="E6077" i="30"/>
  <c r="E6076" i="30"/>
  <c r="E6075" i="30"/>
  <c r="E6074" i="30"/>
  <c r="E6070" i="30"/>
  <c r="E6071" i="30" s="1"/>
  <c r="E6072" i="30" s="1"/>
  <c r="E6073" i="30" s="1"/>
  <c r="E6069" i="30"/>
  <c r="E6068" i="30"/>
  <c r="E6067" i="30"/>
  <c r="E6066" i="30"/>
  <c r="E6064" i="30"/>
  <c r="E6065" i="30" s="1"/>
  <c r="E6063" i="30"/>
  <c r="E6062" i="30"/>
  <c r="E6061" i="30"/>
  <c r="E6060" i="30"/>
  <c r="E6059" i="30"/>
  <c r="E6057" i="30"/>
  <c r="E6058" i="30" s="1"/>
  <c r="E6056" i="30"/>
  <c r="E6055" i="30"/>
  <c r="E6054" i="30"/>
  <c r="E6053" i="30"/>
  <c r="E6052" i="30"/>
  <c r="E6050" i="30"/>
  <c r="E6051" i="30" s="1"/>
  <c r="E6049" i="30"/>
  <c r="E6048" i="30"/>
  <c r="E6047" i="30"/>
  <c r="E6046" i="30"/>
  <c r="E6045" i="30"/>
  <c r="E6043" i="30"/>
  <c r="E6044" i="30" s="1"/>
  <c r="E6042" i="30"/>
  <c r="E6041" i="30"/>
  <c r="E6040" i="30"/>
  <c r="E6039" i="30"/>
  <c r="E6038" i="30"/>
  <c r="E6037" i="30"/>
  <c r="E6036" i="30"/>
  <c r="E6035" i="30"/>
  <c r="E6034" i="30"/>
  <c r="E6033" i="30"/>
  <c r="E6032" i="30"/>
  <c r="E6031" i="30"/>
  <c r="E6028" i="30"/>
  <c r="E6029" i="30" s="1"/>
  <c r="E6030" i="30" s="1"/>
  <c r="E6027" i="30"/>
  <c r="E6026" i="30"/>
  <c r="E6025" i="30"/>
  <c r="E6024" i="30"/>
  <c r="E6022" i="30"/>
  <c r="E6023" i="30" s="1"/>
  <c r="E6021" i="30"/>
  <c r="E6020" i="30"/>
  <c r="E6019" i="30"/>
  <c r="E6018" i="30"/>
  <c r="E6017" i="30"/>
  <c r="E6014" i="30"/>
  <c r="E6015" i="30" s="1"/>
  <c r="E6016" i="30" s="1"/>
  <c r="E6013" i="30"/>
  <c r="E6012" i="30"/>
  <c r="E6011" i="30"/>
  <c r="E6010" i="30"/>
  <c r="E6007" i="30"/>
  <c r="E6008" i="30" s="1"/>
  <c r="E6009" i="30" s="1"/>
  <c r="E6006" i="30"/>
  <c r="E6005" i="30"/>
  <c r="E6004" i="30"/>
  <c r="E6003" i="30"/>
  <c r="E5999" i="30"/>
  <c r="E6000" i="30" s="1"/>
  <c r="E6001" i="30" s="1"/>
  <c r="E6002" i="30" s="1"/>
  <c r="E5998" i="30"/>
  <c r="E5997" i="30"/>
  <c r="E5996" i="30"/>
  <c r="E5995" i="30"/>
  <c r="E5992" i="30"/>
  <c r="E5993" i="30" s="1"/>
  <c r="E5994" i="30" s="1"/>
  <c r="E5991" i="30"/>
  <c r="E5990" i="30"/>
  <c r="E5989" i="30"/>
  <c r="E5986" i="30"/>
  <c r="E5987" i="30" s="1"/>
  <c r="E5988" i="30" s="1"/>
  <c r="E5985" i="30"/>
  <c r="E5984" i="30"/>
  <c r="E5983" i="30"/>
  <c r="E5982" i="30"/>
  <c r="E5980" i="30"/>
  <c r="E5981" i="30" s="1"/>
  <c r="E5979" i="30"/>
  <c r="E5978" i="30"/>
  <c r="E5977" i="30"/>
  <c r="E5976" i="30"/>
  <c r="E5975" i="30"/>
  <c r="E5973" i="30"/>
  <c r="E5974" i="30" s="1"/>
  <c r="E5972" i="30"/>
  <c r="E5971" i="30"/>
  <c r="E5970" i="30"/>
  <c r="E5969" i="30"/>
  <c r="E5968" i="30"/>
  <c r="E5966" i="30"/>
  <c r="E5967" i="30" s="1"/>
  <c r="E5965" i="30"/>
  <c r="E5964" i="30"/>
  <c r="E5963" i="30"/>
  <c r="E5962" i="30"/>
  <c r="E5961" i="30"/>
  <c r="E5959" i="30"/>
  <c r="E5960" i="30" s="1"/>
  <c r="E5958" i="30"/>
  <c r="E5957" i="30"/>
  <c r="E5956" i="30"/>
  <c r="E5955" i="30"/>
  <c r="E5951" i="30"/>
  <c r="E5952" i="30" s="1"/>
  <c r="E5953" i="30" s="1"/>
  <c r="E5954" i="30" s="1"/>
  <c r="E5950" i="30"/>
  <c r="E5949" i="30"/>
  <c r="E5948" i="30"/>
  <c r="E5947" i="30"/>
  <c r="E5944" i="30"/>
  <c r="E5945" i="30" s="1"/>
  <c r="E5946" i="30" s="1"/>
  <c r="E5943" i="30"/>
  <c r="E5942" i="30"/>
  <c r="E5941" i="30"/>
  <c r="E5938" i="30"/>
  <c r="E5939" i="30" s="1"/>
  <c r="E5940" i="30" s="1"/>
  <c r="E5937" i="30"/>
  <c r="E5936" i="30"/>
  <c r="E5935" i="30"/>
  <c r="E5934" i="30"/>
  <c r="E5933" i="30"/>
  <c r="E5930" i="30"/>
  <c r="E5931" i="30" s="1"/>
  <c r="E5932" i="30" s="1"/>
  <c r="E5929" i="30"/>
  <c r="E5928" i="30"/>
  <c r="E5927" i="30"/>
  <c r="E5926" i="30"/>
  <c r="E5923" i="30"/>
  <c r="E5924" i="30" s="1"/>
  <c r="E5925" i="30" s="1"/>
  <c r="E5922" i="30"/>
  <c r="E5921" i="30"/>
  <c r="E5920" i="30"/>
  <c r="E5919" i="30"/>
  <c r="E5918" i="30"/>
  <c r="E5917" i="30"/>
  <c r="E5916" i="30"/>
  <c r="E5915" i="30"/>
  <c r="E5914" i="30"/>
  <c r="E5913" i="30"/>
  <c r="E5912" i="30"/>
  <c r="E5911" i="30"/>
  <c r="E5910" i="30"/>
  <c r="E5909" i="30"/>
  <c r="E5908" i="30"/>
  <c r="E5907" i="30"/>
  <c r="E5906" i="30"/>
  <c r="E5905" i="30"/>
  <c r="E5902" i="30"/>
  <c r="E5903" i="30" s="1"/>
  <c r="E5904" i="30" s="1"/>
  <c r="E5901" i="30"/>
  <c r="E5900" i="30"/>
  <c r="E5899" i="30"/>
  <c r="E5898" i="30"/>
  <c r="E5896" i="30"/>
  <c r="E5897" i="30" s="1"/>
  <c r="E5895" i="30"/>
  <c r="E5894" i="30"/>
  <c r="E5893" i="30"/>
  <c r="E5892" i="30"/>
  <c r="E5891" i="30"/>
  <c r="E5889" i="30"/>
  <c r="E5890" i="30" s="1"/>
  <c r="E5888" i="30"/>
  <c r="E5887" i="30"/>
  <c r="E5886" i="30"/>
  <c r="E5885" i="30"/>
  <c r="E5884" i="30"/>
  <c r="E5882" i="30"/>
  <c r="E5883" i="30" s="1"/>
  <c r="E5881" i="30"/>
  <c r="E5880" i="30"/>
  <c r="E5879" i="30"/>
  <c r="E5878" i="30"/>
  <c r="E5877" i="30"/>
  <c r="E5875" i="30"/>
  <c r="E5876" i="30" s="1"/>
  <c r="E5874" i="30"/>
  <c r="E5873" i="30"/>
  <c r="E5872" i="30"/>
  <c r="E5871" i="30"/>
  <c r="E5870" i="30"/>
  <c r="E5867" i="30"/>
  <c r="E5868" i="30" s="1"/>
  <c r="E5869" i="30" s="1"/>
  <c r="E5866" i="30"/>
  <c r="E5865" i="30"/>
  <c r="E5864" i="30"/>
  <c r="E5863" i="30"/>
  <c r="E5860" i="30"/>
  <c r="E5861" i="30" s="1"/>
  <c r="E5862" i="30" s="1"/>
  <c r="E5859" i="30"/>
  <c r="E5858" i="30"/>
  <c r="E5857" i="30"/>
  <c r="E5856" i="30"/>
  <c r="E5854" i="30"/>
  <c r="E5855" i="30" s="1"/>
  <c r="E5853" i="30"/>
  <c r="E5852" i="30"/>
  <c r="E5851" i="30"/>
  <c r="E5850" i="30"/>
  <c r="E5849" i="30"/>
  <c r="E5846" i="30"/>
  <c r="E5847" i="30" s="1"/>
  <c r="E5848" i="30" s="1"/>
  <c r="E5845" i="30"/>
  <c r="E5844" i="30"/>
  <c r="E5843" i="30"/>
  <c r="E5842" i="30"/>
  <c r="E5839" i="30"/>
  <c r="E5840" i="30" s="1"/>
  <c r="E5841" i="30" s="1"/>
  <c r="E5838" i="30"/>
  <c r="E5837" i="30"/>
  <c r="E5836" i="30"/>
  <c r="E5835" i="30"/>
  <c r="E5834" i="30"/>
  <c r="E5833" i="30"/>
  <c r="E5832" i="30"/>
  <c r="E5831" i="30"/>
  <c r="E5830" i="30"/>
  <c r="E5829" i="30"/>
  <c r="E5828" i="30"/>
  <c r="E5827" i="30"/>
  <c r="E5825" i="30"/>
  <c r="E5826" i="30" s="1"/>
  <c r="E5824" i="30"/>
  <c r="E5823" i="30"/>
  <c r="E5822" i="30"/>
  <c r="E5821" i="30"/>
  <c r="E5818" i="30"/>
  <c r="E5819" i="30" s="1"/>
  <c r="E5820" i="30" s="1"/>
  <c r="E5817" i="30"/>
  <c r="E5816" i="30"/>
  <c r="E5815" i="30"/>
  <c r="E5814" i="30"/>
  <c r="E5812" i="30"/>
  <c r="E5813" i="30" s="1"/>
  <c r="E5811" i="30"/>
  <c r="E5810" i="30"/>
  <c r="E5809" i="30"/>
  <c r="E5808" i="30"/>
  <c r="E5807" i="30"/>
  <c r="E5805" i="30"/>
  <c r="E5806" i="30" s="1"/>
  <c r="E5804" i="30"/>
  <c r="E5803" i="30"/>
  <c r="E5802" i="30"/>
  <c r="E5801" i="30"/>
  <c r="E5800" i="30"/>
  <c r="E5798" i="30"/>
  <c r="E5799" i="30" s="1"/>
  <c r="E5797" i="30"/>
  <c r="E5796" i="30"/>
  <c r="E5795" i="30"/>
  <c r="E5794" i="30"/>
  <c r="E5793" i="30"/>
  <c r="E5791" i="30"/>
  <c r="E5792" i="30" s="1"/>
  <c r="E5790" i="30"/>
  <c r="E5789" i="30"/>
  <c r="E5788" i="30"/>
  <c r="E5787" i="30"/>
  <c r="E5786" i="30"/>
  <c r="E5785" i="30"/>
  <c r="E5784" i="30"/>
  <c r="E5783" i="30"/>
  <c r="E5782" i="30"/>
  <c r="E5781" i="30"/>
  <c r="E5780" i="30"/>
  <c r="E5779" i="30"/>
  <c r="E5776" i="30"/>
  <c r="E5777" i="30" s="1"/>
  <c r="E5778" i="30" s="1"/>
  <c r="E5775" i="30"/>
  <c r="E5774" i="30"/>
  <c r="E5773" i="30"/>
  <c r="E5772" i="30"/>
  <c r="E5770" i="30"/>
  <c r="E5771" i="30" s="1"/>
  <c r="E5769" i="30"/>
  <c r="E5768" i="30"/>
  <c r="E5767" i="30"/>
  <c r="E5766" i="30"/>
  <c r="E5765" i="30"/>
  <c r="E5762" i="30"/>
  <c r="E5763" i="30" s="1"/>
  <c r="E5764" i="30" s="1"/>
  <c r="E5761" i="30"/>
  <c r="E5760" i="30"/>
  <c r="E5759" i="30"/>
  <c r="E5758" i="30"/>
  <c r="E5755" i="30"/>
  <c r="E5756" i="30" s="1"/>
  <c r="E5757" i="30" s="1"/>
  <c r="E5754" i="30"/>
  <c r="E5753" i="30"/>
  <c r="E5752" i="30"/>
  <c r="E5751" i="30"/>
  <c r="E5750" i="30"/>
  <c r="E5749" i="30"/>
  <c r="E5748" i="30"/>
  <c r="E5747" i="30"/>
  <c r="E5746" i="30"/>
  <c r="E5745" i="30"/>
  <c r="E5744" i="30"/>
  <c r="E5743" i="30"/>
  <c r="E5741" i="30"/>
  <c r="E5742" i="30" s="1"/>
  <c r="E5740" i="30"/>
  <c r="E5739" i="30"/>
  <c r="E5738" i="30"/>
  <c r="E5737" i="30"/>
  <c r="E5733" i="30"/>
  <c r="E5734" i="30" s="1"/>
  <c r="E5735" i="30" s="1"/>
  <c r="E5736" i="30" s="1"/>
  <c r="E5732" i="30"/>
  <c r="E5731" i="30"/>
  <c r="E5730" i="30"/>
  <c r="E5728" i="30"/>
  <c r="E5729" i="30" s="1"/>
  <c r="E5727" i="30"/>
  <c r="E5726" i="30"/>
  <c r="E5725" i="30"/>
  <c r="E5724" i="30"/>
  <c r="E5723" i="30"/>
  <c r="E5721" i="30"/>
  <c r="E5722" i="30" s="1"/>
  <c r="E5720" i="30"/>
  <c r="E5719" i="30"/>
  <c r="E5718" i="30"/>
  <c r="E5717" i="30"/>
  <c r="E5716" i="30"/>
  <c r="E5714" i="30"/>
  <c r="E5715" i="30" s="1"/>
  <c r="E5713" i="30"/>
  <c r="E5712" i="30"/>
  <c r="E5711" i="30"/>
  <c r="E5710" i="30"/>
  <c r="E5707" i="30"/>
  <c r="E5708" i="30" s="1"/>
  <c r="E5709" i="30" s="1"/>
  <c r="E5706" i="30"/>
  <c r="E5705" i="30"/>
  <c r="E5704" i="30"/>
  <c r="E5703" i="30"/>
  <c r="E5702" i="30"/>
  <c r="E5699" i="30"/>
  <c r="E5700" i="30" s="1"/>
  <c r="E5701" i="30" s="1"/>
  <c r="E5698" i="30"/>
  <c r="E5697" i="30"/>
  <c r="E5696" i="30"/>
  <c r="E5695" i="30"/>
  <c r="E5692" i="30"/>
  <c r="E5693" i="30" s="1"/>
  <c r="E5694" i="30" s="1"/>
  <c r="E5691" i="30"/>
  <c r="E5690" i="30"/>
  <c r="E5689" i="30"/>
  <c r="E5688" i="30"/>
  <c r="E5686" i="30"/>
  <c r="E5687" i="30" s="1"/>
  <c r="E5685" i="30"/>
  <c r="E5684" i="30"/>
  <c r="E5683" i="30"/>
  <c r="E5682" i="30"/>
  <c r="E5681" i="30"/>
  <c r="E5678" i="30"/>
  <c r="E5679" i="30" s="1"/>
  <c r="E5680" i="30" s="1"/>
  <c r="E5677" i="30"/>
  <c r="E5676" i="30"/>
  <c r="E5675" i="30"/>
  <c r="E5674" i="30"/>
  <c r="E5671" i="30"/>
  <c r="E5672" i="30" s="1"/>
  <c r="E5673" i="30" s="1"/>
  <c r="E5670" i="30"/>
  <c r="E5669" i="30"/>
  <c r="E5668" i="30"/>
  <c r="E5666" i="30"/>
  <c r="E5667" i="30" s="1"/>
  <c r="E5665" i="30"/>
  <c r="E5664" i="30"/>
  <c r="E5663" i="30"/>
  <c r="E5662" i="30"/>
  <c r="E5661" i="30"/>
  <c r="E5660" i="30"/>
  <c r="E5657" i="30"/>
  <c r="E5658" i="30" s="1"/>
  <c r="E5659" i="30" s="1"/>
  <c r="E5656" i="30"/>
  <c r="E5655" i="30"/>
  <c r="E5654" i="30"/>
  <c r="E5653" i="30"/>
  <c r="E5650" i="30"/>
  <c r="E5651" i="30" s="1"/>
  <c r="E5652" i="30" s="1"/>
  <c r="E5649" i="30"/>
  <c r="E5648" i="30"/>
  <c r="E5647" i="30"/>
  <c r="E5646" i="30"/>
  <c r="E5644" i="30"/>
  <c r="E5645" i="30" s="1"/>
  <c r="E5643" i="30"/>
  <c r="E5642" i="30"/>
  <c r="E5641" i="30"/>
  <c r="E5640" i="30"/>
  <c r="E5639" i="30"/>
  <c r="E5637" i="30"/>
  <c r="E5638" i="30" s="1"/>
  <c r="E5636" i="30"/>
  <c r="E5635" i="30"/>
  <c r="E5634" i="30"/>
  <c r="E5633" i="30"/>
  <c r="E5632" i="30"/>
  <c r="E5630" i="30"/>
  <c r="E5631" i="30" s="1"/>
  <c r="E5629" i="30"/>
  <c r="E5628" i="30"/>
  <c r="E5626" i="30"/>
  <c r="E5627" i="30" s="1"/>
  <c r="E5625" i="30"/>
  <c r="E5623" i="30"/>
  <c r="E5624" i="30" s="1"/>
  <c r="E5622" i="30"/>
  <c r="E5621" i="30"/>
  <c r="E5620" i="30"/>
  <c r="E5619" i="30"/>
  <c r="E5618" i="30"/>
  <c r="E5617" i="30"/>
  <c r="E5616" i="30"/>
  <c r="E5615" i="30"/>
  <c r="E5614" i="30"/>
  <c r="E5613" i="30"/>
  <c r="E5612" i="30"/>
  <c r="E5611" i="30"/>
  <c r="E5608" i="30"/>
  <c r="E5609" i="30" s="1"/>
  <c r="E5610" i="30" s="1"/>
  <c r="E5607" i="30"/>
  <c r="E5606" i="30"/>
  <c r="E5605" i="30"/>
  <c r="E5604" i="30"/>
  <c r="E5602" i="30"/>
  <c r="E5603" i="30" s="1"/>
  <c r="E5601" i="30"/>
  <c r="E5600" i="30"/>
  <c r="E5599" i="30"/>
  <c r="E5598" i="30"/>
  <c r="E5597" i="30"/>
  <c r="E5594" i="30"/>
  <c r="E5595" i="30" s="1"/>
  <c r="E5596" i="30" s="1"/>
  <c r="E5593" i="30"/>
  <c r="E5592" i="30"/>
  <c r="E5591" i="30"/>
  <c r="E5587" i="30"/>
  <c r="E5588" i="30" s="1"/>
  <c r="E5589" i="30" s="1"/>
  <c r="E5590" i="30" s="1"/>
  <c r="E5586" i="30"/>
  <c r="E5585" i="30"/>
  <c r="E5584" i="30"/>
  <c r="E5583" i="30"/>
  <c r="E5582" i="30"/>
  <c r="E5581" i="30"/>
  <c r="E5580" i="30"/>
  <c r="E5579" i="30"/>
  <c r="E5578" i="30"/>
  <c r="E5577" i="30"/>
  <c r="E5576" i="30"/>
  <c r="E5575" i="30"/>
  <c r="E5574" i="30"/>
  <c r="E5573" i="30"/>
  <c r="E5572" i="30"/>
  <c r="E5571" i="30"/>
  <c r="E5570" i="30"/>
  <c r="E5569" i="30"/>
  <c r="E5566" i="30"/>
  <c r="E5567" i="30" s="1"/>
  <c r="E5568" i="30" s="1"/>
  <c r="E5565" i="30"/>
  <c r="E5564" i="30"/>
  <c r="E5563" i="30"/>
  <c r="E5562" i="30"/>
  <c r="E5560" i="30"/>
  <c r="E5561" i="30" s="1"/>
  <c r="E5559" i="30"/>
  <c r="E5558" i="30"/>
  <c r="E5557" i="30"/>
  <c r="E5556" i="30"/>
  <c r="E5555" i="30"/>
  <c r="E5553" i="30"/>
  <c r="E5554" i="30" s="1"/>
  <c r="E5552" i="30"/>
  <c r="E5551" i="30"/>
  <c r="E5550" i="30"/>
  <c r="E5549" i="30"/>
  <c r="E5548" i="30"/>
  <c r="E5546" i="30"/>
  <c r="E5547" i="30" s="1"/>
  <c r="E5545" i="30"/>
  <c r="E5544" i="30"/>
  <c r="E5543" i="30"/>
  <c r="E5542" i="30"/>
  <c r="E5541" i="30"/>
  <c r="E5539" i="30"/>
  <c r="E5540" i="30" s="1"/>
  <c r="E5538" i="30"/>
  <c r="E5537" i="30"/>
  <c r="E5536" i="30"/>
  <c r="E5535" i="30"/>
  <c r="E5534" i="30"/>
  <c r="E5533" i="30"/>
  <c r="E5532" i="30"/>
  <c r="E5531" i="30"/>
  <c r="E5530" i="30"/>
  <c r="E5529" i="30"/>
  <c r="E5528" i="30"/>
  <c r="E5527" i="30"/>
  <c r="E5524" i="30"/>
  <c r="E5525" i="30" s="1"/>
  <c r="E5526" i="30" s="1"/>
  <c r="E5523" i="30"/>
  <c r="E5522" i="30"/>
  <c r="E5521" i="30"/>
  <c r="E5520" i="30"/>
  <c r="E5518" i="30"/>
  <c r="E5519" i="30" s="1"/>
  <c r="E5517" i="30"/>
  <c r="E5516" i="30"/>
  <c r="E5515" i="30"/>
  <c r="E5514" i="30"/>
  <c r="E5513" i="30"/>
  <c r="E5510" i="30"/>
  <c r="E5511" i="30" s="1"/>
  <c r="E5512" i="30" s="1"/>
  <c r="E5509" i="30"/>
  <c r="E5508" i="30"/>
  <c r="E5507" i="30"/>
  <c r="E5506" i="30"/>
  <c r="E5503" i="30"/>
  <c r="E5504" i="30" s="1"/>
  <c r="E5505" i="30" s="1"/>
  <c r="E5502" i="30"/>
  <c r="E5501" i="30"/>
  <c r="E5500" i="30"/>
  <c r="E5499" i="30"/>
  <c r="E5498" i="30"/>
  <c r="E5497" i="30"/>
  <c r="E5496" i="30"/>
  <c r="E5495" i="30"/>
  <c r="E5494" i="30"/>
  <c r="E5493" i="30"/>
  <c r="E5492" i="30"/>
  <c r="E5491" i="30"/>
  <c r="E5489" i="30"/>
  <c r="E5490" i="30" s="1"/>
  <c r="E5488" i="30"/>
  <c r="E5487" i="30"/>
  <c r="E5486" i="30"/>
  <c r="E5485" i="30"/>
  <c r="E5482" i="30"/>
  <c r="E5483" i="30" s="1"/>
  <c r="E5484" i="30" s="1"/>
  <c r="E5481" i="30"/>
  <c r="E5480" i="30"/>
  <c r="E5479" i="30"/>
  <c r="E5478" i="30"/>
  <c r="E5476" i="30"/>
  <c r="E5477" i="30" s="1"/>
  <c r="E5475" i="30"/>
  <c r="E5474" i="30"/>
  <c r="E5473" i="30"/>
  <c r="E5472" i="30"/>
  <c r="E5471" i="30"/>
  <c r="E5469" i="30"/>
  <c r="E5470" i="30" s="1"/>
  <c r="E5468" i="30"/>
  <c r="E5467" i="30"/>
  <c r="E5466" i="30"/>
  <c r="E5465" i="30"/>
  <c r="E5464" i="30"/>
  <c r="E5462" i="30"/>
  <c r="E5463" i="30" s="1"/>
  <c r="E5461" i="30"/>
  <c r="E5460" i="30"/>
  <c r="E5459" i="30"/>
  <c r="E5458" i="30"/>
  <c r="E5457" i="30"/>
  <c r="E5455" i="30"/>
  <c r="E5456" i="30" s="1"/>
  <c r="E5454" i="30"/>
  <c r="E5453" i="30"/>
  <c r="E5452" i="30"/>
  <c r="E5451" i="30"/>
  <c r="E5450" i="30"/>
  <c r="E5449" i="30"/>
  <c r="E5448" i="30"/>
  <c r="E5447" i="30"/>
  <c r="E5446" i="30"/>
  <c r="E5445" i="30"/>
  <c r="E5444" i="30"/>
  <c r="E5443" i="30"/>
  <c r="E5440" i="30"/>
  <c r="E5441" i="30" s="1"/>
  <c r="E5442" i="30" s="1"/>
  <c r="E5439" i="30"/>
  <c r="E5438" i="30"/>
  <c r="E5437" i="30"/>
  <c r="E5436" i="30"/>
  <c r="E5434" i="30"/>
  <c r="E5435" i="30" s="1"/>
  <c r="E5433" i="30"/>
  <c r="E5432" i="30"/>
  <c r="E5431" i="30"/>
  <c r="E5430" i="30"/>
  <c r="E5429" i="30"/>
  <c r="E5426" i="30"/>
  <c r="E5427" i="30" s="1"/>
  <c r="E5428" i="30" s="1"/>
  <c r="E5425" i="30"/>
  <c r="E5424" i="30"/>
  <c r="E5423" i="30"/>
  <c r="E5422" i="30"/>
  <c r="E5419" i="30"/>
  <c r="E5420" i="30" s="1"/>
  <c r="E5421" i="30" s="1"/>
  <c r="E5418" i="30"/>
  <c r="E5417" i="30"/>
  <c r="E5416" i="30"/>
  <c r="E5415" i="30"/>
  <c r="E5414" i="30"/>
  <c r="E5413" i="30"/>
  <c r="E5412" i="30"/>
  <c r="E5411" i="30"/>
  <c r="E5410" i="30"/>
  <c r="E5409" i="30"/>
  <c r="E5408" i="30"/>
  <c r="E5407" i="30"/>
  <c r="E5406" i="30"/>
  <c r="E5405" i="30"/>
  <c r="E5404" i="30"/>
  <c r="E5403" i="30"/>
  <c r="E5402" i="30"/>
  <c r="E5401" i="30"/>
  <c r="E5398" i="30"/>
  <c r="E5399" i="30" s="1"/>
  <c r="E5400" i="30" s="1"/>
  <c r="E5397" i="30"/>
  <c r="E5396" i="30"/>
  <c r="E5395" i="30"/>
  <c r="E5394" i="30"/>
  <c r="E5392" i="30"/>
  <c r="E5393" i="30" s="1"/>
  <c r="E5391" i="30"/>
  <c r="E5390" i="30"/>
  <c r="E5389" i="30"/>
  <c r="E5388" i="30"/>
  <c r="E5387" i="30"/>
  <c r="E5385" i="30"/>
  <c r="E5386" i="30" s="1"/>
  <c r="E5384" i="30"/>
  <c r="E5383" i="30"/>
  <c r="E5382" i="30"/>
  <c r="E5381" i="30"/>
  <c r="E5380" i="30"/>
  <c r="E5378" i="30"/>
  <c r="E5379" i="30" s="1"/>
  <c r="E5377" i="30"/>
  <c r="E5376" i="30"/>
  <c r="E5375" i="30"/>
  <c r="E5374" i="30"/>
  <c r="E5373" i="30"/>
  <c r="E5371" i="30"/>
  <c r="E5372" i="30" s="1"/>
  <c r="E5370" i="30"/>
  <c r="E5369" i="30"/>
  <c r="E5368" i="30"/>
  <c r="E5367" i="30"/>
  <c r="E5366" i="30"/>
  <c r="E5365" i="30"/>
  <c r="E5364" i="30"/>
  <c r="E5363" i="30"/>
  <c r="E5362" i="30"/>
  <c r="E5361" i="30"/>
  <c r="E5360" i="30"/>
  <c r="E5359" i="30"/>
  <c r="E5356" i="30"/>
  <c r="E5357" i="30" s="1"/>
  <c r="E5358" i="30" s="1"/>
  <c r="E5355" i="30"/>
  <c r="E5354" i="30"/>
  <c r="E5353" i="30"/>
  <c r="E5352" i="30"/>
  <c r="E5350" i="30"/>
  <c r="E5351" i="30" s="1"/>
  <c r="E5349" i="30"/>
  <c r="E5348" i="30"/>
  <c r="E5347" i="30"/>
  <c r="E5346" i="30"/>
  <c r="E5342" i="30"/>
  <c r="E5343" i="30" s="1"/>
  <c r="E5344" i="30" s="1"/>
  <c r="E5345" i="30" s="1"/>
  <c r="E5341" i="30"/>
  <c r="E5340" i="30"/>
  <c r="E5339" i="30"/>
  <c r="E5338" i="30"/>
  <c r="E5335" i="30"/>
  <c r="E5336" i="30" s="1"/>
  <c r="E5337" i="30" s="1"/>
  <c r="E5334" i="30"/>
  <c r="E5333" i="30"/>
  <c r="E5332" i="30"/>
  <c r="E5331" i="30"/>
  <c r="E5330" i="30"/>
  <c r="E5329" i="30"/>
  <c r="E5328" i="30"/>
  <c r="E5327" i="30"/>
  <c r="E5326" i="30"/>
  <c r="E5325" i="30"/>
  <c r="E5324" i="30"/>
  <c r="E5323" i="30"/>
  <c r="E5322" i="30"/>
  <c r="E5321" i="30"/>
  <c r="E5320" i="30"/>
  <c r="E5319" i="30"/>
  <c r="E5318" i="30"/>
  <c r="E5317" i="30"/>
  <c r="E5314" i="30"/>
  <c r="E5315" i="30" s="1"/>
  <c r="E5316" i="30" s="1"/>
  <c r="E5313" i="30"/>
  <c r="E5312" i="30"/>
  <c r="E5311" i="30"/>
  <c r="E5310" i="30"/>
  <c r="E5308" i="30"/>
  <c r="E5309" i="30" s="1"/>
  <c r="E5307" i="30"/>
  <c r="E5306" i="30"/>
  <c r="E5305" i="30"/>
  <c r="E5304" i="30"/>
  <c r="E5301" i="30"/>
  <c r="E5302" i="30" s="1"/>
  <c r="E5303" i="30" s="1"/>
  <c r="E5300" i="30"/>
  <c r="E5299" i="30"/>
  <c r="E5298" i="30"/>
  <c r="E5297" i="30"/>
  <c r="E5296" i="30"/>
  <c r="E5294" i="30"/>
  <c r="E5295" i="30" s="1"/>
  <c r="E5293" i="30"/>
  <c r="E5292" i="30"/>
  <c r="E5291" i="30"/>
  <c r="E5290" i="30"/>
  <c r="E5289" i="30"/>
  <c r="E5287" i="30"/>
  <c r="E5288" i="30" s="1"/>
  <c r="E5286" i="30"/>
  <c r="E5285" i="30"/>
  <c r="E5284" i="30"/>
  <c r="E5283" i="30"/>
  <c r="E5282" i="30"/>
  <c r="E5279" i="30"/>
  <c r="E5280" i="30" s="1"/>
  <c r="E5281" i="30" s="1"/>
  <c r="E5278" i="30"/>
  <c r="E5277" i="30"/>
  <c r="E5276" i="30"/>
  <c r="E5275" i="30"/>
  <c r="E5272" i="30"/>
  <c r="E5273" i="30" s="1"/>
  <c r="E5274" i="30" s="1"/>
  <c r="E5271" i="30"/>
  <c r="E5270" i="30"/>
  <c r="E5269" i="30"/>
  <c r="E5268" i="30"/>
  <c r="E5266" i="30"/>
  <c r="E5267" i="30" s="1"/>
  <c r="E5265" i="30"/>
  <c r="E5264" i="30"/>
  <c r="E5263" i="30"/>
  <c r="E5262" i="30"/>
  <c r="E5261" i="30"/>
  <c r="E5258" i="30"/>
  <c r="E5259" i="30" s="1"/>
  <c r="E5260" i="30" s="1"/>
  <c r="E5257" i="30"/>
  <c r="E5256" i="30"/>
  <c r="E5255" i="30"/>
  <c r="E5254" i="30"/>
  <c r="E5251" i="30"/>
  <c r="E5252" i="30" s="1"/>
  <c r="E5253" i="30" s="1"/>
  <c r="E5250" i="30"/>
  <c r="E5248" i="30"/>
  <c r="E5249" i="30" s="1"/>
  <c r="E5247" i="30"/>
  <c r="E5246" i="30"/>
  <c r="E5245" i="30"/>
  <c r="E5244" i="30"/>
  <c r="E5243" i="30"/>
  <c r="E5242" i="30"/>
  <c r="E5241" i="30"/>
  <c r="E5240" i="30"/>
  <c r="E5237" i="30"/>
  <c r="E5238" i="30" s="1"/>
  <c r="E5239" i="30" s="1"/>
  <c r="E5236" i="30"/>
  <c r="E5235" i="30"/>
  <c r="E5234" i="30"/>
  <c r="E5233" i="30"/>
  <c r="E5230" i="30"/>
  <c r="E5231" i="30" s="1"/>
  <c r="E5232" i="30" s="1"/>
  <c r="E5229" i="30"/>
  <c r="E5228" i="30"/>
  <c r="E5227" i="30"/>
  <c r="E5224" i="30"/>
  <c r="E5225" i="30" s="1"/>
  <c r="E5226" i="30" s="1"/>
  <c r="E5223" i="30"/>
  <c r="E5222" i="30"/>
  <c r="E5221" i="30"/>
  <c r="E5220" i="30"/>
  <c r="E5219" i="30"/>
  <c r="E5217" i="30"/>
  <c r="E5218" i="30" s="1"/>
  <c r="E5216" i="30"/>
  <c r="E5215" i="30"/>
  <c r="E5214" i="30"/>
  <c r="E5213" i="30"/>
  <c r="E5212" i="30"/>
  <c r="E5210" i="30"/>
  <c r="E5211" i="30" s="1"/>
  <c r="E5209" i="30"/>
  <c r="E5208" i="30"/>
  <c r="E5207" i="30"/>
  <c r="E5206" i="30"/>
  <c r="E5205" i="30"/>
  <c r="E5203" i="30"/>
  <c r="E5204" i="30" s="1"/>
  <c r="E5202" i="30"/>
  <c r="E5201" i="30"/>
  <c r="E5200" i="30"/>
  <c r="E5199" i="30"/>
  <c r="E5198" i="30"/>
  <c r="E5195" i="30"/>
  <c r="E5196" i="30" s="1"/>
  <c r="E5197" i="30" s="1"/>
  <c r="E5194" i="30"/>
  <c r="E5193" i="30"/>
  <c r="E5192" i="30"/>
  <c r="E5191" i="30"/>
  <c r="E5188" i="30"/>
  <c r="E5189" i="30" s="1"/>
  <c r="E5190" i="30" s="1"/>
  <c r="E5187" i="30"/>
  <c r="E5186" i="30"/>
  <c r="E5185" i="30"/>
  <c r="E5184" i="30"/>
  <c r="E5182" i="30"/>
  <c r="E5183" i="30" s="1"/>
  <c r="E5181" i="30"/>
  <c r="E5180" i="30"/>
  <c r="E5179" i="30"/>
  <c r="E5178" i="30"/>
  <c r="E5177" i="30"/>
  <c r="E5174" i="30"/>
  <c r="E5175" i="30" s="1"/>
  <c r="E5176" i="30" s="1"/>
  <c r="E5173" i="30"/>
  <c r="E5172" i="30"/>
  <c r="E5171" i="30"/>
  <c r="E5170" i="30"/>
  <c r="E5167" i="30"/>
  <c r="E5168" i="30" s="1"/>
  <c r="E5169" i="30" s="1"/>
  <c r="E5166" i="30"/>
  <c r="E5165" i="30"/>
  <c r="E5164" i="30"/>
  <c r="E5163" i="30"/>
  <c r="E5162" i="30"/>
  <c r="E5161" i="30"/>
  <c r="E5160" i="30"/>
  <c r="E5159" i="30"/>
  <c r="E5158" i="30"/>
  <c r="E5157" i="30"/>
  <c r="E5156" i="30"/>
  <c r="E5155" i="30"/>
  <c r="E5154" i="30"/>
  <c r="E5153" i="30"/>
  <c r="E5152" i="30"/>
  <c r="E5151" i="30"/>
  <c r="E5150" i="30"/>
  <c r="E5149" i="30"/>
  <c r="E5146" i="30"/>
  <c r="E5147" i="30" s="1"/>
  <c r="E5148" i="30" s="1"/>
  <c r="E5145" i="30"/>
  <c r="E5144" i="30"/>
  <c r="E5143" i="30"/>
  <c r="E5142" i="30"/>
  <c r="E5140" i="30"/>
  <c r="E5141" i="30" s="1"/>
  <c r="E5139" i="30"/>
  <c r="E5138" i="30"/>
  <c r="E5137" i="30"/>
  <c r="E5136" i="30"/>
  <c r="E5135" i="30"/>
  <c r="E5133" i="30"/>
  <c r="E5134" i="30" s="1"/>
  <c r="E5132" i="30"/>
  <c r="E5131" i="30"/>
  <c r="E5130" i="30"/>
  <c r="E5129" i="30"/>
  <c r="E5128" i="30"/>
  <c r="E5126" i="30"/>
  <c r="E5127" i="30" s="1"/>
  <c r="E5125" i="30"/>
  <c r="E5124" i="30"/>
  <c r="E5123" i="30"/>
  <c r="E5122" i="30"/>
  <c r="E5121" i="30"/>
  <c r="E5119" i="30"/>
  <c r="E5120" i="30" s="1"/>
  <c r="E5118" i="30"/>
  <c r="E5117" i="30"/>
  <c r="E5116" i="30"/>
  <c r="E5115" i="30"/>
  <c r="E5114" i="30"/>
  <c r="E5111" i="30"/>
  <c r="E5112" i="30" s="1"/>
  <c r="E5113" i="30" s="1"/>
  <c r="E5110" i="30"/>
  <c r="E5109" i="30"/>
  <c r="E5108" i="30"/>
  <c r="E5107" i="30"/>
  <c r="E5104" i="30"/>
  <c r="E5105" i="30" s="1"/>
  <c r="E5106" i="30" s="1"/>
  <c r="E5103" i="30"/>
  <c r="E5102" i="30"/>
  <c r="E5101" i="30"/>
  <c r="E5100" i="30"/>
  <c r="E5098" i="30"/>
  <c r="E5099" i="30" s="1"/>
  <c r="E5097" i="30"/>
  <c r="E5096" i="30"/>
  <c r="E5095" i="30"/>
  <c r="E5094" i="30"/>
  <c r="E5093" i="30"/>
  <c r="E5090" i="30"/>
  <c r="E5091" i="30" s="1"/>
  <c r="E5092" i="30" s="1"/>
  <c r="E5089" i="30"/>
  <c r="E5088" i="30"/>
  <c r="E5087" i="30"/>
  <c r="E5086" i="30"/>
  <c r="E5083" i="30"/>
  <c r="E5084" i="30" s="1"/>
  <c r="E5085" i="30" s="1"/>
  <c r="E5082" i="30"/>
  <c r="E5081" i="30"/>
  <c r="E5080" i="30"/>
  <c r="E5079" i="30"/>
  <c r="E5078" i="30"/>
  <c r="E5077" i="30"/>
  <c r="E5076" i="30"/>
  <c r="E5075" i="30"/>
  <c r="E5074" i="30"/>
  <c r="E5073" i="30"/>
  <c r="E5072" i="30"/>
  <c r="E5071" i="30"/>
  <c r="E5070" i="30"/>
  <c r="E5069" i="30"/>
  <c r="E5068" i="30"/>
  <c r="E5067" i="30"/>
  <c r="E5066" i="30"/>
  <c r="E5065" i="30"/>
  <c r="E5062" i="30"/>
  <c r="E5063" i="30" s="1"/>
  <c r="E5064" i="30" s="1"/>
  <c r="E5061" i="30"/>
  <c r="E5060" i="30"/>
  <c r="E5059" i="30"/>
  <c r="E5058" i="30"/>
  <c r="E5056" i="30"/>
  <c r="E5057" i="30" s="1"/>
  <c r="E5055" i="30"/>
  <c r="E5054" i="30"/>
  <c r="E5053" i="30"/>
  <c r="E5052" i="30"/>
  <c r="E5051" i="30"/>
  <c r="E5049" i="30"/>
  <c r="E5050" i="30" s="1"/>
  <c r="E5048" i="30"/>
  <c r="E5047" i="30"/>
  <c r="E5046" i="30"/>
  <c r="E5045" i="30"/>
  <c r="E5044" i="30"/>
  <c r="E5042" i="30"/>
  <c r="E5043" i="30" s="1"/>
  <c r="E5041" i="30"/>
  <c r="E5040" i="30"/>
  <c r="E5039" i="30"/>
  <c r="E5038" i="30"/>
  <c r="E5037" i="30"/>
  <c r="E5035" i="30"/>
  <c r="E5036" i="30" s="1"/>
  <c r="E5034" i="30"/>
  <c r="E5033" i="30"/>
  <c r="E5032" i="30"/>
  <c r="E5031" i="30"/>
  <c r="E5030" i="30"/>
  <c r="E5027" i="30"/>
  <c r="E5028" i="30" s="1"/>
  <c r="E5029" i="30" s="1"/>
  <c r="E5026" i="30"/>
  <c r="E5025" i="30"/>
  <c r="E5023" i="30"/>
  <c r="E5024" i="30" s="1"/>
  <c r="E5020" i="30"/>
  <c r="E5021" i="30" s="1"/>
  <c r="E5022" i="30" s="1"/>
  <c r="E5019" i="30"/>
  <c r="E5018" i="30"/>
  <c r="E5017" i="30"/>
  <c r="E5016" i="30"/>
  <c r="E5013" i="30"/>
  <c r="E5014" i="30" s="1"/>
  <c r="E5015" i="30" s="1"/>
  <c r="E5012" i="30"/>
  <c r="E5011" i="30"/>
  <c r="E5010" i="30"/>
  <c r="E5009" i="30"/>
  <c r="E5006" i="30"/>
  <c r="E5007" i="30" s="1"/>
  <c r="E5008" i="30" s="1"/>
  <c r="E5005" i="30"/>
  <c r="E5004" i="30"/>
  <c r="E5003" i="30"/>
  <c r="E5002" i="30"/>
  <c r="E4999" i="30"/>
  <c r="E5000" i="30" s="1"/>
  <c r="E5001" i="30" s="1"/>
  <c r="E4998" i="30"/>
  <c r="E4997" i="30"/>
  <c r="E4996" i="30"/>
  <c r="E4995" i="30"/>
  <c r="E4990" i="30"/>
  <c r="E4991" i="30" s="1"/>
  <c r="E4992" i="30" s="1"/>
  <c r="E4993" i="30" s="1"/>
  <c r="E4994" i="30" s="1"/>
  <c r="E4989" i="30"/>
  <c r="E4988" i="30"/>
  <c r="E4987" i="30"/>
  <c r="E4985" i="30"/>
  <c r="E4986" i="30" s="1"/>
  <c r="E4984" i="30"/>
  <c r="E4983" i="30"/>
  <c r="E4982" i="30"/>
  <c r="E4978" i="30"/>
  <c r="E4979" i="30" s="1"/>
  <c r="E4980" i="30" s="1"/>
  <c r="E4981" i="30" s="1"/>
  <c r="E4977" i="30"/>
  <c r="E4976" i="30"/>
  <c r="E4975" i="30"/>
  <c r="E4974" i="30"/>
  <c r="E4972" i="30"/>
  <c r="E4973" i="30" s="1"/>
  <c r="E4971" i="30"/>
  <c r="E4970" i="30"/>
  <c r="E4969" i="30"/>
  <c r="E4968" i="30"/>
  <c r="E4967" i="30"/>
  <c r="E4965" i="30"/>
  <c r="E4966" i="30" s="1"/>
  <c r="E4964" i="30"/>
  <c r="E4963" i="30"/>
  <c r="E4962" i="30"/>
  <c r="E4961" i="30"/>
  <c r="E4960" i="30"/>
  <c r="E4958" i="30"/>
  <c r="E4959" i="30" s="1"/>
  <c r="E4957" i="30"/>
  <c r="E4956" i="30"/>
  <c r="E4955" i="30"/>
  <c r="E4954" i="30"/>
  <c r="E4953" i="30"/>
  <c r="E4951" i="30"/>
  <c r="E4952" i="30" s="1"/>
  <c r="E4950" i="30"/>
  <c r="E4949" i="30"/>
  <c r="E4948" i="30"/>
  <c r="E4947" i="30"/>
  <c r="E4946" i="30"/>
  <c r="E4945" i="30"/>
  <c r="E4944" i="30"/>
  <c r="E4943" i="30"/>
  <c r="E4942" i="30"/>
  <c r="E4941" i="30"/>
  <c r="E4940" i="30"/>
  <c r="E4939" i="30"/>
  <c r="E4936" i="30"/>
  <c r="E4937" i="30" s="1"/>
  <c r="E4938" i="30" s="1"/>
  <c r="E4935" i="30"/>
  <c r="E4934" i="30"/>
  <c r="E4933" i="30"/>
  <c r="E4932" i="30"/>
  <c r="E4930" i="30"/>
  <c r="E4931" i="30" s="1"/>
  <c r="E4929" i="30"/>
  <c r="E4928" i="30"/>
  <c r="E4927" i="30"/>
  <c r="E4926" i="30"/>
  <c r="E4925" i="30"/>
  <c r="E4922" i="30"/>
  <c r="E4923" i="30" s="1"/>
  <c r="E4924" i="30" s="1"/>
  <c r="E4921" i="30"/>
  <c r="E4920" i="30"/>
  <c r="E4919" i="30"/>
  <c r="E4918" i="30"/>
  <c r="E4915" i="30"/>
  <c r="E4916" i="30" s="1"/>
  <c r="E4917" i="30" s="1"/>
  <c r="E4914" i="30"/>
  <c r="E4913" i="30"/>
  <c r="E4912" i="30"/>
  <c r="E4911" i="30"/>
  <c r="E4910" i="30"/>
  <c r="E4909" i="30"/>
  <c r="E4908" i="30"/>
  <c r="E4907" i="30"/>
  <c r="E4906" i="30"/>
  <c r="E4905" i="30"/>
  <c r="E4903" i="30"/>
  <c r="E4904" i="30" s="1"/>
  <c r="E4902" i="30"/>
  <c r="E4901" i="30"/>
  <c r="E4900" i="30"/>
  <c r="E4899" i="30"/>
  <c r="E4898" i="30"/>
  <c r="E4894" i="30"/>
  <c r="E4895" i="30" s="1"/>
  <c r="E4896" i="30" s="1"/>
  <c r="E4897" i="30" s="1"/>
  <c r="E4893" i="30"/>
  <c r="E4892" i="30"/>
  <c r="E4891" i="30"/>
  <c r="E4890" i="30"/>
  <c r="E4888" i="30"/>
  <c r="E4889" i="30" s="1"/>
  <c r="E4887" i="30"/>
  <c r="E4886" i="30"/>
  <c r="E4885" i="30"/>
  <c r="E4883" i="30"/>
  <c r="E4884" i="30" s="1"/>
  <c r="E4881" i="30"/>
  <c r="E4882" i="30" s="1"/>
  <c r="E4880" i="30"/>
  <c r="E4879" i="30"/>
  <c r="E4878" i="30"/>
  <c r="E4877" i="30"/>
  <c r="E4876" i="30"/>
  <c r="E4874" i="30"/>
  <c r="E4875" i="30" s="1"/>
  <c r="E4873" i="30"/>
  <c r="E4872" i="30"/>
  <c r="E4871" i="30"/>
  <c r="E4870" i="30"/>
  <c r="E4869" i="30"/>
  <c r="E4867" i="30"/>
  <c r="E4868" i="30" s="1"/>
  <c r="E4866" i="30"/>
  <c r="E4865" i="30"/>
  <c r="E4864" i="30"/>
  <c r="E4863" i="30"/>
  <c r="E4859" i="30"/>
  <c r="E4860" i="30" s="1"/>
  <c r="E4861" i="30" s="1"/>
  <c r="E4862" i="30" s="1"/>
  <c r="E4858" i="30"/>
  <c r="E4857" i="30"/>
  <c r="E4856" i="30"/>
  <c r="E4855" i="30"/>
  <c r="E4852" i="30"/>
  <c r="E4853" i="30" s="1"/>
  <c r="E4854" i="30" s="1"/>
  <c r="E4851" i="30"/>
  <c r="E4850" i="30"/>
  <c r="E4849" i="30"/>
  <c r="E4848" i="30"/>
  <c r="E4846" i="30"/>
  <c r="E4847" i="30" s="1"/>
  <c r="E4845" i="30"/>
  <c r="E4843" i="30"/>
  <c r="E4844" i="30" s="1"/>
  <c r="E4842" i="30"/>
  <c r="E4841" i="30"/>
  <c r="E4838" i="30"/>
  <c r="E4839" i="30" s="1"/>
  <c r="E4840" i="30" s="1"/>
  <c r="E4837" i="30"/>
  <c r="E4836" i="30"/>
  <c r="E4835" i="30"/>
  <c r="E4834" i="30"/>
  <c r="E4831" i="30"/>
  <c r="E4832" i="30" s="1"/>
  <c r="E4833" i="30" s="1"/>
  <c r="E4830" i="30"/>
  <c r="E4829" i="30"/>
  <c r="E4828" i="30"/>
  <c r="E4827" i="30"/>
  <c r="E4826" i="30"/>
  <c r="E4825" i="30"/>
  <c r="E4824" i="30"/>
  <c r="E4823" i="30"/>
  <c r="E4822" i="30"/>
  <c r="E4821" i="30"/>
  <c r="E4820" i="30"/>
  <c r="E4819" i="30"/>
  <c r="E4817" i="30"/>
  <c r="E4818" i="30" s="1"/>
  <c r="E4816" i="30"/>
  <c r="E4815" i="30"/>
  <c r="E4814" i="30"/>
  <c r="E4813" i="30"/>
  <c r="E4810" i="30"/>
  <c r="E4811" i="30" s="1"/>
  <c r="E4812" i="30" s="1"/>
  <c r="E4809" i="30"/>
  <c r="E4808" i="30"/>
  <c r="E4807" i="30"/>
  <c r="E4806" i="30"/>
  <c r="E4804" i="30"/>
  <c r="E4805" i="30" s="1"/>
  <c r="E4803" i="30"/>
  <c r="E4802" i="30"/>
  <c r="E4801" i="30"/>
  <c r="E4800" i="30"/>
  <c r="E4799" i="30"/>
  <c r="E4797" i="30"/>
  <c r="E4798" i="30" s="1"/>
  <c r="E4796" i="30"/>
  <c r="E4795" i="30"/>
  <c r="E4794" i="30"/>
  <c r="E4793" i="30"/>
  <c r="E4792" i="30"/>
  <c r="E4790" i="30"/>
  <c r="E4791" i="30" s="1"/>
  <c r="E4789" i="30"/>
  <c r="E4788" i="30"/>
  <c r="E4787" i="30"/>
  <c r="E4786" i="30"/>
  <c r="E4785" i="30"/>
  <c r="E4783" i="30"/>
  <c r="E4784" i="30" s="1"/>
  <c r="E4782" i="30"/>
  <c r="E4781" i="30"/>
  <c r="E4780" i="30"/>
  <c r="E4779" i="30"/>
  <c r="E4778" i="30"/>
  <c r="E4775" i="30"/>
  <c r="E4776" i="30" s="1"/>
  <c r="E4777" i="30" s="1"/>
  <c r="E4774" i="30"/>
  <c r="E4773" i="30"/>
  <c r="E4772" i="30"/>
  <c r="E4771" i="30"/>
  <c r="E4768" i="30"/>
  <c r="E4769" i="30" s="1"/>
  <c r="E4770" i="30" s="1"/>
  <c r="E4767" i="30"/>
  <c r="E4766" i="30"/>
  <c r="E4765" i="30"/>
  <c r="E4764" i="30"/>
  <c r="E4761" i="30"/>
  <c r="E4762" i="30" s="1"/>
  <c r="E4763" i="30" s="1"/>
  <c r="E4760" i="30"/>
  <c r="E4759" i="30"/>
  <c r="E4758" i="30"/>
  <c r="E4757" i="30"/>
  <c r="E4754" i="30"/>
  <c r="E4755" i="30" s="1"/>
  <c r="E4756" i="30" s="1"/>
  <c r="E4753" i="30"/>
  <c r="E4752" i="30"/>
  <c r="E4751" i="30"/>
  <c r="E4750" i="30"/>
  <c r="E4747" i="30"/>
  <c r="E4748" i="30" s="1"/>
  <c r="E4749" i="30" s="1"/>
  <c r="E4746" i="30"/>
  <c r="E4745" i="30"/>
  <c r="E4744" i="30"/>
  <c r="E4743" i="30"/>
  <c r="E4742" i="30"/>
  <c r="E4741" i="30"/>
  <c r="E4740" i="30"/>
  <c r="E4739" i="30"/>
  <c r="E4738" i="30"/>
  <c r="E4737" i="30"/>
  <c r="E4736" i="30"/>
  <c r="E4733" i="30"/>
  <c r="E4734" i="30" s="1"/>
  <c r="E4735" i="30" s="1"/>
  <c r="E4732" i="30"/>
  <c r="E4731" i="30"/>
  <c r="E4730" i="30"/>
  <c r="E4729" i="30"/>
  <c r="E4726" i="30"/>
  <c r="E4727" i="30" s="1"/>
  <c r="E4728" i="30" s="1"/>
  <c r="E4725" i="30"/>
  <c r="E4724" i="30"/>
  <c r="E4723" i="30"/>
  <c r="E4722" i="30"/>
  <c r="E4720" i="30"/>
  <c r="E4721" i="30" s="1"/>
  <c r="E4719" i="30"/>
  <c r="E4718" i="30"/>
  <c r="E4717" i="30"/>
  <c r="E4716" i="30"/>
  <c r="E4715" i="30"/>
  <c r="E4713" i="30"/>
  <c r="E4714" i="30" s="1"/>
  <c r="E4712" i="30"/>
  <c r="E4711" i="30"/>
  <c r="E4710" i="30"/>
  <c r="E4709" i="30"/>
  <c r="E4708" i="30"/>
  <c r="E4706" i="30"/>
  <c r="E4707" i="30" s="1"/>
  <c r="E4705" i="30"/>
  <c r="E4704" i="30"/>
  <c r="E4703" i="30"/>
  <c r="E4702" i="30"/>
  <c r="E4701" i="30"/>
  <c r="E4699" i="30"/>
  <c r="E4700" i="30" s="1"/>
  <c r="E4698" i="30"/>
  <c r="E4697" i="30"/>
  <c r="E4696" i="30"/>
  <c r="E4695" i="30"/>
  <c r="E4694" i="30"/>
  <c r="E4691" i="30"/>
  <c r="E4692" i="30" s="1"/>
  <c r="E4693" i="30" s="1"/>
  <c r="E4690" i="30"/>
  <c r="E4689" i="30"/>
  <c r="E4688" i="30"/>
  <c r="E4687" i="30"/>
  <c r="E4684" i="30"/>
  <c r="E4685" i="30" s="1"/>
  <c r="E4686" i="30" s="1"/>
  <c r="E4683" i="30"/>
  <c r="E4682" i="30"/>
  <c r="E4681" i="30"/>
  <c r="E4680" i="30"/>
  <c r="E4678" i="30"/>
  <c r="E4679" i="30" s="1"/>
  <c r="E4677" i="30"/>
  <c r="E4676" i="30"/>
  <c r="E4675" i="30"/>
  <c r="E4674" i="30"/>
  <c r="E4673" i="30"/>
  <c r="E4670" i="30"/>
  <c r="E4671" i="30" s="1"/>
  <c r="E4672" i="30" s="1"/>
  <c r="E4669" i="30"/>
  <c r="E4668" i="30"/>
  <c r="E4667" i="30"/>
  <c r="E4666" i="30"/>
  <c r="E4663" i="30"/>
  <c r="E4664" i="30" s="1"/>
  <c r="E4665" i="30" s="1"/>
  <c r="E4662" i="30"/>
  <c r="E4661" i="30"/>
  <c r="E4660" i="30"/>
  <c r="E4658" i="30"/>
  <c r="E4659" i="30" s="1"/>
  <c r="E4657" i="30"/>
  <c r="E4656" i="30"/>
  <c r="E4655" i="30"/>
  <c r="E4654" i="30"/>
  <c r="E4653" i="30"/>
  <c r="E4652" i="30"/>
  <c r="E4651" i="30"/>
  <c r="E4650" i="30"/>
  <c r="E4649" i="30"/>
  <c r="E4648" i="30"/>
  <c r="E4647" i="30"/>
  <c r="E4646" i="30"/>
  <c r="E4645" i="30"/>
  <c r="E4641" i="30"/>
  <c r="E4642" i="30" s="1"/>
  <c r="E4643" i="30" s="1"/>
  <c r="E4644" i="30" s="1"/>
  <c r="E4640" i="30"/>
  <c r="E4639" i="30"/>
  <c r="E4638" i="30"/>
  <c r="E4636" i="30"/>
  <c r="E4637" i="30" s="1"/>
  <c r="E4635" i="30"/>
  <c r="E4634" i="30"/>
  <c r="E4633" i="30"/>
  <c r="E4632" i="30"/>
  <c r="E4631" i="30"/>
  <c r="E4629" i="30"/>
  <c r="E4630" i="30" s="1"/>
  <c r="E4628" i="30"/>
  <c r="E4627" i="30"/>
  <c r="E4626" i="30"/>
  <c r="E4625" i="30"/>
  <c r="E4624" i="30"/>
  <c r="E4622" i="30"/>
  <c r="E4623" i="30" s="1"/>
  <c r="E4621" i="30"/>
  <c r="E4620" i="30"/>
  <c r="E4619" i="30"/>
  <c r="E4618" i="30"/>
  <c r="E4615" i="30"/>
  <c r="E4616" i="30" s="1"/>
  <c r="E4617" i="30" s="1"/>
  <c r="E4614" i="30"/>
  <c r="E4613" i="30"/>
  <c r="E4612" i="30"/>
  <c r="E4611" i="30"/>
  <c r="E4610" i="30"/>
  <c r="E4607" i="30"/>
  <c r="E4608" i="30" s="1"/>
  <c r="E4609" i="30" s="1"/>
  <c r="E4606" i="30"/>
  <c r="E4605" i="30"/>
  <c r="E4604" i="30"/>
  <c r="E4603" i="30"/>
  <c r="E4600" i="30"/>
  <c r="E4601" i="30" s="1"/>
  <c r="E4602" i="30" s="1"/>
  <c r="E4599" i="30"/>
  <c r="E4598" i="30"/>
  <c r="E4597" i="30"/>
  <c r="E4596" i="30"/>
  <c r="E4594" i="30"/>
  <c r="E4595" i="30" s="1"/>
  <c r="E4593" i="30"/>
  <c r="E4592" i="30"/>
  <c r="E4591" i="30"/>
  <c r="E4590" i="30"/>
  <c r="E4589" i="30"/>
  <c r="E4586" i="30"/>
  <c r="E4587" i="30" s="1"/>
  <c r="E4588" i="30" s="1"/>
  <c r="E4585" i="30"/>
  <c r="E4584" i="30"/>
  <c r="E4583" i="30"/>
  <c r="E4582" i="30"/>
  <c r="E4579" i="30"/>
  <c r="E4580" i="30" s="1"/>
  <c r="E4581" i="30" s="1"/>
  <c r="E4578" i="30"/>
  <c r="E4577" i="30"/>
  <c r="E4576" i="30"/>
  <c r="E4574" i="30"/>
  <c r="E4575" i="30" s="1"/>
  <c r="E4573" i="30"/>
  <c r="E4572" i="30"/>
  <c r="E4571" i="30"/>
  <c r="E4570" i="30"/>
  <c r="E4569" i="30"/>
  <c r="E4568" i="30"/>
  <c r="E4567" i="30"/>
  <c r="E4566" i="30"/>
  <c r="E4565" i="30"/>
  <c r="E4564" i="30"/>
  <c r="E4563" i="30"/>
  <c r="E4562" i="30"/>
  <c r="E4561" i="30"/>
  <c r="E4558" i="30"/>
  <c r="E4559" i="30" s="1"/>
  <c r="E4560" i="30" s="1"/>
  <c r="E4557" i="30"/>
  <c r="E4556" i="30"/>
  <c r="E4555" i="30"/>
  <c r="E4554" i="30"/>
  <c r="E4552" i="30"/>
  <c r="E4553" i="30" s="1"/>
  <c r="E4551" i="30"/>
  <c r="E4550" i="30"/>
  <c r="E4549" i="30"/>
  <c r="E4548" i="30"/>
  <c r="E4547" i="30"/>
  <c r="E4545" i="30"/>
  <c r="E4546" i="30" s="1"/>
  <c r="E4544" i="30"/>
  <c r="E4543" i="30"/>
  <c r="E4542" i="30"/>
  <c r="E4541" i="30"/>
  <c r="E4540" i="30"/>
  <c r="E4538" i="30"/>
  <c r="E4539" i="30" s="1"/>
  <c r="E4537" i="30"/>
  <c r="E4536" i="30"/>
  <c r="E4535" i="30"/>
  <c r="E4534" i="30"/>
  <c r="E4533" i="30"/>
  <c r="E4531" i="30"/>
  <c r="E4532" i="30" s="1"/>
  <c r="E4530" i="30"/>
  <c r="E4529" i="30"/>
  <c r="E4528" i="30"/>
  <c r="E4527" i="30"/>
  <c r="E4526" i="30"/>
  <c r="E4525" i="30"/>
  <c r="E4524" i="30"/>
  <c r="E4523" i="30"/>
  <c r="E4522" i="30"/>
  <c r="E4521" i="30"/>
  <c r="E4520" i="30"/>
  <c r="E4519" i="30"/>
  <c r="E4516" i="30"/>
  <c r="E4517" i="30" s="1"/>
  <c r="E4518" i="30" s="1"/>
  <c r="E4515" i="30"/>
  <c r="E4514" i="30"/>
  <c r="E4513" i="30"/>
  <c r="E4512" i="30"/>
  <c r="E4510" i="30"/>
  <c r="E4511" i="30" s="1"/>
  <c r="E4509" i="30"/>
  <c r="E4508" i="30"/>
  <c r="E4507" i="30"/>
  <c r="E4506" i="30"/>
  <c r="E4505" i="30"/>
  <c r="E4502" i="30"/>
  <c r="E4503" i="30" s="1"/>
  <c r="E4504" i="30" s="1"/>
  <c r="E4501" i="30"/>
  <c r="E4500" i="30"/>
  <c r="E4499" i="30"/>
  <c r="E4495" i="30"/>
  <c r="E4496" i="30" s="1"/>
  <c r="E4497" i="30" s="1"/>
  <c r="E4498" i="30" s="1"/>
  <c r="E4494" i="30"/>
  <c r="E4493" i="30"/>
  <c r="E4492" i="30"/>
  <c r="E4491" i="30"/>
  <c r="E4490" i="30"/>
  <c r="E4489" i="30"/>
  <c r="E4488" i="30"/>
  <c r="E4487" i="30"/>
  <c r="E4486" i="30"/>
  <c r="E4485" i="30"/>
  <c r="E4484" i="30"/>
  <c r="E4483" i="30"/>
  <c r="E4482" i="30"/>
  <c r="E4481" i="30"/>
  <c r="E4480" i="30"/>
  <c r="E4478" i="30"/>
  <c r="E4479" i="30" s="1"/>
  <c r="E4477" i="30"/>
  <c r="E4474" i="30"/>
  <c r="E4475" i="30" s="1"/>
  <c r="E4476" i="30" s="1"/>
  <c r="E4473" i="30"/>
  <c r="E4472" i="30"/>
  <c r="E4471" i="30"/>
  <c r="E4470" i="30"/>
  <c r="E4468" i="30"/>
  <c r="E4469" i="30" s="1"/>
  <c r="E4467" i="30"/>
  <c r="E4466" i="30"/>
  <c r="E4465" i="30"/>
  <c r="E4464" i="30"/>
  <c r="E4463" i="30"/>
  <c r="E4461" i="30"/>
  <c r="E4462" i="30" s="1"/>
  <c r="E4460" i="30"/>
  <c r="E4459" i="30"/>
  <c r="E4458" i="30"/>
  <c r="E4457" i="30"/>
  <c r="E4456" i="30"/>
  <c r="E4454" i="30"/>
  <c r="E4455" i="30" s="1"/>
  <c r="E4453" i="30"/>
  <c r="E4452" i="30"/>
  <c r="E4451" i="30"/>
  <c r="E4450" i="30"/>
  <c r="E4449" i="30"/>
  <c r="E4447" i="30"/>
  <c r="E4448" i="30" s="1"/>
  <c r="E4446" i="30"/>
  <c r="E4445" i="30"/>
  <c r="E4444" i="30"/>
  <c r="E4443" i="30"/>
  <c r="E4442" i="30"/>
  <c r="E4439" i="30"/>
  <c r="E4440" i="30" s="1"/>
  <c r="E4441" i="30" s="1"/>
  <c r="E4438" i="30"/>
  <c r="E4437" i="30"/>
  <c r="E4436" i="30"/>
  <c r="E4435" i="30"/>
  <c r="E4432" i="30"/>
  <c r="E4433" i="30" s="1"/>
  <c r="E4434" i="30" s="1"/>
  <c r="E4431" i="30"/>
  <c r="E4430" i="30"/>
  <c r="E4429" i="30"/>
  <c r="E4428" i="30"/>
  <c r="E4426" i="30"/>
  <c r="E4427" i="30" s="1"/>
  <c r="E4425" i="30"/>
  <c r="E4424" i="30"/>
  <c r="E4423" i="30"/>
  <c r="E4422" i="30"/>
  <c r="E4421" i="30"/>
  <c r="E4418" i="30"/>
  <c r="E4419" i="30" s="1"/>
  <c r="E4420" i="30" s="1"/>
  <c r="E4417" i="30"/>
  <c r="E4416" i="30"/>
  <c r="E4415" i="30"/>
  <c r="E4414" i="30"/>
  <c r="E4411" i="30"/>
  <c r="E4412" i="30" s="1"/>
  <c r="E4413" i="30" s="1"/>
  <c r="E4410" i="30"/>
  <c r="E4409" i="30"/>
  <c r="E4408" i="30"/>
  <c r="E4407" i="30"/>
  <c r="E4406" i="30"/>
  <c r="E4405" i="30"/>
  <c r="E4404" i="30"/>
  <c r="E4403" i="30"/>
  <c r="E4402" i="30"/>
  <c r="E4401" i="30"/>
  <c r="E4400" i="30"/>
  <c r="E4399" i="30"/>
  <c r="E4397" i="30"/>
  <c r="E4398" i="30" s="1"/>
  <c r="E4396" i="30"/>
  <c r="E4395" i="30"/>
  <c r="E4394" i="30"/>
  <c r="E4393" i="30"/>
  <c r="E4390" i="30"/>
  <c r="E4391" i="30" s="1"/>
  <c r="E4392" i="30" s="1"/>
  <c r="E4389" i="30"/>
  <c r="E4388" i="30"/>
  <c r="E4387" i="30"/>
  <c r="E4386" i="30"/>
  <c r="E4384" i="30"/>
  <c r="E4385" i="30" s="1"/>
  <c r="E4383" i="30"/>
  <c r="E4382" i="30"/>
  <c r="E4381" i="30"/>
  <c r="E4380" i="30"/>
  <c r="E4379" i="30"/>
  <c r="E4377" i="30"/>
  <c r="E4378" i="30" s="1"/>
  <c r="E4376" i="30"/>
  <c r="E4375" i="30"/>
  <c r="E4374" i="30"/>
  <c r="E4373" i="30"/>
  <c r="E4372" i="30"/>
  <c r="E4370" i="30"/>
  <c r="E4371" i="30" s="1"/>
  <c r="E4369" i="30"/>
  <c r="E4368" i="30"/>
  <c r="E4367" i="30"/>
  <c r="E4366" i="30"/>
  <c r="E4365" i="30"/>
  <c r="E4363" i="30"/>
  <c r="E4364" i="30" s="1"/>
  <c r="E4362" i="30"/>
  <c r="E4361" i="30"/>
  <c r="E4360" i="30"/>
  <c r="E4359" i="30"/>
  <c r="E4358" i="30"/>
  <c r="E4357" i="30"/>
  <c r="E4356" i="30"/>
  <c r="E4355" i="30"/>
  <c r="E4354" i="30"/>
  <c r="E4353" i="30"/>
  <c r="E4352" i="30"/>
  <c r="E4351" i="30"/>
  <c r="E4348" i="30"/>
  <c r="E4349" i="30" s="1"/>
  <c r="E4350" i="30" s="1"/>
  <c r="E4347" i="30"/>
  <c r="E4346" i="30"/>
  <c r="E4345" i="30"/>
  <c r="E4344" i="30"/>
  <c r="E4341" i="30"/>
  <c r="E4342" i="30" s="1"/>
  <c r="E4343" i="30" s="1"/>
  <c r="E4340" i="30"/>
  <c r="E4339" i="30"/>
  <c r="E4338" i="30"/>
  <c r="E4337" i="30"/>
  <c r="E4334" i="30"/>
  <c r="E4335" i="30" s="1"/>
  <c r="E4336" i="30" s="1"/>
  <c r="E4333" i="30"/>
  <c r="E4332" i="30"/>
  <c r="E4331" i="30"/>
  <c r="E4330" i="30"/>
  <c r="E4327" i="30"/>
  <c r="E4328" i="30" s="1"/>
  <c r="E4329" i="30" s="1"/>
  <c r="E4326" i="30"/>
  <c r="E4325" i="30"/>
  <c r="E4324" i="30"/>
  <c r="E4323" i="30"/>
  <c r="E4322" i="30"/>
  <c r="E4321" i="30"/>
  <c r="E4320" i="30"/>
  <c r="E4319" i="30"/>
  <c r="E4318" i="30"/>
  <c r="E4317" i="30"/>
  <c r="E4316" i="30"/>
  <c r="E4315" i="30"/>
  <c r="E4313" i="30"/>
  <c r="E4314" i="30" s="1"/>
  <c r="E4312" i="30"/>
  <c r="E4311" i="30"/>
  <c r="E4310" i="30"/>
  <c r="E4309" i="30"/>
  <c r="E4306" i="30"/>
  <c r="E4307" i="30" s="1"/>
  <c r="E4308" i="30" s="1"/>
  <c r="E4305" i="30"/>
  <c r="E4304" i="30"/>
  <c r="E4303" i="30"/>
  <c r="E4302" i="30"/>
  <c r="E4300" i="30"/>
  <c r="E4301" i="30" s="1"/>
  <c r="E4299" i="30"/>
  <c r="E4298" i="30"/>
  <c r="E4297" i="30"/>
  <c r="E4296" i="30"/>
  <c r="E4295" i="30"/>
  <c r="E4293" i="30"/>
  <c r="E4294" i="30" s="1"/>
  <c r="E4292" i="30"/>
  <c r="E4291" i="30"/>
  <c r="E4290" i="30"/>
  <c r="E4289" i="30"/>
  <c r="E4288" i="30"/>
  <c r="E4286" i="30"/>
  <c r="E4287" i="30" s="1"/>
  <c r="E4285" i="30"/>
  <c r="E4284" i="30"/>
  <c r="E4283" i="30"/>
  <c r="E4282" i="30"/>
  <c r="E4281" i="30"/>
  <c r="E4279" i="30"/>
  <c r="E4280" i="30" s="1"/>
  <c r="E4278" i="30"/>
  <c r="E4277" i="30"/>
  <c r="E4276" i="30"/>
  <c r="E4275" i="30"/>
  <c r="E4274" i="30"/>
  <c r="E4271" i="30"/>
  <c r="E4272" i="30" s="1"/>
  <c r="E4273" i="30" s="1"/>
  <c r="E4270" i="30"/>
  <c r="E4269" i="30"/>
  <c r="E4268" i="30"/>
  <c r="E4267" i="30"/>
  <c r="E4264" i="30"/>
  <c r="E4265" i="30" s="1"/>
  <c r="E4266" i="30" s="1"/>
  <c r="E4263" i="30"/>
  <c r="E4262" i="30"/>
  <c r="E4261" i="30"/>
  <c r="E4260" i="30"/>
  <c r="E4255" i="30"/>
  <c r="E4256" i="30" s="1"/>
  <c r="E4257" i="30" s="1"/>
  <c r="E4258" i="30" s="1"/>
  <c r="E4259" i="30" s="1"/>
  <c r="E4254" i="30"/>
  <c r="E4250" i="30"/>
  <c r="E4251" i="30" s="1"/>
  <c r="E4252" i="30" s="1"/>
  <c r="E4253" i="30" s="1"/>
  <c r="E4249" i="30"/>
  <c r="E4248" i="30"/>
  <c r="E4247" i="30"/>
  <c r="E4246" i="30"/>
  <c r="E4243" i="30"/>
  <c r="E4244" i="30" s="1"/>
  <c r="E4245" i="30" s="1"/>
  <c r="E4242" i="30"/>
  <c r="E4241" i="30"/>
  <c r="E4240" i="30"/>
  <c r="E4239" i="30"/>
  <c r="E4238" i="30"/>
  <c r="E4237" i="30"/>
  <c r="E4236" i="30"/>
  <c r="E4235" i="30"/>
  <c r="E4234" i="30"/>
  <c r="E4233" i="30"/>
  <c r="E4232" i="30"/>
  <c r="E4231" i="30"/>
  <c r="E4229" i="30"/>
  <c r="E4230" i="30" s="1"/>
  <c r="E4228" i="30"/>
  <c r="E4227" i="30"/>
  <c r="E4226" i="30"/>
  <c r="E4225" i="30"/>
  <c r="E4222" i="30"/>
  <c r="E4223" i="30" s="1"/>
  <c r="E4224" i="30" s="1"/>
  <c r="E4221" i="30"/>
  <c r="E4220" i="30"/>
  <c r="E4219" i="30"/>
  <c r="E4218" i="30"/>
  <c r="E4216" i="30"/>
  <c r="E4217" i="30" s="1"/>
  <c r="E4215" i="30"/>
  <c r="E4214" i="30"/>
  <c r="E4213" i="30"/>
  <c r="E4212" i="30"/>
  <c r="E4211" i="30"/>
  <c r="E4209" i="30"/>
  <c r="E4210" i="30" s="1"/>
  <c r="E4208" i="30"/>
  <c r="E4207" i="30"/>
  <c r="E4206" i="30"/>
  <c r="E4205" i="30"/>
  <c r="E4202" i="30"/>
  <c r="E4203" i="30" s="1"/>
  <c r="E4204" i="30" s="1"/>
  <c r="E4201" i="30"/>
  <c r="E4200" i="30"/>
  <c r="E4199" i="30"/>
  <c r="E4198" i="30"/>
  <c r="E4197" i="30"/>
  <c r="E4195" i="30"/>
  <c r="E4196" i="30" s="1"/>
  <c r="E4194" i="30"/>
  <c r="E4193" i="30"/>
  <c r="E4192" i="30"/>
  <c r="E4191" i="30"/>
  <c r="E4190" i="30"/>
  <c r="E4189" i="30"/>
  <c r="E4188" i="30"/>
  <c r="E4187" i="30"/>
  <c r="E4186" i="30"/>
  <c r="E4185" i="30"/>
  <c r="E4184" i="30"/>
  <c r="E4183" i="30"/>
  <c r="E4180" i="30"/>
  <c r="E4181" i="30" s="1"/>
  <c r="E4182" i="30" s="1"/>
  <c r="E4179" i="30"/>
  <c r="E4178" i="30"/>
  <c r="E4177" i="30"/>
  <c r="E4176" i="30"/>
  <c r="E4173" i="30"/>
  <c r="E4174" i="30" s="1"/>
  <c r="E4175" i="30" s="1"/>
  <c r="E4172" i="30"/>
  <c r="E4171" i="30"/>
  <c r="E4170" i="30"/>
  <c r="E4169" i="30"/>
  <c r="E4166" i="30"/>
  <c r="E4167" i="30" s="1"/>
  <c r="E4168" i="30" s="1"/>
  <c r="E4165" i="30"/>
  <c r="E4164" i="30"/>
  <c r="E4163" i="30"/>
  <c r="E4162" i="30"/>
  <c r="E4159" i="30"/>
  <c r="E4160" i="30" s="1"/>
  <c r="E4161" i="30" s="1"/>
  <c r="E4158" i="30"/>
  <c r="E4157" i="30"/>
  <c r="E4156" i="30"/>
  <c r="E4155" i="30"/>
  <c r="E4154" i="30"/>
  <c r="E4153" i="30"/>
  <c r="E4152" i="30"/>
  <c r="E4151" i="30"/>
  <c r="E4150" i="30"/>
  <c r="E4149" i="30"/>
  <c r="E4148" i="30"/>
  <c r="E4147" i="30"/>
  <c r="E4145" i="30"/>
  <c r="E4146" i="30" s="1"/>
  <c r="E4144" i="30"/>
  <c r="E4143" i="30"/>
  <c r="E4142" i="30"/>
  <c r="E4141" i="30"/>
  <c r="E4138" i="30"/>
  <c r="E4139" i="30" s="1"/>
  <c r="E4140" i="30" s="1"/>
  <c r="E4137" i="30"/>
  <c r="E4136" i="30"/>
  <c r="E4135" i="30"/>
  <c r="E4134" i="30"/>
  <c r="E4132" i="30"/>
  <c r="E4133" i="30" s="1"/>
  <c r="E4131" i="30"/>
  <c r="E4130" i="30"/>
  <c r="E4129" i="30"/>
  <c r="E4128" i="30"/>
  <c r="E4125" i="30"/>
  <c r="E4126" i="30" s="1"/>
  <c r="E4127" i="30" s="1"/>
  <c r="E4124" i="30"/>
  <c r="E4123" i="30"/>
  <c r="E4122" i="30"/>
  <c r="E4121" i="30"/>
  <c r="E4120" i="30"/>
  <c r="E4118" i="30"/>
  <c r="E4119" i="30" s="1"/>
  <c r="E4117" i="30"/>
  <c r="E4116" i="30"/>
  <c r="E4115" i="30"/>
  <c r="E4114" i="30"/>
  <c r="E4111" i="30"/>
  <c r="E4112" i="30" s="1"/>
  <c r="E4113" i="30" s="1"/>
  <c r="E4110" i="30"/>
  <c r="E4109" i="30"/>
  <c r="E4108" i="30"/>
  <c r="E4107" i="30"/>
  <c r="E4106" i="30"/>
  <c r="E4103" i="30"/>
  <c r="E4104" i="30" s="1"/>
  <c r="E4105" i="30" s="1"/>
  <c r="E4102" i="30"/>
  <c r="E4101" i="30"/>
  <c r="E4100" i="30"/>
  <c r="E4099" i="30"/>
  <c r="E4096" i="30"/>
  <c r="E4097" i="30" s="1"/>
  <c r="E4098" i="30" s="1"/>
  <c r="E4095" i="30"/>
  <c r="E4094" i="30"/>
  <c r="E4093" i="30"/>
  <c r="E4092" i="30"/>
  <c r="E4090" i="30"/>
  <c r="E4091" i="30" s="1"/>
  <c r="E4089" i="30"/>
  <c r="E4088" i="30"/>
  <c r="E4087" i="30"/>
  <c r="E4086" i="30"/>
  <c r="E4085" i="30"/>
  <c r="E4082" i="30"/>
  <c r="E4083" i="30" s="1"/>
  <c r="E4084" i="30" s="1"/>
  <c r="E4081" i="30"/>
  <c r="E4080" i="30"/>
  <c r="E4079" i="30"/>
  <c r="E4078" i="30"/>
  <c r="E4075" i="30"/>
  <c r="E4076" i="30" s="1"/>
  <c r="E4077" i="30" s="1"/>
  <c r="E4074" i="30"/>
  <c r="E4073" i="30"/>
  <c r="E4072" i="30"/>
  <c r="E4071" i="30"/>
  <c r="E4070" i="30"/>
  <c r="E4069" i="30"/>
  <c r="E4068" i="30"/>
  <c r="E4067" i="30"/>
  <c r="E4065" i="30"/>
  <c r="E4066" i="30" s="1"/>
  <c r="E4064" i="30"/>
  <c r="E4063" i="30"/>
  <c r="E4062" i="30"/>
  <c r="E4061" i="30"/>
  <c r="E4060" i="30"/>
  <c r="E4059" i="30"/>
  <c r="E4058" i="30"/>
  <c r="E4057" i="30"/>
  <c r="E4054" i="30"/>
  <c r="E4055" i="30" s="1"/>
  <c r="E4056" i="30" s="1"/>
  <c r="E4053" i="30"/>
  <c r="E4052" i="30"/>
  <c r="E4051" i="30"/>
  <c r="E4050" i="30"/>
  <c r="E4048" i="30"/>
  <c r="E4049" i="30" s="1"/>
  <c r="E4047" i="30"/>
  <c r="E4046" i="30"/>
  <c r="E4045" i="30"/>
  <c r="E4044" i="30"/>
  <c r="E4043" i="30"/>
  <c r="E4041" i="30"/>
  <c r="E4042" i="30" s="1"/>
  <c r="E4040" i="30"/>
  <c r="E4039" i="30"/>
  <c r="E4038" i="30"/>
  <c r="E4037" i="30"/>
  <c r="E4036" i="30"/>
  <c r="E4034" i="30"/>
  <c r="E4035" i="30" s="1"/>
  <c r="E4033" i="30"/>
  <c r="E4032" i="30"/>
  <c r="E4031" i="30"/>
  <c r="E4030" i="30"/>
  <c r="E4029" i="30"/>
  <c r="E4027" i="30"/>
  <c r="E4028" i="30" s="1"/>
  <c r="E4026" i="30"/>
  <c r="E4025" i="30"/>
  <c r="E4024" i="30"/>
  <c r="E4023" i="30"/>
  <c r="E4022" i="30"/>
  <c r="E4021" i="30"/>
  <c r="E4020" i="30"/>
  <c r="E4019" i="30"/>
  <c r="E4018" i="30"/>
  <c r="E4017" i="30"/>
  <c r="E4016" i="30"/>
  <c r="E4015" i="30"/>
  <c r="E4012" i="30"/>
  <c r="E4013" i="30" s="1"/>
  <c r="E4014" i="30" s="1"/>
  <c r="E4011" i="30"/>
  <c r="E4010" i="30"/>
  <c r="E4009" i="30"/>
  <c r="E4008" i="30"/>
  <c r="E4005" i="30"/>
  <c r="E4006" i="30" s="1"/>
  <c r="E4007" i="30" s="1"/>
  <c r="E4004" i="30"/>
  <c r="E4003" i="30"/>
  <c r="E4002" i="30"/>
  <c r="E4001" i="30"/>
  <c r="E3998" i="30"/>
  <c r="E3999" i="30" s="1"/>
  <c r="E4000" i="30" s="1"/>
  <c r="E3997" i="30"/>
  <c r="E3996" i="30"/>
  <c r="E3995" i="30"/>
  <c r="E3994" i="30"/>
  <c r="E3991" i="30"/>
  <c r="E3992" i="30" s="1"/>
  <c r="E3993" i="30" s="1"/>
  <c r="E3990" i="30"/>
  <c r="E3989" i="30"/>
  <c r="E3988" i="30"/>
  <c r="E3987" i="30"/>
  <c r="E3986" i="30"/>
  <c r="E3985" i="30"/>
  <c r="E3984" i="30"/>
  <c r="E3983" i="30"/>
  <c r="E3982" i="30"/>
  <c r="E3981" i="30"/>
  <c r="E3980" i="30"/>
  <c r="E3979" i="30"/>
  <c r="E3978" i="30"/>
  <c r="E3977" i="30"/>
  <c r="E3976" i="30"/>
  <c r="E3975" i="30"/>
  <c r="E3974" i="30"/>
  <c r="E3973" i="30"/>
  <c r="E3970" i="30"/>
  <c r="E3971" i="30" s="1"/>
  <c r="E3972" i="30" s="1"/>
  <c r="E3969" i="30"/>
  <c r="E3968" i="30"/>
  <c r="E3967" i="30"/>
  <c r="E3966" i="30"/>
  <c r="E3964" i="30"/>
  <c r="E3965" i="30" s="1"/>
  <c r="E3963" i="30"/>
  <c r="E3962" i="30"/>
  <c r="E3961" i="30"/>
  <c r="E3960" i="30"/>
  <c r="E3959" i="30"/>
  <c r="E3958" i="30"/>
  <c r="E3957" i="30"/>
  <c r="E3956" i="30"/>
  <c r="E3955" i="30"/>
  <c r="E3954" i="30"/>
  <c r="E3953" i="30"/>
  <c r="E3952" i="30"/>
  <c r="E3950" i="30"/>
  <c r="E3951" i="30" s="1"/>
  <c r="E3949" i="30"/>
  <c r="E3948" i="30"/>
  <c r="E3947" i="30"/>
  <c r="E3946" i="30"/>
  <c r="E3945" i="30"/>
  <c r="E3943" i="30"/>
  <c r="E3944" i="30" s="1"/>
  <c r="E3942" i="30"/>
  <c r="E3941" i="30"/>
  <c r="E3940" i="30"/>
  <c r="E3939" i="30"/>
  <c r="E3938" i="30"/>
  <c r="E3935" i="30"/>
  <c r="E3936" i="30" s="1"/>
  <c r="E3937" i="30" s="1"/>
  <c r="E3934" i="30"/>
  <c r="E3933" i="30"/>
  <c r="E3932" i="30"/>
  <c r="E3931" i="30"/>
  <c r="E3928" i="30"/>
  <c r="E3929" i="30" s="1"/>
  <c r="E3930" i="30" s="1"/>
  <c r="E3927" i="30"/>
  <c r="E3926" i="30"/>
  <c r="E3925" i="30"/>
  <c r="E3924" i="30"/>
  <c r="E3921" i="30"/>
  <c r="E3922" i="30" s="1"/>
  <c r="E3923" i="30" s="1"/>
  <c r="E3920" i="30"/>
  <c r="E3919" i="30"/>
  <c r="E3918" i="30"/>
  <c r="E3917" i="30"/>
  <c r="E3914" i="30"/>
  <c r="E3915" i="30" s="1"/>
  <c r="E3916" i="30" s="1"/>
  <c r="E3913" i="30"/>
  <c r="E3912" i="30"/>
  <c r="E3911" i="30"/>
  <c r="E3910" i="30"/>
  <c r="E3909" i="30"/>
  <c r="E3907" i="30"/>
  <c r="E3908" i="30" s="1"/>
  <c r="E3906" i="30"/>
  <c r="E3905" i="30"/>
  <c r="E3904" i="30"/>
  <c r="E3903" i="30"/>
  <c r="E3898" i="30"/>
  <c r="E3899" i="30" s="1"/>
  <c r="E3900" i="30" s="1"/>
  <c r="E3901" i="30" s="1"/>
  <c r="E3902" i="30" s="1"/>
  <c r="E3897" i="30"/>
  <c r="E3896" i="30"/>
  <c r="E3895" i="30"/>
  <c r="E3893" i="30"/>
  <c r="E3894" i="30" s="1"/>
  <c r="E3892" i="30"/>
  <c r="E3891" i="30"/>
  <c r="E3890" i="30"/>
  <c r="E3889" i="30"/>
  <c r="E3886" i="30"/>
  <c r="E3887" i="30" s="1"/>
  <c r="E3888" i="30" s="1"/>
  <c r="E3885" i="30"/>
  <c r="E3884" i="30"/>
  <c r="E3883" i="30"/>
  <c r="E3880" i="30"/>
  <c r="E3881" i="30" s="1"/>
  <c r="E3882" i="30" s="1"/>
  <c r="E3879" i="30"/>
  <c r="E3878" i="30"/>
  <c r="E3877" i="30"/>
  <c r="E3876" i="30"/>
  <c r="E3875" i="30"/>
  <c r="E3873" i="30"/>
  <c r="E3874" i="30" s="1"/>
  <c r="E3872" i="30"/>
  <c r="E3871" i="30"/>
  <c r="E3870" i="30"/>
  <c r="E3869" i="30"/>
  <c r="E3868" i="30"/>
  <c r="E3866" i="30"/>
  <c r="E3867" i="30" s="1"/>
  <c r="E3865" i="30"/>
  <c r="E3864" i="30"/>
  <c r="E3863" i="30"/>
  <c r="E3862" i="30"/>
  <c r="E3861" i="30"/>
  <c r="E3859" i="30"/>
  <c r="E3860" i="30" s="1"/>
  <c r="E3858" i="30"/>
  <c r="E3857" i="30"/>
  <c r="E3856" i="30"/>
  <c r="E3855" i="30"/>
  <c r="E3854" i="30"/>
  <c r="E3851" i="30"/>
  <c r="E3852" i="30" s="1"/>
  <c r="E3853" i="30" s="1"/>
  <c r="E3850" i="30"/>
  <c r="E3849" i="30"/>
  <c r="E3848" i="30"/>
  <c r="E3847" i="30"/>
  <c r="E3845" i="30"/>
  <c r="E3846" i="30" s="1"/>
  <c r="E3844" i="30"/>
  <c r="E3843" i="30"/>
  <c r="E3842" i="30"/>
  <c r="E3841" i="30"/>
  <c r="E3839" i="30"/>
  <c r="E3840" i="30" s="1"/>
  <c r="E3838" i="30"/>
  <c r="E3837" i="30"/>
  <c r="E3836" i="30"/>
  <c r="E3835" i="30"/>
  <c r="E3834" i="30"/>
  <c r="E3833" i="30"/>
  <c r="E3831" i="30"/>
  <c r="E3832" i="30" s="1"/>
  <c r="E3830" i="30"/>
  <c r="E3829" i="30"/>
  <c r="E3828" i="30"/>
  <c r="E3827" i="30"/>
  <c r="E3826" i="30"/>
  <c r="E3823" i="30"/>
  <c r="E3824" i="30" s="1"/>
  <c r="E3825" i="30" s="1"/>
  <c r="E3822" i="30"/>
  <c r="E3821" i="30"/>
  <c r="E3820" i="30"/>
  <c r="E3819" i="30"/>
  <c r="E3818" i="30"/>
  <c r="E3817" i="30"/>
  <c r="E3816" i="30"/>
  <c r="E3815" i="30"/>
  <c r="E3814" i="30"/>
  <c r="E3813" i="30"/>
  <c r="E3812" i="30"/>
  <c r="E3809" i="30"/>
  <c r="E3810" i="30" s="1"/>
  <c r="E3811" i="30" s="1"/>
  <c r="E3807" i="30"/>
  <c r="E3808" i="30" s="1"/>
  <c r="E3806" i="30"/>
  <c r="E3805" i="30"/>
  <c r="E3803" i="30"/>
  <c r="E3804" i="30" s="1"/>
  <c r="E3802" i="30"/>
  <c r="E3800" i="30"/>
  <c r="E3801" i="30" s="1"/>
  <c r="E3799" i="30"/>
  <c r="E3798" i="30"/>
  <c r="E3795" i="30"/>
  <c r="E3796" i="30" s="1"/>
  <c r="E3797" i="30" s="1"/>
  <c r="E3794" i="30"/>
  <c r="E3793" i="30"/>
  <c r="E3792" i="30"/>
  <c r="E3791" i="30"/>
  <c r="E3787" i="30"/>
  <c r="E3788" i="30" s="1"/>
  <c r="E3789" i="30" s="1"/>
  <c r="E3790" i="30" s="1"/>
  <c r="E3786" i="30"/>
  <c r="E3785" i="30"/>
  <c r="E3784" i="30"/>
  <c r="E3783" i="30"/>
  <c r="E3782" i="30"/>
  <c r="E3781" i="30"/>
  <c r="E3780" i="30"/>
  <c r="E3779" i="30"/>
  <c r="E3778" i="30"/>
  <c r="E3777" i="30"/>
  <c r="E3775" i="30"/>
  <c r="E3776" i="30" s="1"/>
  <c r="E3774" i="30"/>
  <c r="E3773" i="30"/>
  <c r="E3772" i="30"/>
  <c r="E3771" i="30"/>
  <c r="E3770" i="30"/>
  <c r="E3767" i="30"/>
  <c r="E3768" i="30" s="1"/>
  <c r="E3769" i="30" s="1"/>
  <c r="E3766" i="30"/>
  <c r="E3765" i="30"/>
  <c r="E3764" i="30"/>
  <c r="E3761" i="30"/>
  <c r="E3762" i="30" s="1"/>
  <c r="E3763" i="30" s="1"/>
  <c r="E3760" i="30"/>
  <c r="E3759" i="30"/>
  <c r="E3758" i="30"/>
  <c r="E3757" i="30"/>
  <c r="E3756" i="30"/>
  <c r="E3755" i="30"/>
  <c r="E3754" i="30"/>
  <c r="E3753" i="30"/>
  <c r="E3752" i="30"/>
  <c r="E3751" i="30"/>
  <c r="E3750" i="30"/>
  <c r="E3749" i="30"/>
  <c r="E3747" i="30"/>
  <c r="E3748" i="30" s="1"/>
  <c r="E3746" i="30"/>
  <c r="E3745" i="30"/>
  <c r="E3744" i="30"/>
  <c r="E3743" i="30"/>
  <c r="E3742" i="30"/>
  <c r="E3739" i="30"/>
  <c r="E3740" i="30" s="1"/>
  <c r="E3741" i="30" s="1"/>
  <c r="E3738" i="30"/>
  <c r="E3737" i="30"/>
  <c r="E3736" i="30"/>
  <c r="E3735" i="30"/>
  <c r="E3734" i="30"/>
  <c r="E3733" i="30"/>
  <c r="E3732" i="30"/>
  <c r="E3731" i="30"/>
  <c r="E3730" i="30"/>
  <c r="E3729" i="30"/>
  <c r="E3728" i="30"/>
  <c r="E3725" i="30"/>
  <c r="E3726" i="30" s="1"/>
  <c r="E3727" i="30" s="1"/>
  <c r="E3724" i="30"/>
  <c r="E3723" i="30"/>
  <c r="E3722" i="30"/>
  <c r="E3721" i="30"/>
  <c r="E3719" i="30"/>
  <c r="E3720" i="30" s="1"/>
  <c r="E3718" i="30"/>
  <c r="E3717" i="30"/>
  <c r="E3716" i="30"/>
  <c r="E3715" i="30"/>
  <c r="E3714" i="30"/>
  <c r="E3711" i="30"/>
  <c r="E3712" i="30" s="1"/>
  <c r="E3713" i="30" s="1"/>
  <c r="E3710" i="30"/>
  <c r="E3709" i="30"/>
  <c r="E3708" i="30"/>
  <c r="E3707" i="30"/>
  <c r="E3704" i="30"/>
  <c r="E3705" i="30" s="1"/>
  <c r="E3706" i="30" s="1"/>
  <c r="E3703" i="30"/>
  <c r="E3702" i="30"/>
  <c r="E3701" i="30"/>
  <c r="E3700" i="30"/>
  <c r="E3698" i="30"/>
  <c r="E3699" i="30" s="1"/>
  <c r="E3697" i="30"/>
  <c r="E3696" i="30"/>
  <c r="E3695" i="30"/>
  <c r="E3694" i="30"/>
  <c r="E3693" i="30"/>
  <c r="E3691" i="30"/>
  <c r="E3692" i="30" s="1"/>
  <c r="E3690" i="30"/>
  <c r="E3689" i="30"/>
  <c r="E3688" i="30"/>
  <c r="E3687" i="30"/>
  <c r="E3686" i="30"/>
  <c r="E3683" i="30"/>
  <c r="E3684" i="30" s="1"/>
  <c r="E3685" i="30" s="1"/>
  <c r="E3682" i="30"/>
  <c r="E3681" i="30"/>
  <c r="E3680" i="30"/>
  <c r="E3679" i="30"/>
  <c r="E3677" i="30"/>
  <c r="E3678" i="30" s="1"/>
  <c r="E3676" i="30"/>
  <c r="E3675" i="30"/>
  <c r="E3674" i="30"/>
  <c r="E3673" i="30"/>
  <c r="E3672" i="30"/>
  <c r="E3671" i="30"/>
  <c r="E3670" i="30"/>
  <c r="E3669" i="30"/>
  <c r="E3668" i="30"/>
  <c r="E3667" i="30"/>
  <c r="E3666" i="30"/>
  <c r="E3665" i="30"/>
  <c r="E3662" i="30"/>
  <c r="E3663" i="30" s="1"/>
  <c r="E3664" i="30" s="1"/>
  <c r="E3661" i="30"/>
  <c r="E3660" i="30"/>
  <c r="E3659" i="30"/>
  <c r="E3658" i="30"/>
  <c r="E3655" i="30"/>
  <c r="E3656" i="30" s="1"/>
  <c r="E3657" i="30" s="1"/>
  <c r="E3654" i="30"/>
  <c r="E3653" i="30"/>
  <c r="E3652" i="30"/>
  <c r="E3651" i="30"/>
  <c r="E3650" i="30"/>
  <c r="E3649" i="30"/>
  <c r="E3648" i="30"/>
  <c r="E3647" i="30"/>
  <c r="E3646" i="30"/>
  <c r="E3645" i="30"/>
  <c r="E3644" i="30"/>
  <c r="E3641" i="30"/>
  <c r="E3642" i="30" s="1"/>
  <c r="E3643" i="30" s="1"/>
  <c r="E3640" i="30"/>
  <c r="E3639" i="30"/>
  <c r="E3638" i="30"/>
  <c r="E3637" i="30"/>
  <c r="E3635" i="30"/>
  <c r="E3636" i="30" s="1"/>
  <c r="E3634" i="30"/>
  <c r="E3633" i="30"/>
  <c r="E3632" i="30"/>
  <c r="E3631" i="30"/>
  <c r="E3630" i="30"/>
  <c r="E3627" i="30"/>
  <c r="E3628" i="30" s="1"/>
  <c r="E3629" i="30" s="1"/>
  <c r="E3626" i="30"/>
  <c r="E3625" i="30"/>
  <c r="E3624" i="30"/>
  <c r="E3623" i="30"/>
  <c r="E3620" i="30"/>
  <c r="E3621" i="30" s="1"/>
  <c r="E3622" i="30" s="1"/>
  <c r="E3619" i="30"/>
  <c r="E3618" i="30"/>
  <c r="E3617" i="30"/>
  <c r="E3616" i="30"/>
  <c r="E3615" i="30"/>
  <c r="E3614" i="30"/>
  <c r="E3613" i="30"/>
  <c r="E3612" i="30"/>
  <c r="E3611" i="30"/>
  <c r="E3610" i="30"/>
  <c r="E3609" i="30"/>
  <c r="E3607" i="30"/>
  <c r="E3608" i="30" s="1"/>
  <c r="E3606" i="30"/>
  <c r="E3605" i="30"/>
  <c r="E3604" i="30"/>
  <c r="E3603" i="30"/>
  <c r="E3602" i="30"/>
  <c r="E3599" i="30"/>
  <c r="E3600" i="30" s="1"/>
  <c r="E3601" i="30" s="1"/>
  <c r="E3598" i="30"/>
  <c r="E3597" i="30"/>
  <c r="E3596" i="30"/>
  <c r="E3595" i="30"/>
  <c r="E3593" i="30"/>
  <c r="E3594" i="30" s="1"/>
  <c r="E3592" i="30"/>
  <c r="E3591" i="30"/>
  <c r="E3590" i="30"/>
  <c r="E3589" i="30"/>
  <c r="E3588" i="30"/>
  <c r="E3587" i="30"/>
  <c r="E3586" i="30"/>
  <c r="E3585" i="30"/>
  <c r="E3584" i="30"/>
  <c r="E3583" i="30"/>
  <c r="E3582" i="30"/>
  <c r="E3581" i="30"/>
  <c r="E3579" i="30"/>
  <c r="E3580" i="30" s="1"/>
  <c r="E3578" i="30"/>
  <c r="E3577" i="30"/>
  <c r="E3576" i="30"/>
  <c r="E3575" i="30"/>
  <c r="E3574" i="30"/>
  <c r="E3571" i="30"/>
  <c r="E3572" i="30" s="1"/>
  <c r="E3573" i="30" s="1"/>
  <c r="E3570" i="30"/>
  <c r="E3569" i="30"/>
  <c r="E3568" i="30"/>
  <c r="E3567" i="30"/>
  <c r="E3566" i="30"/>
  <c r="E3565" i="30"/>
  <c r="E3564" i="30"/>
  <c r="E3563" i="30"/>
  <c r="E3562" i="30"/>
  <c r="E3561" i="30"/>
  <c r="E3560" i="30"/>
  <c r="E3557" i="30"/>
  <c r="E3558" i="30" s="1"/>
  <c r="E3559" i="30" s="1"/>
  <c r="E3556" i="30"/>
  <c r="E3555" i="30"/>
  <c r="E3554" i="30"/>
  <c r="E3553" i="30"/>
  <c r="E3549" i="30"/>
  <c r="E3550" i="30" s="1"/>
  <c r="E3551" i="30" s="1"/>
  <c r="E3552" i="30" s="1"/>
  <c r="E3548" i="30"/>
  <c r="E3547" i="30"/>
  <c r="E3546" i="30"/>
  <c r="E3543" i="30"/>
  <c r="E3544" i="30" s="1"/>
  <c r="E3545" i="30" s="1"/>
  <c r="E3542" i="30"/>
  <c r="E3541" i="30"/>
  <c r="E3540" i="30"/>
  <c r="E3539" i="30"/>
  <c r="E3537" i="30"/>
  <c r="E3538" i="30" s="1"/>
  <c r="E3536" i="30"/>
  <c r="E3535" i="30"/>
  <c r="E3534" i="30"/>
  <c r="E3533" i="30"/>
  <c r="E3532" i="30"/>
  <c r="E3530" i="30"/>
  <c r="E3531" i="30" s="1"/>
  <c r="E3529" i="30"/>
  <c r="E3528" i="30"/>
  <c r="E3527" i="30"/>
  <c r="E3526" i="30"/>
  <c r="E3525" i="30"/>
  <c r="E3523" i="30"/>
  <c r="E3524" i="30" s="1"/>
  <c r="E3522" i="30"/>
  <c r="E3521" i="30"/>
  <c r="E3520" i="30"/>
  <c r="E3519" i="30"/>
  <c r="E3515" i="30"/>
  <c r="E3516" i="30" s="1"/>
  <c r="E3517" i="30" s="1"/>
  <c r="E3518" i="30" s="1"/>
  <c r="E3514" i="30"/>
  <c r="E3513" i="30"/>
  <c r="E3512" i="30"/>
  <c r="E3511" i="30"/>
  <c r="E3509" i="30"/>
  <c r="E3510" i="30" s="1"/>
  <c r="E3508" i="30"/>
  <c r="E3507" i="30"/>
  <c r="E3506" i="30"/>
  <c r="E3505" i="30"/>
  <c r="E3504" i="30"/>
  <c r="E3501" i="30"/>
  <c r="E3502" i="30" s="1"/>
  <c r="E3503" i="30" s="1"/>
  <c r="E3500" i="30"/>
  <c r="E3499" i="30"/>
  <c r="E3498" i="30"/>
  <c r="E3497" i="30"/>
  <c r="E3494" i="30"/>
  <c r="E3495" i="30" s="1"/>
  <c r="E3496" i="30" s="1"/>
  <c r="E3493" i="30"/>
  <c r="E3492" i="30"/>
  <c r="E3491" i="30"/>
  <c r="E3490" i="30"/>
  <c r="E3487" i="30"/>
  <c r="E3488" i="30" s="1"/>
  <c r="E3489" i="30" s="1"/>
  <c r="E3486" i="30"/>
  <c r="E3485" i="30"/>
  <c r="E3484" i="30"/>
  <c r="E3483" i="30"/>
  <c r="E3482" i="30"/>
  <c r="E3481" i="30"/>
  <c r="E3480" i="30"/>
  <c r="E3479" i="30"/>
  <c r="E3478" i="30"/>
  <c r="E3477" i="30"/>
  <c r="E3473" i="30"/>
  <c r="E3474" i="30" s="1"/>
  <c r="E3475" i="30" s="1"/>
  <c r="E3476" i="30" s="1"/>
  <c r="E3472" i="30"/>
  <c r="E3471" i="30"/>
  <c r="E3470" i="30"/>
  <c r="E3469" i="30"/>
  <c r="E3467" i="30"/>
  <c r="E3468" i="30" s="1"/>
  <c r="E3466" i="30"/>
  <c r="E3465" i="30"/>
  <c r="E3464" i="30"/>
  <c r="E3463" i="30"/>
  <c r="E3462" i="30"/>
  <c r="E3459" i="30"/>
  <c r="E3460" i="30" s="1"/>
  <c r="E3461" i="30" s="1"/>
  <c r="E3458" i="30"/>
  <c r="E3457" i="30"/>
  <c r="E3456" i="30"/>
  <c r="E3455" i="30"/>
  <c r="E3453" i="30"/>
  <c r="E3454" i="30" s="1"/>
  <c r="E3452" i="30"/>
  <c r="E3451" i="30"/>
  <c r="E3450" i="30"/>
  <c r="E3449" i="30"/>
  <c r="E3448" i="30"/>
  <c r="E3447" i="30"/>
  <c r="E3446" i="30"/>
  <c r="E3445" i="30"/>
  <c r="E3444" i="30"/>
  <c r="E3443" i="30"/>
  <c r="E3442" i="30"/>
  <c r="E3441" i="30"/>
  <c r="E3439" i="30"/>
  <c r="E3440" i="30" s="1"/>
  <c r="E3438" i="30"/>
  <c r="E3437" i="30"/>
  <c r="E3435" i="30"/>
  <c r="E3436" i="30" s="1"/>
  <c r="E3434" i="30"/>
  <c r="E3431" i="30"/>
  <c r="E3432" i="30" s="1"/>
  <c r="E3433" i="30" s="1"/>
  <c r="E3430" i="30"/>
  <c r="E3429" i="30"/>
  <c r="E3428" i="30"/>
  <c r="E3427" i="30"/>
  <c r="E3425" i="30"/>
  <c r="E3426" i="30" s="1"/>
  <c r="E3424" i="30"/>
  <c r="E3423" i="30"/>
  <c r="E3422" i="30"/>
  <c r="E3421" i="30"/>
  <c r="E3420" i="30"/>
  <c r="E3417" i="30"/>
  <c r="E3418" i="30" s="1"/>
  <c r="E3419" i="30" s="1"/>
  <c r="E3416" i="30"/>
  <c r="E3415" i="30"/>
  <c r="E3414" i="30"/>
  <c r="E3413" i="30"/>
  <c r="E3410" i="30"/>
  <c r="E3411" i="30" s="1"/>
  <c r="E3412" i="30" s="1"/>
  <c r="E3409" i="30"/>
  <c r="E3408" i="30"/>
  <c r="E3407" i="30"/>
  <c r="E3406" i="30"/>
  <c r="E3403" i="30"/>
  <c r="E3404" i="30" s="1"/>
  <c r="E3405" i="30" s="1"/>
  <c r="E3402" i="30"/>
  <c r="E3401" i="30"/>
  <c r="E3400" i="30"/>
  <c r="E3399" i="30"/>
  <c r="E3398" i="30"/>
  <c r="E3397" i="30"/>
  <c r="E3396" i="30"/>
  <c r="E3395" i="30"/>
  <c r="E3394" i="30"/>
  <c r="E3393" i="30"/>
  <c r="E3392" i="30"/>
  <c r="E3389" i="30"/>
  <c r="E3390" i="30" s="1"/>
  <c r="E3391" i="30" s="1"/>
  <c r="E3388" i="30"/>
  <c r="E3387" i="30"/>
  <c r="E3386" i="30"/>
  <c r="E3385" i="30"/>
  <c r="E3383" i="30"/>
  <c r="E3384" i="30" s="1"/>
  <c r="E3382" i="30"/>
  <c r="E3381" i="30"/>
  <c r="E3380" i="30"/>
  <c r="E3379" i="30"/>
  <c r="E3378" i="30"/>
  <c r="E3375" i="30"/>
  <c r="E3376" i="30" s="1"/>
  <c r="E3377" i="30" s="1"/>
  <c r="E3374" i="30"/>
  <c r="E3373" i="30"/>
  <c r="E3372" i="30"/>
  <c r="E3371" i="30"/>
  <c r="E3369" i="30"/>
  <c r="E3370" i="30" s="1"/>
  <c r="E3368" i="30"/>
  <c r="E3367" i="30"/>
  <c r="E3366" i="30"/>
  <c r="E3365" i="30"/>
  <c r="E3364" i="30"/>
  <c r="E3362" i="30"/>
  <c r="E3363" i="30" s="1"/>
  <c r="E3361" i="30"/>
  <c r="E3360" i="30"/>
  <c r="E3359" i="30"/>
  <c r="E3358" i="30"/>
  <c r="E3357" i="30"/>
  <c r="E3355" i="30"/>
  <c r="E3356" i="30" s="1"/>
  <c r="E3354" i="30"/>
  <c r="E3353" i="30"/>
  <c r="E3352" i="30"/>
  <c r="E3351" i="30"/>
  <c r="E3350" i="30"/>
  <c r="E3347" i="30"/>
  <c r="E3348" i="30" s="1"/>
  <c r="E3349" i="30" s="1"/>
  <c r="E3346" i="30"/>
  <c r="E3345" i="30"/>
  <c r="E3344" i="30"/>
  <c r="E3343" i="30"/>
  <c r="E3341" i="30"/>
  <c r="E3342" i="30" s="1"/>
  <c r="E3340" i="30"/>
  <c r="E3339" i="30"/>
  <c r="E3338" i="30"/>
  <c r="E3337" i="30"/>
  <c r="E3333" i="30"/>
  <c r="E3334" i="30" s="1"/>
  <c r="E3335" i="30" s="1"/>
  <c r="E3336" i="30" s="1"/>
  <c r="E3332" i="30"/>
  <c r="E3331" i="30"/>
  <c r="E3330" i="30"/>
  <c r="E3329" i="30"/>
  <c r="E3327" i="30"/>
  <c r="E3328" i="30" s="1"/>
  <c r="E3326" i="30"/>
  <c r="E3325" i="30"/>
  <c r="E3324" i="30"/>
  <c r="E3323" i="30"/>
  <c r="E3322" i="30"/>
  <c r="E3319" i="30"/>
  <c r="E3320" i="30" s="1"/>
  <c r="E3321" i="30" s="1"/>
  <c r="E3318" i="30"/>
  <c r="E3317" i="30"/>
  <c r="E3316" i="30"/>
  <c r="E3315" i="30"/>
  <c r="E3314" i="30"/>
  <c r="E3313" i="30"/>
  <c r="E3312" i="30"/>
  <c r="E3311" i="30"/>
  <c r="E3310" i="30"/>
  <c r="E3309" i="30"/>
  <c r="E3308" i="30"/>
  <c r="E3305" i="30"/>
  <c r="E3306" i="30" s="1"/>
  <c r="E3307" i="30" s="1"/>
  <c r="E3304" i="30"/>
  <c r="E3303" i="30"/>
  <c r="E3302" i="30"/>
  <c r="E3301" i="30"/>
  <c r="E3299" i="30"/>
  <c r="E3300" i="30" s="1"/>
  <c r="E3298" i="30"/>
  <c r="E3297" i="30"/>
  <c r="E3296" i="30"/>
  <c r="E3295" i="30"/>
  <c r="E3294" i="30"/>
  <c r="E3291" i="30"/>
  <c r="E3292" i="30" s="1"/>
  <c r="E3293" i="30" s="1"/>
  <c r="E3290" i="30"/>
  <c r="E3289" i="30"/>
  <c r="E3288" i="30"/>
  <c r="E3287" i="30"/>
  <c r="E3285" i="30"/>
  <c r="E3286" i="30" s="1"/>
  <c r="E3284" i="30"/>
  <c r="E3283" i="30"/>
  <c r="E3282" i="30"/>
  <c r="E3281" i="30"/>
  <c r="E3280" i="30"/>
  <c r="E3278" i="30"/>
  <c r="E3279" i="30" s="1"/>
  <c r="E3277" i="30"/>
  <c r="E3276" i="30"/>
  <c r="E3275" i="30"/>
  <c r="E3274" i="30"/>
  <c r="E3273" i="30"/>
  <c r="E3271" i="30"/>
  <c r="E3272" i="30" s="1"/>
  <c r="E3270" i="30"/>
  <c r="E3269" i="30"/>
  <c r="E3268" i="30"/>
  <c r="E3267" i="30"/>
  <c r="E3266" i="30"/>
  <c r="E3263" i="30"/>
  <c r="E3264" i="30" s="1"/>
  <c r="E3265" i="30" s="1"/>
  <c r="E3262" i="30"/>
  <c r="E3261" i="30"/>
  <c r="E3260" i="30"/>
  <c r="E3259" i="30"/>
  <c r="E3257" i="30"/>
  <c r="E3258" i="30" s="1"/>
  <c r="E3256" i="30"/>
  <c r="E3255" i="30"/>
  <c r="E3254" i="30"/>
  <c r="E3253" i="30"/>
  <c r="E3252" i="30"/>
  <c r="E3251" i="30"/>
  <c r="E3250" i="30"/>
  <c r="E3249" i="30"/>
  <c r="E3248" i="30"/>
  <c r="E3247" i="30"/>
  <c r="E3246" i="30"/>
  <c r="E3245" i="30"/>
  <c r="E3242" i="30"/>
  <c r="E3243" i="30" s="1"/>
  <c r="E3244" i="30" s="1"/>
  <c r="E3241" i="30"/>
  <c r="E3240" i="30"/>
  <c r="E3239" i="30"/>
  <c r="E3238" i="30"/>
  <c r="E3235" i="30"/>
  <c r="E3236" i="30" s="1"/>
  <c r="E3237" i="30" s="1"/>
  <c r="E3234" i="30"/>
  <c r="E3233" i="30"/>
  <c r="E3232" i="30"/>
  <c r="E3231" i="30"/>
  <c r="E3230" i="30"/>
  <c r="E3229" i="30"/>
  <c r="E3228" i="30"/>
  <c r="E3227" i="30"/>
  <c r="E3226" i="30"/>
  <c r="E3225" i="30"/>
  <c r="E3224" i="30"/>
  <c r="E3221" i="30"/>
  <c r="E3222" i="30" s="1"/>
  <c r="E3223" i="30" s="1"/>
  <c r="E3220" i="30"/>
  <c r="E3219" i="30"/>
  <c r="E3218" i="30"/>
  <c r="E3217" i="30"/>
  <c r="E3215" i="30"/>
  <c r="E3216" i="30" s="1"/>
  <c r="E3214" i="30"/>
  <c r="E3213" i="30"/>
  <c r="E3212" i="30"/>
  <c r="E3211" i="30"/>
  <c r="E3210" i="30"/>
  <c r="E3207" i="30"/>
  <c r="E3208" i="30" s="1"/>
  <c r="E3209" i="30" s="1"/>
  <c r="E3206" i="30"/>
  <c r="E3205" i="30"/>
  <c r="E3204" i="30"/>
  <c r="E3203" i="30"/>
  <c r="E3201" i="30"/>
  <c r="E3202" i="30" s="1"/>
  <c r="E3200" i="30"/>
  <c r="E3199" i="30"/>
  <c r="E3197" i="30"/>
  <c r="E3198" i="30" s="1"/>
  <c r="E3196" i="30"/>
  <c r="E3195" i="30"/>
  <c r="E3194" i="30"/>
  <c r="E3193" i="30"/>
  <c r="E3192" i="30"/>
  <c r="E3191" i="30"/>
  <c r="E3190" i="30"/>
  <c r="E3189" i="30"/>
  <c r="E3187" i="30"/>
  <c r="E3188" i="30" s="1"/>
  <c r="E3186" i="30"/>
  <c r="E3185" i="30"/>
  <c r="E3184" i="30"/>
  <c r="E3183" i="30"/>
  <c r="E3182" i="30"/>
  <c r="E3181" i="30"/>
  <c r="E3180" i="30"/>
  <c r="E3179" i="30"/>
  <c r="E3178" i="30"/>
  <c r="E3177" i="30"/>
  <c r="E3176" i="30"/>
  <c r="E3175" i="30"/>
  <c r="E3173" i="30"/>
  <c r="E3174" i="30" s="1"/>
  <c r="E3172" i="30"/>
  <c r="E3171" i="30"/>
  <c r="E3170" i="30"/>
  <c r="E3169" i="30"/>
  <c r="E3168" i="30"/>
  <c r="E3163" i="30"/>
  <c r="E3164" i="30" s="1"/>
  <c r="E3165" i="30" s="1"/>
  <c r="E3166" i="30" s="1"/>
  <c r="E3167" i="30" s="1"/>
  <c r="E3162" i="30"/>
  <c r="E3161" i="30"/>
  <c r="E3159" i="30"/>
  <c r="E3160" i="30" s="1"/>
  <c r="E3158" i="30"/>
  <c r="E3157" i="30"/>
  <c r="E3156" i="30"/>
  <c r="E3155" i="30"/>
  <c r="E3151" i="30"/>
  <c r="E3152" i="30" s="1"/>
  <c r="E3153" i="30" s="1"/>
  <c r="E3154" i="30" s="1"/>
  <c r="E3150" i="30"/>
  <c r="E3149" i="30"/>
  <c r="E3148" i="30"/>
  <c r="E3147" i="30"/>
  <c r="E3146" i="30"/>
  <c r="E3145" i="30"/>
  <c r="E3144" i="30"/>
  <c r="E3143" i="30"/>
  <c r="E3142" i="30"/>
  <c r="E3141" i="30"/>
  <c r="E3140" i="30"/>
  <c r="E3137" i="30"/>
  <c r="E3138" i="30" s="1"/>
  <c r="E3139" i="30" s="1"/>
  <c r="E3136" i="30"/>
  <c r="E3135" i="30"/>
  <c r="E3134" i="30"/>
  <c r="E3133" i="30"/>
  <c r="E3130" i="30"/>
  <c r="E3131" i="30" s="1"/>
  <c r="E3132" i="30" s="1"/>
  <c r="E3129" i="30"/>
  <c r="E3128" i="30"/>
  <c r="E3127" i="30"/>
  <c r="E3126" i="30"/>
  <c r="E3123" i="30"/>
  <c r="E3124" i="30" s="1"/>
  <c r="E3125" i="30" s="1"/>
  <c r="E3122" i="30"/>
  <c r="E3121" i="30"/>
  <c r="E3120" i="30"/>
  <c r="E3119" i="30"/>
  <c r="E3117" i="30"/>
  <c r="E3118" i="30" s="1"/>
  <c r="E3116" i="30"/>
  <c r="E3115" i="30"/>
  <c r="E3114" i="30"/>
  <c r="E3113" i="30"/>
  <c r="E3110" i="30"/>
  <c r="E3111" i="30" s="1"/>
  <c r="E3112" i="30" s="1"/>
  <c r="E3109" i="30"/>
  <c r="E3108" i="30"/>
  <c r="E3107" i="30"/>
  <c r="E3106" i="30"/>
  <c r="E3105" i="30"/>
  <c r="E3103" i="30"/>
  <c r="E3104" i="30" s="1"/>
  <c r="E3102" i="30"/>
  <c r="E3101" i="30"/>
  <c r="E3100" i="30"/>
  <c r="E3099" i="30"/>
  <c r="E3098" i="30"/>
  <c r="E3097" i="30"/>
  <c r="E3096" i="30"/>
  <c r="E3095" i="30"/>
  <c r="E3094" i="30"/>
  <c r="E3093" i="30"/>
  <c r="E3092" i="30"/>
  <c r="E3091" i="30"/>
  <c r="E3089" i="30"/>
  <c r="E3090" i="30" s="1"/>
  <c r="E3088" i="30"/>
  <c r="E3087" i="30"/>
  <c r="E3086" i="30"/>
  <c r="E3085" i="30"/>
  <c r="E3084" i="30"/>
  <c r="E3081" i="30"/>
  <c r="E3082" i="30" s="1"/>
  <c r="E3083" i="30" s="1"/>
  <c r="E3080" i="30"/>
  <c r="E3079" i="30"/>
  <c r="E3077" i="30"/>
  <c r="E3078" i="30" s="1"/>
  <c r="E3075" i="30"/>
  <c r="E3076" i="30" s="1"/>
  <c r="E3074" i="30"/>
  <c r="E3073" i="30"/>
  <c r="E3072" i="30"/>
  <c r="E3070" i="30"/>
  <c r="E3071" i="30" s="1"/>
  <c r="E3067" i="30"/>
  <c r="E3068" i="30" s="1"/>
  <c r="E3069" i="30" s="1"/>
  <c r="E3066" i="30"/>
  <c r="E3065" i="30"/>
  <c r="E3064" i="30"/>
  <c r="E3063" i="30"/>
  <c r="E3062" i="30"/>
  <c r="E3061" i="30"/>
  <c r="E3060" i="30"/>
  <c r="E3059" i="30"/>
  <c r="E3057" i="30"/>
  <c r="E3058" i="30" s="1"/>
  <c r="E3056" i="30"/>
  <c r="E3053" i="30"/>
  <c r="E3054" i="30" s="1"/>
  <c r="E3055" i="30" s="1"/>
  <c r="E3052" i="30"/>
  <c r="E3051" i="30"/>
  <c r="E3050" i="30"/>
  <c r="E3049" i="30"/>
  <c r="E3046" i="30"/>
  <c r="E3047" i="30" s="1"/>
  <c r="E3048" i="30" s="1"/>
  <c r="E3045" i="30"/>
  <c r="E3044" i="30"/>
  <c r="E3043" i="30"/>
  <c r="E3042" i="30"/>
  <c r="E3039" i="30"/>
  <c r="E3040" i="30" s="1"/>
  <c r="E3041" i="30" s="1"/>
  <c r="E3038" i="30"/>
  <c r="E3037" i="30"/>
  <c r="E3036" i="30"/>
  <c r="E3032" i="30"/>
  <c r="E3033" i="30" s="1"/>
  <c r="E3034" i="30" s="1"/>
  <c r="E3035" i="30" s="1"/>
  <c r="E3031" i="30"/>
  <c r="E3030" i="30"/>
  <c r="E3029" i="30"/>
  <c r="E3028" i="30"/>
  <c r="E3026" i="30"/>
  <c r="E3027" i="30" s="1"/>
  <c r="E3025" i="30"/>
  <c r="E3024" i="30"/>
  <c r="E3023" i="30"/>
  <c r="E3022" i="30"/>
  <c r="E3021" i="30"/>
  <c r="E3017" i="30"/>
  <c r="E3018" i="30" s="1"/>
  <c r="E3019" i="30" s="1"/>
  <c r="E3020" i="30" s="1"/>
  <c r="E3016" i="30"/>
  <c r="E3015" i="30"/>
  <c r="E3014" i="30"/>
  <c r="E3011" i="30"/>
  <c r="E3012" i="30" s="1"/>
  <c r="E3013" i="30" s="1"/>
  <c r="E3010" i="30"/>
  <c r="E3009" i="30"/>
  <c r="E3008" i="30"/>
  <c r="E3007" i="30"/>
  <c r="E3005" i="30"/>
  <c r="E3006" i="30" s="1"/>
  <c r="E3004" i="30"/>
  <c r="E3003" i="30"/>
  <c r="E3002" i="30"/>
  <c r="E3001" i="30"/>
  <c r="E3000" i="30"/>
  <c r="E2998" i="30"/>
  <c r="E2999" i="30" s="1"/>
  <c r="E2997" i="30"/>
  <c r="E2996" i="30"/>
  <c r="E2995" i="30"/>
  <c r="E2994" i="30"/>
  <c r="E2993" i="30"/>
  <c r="E2990" i="30"/>
  <c r="E2991" i="30" s="1"/>
  <c r="E2992" i="30" s="1"/>
  <c r="E2989" i="30"/>
  <c r="E2988" i="30"/>
  <c r="E2987" i="30"/>
  <c r="E2986" i="30"/>
  <c r="E2983" i="30"/>
  <c r="E2984" i="30" s="1"/>
  <c r="E2985" i="30" s="1"/>
  <c r="E2982" i="30"/>
  <c r="E2981" i="30"/>
  <c r="E2980" i="30"/>
  <c r="E2979" i="30"/>
  <c r="E2978" i="30"/>
  <c r="E2977" i="30"/>
  <c r="E2976" i="30"/>
  <c r="E2975" i="30"/>
  <c r="E2974" i="30"/>
  <c r="E2973" i="30"/>
  <c r="E2972" i="30"/>
  <c r="E2969" i="30"/>
  <c r="E2970" i="30" s="1"/>
  <c r="E2971" i="30" s="1"/>
  <c r="E2968" i="30"/>
  <c r="E2967" i="30"/>
  <c r="E2966" i="30"/>
  <c r="E2965" i="30"/>
  <c r="E2963" i="30"/>
  <c r="E2964" i="30" s="1"/>
  <c r="E2962" i="30"/>
  <c r="E2961" i="30"/>
  <c r="E2960" i="30"/>
  <c r="E2959" i="30"/>
  <c r="E2958" i="30"/>
  <c r="E2955" i="30"/>
  <c r="E2956" i="30" s="1"/>
  <c r="E2957" i="30" s="1"/>
  <c r="E2954" i="30"/>
  <c r="E2953" i="30"/>
  <c r="E2952" i="30"/>
  <c r="E2951" i="30"/>
  <c r="E2949" i="30"/>
  <c r="E2950" i="30" s="1"/>
  <c r="E2948" i="30"/>
  <c r="E2947" i="30"/>
  <c r="E2946" i="30"/>
  <c r="E2945" i="30"/>
  <c r="E2944" i="30"/>
  <c r="E2942" i="30"/>
  <c r="E2943" i="30" s="1"/>
  <c r="E2941" i="30"/>
  <c r="E2940" i="30"/>
  <c r="E2939" i="30"/>
  <c r="E2938" i="30"/>
  <c r="E2937" i="30"/>
  <c r="E2935" i="30"/>
  <c r="E2936" i="30" s="1"/>
  <c r="E2934" i="30"/>
  <c r="E2933" i="30"/>
  <c r="E2932" i="30"/>
  <c r="E2931" i="30"/>
  <c r="E2930" i="30"/>
  <c r="E2927" i="30"/>
  <c r="E2928" i="30" s="1"/>
  <c r="E2929" i="30" s="1"/>
  <c r="E2926" i="30"/>
  <c r="E2925" i="30"/>
  <c r="E2924" i="30"/>
  <c r="E2923" i="30"/>
  <c r="E2921" i="30"/>
  <c r="E2922" i="30" s="1"/>
  <c r="E2920" i="30"/>
  <c r="E2919" i="30"/>
  <c r="E2918" i="30"/>
  <c r="E2917" i="30"/>
  <c r="E2916" i="30"/>
  <c r="E2913" i="30"/>
  <c r="E2914" i="30" s="1"/>
  <c r="E2915" i="30" s="1"/>
  <c r="E2912" i="30"/>
  <c r="E2911" i="30"/>
  <c r="E2910" i="30"/>
  <c r="E2909" i="30"/>
  <c r="E2907" i="30"/>
  <c r="E2908" i="30" s="1"/>
  <c r="E2906" i="30"/>
  <c r="E2905" i="30"/>
  <c r="E2904" i="30"/>
  <c r="E2903" i="30"/>
  <c r="E2902" i="30"/>
  <c r="E2900" i="30"/>
  <c r="E2901" i="30" s="1"/>
  <c r="E2899" i="30"/>
  <c r="E2898" i="30"/>
  <c r="E2897" i="30"/>
  <c r="E2896" i="30"/>
  <c r="E2895" i="30"/>
  <c r="E2894" i="30"/>
  <c r="E2893" i="30"/>
  <c r="E2892" i="30"/>
  <c r="E2891" i="30"/>
  <c r="E2890" i="30"/>
  <c r="E2889" i="30"/>
  <c r="E2888" i="30"/>
  <c r="E2885" i="30"/>
  <c r="E2886" i="30" s="1"/>
  <c r="E2887" i="30" s="1"/>
  <c r="E2884" i="30"/>
  <c r="E2883" i="30"/>
  <c r="E2882" i="30"/>
  <c r="E2881" i="30"/>
  <c r="E2878" i="30"/>
  <c r="E2879" i="30" s="1"/>
  <c r="E2880" i="30" s="1"/>
  <c r="E2877" i="30"/>
  <c r="E2876" i="30"/>
  <c r="E2875" i="30"/>
  <c r="E2874" i="30"/>
  <c r="E2871" i="30"/>
  <c r="E2872" i="30" s="1"/>
  <c r="E2873" i="30" s="1"/>
  <c r="E2870" i="30"/>
  <c r="E2869" i="30"/>
  <c r="E2868" i="30"/>
  <c r="E2867" i="30"/>
  <c r="E2864" i="30"/>
  <c r="E2865" i="30" s="1"/>
  <c r="E2866" i="30" s="1"/>
  <c r="E2863" i="30"/>
  <c r="E2862" i="30"/>
  <c r="E2861" i="30"/>
  <c r="E2860" i="30"/>
  <c r="E2858" i="30"/>
  <c r="E2859" i="30" s="1"/>
  <c r="E2857" i="30"/>
  <c r="E2856" i="30"/>
  <c r="E2855" i="30"/>
  <c r="E2854" i="30"/>
  <c r="E2853" i="30"/>
  <c r="E2851" i="30"/>
  <c r="E2852" i="30" s="1"/>
  <c r="E2850" i="30"/>
  <c r="E2849" i="30"/>
  <c r="E2848" i="30"/>
  <c r="E2847" i="30"/>
  <c r="E2846" i="30"/>
  <c r="E2843" i="30"/>
  <c r="E2844" i="30" s="1"/>
  <c r="E2845" i="30" s="1"/>
  <c r="E2842" i="30"/>
  <c r="E2841" i="30"/>
  <c r="E2840" i="30"/>
  <c r="E2839" i="30"/>
  <c r="E2837" i="30"/>
  <c r="E2838" i="30" s="1"/>
  <c r="E2836" i="30"/>
  <c r="E2835" i="30"/>
  <c r="E2834" i="30"/>
  <c r="E2833" i="30"/>
  <c r="E2832" i="30"/>
  <c r="E2829" i="30"/>
  <c r="E2830" i="30" s="1"/>
  <c r="E2831" i="30" s="1"/>
  <c r="E2828" i="30"/>
  <c r="E2827" i="30"/>
  <c r="E2826" i="30"/>
  <c r="E2825" i="30"/>
  <c r="E2823" i="30"/>
  <c r="E2824" i="30" s="1"/>
  <c r="E2822" i="30"/>
  <c r="E2821" i="30"/>
  <c r="E2820" i="30"/>
  <c r="E2819" i="30"/>
  <c r="E2818" i="30"/>
  <c r="E2815" i="30"/>
  <c r="E2816" i="30" s="1"/>
  <c r="E2817" i="30" s="1"/>
  <c r="E2814" i="30"/>
  <c r="E2813" i="30"/>
  <c r="E2812" i="30"/>
  <c r="E2811" i="30"/>
  <c r="E2807" i="30"/>
  <c r="E2808" i="30" s="1"/>
  <c r="E2809" i="30" s="1"/>
  <c r="E2810" i="30" s="1"/>
  <c r="E2806" i="30"/>
  <c r="E2805" i="30"/>
  <c r="E2804" i="30"/>
  <c r="E2801" i="30"/>
  <c r="E2802" i="30" s="1"/>
  <c r="E2803" i="30" s="1"/>
  <c r="E2800" i="30"/>
  <c r="E2799" i="30"/>
  <c r="E2798" i="30"/>
  <c r="E2797" i="30"/>
  <c r="E2795" i="30"/>
  <c r="E2796" i="30" s="1"/>
  <c r="E2794" i="30"/>
  <c r="E2793" i="30"/>
  <c r="E2792" i="30"/>
  <c r="E2791" i="30"/>
  <c r="E2787" i="30"/>
  <c r="E2788" i="30" s="1"/>
  <c r="E2789" i="30" s="1"/>
  <c r="E2790" i="30" s="1"/>
  <c r="E2786" i="30"/>
  <c r="E2785" i="30"/>
  <c r="E2784" i="30"/>
  <c r="E2783" i="30"/>
  <c r="E2781" i="30"/>
  <c r="E2782" i="30" s="1"/>
  <c r="E2780" i="30"/>
  <c r="E2779" i="30"/>
  <c r="E2778" i="30"/>
  <c r="E2777" i="30"/>
  <c r="E2776" i="30"/>
  <c r="E2774" i="30"/>
  <c r="E2775" i="30" s="1"/>
  <c r="E2773" i="30"/>
  <c r="E2772" i="30"/>
  <c r="E2771" i="30"/>
  <c r="E2770" i="30"/>
  <c r="E2769" i="30"/>
  <c r="E2766" i="30"/>
  <c r="E2767" i="30" s="1"/>
  <c r="E2768" i="30" s="1"/>
  <c r="E2765" i="30"/>
  <c r="E2764" i="30"/>
  <c r="E2763" i="30"/>
  <c r="E2762" i="30"/>
  <c r="E2761" i="30"/>
  <c r="E2760" i="30"/>
  <c r="E2759" i="30"/>
  <c r="E2758" i="30"/>
  <c r="E2757" i="30"/>
  <c r="E2756" i="30"/>
  <c r="E2755" i="30"/>
  <c r="E2753" i="30"/>
  <c r="E2754" i="30" s="1"/>
  <c r="E2752" i="30"/>
  <c r="E2751" i="30"/>
  <c r="E2750" i="30"/>
  <c r="E2749" i="30"/>
  <c r="E2746" i="30"/>
  <c r="E2747" i="30" s="1"/>
  <c r="E2748" i="30" s="1"/>
  <c r="E2745" i="30"/>
  <c r="E2744" i="30"/>
  <c r="E2743" i="30"/>
  <c r="E2742" i="30"/>
  <c r="E2741" i="30"/>
  <c r="E2738" i="30"/>
  <c r="E2739" i="30" s="1"/>
  <c r="E2740" i="30" s="1"/>
  <c r="E2737" i="30"/>
  <c r="E2736" i="30"/>
  <c r="E2735" i="30"/>
  <c r="E2734" i="30"/>
  <c r="E2733" i="30"/>
  <c r="E2732" i="30"/>
  <c r="E2731" i="30"/>
  <c r="E2730" i="30"/>
  <c r="E2729" i="30"/>
  <c r="E2728" i="30"/>
  <c r="E2727" i="30"/>
  <c r="E2726" i="30"/>
  <c r="E2725" i="30"/>
  <c r="E2724" i="30"/>
  <c r="E2723" i="30"/>
  <c r="E2722" i="30"/>
  <c r="E2721" i="30"/>
  <c r="E2720" i="30"/>
  <c r="E2717" i="30"/>
  <c r="E2718" i="30" s="1"/>
  <c r="E2719" i="30" s="1"/>
  <c r="E2716" i="30"/>
  <c r="E2715" i="30"/>
  <c r="E2714" i="30"/>
  <c r="E2713" i="30"/>
  <c r="E2710" i="30"/>
  <c r="E2711" i="30" s="1"/>
  <c r="E2712" i="30" s="1"/>
  <c r="E2709" i="30"/>
  <c r="E2708" i="30"/>
  <c r="E2707" i="30"/>
  <c r="E2706" i="30"/>
  <c r="E2703" i="30"/>
  <c r="E2704" i="30" s="1"/>
  <c r="E2705" i="30" s="1"/>
  <c r="E2702" i="30"/>
  <c r="E2701" i="30"/>
  <c r="E2700" i="30"/>
  <c r="E2699" i="30"/>
  <c r="E2697" i="30"/>
  <c r="E2698" i="30" s="1"/>
  <c r="E2696" i="30"/>
  <c r="E2695" i="30"/>
  <c r="E2694" i="30"/>
  <c r="E2693" i="30"/>
  <c r="E2690" i="30"/>
  <c r="E2691" i="30" s="1"/>
  <c r="E2692" i="30" s="1"/>
  <c r="E2689" i="30"/>
  <c r="E2688" i="30"/>
  <c r="E2687" i="30"/>
  <c r="E2686" i="30"/>
  <c r="E2685" i="30"/>
  <c r="E2684" i="30"/>
  <c r="E2683" i="30"/>
  <c r="E2682" i="30"/>
  <c r="E2681" i="30"/>
  <c r="E2680" i="30"/>
  <c r="E2679" i="30"/>
  <c r="E2678" i="30"/>
  <c r="E2675" i="30"/>
  <c r="E2676" i="30" s="1"/>
  <c r="E2677" i="30" s="1"/>
  <c r="E2674" i="30"/>
  <c r="E2673" i="30"/>
  <c r="E2672" i="30"/>
  <c r="E2669" i="30"/>
  <c r="E2670" i="30" s="1"/>
  <c r="E2671" i="30" s="1"/>
  <c r="E2668" i="30"/>
  <c r="E2667" i="30"/>
  <c r="E2666" i="30"/>
  <c r="E2665" i="30"/>
  <c r="E2664" i="30"/>
  <c r="E2662" i="30"/>
  <c r="E2663" i="30" s="1"/>
  <c r="E2661" i="30"/>
  <c r="E2660" i="30"/>
  <c r="E2659" i="30"/>
  <c r="E2658" i="30"/>
  <c r="E2657" i="30"/>
  <c r="E2654" i="30"/>
  <c r="E2655" i="30" s="1"/>
  <c r="E2656" i="30" s="1"/>
  <c r="E2653" i="30"/>
  <c r="E2651" i="30"/>
  <c r="E2652" i="30" s="1"/>
  <c r="E2650" i="30"/>
  <c r="E2648" i="30"/>
  <c r="E2649" i="30" s="1"/>
  <c r="E2647" i="30"/>
  <c r="E2646" i="30"/>
  <c r="E2645" i="30"/>
  <c r="E2644" i="30"/>
  <c r="E2643" i="30"/>
  <c r="E2642" i="30"/>
  <c r="E2641" i="30"/>
  <c r="E2640" i="30"/>
  <c r="E2639" i="30"/>
  <c r="E2638" i="30"/>
  <c r="E2637" i="30"/>
  <c r="E2636" i="30"/>
  <c r="E2633" i="30"/>
  <c r="E2634" i="30" s="1"/>
  <c r="E2635" i="30" s="1"/>
  <c r="E2632" i="30"/>
  <c r="E2631" i="30"/>
  <c r="E2630" i="30"/>
  <c r="E2629" i="30"/>
  <c r="E2627" i="30"/>
  <c r="E2628" i="30" s="1"/>
  <c r="E2626" i="30"/>
  <c r="E2625" i="30"/>
  <c r="E2624" i="30"/>
  <c r="E2623" i="30"/>
  <c r="E2622" i="30"/>
  <c r="E2619" i="30"/>
  <c r="E2620" i="30" s="1"/>
  <c r="E2621" i="30" s="1"/>
  <c r="E2618" i="30"/>
  <c r="E2617" i="30"/>
  <c r="E2616" i="30"/>
  <c r="E2615" i="30"/>
  <c r="E2613" i="30"/>
  <c r="E2614" i="30" s="1"/>
  <c r="E2612" i="30"/>
  <c r="E2611" i="30"/>
  <c r="E2610" i="30"/>
  <c r="E2609" i="30"/>
  <c r="E2608" i="30"/>
  <c r="E2606" i="30"/>
  <c r="E2607" i="30" s="1"/>
  <c r="E2605" i="30"/>
  <c r="E2604" i="30"/>
  <c r="E2603" i="30"/>
  <c r="E2602" i="30"/>
  <c r="E2601" i="30"/>
  <c r="E2598" i="30"/>
  <c r="E2599" i="30" s="1"/>
  <c r="E2600" i="30" s="1"/>
  <c r="E2597" i="30"/>
  <c r="E2596" i="30"/>
  <c r="E2595" i="30"/>
  <c r="E2594" i="30"/>
  <c r="E2591" i="30"/>
  <c r="E2592" i="30" s="1"/>
  <c r="E2593" i="30" s="1"/>
  <c r="E2590" i="30"/>
  <c r="E2589" i="30"/>
  <c r="E2588" i="30"/>
  <c r="E2587" i="30"/>
  <c r="E2585" i="30"/>
  <c r="E2586" i="30" s="1"/>
  <c r="E2584" i="30"/>
  <c r="E2583" i="30"/>
  <c r="E2582" i="30"/>
  <c r="E2581" i="30"/>
  <c r="E2580" i="30"/>
  <c r="E2577" i="30"/>
  <c r="E2578" i="30" s="1"/>
  <c r="E2579" i="30" s="1"/>
  <c r="E2576" i="30"/>
  <c r="E2575" i="30"/>
  <c r="E2574" i="30"/>
  <c r="E2573" i="30"/>
  <c r="E2570" i="30"/>
  <c r="E2571" i="30" s="1"/>
  <c r="E2572" i="30" s="1"/>
  <c r="E2569" i="30"/>
  <c r="E2568" i="30"/>
  <c r="E2567" i="30"/>
  <c r="E2566" i="30"/>
  <c r="E2565" i="30"/>
  <c r="E2564" i="30"/>
  <c r="E2563" i="30"/>
  <c r="E2562" i="30"/>
  <c r="E2561" i="30"/>
  <c r="E2560" i="30"/>
  <c r="E2559" i="30"/>
  <c r="E2558" i="30"/>
  <c r="E2557" i="30"/>
  <c r="E2556" i="30"/>
  <c r="E2555" i="30"/>
  <c r="E2554" i="30"/>
  <c r="E2553" i="30"/>
  <c r="E2552" i="30"/>
  <c r="E2549" i="30"/>
  <c r="E2550" i="30" s="1"/>
  <c r="E2551" i="30" s="1"/>
  <c r="E2548" i="30"/>
  <c r="E2547" i="30"/>
  <c r="E2546" i="30"/>
  <c r="E2545" i="30"/>
  <c r="E2543" i="30"/>
  <c r="E2544" i="30" s="1"/>
  <c r="E2542" i="30"/>
  <c r="E2541" i="30"/>
  <c r="E2540" i="30"/>
  <c r="E2539" i="30"/>
  <c r="E2538" i="30"/>
  <c r="E2535" i="30"/>
  <c r="E2536" i="30" s="1"/>
  <c r="E2537" i="30" s="1"/>
  <c r="E2534" i="30"/>
  <c r="E2533" i="30"/>
  <c r="E2532" i="30"/>
  <c r="E2531" i="30"/>
  <c r="E2529" i="30"/>
  <c r="E2530" i="30" s="1"/>
  <c r="E2528" i="30"/>
  <c r="E2527" i="30"/>
  <c r="E2526" i="30"/>
  <c r="E2525" i="30"/>
  <c r="E2524" i="30"/>
  <c r="E2522" i="30"/>
  <c r="E2523" i="30" s="1"/>
  <c r="E2521" i="30"/>
  <c r="E2520" i="30"/>
  <c r="E2519" i="30"/>
  <c r="E2518" i="30"/>
  <c r="E2517" i="30"/>
  <c r="E2516" i="30"/>
  <c r="E2515" i="30"/>
  <c r="E2514" i="30"/>
  <c r="E2513" i="30"/>
  <c r="E2512" i="30"/>
  <c r="E2511" i="30"/>
  <c r="E2510" i="30"/>
  <c r="E2507" i="30"/>
  <c r="E2508" i="30" s="1"/>
  <c r="E2509" i="30" s="1"/>
  <c r="E2506" i="30"/>
  <c r="E2505" i="30"/>
  <c r="E2504" i="30"/>
  <c r="E2503" i="30"/>
  <c r="E2501" i="30"/>
  <c r="E2502" i="30" s="1"/>
  <c r="E2500" i="30"/>
  <c r="E2499" i="30"/>
  <c r="E2498" i="30"/>
  <c r="E2497" i="30"/>
  <c r="E2496" i="30"/>
  <c r="E2494" i="30"/>
  <c r="E2495" i="30" s="1"/>
  <c r="E2493" i="30"/>
  <c r="E2492" i="30"/>
  <c r="E2491" i="30"/>
  <c r="E2490" i="30"/>
  <c r="E2489" i="30"/>
  <c r="E2487" i="30"/>
  <c r="E2488" i="30" s="1"/>
  <c r="E2486" i="30"/>
  <c r="E2485" i="30"/>
  <c r="E2484" i="30"/>
  <c r="E2483" i="30"/>
  <c r="E2482" i="30"/>
  <c r="E2479" i="30"/>
  <c r="E2480" i="30" s="1"/>
  <c r="E2481" i="30" s="1"/>
  <c r="E2478" i="30"/>
  <c r="E2477" i="30"/>
  <c r="E2476" i="30"/>
  <c r="E2475" i="30"/>
  <c r="E2474" i="30"/>
  <c r="E2473" i="30"/>
  <c r="E2472" i="30"/>
  <c r="E2471" i="30"/>
  <c r="E2470" i="30"/>
  <c r="E2469" i="30"/>
  <c r="E2468" i="30"/>
  <c r="E2465" i="30"/>
  <c r="E2466" i="30" s="1"/>
  <c r="E2467" i="30" s="1"/>
  <c r="E2464" i="30"/>
  <c r="E2463" i="30"/>
  <c r="E2462" i="30"/>
  <c r="E2461" i="30"/>
  <c r="E2458" i="30"/>
  <c r="E2459" i="30" s="1"/>
  <c r="E2460" i="30" s="1"/>
  <c r="E2457" i="30"/>
  <c r="E2456" i="30"/>
  <c r="E2455" i="30"/>
  <c r="E2454" i="30"/>
  <c r="E2451" i="30"/>
  <c r="E2452" i="30" s="1"/>
  <c r="E2453" i="30" s="1"/>
  <c r="E2450" i="30"/>
  <c r="E2449" i="30"/>
  <c r="E2448" i="30"/>
  <c r="E2447" i="30"/>
  <c r="E2446" i="30"/>
  <c r="E2445" i="30"/>
  <c r="E2444" i="30"/>
  <c r="E2443" i="30"/>
  <c r="E2442" i="30"/>
  <c r="E2441" i="30"/>
  <c r="E2440" i="30"/>
  <c r="E2438" i="30"/>
  <c r="E2439" i="30" s="1"/>
  <c r="E2437" i="30"/>
  <c r="E2436" i="30"/>
  <c r="E2435" i="30"/>
  <c r="E2434" i="30"/>
  <c r="E2433" i="30"/>
  <c r="E2431" i="30"/>
  <c r="E2432" i="30" s="1"/>
  <c r="E2430" i="30"/>
  <c r="E2429" i="30"/>
  <c r="E2428" i="30"/>
  <c r="E2427" i="30"/>
  <c r="E2423" i="30"/>
  <c r="E2424" i="30" s="1"/>
  <c r="E2425" i="30" s="1"/>
  <c r="E2426" i="30" s="1"/>
  <c r="E2422" i="30"/>
  <c r="E2421" i="30"/>
  <c r="E2420" i="30"/>
  <c r="E2419" i="30"/>
  <c r="E2417" i="30"/>
  <c r="E2418" i="30" s="1"/>
  <c r="E2416" i="30"/>
  <c r="E2415" i="30"/>
  <c r="E2414" i="30"/>
  <c r="E2413" i="30"/>
  <c r="E2412" i="30"/>
  <c r="E2410" i="30"/>
  <c r="E2411" i="30" s="1"/>
  <c r="E2409" i="30"/>
  <c r="E2408" i="30"/>
  <c r="E2407" i="30"/>
  <c r="E2406" i="30"/>
  <c r="E2405" i="30"/>
  <c r="E2402" i="30"/>
  <c r="E2403" i="30" s="1"/>
  <c r="E2404" i="30" s="1"/>
  <c r="E2401" i="30"/>
  <c r="E2400" i="30"/>
  <c r="E2399" i="30"/>
  <c r="E2398" i="30"/>
  <c r="E2395" i="30"/>
  <c r="E2396" i="30" s="1"/>
  <c r="E2397" i="30" s="1"/>
  <c r="E2394" i="30"/>
  <c r="E2393" i="30"/>
  <c r="E2392" i="30"/>
  <c r="E2391" i="30"/>
  <c r="E2390" i="30"/>
  <c r="E2389" i="30"/>
  <c r="E2388" i="30"/>
  <c r="E2387" i="30"/>
  <c r="E2386" i="30"/>
  <c r="E2385" i="30"/>
  <c r="E2381" i="30"/>
  <c r="E2382" i="30" s="1"/>
  <c r="E2383" i="30" s="1"/>
  <c r="E2384" i="30" s="1"/>
  <c r="E2380" i="30"/>
  <c r="E2379" i="30"/>
  <c r="E2378" i="30"/>
  <c r="E2377" i="30"/>
  <c r="E2375" i="30"/>
  <c r="E2376" i="30" s="1"/>
  <c r="E2374" i="30"/>
  <c r="E2373" i="30"/>
  <c r="E2372" i="30"/>
  <c r="E2371" i="30"/>
  <c r="E2370" i="30"/>
  <c r="E2367" i="30"/>
  <c r="E2368" i="30" s="1"/>
  <c r="E2369" i="30" s="1"/>
  <c r="E2366" i="30"/>
  <c r="E2365" i="30"/>
  <c r="E2364" i="30"/>
  <c r="E2363" i="30"/>
  <c r="E2361" i="30"/>
  <c r="E2362" i="30" s="1"/>
  <c r="E2360" i="30"/>
  <c r="E2359" i="30"/>
  <c r="E2358" i="30"/>
  <c r="E2357" i="30"/>
  <c r="E2356" i="30"/>
  <c r="E2354" i="30"/>
  <c r="E2355" i="30" s="1"/>
  <c r="E2353" i="30"/>
  <c r="E2352" i="30"/>
  <c r="E2351" i="30"/>
  <c r="E2350" i="30"/>
  <c r="E2349" i="30"/>
  <c r="E2347" i="30"/>
  <c r="E2348" i="30" s="1"/>
  <c r="E2346" i="30"/>
  <c r="E2345" i="30"/>
  <c r="E2344" i="30"/>
  <c r="E2343" i="30"/>
  <c r="E2342" i="30"/>
  <c r="E2339" i="30"/>
  <c r="E2340" i="30" s="1"/>
  <c r="E2341" i="30" s="1"/>
  <c r="E2338" i="30"/>
  <c r="E2337" i="30"/>
  <c r="E2336" i="30"/>
  <c r="E2335" i="30"/>
  <c r="E2333" i="30"/>
  <c r="E2334" i="30" s="1"/>
  <c r="E2332" i="30"/>
  <c r="E2331" i="30"/>
  <c r="E2330" i="30"/>
  <c r="E2329" i="30"/>
  <c r="E2328" i="30"/>
  <c r="E2325" i="30"/>
  <c r="E2326" i="30" s="1"/>
  <c r="E2327" i="30" s="1"/>
  <c r="E2324" i="30"/>
  <c r="E2323" i="30"/>
  <c r="E2322" i="30"/>
  <c r="E2321" i="30"/>
  <c r="E2319" i="30"/>
  <c r="E2320" i="30" s="1"/>
  <c r="E2318" i="30"/>
  <c r="E2317" i="30"/>
  <c r="E2316" i="30"/>
  <c r="E2315" i="30"/>
  <c r="E2314" i="30"/>
  <c r="E2311" i="30"/>
  <c r="E2312" i="30" s="1"/>
  <c r="E2313" i="30" s="1"/>
  <c r="E2310" i="30"/>
  <c r="E2309" i="30"/>
  <c r="E2308" i="30"/>
  <c r="E2307" i="30"/>
  <c r="E2306" i="30"/>
  <c r="E2305" i="30"/>
  <c r="E2304" i="30"/>
  <c r="E2303" i="30"/>
  <c r="E2302" i="30"/>
  <c r="E2301" i="30"/>
  <c r="E2297" i="30"/>
  <c r="E2298" i="30" s="1"/>
  <c r="E2299" i="30" s="1"/>
  <c r="E2300" i="30" s="1"/>
  <c r="E2296" i="30"/>
  <c r="E2295" i="30"/>
  <c r="E2294" i="30"/>
  <c r="E2293" i="30"/>
  <c r="E2291" i="30"/>
  <c r="E2292" i="30" s="1"/>
  <c r="E2290" i="30"/>
  <c r="E2289" i="30"/>
  <c r="E2288" i="30"/>
  <c r="E2287" i="30"/>
  <c r="E2286" i="30"/>
  <c r="E2283" i="30"/>
  <c r="E2284" i="30" s="1"/>
  <c r="E2285" i="30" s="1"/>
  <c r="E2282" i="30"/>
  <c r="E2281" i="30"/>
  <c r="E2280" i="30"/>
  <c r="E2279" i="30"/>
  <c r="E2277" i="30"/>
  <c r="E2278" i="30" s="1"/>
  <c r="E2276" i="30"/>
  <c r="E2275" i="30"/>
  <c r="E2274" i="30"/>
  <c r="E2273" i="30"/>
  <c r="E2272" i="30"/>
  <c r="E2270" i="30"/>
  <c r="E2271" i="30" s="1"/>
  <c r="E2269" i="30"/>
  <c r="E2268" i="30"/>
  <c r="E2267" i="30"/>
  <c r="E2266" i="30"/>
  <c r="E2265" i="30"/>
  <c r="E2263" i="30"/>
  <c r="E2264" i="30" s="1"/>
  <c r="E2262" i="30"/>
  <c r="E2261" i="30"/>
  <c r="E2260" i="30"/>
  <c r="E2259" i="30"/>
  <c r="E2258" i="30"/>
  <c r="E2255" i="30"/>
  <c r="E2256" i="30" s="1"/>
  <c r="E2257" i="30" s="1"/>
  <c r="E2254" i="30"/>
  <c r="E2253" i="30"/>
  <c r="E2252" i="30"/>
  <c r="E2251" i="30"/>
  <c r="E2249" i="30"/>
  <c r="E2250" i="30" s="1"/>
  <c r="E2248" i="30"/>
  <c r="E2247" i="30"/>
  <c r="E2246" i="30"/>
  <c r="E2245" i="30"/>
  <c r="E2244" i="30"/>
  <c r="E2239" i="30"/>
  <c r="E2240" i="30" s="1"/>
  <c r="E2241" i="30" s="1"/>
  <c r="E2242" i="30" s="1"/>
  <c r="E2243" i="30" s="1"/>
  <c r="E2238" i="30"/>
  <c r="E2237" i="30"/>
  <c r="E2235" i="30"/>
  <c r="E2236" i="30" s="1"/>
  <c r="E2234" i="30"/>
  <c r="E2233" i="30"/>
  <c r="E2232" i="30"/>
  <c r="E2231" i="30"/>
  <c r="E2230" i="30"/>
  <c r="E2227" i="30"/>
  <c r="E2228" i="30" s="1"/>
  <c r="E2229" i="30" s="1"/>
  <c r="E2226" i="30"/>
  <c r="E2225" i="30"/>
  <c r="E2224" i="30"/>
  <c r="E2223" i="30"/>
  <c r="E2222" i="30"/>
  <c r="E2221" i="30"/>
  <c r="E2220" i="30"/>
  <c r="E2219" i="30"/>
  <c r="E2218" i="30"/>
  <c r="E2217" i="30"/>
  <c r="E2216" i="30"/>
  <c r="E2213" i="30"/>
  <c r="E2214" i="30" s="1"/>
  <c r="E2215" i="30" s="1"/>
  <c r="E2212" i="30"/>
  <c r="E2211" i="30"/>
  <c r="E2210" i="30"/>
  <c r="E2209" i="30"/>
  <c r="E2207" i="30"/>
  <c r="E2208" i="30" s="1"/>
  <c r="E2206" i="30"/>
  <c r="E2205" i="30"/>
  <c r="E2204" i="30"/>
  <c r="E2203" i="30"/>
  <c r="E2202" i="30"/>
  <c r="E2199" i="30"/>
  <c r="E2200" i="30" s="1"/>
  <c r="E2201" i="30" s="1"/>
  <c r="E2198" i="30"/>
  <c r="E2197" i="30"/>
  <c r="E2196" i="30"/>
  <c r="E2195" i="30"/>
  <c r="E2193" i="30"/>
  <c r="E2194" i="30" s="1"/>
  <c r="E2192" i="30"/>
  <c r="E2191" i="30"/>
  <c r="E2190" i="30"/>
  <c r="E2189" i="30"/>
  <c r="E2188" i="30"/>
  <c r="E2186" i="30"/>
  <c r="E2187" i="30" s="1"/>
  <c r="E2185" i="30"/>
  <c r="E2184" i="30"/>
  <c r="E2183" i="30"/>
  <c r="E2182" i="30"/>
  <c r="E2181" i="30"/>
  <c r="E2179" i="30"/>
  <c r="E2180" i="30" s="1"/>
  <c r="E2178" i="30"/>
  <c r="E2177" i="30"/>
  <c r="E2176" i="30"/>
  <c r="E2175" i="30"/>
  <c r="E2174" i="30"/>
  <c r="E2171" i="30"/>
  <c r="E2172" i="30" s="1"/>
  <c r="E2173" i="30" s="1"/>
  <c r="E2170" i="30"/>
  <c r="E2169" i="30"/>
  <c r="E2168" i="30"/>
  <c r="E2167" i="30"/>
  <c r="E2165" i="30"/>
  <c r="E2166" i="30" s="1"/>
  <c r="E2164" i="30"/>
  <c r="E2163" i="30"/>
  <c r="E2162" i="30"/>
  <c r="E2161" i="30"/>
  <c r="E2160" i="30"/>
  <c r="E2157" i="30"/>
  <c r="E2158" i="30" s="1"/>
  <c r="E2159" i="30" s="1"/>
  <c r="E2156" i="30"/>
  <c r="E2155" i="30"/>
  <c r="E2154" i="30"/>
  <c r="E2153" i="30"/>
  <c r="E2150" i="30"/>
  <c r="E2151" i="30" s="1"/>
  <c r="E2152" i="30" s="1"/>
  <c r="E2149" i="30"/>
  <c r="E2148" i="30"/>
  <c r="E2147" i="30"/>
  <c r="E2146" i="30"/>
  <c r="E2143" i="30"/>
  <c r="E2144" i="30" s="1"/>
  <c r="E2145" i="30" s="1"/>
  <c r="E2142" i="30"/>
  <c r="E2141" i="30"/>
  <c r="E2140" i="30"/>
  <c r="E2139" i="30"/>
  <c r="E2138" i="30"/>
  <c r="E2137" i="30"/>
  <c r="E2136" i="30"/>
  <c r="E2135" i="30"/>
  <c r="E2134" i="30"/>
  <c r="E2133" i="30"/>
  <c r="E2132" i="30"/>
  <c r="E2129" i="30"/>
  <c r="E2130" i="30" s="1"/>
  <c r="E2131" i="30" s="1"/>
  <c r="E2128" i="30"/>
  <c r="E2127" i="30"/>
  <c r="E2126" i="30"/>
  <c r="E2125" i="30"/>
  <c r="E2123" i="30"/>
  <c r="E2124" i="30" s="1"/>
  <c r="E2122" i="30"/>
  <c r="E2121" i="30"/>
  <c r="E2120" i="30"/>
  <c r="E2119" i="30"/>
  <c r="E2118" i="30"/>
  <c r="E2115" i="30"/>
  <c r="E2116" i="30" s="1"/>
  <c r="E2117" i="30" s="1"/>
  <c r="E2114" i="30"/>
  <c r="E2113" i="30"/>
  <c r="E2112" i="30"/>
  <c r="E2111" i="30"/>
  <c r="E2109" i="30"/>
  <c r="E2110" i="30" s="1"/>
  <c r="E2108" i="30"/>
  <c r="E2107" i="30"/>
  <c r="E2106" i="30"/>
  <c r="E2105" i="30"/>
  <c r="E2104" i="30"/>
  <c r="E2102" i="30"/>
  <c r="E2103" i="30" s="1"/>
  <c r="E2101" i="30"/>
  <c r="E2100" i="30"/>
  <c r="E2099" i="30"/>
  <c r="E2098" i="30"/>
  <c r="E2097" i="30"/>
  <c r="E2095" i="30"/>
  <c r="E2096" i="30" s="1"/>
  <c r="E2094" i="30"/>
  <c r="E2093" i="30"/>
  <c r="E2092" i="30"/>
  <c r="E2091" i="30"/>
  <c r="E2090" i="30"/>
  <c r="E2089" i="30"/>
  <c r="E2088" i="30"/>
  <c r="E2087" i="30"/>
  <c r="E2086" i="30"/>
  <c r="E2085" i="30"/>
  <c r="E2084" i="30"/>
  <c r="E2083" i="30"/>
  <c r="E2081" i="30"/>
  <c r="E2082" i="30" s="1"/>
  <c r="E2080" i="30"/>
  <c r="E2079" i="30"/>
  <c r="E2078" i="30"/>
  <c r="E2077" i="30"/>
  <c r="E2076" i="30"/>
  <c r="E2071" i="30"/>
  <c r="E2072" i="30" s="1"/>
  <c r="E2073" i="30" s="1"/>
  <c r="E2074" i="30" s="1"/>
  <c r="E2075" i="30" s="1"/>
  <c r="E2070" i="30"/>
  <c r="E2069" i="30"/>
  <c r="E2067" i="30"/>
  <c r="E2068" i="30" s="1"/>
  <c r="E2066" i="30"/>
  <c r="E2065" i="30"/>
  <c r="E2064" i="30"/>
  <c r="E2063" i="30"/>
  <c r="E2062" i="30"/>
  <c r="E2060" i="30"/>
  <c r="E2061" i="30" s="1"/>
  <c r="E2059" i="30"/>
  <c r="E2058" i="30"/>
  <c r="E2057" i="30"/>
  <c r="E2056" i="30"/>
  <c r="E2054" i="30"/>
  <c r="E2055" i="30" s="1"/>
  <c r="E2053" i="30"/>
  <c r="E2052" i="30"/>
  <c r="E2051" i="30"/>
  <c r="E2050" i="30"/>
  <c r="E2049" i="30"/>
  <c r="E2048" i="30"/>
  <c r="E2045" i="30"/>
  <c r="E2046" i="30" s="1"/>
  <c r="E2047" i="30" s="1"/>
  <c r="E2044" i="30"/>
  <c r="E2043" i="30"/>
  <c r="E2042" i="30"/>
  <c r="E2041" i="30"/>
  <c r="E2039" i="30"/>
  <c r="E2040" i="30" s="1"/>
  <c r="E2038" i="30"/>
  <c r="E2037" i="30"/>
  <c r="E2036" i="30"/>
  <c r="E2035" i="30"/>
  <c r="E2034" i="30"/>
  <c r="E2031" i="30"/>
  <c r="E2032" i="30" s="1"/>
  <c r="E2033" i="30" s="1"/>
  <c r="E2030" i="30"/>
  <c r="E2029" i="30"/>
  <c r="E2028" i="30"/>
  <c r="E2027" i="30"/>
  <c r="E2024" i="30"/>
  <c r="E2025" i="30" s="1"/>
  <c r="E2026" i="30" s="1"/>
  <c r="E2023" i="30"/>
  <c r="E2022" i="30"/>
  <c r="E2021" i="30"/>
  <c r="E2020" i="30"/>
  <c r="E2018" i="30"/>
  <c r="E2019" i="30" s="1"/>
  <c r="E2017" i="30"/>
  <c r="E2016" i="30"/>
  <c r="E2015" i="30"/>
  <c r="E2014" i="30"/>
  <c r="E2012" i="30"/>
  <c r="E2013" i="30" s="1"/>
  <c r="E2011" i="30"/>
  <c r="E2010" i="30"/>
  <c r="E2009" i="30"/>
  <c r="E2008" i="30"/>
  <c r="E2007" i="30"/>
  <c r="E2006" i="30"/>
  <c r="E2003" i="30"/>
  <c r="E2004" i="30" s="1"/>
  <c r="E2005" i="30" s="1"/>
  <c r="E2002" i="30"/>
  <c r="E2001" i="30"/>
  <c r="E2000" i="30"/>
  <c r="E1999" i="30"/>
  <c r="E1997" i="30"/>
  <c r="E1998" i="30" s="1"/>
  <c r="E1996" i="30"/>
  <c r="E1995" i="30"/>
  <c r="E1994" i="30"/>
  <c r="E1993" i="30"/>
  <c r="E1992" i="30"/>
  <c r="E1989" i="30"/>
  <c r="E1990" i="30" s="1"/>
  <c r="E1991" i="30" s="1"/>
  <c r="E1988" i="30"/>
  <c r="E1987" i="30"/>
  <c r="E1986" i="30"/>
  <c r="E1985" i="30"/>
  <c r="E1982" i="30"/>
  <c r="E1983" i="30" s="1"/>
  <c r="E1984" i="30" s="1"/>
  <c r="E1981" i="30"/>
  <c r="E1980" i="30"/>
  <c r="E1979" i="30"/>
  <c r="E1978" i="30"/>
  <c r="E1975" i="30"/>
  <c r="E1976" i="30" s="1"/>
  <c r="E1977" i="30" s="1"/>
  <c r="E1974" i="30"/>
  <c r="E1973" i="30"/>
  <c r="E1972" i="30"/>
  <c r="E1971" i="30"/>
  <c r="E1970" i="30"/>
  <c r="E1969" i="30"/>
  <c r="E1968" i="30"/>
  <c r="E1967" i="30"/>
  <c r="E1966" i="30"/>
  <c r="E1965" i="30"/>
  <c r="E1964" i="30"/>
  <c r="E1961" i="30"/>
  <c r="E1962" i="30" s="1"/>
  <c r="E1963" i="30" s="1"/>
  <c r="E1960" i="30"/>
  <c r="E1959" i="30"/>
  <c r="E1958" i="30"/>
  <c r="E1957" i="30"/>
  <c r="E1955" i="30"/>
  <c r="E1956" i="30" s="1"/>
  <c r="E1954" i="30"/>
  <c r="E1953" i="30"/>
  <c r="E1952" i="30"/>
  <c r="E1951" i="30"/>
  <c r="E1950" i="30"/>
  <c r="E1947" i="30"/>
  <c r="E1948" i="30" s="1"/>
  <c r="E1949" i="30" s="1"/>
  <c r="E1946" i="30"/>
  <c r="E1945" i="30"/>
  <c r="E1944" i="30"/>
  <c r="E1943" i="30"/>
  <c r="E1941" i="30"/>
  <c r="E1942" i="30" s="1"/>
  <c r="E1940" i="30"/>
  <c r="E1939" i="30"/>
  <c r="E1938" i="30"/>
  <c r="E1937" i="30"/>
  <c r="E1935" i="30"/>
  <c r="E1936" i="30" s="1"/>
  <c r="E1934" i="30"/>
  <c r="E1933" i="30"/>
  <c r="E1932" i="30"/>
  <c r="E1931" i="30"/>
  <c r="E1930" i="30"/>
  <c r="E1929" i="30"/>
  <c r="E1927" i="30"/>
  <c r="E1928" i="30" s="1"/>
  <c r="E1926" i="30"/>
  <c r="E1925" i="30"/>
  <c r="E1924" i="30"/>
  <c r="E1923" i="30"/>
  <c r="E1922" i="30"/>
  <c r="E1919" i="30"/>
  <c r="E1920" i="30" s="1"/>
  <c r="E1921" i="30" s="1"/>
  <c r="E1918" i="30"/>
  <c r="E1917" i="30"/>
  <c r="E1916" i="30"/>
  <c r="E1915" i="30"/>
  <c r="E1913" i="30"/>
  <c r="E1914" i="30" s="1"/>
  <c r="E1912" i="30"/>
  <c r="E1911" i="30"/>
  <c r="E1910" i="30"/>
  <c r="E1909" i="30"/>
  <c r="E1908" i="30"/>
  <c r="E1905" i="30"/>
  <c r="E1906" i="30" s="1"/>
  <c r="E1907" i="30" s="1"/>
  <c r="E1904" i="30"/>
  <c r="E1903" i="30"/>
  <c r="E1902" i="30"/>
  <c r="E1901" i="30"/>
  <c r="E1898" i="30"/>
  <c r="E1899" i="30" s="1"/>
  <c r="E1900" i="30" s="1"/>
  <c r="E1897" i="30"/>
  <c r="E1896" i="30"/>
  <c r="E1895" i="30"/>
  <c r="E1894" i="30"/>
  <c r="E1893" i="30"/>
  <c r="E1892" i="30"/>
  <c r="E1891" i="30"/>
  <c r="E1890" i="30"/>
  <c r="E1889" i="30"/>
  <c r="E1888" i="30"/>
  <c r="E1887" i="30"/>
  <c r="E1886" i="30"/>
  <c r="E1885" i="30"/>
  <c r="E1884" i="30"/>
  <c r="E1883" i="30"/>
  <c r="E1882" i="30"/>
  <c r="E1881" i="30"/>
  <c r="E1880" i="30"/>
  <c r="E1877" i="30"/>
  <c r="E1878" i="30" s="1"/>
  <c r="E1879" i="30" s="1"/>
  <c r="E1876" i="30"/>
  <c r="E1874" i="30"/>
  <c r="E1875" i="30" s="1"/>
  <c r="E1873" i="30"/>
  <c r="E1870" i="30"/>
  <c r="E1871" i="30" s="1"/>
  <c r="E1872" i="30" s="1"/>
  <c r="E1869" i="30"/>
  <c r="E1868" i="30"/>
  <c r="E1867" i="30"/>
  <c r="E1866" i="30"/>
  <c r="E1863" i="30"/>
  <c r="E1864" i="30" s="1"/>
  <c r="E1865" i="30" s="1"/>
  <c r="E1862" i="30"/>
  <c r="E1861" i="30"/>
  <c r="E1860" i="30"/>
  <c r="E1859" i="30"/>
  <c r="E1857" i="30"/>
  <c r="E1858" i="30" s="1"/>
  <c r="E1856" i="30"/>
  <c r="E1855" i="30"/>
  <c r="E1854" i="30"/>
  <c r="E1853" i="30"/>
  <c r="E1852" i="30"/>
  <c r="E1850" i="30"/>
  <c r="E1851" i="30" s="1"/>
  <c r="E1849" i="30"/>
  <c r="E1848" i="30"/>
  <c r="E1847" i="30"/>
  <c r="E1846" i="30"/>
  <c r="E1845" i="30"/>
  <c r="E1843" i="30"/>
  <c r="E1844" i="30" s="1"/>
  <c r="E1842" i="30"/>
  <c r="E1841" i="30"/>
  <c r="E1840" i="30"/>
  <c r="E1839" i="30"/>
  <c r="E1838" i="30"/>
  <c r="E1835" i="30"/>
  <c r="E1836" i="30" s="1"/>
  <c r="E1837" i="30" s="1"/>
  <c r="E1834" i="30"/>
  <c r="E1833" i="30"/>
  <c r="E1832" i="30"/>
  <c r="E1831" i="30"/>
  <c r="E1829" i="30"/>
  <c r="E1830" i="30" s="1"/>
  <c r="E1828" i="30"/>
  <c r="E1827" i="30"/>
  <c r="E1826" i="30"/>
  <c r="E1825" i="30"/>
  <c r="E1824" i="30"/>
  <c r="E1821" i="30"/>
  <c r="E1822" i="30" s="1"/>
  <c r="E1823" i="30" s="1"/>
  <c r="E1820" i="30"/>
  <c r="E1819" i="30"/>
  <c r="E1818" i="30"/>
  <c r="E1817" i="30"/>
  <c r="E1814" i="30"/>
  <c r="E1815" i="30" s="1"/>
  <c r="E1816" i="30" s="1"/>
  <c r="E1813" i="30"/>
  <c r="E1812" i="30"/>
  <c r="E1811" i="30"/>
  <c r="E1810" i="30"/>
  <c r="E1807" i="30"/>
  <c r="E1808" i="30" s="1"/>
  <c r="E1809" i="30" s="1"/>
  <c r="E1806" i="30"/>
  <c r="E1805" i="30"/>
  <c r="E1804" i="30"/>
  <c r="E1803" i="30"/>
  <c r="E1802" i="30"/>
  <c r="E1801" i="30"/>
  <c r="E1800" i="30"/>
  <c r="E1799" i="30"/>
  <c r="E1798" i="30"/>
  <c r="E1797" i="30"/>
  <c r="E1796" i="30"/>
  <c r="E1793" i="30"/>
  <c r="E1794" i="30" s="1"/>
  <c r="E1795" i="30" s="1"/>
  <c r="E1792" i="30"/>
  <c r="E1791" i="30"/>
  <c r="E1790" i="30"/>
  <c r="E1789" i="30"/>
  <c r="E1787" i="30"/>
  <c r="E1788" i="30" s="1"/>
  <c r="E1786" i="30"/>
  <c r="E1785" i="30"/>
  <c r="E1784" i="30"/>
  <c r="E1783" i="30"/>
  <c r="E1782" i="30"/>
  <c r="E1779" i="30"/>
  <c r="E1780" i="30" s="1"/>
  <c r="E1781" i="30" s="1"/>
  <c r="E1778" i="30"/>
  <c r="E1777" i="30"/>
  <c r="E1776" i="30"/>
  <c r="E1775" i="30"/>
  <c r="E1772" i="30"/>
  <c r="E1773" i="30" s="1"/>
  <c r="E1774" i="30" s="1"/>
  <c r="E1771" i="30"/>
  <c r="E1770" i="30"/>
  <c r="E1769" i="30"/>
  <c r="E1768" i="30"/>
  <c r="E1767" i="30"/>
  <c r="E1766" i="30"/>
  <c r="E1765" i="30"/>
  <c r="E1764" i="30"/>
  <c r="E1763" i="30"/>
  <c r="E1762" i="30"/>
  <c r="E1761" i="30"/>
  <c r="E1759" i="30"/>
  <c r="E1760" i="30" s="1"/>
  <c r="E1758" i="30"/>
  <c r="E1757" i="30"/>
  <c r="E1756" i="30"/>
  <c r="E1755" i="30"/>
  <c r="E1754" i="30"/>
  <c r="E1753" i="30"/>
  <c r="E1752" i="30"/>
  <c r="E1751" i="30"/>
  <c r="E1750" i="30"/>
  <c r="E1749" i="30"/>
  <c r="E1748" i="30"/>
  <c r="E1747" i="30"/>
  <c r="E1745" i="30"/>
  <c r="E1746" i="30" s="1"/>
  <c r="E1744" i="30"/>
  <c r="E1743" i="30"/>
  <c r="E1742" i="30"/>
  <c r="E1741" i="30"/>
  <c r="E1740" i="30"/>
  <c r="E1736" i="30"/>
  <c r="E1737" i="30" s="1"/>
  <c r="E1738" i="30" s="1"/>
  <c r="E1739" i="30" s="1"/>
  <c r="E1735" i="30"/>
  <c r="E1734" i="30"/>
  <c r="E1733" i="30"/>
  <c r="E1731" i="30"/>
  <c r="E1732" i="30" s="1"/>
  <c r="E1730" i="30"/>
  <c r="E1729" i="30"/>
  <c r="E1728" i="30"/>
  <c r="E1727" i="30"/>
  <c r="E1726" i="30"/>
  <c r="E1724" i="30"/>
  <c r="E1725" i="30" s="1"/>
  <c r="E1723" i="30"/>
  <c r="E1722" i="30"/>
  <c r="E1721" i="30"/>
  <c r="E1720" i="30"/>
  <c r="E1719" i="30"/>
  <c r="E1718" i="30"/>
  <c r="E1714" i="30"/>
  <c r="E1715" i="30" s="1"/>
  <c r="E1716" i="30" s="1"/>
  <c r="E1717" i="30" s="1"/>
  <c r="E1713" i="30"/>
  <c r="E1712" i="30"/>
  <c r="E1709" i="30"/>
  <c r="E1710" i="30" s="1"/>
  <c r="E1711" i="30" s="1"/>
  <c r="E1708" i="30"/>
  <c r="E1707" i="30"/>
  <c r="E1706" i="30"/>
  <c r="E1705" i="30"/>
  <c r="E1702" i="30"/>
  <c r="E1703" i="30" s="1"/>
  <c r="E1704" i="30" s="1"/>
  <c r="E1701" i="30"/>
  <c r="E1700" i="30"/>
  <c r="E1699" i="30"/>
  <c r="E1698" i="30"/>
  <c r="E1695" i="30"/>
  <c r="E1696" i="30" s="1"/>
  <c r="E1697" i="30" s="1"/>
  <c r="E1694" i="30"/>
  <c r="E1693" i="30"/>
  <c r="E1692" i="30"/>
  <c r="E1688" i="30"/>
  <c r="E1689" i="30" s="1"/>
  <c r="E1690" i="30" s="1"/>
  <c r="E1691" i="30" s="1"/>
  <c r="E1687" i="30"/>
  <c r="E1686" i="30"/>
  <c r="E1685" i="30"/>
  <c r="E1684" i="30"/>
  <c r="E1682" i="30"/>
  <c r="E1683" i="30" s="1"/>
  <c r="E1681" i="30"/>
  <c r="E1680" i="30"/>
  <c r="E1679" i="30"/>
  <c r="E1678" i="30"/>
  <c r="E1677" i="30"/>
  <c r="E1674" i="30"/>
  <c r="E1675" i="30" s="1"/>
  <c r="E1676" i="30" s="1"/>
  <c r="E1673" i="30"/>
  <c r="E1672" i="30"/>
  <c r="E1671" i="30"/>
  <c r="E1670" i="30"/>
  <c r="E1667" i="30"/>
  <c r="E1668" i="30" s="1"/>
  <c r="E1669" i="30" s="1"/>
  <c r="E1666" i="30"/>
  <c r="E1665" i="30"/>
  <c r="E1664" i="30"/>
  <c r="E1663" i="30"/>
  <c r="E1661" i="30"/>
  <c r="E1662" i="30" s="1"/>
  <c r="E1660" i="30"/>
  <c r="E1659" i="30"/>
  <c r="E1658" i="30"/>
  <c r="E1657" i="30"/>
  <c r="E1656" i="30"/>
  <c r="E1653" i="30"/>
  <c r="E1654" i="30" s="1"/>
  <c r="E1655" i="30" s="1"/>
  <c r="E1652" i="30"/>
  <c r="E1651" i="30"/>
  <c r="E1650" i="30"/>
  <c r="E1646" i="30"/>
  <c r="E1647" i="30" s="1"/>
  <c r="E1648" i="30" s="1"/>
  <c r="E1649" i="30" s="1"/>
  <c r="E1645" i="30"/>
  <c r="E1644" i="30"/>
  <c r="E1643" i="30"/>
  <c r="E1642" i="30"/>
  <c r="E1640" i="30"/>
  <c r="E1641" i="30" s="1"/>
  <c r="E1639" i="30"/>
  <c r="E1638" i="30"/>
  <c r="E1637" i="30"/>
  <c r="E1636" i="30"/>
  <c r="E1635" i="30"/>
  <c r="E1634" i="30"/>
  <c r="E1633" i="30"/>
  <c r="E1632" i="30"/>
  <c r="E1631" i="30"/>
  <c r="E1630" i="30"/>
  <c r="E1629" i="30"/>
  <c r="E1628" i="30"/>
  <c r="E1625" i="30"/>
  <c r="E1626" i="30" s="1"/>
  <c r="E1627" i="30" s="1"/>
  <c r="E1624" i="30"/>
  <c r="E1623" i="30"/>
  <c r="E1622" i="30"/>
  <c r="E1621" i="30"/>
  <c r="E1619" i="30"/>
  <c r="E1620" i="30" s="1"/>
  <c r="E1618" i="30"/>
  <c r="E1616" i="30"/>
  <c r="E1617" i="30" s="1"/>
  <c r="E1615" i="30"/>
  <c r="E1614" i="30"/>
  <c r="E1611" i="30"/>
  <c r="E1612" i="30" s="1"/>
  <c r="E1613" i="30" s="1"/>
  <c r="E1610" i="30"/>
  <c r="E1609" i="30"/>
  <c r="E1608" i="30"/>
  <c r="E1607" i="30"/>
  <c r="E1604" i="30"/>
  <c r="E1605" i="30" s="1"/>
  <c r="E1606" i="30" s="1"/>
  <c r="E1603" i="30"/>
  <c r="E1602" i="30"/>
  <c r="E1601" i="30"/>
  <c r="E1600" i="30"/>
  <c r="E1598" i="30"/>
  <c r="E1599" i="30" s="1"/>
  <c r="E1597" i="30"/>
  <c r="E1596" i="30"/>
  <c r="E1595" i="30"/>
  <c r="E1594" i="30"/>
  <c r="E1593" i="30"/>
  <c r="E1590" i="30"/>
  <c r="E1591" i="30" s="1"/>
  <c r="E1592" i="30" s="1"/>
  <c r="E1589" i="30"/>
  <c r="E1588" i="30"/>
  <c r="E1587" i="30"/>
  <c r="E1586" i="30"/>
  <c r="E1583" i="30"/>
  <c r="E1584" i="30" s="1"/>
  <c r="E1585" i="30" s="1"/>
  <c r="E1582" i="30"/>
  <c r="E1581" i="30"/>
  <c r="E1580" i="30"/>
  <c r="E1579" i="30"/>
  <c r="E1577" i="30"/>
  <c r="E1578" i="30" s="1"/>
  <c r="E1576" i="30"/>
  <c r="E1575" i="30"/>
  <c r="E1574" i="30"/>
  <c r="E1573" i="30"/>
  <c r="E1569" i="30"/>
  <c r="E1570" i="30" s="1"/>
  <c r="E1571" i="30" s="1"/>
  <c r="E1572" i="30" s="1"/>
  <c r="E1568" i="30"/>
  <c r="E1567" i="30"/>
  <c r="E1566" i="30"/>
  <c r="E1565" i="30"/>
  <c r="E1563" i="30"/>
  <c r="E1564" i="30" s="1"/>
  <c r="E1562" i="30"/>
  <c r="E1561" i="30"/>
  <c r="E1560" i="30"/>
  <c r="E1559" i="30"/>
  <c r="E1558" i="30"/>
  <c r="E1556" i="30"/>
  <c r="E1557" i="30" s="1"/>
  <c r="E1555" i="30"/>
  <c r="E1554" i="30"/>
  <c r="E1553" i="30"/>
  <c r="E1552" i="30"/>
  <c r="E1551" i="30"/>
  <c r="E1550" i="30"/>
  <c r="E1549" i="30"/>
  <c r="E1548" i="30"/>
  <c r="E1547" i="30"/>
  <c r="E1546" i="30"/>
  <c r="E1545" i="30"/>
  <c r="E1544" i="30"/>
  <c r="E1541" i="30"/>
  <c r="E1542" i="30" s="1"/>
  <c r="E1543" i="30" s="1"/>
  <c r="E1540" i="30"/>
  <c r="E1539" i="30"/>
  <c r="E1538" i="30"/>
  <c r="E1537" i="30"/>
  <c r="E1535" i="30"/>
  <c r="E1536" i="30" s="1"/>
  <c r="E1534" i="30"/>
  <c r="E1533" i="30"/>
  <c r="E1532" i="30"/>
  <c r="E1531" i="30"/>
  <c r="E1530" i="30"/>
  <c r="E1527" i="30"/>
  <c r="E1528" i="30" s="1"/>
  <c r="E1529" i="30" s="1"/>
  <c r="E1526" i="30"/>
  <c r="E1525" i="30"/>
  <c r="E1524" i="30"/>
  <c r="E1523" i="30"/>
  <c r="E1520" i="30"/>
  <c r="E1521" i="30" s="1"/>
  <c r="E1522" i="30" s="1"/>
  <c r="E1519" i="30"/>
  <c r="E1518" i="30"/>
  <c r="E1517" i="30"/>
  <c r="E1516" i="30"/>
  <c r="E1515" i="30"/>
  <c r="E1514" i="30"/>
  <c r="E1513" i="30"/>
  <c r="E1512" i="30"/>
  <c r="E1511" i="30"/>
  <c r="E1509" i="30"/>
  <c r="E1510" i="30" s="1"/>
  <c r="E1506" i="30"/>
  <c r="E1507" i="30" s="1"/>
  <c r="E1508" i="30" s="1"/>
  <c r="E1505" i="30"/>
  <c r="E1504" i="30"/>
  <c r="E1503" i="30"/>
  <c r="E1502" i="30"/>
  <c r="E1501" i="30"/>
  <c r="E1500" i="30"/>
  <c r="E1499" i="30"/>
  <c r="E1498" i="30"/>
  <c r="E1497" i="30"/>
  <c r="E1496" i="30"/>
  <c r="E1495" i="30"/>
  <c r="E1493" i="30"/>
  <c r="E1494" i="30" s="1"/>
  <c r="E1492" i="30"/>
  <c r="E1491" i="30"/>
  <c r="E1490" i="30"/>
  <c r="E1489" i="30"/>
  <c r="E1488" i="30"/>
  <c r="E1486" i="30"/>
  <c r="E1487" i="30" s="1"/>
  <c r="E1485" i="30"/>
  <c r="E1484" i="30"/>
  <c r="E1483" i="30"/>
  <c r="E1482" i="30"/>
  <c r="E1481" i="30"/>
  <c r="E1479" i="30"/>
  <c r="E1480" i="30" s="1"/>
  <c r="E1478" i="30"/>
  <c r="E1477" i="30"/>
  <c r="E1476" i="30"/>
  <c r="E1475" i="30"/>
  <c r="E1474" i="30"/>
  <c r="E1472" i="30"/>
  <c r="E1473" i="30" s="1"/>
  <c r="E1471" i="30"/>
  <c r="E1470" i="30"/>
  <c r="E1469" i="30"/>
  <c r="E1468" i="30"/>
  <c r="E1467" i="30"/>
  <c r="E1466" i="30"/>
  <c r="E1465" i="30"/>
  <c r="E1464" i="30"/>
  <c r="E1463" i="30"/>
  <c r="E1462" i="30"/>
  <c r="E1461" i="30"/>
  <c r="E1460" i="30"/>
  <c r="E1457" i="30"/>
  <c r="E1458" i="30" s="1"/>
  <c r="E1459" i="30" s="1"/>
  <c r="E1456" i="30"/>
  <c r="E1455" i="30"/>
  <c r="E1454" i="30"/>
  <c r="E1453" i="30"/>
  <c r="E1451" i="30"/>
  <c r="E1452" i="30" s="1"/>
  <c r="E1450" i="30"/>
  <c r="E1449" i="30"/>
  <c r="E1448" i="30"/>
  <c r="E1447" i="30"/>
  <c r="E1446" i="30"/>
  <c r="E1443" i="30"/>
  <c r="E1444" i="30" s="1"/>
  <c r="E1445" i="30" s="1"/>
  <c r="E1442" i="30"/>
  <c r="E1441" i="30"/>
  <c r="E1440" i="30"/>
  <c r="E1439" i="30"/>
  <c r="E1436" i="30"/>
  <c r="E1437" i="30" s="1"/>
  <c r="E1438" i="30" s="1"/>
  <c r="E1435" i="30"/>
  <c r="E1434" i="30"/>
  <c r="E1433" i="30"/>
  <c r="E1432" i="30"/>
  <c r="E1430" i="30"/>
  <c r="E1431" i="30" s="1"/>
  <c r="E1429" i="30"/>
  <c r="E1428" i="30"/>
  <c r="E1427" i="30"/>
  <c r="E1426" i="30"/>
  <c r="E1425" i="30"/>
  <c r="E1422" i="30"/>
  <c r="E1423" i="30" s="1"/>
  <c r="E1424" i="30" s="1"/>
  <c r="E1421" i="30"/>
  <c r="E1420" i="30"/>
  <c r="E1419" i="30"/>
  <c r="E1418" i="30"/>
  <c r="E1417" i="30"/>
  <c r="E1416" i="30"/>
  <c r="E1415" i="30"/>
  <c r="E1414" i="30"/>
  <c r="E1413" i="30"/>
  <c r="E1412" i="30"/>
  <c r="E1411" i="30"/>
  <c r="E1409" i="30"/>
  <c r="E1410" i="30" s="1"/>
  <c r="E1408" i="30"/>
  <c r="E1407" i="30"/>
  <c r="E1406" i="30"/>
  <c r="E1405" i="30"/>
  <c r="E1404" i="30"/>
  <c r="E1401" i="30"/>
  <c r="E1402" i="30" s="1"/>
  <c r="E1403" i="30" s="1"/>
  <c r="E1400" i="30"/>
  <c r="E1399" i="30"/>
  <c r="E1398" i="30"/>
  <c r="E1397" i="30"/>
  <c r="E1394" i="30"/>
  <c r="E1395" i="30" s="1"/>
  <c r="E1396" i="30" s="1"/>
  <c r="E1393" i="30"/>
  <c r="E1392" i="30"/>
  <c r="E1391" i="30"/>
  <c r="E1390" i="30"/>
  <c r="E1388" i="30"/>
  <c r="E1389" i="30" s="1"/>
  <c r="E1387" i="30"/>
  <c r="E1386" i="30"/>
  <c r="E1385" i="30"/>
  <c r="E1384" i="30"/>
  <c r="E1383" i="30"/>
  <c r="E1382" i="30"/>
  <c r="E1381" i="30"/>
  <c r="E1380" i="30"/>
  <c r="E1379" i="30"/>
  <c r="E1378" i="30"/>
  <c r="E1377" i="30"/>
  <c r="E1376" i="30"/>
  <c r="E1373" i="30"/>
  <c r="E1374" i="30" s="1"/>
  <c r="E1375" i="30" s="1"/>
  <c r="E1371" i="30"/>
  <c r="E1372" i="30" s="1"/>
  <c r="E1370" i="30"/>
  <c r="E1369" i="30"/>
  <c r="E1366" i="30"/>
  <c r="E1367" i="30" s="1"/>
  <c r="E1368" i="30" s="1"/>
  <c r="E1365" i="30"/>
  <c r="E1364" i="30"/>
  <c r="E1363" i="30"/>
  <c r="E1362" i="30"/>
  <c r="E1359" i="30"/>
  <c r="E1360" i="30" s="1"/>
  <c r="E1361" i="30" s="1"/>
  <c r="E1358" i="30"/>
  <c r="E1357" i="30"/>
  <c r="E1356" i="30"/>
  <c r="E1355" i="30"/>
  <c r="E1353" i="30"/>
  <c r="E1354" i="30" s="1"/>
  <c r="E1352" i="30"/>
  <c r="E1351" i="30"/>
  <c r="E1350" i="30"/>
  <c r="E1349" i="30"/>
  <c r="E1348" i="30"/>
  <c r="E1346" i="30"/>
  <c r="E1347" i="30" s="1"/>
  <c r="E1345" i="30"/>
  <c r="E1344" i="30"/>
  <c r="E1343" i="30"/>
  <c r="E1342" i="30"/>
  <c r="E1341" i="30"/>
  <c r="E1338" i="30"/>
  <c r="E1339" i="30" s="1"/>
  <c r="E1340" i="30" s="1"/>
  <c r="E1337" i="30"/>
  <c r="E1336" i="30"/>
  <c r="E1335" i="30"/>
  <c r="E1334" i="30"/>
  <c r="E1329" i="30"/>
  <c r="E1330" i="30" s="1"/>
  <c r="E1331" i="30" s="1"/>
  <c r="E1332" i="30" s="1"/>
  <c r="E1333" i="30" s="1"/>
  <c r="E1328" i="30"/>
  <c r="E1325" i="30"/>
  <c r="E1326" i="30" s="1"/>
  <c r="E1327" i="30" s="1"/>
  <c r="E1324" i="30"/>
  <c r="E1323" i="30"/>
  <c r="E1322" i="30"/>
  <c r="E1321" i="30"/>
  <c r="E1320" i="30"/>
  <c r="E1317" i="30"/>
  <c r="E1318" i="30" s="1"/>
  <c r="E1319" i="30" s="1"/>
  <c r="E1316" i="30"/>
  <c r="E1315" i="30"/>
  <c r="E1314" i="30"/>
  <c r="E1313" i="30"/>
  <c r="E1311" i="30"/>
  <c r="E1312" i="30" s="1"/>
  <c r="E1310" i="30"/>
  <c r="E1309" i="30"/>
  <c r="E1308" i="30"/>
  <c r="E1307" i="30"/>
  <c r="E1306" i="30"/>
  <c r="E1303" i="30"/>
  <c r="E1304" i="30" s="1"/>
  <c r="E1305" i="30" s="1"/>
  <c r="E1302" i="30"/>
  <c r="E1301" i="30"/>
  <c r="E1300" i="30"/>
  <c r="E1299" i="30"/>
  <c r="E1298" i="30"/>
  <c r="E1297" i="30"/>
  <c r="E1296" i="30"/>
  <c r="E1295" i="30"/>
  <c r="E1294" i="30"/>
  <c r="E1293" i="30"/>
  <c r="E1292" i="30"/>
  <c r="E1289" i="30"/>
  <c r="E1290" i="30" s="1"/>
  <c r="E1291" i="30" s="1"/>
  <c r="E1288" i="30"/>
  <c r="E1287" i="30"/>
  <c r="E1286" i="30"/>
  <c r="E1282" i="30"/>
  <c r="E1283" i="30" s="1"/>
  <c r="E1284" i="30" s="1"/>
  <c r="E1285" i="30" s="1"/>
  <c r="E1281" i="30"/>
  <c r="E1280" i="30"/>
  <c r="E1279" i="30"/>
  <c r="E1278" i="30"/>
  <c r="E1275" i="30"/>
  <c r="E1276" i="30" s="1"/>
  <c r="E1277" i="30" s="1"/>
  <c r="E1274" i="30"/>
  <c r="E1273" i="30"/>
  <c r="E1272" i="30"/>
  <c r="E1271" i="30"/>
  <c r="E1269" i="30"/>
  <c r="E1270" i="30" s="1"/>
  <c r="E1268" i="30"/>
  <c r="E1267" i="30"/>
  <c r="E1266" i="30"/>
  <c r="E1265" i="30"/>
  <c r="E1264" i="30"/>
  <c r="E1262" i="30"/>
  <c r="E1263" i="30" s="1"/>
  <c r="E1261" i="30"/>
  <c r="E1260" i="30"/>
  <c r="E1259" i="30"/>
  <c r="E1258" i="30"/>
  <c r="E1257" i="30"/>
  <c r="E1255" i="30"/>
  <c r="E1256" i="30" s="1"/>
  <c r="E1254" i="30"/>
  <c r="E1253" i="30"/>
  <c r="E1252" i="30"/>
  <c r="E1251" i="30"/>
  <c r="E1250" i="30"/>
  <c r="E1247" i="30"/>
  <c r="E1248" i="30" s="1"/>
  <c r="E1249" i="30" s="1"/>
  <c r="E1246" i="30"/>
  <c r="E1245" i="30"/>
  <c r="E1243" i="30"/>
  <c r="E1244" i="30" s="1"/>
  <c r="E1241" i="30"/>
  <c r="E1242" i="30" s="1"/>
  <c r="E1240" i="30"/>
  <c r="E1239" i="30"/>
  <c r="E1238" i="30"/>
  <c r="E1237" i="30"/>
  <c r="E1236" i="30"/>
  <c r="E1233" i="30"/>
  <c r="E1234" i="30" s="1"/>
  <c r="E1235" i="30" s="1"/>
  <c r="E1232" i="30"/>
  <c r="E1231" i="30"/>
  <c r="E1230" i="30"/>
  <c r="E1229" i="30"/>
  <c r="E1226" i="30"/>
  <c r="E1227" i="30" s="1"/>
  <c r="E1228" i="30" s="1"/>
  <c r="E1225" i="30"/>
  <c r="E1224" i="30"/>
  <c r="E1223" i="30"/>
  <c r="E1222" i="30"/>
  <c r="E1220" i="30"/>
  <c r="E1221" i="30" s="1"/>
  <c r="E1219" i="30"/>
  <c r="E1218" i="30"/>
  <c r="E1217" i="30"/>
  <c r="E1216" i="30"/>
  <c r="E1215" i="30"/>
  <c r="E1214" i="30"/>
  <c r="E1213" i="30"/>
  <c r="E1212" i="30"/>
  <c r="E1211" i="30"/>
  <c r="E1210" i="30"/>
  <c r="E1209" i="30"/>
  <c r="E1205" i="30"/>
  <c r="E1206" i="30" s="1"/>
  <c r="E1207" i="30" s="1"/>
  <c r="E1208" i="30" s="1"/>
  <c r="E1204" i="30"/>
  <c r="E1203" i="30"/>
  <c r="E1202" i="30"/>
  <c r="E1201" i="30"/>
  <c r="E1199" i="30"/>
  <c r="E1200" i="30" s="1"/>
  <c r="E1198" i="30"/>
  <c r="E1197" i="30"/>
  <c r="E1196" i="30"/>
  <c r="E1195" i="30"/>
  <c r="E1194" i="30"/>
  <c r="E1190" i="30"/>
  <c r="E1191" i="30" s="1"/>
  <c r="E1192" i="30" s="1"/>
  <c r="E1193" i="30" s="1"/>
  <c r="E1189" i="30"/>
  <c r="E1188" i="30"/>
  <c r="E1187" i="30"/>
  <c r="E1185" i="30"/>
  <c r="E1186" i="30" s="1"/>
  <c r="E1184" i="30"/>
  <c r="E1183" i="30"/>
  <c r="E1182" i="30"/>
  <c r="E1181" i="30"/>
  <c r="E1180" i="30"/>
  <c r="E1179" i="30"/>
  <c r="E1178" i="30"/>
  <c r="E1177" i="30"/>
  <c r="E1176" i="30"/>
  <c r="E1175" i="30"/>
  <c r="E1174" i="30"/>
  <c r="E1173" i="30"/>
  <c r="E1171" i="30"/>
  <c r="E1172" i="30" s="1"/>
  <c r="E1170" i="30"/>
  <c r="E1169" i="30"/>
  <c r="E1168" i="30"/>
  <c r="E1167" i="30"/>
  <c r="E1166" i="30"/>
  <c r="E1165" i="30"/>
  <c r="E1164" i="30"/>
  <c r="E1163" i="30"/>
  <c r="E1162" i="30"/>
  <c r="E1161" i="30"/>
  <c r="E1160" i="30"/>
  <c r="E1159" i="30"/>
  <c r="E1157" i="30"/>
  <c r="E1158" i="30" s="1"/>
  <c r="E1156" i="30"/>
  <c r="E1155" i="30"/>
  <c r="E1154" i="30"/>
  <c r="E1153" i="30"/>
  <c r="E1152" i="30"/>
  <c r="E1150" i="30"/>
  <c r="E1151" i="30" s="1"/>
  <c r="E1149" i="30"/>
  <c r="E1148" i="30"/>
  <c r="E1147" i="30"/>
  <c r="E1146" i="30"/>
  <c r="E1145" i="30"/>
  <c r="E1142" i="30"/>
  <c r="E1143" i="30" s="1"/>
  <c r="E1144" i="30" s="1"/>
  <c r="E1141" i="30"/>
  <c r="E1140" i="30"/>
  <c r="E1139" i="30"/>
  <c r="E1138" i="30"/>
  <c r="E1136" i="30"/>
  <c r="E1137" i="30" s="1"/>
  <c r="E1135" i="30"/>
  <c r="E1134" i="30"/>
  <c r="E1133" i="30"/>
  <c r="E1132" i="30"/>
  <c r="E1131" i="30"/>
  <c r="E1130" i="30"/>
  <c r="E1129" i="30"/>
  <c r="E1128" i="30"/>
  <c r="E1127" i="30"/>
  <c r="E1126" i="30"/>
  <c r="E1125" i="30"/>
  <c r="E1124" i="30"/>
  <c r="E1121" i="30"/>
  <c r="E1122" i="30" s="1"/>
  <c r="E1123" i="30" s="1"/>
  <c r="E1120" i="30"/>
  <c r="E1119" i="30"/>
  <c r="E1118" i="30"/>
  <c r="E1117" i="30"/>
  <c r="E1115" i="30"/>
  <c r="E1116" i="30" s="1"/>
  <c r="E1114" i="30"/>
  <c r="E1113" i="30"/>
  <c r="E1112" i="30"/>
  <c r="E1111" i="30"/>
  <c r="E1110" i="30"/>
  <c r="E1107" i="30"/>
  <c r="E1108" i="30" s="1"/>
  <c r="E1109" i="30" s="1"/>
  <c r="E1106" i="30"/>
  <c r="E1105" i="30"/>
  <c r="E1104" i="30"/>
  <c r="E1103" i="30"/>
  <c r="E1101" i="30"/>
  <c r="E1102" i="30" s="1"/>
  <c r="E1100" i="30"/>
  <c r="E1099" i="30"/>
  <c r="E1098" i="30"/>
  <c r="E1097" i="30"/>
  <c r="E1096" i="30"/>
  <c r="E1094" i="30"/>
  <c r="E1095" i="30" s="1"/>
  <c r="E1093" i="30"/>
  <c r="E1092" i="30"/>
  <c r="E1091" i="30"/>
  <c r="E1090" i="30"/>
  <c r="E1089" i="30"/>
  <c r="E1086" i="30"/>
  <c r="E1087" i="30" s="1"/>
  <c r="E1088" i="30" s="1"/>
  <c r="E1085" i="30"/>
  <c r="E1084" i="30"/>
  <c r="E1083" i="30"/>
  <c r="E1082" i="30"/>
  <c r="E1081" i="30"/>
  <c r="E1080" i="30"/>
  <c r="E1079" i="30"/>
  <c r="E1078" i="30"/>
  <c r="E1077" i="30"/>
  <c r="E1076" i="30"/>
  <c r="E1075" i="30"/>
  <c r="E1073" i="30"/>
  <c r="E1074" i="30" s="1"/>
  <c r="E1072" i="30"/>
  <c r="E1071" i="30"/>
  <c r="E1070" i="30"/>
  <c r="E1069" i="30"/>
  <c r="E1068" i="30"/>
  <c r="E1065" i="30"/>
  <c r="E1066" i="30" s="1"/>
  <c r="E1067" i="30" s="1"/>
  <c r="E1064" i="30"/>
  <c r="E1063" i="30"/>
  <c r="E1062" i="30"/>
  <c r="E1061" i="30"/>
  <c r="E1058" i="30"/>
  <c r="E1059" i="30" s="1"/>
  <c r="E1060" i="30" s="1"/>
  <c r="E1057" i="30"/>
  <c r="E1056" i="30"/>
  <c r="E1055" i="30"/>
  <c r="E1054" i="30"/>
  <c r="E1051" i="30"/>
  <c r="E1052" i="30" s="1"/>
  <c r="E1053" i="30" s="1"/>
  <c r="E1050" i="30"/>
  <c r="E1049" i="30"/>
  <c r="E1048" i="30"/>
  <c r="E1047" i="30"/>
  <c r="E1046" i="30"/>
  <c r="E1045" i="30"/>
  <c r="E1044" i="30"/>
  <c r="E1043" i="30"/>
  <c r="E1042" i="30"/>
  <c r="E1041" i="30"/>
  <c r="E1040" i="30"/>
  <c r="E1037" i="30"/>
  <c r="E1038" i="30" s="1"/>
  <c r="E1039" i="30" s="1"/>
  <c r="E1036" i="30"/>
  <c r="E1035" i="30"/>
  <c r="E1034" i="30"/>
  <c r="E1033" i="30"/>
  <c r="E1030" i="30"/>
  <c r="E1031" i="30" s="1"/>
  <c r="E1032" i="30" s="1"/>
  <c r="E1029" i="30"/>
  <c r="E1028" i="30"/>
  <c r="E1027" i="30"/>
  <c r="E1026" i="30"/>
  <c r="E1023" i="30"/>
  <c r="E1024" i="30" s="1"/>
  <c r="E1025" i="30" s="1"/>
  <c r="E1022" i="30"/>
  <c r="E1021" i="30"/>
  <c r="E1020" i="30"/>
  <c r="E1019" i="30"/>
  <c r="E1016" i="30"/>
  <c r="E1017" i="30" s="1"/>
  <c r="E1018" i="30" s="1"/>
  <c r="E1015" i="30"/>
  <c r="E1014" i="30"/>
  <c r="E1013" i="30"/>
  <c r="E1012" i="30"/>
  <c r="E1009" i="30"/>
  <c r="E1010" i="30" s="1"/>
  <c r="E1011" i="30" s="1"/>
  <c r="E1008" i="30"/>
  <c r="E1007" i="30"/>
  <c r="E1006" i="30"/>
  <c r="E1005" i="30"/>
  <c r="E1003" i="30"/>
  <c r="E1004" i="30" s="1"/>
  <c r="E1002" i="30"/>
  <c r="E1001" i="30"/>
  <c r="E1000" i="30"/>
  <c r="E999" i="30"/>
  <c r="E998" i="30"/>
  <c r="E997" i="30"/>
  <c r="E996" i="30"/>
  <c r="E995" i="30"/>
  <c r="E994" i="30"/>
  <c r="E993" i="30"/>
  <c r="E992" i="30"/>
  <c r="E991" i="30"/>
  <c r="E989" i="30"/>
  <c r="E990" i="30" s="1"/>
  <c r="E988" i="30"/>
  <c r="E987" i="30"/>
  <c r="E986" i="30"/>
  <c r="E985" i="30"/>
  <c r="E984" i="30"/>
  <c r="E980" i="30"/>
  <c r="E981" i="30" s="1"/>
  <c r="E982" i="30" s="1"/>
  <c r="E983" i="30" s="1"/>
  <c r="E979" i="30"/>
  <c r="E978" i="30"/>
  <c r="E977" i="30"/>
  <c r="E974" i="30"/>
  <c r="E975" i="30" s="1"/>
  <c r="E976" i="30" s="1"/>
  <c r="E973" i="30"/>
  <c r="E972" i="30"/>
  <c r="E971" i="30"/>
  <c r="E970" i="30"/>
  <c r="E968" i="30"/>
  <c r="E969" i="30" s="1"/>
  <c r="E967" i="30"/>
  <c r="E966" i="30"/>
  <c r="E965" i="30"/>
  <c r="E964" i="30"/>
  <c r="E961" i="30"/>
  <c r="E962" i="30" s="1"/>
  <c r="E963" i="30" s="1"/>
  <c r="E960" i="30"/>
  <c r="E959" i="30"/>
  <c r="E958" i="30"/>
  <c r="E957" i="30"/>
  <c r="E956" i="30"/>
  <c r="E953" i="30"/>
  <c r="E954" i="30" s="1"/>
  <c r="E955" i="30" s="1"/>
  <c r="E952" i="30"/>
  <c r="E951" i="30"/>
  <c r="E950" i="30"/>
  <c r="E949" i="30"/>
  <c r="E946" i="30"/>
  <c r="E947" i="30" s="1"/>
  <c r="E948" i="30" s="1"/>
  <c r="E945" i="30"/>
  <c r="E944" i="30"/>
  <c r="E943" i="30"/>
  <c r="E942" i="30"/>
  <c r="E939" i="30"/>
  <c r="E940" i="30" s="1"/>
  <c r="E941" i="30" s="1"/>
  <c r="E938" i="30"/>
  <c r="E937" i="30"/>
  <c r="E936" i="30"/>
  <c r="E935" i="30"/>
  <c r="E932" i="30"/>
  <c r="E933" i="30" s="1"/>
  <c r="E934" i="30" s="1"/>
  <c r="E931" i="30"/>
  <c r="E930" i="30"/>
  <c r="E929" i="30"/>
  <c r="E928" i="30"/>
  <c r="E925" i="30"/>
  <c r="E926" i="30" s="1"/>
  <c r="E927" i="30" s="1"/>
  <c r="E924" i="30"/>
  <c r="E923" i="30"/>
  <c r="E922" i="30"/>
  <c r="E918" i="30"/>
  <c r="E919" i="30" s="1"/>
  <c r="E920" i="30" s="1"/>
  <c r="E921" i="30" s="1"/>
  <c r="E917" i="30"/>
  <c r="E916" i="30"/>
  <c r="E915" i="30"/>
  <c r="E914" i="30"/>
  <c r="E911" i="30"/>
  <c r="E912" i="30" s="1"/>
  <c r="E913" i="30" s="1"/>
  <c r="E910" i="30"/>
  <c r="E909" i="30"/>
  <c r="E908" i="30"/>
  <c r="E907" i="30"/>
  <c r="E905" i="30"/>
  <c r="E906" i="30" s="1"/>
  <c r="E904" i="30"/>
  <c r="E903" i="30"/>
  <c r="E902" i="30"/>
  <c r="E901" i="30"/>
  <c r="E900" i="30"/>
  <c r="E897" i="30"/>
  <c r="E898" i="30" s="1"/>
  <c r="E899" i="30" s="1"/>
  <c r="E896" i="30"/>
  <c r="E895" i="30"/>
  <c r="E894" i="30"/>
  <c r="E893" i="30"/>
  <c r="E891" i="30"/>
  <c r="E892" i="30" s="1"/>
  <c r="E890" i="30"/>
  <c r="E889" i="30"/>
  <c r="E888" i="30"/>
  <c r="E887" i="30"/>
  <c r="E883" i="30"/>
  <c r="E884" i="30" s="1"/>
  <c r="E885" i="30" s="1"/>
  <c r="E886" i="30" s="1"/>
  <c r="E882" i="30"/>
  <c r="E881" i="30"/>
  <c r="E880" i="30"/>
  <c r="E877" i="30"/>
  <c r="E878" i="30" s="1"/>
  <c r="E879" i="30" s="1"/>
  <c r="E876" i="30"/>
  <c r="E875" i="30"/>
  <c r="E874" i="30"/>
  <c r="E873" i="30"/>
  <c r="E872" i="30"/>
  <c r="E869" i="30"/>
  <c r="E870" i="30" s="1"/>
  <c r="E871" i="30" s="1"/>
  <c r="E868" i="30"/>
  <c r="E867" i="30"/>
  <c r="E865" i="30"/>
  <c r="E866" i="30" s="1"/>
  <c r="E862" i="30"/>
  <c r="E863" i="30" s="1"/>
  <c r="E864" i="30" s="1"/>
  <c r="E861" i="30"/>
  <c r="E860" i="30"/>
  <c r="E859" i="30"/>
  <c r="E858" i="30"/>
  <c r="E854" i="30"/>
  <c r="E855" i="30" s="1"/>
  <c r="E856" i="30" s="1"/>
  <c r="E857" i="30" s="1"/>
  <c r="E853" i="30"/>
  <c r="E852" i="30"/>
  <c r="E851" i="30"/>
  <c r="E848" i="30"/>
  <c r="E849" i="30" s="1"/>
  <c r="E850" i="30" s="1"/>
  <c r="E847" i="30"/>
  <c r="E846" i="30"/>
  <c r="E845" i="30"/>
  <c r="E842" i="30"/>
  <c r="E843" i="30" s="1"/>
  <c r="E844" i="30" s="1"/>
  <c r="E841" i="30"/>
  <c r="E840" i="30"/>
  <c r="E839" i="30"/>
  <c r="E838" i="30"/>
  <c r="E837" i="30"/>
  <c r="E834" i="30"/>
  <c r="E835" i="30" s="1"/>
  <c r="E836" i="30" s="1"/>
  <c r="E833" i="30"/>
  <c r="E832" i="30"/>
  <c r="E831" i="30"/>
  <c r="E830" i="30"/>
  <c r="E829" i="30"/>
  <c r="E828" i="30"/>
  <c r="E827" i="30"/>
  <c r="E825" i="30"/>
  <c r="E826" i="30" s="1"/>
  <c r="E824" i="30"/>
  <c r="E823" i="30"/>
  <c r="E821" i="30"/>
  <c r="E822" i="30" s="1"/>
  <c r="E820" i="30"/>
  <c r="E819" i="30"/>
  <c r="E818" i="30"/>
  <c r="E817" i="30"/>
  <c r="E816" i="30"/>
  <c r="E814" i="30"/>
  <c r="E815" i="30" s="1"/>
  <c r="E813" i="30"/>
  <c r="E812" i="30"/>
  <c r="E811" i="30"/>
  <c r="E810" i="30"/>
  <c r="E809" i="30"/>
  <c r="E807" i="30"/>
  <c r="E808" i="30" s="1"/>
  <c r="E806" i="30"/>
  <c r="E805" i="30"/>
  <c r="E804" i="30"/>
  <c r="E803" i="30"/>
  <c r="E802" i="30"/>
  <c r="E800" i="30"/>
  <c r="E801" i="30" s="1"/>
  <c r="E799" i="30"/>
  <c r="E798" i="30"/>
  <c r="E797" i="30"/>
  <c r="E796" i="30"/>
  <c r="E795" i="30"/>
  <c r="E794" i="30"/>
  <c r="E793" i="30"/>
  <c r="E792" i="30"/>
  <c r="E791" i="30"/>
  <c r="E790" i="30"/>
  <c r="E789" i="30"/>
  <c r="E788" i="30"/>
  <c r="E785" i="30"/>
  <c r="E786" i="30" s="1"/>
  <c r="E787" i="30" s="1"/>
  <c r="E784" i="30"/>
  <c r="E783" i="30"/>
  <c r="E782" i="30"/>
  <c r="E781" i="30"/>
  <c r="E779" i="30"/>
  <c r="E780" i="30" s="1"/>
  <c r="E778" i="30"/>
  <c r="E777" i="30"/>
  <c r="E776" i="30"/>
  <c r="E775" i="30"/>
  <c r="E774" i="30"/>
  <c r="E771" i="30"/>
  <c r="E772" i="30" s="1"/>
  <c r="E773" i="30" s="1"/>
  <c r="E770" i="30"/>
  <c r="E769" i="30"/>
  <c r="E768" i="30"/>
  <c r="E767" i="30"/>
  <c r="E765" i="30"/>
  <c r="E766" i="30" s="1"/>
  <c r="E764" i="30"/>
  <c r="E763" i="30"/>
  <c r="E762" i="30"/>
  <c r="E761" i="30"/>
  <c r="E760" i="30"/>
  <c r="E758" i="30"/>
  <c r="E759" i="30" s="1"/>
  <c r="E757" i="30"/>
  <c r="E756" i="30"/>
  <c r="E755" i="30"/>
  <c r="E754" i="30"/>
  <c r="E753" i="30"/>
  <c r="E750" i="30"/>
  <c r="E751" i="30" s="1"/>
  <c r="E752" i="30" s="1"/>
  <c r="E749" i="30"/>
  <c r="E748" i="30"/>
  <c r="E747" i="30"/>
  <c r="E746" i="30"/>
  <c r="E743" i="30"/>
  <c r="E744" i="30" s="1"/>
  <c r="E745" i="30" s="1"/>
  <c r="E742" i="30"/>
  <c r="E741" i="30"/>
  <c r="E740" i="30"/>
  <c r="E739" i="30"/>
  <c r="E737" i="30"/>
  <c r="E738" i="30" s="1"/>
  <c r="E736" i="30"/>
  <c r="E735" i="30"/>
  <c r="E734" i="30"/>
  <c r="E733" i="30"/>
  <c r="E732" i="30"/>
  <c r="E729" i="30"/>
  <c r="E730" i="30" s="1"/>
  <c r="E731" i="30" s="1"/>
  <c r="E728" i="30"/>
  <c r="E727" i="30"/>
  <c r="E726" i="30"/>
  <c r="E725" i="30"/>
  <c r="E723" i="30"/>
  <c r="E724" i="30" s="1"/>
  <c r="E722" i="30"/>
  <c r="E721" i="30"/>
  <c r="E720" i="30"/>
  <c r="E719" i="30"/>
  <c r="E718" i="30"/>
  <c r="E715" i="30"/>
  <c r="E716" i="30" s="1"/>
  <c r="E717" i="30" s="1"/>
  <c r="E714" i="30"/>
  <c r="E713" i="30"/>
  <c r="E712" i="30"/>
  <c r="E711" i="30"/>
  <c r="E709" i="30"/>
  <c r="E710" i="30" s="1"/>
  <c r="E708" i="30"/>
  <c r="E707" i="30"/>
  <c r="E706" i="30"/>
  <c r="E705" i="30"/>
  <c r="E704" i="30"/>
  <c r="E701" i="30"/>
  <c r="E702" i="30" s="1"/>
  <c r="E703" i="30" s="1"/>
  <c r="E700" i="30"/>
  <c r="E699" i="30"/>
  <c r="E698" i="30"/>
  <c r="E697" i="30"/>
  <c r="E695" i="30"/>
  <c r="E696" i="30" s="1"/>
  <c r="E694" i="30"/>
  <c r="E693" i="30"/>
  <c r="E692" i="30"/>
  <c r="E691" i="30"/>
  <c r="E690" i="30"/>
  <c r="E687" i="30"/>
  <c r="E688" i="30" s="1"/>
  <c r="E689" i="30" s="1"/>
  <c r="E686" i="30"/>
  <c r="E685" i="30"/>
  <c r="E684" i="30"/>
  <c r="E683" i="30"/>
  <c r="E681" i="30"/>
  <c r="E682" i="30" s="1"/>
  <c r="E680" i="30"/>
  <c r="E679" i="30"/>
  <c r="E678" i="30"/>
  <c r="E677" i="30"/>
  <c r="E676" i="30"/>
  <c r="E674" i="30"/>
  <c r="E675" i="30" s="1"/>
  <c r="E673" i="30"/>
  <c r="E672" i="30"/>
  <c r="E671" i="30"/>
  <c r="E670" i="30"/>
  <c r="E669" i="30"/>
  <c r="E667" i="30"/>
  <c r="E668" i="30" s="1"/>
  <c r="E666" i="30"/>
  <c r="E665" i="30"/>
  <c r="E664" i="30"/>
  <c r="E663" i="30"/>
  <c r="E662" i="30"/>
  <c r="E661" i="30"/>
  <c r="E659" i="30"/>
  <c r="E660" i="30" s="1"/>
  <c r="E658" i="30"/>
  <c r="E657" i="30"/>
  <c r="E656" i="30"/>
  <c r="E655" i="30"/>
  <c r="E653" i="30"/>
  <c r="E654" i="30" s="1"/>
  <c r="E652" i="30"/>
  <c r="E651" i="30"/>
  <c r="E650" i="30"/>
  <c r="E649" i="30"/>
  <c r="E648" i="30"/>
  <c r="E646" i="30"/>
  <c r="E647" i="30" s="1"/>
  <c r="E645" i="30"/>
  <c r="E644" i="30"/>
  <c r="E643" i="30"/>
  <c r="E642" i="30"/>
  <c r="E639" i="30"/>
  <c r="E640" i="30" s="1"/>
  <c r="E641" i="30" s="1"/>
  <c r="E638" i="30"/>
  <c r="E637" i="30"/>
  <c r="E636" i="30"/>
  <c r="E635" i="30"/>
  <c r="E634" i="30"/>
  <c r="E632" i="30"/>
  <c r="E633" i="30" s="1"/>
  <c r="E631" i="30"/>
  <c r="E630" i="30"/>
  <c r="E629" i="30"/>
  <c r="E628" i="30"/>
  <c r="E627" i="30"/>
  <c r="E626" i="30"/>
  <c r="E625" i="30"/>
  <c r="E622" i="30"/>
  <c r="E623" i="30" s="1"/>
  <c r="E624" i="30" s="1"/>
  <c r="E621" i="30"/>
  <c r="E620" i="30"/>
  <c r="E617" i="30"/>
  <c r="E618" i="30" s="1"/>
  <c r="E619" i="30" s="1"/>
  <c r="E616" i="30"/>
  <c r="E615" i="30"/>
  <c r="E614" i="30"/>
  <c r="E613" i="30"/>
  <c r="E611" i="30"/>
  <c r="E612" i="30" s="1"/>
  <c r="E610" i="30"/>
  <c r="E609" i="30"/>
  <c r="E608" i="30"/>
  <c r="E607" i="30"/>
  <c r="E606" i="30"/>
  <c r="E603" i="30"/>
  <c r="E604" i="30" s="1"/>
  <c r="E605" i="30" s="1"/>
  <c r="E602" i="30"/>
  <c r="E601" i="30"/>
  <c r="E599" i="30"/>
  <c r="E600" i="30" s="1"/>
  <c r="E596" i="30"/>
  <c r="E597" i="30" s="1"/>
  <c r="E598" i="30" s="1"/>
  <c r="E595" i="30"/>
  <c r="E594" i="30"/>
  <c r="E593" i="30"/>
  <c r="E592" i="30"/>
  <c r="E591" i="30"/>
  <c r="E590" i="30"/>
  <c r="E589" i="30"/>
  <c r="E588" i="30"/>
  <c r="E587" i="30"/>
  <c r="E586" i="30"/>
  <c r="E585" i="30"/>
  <c r="E582" i="30"/>
  <c r="E583" i="30" s="1"/>
  <c r="E584" i="30" s="1"/>
  <c r="E581" i="30"/>
  <c r="E580" i="30"/>
  <c r="E579" i="30"/>
  <c r="E578" i="30"/>
  <c r="E575" i="30"/>
  <c r="E576" i="30" s="1"/>
  <c r="E577" i="30" s="1"/>
  <c r="E574" i="30"/>
  <c r="E573" i="30"/>
  <c r="E572" i="30"/>
  <c r="E571" i="30"/>
  <c r="E569" i="30"/>
  <c r="E570" i="30" s="1"/>
  <c r="E568" i="30"/>
  <c r="E567" i="30"/>
  <c r="E566" i="30"/>
  <c r="E565" i="30"/>
  <c r="E564" i="30"/>
  <c r="E563" i="30"/>
  <c r="E562" i="30"/>
  <c r="E561" i="30"/>
  <c r="E560" i="30"/>
  <c r="E559" i="30"/>
  <c r="E558" i="30"/>
  <c r="E555" i="30"/>
  <c r="E556" i="30" s="1"/>
  <c r="E557" i="30" s="1"/>
  <c r="E554" i="30"/>
  <c r="E553" i="30"/>
  <c r="E552" i="30"/>
  <c r="E551" i="30"/>
  <c r="E550" i="30"/>
  <c r="E547" i="30"/>
  <c r="E548" i="30" s="1"/>
  <c r="E549" i="30" s="1"/>
  <c r="E546" i="30"/>
  <c r="E545" i="30"/>
  <c r="E544" i="30"/>
  <c r="E543" i="30"/>
  <c r="E540" i="30"/>
  <c r="E541" i="30" s="1"/>
  <c r="E542" i="30" s="1"/>
  <c r="E539" i="30"/>
  <c r="E538" i="30"/>
  <c r="E537" i="30"/>
  <c r="E536" i="30"/>
  <c r="E533" i="30"/>
  <c r="E534" i="30" s="1"/>
  <c r="E535" i="30" s="1"/>
  <c r="E532" i="30"/>
  <c r="E531" i="30"/>
  <c r="E530" i="30"/>
  <c r="E529" i="30"/>
  <c r="E527" i="30"/>
  <c r="E528" i="30" s="1"/>
  <c r="E526" i="30"/>
  <c r="E525" i="30"/>
  <c r="E524" i="30"/>
  <c r="E523" i="30"/>
  <c r="E522" i="30"/>
  <c r="E521" i="30"/>
  <c r="E520" i="30"/>
  <c r="E519" i="30"/>
  <c r="E518" i="30"/>
  <c r="E517" i="30"/>
  <c r="E516" i="30"/>
  <c r="E515" i="30"/>
  <c r="E514" i="30"/>
  <c r="E513" i="30"/>
  <c r="E512" i="30"/>
  <c r="E511" i="30"/>
  <c r="E510" i="30"/>
  <c r="E509" i="30"/>
  <c r="E508" i="30"/>
  <c r="E507" i="30"/>
  <c r="E506" i="30"/>
  <c r="E505" i="30"/>
  <c r="E504" i="30"/>
  <c r="E503" i="30"/>
  <c r="E502" i="30"/>
  <c r="E501" i="30"/>
  <c r="E500" i="30"/>
  <c r="E499" i="30"/>
  <c r="E498" i="30"/>
  <c r="E497" i="30"/>
  <c r="E496" i="30"/>
  <c r="E495" i="30"/>
  <c r="E494" i="30"/>
  <c r="E493" i="30"/>
  <c r="E492" i="30"/>
  <c r="E491" i="30"/>
  <c r="E490" i="30"/>
  <c r="E489" i="30"/>
  <c r="E488" i="30"/>
  <c r="E487" i="30"/>
  <c r="E486" i="30"/>
  <c r="E485" i="30"/>
  <c r="E484" i="30"/>
  <c r="E483" i="30"/>
  <c r="E482" i="30"/>
  <c r="E481" i="30"/>
  <c r="E480" i="30"/>
  <c r="E479" i="30"/>
  <c r="E478" i="30"/>
  <c r="E477" i="30"/>
  <c r="E476" i="30"/>
  <c r="E475" i="30"/>
  <c r="E474" i="30"/>
  <c r="E473" i="30"/>
  <c r="E472" i="30"/>
  <c r="E471" i="30"/>
  <c r="E470" i="30"/>
  <c r="E469" i="30"/>
  <c r="E468" i="30"/>
  <c r="E467" i="30"/>
  <c r="E466" i="30"/>
  <c r="E465" i="30"/>
  <c r="E464" i="30"/>
  <c r="E463" i="30"/>
  <c r="E462" i="30"/>
  <c r="E461" i="30"/>
  <c r="E460" i="30"/>
  <c r="E459" i="30"/>
  <c r="E458" i="30"/>
  <c r="E457" i="30"/>
  <c r="E456" i="30"/>
  <c r="E455" i="30"/>
  <c r="E454" i="30"/>
  <c r="E453" i="30"/>
  <c r="E452" i="30"/>
  <c r="E451" i="30"/>
  <c r="E450" i="30"/>
  <c r="E449" i="30"/>
  <c r="E448" i="30"/>
  <c r="E447" i="30"/>
  <c r="E446" i="30"/>
  <c r="E445" i="30"/>
  <c r="E444" i="30"/>
  <c r="E443" i="30"/>
  <c r="E442" i="30"/>
  <c r="E441" i="30"/>
  <c r="E440" i="30"/>
  <c r="E439" i="30"/>
  <c r="E438" i="30"/>
  <c r="E437" i="30"/>
  <c r="E436" i="30"/>
  <c r="E435" i="30"/>
  <c r="E434" i="30"/>
  <c r="E433" i="30"/>
  <c r="E432" i="30"/>
  <c r="E431" i="30"/>
  <c r="E430" i="30"/>
  <c r="E429" i="30"/>
  <c r="E428" i="30"/>
  <c r="E427" i="30"/>
  <c r="E426" i="30"/>
  <c r="E425" i="30"/>
  <c r="E424" i="30"/>
  <c r="E423" i="30"/>
  <c r="E422" i="30"/>
  <c r="E421" i="30"/>
  <c r="E420" i="30"/>
  <c r="E419" i="30"/>
  <c r="E418" i="30"/>
  <c r="E417" i="30"/>
  <c r="E416" i="30"/>
  <c r="E415" i="30"/>
  <c r="E414" i="30"/>
  <c r="E413" i="30"/>
  <c r="E412" i="30"/>
  <c r="E411" i="30"/>
  <c r="E410" i="30"/>
  <c r="E409" i="30"/>
  <c r="E408" i="30"/>
  <c r="E407" i="30"/>
  <c r="E406" i="30"/>
  <c r="E405" i="30"/>
  <c r="E404" i="30"/>
  <c r="E403" i="30"/>
  <c r="E402" i="30"/>
  <c r="E401" i="30"/>
  <c r="E400" i="30"/>
  <c r="E399" i="30"/>
  <c r="E398" i="30"/>
  <c r="E397" i="30"/>
  <c r="E396" i="30"/>
  <c r="E395" i="30"/>
  <c r="E394" i="30"/>
  <c r="E393" i="30"/>
  <c r="E392" i="30"/>
  <c r="E391" i="30"/>
  <c r="E390" i="30"/>
  <c r="E389" i="30"/>
  <c r="E388" i="30"/>
  <c r="E387" i="30"/>
  <c r="E386" i="30"/>
  <c r="E385" i="30"/>
  <c r="E384" i="30"/>
  <c r="E383" i="30"/>
  <c r="E382" i="30"/>
  <c r="E381" i="30"/>
  <c r="E380" i="30"/>
  <c r="E379" i="30"/>
  <c r="E378" i="30"/>
  <c r="E377" i="30"/>
  <c r="E376" i="30"/>
  <c r="E375" i="30"/>
  <c r="E374" i="30"/>
  <c r="E373" i="30"/>
  <c r="E372" i="30"/>
  <c r="E371" i="30"/>
  <c r="E370" i="30"/>
  <c r="E369" i="30"/>
  <c r="E368" i="30"/>
  <c r="E367" i="30"/>
  <c r="E366" i="30"/>
  <c r="E365" i="30"/>
  <c r="E364" i="30"/>
  <c r="E363" i="30"/>
  <c r="E362" i="30"/>
  <c r="E361" i="30"/>
  <c r="E360" i="30"/>
  <c r="E359" i="30"/>
  <c r="E358" i="30"/>
  <c r="E357" i="30"/>
  <c r="E356" i="30"/>
  <c r="E355" i="30"/>
  <c r="E354" i="30"/>
  <c r="E353" i="30"/>
  <c r="E352" i="30"/>
  <c r="E351" i="30"/>
  <c r="E350" i="30"/>
  <c r="E349" i="30"/>
  <c r="E348" i="30"/>
  <c r="E347" i="30"/>
  <c r="E346" i="30"/>
  <c r="E345" i="30"/>
  <c r="E344" i="30"/>
  <c r="E343" i="30"/>
  <c r="E342" i="30"/>
  <c r="E341" i="30"/>
  <c r="E340" i="30"/>
  <c r="E339" i="30"/>
  <c r="E338" i="30"/>
  <c r="E337" i="30"/>
  <c r="E336" i="30"/>
  <c r="E335" i="30"/>
  <c r="E334" i="30"/>
  <c r="E333" i="30"/>
  <c r="E332" i="30"/>
  <c r="E331" i="30"/>
  <c r="E330" i="30"/>
  <c r="E329" i="30"/>
  <c r="E328" i="30"/>
  <c r="E327" i="30"/>
  <c r="E326" i="30"/>
  <c r="E325" i="30"/>
  <c r="E324" i="30"/>
  <c r="E323" i="30"/>
  <c r="E322" i="30"/>
  <c r="E321" i="30"/>
  <c r="E320" i="30"/>
  <c r="E319" i="30"/>
  <c r="E318" i="30"/>
  <c r="E317" i="30"/>
  <c r="E316" i="30"/>
  <c r="E315" i="30"/>
  <c r="E314" i="30"/>
  <c r="E313" i="30"/>
  <c r="E312" i="30"/>
  <c r="E311" i="30"/>
  <c r="E310" i="30"/>
  <c r="E309" i="30"/>
  <c r="E308" i="30"/>
  <c r="E307" i="30"/>
  <c r="E306" i="30"/>
  <c r="E305" i="30"/>
  <c r="E304" i="30"/>
  <c r="E303" i="30"/>
  <c r="E302" i="30"/>
  <c r="E301" i="30"/>
  <c r="E300" i="30"/>
  <c r="E299" i="30"/>
  <c r="E298" i="30"/>
  <c r="E297" i="30"/>
  <c r="E296" i="30"/>
  <c r="E295" i="30"/>
  <c r="E294" i="30"/>
  <c r="E293" i="30"/>
  <c r="E292" i="30"/>
  <c r="E291" i="30"/>
  <c r="E290" i="30"/>
  <c r="E289" i="30"/>
  <c r="E288" i="30"/>
  <c r="E287" i="30"/>
  <c r="E286" i="30"/>
  <c r="E285" i="30"/>
  <c r="E284" i="30"/>
  <c r="E283" i="30"/>
  <c r="E282" i="30"/>
  <c r="E281" i="30"/>
  <c r="E280" i="30"/>
  <c r="E279" i="30"/>
  <c r="E278" i="30"/>
  <c r="E277" i="30"/>
  <c r="E276" i="30"/>
  <c r="E275" i="30"/>
  <c r="E274" i="30"/>
  <c r="E273" i="30"/>
  <c r="E272" i="30"/>
  <c r="E271" i="30"/>
  <c r="E270" i="30"/>
  <c r="E269" i="30"/>
  <c r="E268" i="30"/>
  <c r="E267" i="30"/>
  <c r="E266" i="30"/>
  <c r="E265" i="30"/>
  <c r="E264" i="30"/>
  <c r="E263" i="30"/>
  <c r="E262" i="30"/>
  <c r="E261" i="30"/>
  <c r="E260" i="30"/>
  <c r="E259" i="30"/>
  <c r="E258" i="30"/>
  <c r="E257" i="30"/>
  <c r="E256" i="30"/>
  <c r="E255" i="30"/>
  <c r="E254" i="30"/>
  <c r="E253" i="30"/>
  <c r="E252" i="30"/>
  <c r="E251" i="30"/>
  <c r="E250" i="30"/>
  <c r="E249" i="30"/>
  <c r="E248" i="30"/>
  <c r="E247" i="30"/>
  <c r="E246" i="30"/>
  <c r="E245" i="30"/>
  <c r="E244" i="30"/>
  <c r="E243" i="30"/>
  <c r="E242" i="30"/>
  <c r="E241" i="30"/>
  <c r="E240" i="30"/>
  <c r="E239" i="30"/>
  <c r="E238" i="30"/>
  <c r="E237" i="30"/>
  <c r="E236" i="30"/>
  <c r="E235" i="30"/>
  <c r="E234" i="30"/>
  <c r="E233" i="30"/>
  <c r="E232" i="30"/>
  <c r="E231" i="30"/>
  <c r="E230" i="30"/>
  <c r="E229" i="30"/>
  <c r="E228" i="30"/>
  <c r="E227" i="30"/>
  <c r="E226" i="30"/>
  <c r="E225" i="30"/>
  <c r="E224" i="30"/>
  <c r="E223" i="30"/>
  <c r="E222" i="30"/>
  <c r="E221" i="30"/>
  <c r="E220" i="30"/>
  <c r="E219" i="30"/>
  <c r="E218" i="30"/>
  <c r="E217" i="30"/>
  <c r="E216" i="30"/>
  <c r="E215" i="30"/>
  <c r="E214" i="30"/>
  <c r="E213" i="30"/>
  <c r="E212" i="30"/>
  <c r="E211" i="30"/>
  <c r="E210" i="30"/>
  <c r="E209" i="30"/>
  <c r="E208" i="30"/>
  <c r="E207" i="30"/>
  <c r="E206" i="30"/>
  <c r="E205" i="30"/>
  <c r="E204" i="30"/>
  <c r="E203" i="30"/>
  <c r="E202" i="30"/>
  <c r="E201" i="30"/>
  <c r="E200" i="30"/>
  <c r="E199" i="30"/>
  <c r="E198" i="30"/>
  <c r="E197" i="30"/>
  <c r="E196" i="30"/>
  <c r="E195" i="30"/>
  <c r="E194" i="30"/>
  <c r="E193" i="30"/>
  <c r="E192" i="30"/>
  <c r="E191" i="30"/>
  <c r="E190" i="30"/>
  <c r="E189" i="30"/>
  <c r="E188" i="30"/>
  <c r="E187" i="30"/>
  <c r="E186" i="30"/>
  <c r="E185" i="30"/>
  <c r="E184" i="30"/>
  <c r="E183" i="30"/>
  <c r="E182" i="30"/>
  <c r="E181" i="30"/>
  <c r="E180" i="30"/>
  <c r="E179" i="30"/>
  <c r="E178" i="30"/>
  <c r="E177" i="30"/>
  <c r="E176" i="30"/>
  <c r="E175" i="30"/>
  <c r="E174" i="30"/>
  <c r="E173" i="30"/>
  <c r="E172" i="30"/>
  <c r="E171" i="30"/>
  <c r="E170" i="30"/>
  <c r="E169" i="30"/>
  <c r="E168" i="30"/>
  <c r="E167" i="30"/>
  <c r="E166" i="30"/>
  <c r="E165" i="30"/>
  <c r="E164" i="30"/>
  <c r="E163" i="30"/>
  <c r="E162" i="30"/>
  <c r="E161" i="30"/>
  <c r="E160" i="30"/>
  <c r="E159" i="30"/>
  <c r="E158" i="30"/>
  <c r="E157" i="30"/>
  <c r="E156" i="30"/>
  <c r="E155" i="30"/>
  <c r="E154" i="30"/>
  <c r="E153" i="30"/>
  <c r="E152" i="30"/>
  <c r="E151" i="30"/>
  <c r="E150" i="30"/>
  <c r="E149" i="30"/>
  <c r="E148" i="30"/>
  <c r="E147" i="30"/>
  <c r="E146" i="30"/>
  <c r="E145" i="30"/>
  <c r="E144" i="30"/>
  <c r="E143" i="30"/>
  <c r="E142" i="30"/>
  <c r="E141" i="30"/>
  <c r="E140" i="30"/>
  <c r="E139" i="30"/>
  <c r="E138" i="30"/>
  <c r="E137" i="30"/>
  <c r="E136" i="30"/>
  <c r="E135" i="30"/>
  <c r="E134" i="30"/>
  <c r="E133" i="30"/>
  <c r="E132" i="30"/>
  <c r="E131" i="30"/>
  <c r="E130" i="30"/>
  <c r="E129" i="30"/>
  <c r="E128" i="30"/>
  <c r="E127" i="30"/>
  <c r="E126" i="30"/>
  <c r="E125" i="30"/>
  <c r="E124" i="30"/>
  <c r="E123" i="30"/>
  <c r="E122" i="30"/>
  <c r="E121" i="30"/>
  <c r="E120" i="30"/>
  <c r="E119" i="30"/>
  <c r="E118" i="30"/>
  <c r="E117" i="30"/>
  <c r="E116" i="30"/>
  <c r="E115" i="30"/>
  <c r="E114" i="30"/>
  <c r="E113" i="30"/>
  <c r="E112" i="30"/>
  <c r="E111" i="30"/>
  <c r="E110" i="30"/>
  <c r="E109" i="30"/>
  <c r="E108" i="30"/>
  <c r="E107" i="30"/>
  <c r="E106" i="30"/>
  <c r="E105" i="30"/>
  <c r="E104" i="30"/>
  <c r="E103" i="30"/>
  <c r="E102" i="30"/>
  <c r="E101" i="30"/>
  <c r="E100" i="30"/>
  <c r="E99" i="30"/>
  <c r="E98" i="30"/>
  <c r="E97" i="30"/>
  <c r="E96" i="30"/>
  <c r="E95" i="30"/>
  <c r="E94" i="30"/>
  <c r="E93" i="30"/>
  <c r="E92" i="30"/>
  <c r="E91" i="30"/>
  <c r="E90" i="30"/>
  <c r="E89" i="30"/>
  <c r="E88" i="30"/>
  <c r="E87" i="30"/>
  <c r="E86" i="30"/>
  <c r="E85" i="30"/>
  <c r="E84" i="30"/>
  <c r="E83" i="30"/>
  <c r="E82" i="30"/>
  <c r="E81" i="30"/>
  <c r="E80" i="30"/>
  <c r="E79" i="30"/>
  <c r="E78" i="30"/>
  <c r="E77" i="30"/>
  <c r="E76" i="30"/>
  <c r="E75" i="30"/>
  <c r="E74" i="30"/>
  <c r="E73" i="30"/>
  <c r="E72" i="30"/>
  <c r="E71" i="30"/>
  <c r="E70" i="30"/>
  <c r="E69" i="30"/>
  <c r="E68" i="30"/>
  <c r="E67" i="30"/>
  <c r="E66" i="30"/>
  <c r="E65" i="30"/>
  <c r="E64" i="30"/>
  <c r="E63" i="30"/>
  <c r="E62" i="30"/>
  <c r="E61" i="30"/>
  <c r="E60" i="30"/>
  <c r="E59" i="30"/>
  <c r="E58" i="30"/>
  <c r="E57" i="30"/>
  <c r="E56" i="30"/>
  <c r="E55" i="30"/>
  <c r="E54" i="30"/>
  <c r="E53" i="30"/>
  <c r="E52" i="30"/>
  <c r="E51" i="30"/>
  <c r="E50" i="30"/>
  <c r="E49" i="30"/>
  <c r="E48" i="30"/>
  <c r="E47" i="30"/>
  <c r="E46" i="30"/>
  <c r="E45" i="30"/>
  <c r="E44" i="30"/>
  <c r="E43" i="30"/>
  <c r="E42" i="30"/>
  <c r="E41" i="30"/>
  <c r="E40" i="30"/>
  <c r="E39" i="30"/>
  <c r="E38" i="30"/>
  <c r="E37" i="30"/>
  <c r="E36" i="30"/>
  <c r="E35" i="30"/>
  <c r="E34" i="30"/>
  <c r="E33" i="30"/>
  <c r="E32" i="30"/>
  <c r="E31" i="30"/>
  <c r="E30" i="30"/>
  <c r="E29" i="30"/>
  <c r="E28" i="30"/>
  <c r="E27" i="30"/>
  <c r="E26" i="30"/>
  <c r="E25" i="30"/>
  <c r="E24" i="30"/>
  <c r="E23" i="30"/>
  <c r="E22" i="30"/>
  <c r="E21" i="30"/>
  <c r="E20" i="30"/>
  <c r="E19" i="30"/>
  <c r="E18" i="30"/>
  <c r="E17" i="30"/>
  <c r="E16" i="30"/>
  <c r="E15" i="30"/>
  <c r="E14" i="30"/>
  <c r="E13" i="30"/>
  <c r="E12" i="30"/>
  <c r="E10" i="30"/>
  <c r="E11" i="30"/>
  <c r="L2" i="15" l="1"/>
  <c r="T20" i="26" l="1"/>
  <c r="T19" i="26"/>
  <c r="V20" i="26" l="1"/>
  <c r="H13" i="26" s="1"/>
  <c r="V19" i="26"/>
  <c r="D17" i="26"/>
  <c r="D16" i="26"/>
  <c r="D15" i="26"/>
  <c r="D14" i="26"/>
  <c r="D13" i="26"/>
  <c r="D12" i="26"/>
  <c r="C24" i="2"/>
  <c r="P24" i="5"/>
  <c r="D11" i="26" l="1"/>
  <c r="C21" i="2"/>
  <c r="P38" i="5"/>
  <c r="F3" i="26" l="1"/>
  <c r="F4" i="26"/>
  <c r="O13" i="5"/>
  <c r="P26" i="5"/>
  <c r="P29" i="5"/>
  <c r="P32" i="5"/>
  <c r="C26" i="2"/>
  <c r="O37" i="5"/>
  <c r="O38" i="5"/>
  <c r="O40" i="5"/>
  <c r="O41" i="5"/>
  <c r="O42" i="5"/>
  <c r="O44" i="5"/>
  <c r="O45" i="5"/>
  <c r="O46" i="5"/>
  <c r="O48" i="5"/>
  <c r="O49" i="5"/>
  <c r="O50" i="5"/>
  <c r="O51" i="5"/>
  <c r="O52" i="5"/>
  <c r="O53" i="5"/>
  <c r="C25" i="2"/>
  <c r="C22" i="2"/>
  <c r="C23" i="2"/>
  <c r="W19" i="26" l="1"/>
  <c r="W20" i="26"/>
  <c r="C31" i="2" l="1"/>
  <c r="O25" i="5"/>
  <c r="F20" i="5"/>
  <c r="O20" i="5"/>
  <c r="D41" i="7" a="1"/>
  <c r="D41" i="7" s="1"/>
  <c r="Y133" i="7"/>
  <c r="Z133" i="7"/>
  <c r="AE133" i="7"/>
  <c r="Y134" i="7"/>
  <c r="Z134" i="7"/>
  <c r="AE134" i="7"/>
  <c r="Y135" i="7"/>
  <c r="Z135" i="7"/>
  <c r="AE135" i="7"/>
  <c r="Y136" i="7"/>
  <c r="Z136" i="7"/>
  <c r="AE136" i="7"/>
  <c r="Y137" i="7"/>
  <c r="Z137" i="7"/>
  <c r="AE137" i="7"/>
  <c r="Y138" i="7"/>
  <c r="Z138" i="7"/>
  <c r="AE138" i="7"/>
  <c r="Y139" i="7"/>
  <c r="Z139" i="7"/>
  <c r="AE139" i="7"/>
  <c r="Y140" i="7"/>
  <c r="Z140" i="7"/>
  <c r="AE140" i="7"/>
  <c r="Y141" i="7"/>
  <c r="Z141" i="7"/>
  <c r="AE141" i="7"/>
  <c r="Y142" i="7"/>
  <c r="Z142" i="7"/>
  <c r="AE142" i="7"/>
  <c r="Y143" i="7"/>
  <c r="Z143" i="7"/>
  <c r="AE143" i="7"/>
  <c r="Y144" i="7"/>
  <c r="Z144" i="7"/>
  <c r="AE144" i="7"/>
  <c r="Y145" i="7"/>
  <c r="Z145" i="7"/>
  <c r="AE145" i="7"/>
  <c r="Y146" i="7"/>
  <c r="Z146" i="7"/>
  <c r="AE146" i="7"/>
  <c r="Y147" i="7"/>
  <c r="Z147" i="7"/>
  <c r="AE147" i="7"/>
  <c r="Y148" i="7"/>
  <c r="Z148" i="7"/>
  <c r="AE148" i="7"/>
  <c r="Y149" i="7"/>
  <c r="Z149" i="7"/>
  <c r="AE149" i="7"/>
  <c r="Y150" i="7"/>
  <c r="Z150" i="7"/>
  <c r="AE150" i="7"/>
  <c r="Y151" i="7"/>
  <c r="Z151" i="7"/>
  <c r="AE151" i="7"/>
  <c r="Y152" i="7"/>
  <c r="Z152" i="7"/>
  <c r="AE152" i="7"/>
  <c r="Y153" i="7"/>
  <c r="Z153" i="7"/>
  <c r="AE153" i="7"/>
  <c r="Y154" i="7"/>
  <c r="Z154" i="7"/>
  <c r="AE154" i="7"/>
  <c r="Y155" i="7"/>
  <c r="Z155" i="7"/>
  <c r="AE155" i="7"/>
  <c r="Y156" i="7"/>
  <c r="Z156" i="7"/>
  <c r="AE156" i="7"/>
  <c r="Y157" i="7"/>
  <c r="Z157" i="7"/>
  <c r="AE157" i="7"/>
  <c r="Y158" i="7"/>
  <c r="Z158" i="7"/>
  <c r="AE158" i="7"/>
  <c r="Y159" i="7"/>
  <c r="Z159" i="7"/>
  <c r="AE159" i="7"/>
  <c r="Y160" i="7"/>
  <c r="Z160" i="7"/>
  <c r="AE160" i="7"/>
  <c r="Y161" i="7"/>
  <c r="Z161" i="7"/>
  <c r="AE161" i="7"/>
  <c r="Y162" i="7"/>
  <c r="Z162" i="7"/>
  <c r="AE162" i="7"/>
  <c r="Y163" i="7"/>
  <c r="Z163" i="7"/>
  <c r="AE163" i="7"/>
  <c r="Y164" i="7"/>
  <c r="Z164" i="7"/>
  <c r="AE164" i="7"/>
  <c r="Y165" i="7"/>
  <c r="Z165" i="7"/>
  <c r="AE165" i="7"/>
  <c r="Y166" i="7"/>
  <c r="Z166" i="7"/>
  <c r="AE166" i="7"/>
  <c r="Y167" i="7"/>
  <c r="Z167" i="7"/>
  <c r="AE167" i="7"/>
  <c r="Y168" i="7"/>
  <c r="Z168" i="7"/>
  <c r="AE168" i="7"/>
  <c r="Y169" i="7"/>
  <c r="Z169" i="7"/>
  <c r="AE169" i="7"/>
  <c r="Y170" i="7"/>
  <c r="Z170" i="7"/>
  <c r="AE170" i="7"/>
  <c r="Y171" i="7"/>
  <c r="Z171" i="7"/>
  <c r="AE171" i="7"/>
  <c r="Y172" i="7"/>
  <c r="Z172" i="7"/>
  <c r="AE172" i="7"/>
  <c r="Y173" i="7"/>
  <c r="Z173" i="7"/>
  <c r="AE173" i="7"/>
  <c r="Y174" i="7"/>
  <c r="Z174" i="7"/>
  <c r="AE174" i="7"/>
  <c r="Y175" i="7"/>
  <c r="Z175" i="7"/>
  <c r="AE175" i="7"/>
  <c r="Y176" i="7"/>
  <c r="Z176" i="7"/>
  <c r="AE176" i="7"/>
  <c r="Y177" i="7"/>
  <c r="Z177" i="7"/>
  <c r="AE177" i="7"/>
  <c r="Y178" i="7"/>
  <c r="Z178" i="7"/>
  <c r="AE178" i="7"/>
  <c r="Y179" i="7"/>
  <c r="Z179" i="7"/>
  <c r="AE179" i="7"/>
  <c r="Y180" i="7"/>
  <c r="Z180" i="7"/>
  <c r="AE180" i="7"/>
  <c r="Y181" i="7"/>
  <c r="Z181" i="7"/>
  <c r="AE181" i="7"/>
  <c r="Y182" i="7"/>
  <c r="Z182" i="7"/>
  <c r="AE182" i="7"/>
  <c r="Y183" i="7"/>
  <c r="Z183" i="7"/>
  <c r="AE183" i="7"/>
  <c r="Y184" i="7"/>
  <c r="Z184" i="7"/>
  <c r="AE184" i="7"/>
  <c r="Y185" i="7"/>
  <c r="Z185" i="7"/>
  <c r="AE185" i="7"/>
  <c r="Y186" i="7"/>
  <c r="Z186" i="7"/>
  <c r="AE186" i="7"/>
  <c r="Y187" i="7"/>
  <c r="Z187" i="7"/>
  <c r="AE187" i="7"/>
  <c r="Y188" i="7"/>
  <c r="Z188" i="7"/>
  <c r="AE188" i="7"/>
  <c r="Y189" i="7"/>
  <c r="Z189" i="7"/>
  <c r="AE189" i="7"/>
  <c r="Y190" i="7"/>
  <c r="Z190" i="7"/>
  <c r="AE190" i="7"/>
  <c r="Y191" i="7"/>
  <c r="Z191" i="7"/>
  <c r="AE191" i="7"/>
  <c r="Y192" i="7"/>
  <c r="Z192" i="7"/>
  <c r="AE192" i="7"/>
  <c r="Y193" i="7"/>
  <c r="Z193" i="7"/>
  <c r="AE193" i="7"/>
  <c r="Y194" i="7"/>
  <c r="Z194" i="7"/>
  <c r="AE194" i="7"/>
  <c r="Y195" i="7"/>
  <c r="Z195" i="7"/>
  <c r="AE195" i="7"/>
  <c r="Y196" i="7"/>
  <c r="Z196" i="7"/>
  <c r="AE196" i="7"/>
  <c r="Y197" i="7"/>
  <c r="Z197" i="7"/>
  <c r="AE197" i="7"/>
  <c r="C20" i="2"/>
  <c r="B1" i="8" l="1"/>
  <c r="E1" i="8"/>
  <c r="D24" i="11"/>
  <c r="D23" i="11"/>
  <c r="D22" i="11"/>
  <c r="D21" i="11"/>
  <c r="D20" i="11"/>
  <c r="D19" i="11"/>
  <c r="D18" i="11"/>
  <c r="E18" i="11" s="1"/>
  <c r="D17" i="11"/>
  <c r="E17" i="11" s="1"/>
  <c r="D16" i="11"/>
  <c r="E16" i="11" s="1"/>
  <c r="D15" i="11"/>
  <c r="E15" i="11" s="1"/>
  <c r="D14" i="11"/>
  <c r="E14" i="11" s="1"/>
  <c r="D13" i="11"/>
  <c r="E13" i="11" s="1"/>
  <c r="D12" i="11"/>
  <c r="D11" i="11"/>
  <c r="D10" i="11"/>
  <c r="D9" i="11"/>
  <c r="D8" i="11"/>
  <c r="D7" i="11"/>
  <c r="E24" i="11"/>
  <c r="E23" i="11"/>
  <c r="E22" i="11"/>
  <c r="E21" i="11"/>
  <c r="E20" i="11"/>
  <c r="E19" i="11"/>
  <c r="E12" i="11"/>
  <c r="E11" i="11"/>
  <c r="E10" i="11"/>
  <c r="E9" i="11"/>
  <c r="E8" i="11"/>
  <c r="E7" i="11"/>
  <c r="D6" i="11"/>
  <c r="E6" i="11" s="1"/>
  <c r="AI55" i="13" l="1"/>
  <c r="AI54" i="13"/>
  <c r="AI53" i="13"/>
  <c r="AI52" i="13"/>
  <c r="AI51" i="13"/>
  <c r="AI50" i="13"/>
  <c r="AI49" i="13"/>
  <c r="AI48" i="13"/>
  <c r="AI47" i="13"/>
  <c r="AI46" i="13"/>
  <c r="AI45" i="13"/>
  <c r="AI44" i="13"/>
  <c r="AI43" i="13"/>
  <c r="AI42" i="13"/>
  <c r="AI41" i="13"/>
  <c r="AI40" i="13"/>
  <c r="AI36" i="13"/>
  <c r="AI31" i="13"/>
  <c r="AI30" i="13"/>
  <c r="AI29" i="13"/>
  <c r="AI28" i="13"/>
  <c r="AI27" i="13"/>
  <c r="AI26" i="13"/>
  <c r="AI25" i="13"/>
  <c r="AI24" i="13"/>
  <c r="AI23" i="13"/>
  <c r="AI22" i="13"/>
  <c r="AI21" i="13"/>
  <c r="AI19" i="13"/>
  <c r="AI18" i="13"/>
  <c r="AI17" i="13"/>
  <c r="AI16" i="13"/>
  <c r="AI15" i="13"/>
  <c r="AI14" i="13"/>
  <c r="AI13" i="13"/>
  <c r="AI12" i="13"/>
  <c r="AI11" i="13"/>
  <c r="AI10" i="13"/>
  <c r="AI9" i="13"/>
  <c r="AI8" i="13"/>
  <c r="AI7" i="13"/>
  <c r="AI6" i="13"/>
  <c r="AI5" i="13"/>
  <c r="AI4" i="13"/>
  <c r="AI3" i="13"/>
  <c r="AI2" i="13"/>
  <c r="B4" i="3" a="1"/>
  <c r="B4" i="3" s="1"/>
  <c r="B46" i="3" s="1" a="1"/>
  <c r="B46" i="3" s="1"/>
  <c r="C18" i="2"/>
  <c r="C30" i="2"/>
  <c r="AJ1" i="13" l="1" a="1"/>
  <c r="AJ1" i="13" s="1"/>
  <c r="B25" i="3"/>
  <c r="H2" i="5"/>
  <c r="C7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O18" i="5" l="1"/>
  <c r="O17" i="5"/>
  <c r="O16" i="5"/>
  <c r="O15" i="5"/>
  <c r="O19" i="5"/>
  <c r="F19" i="5"/>
  <c r="F5" i="26" l="1"/>
  <c r="C12" i="2"/>
  <c r="C11" i="2"/>
  <c r="C10" i="2"/>
  <c r="F15" i="5"/>
  <c r="F16" i="5"/>
  <c r="F18" i="5"/>
  <c r="C8" i="2"/>
  <c r="T13" i="26" l="1"/>
  <c r="T12" i="26"/>
  <c r="T11" i="26"/>
  <c r="T10" i="26"/>
  <c r="T9" i="26"/>
  <c r="T8" i="26"/>
  <c r="T7" i="26"/>
  <c r="T6" i="26"/>
  <c r="T5" i="26"/>
  <c r="T4" i="26"/>
  <c r="T3" i="26"/>
  <c r="K13" i="26" l="1"/>
  <c r="K12" i="26"/>
  <c r="K11" i="26"/>
  <c r="K10" i="26"/>
  <c r="K9" i="26"/>
  <c r="K8" i="26"/>
  <c r="K7" i="26"/>
  <c r="K6" i="26"/>
  <c r="V9" i="26" l="1"/>
  <c r="T18" i="26"/>
  <c r="T17" i="26"/>
  <c r="T16" i="26"/>
  <c r="T15" i="26"/>
  <c r="T14" i="26"/>
  <c r="V14" i="26" l="1"/>
  <c r="H9" i="26" s="1"/>
  <c r="V16" i="26"/>
  <c r="V18" i="26"/>
  <c r="H12" i="26" s="1"/>
  <c r="V17" i="26"/>
  <c r="H11" i="26" s="1"/>
  <c r="V15" i="26"/>
  <c r="H10" i="26" s="1"/>
  <c r="V10" i="26"/>
  <c r="V8" i="26"/>
  <c r="V4" i="26"/>
  <c r="V13" i="26"/>
  <c r="H8" i="26" s="1"/>
  <c r="V6" i="26"/>
  <c r="V12" i="26"/>
  <c r="W12" i="26" s="1"/>
  <c r="V5" i="26"/>
  <c r="W5" i="26" s="1"/>
  <c r="V3" i="26"/>
  <c r="V7" i="26"/>
  <c r="W7" i="26" s="1"/>
  <c r="V11" i="26"/>
  <c r="W11" i="26" s="1"/>
  <c r="V2" i="26"/>
  <c r="F17" i="5"/>
  <c r="W14" i="26" l="1"/>
  <c r="W15" i="26"/>
  <c r="W17" i="26"/>
  <c r="W3" i="26"/>
  <c r="W6" i="26"/>
  <c r="W2" i="26"/>
  <c r="X2" i="26" s="1"/>
  <c r="W13" i="26"/>
  <c r="W16" i="26"/>
  <c r="W4" i="26"/>
  <c r="W18" i="26"/>
  <c r="W8" i="26"/>
  <c r="W9" i="26"/>
  <c r="W10" i="26"/>
  <c r="M3" i="16"/>
  <c r="M37" i="16" s="1"/>
  <c r="O37" i="16" s="1"/>
  <c r="G16" i="14"/>
  <c r="G15" i="14"/>
  <c r="G14" i="14"/>
  <c r="G13" i="14"/>
  <c r="G12" i="14"/>
  <c r="G10" i="14"/>
  <c r="G9" i="14"/>
  <c r="G8" i="14"/>
  <c r="G7" i="14"/>
  <c r="G6" i="14"/>
  <c r="G5" i="14"/>
  <c r="G4" i="14"/>
  <c r="G3" i="14"/>
  <c r="C3" i="14" a="1"/>
  <c r="C3" i="14" s="1"/>
  <c r="B2" i="11"/>
  <c r="B6" i="7" a="1"/>
  <c r="B6" i="7" s="1"/>
  <c r="C6" i="7" s="1"/>
  <c r="D2" i="7"/>
  <c r="W1" i="3"/>
  <c r="I28" i="3"/>
  <c r="K28" i="3" s="1"/>
  <c r="L28" i="3" s="1"/>
  <c r="I27" i="3"/>
  <c r="K27" i="3" s="1"/>
  <c r="L27" i="3" s="1"/>
  <c r="I26" i="3"/>
  <c r="K26" i="3" s="1"/>
  <c r="L26" i="3" s="1"/>
  <c r="I25" i="3"/>
  <c r="K25" i="3" s="1"/>
  <c r="L25" i="3" s="1"/>
  <c r="I24" i="3"/>
  <c r="K24" i="3" s="1"/>
  <c r="L24" i="3" s="1"/>
  <c r="I23" i="3"/>
  <c r="K23" i="3" s="1"/>
  <c r="L23" i="3" s="1"/>
  <c r="I22" i="3"/>
  <c r="K22" i="3" s="1"/>
  <c r="L22" i="3" s="1"/>
  <c r="I21" i="3"/>
  <c r="K21" i="3" s="1"/>
  <c r="L21" i="3" s="1"/>
  <c r="I20" i="3"/>
  <c r="K20" i="3" s="1"/>
  <c r="L20" i="3" s="1"/>
  <c r="I19" i="3"/>
  <c r="K19" i="3" s="1"/>
  <c r="L19" i="3" s="1"/>
  <c r="I18" i="3"/>
  <c r="K18" i="3" s="1"/>
  <c r="L18" i="3" s="1"/>
  <c r="I17" i="3"/>
  <c r="K17" i="3" s="1"/>
  <c r="L17" i="3" s="1"/>
  <c r="I16" i="3"/>
  <c r="K16" i="3" s="1"/>
  <c r="L16" i="3" s="1"/>
  <c r="I15" i="3"/>
  <c r="K15" i="3" s="1"/>
  <c r="L15" i="3" s="1"/>
  <c r="I14" i="3"/>
  <c r="K14" i="3" s="1"/>
  <c r="L14" i="3" s="1"/>
  <c r="I13" i="3"/>
  <c r="K13" i="3" s="1"/>
  <c r="L13" i="3" s="1"/>
  <c r="I12" i="3"/>
  <c r="K12" i="3" s="1"/>
  <c r="L12" i="3" s="1"/>
  <c r="I11" i="3"/>
  <c r="K11" i="3" s="1"/>
  <c r="L11" i="3" s="1"/>
  <c r="I10" i="3"/>
  <c r="K10" i="3" s="1"/>
  <c r="L10" i="3" s="1"/>
  <c r="I9" i="3"/>
  <c r="K9" i="3" s="1"/>
  <c r="L9" i="3" s="1"/>
  <c r="I8" i="3"/>
  <c r="K8" i="3" s="1"/>
  <c r="L8" i="3" s="1"/>
  <c r="I7" i="3"/>
  <c r="K7" i="3" s="1"/>
  <c r="L7" i="3" s="1"/>
  <c r="I6" i="3"/>
  <c r="K6" i="3" s="1"/>
  <c r="L6" i="3" s="1"/>
  <c r="I5" i="3"/>
  <c r="K5" i="3" s="1"/>
  <c r="L5" i="3" s="1"/>
  <c r="I4" i="3"/>
  <c r="K4" i="3" s="1"/>
  <c r="L4" i="3" s="1"/>
  <c r="I3" i="3"/>
  <c r="K3" i="3" s="1"/>
  <c r="L3" i="3" s="1"/>
  <c r="V12" i="2"/>
  <c r="U12" i="2"/>
  <c r="T12" i="2"/>
  <c r="V11" i="2"/>
  <c r="U11" i="2"/>
  <c r="T11" i="2"/>
  <c r="V10" i="2"/>
  <c r="U10" i="2"/>
  <c r="T10" i="2"/>
  <c r="V9" i="2"/>
  <c r="U9" i="2"/>
  <c r="T9" i="2"/>
  <c r="V8" i="2"/>
  <c r="U8" i="2"/>
  <c r="T8" i="2"/>
  <c r="V7" i="2"/>
  <c r="U7" i="2"/>
  <c r="T7" i="2"/>
  <c r="V6" i="2"/>
  <c r="U6" i="2"/>
  <c r="T6" i="2"/>
  <c r="C1" i="2"/>
  <c r="G18" i="14" l="1"/>
  <c r="Z2" i="26"/>
  <c r="X3" i="26"/>
  <c r="Z3" i="26" s="1"/>
  <c r="M26" i="16"/>
  <c r="O26" i="16" s="1"/>
  <c r="M29" i="16"/>
  <c r="O29" i="16" s="1"/>
  <c r="M31" i="16"/>
  <c r="O31" i="16" s="1"/>
  <c r="O3" i="16"/>
  <c r="M20" i="16"/>
  <c r="O20" i="16" s="1"/>
  <c r="M9" i="16"/>
  <c r="O9" i="16" s="1"/>
  <c r="M21" i="16"/>
  <c r="O21" i="16" s="1"/>
  <c r="M33" i="16"/>
  <c r="O33" i="16" s="1"/>
  <c r="M14" i="16"/>
  <c r="O14" i="16" s="1"/>
  <c r="M38" i="16"/>
  <c r="O38" i="16" s="1"/>
  <c r="M16" i="16"/>
  <c r="O16" i="16" s="1"/>
  <c r="M18" i="16"/>
  <c r="O18" i="16" s="1"/>
  <c r="M19" i="16"/>
  <c r="O19" i="16" s="1"/>
  <c r="M8" i="16"/>
  <c r="O8" i="16" s="1"/>
  <c r="M10" i="16"/>
  <c r="O10" i="16" s="1"/>
  <c r="M22" i="16"/>
  <c r="O22" i="16" s="1"/>
  <c r="M34" i="16"/>
  <c r="O34" i="16" s="1"/>
  <c r="M15" i="16"/>
  <c r="O15" i="16" s="1"/>
  <c r="M39" i="16"/>
  <c r="O39" i="16" s="1"/>
  <c r="M5" i="16"/>
  <c r="O5" i="16" s="1"/>
  <c r="M41" i="16"/>
  <c r="O41" i="16" s="1"/>
  <c r="M6" i="16"/>
  <c r="O6" i="16" s="1"/>
  <c r="M42" i="16"/>
  <c r="N41" i="16" s="1"/>
  <c r="P41" i="16" s="1"/>
  <c r="M11" i="16"/>
  <c r="O11" i="16" s="1"/>
  <c r="M23" i="16"/>
  <c r="O23" i="16" s="1"/>
  <c r="M35" i="16"/>
  <c r="O35" i="16" s="1"/>
  <c r="M27" i="16"/>
  <c r="O27" i="16" s="1"/>
  <c r="M4" i="16"/>
  <c r="O4" i="16" s="1"/>
  <c r="M40" i="16"/>
  <c r="O40" i="16" s="1"/>
  <c r="M12" i="16"/>
  <c r="O12" i="16" s="1"/>
  <c r="M24" i="16"/>
  <c r="O24" i="16" s="1"/>
  <c r="M36" i="16"/>
  <c r="O36" i="16" s="1"/>
  <c r="M28" i="16"/>
  <c r="O28" i="16" s="1"/>
  <c r="M17" i="16"/>
  <c r="O17" i="16" s="1"/>
  <c r="M30" i="16"/>
  <c r="O30" i="16" s="1"/>
  <c r="M7" i="16"/>
  <c r="O7" i="16" s="1"/>
  <c r="M32" i="16"/>
  <c r="O32" i="16" s="1"/>
  <c r="M13" i="16"/>
  <c r="O13" i="16" s="1"/>
  <c r="M25" i="16"/>
  <c r="O25" i="16" s="1"/>
  <c r="A20" i="26"/>
  <c r="A19" i="26"/>
  <c r="A18" i="26"/>
  <c r="A17" i="26"/>
  <c r="A16" i="26"/>
  <c r="A15" i="26"/>
  <c r="A14" i="26"/>
  <c r="A13" i="26"/>
  <c r="A12" i="26"/>
  <c r="A11" i="26"/>
  <c r="D10" i="26"/>
  <c r="E18" i="26" s="1"/>
  <c r="E19" i="26" s="1"/>
  <c r="E20" i="26" s="1"/>
  <c r="A10" i="26"/>
  <c r="D9" i="26"/>
  <c r="A9" i="26"/>
  <c r="D8" i="26"/>
  <c r="A8" i="26"/>
  <c r="D7" i="26"/>
  <c r="A7" i="26"/>
  <c r="D6" i="26"/>
  <c r="A6" i="26"/>
  <c r="D5" i="26"/>
  <c r="A5" i="26"/>
  <c r="D4" i="26"/>
  <c r="A4" i="26"/>
  <c r="D3" i="26"/>
  <c r="A3" i="26"/>
  <c r="A2" i="26"/>
  <c r="A22" i="18"/>
  <c r="J15" i="18"/>
  <c r="E15" i="18" s="1"/>
  <c r="N34" i="18" s="1"/>
  <c r="J14" i="18"/>
  <c r="E14" i="18" s="1"/>
  <c r="N33" i="18" s="1"/>
  <c r="J13" i="18"/>
  <c r="E13" i="18" s="1"/>
  <c r="N32" i="18" s="1"/>
  <c r="J12" i="18"/>
  <c r="E12" i="18" s="1"/>
  <c r="N1" i="5" s="1"/>
  <c r="J11" i="18"/>
  <c r="E11" i="18" s="1"/>
  <c r="N30" i="18" s="1"/>
  <c r="J10" i="18"/>
  <c r="E10" i="18" s="1"/>
  <c r="J9" i="18"/>
  <c r="E9" i="18" s="1"/>
  <c r="J8" i="18"/>
  <c r="E8" i="18" s="1"/>
  <c r="J7" i="18"/>
  <c r="E7" i="18" s="1"/>
  <c r="J6" i="18"/>
  <c r="E6" i="18" s="1"/>
  <c r="J5" i="18"/>
  <c r="E5" i="18" s="1"/>
  <c r="N24" i="18" s="1"/>
  <c r="J4" i="18"/>
  <c r="E4" i="18" s="1"/>
  <c r="J3" i="18"/>
  <c r="E3" i="18" s="1"/>
  <c r="N22" i="18" s="1"/>
  <c r="R2" i="18" a="1"/>
  <c r="R2" i="18" s="1"/>
  <c r="J2" i="18"/>
  <c r="E2" i="18" s="1"/>
  <c r="H40" i="15"/>
  <c r="I40" i="15" s="1"/>
  <c r="L40" i="15" s="1"/>
  <c r="H39" i="15"/>
  <c r="I39" i="15" s="1"/>
  <c r="L39" i="15" s="1"/>
  <c r="H38" i="15"/>
  <c r="I38" i="15" s="1"/>
  <c r="L38" i="15" s="1"/>
  <c r="H37" i="15"/>
  <c r="I37" i="15" s="1"/>
  <c r="L37" i="15" s="1"/>
  <c r="H36" i="15"/>
  <c r="I36" i="15" s="1"/>
  <c r="L36" i="15" s="1"/>
  <c r="H35" i="15"/>
  <c r="I35" i="15" s="1"/>
  <c r="L35" i="15" s="1"/>
  <c r="H34" i="15"/>
  <c r="I34" i="15" s="1"/>
  <c r="L34" i="15" s="1"/>
  <c r="H33" i="15"/>
  <c r="I33" i="15" s="1"/>
  <c r="L33" i="15" s="1"/>
  <c r="H32" i="15"/>
  <c r="I32" i="15" s="1"/>
  <c r="L32" i="15" s="1"/>
  <c r="H31" i="15"/>
  <c r="I31" i="15" s="1"/>
  <c r="L31" i="15" s="1"/>
  <c r="H30" i="15"/>
  <c r="I30" i="15" s="1"/>
  <c r="L30" i="15" s="1"/>
  <c r="H29" i="15"/>
  <c r="I29" i="15" s="1"/>
  <c r="L29" i="15" s="1"/>
  <c r="H28" i="15"/>
  <c r="I28" i="15" s="1"/>
  <c r="L28" i="15" s="1"/>
  <c r="H27" i="15"/>
  <c r="I27" i="15" s="1"/>
  <c r="L27" i="15" s="1"/>
  <c r="H26" i="15"/>
  <c r="I26" i="15" s="1"/>
  <c r="L26" i="15" s="1"/>
  <c r="P19" i="15"/>
  <c r="Q19" i="15" s="1"/>
  <c r="T19" i="15" s="1"/>
  <c r="P18" i="15"/>
  <c r="Q18" i="15" s="1"/>
  <c r="T18" i="15" s="1"/>
  <c r="H18" i="15"/>
  <c r="I18" i="15" s="1"/>
  <c r="L18" i="15" s="1"/>
  <c r="P17" i="15"/>
  <c r="Q17" i="15" s="1"/>
  <c r="T17" i="15" s="1"/>
  <c r="H17" i="15"/>
  <c r="I17" i="15" s="1"/>
  <c r="L17" i="15" s="1"/>
  <c r="P16" i="15"/>
  <c r="Q16" i="15" s="1"/>
  <c r="T16" i="15" s="1"/>
  <c r="H16" i="15"/>
  <c r="I16" i="15" s="1"/>
  <c r="L16" i="15" s="1"/>
  <c r="P15" i="15"/>
  <c r="Q15" i="15" s="1"/>
  <c r="T15" i="15" s="1"/>
  <c r="H15" i="15"/>
  <c r="I15" i="15" s="1"/>
  <c r="L15" i="15" s="1"/>
  <c r="P14" i="15"/>
  <c r="Q14" i="15" s="1"/>
  <c r="T14" i="15" s="1"/>
  <c r="H14" i="15"/>
  <c r="I14" i="15" s="1"/>
  <c r="L14" i="15" s="1"/>
  <c r="P13" i="15"/>
  <c r="Q13" i="15" s="1"/>
  <c r="T13" i="15" s="1"/>
  <c r="H13" i="15"/>
  <c r="I13" i="15" s="1"/>
  <c r="L13" i="15" s="1"/>
  <c r="P12" i="15"/>
  <c r="Q12" i="15" s="1"/>
  <c r="T12" i="15" s="1"/>
  <c r="H12" i="15"/>
  <c r="I12" i="15" s="1"/>
  <c r="L12" i="15" s="1"/>
  <c r="P11" i="15"/>
  <c r="Q11" i="15" s="1"/>
  <c r="T11" i="15" s="1"/>
  <c r="H11" i="15"/>
  <c r="I11" i="15" s="1"/>
  <c r="L11" i="15" s="1"/>
  <c r="P10" i="15"/>
  <c r="Q10" i="15" s="1"/>
  <c r="T10" i="15" s="1"/>
  <c r="H10" i="15"/>
  <c r="I10" i="15" s="1"/>
  <c r="L10" i="15" s="1"/>
  <c r="P9" i="15"/>
  <c r="Q9" i="15" s="1"/>
  <c r="T9" i="15" s="1"/>
  <c r="H9" i="15"/>
  <c r="I9" i="15" s="1"/>
  <c r="L9" i="15" s="1"/>
  <c r="P8" i="15"/>
  <c r="Q8" i="15" s="1"/>
  <c r="T8" i="15" s="1"/>
  <c r="H8" i="15"/>
  <c r="I8" i="15" s="1"/>
  <c r="L8" i="15" s="1"/>
  <c r="P7" i="15"/>
  <c r="Q7" i="15" s="1"/>
  <c r="T7" i="15" s="1"/>
  <c r="H7" i="15"/>
  <c r="I7" i="15" s="1"/>
  <c r="L7" i="15" s="1"/>
  <c r="P6" i="15"/>
  <c r="Q6" i="15" s="1"/>
  <c r="T6" i="15" s="1"/>
  <c r="H6" i="15"/>
  <c r="I6" i="15" s="1"/>
  <c r="L6" i="15" s="1"/>
  <c r="P5" i="15"/>
  <c r="Q5" i="15" s="1"/>
  <c r="T5" i="15" s="1"/>
  <c r="H5" i="15"/>
  <c r="I5" i="15" s="1"/>
  <c r="L5" i="15" s="1"/>
  <c r="S4" i="15"/>
  <c r="H4" i="15"/>
  <c r="I4" i="15" s="1"/>
  <c r="L4" i="15" s="1"/>
  <c r="M4" i="14" a="1"/>
  <c r="M4" i="14" s="1"/>
  <c r="AG87" i="13"/>
  <c r="AG86" i="13"/>
  <c r="AG85" i="13"/>
  <c r="AG84" i="13"/>
  <c r="AG83" i="13"/>
  <c r="AG82" i="13"/>
  <c r="AG81" i="13"/>
  <c r="AG80" i="13"/>
  <c r="AG79" i="13"/>
  <c r="AG78" i="13"/>
  <c r="AG76" i="13"/>
  <c r="AG75" i="13"/>
  <c r="AG74" i="13"/>
  <c r="AG73" i="13"/>
  <c r="AG72" i="13"/>
  <c r="AG71" i="13"/>
  <c r="AG70" i="13"/>
  <c r="AG69" i="13"/>
  <c r="AG68" i="13"/>
  <c r="AG67" i="13"/>
  <c r="AG66" i="13"/>
  <c r="AG65" i="13"/>
  <c r="AG64" i="13"/>
  <c r="AG63" i="13"/>
  <c r="AG62" i="13"/>
  <c r="AG61" i="13"/>
  <c r="AG60" i="13"/>
  <c r="AG59" i="13"/>
  <c r="AG58" i="13"/>
  <c r="AG57" i="13"/>
  <c r="AG56" i="13"/>
  <c r="AG55" i="13"/>
  <c r="AG54" i="13"/>
  <c r="AG53" i="13"/>
  <c r="AG52" i="13"/>
  <c r="AG51" i="13"/>
  <c r="AG50" i="13"/>
  <c r="AG49" i="13"/>
  <c r="AG48" i="13"/>
  <c r="AG47" i="13"/>
  <c r="AG46" i="13"/>
  <c r="AG45" i="13"/>
  <c r="AG44" i="13"/>
  <c r="AG43" i="13"/>
  <c r="AG42" i="13"/>
  <c r="AG41" i="13"/>
  <c r="AG40" i="13"/>
  <c r="AG36" i="13"/>
  <c r="AG31" i="13"/>
  <c r="AG30" i="13"/>
  <c r="AG29" i="13"/>
  <c r="AG28" i="13"/>
  <c r="AG27" i="13"/>
  <c r="AG26" i="13"/>
  <c r="AG25" i="13"/>
  <c r="AG24" i="13"/>
  <c r="AG23" i="13"/>
  <c r="AG22" i="13"/>
  <c r="AG21" i="13"/>
  <c r="AG19" i="13"/>
  <c r="AG18" i="13"/>
  <c r="AG17" i="13"/>
  <c r="AG16" i="13"/>
  <c r="AG15" i="13"/>
  <c r="AG14" i="13"/>
  <c r="AG13" i="13"/>
  <c r="AG12" i="13"/>
  <c r="AG11" i="13"/>
  <c r="AG10" i="13"/>
  <c r="AG9" i="13"/>
  <c r="AG8" i="13"/>
  <c r="AG7" i="13"/>
  <c r="AG6" i="13"/>
  <c r="AG5" i="13"/>
  <c r="AG4" i="13"/>
  <c r="AG3" i="13"/>
  <c r="C21" i="11"/>
  <c r="C18" i="11"/>
  <c r="C17" i="11"/>
  <c r="C12" i="11"/>
  <c r="C11" i="11"/>
  <c r="A10" i="11" a="1"/>
  <c r="A10" i="11" s="1"/>
  <c r="C8" i="11"/>
  <c r="C83" i="10"/>
  <c r="D83" i="10" s="1"/>
  <c r="C82" i="10"/>
  <c r="D82" i="10" s="1"/>
  <c r="C81" i="10"/>
  <c r="D81" i="10" s="1"/>
  <c r="C80" i="10"/>
  <c r="D80" i="10" s="1"/>
  <c r="C79" i="10"/>
  <c r="D79" i="10" s="1"/>
  <c r="C78" i="10"/>
  <c r="D78" i="10" s="1"/>
  <c r="C77" i="10"/>
  <c r="D77" i="10" s="1"/>
  <c r="C76" i="10"/>
  <c r="D76" i="10" s="1"/>
  <c r="C75" i="10"/>
  <c r="D75" i="10" s="1"/>
  <c r="C74" i="10"/>
  <c r="D74" i="10" s="1"/>
  <c r="C73" i="10"/>
  <c r="D73" i="10" s="1"/>
  <c r="C72" i="10"/>
  <c r="D72" i="10" s="1"/>
  <c r="C71" i="10"/>
  <c r="D71" i="10" s="1"/>
  <c r="C70" i="10"/>
  <c r="D70" i="10" s="1"/>
  <c r="C69" i="10"/>
  <c r="D69" i="10" s="1"/>
  <c r="C68" i="10"/>
  <c r="D68" i="10" s="1"/>
  <c r="C67" i="10"/>
  <c r="D67" i="10" s="1"/>
  <c r="C66" i="10"/>
  <c r="D66" i="10" s="1"/>
  <c r="C65" i="10"/>
  <c r="D65" i="10" s="1"/>
  <c r="C64" i="10"/>
  <c r="D64" i="10" s="1"/>
  <c r="C63" i="10"/>
  <c r="D63" i="10" s="1"/>
  <c r="C62" i="10"/>
  <c r="D62" i="10" s="1"/>
  <c r="C61" i="10"/>
  <c r="D61" i="10" s="1"/>
  <c r="C60" i="10"/>
  <c r="D60" i="10" s="1"/>
  <c r="C59" i="10"/>
  <c r="D59" i="10" s="1"/>
  <c r="C58" i="10"/>
  <c r="D58" i="10" s="1"/>
  <c r="C57" i="10"/>
  <c r="B57" i="10" s="1"/>
  <c r="A57" i="10" s="1"/>
  <c r="C56" i="10"/>
  <c r="D56" i="10" s="1"/>
  <c r="C55" i="10"/>
  <c r="D55" i="10" s="1"/>
  <c r="C54" i="10"/>
  <c r="B54" i="10" s="1"/>
  <c r="A54" i="10" s="1"/>
  <c r="C53" i="10"/>
  <c r="D53" i="10" s="1"/>
  <c r="C52" i="10"/>
  <c r="D52" i="10" s="1"/>
  <c r="C51" i="10"/>
  <c r="B51" i="10" s="1"/>
  <c r="A51" i="10" s="1"/>
  <c r="C50" i="10"/>
  <c r="D50" i="10" s="1"/>
  <c r="C49" i="10"/>
  <c r="D49" i="10" s="1"/>
  <c r="C48" i="10"/>
  <c r="B48" i="10" s="1"/>
  <c r="A48" i="10" s="1"/>
  <c r="C47" i="10"/>
  <c r="D47" i="10" s="1"/>
  <c r="C46" i="10"/>
  <c r="D46" i="10" s="1"/>
  <c r="C45" i="10"/>
  <c r="D45" i="10" s="1"/>
  <c r="C44" i="10"/>
  <c r="D44" i="10" s="1"/>
  <c r="C43" i="10"/>
  <c r="D43" i="10" s="1"/>
  <c r="C42" i="10"/>
  <c r="D42" i="10" s="1"/>
  <c r="C41" i="10"/>
  <c r="D41" i="10" s="1"/>
  <c r="C40" i="10"/>
  <c r="D40" i="10" s="1"/>
  <c r="C39" i="10"/>
  <c r="B39" i="10" s="1"/>
  <c r="A39" i="10" s="1"/>
  <c r="C38" i="10"/>
  <c r="D38" i="10" s="1"/>
  <c r="C37" i="10"/>
  <c r="D37" i="10" s="1"/>
  <c r="C36" i="10"/>
  <c r="D36" i="10" s="1"/>
  <c r="C35" i="10"/>
  <c r="D35" i="10" s="1"/>
  <c r="C34" i="10"/>
  <c r="D34" i="10" s="1"/>
  <c r="C33" i="10"/>
  <c r="B33" i="10" s="1"/>
  <c r="A33" i="10" s="1"/>
  <c r="C32" i="10"/>
  <c r="D32" i="10" s="1"/>
  <c r="C31" i="10"/>
  <c r="D31" i="10" s="1"/>
  <c r="C30" i="10"/>
  <c r="D30" i="10" s="1"/>
  <c r="C29" i="10"/>
  <c r="D29" i="10" s="1"/>
  <c r="C28" i="10"/>
  <c r="D28" i="10" s="1"/>
  <c r="C27" i="10"/>
  <c r="D27" i="10" s="1"/>
  <c r="C26" i="10"/>
  <c r="D26" i="10" s="1"/>
  <c r="C25" i="10"/>
  <c r="D25" i="10" s="1"/>
  <c r="C24" i="10"/>
  <c r="B24" i="10" s="1"/>
  <c r="A24" i="10" s="1"/>
  <c r="C23" i="10"/>
  <c r="D23" i="10" s="1"/>
  <c r="C22" i="10"/>
  <c r="D22" i="10" s="1"/>
  <c r="C21" i="10"/>
  <c r="D21" i="10" s="1"/>
  <c r="C20" i="10"/>
  <c r="D20" i="10" s="1"/>
  <c r="C19" i="10"/>
  <c r="D19" i="10" s="1"/>
  <c r="C18" i="10"/>
  <c r="B18" i="10" s="1"/>
  <c r="A18" i="10" s="1"/>
  <c r="C17" i="10"/>
  <c r="D17" i="10" s="1"/>
  <c r="C16" i="10"/>
  <c r="D16" i="10" s="1"/>
  <c r="C15" i="10"/>
  <c r="B15" i="10" s="1"/>
  <c r="A15" i="10" s="1"/>
  <c r="C14" i="10"/>
  <c r="D14" i="10" s="1"/>
  <c r="C13" i="10"/>
  <c r="D13" i="10" s="1"/>
  <c r="C12" i="10"/>
  <c r="D12" i="10" s="1"/>
  <c r="C11" i="10"/>
  <c r="D11" i="10" s="1"/>
  <c r="C10" i="10"/>
  <c r="D10" i="10" s="1"/>
  <c r="D9" i="10"/>
  <c r="C8" i="10"/>
  <c r="D8" i="10" s="1"/>
  <c r="C7" i="10"/>
  <c r="D7" i="10" s="1"/>
  <c r="C6" i="10"/>
  <c r="D6" i="10" s="1"/>
  <c r="C5" i="10"/>
  <c r="D5" i="10" s="1"/>
  <c r="C4" i="10"/>
  <c r="D4" i="10" s="1"/>
  <c r="C3" i="10"/>
  <c r="B3" i="10" s="1"/>
  <c r="A3" i="10" s="1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C2" i="9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0" i="8"/>
  <c r="N29" i="8"/>
  <c r="N28" i="8"/>
  <c r="N27" i="8"/>
  <c r="N26" i="8"/>
  <c r="N25" i="8"/>
  <c r="N24" i="8"/>
  <c r="N23" i="8"/>
  <c r="P22" i="8"/>
  <c r="N22" i="8"/>
  <c r="N21" i="8"/>
  <c r="N20" i="8"/>
  <c r="N19" i="8"/>
  <c r="N18" i="8"/>
  <c r="N16" i="8"/>
  <c r="N15" i="8"/>
  <c r="N14" i="8"/>
  <c r="O13" i="8"/>
  <c r="P13" i="8" s="1"/>
  <c r="N13" i="8"/>
  <c r="N12" i="8"/>
  <c r="N11" i="8"/>
  <c r="N10" i="8"/>
  <c r="N9" i="8"/>
  <c r="N8" i="8"/>
  <c r="N7" i="8"/>
  <c r="N6" i="8"/>
  <c r="N5" i="8"/>
  <c r="N4" i="8"/>
  <c r="AE132" i="7"/>
  <c r="Z132" i="7"/>
  <c r="Y132" i="7"/>
  <c r="AE131" i="7"/>
  <c r="Z131" i="7"/>
  <c r="Y131" i="7"/>
  <c r="AE130" i="7"/>
  <c r="Z130" i="7"/>
  <c r="Y130" i="7"/>
  <c r="AE129" i="7"/>
  <c r="Z129" i="7"/>
  <c r="Y129" i="7"/>
  <c r="AE128" i="7"/>
  <c r="Z128" i="7"/>
  <c r="Y128" i="7"/>
  <c r="AE127" i="7"/>
  <c r="Z127" i="7"/>
  <c r="Y127" i="7"/>
  <c r="AE126" i="7"/>
  <c r="Z126" i="7"/>
  <c r="Y126" i="7"/>
  <c r="AE125" i="7"/>
  <c r="Z125" i="7"/>
  <c r="Y125" i="7"/>
  <c r="AE124" i="7"/>
  <c r="Z124" i="7"/>
  <c r="Y124" i="7"/>
  <c r="AE123" i="7"/>
  <c r="Z123" i="7"/>
  <c r="Y123" i="7"/>
  <c r="AE122" i="7"/>
  <c r="Z122" i="7"/>
  <c r="Y122" i="7"/>
  <c r="AE121" i="7"/>
  <c r="Z121" i="7"/>
  <c r="Y121" i="7"/>
  <c r="AE120" i="7"/>
  <c r="Z120" i="7"/>
  <c r="Y120" i="7"/>
  <c r="AE119" i="7"/>
  <c r="Z119" i="7"/>
  <c r="Y119" i="7"/>
  <c r="AE118" i="7"/>
  <c r="Z118" i="7"/>
  <c r="Y118" i="7"/>
  <c r="AE117" i="7"/>
  <c r="Z117" i="7"/>
  <c r="Y117" i="7"/>
  <c r="AE116" i="7"/>
  <c r="Z116" i="7"/>
  <c r="Y116" i="7"/>
  <c r="AE115" i="7"/>
  <c r="Z115" i="7"/>
  <c r="Y115" i="7"/>
  <c r="AE114" i="7"/>
  <c r="Z114" i="7"/>
  <c r="Y114" i="7"/>
  <c r="AE113" i="7"/>
  <c r="Z113" i="7"/>
  <c r="Y113" i="7"/>
  <c r="AE112" i="7"/>
  <c r="Z112" i="7"/>
  <c r="Y112" i="7"/>
  <c r="AE111" i="7"/>
  <c r="Z111" i="7"/>
  <c r="Y111" i="7"/>
  <c r="AE110" i="7"/>
  <c r="Z110" i="7"/>
  <c r="Y110" i="7"/>
  <c r="AE109" i="7"/>
  <c r="Z109" i="7"/>
  <c r="Y109" i="7"/>
  <c r="AE108" i="7"/>
  <c r="Z108" i="7"/>
  <c r="Y108" i="7"/>
  <c r="AE107" i="7"/>
  <c r="Z107" i="7"/>
  <c r="Y107" i="7"/>
  <c r="AE106" i="7"/>
  <c r="Z106" i="7"/>
  <c r="Y106" i="7"/>
  <c r="AE105" i="7"/>
  <c r="Z105" i="7"/>
  <c r="Y105" i="7"/>
  <c r="AE104" i="7"/>
  <c r="Z104" i="7"/>
  <c r="Y104" i="7"/>
  <c r="AE103" i="7"/>
  <c r="Z103" i="7"/>
  <c r="Y103" i="7"/>
  <c r="AE102" i="7"/>
  <c r="Z102" i="7"/>
  <c r="Y102" i="7"/>
  <c r="AE101" i="7"/>
  <c r="Z101" i="7"/>
  <c r="Y101" i="7"/>
  <c r="AE100" i="7"/>
  <c r="Z100" i="7"/>
  <c r="Y100" i="7"/>
  <c r="AE99" i="7"/>
  <c r="Z99" i="7"/>
  <c r="Y99" i="7"/>
  <c r="AE98" i="7"/>
  <c r="Z98" i="7"/>
  <c r="Y98" i="7"/>
  <c r="AE97" i="7"/>
  <c r="Z97" i="7"/>
  <c r="Y97" i="7"/>
  <c r="AE96" i="7"/>
  <c r="Z96" i="7"/>
  <c r="Y96" i="7"/>
  <c r="AE95" i="7"/>
  <c r="Z95" i="7"/>
  <c r="Y95" i="7"/>
  <c r="AE94" i="7"/>
  <c r="Z94" i="7"/>
  <c r="Y94" i="7"/>
  <c r="AE93" i="7"/>
  <c r="Z93" i="7"/>
  <c r="Y93" i="7"/>
  <c r="AE92" i="7"/>
  <c r="Z92" i="7"/>
  <c r="Y92" i="7"/>
  <c r="AE91" i="7"/>
  <c r="Z91" i="7"/>
  <c r="Y91" i="7"/>
  <c r="AE90" i="7"/>
  <c r="Z90" i="7"/>
  <c r="Y90" i="7"/>
  <c r="AE89" i="7"/>
  <c r="Z89" i="7"/>
  <c r="Y89" i="7"/>
  <c r="AE88" i="7"/>
  <c r="Z88" i="7"/>
  <c r="Y88" i="7"/>
  <c r="AE87" i="7"/>
  <c r="Z87" i="7"/>
  <c r="Y87" i="7"/>
  <c r="AE86" i="7"/>
  <c r="Z86" i="7"/>
  <c r="Y86" i="7"/>
  <c r="AE85" i="7"/>
  <c r="Z85" i="7"/>
  <c r="Y85" i="7"/>
  <c r="AE84" i="7"/>
  <c r="Z84" i="7"/>
  <c r="Y84" i="7"/>
  <c r="AE83" i="7"/>
  <c r="Z83" i="7"/>
  <c r="Y83" i="7"/>
  <c r="AE82" i="7"/>
  <c r="Z82" i="7"/>
  <c r="Y82" i="7"/>
  <c r="AE81" i="7"/>
  <c r="Z81" i="7"/>
  <c r="Y81" i="7"/>
  <c r="AE80" i="7"/>
  <c r="Z80" i="7"/>
  <c r="Y80" i="7"/>
  <c r="AE79" i="7"/>
  <c r="Z79" i="7"/>
  <c r="Y79" i="7"/>
  <c r="AE78" i="7"/>
  <c r="Z78" i="7"/>
  <c r="Y78" i="7"/>
  <c r="AE77" i="7"/>
  <c r="Z77" i="7"/>
  <c r="Y77" i="7"/>
  <c r="AE76" i="7"/>
  <c r="Z76" i="7"/>
  <c r="Y76" i="7"/>
  <c r="AE75" i="7"/>
  <c r="Z75" i="7"/>
  <c r="Y75" i="7"/>
  <c r="AE74" i="7"/>
  <c r="Z74" i="7"/>
  <c r="Y74" i="7"/>
  <c r="AE73" i="7"/>
  <c r="Z73" i="7"/>
  <c r="Y73" i="7"/>
  <c r="AE72" i="7"/>
  <c r="Z72" i="7"/>
  <c r="Y72" i="7"/>
  <c r="AE71" i="7"/>
  <c r="Z71" i="7"/>
  <c r="Y71" i="7"/>
  <c r="AE70" i="7"/>
  <c r="Z70" i="7"/>
  <c r="Y70" i="7"/>
  <c r="AE69" i="7"/>
  <c r="Z69" i="7"/>
  <c r="Y69" i="7"/>
  <c r="AE68" i="7"/>
  <c r="Z68" i="7"/>
  <c r="Y68" i="7"/>
  <c r="AE67" i="7"/>
  <c r="Z67" i="7"/>
  <c r="Y67" i="7"/>
  <c r="AE66" i="7"/>
  <c r="Z66" i="7"/>
  <c r="Y66" i="7"/>
  <c r="AE65" i="7"/>
  <c r="Z65" i="7"/>
  <c r="Y65" i="7"/>
  <c r="AE64" i="7"/>
  <c r="Z64" i="7"/>
  <c r="Y64" i="7"/>
  <c r="AE63" i="7"/>
  <c r="Z63" i="7"/>
  <c r="Y63" i="7"/>
  <c r="AE62" i="7"/>
  <c r="Z62" i="7"/>
  <c r="Y62" i="7"/>
  <c r="AE61" i="7"/>
  <c r="Z61" i="7"/>
  <c r="Y61" i="7"/>
  <c r="AE60" i="7"/>
  <c r="Z60" i="7"/>
  <c r="Y60" i="7"/>
  <c r="AE59" i="7"/>
  <c r="Z59" i="7"/>
  <c r="Y59" i="7"/>
  <c r="AE58" i="7"/>
  <c r="Z58" i="7"/>
  <c r="Y58" i="7"/>
  <c r="AE57" i="7"/>
  <c r="Z57" i="7"/>
  <c r="Y57" i="7"/>
  <c r="AE56" i="7"/>
  <c r="Z56" i="7"/>
  <c r="Y56" i="7"/>
  <c r="AE55" i="7"/>
  <c r="Z55" i="7"/>
  <c r="Y55" i="7"/>
  <c r="AE54" i="7"/>
  <c r="Z54" i="7"/>
  <c r="Y54" i="7"/>
  <c r="AE53" i="7"/>
  <c r="Z53" i="7"/>
  <c r="Y53" i="7"/>
  <c r="AE52" i="7"/>
  <c r="Z52" i="7"/>
  <c r="Y52" i="7"/>
  <c r="AE51" i="7"/>
  <c r="Z51" i="7"/>
  <c r="Y51" i="7"/>
  <c r="AE50" i="7"/>
  <c r="Z50" i="7"/>
  <c r="Y50" i="7"/>
  <c r="AE49" i="7"/>
  <c r="Z49" i="7"/>
  <c r="Y49" i="7"/>
  <c r="AE48" i="7"/>
  <c r="Z48" i="7"/>
  <c r="Y48" i="7"/>
  <c r="AE47" i="7"/>
  <c r="Z47" i="7"/>
  <c r="Y47" i="7"/>
  <c r="AE46" i="7"/>
  <c r="Z46" i="7"/>
  <c r="Y46" i="7"/>
  <c r="AE45" i="7"/>
  <c r="Z45" i="7"/>
  <c r="Y45" i="7"/>
  <c r="AE44" i="7"/>
  <c r="Z44" i="7"/>
  <c r="Y44" i="7"/>
  <c r="AE43" i="7"/>
  <c r="Z43" i="7"/>
  <c r="Y43" i="7"/>
  <c r="D43" i="7" a="1"/>
  <c r="D43" i="7" s="1"/>
  <c r="AE42" i="7"/>
  <c r="Z42" i="7"/>
  <c r="Y42" i="7"/>
  <c r="D42" i="7" a="1"/>
  <c r="D42" i="7" s="1"/>
  <c r="AE41" i="7"/>
  <c r="Z41" i="7"/>
  <c r="Y41" i="7"/>
  <c r="AE40" i="7"/>
  <c r="Z40" i="7"/>
  <c r="Y40" i="7"/>
  <c r="AE39" i="7"/>
  <c r="Z39" i="7"/>
  <c r="Y39" i="7"/>
  <c r="AE38" i="7"/>
  <c r="Z38" i="7"/>
  <c r="Y38" i="7"/>
  <c r="AE37" i="7"/>
  <c r="Z37" i="7"/>
  <c r="Y37" i="7"/>
  <c r="AE36" i="7"/>
  <c r="Z36" i="7"/>
  <c r="Y36" i="7"/>
  <c r="AE35" i="7"/>
  <c r="Z35" i="7"/>
  <c r="Y35" i="7"/>
  <c r="AE34" i="7"/>
  <c r="Z34" i="7"/>
  <c r="Y34" i="7"/>
  <c r="AE33" i="7"/>
  <c r="Z33" i="7"/>
  <c r="Y33" i="7"/>
  <c r="AE32" i="7"/>
  <c r="Z32" i="7"/>
  <c r="Y32" i="7"/>
  <c r="AE31" i="7"/>
  <c r="Z31" i="7"/>
  <c r="Y31" i="7"/>
  <c r="C31" i="7"/>
  <c r="AE30" i="7"/>
  <c r="Z30" i="7"/>
  <c r="Y30" i="7"/>
  <c r="C30" i="7"/>
  <c r="AE29" i="7"/>
  <c r="Z29" i="7"/>
  <c r="Y29" i="7"/>
  <c r="C29" i="7"/>
  <c r="AE28" i="7"/>
  <c r="Z28" i="7"/>
  <c r="Y28" i="7"/>
  <c r="C28" i="7"/>
  <c r="AE27" i="7"/>
  <c r="Z27" i="7"/>
  <c r="Y27" i="7"/>
  <c r="AE26" i="7"/>
  <c r="Z26" i="7"/>
  <c r="Y26" i="7"/>
  <c r="AE25" i="7"/>
  <c r="Z25" i="7"/>
  <c r="Y25" i="7"/>
  <c r="AE24" i="7"/>
  <c r="Z24" i="7"/>
  <c r="Y24" i="7"/>
  <c r="AE23" i="7"/>
  <c r="Z23" i="7"/>
  <c r="Y23" i="7"/>
  <c r="AE22" i="7"/>
  <c r="Z22" i="7"/>
  <c r="Y22" i="7"/>
  <c r="A22" i="7"/>
  <c r="AE21" i="7"/>
  <c r="Z21" i="7"/>
  <c r="Y21" i="7"/>
  <c r="AE20" i="7"/>
  <c r="Z20" i="7"/>
  <c r="Y20" i="7"/>
  <c r="AE19" i="7"/>
  <c r="Z19" i="7"/>
  <c r="Y19" i="7"/>
  <c r="AE18" i="7"/>
  <c r="Z18" i="7"/>
  <c r="Y18" i="7"/>
  <c r="AE17" i="7"/>
  <c r="Z17" i="7"/>
  <c r="Y17" i="7"/>
  <c r="AE16" i="7"/>
  <c r="Z16" i="7"/>
  <c r="Y16" i="7"/>
  <c r="AE15" i="7"/>
  <c r="Z15" i="7"/>
  <c r="Y15" i="7"/>
  <c r="C15" i="7"/>
  <c r="AE14" i="7"/>
  <c r="Z14" i="7"/>
  <c r="Y14" i="7"/>
  <c r="AE13" i="7"/>
  <c r="Z13" i="7"/>
  <c r="Y13" i="7"/>
  <c r="A13" i="7"/>
  <c r="AE12" i="7"/>
  <c r="Z12" i="7"/>
  <c r="Y12" i="7"/>
  <c r="C12" i="7"/>
  <c r="F12" i="7" s="1"/>
  <c r="AE11" i="7"/>
  <c r="Z11" i="7"/>
  <c r="Y11" i="7"/>
  <c r="AE10" i="7"/>
  <c r="Z10" i="7"/>
  <c r="Y10" i="7"/>
  <c r="AE9" i="7"/>
  <c r="Z9" i="7"/>
  <c r="Y9" i="7"/>
  <c r="AE8" i="7"/>
  <c r="Z8" i="7"/>
  <c r="Y8" i="7"/>
  <c r="A8" i="7"/>
  <c r="AE7" i="7"/>
  <c r="Z7" i="7"/>
  <c r="Y7" i="7"/>
  <c r="A7" i="7"/>
  <c r="AE6" i="7"/>
  <c r="Z6" i="7"/>
  <c r="Y6" i="7"/>
  <c r="AE5" i="7"/>
  <c r="Z5" i="7"/>
  <c r="Y5" i="7"/>
  <c r="AE4" i="7"/>
  <c r="Z4" i="7"/>
  <c r="Y4" i="7"/>
  <c r="AE3" i="7"/>
  <c r="AB3" i="7"/>
  <c r="AB4" i="7" s="1"/>
  <c r="AB5" i="7" s="1"/>
  <c r="AB6" i="7" s="1"/>
  <c r="AB7" i="7" s="1"/>
  <c r="AB8" i="7" s="1"/>
  <c r="AB9" i="7" s="1"/>
  <c r="AB10" i="7" s="1"/>
  <c r="AB11" i="7" s="1"/>
  <c r="AB12" i="7" s="1"/>
  <c r="AB13" i="7" s="1"/>
  <c r="AB14" i="7" s="1"/>
  <c r="AB15" i="7" s="1"/>
  <c r="AB16" i="7" s="1"/>
  <c r="AB17" i="7" s="1"/>
  <c r="AB18" i="7" s="1"/>
  <c r="AB19" i="7" s="1"/>
  <c r="AB20" i="7" s="1"/>
  <c r="AB21" i="7" s="1"/>
  <c r="AB22" i="7" s="1"/>
  <c r="AB23" i="7" s="1"/>
  <c r="AB24" i="7" s="1"/>
  <c r="AB25" i="7" s="1"/>
  <c r="AB26" i="7" s="1"/>
  <c r="AB27" i="7" s="1"/>
  <c r="AB28" i="7" s="1"/>
  <c r="AB29" i="7" s="1"/>
  <c r="AB30" i="7" s="1"/>
  <c r="AB31" i="7" s="1"/>
  <c r="AB32" i="7" s="1"/>
  <c r="AB33" i="7" s="1"/>
  <c r="AB34" i="7" s="1"/>
  <c r="AB35" i="7" s="1"/>
  <c r="AB36" i="7" s="1"/>
  <c r="AB37" i="7" s="1"/>
  <c r="AB38" i="7" s="1"/>
  <c r="AB39" i="7" s="1"/>
  <c r="AB40" i="7" s="1"/>
  <c r="AB41" i="7" s="1"/>
  <c r="AB42" i="7" s="1"/>
  <c r="AB43" i="7" s="1"/>
  <c r="AB44" i="7" s="1"/>
  <c r="AB45" i="7" s="1"/>
  <c r="AB46" i="7" s="1"/>
  <c r="AB47" i="7" s="1"/>
  <c r="AB48" i="7" s="1"/>
  <c r="AB49" i="7" s="1"/>
  <c r="AB50" i="7" s="1"/>
  <c r="AB51" i="7" s="1"/>
  <c r="AB52" i="7" s="1"/>
  <c r="AB53" i="7" s="1"/>
  <c r="AB54" i="7" s="1"/>
  <c r="AB55" i="7" s="1"/>
  <c r="AB56" i="7" s="1"/>
  <c r="AB57" i="7" s="1"/>
  <c r="AB58" i="7" s="1"/>
  <c r="AB59" i="7" s="1"/>
  <c r="AB60" i="7" s="1"/>
  <c r="AB61" i="7" s="1"/>
  <c r="AB62" i="7" s="1"/>
  <c r="AB63" i="7" s="1"/>
  <c r="AB64" i="7" s="1"/>
  <c r="AB65" i="7" s="1"/>
  <c r="AB66" i="7" s="1"/>
  <c r="AB67" i="7" s="1"/>
  <c r="AB68" i="7" s="1"/>
  <c r="AB69" i="7" s="1"/>
  <c r="AB70" i="7" s="1"/>
  <c r="AB71" i="7" s="1"/>
  <c r="AB72" i="7" s="1"/>
  <c r="AB73" i="7" s="1"/>
  <c r="AB74" i="7" s="1"/>
  <c r="AB75" i="7" s="1"/>
  <c r="AB76" i="7" s="1"/>
  <c r="AB77" i="7" s="1"/>
  <c r="AB78" i="7" s="1"/>
  <c r="AB79" i="7" s="1"/>
  <c r="AB80" i="7" s="1"/>
  <c r="AB81" i="7" s="1"/>
  <c r="AB82" i="7" s="1"/>
  <c r="AB83" i="7" s="1"/>
  <c r="AB84" i="7" s="1"/>
  <c r="AB85" i="7" s="1"/>
  <c r="AB86" i="7" s="1"/>
  <c r="AB87" i="7" s="1"/>
  <c r="AB88" i="7" s="1"/>
  <c r="AB89" i="7" s="1"/>
  <c r="AB90" i="7" s="1"/>
  <c r="AB91" i="7" s="1"/>
  <c r="AB92" i="7" s="1"/>
  <c r="AB93" i="7" s="1"/>
  <c r="AB94" i="7" s="1"/>
  <c r="AB95" i="7" s="1"/>
  <c r="AB96" i="7" s="1"/>
  <c r="AB97" i="7" s="1"/>
  <c r="AB98" i="7" s="1"/>
  <c r="AB99" i="7" s="1"/>
  <c r="AB100" i="7" s="1"/>
  <c r="AB101" i="7" s="1"/>
  <c r="AB102" i="7" s="1"/>
  <c r="AB103" i="7" s="1"/>
  <c r="AB104" i="7" s="1"/>
  <c r="AB105" i="7" s="1"/>
  <c r="AB106" i="7" s="1"/>
  <c r="AB107" i="7" s="1"/>
  <c r="AB108" i="7" s="1"/>
  <c r="AB109" i="7" s="1"/>
  <c r="AB110" i="7" s="1"/>
  <c r="AB111" i="7" s="1"/>
  <c r="AB112" i="7" s="1"/>
  <c r="AB113" i="7" s="1"/>
  <c r="AB114" i="7" s="1"/>
  <c r="AB115" i="7" s="1"/>
  <c r="AB116" i="7" s="1"/>
  <c r="AB117" i="7" s="1"/>
  <c r="AB118" i="7" s="1"/>
  <c r="AB119" i="7" s="1"/>
  <c r="AB120" i="7" s="1"/>
  <c r="AB121" i="7" s="1"/>
  <c r="AB122" i="7" s="1"/>
  <c r="AB123" i="7" s="1"/>
  <c r="AB124" i="7" s="1"/>
  <c r="AB125" i="7" s="1"/>
  <c r="AB126" i="7" s="1"/>
  <c r="AB127" i="7" s="1"/>
  <c r="AB128" i="7" s="1"/>
  <c r="AB129" i="7" s="1"/>
  <c r="AB130" i="7" s="1"/>
  <c r="AB131" i="7" s="1"/>
  <c r="AB132" i="7" s="1"/>
  <c r="AB133" i="7" s="1"/>
  <c r="AB134" i="7" s="1"/>
  <c r="AB135" i="7" s="1"/>
  <c r="AB136" i="7" s="1"/>
  <c r="AB137" i="7" s="1"/>
  <c r="AB138" i="7" s="1"/>
  <c r="AB139" i="7" s="1"/>
  <c r="AB140" i="7" s="1"/>
  <c r="AB141" i="7" s="1"/>
  <c r="AB142" i="7" s="1"/>
  <c r="AB143" i="7" s="1"/>
  <c r="AB144" i="7" s="1"/>
  <c r="AB145" i="7" s="1"/>
  <c r="AB146" i="7" s="1"/>
  <c r="AB147" i="7" s="1"/>
  <c r="AB148" i="7" s="1"/>
  <c r="AB149" i="7" s="1"/>
  <c r="AB150" i="7" s="1"/>
  <c r="AB151" i="7" s="1"/>
  <c r="AB152" i="7" s="1"/>
  <c r="AB153" i="7" s="1"/>
  <c r="AB154" i="7" s="1"/>
  <c r="AB155" i="7" s="1"/>
  <c r="AB156" i="7" s="1"/>
  <c r="AB157" i="7" s="1"/>
  <c r="AB158" i="7" s="1"/>
  <c r="AB159" i="7" s="1"/>
  <c r="AB160" i="7" s="1"/>
  <c r="AB161" i="7" s="1"/>
  <c r="AB162" i="7" s="1"/>
  <c r="AB163" i="7" s="1"/>
  <c r="AB164" i="7" s="1"/>
  <c r="AB165" i="7" s="1"/>
  <c r="AB166" i="7" s="1"/>
  <c r="AB167" i="7" s="1"/>
  <c r="AB168" i="7" s="1"/>
  <c r="AB169" i="7" s="1"/>
  <c r="AB170" i="7" s="1"/>
  <c r="AB171" i="7" s="1"/>
  <c r="AB172" i="7" s="1"/>
  <c r="AB173" i="7" s="1"/>
  <c r="AB174" i="7" s="1"/>
  <c r="AB175" i="7" s="1"/>
  <c r="AB176" i="7" s="1"/>
  <c r="AB177" i="7" s="1"/>
  <c r="AB178" i="7" s="1"/>
  <c r="AB179" i="7" s="1"/>
  <c r="AB180" i="7" s="1"/>
  <c r="AB181" i="7" s="1"/>
  <c r="AB182" i="7" s="1"/>
  <c r="AB183" i="7" s="1"/>
  <c r="AB184" i="7" s="1"/>
  <c r="AB185" i="7" s="1"/>
  <c r="AB186" i="7" s="1"/>
  <c r="AB187" i="7" s="1"/>
  <c r="AB188" i="7" s="1"/>
  <c r="AB189" i="7" s="1"/>
  <c r="AB190" i="7" s="1"/>
  <c r="AB191" i="7" s="1"/>
  <c r="AB192" i="7" s="1"/>
  <c r="AB193" i="7" s="1"/>
  <c r="AB194" i="7" s="1"/>
  <c r="AB195" i="7" s="1"/>
  <c r="AB196" i="7" s="1"/>
  <c r="AB197" i="7" s="1"/>
  <c r="AB198" i="7" s="1"/>
  <c r="AB199" i="7" s="1"/>
  <c r="AB200" i="7" s="1"/>
  <c r="AB201" i="7" s="1"/>
  <c r="AB202" i="7" s="1"/>
  <c r="AB203" i="7" s="1"/>
  <c r="AB204" i="7" s="1"/>
  <c r="AB205" i="7" s="1"/>
  <c r="AB206" i="7" s="1"/>
  <c r="AB207" i="7" s="1"/>
  <c r="AB208" i="7" s="1"/>
  <c r="AB209" i="7" s="1"/>
  <c r="AB210" i="7" s="1"/>
  <c r="AB211" i="7" s="1"/>
  <c r="AB212" i="7" s="1"/>
  <c r="AB213" i="7" s="1"/>
  <c r="AB214" i="7" s="1"/>
  <c r="AB215" i="7" s="1"/>
  <c r="AB216" i="7" s="1"/>
  <c r="AB217" i="7" s="1"/>
  <c r="AB218" i="7" s="1"/>
  <c r="AB219" i="7" s="1"/>
  <c r="AB220" i="7" s="1"/>
  <c r="AB221" i="7" s="1"/>
  <c r="AB222" i="7" s="1"/>
  <c r="AB223" i="7" s="1"/>
  <c r="AB224" i="7" s="1"/>
  <c r="AB225" i="7" s="1"/>
  <c r="AB226" i="7" s="1"/>
  <c r="AB227" i="7" s="1"/>
  <c r="AB228" i="7" s="1"/>
  <c r="AB229" i="7" s="1"/>
  <c r="AB230" i="7" s="1"/>
  <c r="AB231" i="7" s="1"/>
  <c r="AB232" i="7" s="1"/>
  <c r="AB233" i="7" s="1"/>
  <c r="AB234" i="7" s="1"/>
  <c r="AB235" i="7" s="1"/>
  <c r="AB236" i="7" s="1"/>
  <c r="AB237" i="7" s="1"/>
  <c r="AB238" i="7" s="1"/>
  <c r="AB239" i="7" s="1"/>
  <c r="AB240" i="7" s="1"/>
  <c r="AB241" i="7" s="1"/>
  <c r="AB242" i="7" s="1"/>
  <c r="AB243" i="7" s="1"/>
  <c r="AB244" i="7" s="1"/>
  <c r="AB245" i="7" s="1"/>
  <c r="AB246" i="7" s="1"/>
  <c r="AB247" i="7" s="1"/>
  <c r="AB248" i="7" s="1"/>
  <c r="AB249" i="7" s="1"/>
  <c r="AB250" i="7" s="1"/>
  <c r="AB251" i="7" s="1"/>
  <c r="AB252" i="7" s="1"/>
  <c r="AB253" i="7" s="1"/>
  <c r="AB254" i="7" s="1"/>
  <c r="AB255" i="7" s="1"/>
  <c r="AB256" i="7" s="1"/>
  <c r="AB257" i="7" s="1"/>
  <c r="AB258" i="7" s="1"/>
  <c r="AB259" i="7" s="1"/>
  <c r="AB260" i="7" s="1"/>
  <c r="AB261" i="7" s="1"/>
  <c r="AB262" i="7" s="1"/>
  <c r="AB263" i="7" s="1"/>
  <c r="AB264" i="7" s="1"/>
  <c r="AB265" i="7" s="1"/>
  <c r="AB266" i="7" s="1"/>
  <c r="AB267" i="7" s="1"/>
  <c r="AB268" i="7" s="1"/>
  <c r="AB269" i="7" s="1"/>
  <c r="AB270" i="7" s="1"/>
  <c r="AB271" i="7" s="1"/>
  <c r="AB272" i="7" s="1"/>
  <c r="AB273" i="7" s="1"/>
  <c r="AB274" i="7" s="1"/>
  <c r="AB275" i="7" s="1"/>
  <c r="AB276" i="7" s="1"/>
  <c r="AB277" i="7" s="1"/>
  <c r="AB278" i="7" s="1"/>
  <c r="AB279" i="7" s="1"/>
  <c r="AB280" i="7" s="1"/>
  <c r="AB281" i="7" s="1"/>
  <c r="AB282" i="7" s="1"/>
  <c r="AB283" i="7" s="1"/>
  <c r="AB284" i="7" s="1"/>
  <c r="AB285" i="7" s="1"/>
  <c r="AB286" i="7" s="1"/>
  <c r="AB287" i="7" s="1"/>
  <c r="AB288" i="7" s="1"/>
  <c r="AB289" i="7" s="1"/>
  <c r="AB290" i="7" s="1"/>
  <c r="AB291" i="7" s="1"/>
  <c r="AB292" i="7" s="1"/>
  <c r="AB293" i="7" s="1"/>
  <c r="AB294" i="7" s="1"/>
  <c r="AB295" i="7" s="1"/>
  <c r="AB296" i="7" s="1"/>
  <c r="AB297" i="7" s="1"/>
  <c r="AB298" i="7" s="1"/>
  <c r="AB299" i="7" s="1"/>
  <c r="AB300" i="7" s="1"/>
  <c r="AB301" i="7" s="1"/>
  <c r="AB302" i="7" s="1"/>
  <c r="AB303" i="7" s="1"/>
  <c r="AB304" i="7" s="1"/>
  <c r="AB305" i="7" s="1"/>
  <c r="AB306" i="7" s="1"/>
  <c r="AB307" i="7" s="1"/>
  <c r="AB308" i="7" s="1"/>
  <c r="AB309" i="7" s="1"/>
  <c r="AB310" i="7" s="1"/>
  <c r="AB311" i="7" s="1"/>
  <c r="AB312" i="7" s="1"/>
  <c r="AB313" i="7" s="1"/>
  <c r="AB314" i="7" s="1"/>
  <c r="AB315" i="7" s="1"/>
  <c r="AB316" i="7" s="1"/>
  <c r="AB317" i="7" s="1"/>
  <c r="AB318" i="7" s="1"/>
  <c r="AB319" i="7" s="1"/>
  <c r="AB320" i="7" s="1"/>
  <c r="AB321" i="7" s="1"/>
  <c r="AB322" i="7" s="1"/>
  <c r="AB323" i="7" s="1"/>
  <c r="AB324" i="7" s="1"/>
  <c r="AB325" i="7" s="1"/>
  <c r="AB326" i="7" s="1"/>
  <c r="AB327" i="7" s="1"/>
  <c r="AB328" i="7" s="1"/>
  <c r="AB329" i="7" s="1"/>
  <c r="AB330" i="7" s="1"/>
  <c r="AB331" i="7" s="1"/>
  <c r="AB332" i="7" s="1"/>
  <c r="AB333" i="7" s="1"/>
  <c r="AB334" i="7" s="1"/>
  <c r="AB335" i="7" s="1"/>
  <c r="AB336" i="7" s="1"/>
  <c r="AB337" i="7" s="1"/>
  <c r="AB338" i="7" s="1"/>
  <c r="AB339" i="7" s="1"/>
  <c r="AB340" i="7" s="1"/>
  <c r="AB341" i="7" s="1"/>
  <c r="AB342" i="7" s="1"/>
  <c r="AB343" i="7" s="1"/>
  <c r="AB344" i="7" s="1"/>
  <c r="AB345" i="7" s="1"/>
  <c r="AB346" i="7" s="1"/>
  <c r="AB347" i="7" s="1"/>
  <c r="AB348" i="7" s="1"/>
  <c r="AB349" i="7" s="1"/>
  <c r="AB350" i="7" s="1"/>
  <c r="AB351" i="7" s="1"/>
  <c r="AB352" i="7" s="1"/>
  <c r="AB353" i="7" s="1"/>
  <c r="AB354" i="7" s="1"/>
  <c r="AB355" i="7" s="1"/>
  <c r="AB356" i="7" s="1"/>
  <c r="AB357" i="7" s="1"/>
  <c r="AB358" i="7" s="1"/>
  <c r="AB359" i="7" s="1"/>
  <c r="AB360" i="7" s="1"/>
  <c r="AB361" i="7" s="1"/>
  <c r="AB362" i="7" s="1"/>
  <c r="AB363" i="7" s="1"/>
  <c r="AB364" i="7" s="1"/>
  <c r="AB365" i="7" s="1"/>
  <c r="AB366" i="7" s="1"/>
  <c r="AB367" i="7" s="1"/>
  <c r="AB368" i="7" s="1"/>
  <c r="AB369" i="7" s="1"/>
  <c r="AB370" i="7" s="1"/>
  <c r="AB371" i="7" s="1"/>
  <c r="AB372" i="7" s="1"/>
  <c r="AB373" i="7" s="1"/>
  <c r="AB374" i="7" s="1"/>
  <c r="AB375" i="7" s="1"/>
  <c r="AB376" i="7" s="1"/>
  <c r="AB377" i="7" s="1"/>
  <c r="AB378" i="7" s="1"/>
  <c r="AB379" i="7" s="1"/>
  <c r="AB380" i="7" s="1"/>
  <c r="AB381" i="7" s="1"/>
  <c r="AB382" i="7" s="1"/>
  <c r="AB383" i="7" s="1"/>
  <c r="AB384" i="7" s="1"/>
  <c r="AB385" i="7" s="1"/>
  <c r="AB386" i="7" s="1"/>
  <c r="AB387" i="7" s="1"/>
  <c r="AB388" i="7" s="1"/>
  <c r="AB389" i="7" s="1"/>
  <c r="AB390" i="7" s="1"/>
  <c r="AB391" i="7" s="1"/>
  <c r="AB392" i="7" s="1"/>
  <c r="AB393" i="7" s="1"/>
  <c r="AB394" i="7" s="1"/>
  <c r="AB395" i="7" s="1"/>
  <c r="AB396" i="7" s="1"/>
  <c r="AB397" i="7" s="1"/>
  <c r="AB398" i="7" s="1"/>
  <c r="AB399" i="7" s="1"/>
  <c r="AB400" i="7" s="1"/>
  <c r="AB401" i="7" s="1"/>
  <c r="AB402" i="7" s="1"/>
  <c r="AB403" i="7" s="1"/>
  <c r="AB404" i="7" s="1"/>
  <c r="AB405" i="7" s="1"/>
  <c r="AB406" i="7" s="1"/>
  <c r="AB407" i="7" s="1"/>
  <c r="AB408" i="7" s="1"/>
  <c r="AB409" i="7" s="1"/>
  <c r="AB410" i="7" s="1"/>
  <c r="AB411" i="7" s="1"/>
  <c r="AB412" i="7" s="1"/>
  <c r="AB413" i="7" s="1"/>
  <c r="AB414" i="7" s="1"/>
  <c r="AB415" i="7" s="1"/>
  <c r="AB416" i="7" s="1"/>
  <c r="AB417" i="7" s="1"/>
  <c r="AB418" i="7" s="1"/>
  <c r="AB419" i="7" s="1"/>
  <c r="AB420" i="7" s="1"/>
  <c r="AB421" i="7" s="1"/>
  <c r="AB422" i="7" s="1"/>
  <c r="AB423" i="7" s="1"/>
  <c r="AB424" i="7" s="1"/>
  <c r="AB425" i="7" s="1"/>
  <c r="AB426" i="7" s="1"/>
  <c r="AB427" i="7" s="1"/>
  <c r="AB428" i="7" s="1"/>
  <c r="AB429" i="7" s="1"/>
  <c r="AB430" i="7" s="1"/>
  <c r="AB431" i="7" s="1"/>
  <c r="AB432" i="7" s="1"/>
  <c r="AB433" i="7" s="1"/>
  <c r="AB434" i="7" s="1"/>
  <c r="AB435" i="7" s="1"/>
  <c r="AB436" i="7" s="1"/>
  <c r="AB437" i="7" s="1"/>
  <c r="AB438" i="7" s="1"/>
  <c r="AB439" i="7" s="1"/>
  <c r="AB440" i="7" s="1"/>
  <c r="AB441" i="7" s="1"/>
  <c r="AB442" i="7" s="1"/>
  <c r="AB443" i="7" s="1"/>
  <c r="AB444" i="7" s="1"/>
  <c r="AB445" i="7" s="1"/>
  <c r="AB446" i="7" s="1"/>
  <c r="AB447" i="7" s="1"/>
  <c r="AB448" i="7" s="1"/>
  <c r="AB449" i="7" s="1"/>
  <c r="AB450" i="7" s="1"/>
  <c r="AB451" i="7" s="1"/>
  <c r="AB452" i="7" s="1"/>
  <c r="AB453" i="7" s="1"/>
  <c r="AB454" i="7" s="1"/>
  <c r="AB455" i="7" s="1"/>
  <c r="AB456" i="7" s="1"/>
  <c r="AB457" i="7" s="1"/>
  <c r="AB458" i="7" s="1"/>
  <c r="AB459" i="7" s="1"/>
  <c r="AB460" i="7" s="1"/>
  <c r="AB461" i="7" s="1"/>
  <c r="AB462" i="7" s="1"/>
  <c r="AB463" i="7" s="1"/>
  <c r="AB464" i="7" s="1"/>
  <c r="AB465" i="7" s="1"/>
  <c r="AB466" i="7" s="1"/>
  <c r="AB467" i="7" s="1"/>
  <c r="AB468" i="7" s="1"/>
  <c r="AB469" i="7" s="1"/>
  <c r="AB470" i="7" s="1"/>
  <c r="AB471" i="7" s="1"/>
  <c r="AB472" i="7" s="1"/>
  <c r="AB473" i="7" s="1"/>
  <c r="AB474" i="7" s="1"/>
  <c r="AB475" i="7" s="1"/>
  <c r="AB476" i="7" s="1"/>
  <c r="AB477" i="7" s="1"/>
  <c r="AB478" i="7" s="1"/>
  <c r="AB479" i="7" s="1"/>
  <c r="AB480" i="7" s="1"/>
  <c r="AB481" i="7" s="1"/>
  <c r="AB482" i="7" s="1"/>
  <c r="AB483" i="7" s="1"/>
  <c r="AB484" i="7" s="1"/>
  <c r="AB485" i="7" s="1"/>
  <c r="AB486" i="7" s="1"/>
  <c r="AB487" i="7" s="1"/>
  <c r="AB488" i="7" s="1"/>
  <c r="AB489" i="7" s="1"/>
  <c r="AB490" i="7" s="1"/>
  <c r="AB491" i="7" s="1"/>
  <c r="AB492" i="7" s="1"/>
  <c r="AB493" i="7" s="1"/>
  <c r="AB494" i="7" s="1"/>
  <c r="AB495" i="7" s="1"/>
  <c r="AB496" i="7" s="1"/>
  <c r="AB497" i="7" s="1"/>
  <c r="AB498" i="7" s="1"/>
  <c r="AB499" i="7" s="1"/>
  <c r="AB500" i="7" s="1"/>
  <c r="AB501" i="7" s="1"/>
  <c r="AB502" i="7" s="1"/>
  <c r="AB503" i="7" s="1"/>
  <c r="AB504" i="7" s="1"/>
  <c r="AB505" i="7" s="1"/>
  <c r="AB506" i="7" s="1"/>
  <c r="AB507" i="7" s="1"/>
  <c r="AB508" i="7" s="1"/>
  <c r="AB509" i="7" s="1"/>
  <c r="AB510" i="7" s="1"/>
  <c r="AB511" i="7" s="1"/>
  <c r="AB512" i="7" s="1"/>
  <c r="AB513" i="7" s="1"/>
  <c r="AB514" i="7" s="1"/>
  <c r="AB515" i="7" s="1"/>
  <c r="AB516" i="7" s="1"/>
  <c r="AB517" i="7" s="1"/>
  <c r="AB518" i="7" s="1"/>
  <c r="AB519" i="7" s="1"/>
  <c r="AB520" i="7" s="1"/>
  <c r="AB521" i="7" s="1"/>
  <c r="AB522" i="7" s="1"/>
  <c r="AB523" i="7" s="1"/>
  <c r="AB524" i="7" s="1"/>
  <c r="AB525" i="7" s="1"/>
  <c r="AB526" i="7" s="1"/>
  <c r="AB527" i="7" s="1"/>
  <c r="AB528" i="7" s="1"/>
  <c r="AB529" i="7" s="1"/>
  <c r="AB530" i="7" s="1"/>
  <c r="AB531" i="7" s="1"/>
  <c r="AB532" i="7" s="1"/>
  <c r="AB533" i="7" s="1"/>
  <c r="AB534" i="7" s="1"/>
  <c r="AB535" i="7" s="1"/>
  <c r="AB536" i="7" s="1"/>
  <c r="AB537" i="7" s="1"/>
  <c r="AB538" i="7" s="1"/>
  <c r="AB539" i="7" s="1"/>
  <c r="AB540" i="7" s="1"/>
  <c r="AB541" i="7" s="1"/>
  <c r="AB542" i="7" s="1"/>
  <c r="AB543" i="7" s="1"/>
  <c r="AB544" i="7" s="1"/>
  <c r="AB545" i="7" s="1"/>
  <c r="AB546" i="7" s="1"/>
  <c r="AB547" i="7" s="1"/>
  <c r="AB548" i="7" s="1"/>
  <c r="AB549" i="7" s="1"/>
  <c r="AB550" i="7" s="1"/>
  <c r="AB551" i="7" s="1"/>
  <c r="AB552" i="7" s="1"/>
  <c r="AB553" i="7" s="1"/>
  <c r="AB554" i="7" s="1"/>
  <c r="AB555" i="7" s="1"/>
  <c r="AB556" i="7" s="1"/>
  <c r="AB557" i="7" s="1"/>
  <c r="AB558" i="7" s="1"/>
  <c r="AB559" i="7" s="1"/>
  <c r="AB560" i="7" s="1"/>
  <c r="AB561" i="7" s="1"/>
  <c r="AB562" i="7" s="1"/>
  <c r="AB563" i="7" s="1"/>
  <c r="AB564" i="7" s="1"/>
  <c r="AB565" i="7" s="1"/>
  <c r="AB566" i="7" s="1"/>
  <c r="AB567" i="7" s="1"/>
  <c r="AB568" i="7" s="1"/>
  <c r="AB569" i="7" s="1"/>
  <c r="AB570" i="7" s="1"/>
  <c r="AB571" i="7" s="1"/>
  <c r="AB572" i="7" s="1"/>
  <c r="AB573" i="7" s="1"/>
  <c r="AB574" i="7" s="1"/>
  <c r="AB575" i="7" s="1"/>
  <c r="AB576" i="7" s="1"/>
  <c r="AB577" i="7" s="1"/>
  <c r="AB578" i="7" s="1"/>
  <c r="AB579" i="7" s="1"/>
  <c r="AB580" i="7" s="1"/>
  <c r="AB581" i="7" s="1"/>
  <c r="AB582" i="7" s="1"/>
  <c r="AB583" i="7" s="1"/>
  <c r="AB584" i="7" s="1"/>
  <c r="AB585" i="7" s="1"/>
  <c r="AB586" i="7" s="1"/>
  <c r="AB587" i="7" s="1"/>
  <c r="AB588" i="7" s="1"/>
  <c r="AB589" i="7" s="1"/>
  <c r="AB590" i="7" s="1"/>
  <c r="AB591" i="7" s="1"/>
  <c r="AB592" i="7" s="1"/>
  <c r="AB593" i="7" s="1"/>
  <c r="AB594" i="7" s="1"/>
  <c r="AB595" i="7" s="1"/>
  <c r="AB596" i="7" s="1"/>
  <c r="AB597" i="7" s="1"/>
  <c r="AB598" i="7" s="1"/>
  <c r="AB599" i="7" s="1"/>
  <c r="AB600" i="7" s="1"/>
  <c r="AB601" i="7" s="1"/>
  <c r="AB602" i="7" s="1"/>
  <c r="AB603" i="7" s="1"/>
  <c r="AB604" i="7" s="1"/>
  <c r="AB605" i="7" s="1"/>
  <c r="AB606" i="7" s="1"/>
  <c r="AB607" i="7" s="1"/>
  <c r="AB608" i="7" s="1"/>
  <c r="AB609" i="7" s="1"/>
  <c r="AB610" i="7" s="1"/>
  <c r="AB611" i="7" s="1"/>
  <c r="AB612" i="7" s="1"/>
  <c r="AB613" i="7" s="1"/>
  <c r="AB614" i="7" s="1"/>
  <c r="AB615" i="7" s="1"/>
  <c r="AB616" i="7" s="1"/>
  <c r="AB617" i="7" s="1"/>
  <c r="AB618" i="7" s="1"/>
  <c r="AB619" i="7" s="1"/>
  <c r="AB620" i="7" s="1"/>
  <c r="AB621" i="7" s="1"/>
  <c r="AB622" i="7" s="1"/>
  <c r="AB623" i="7" s="1"/>
  <c r="AB624" i="7" s="1"/>
  <c r="AB625" i="7" s="1"/>
  <c r="AB626" i="7" s="1"/>
  <c r="AB627" i="7" s="1"/>
  <c r="AB628" i="7" s="1"/>
  <c r="AB629" i="7" s="1"/>
  <c r="AB630" i="7" s="1"/>
  <c r="AB631" i="7" s="1"/>
  <c r="AB632" i="7" s="1"/>
  <c r="AB633" i="7" s="1"/>
  <c r="AB634" i="7" s="1"/>
  <c r="AB635" i="7" s="1"/>
  <c r="AB636" i="7" s="1"/>
  <c r="AB637" i="7" s="1"/>
  <c r="AB638" i="7" s="1"/>
  <c r="AB639" i="7" s="1"/>
  <c r="AB640" i="7" s="1"/>
  <c r="AB641" i="7" s="1"/>
  <c r="AB642" i="7" s="1"/>
  <c r="AB643" i="7" s="1"/>
  <c r="AB644" i="7" s="1"/>
  <c r="AB645" i="7" s="1"/>
  <c r="AB646" i="7" s="1"/>
  <c r="AB647" i="7" s="1"/>
  <c r="AB648" i="7" s="1"/>
  <c r="AB649" i="7" s="1"/>
  <c r="AB650" i="7" s="1"/>
  <c r="AB651" i="7" s="1"/>
  <c r="AB652" i="7" s="1"/>
  <c r="AB653" i="7" s="1"/>
  <c r="AB654" i="7" s="1"/>
  <c r="AB655" i="7" s="1"/>
  <c r="AB656" i="7" s="1"/>
  <c r="AB657" i="7" s="1"/>
  <c r="AB658" i="7" s="1"/>
  <c r="AB659" i="7" s="1"/>
  <c r="AB660" i="7" s="1"/>
  <c r="AB661" i="7" s="1"/>
  <c r="AB662" i="7" s="1"/>
  <c r="AB663" i="7" s="1"/>
  <c r="AB664" i="7" s="1"/>
  <c r="AB665" i="7" s="1"/>
  <c r="AB666" i="7" s="1"/>
  <c r="AB667" i="7" s="1"/>
  <c r="AB668" i="7" s="1"/>
  <c r="AB669" i="7" s="1"/>
  <c r="AB670" i="7" s="1"/>
  <c r="AB671" i="7" s="1"/>
  <c r="AB672" i="7" s="1"/>
  <c r="AB673" i="7" s="1"/>
  <c r="AB674" i="7" s="1"/>
  <c r="AB675" i="7" s="1"/>
  <c r="AB676" i="7" s="1"/>
  <c r="AB677" i="7" s="1"/>
  <c r="AB678" i="7" s="1"/>
  <c r="AB679" i="7" s="1"/>
  <c r="AB680" i="7" s="1"/>
  <c r="AB681" i="7" s="1"/>
  <c r="AB682" i="7" s="1"/>
  <c r="AB683" i="7" s="1"/>
  <c r="AB684" i="7" s="1"/>
  <c r="AB685" i="7" s="1"/>
  <c r="AB686" i="7" s="1"/>
  <c r="AB687" i="7" s="1"/>
  <c r="AB688" i="7" s="1"/>
  <c r="AB689" i="7" s="1"/>
  <c r="AB690" i="7" s="1"/>
  <c r="AB691" i="7" s="1"/>
  <c r="AB692" i="7" s="1"/>
  <c r="AB693" i="7" s="1"/>
  <c r="AB694" i="7" s="1"/>
  <c r="AB695" i="7" s="1"/>
  <c r="AB696" i="7" s="1"/>
  <c r="AB697" i="7" s="1"/>
  <c r="AB698" i="7" s="1"/>
  <c r="AB699" i="7" s="1"/>
  <c r="AB700" i="7" s="1"/>
  <c r="AB701" i="7" s="1"/>
  <c r="AB702" i="7" s="1"/>
  <c r="AB703" i="7" s="1"/>
  <c r="AB704" i="7" s="1"/>
  <c r="AB705" i="7" s="1"/>
  <c r="AB706" i="7" s="1"/>
  <c r="AB707" i="7" s="1"/>
  <c r="AB708" i="7" s="1"/>
  <c r="AB709" i="7" s="1"/>
  <c r="AB710" i="7" s="1"/>
  <c r="AB711" i="7" s="1"/>
  <c r="AB712" i="7" s="1"/>
  <c r="AB713" i="7" s="1"/>
  <c r="AB714" i="7" s="1"/>
  <c r="AB715" i="7" s="1"/>
  <c r="AB716" i="7" s="1"/>
  <c r="AB717" i="7" s="1"/>
  <c r="AB718" i="7" s="1"/>
  <c r="AB719" i="7" s="1"/>
  <c r="AB720" i="7" s="1"/>
  <c r="AB721" i="7" s="1"/>
  <c r="AB722" i="7" s="1"/>
  <c r="AB723" i="7" s="1"/>
  <c r="AB724" i="7" s="1"/>
  <c r="AB725" i="7" s="1"/>
  <c r="AB726" i="7" s="1"/>
  <c r="AB727" i="7" s="1"/>
  <c r="AB728" i="7" s="1"/>
  <c r="AB729" i="7" s="1"/>
  <c r="AB730" i="7" s="1"/>
  <c r="AB731" i="7" s="1"/>
  <c r="AB732" i="7" s="1"/>
  <c r="AB733" i="7" s="1"/>
  <c r="AB734" i="7" s="1"/>
  <c r="AB735" i="7" s="1"/>
  <c r="AB736" i="7" s="1"/>
  <c r="AB737" i="7" s="1"/>
  <c r="AB738" i="7" s="1"/>
  <c r="AB739" i="7" s="1"/>
  <c r="AB740" i="7" s="1"/>
  <c r="AB741" i="7" s="1"/>
  <c r="AB742" i="7" s="1"/>
  <c r="AB743" i="7" s="1"/>
  <c r="AB744" i="7" s="1"/>
  <c r="AB745" i="7" s="1"/>
  <c r="AB746" i="7" s="1"/>
  <c r="AB747" i="7" s="1"/>
  <c r="AB748" i="7" s="1"/>
  <c r="AB749" i="7" s="1"/>
  <c r="AB750" i="7" s="1"/>
  <c r="AB751" i="7" s="1"/>
  <c r="AB752" i="7" s="1"/>
  <c r="AB753" i="7" s="1"/>
  <c r="AB754" i="7" s="1"/>
  <c r="AB755" i="7" s="1"/>
  <c r="AB756" i="7" s="1"/>
  <c r="AB757" i="7" s="1"/>
  <c r="AB758" i="7" s="1"/>
  <c r="AB759" i="7" s="1"/>
  <c r="AB760" i="7" s="1"/>
  <c r="AB761" i="7" s="1"/>
  <c r="AB762" i="7" s="1"/>
  <c r="AB763" i="7" s="1"/>
  <c r="AB764" i="7" s="1"/>
  <c r="AB765" i="7" s="1"/>
  <c r="AB766" i="7" s="1"/>
  <c r="AB767" i="7" s="1"/>
  <c r="AB768" i="7" s="1"/>
  <c r="AB769" i="7" s="1"/>
  <c r="AB770" i="7" s="1"/>
  <c r="AB771" i="7" s="1"/>
  <c r="AB772" i="7" s="1"/>
  <c r="AB773" i="7" s="1"/>
  <c r="AB774" i="7" s="1"/>
  <c r="AB775" i="7" s="1"/>
  <c r="AB776" i="7" s="1"/>
  <c r="AB777" i="7" s="1"/>
  <c r="AB778" i="7" s="1"/>
  <c r="AB779" i="7" s="1"/>
  <c r="AB780" i="7" s="1"/>
  <c r="AB781" i="7" s="1"/>
  <c r="AB782" i="7" s="1"/>
  <c r="AB783" i="7" s="1"/>
  <c r="AB784" i="7" s="1"/>
  <c r="AB785" i="7" s="1"/>
  <c r="AB786" i="7" s="1"/>
  <c r="AB787" i="7" s="1"/>
  <c r="AB788" i="7" s="1"/>
  <c r="AB789" i="7" s="1"/>
  <c r="AB790" i="7" s="1"/>
  <c r="AB791" i="7" s="1"/>
  <c r="AB792" i="7" s="1"/>
  <c r="AB793" i="7" s="1"/>
  <c r="AB794" i="7" s="1"/>
  <c r="AB795" i="7" s="1"/>
  <c r="AB796" i="7" s="1"/>
  <c r="AB797" i="7" s="1"/>
  <c r="AB798" i="7" s="1"/>
  <c r="AB799" i="7" s="1"/>
  <c r="AB800" i="7" s="1"/>
  <c r="AB801" i="7" s="1"/>
  <c r="AB802" i="7" s="1"/>
  <c r="AB803" i="7" s="1"/>
  <c r="AB804" i="7" s="1"/>
  <c r="AB805" i="7" s="1"/>
  <c r="AB806" i="7" s="1"/>
  <c r="AB807" i="7" s="1"/>
  <c r="AB808" i="7" s="1"/>
  <c r="AB809" i="7" s="1"/>
  <c r="AB810" i="7" s="1"/>
  <c r="AB811" i="7" s="1"/>
  <c r="AB812" i="7" s="1"/>
  <c r="AB813" i="7" s="1"/>
  <c r="AB814" i="7" s="1"/>
  <c r="AB815" i="7" s="1"/>
  <c r="AB816" i="7" s="1"/>
  <c r="AB817" i="7" s="1"/>
  <c r="AB818" i="7" s="1"/>
  <c r="AB819" i="7" s="1"/>
  <c r="AB820" i="7" s="1"/>
  <c r="AB821" i="7" s="1"/>
  <c r="AB822" i="7" s="1"/>
  <c r="AB823" i="7" s="1"/>
  <c r="AB824" i="7" s="1"/>
  <c r="AB825" i="7" s="1"/>
  <c r="AB826" i="7" s="1"/>
  <c r="AB827" i="7" s="1"/>
  <c r="AB828" i="7" s="1"/>
  <c r="AB829" i="7" s="1"/>
  <c r="AB830" i="7" s="1"/>
  <c r="AB831" i="7" s="1"/>
  <c r="AB832" i="7" s="1"/>
  <c r="AB833" i="7" s="1"/>
  <c r="AB834" i="7" s="1"/>
  <c r="AB835" i="7" s="1"/>
  <c r="AB836" i="7" s="1"/>
  <c r="AB837" i="7" s="1"/>
  <c r="AB838" i="7" s="1"/>
  <c r="AB839" i="7" s="1"/>
  <c r="AB840" i="7" s="1"/>
  <c r="AB841" i="7" s="1"/>
  <c r="AB842" i="7" s="1"/>
  <c r="AB843" i="7" s="1"/>
  <c r="AB844" i="7" s="1"/>
  <c r="AB845" i="7" s="1"/>
  <c r="AB846" i="7" s="1"/>
  <c r="AB847" i="7" s="1"/>
  <c r="AB848" i="7" s="1"/>
  <c r="AB849" i="7" s="1"/>
  <c r="AB850" i="7" s="1"/>
  <c r="AB851" i="7" s="1"/>
  <c r="AB852" i="7" s="1"/>
  <c r="AB853" i="7" s="1"/>
  <c r="AB854" i="7" s="1"/>
  <c r="AB855" i="7" s="1"/>
  <c r="AB856" i="7" s="1"/>
  <c r="AB857" i="7" s="1"/>
  <c r="AB858" i="7" s="1"/>
  <c r="AB859" i="7" s="1"/>
  <c r="AB860" i="7" s="1"/>
  <c r="AB861" i="7" s="1"/>
  <c r="AB862" i="7" s="1"/>
  <c r="AB863" i="7" s="1"/>
  <c r="AB864" i="7" s="1"/>
  <c r="AB865" i="7" s="1"/>
  <c r="AB866" i="7" s="1"/>
  <c r="AB867" i="7" s="1"/>
  <c r="AB868" i="7" s="1"/>
  <c r="AB869" i="7" s="1"/>
  <c r="AB870" i="7" s="1"/>
  <c r="AB871" i="7" s="1"/>
  <c r="AB872" i="7" s="1"/>
  <c r="AB873" i="7" s="1"/>
  <c r="AB874" i="7" s="1"/>
  <c r="AB875" i="7" s="1"/>
  <c r="AB876" i="7" s="1"/>
  <c r="AB877" i="7" s="1"/>
  <c r="AB878" i="7" s="1"/>
  <c r="AB879" i="7" s="1"/>
  <c r="AB880" i="7" s="1"/>
  <c r="AB881" i="7" s="1"/>
  <c r="AB882" i="7" s="1"/>
  <c r="AB883" i="7" s="1"/>
  <c r="AB884" i="7" s="1"/>
  <c r="AB885" i="7" s="1"/>
  <c r="AB886" i="7" s="1"/>
  <c r="AB887" i="7" s="1"/>
  <c r="AB888" i="7" s="1"/>
  <c r="AB889" i="7" s="1"/>
  <c r="AB890" i="7" s="1"/>
  <c r="AB891" i="7" s="1"/>
  <c r="AB892" i="7" s="1"/>
  <c r="AB893" i="7" s="1"/>
  <c r="AB894" i="7" s="1"/>
  <c r="AB895" i="7" s="1"/>
  <c r="AB896" i="7" s="1"/>
  <c r="AB897" i="7" s="1"/>
  <c r="AB898" i="7" s="1"/>
  <c r="AB899" i="7" s="1"/>
  <c r="AB900" i="7" s="1"/>
  <c r="AB901" i="7" s="1"/>
  <c r="AB902" i="7" s="1"/>
  <c r="AB903" i="7" s="1"/>
  <c r="AB904" i="7" s="1"/>
  <c r="AB905" i="7" s="1"/>
  <c r="AB906" i="7" s="1"/>
  <c r="AB907" i="7" s="1"/>
  <c r="AB908" i="7" s="1"/>
  <c r="AB909" i="7" s="1"/>
  <c r="AB910" i="7" s="1"/>
  <c r="AB911" i="7" s="1"/>
  <c r="AB912" i="7" s="1"/>
  <c r="AB913" i="7" s="1"/>
  <c r="AB914" i="7" s="1"/>
  <c r="AB915" i="7" s="1"/>
  <c r="AB916" i="7" s="1"/>
  <c r="AB917" i="7" s="1"/>
  <c r="AB918" i="7" s="1"/>
  <c r="AB919" i="7" s="1"/>
  <c r="AB920" i="7" s="1"/>
  <c r="AB921" i="7" s="1"/>
  <c r="AB922" i="7" s="1"/>
  <c r="AB923" i="7" s="1"/>
  <c r="AB924" i="7" s="1"/>
  <c r="AB925" i="7" s="1"/>
  <c r="AB926" i="7" s="1"/>
  <c r="AB927" i="7" s="1"/>
  <c r="AB928" i="7" s="1"/>
  <c r="AB929" i="7" s="1"/>
  <c r="AB930" i="7" s="1"/>
  <c r="AB931" i="7" s="1"/>
  <c r="AB932" i="7" s="1"/>
  <c r="AB933" i="7" s="1"/>
  <c r="AB934" i="7" s="1"/>
  <c r="AB935" i="7" s="1"/>
  <c r="AB936" i="7" s="1"/>
  <c r="AB937" i="7" s="1"/>
  <c r="AB938" i="7" s="1"/>
  <c r="AB939" i="7" s="1"/>
  <c r="AB940" i="7" s="1"/>
  <c r="AB941" i="7" s="1"/>
  <c r="AB942" i="7" s="1"/>
  <c r="AB943" i="7" s="1"/>
  <c r="AB944" i="7" s="1"/>
  <c r="AB945" i="7" s="1"/>
  <c r="AB946" i="7" s="1"/>
  <c r="AB947" i="7" s="1"/>
  <c r="AB948" i="7" s="1"/>
  <c r="AB949" i="7" s="1"/>
  <c r="AB950" i="7" s="1"/>
  <c r="AB951" i="7" s="1"/>
  <c r="AB952" i="7" s="1"/>
  <c r="AB953" i="7" s="1"/>
  <c r="AB954" i="7" s="1"/>
  <c r="AB955" i="7" s="1"/>
  <c r="AB956" i="7" s="1"/>
  <c r="AB957" i="7" s="1"/>
  <c r="AB958" i="7" s="1"/>
  <c r="AB959" i="7" s="1"/>
  <c r="AB960" i="7" s="1"/>
  <c r="AB961" i="7" s="1"/>
  <c r="AB962" i="7" s="1"/>
  <c r="AB963" i="7" s="1"/>
  <c r="AB964" i="7" s="1"/>
  <c r="AB965" i="7" s="1"/>
  <c r="AB966" i="7" s="1"/>
  <c r="AB967" i="7" s="1"/>
  <c r="AB968" i="7" s="1"/>
  <c r="AB969" i="7" s="1"/>
  <c r="AB970" i="7" s="1"/>
  <c r="AB971" i="7" s="1"/>
  <c r="AB972" i="7" s="1"/>
  <c r="AB973" i="7" s="1"/>
  <c r="AB974" i="7" s="1"/>
  <c r="AB975" i="7" s="1"/>
  <c r="AB976" i="7" s="1"/>
  <c r="AB977" i="7" s="1"/>
  <c r="AB978" i="7" s="1"/>
  <c r="AB979" i="7" s="1"/>
  <c r="AB980" i="7" s="1"/>
  <c r="AB981" i="7" s="1"/>
  <c r="AB982" i="7" s="1"/>
  <c r="AB983" i="7" s="1"/>
  <c r="AB984" i="7" s="1"/>
  <c r="AB985" i="7" s="1"/>
  <c r="AB986" i="7" s="1"/>
  <c r="AB987" i="7" s="1"/>
  <c r="AB988" i="7" s="1"/>
  <c r="AB989" i="7" s="1"/>
  <c r="AB990" i="7" s="1"/>
  <c r="AB991" i="7" s="1"/>
  <c r="AB992" i="7" s="1"/>
  <c r="AB993" i="7" s="1"/>
  <c r="AB994" i="7" s="1"/>
  <c r="AB995" i="7" s="1"/>
  <c r="AB996" i="7" s="1"/>
  <c r="AB997" i="7" s="1"/>
  <c r="AB998" i="7" s="1"/>
  <c r="AB999" i="7" s="1"/>
  <c r="AB1000" i="7" s="1"/>
  <c r="AB1001" i="7" s="1"/>
  <c r="AB1002" i="7" s="1"/>
  <c r="AB1003" i="7" s="1"/>
  <c r="AB1004" i="7" s="1"/>
  <c r="AB1005" i="7" s="1"/>
  <c r="AB1006" i="7" s="1"/>
  <c r="AB1007" i="7" s="1"/>
  <c r="AB1008" i="7" s="1"/>
  <c r="AB1009" i="7" s="1"/>
  <c r="AB1010" i="7" s="1"/>
  <c r="AB1011" i="7" s="1"/>
  <c r="AB1012" i="7" s="1"/>
  <c r="AB1013" i="7" s="1"/>
  <c r="AB1014" i="7" s="1"/>
  <c r="AB1015" i="7" s="1"/>
  <c r="AB1016" i="7" s="1"/>
  <c r="AB1017" i="7" s="1"/>
  <c r="AB1018" i="7" s="1"/>
  <c r="AB1019" i="7" s="1"/>
  <c r="AB1020" i="7" s="1"/>
  <c r="AB1021" i="7" s="1"/>
  <c r="AB1022" i="7" s="1"/>
  <c r="AB1023" i="7" s="1"/>
  <c r="AB1024" i="7" s="1"/>
  <c r="AB1025" i="7" s="1"/>
  <c r="AB1026" i="7" s="1"/>
  <c r="AB1027" i="7" s="1"/>
  <c r="AB1028" i="7" s="1"/>
  <c r="AB1029" i="7" s="1"/>
  <c r="AB1030" i="7" s="1"/>
  <c r="AB1031" i="7" s="1"/>
  <c r="AB1032" i="7" s="1"/>
  <c r="AB1033" i="7" s="1"/>
  <c r="AB1034" i="7" s="1"/>
  <c r="AB1035" i="7" s="1"/>
  <c r="AB1036" i="7" s="1"/>
  <c r="AB1037" i="7" s="1"/>
  <c r="AB1038" i="7" s="1"/>
  <c r="AB1039" i="7" s="1"/>
  <c r="AB1040" i="7" s="1"/>
  <c r="AB1041" i="7" s="1"/>
  <c r="AB1042" i="7" s="1"/>
  <c r="AB1043" i="7" s="1"/>
  <c r="AB1044" i="7" s="1"/>
  <c r="AB1045" i="7" s="1"/>
  <c r="AB1046" i="7" s="1"/>
  <c r="AB1047" i="7" s="1"/>
  <c r="AB1048" i="7" s="1"/>
  <c r="AB1049" i="7" s="1"/>
  <c r="AB1050" i="7" s="1"/>
  <c r="AB1051" i="7" s="1"/>
  <c r="AB1052" i="7" s="1"/>
  <c r="AB1053" i="7" s="1"/>
  <c r="AB1054" i="7" s="1"/>
  <c r="AB1055" i="7" s="1"/>
  <c r="AB1056" i="7" s="1"/>
  <c r="AB1057" i="7" s="1"/>
  <c r="AB1058" i="7" s="1"/>
  <c r="AB1059" i="7" s="1"/>
  <c r="AB1060" i="7" s="1"/>
  <c r="AB1061" i="7" s="1"/>
  <c r="AB1062" i="7" s="1"/>
  <c r="AB1063" i="7" s="1"/>
  <c r="AB1064" i="7" s="1"/>
  <c r="AB1065" i="7" s="1"/>
  <c r="AB1066" i="7" s="1"/>
  <c r="AB1067" i="7" s="1"/>
  <c r="AB1068" i="7" s="1"/>
  <c r="AB1069" i="7" s="1"/>
  <c r="AB1070" i="7" s="1"/>
  <c r="AB1071" i="7" s="1"/>
  <c r="AB1072" i="7" s="1"/>
  <c r="AB1073" i="7" s="1"/>
  <c r="AB1074" i="7" s="1"/>
  <c r="AB1075" i="7" s="1"/>
  <c r="AB1076" i="7" s="1"/>
  <c r="AB1077" i="7" s="1"/>
  <c r="AB1078" i="7" s="1"/>
  <c r="AB1079" i="7" s="1"/>
  <c r="AB1080" i="7" s="1"/>
  <c r="AB1081" i="7" s="1"/>
  <c r="AB1082" i="7" s="1"/>
  <c r="AB1083" i="7" s="1"/>
  <c r="AB1084" i="7" s="1"/>
  <c r="AB1085" i="7" s="1"/>
  <c r="AB1086" i="7" s="1"/>
  <c r="AB1087" i="7" s="1"/>
  <c r="AB1088" i="7" s="1"/>
  <c r="AB1089" i="7" s="1"/>
  <c r="AB1090" i="7" s="1"/>
  <c r="AB1091" i="7" s="1"/>
  <c r="AB1092" i="7" s="1"/>
  <c r="AB1093" i="7" s="1"/>
  <c r="AB1094" i="7" s="1"/>
  <c r="AB1095" i="7" s="1"/>
  <c r="AB1096" i="7" s="1"/>
  <c r="AB1097" i="7" s="1"/>
  <c r="AB1098" i="7" s="1"/>
  <c r="AB1099" i="7" s="1"/>
  <c r="AB1100" i="7" s="1"/>
  <c r="AB1101" i="7" s="1"/>
  <c r="AB1102" i="7" s="1"/>
  <c r="AB1103" i="7" s="1"/>
  <c r="AB1104" i="7" s="1"/>
  <c r="AB1105" i="7" s="1"/>
  <c r="AB1106" i="7" s="1"/>
  <c r="AB1107" i="7" s="1"/>
  <c r="AB1108" i="7" s="1"/>
  <c r="AB1109" i="7" s="1"/>
  <c r="AB1110" i="7" s="1"/>
  <c r="AB1111" i="7" s="1"/>
  <c r="AB1112" i="7" s="1"/>
  <c r="AB1113" i="7" s="1"/>
  <c r="AB1114" i="7" s="1"/>
  <c r="AB1115" i="7" s="1"/>
  <c r="AB1116" i="7" s="1"/>
  <c r="AB1117" i="7" s="1"/>
  <c r="AB1118" i="7" s="1"/>
  <c r="AB1119" i="7" s="1"/>
  <c r="AB1120" i="7" s="1"/>
  <c r="AB1121" i="7" s="1"/>
  <c r="AB1122" i="7" s="1"/>
  <c r="AB1123" i="7" s="1"/>
  <c r="AB1124" i="7" s="1"/>
  <c r="AB1125" i="7" s="1"/>
  <c r="AB1126" i="7" s="1"/>
  <c r="AB1127" i="7" s="1"/>
  <c r="AB1128" i="7" s="1"/>
  <c r="AB1129" i="7" s="1"/>
  <c r="AB1130" i="7" s="1"/>
  <c r="AB1131" i="7" s="1"/>
  <c r="AB1132" i="7" s="1"/>
  <c r="AB1133" i="7" s="1"/>
  <c r="AB1134" i="7" s="1"/>
  <c r="AB1135" i="7" s="1"/>
  <c r="AB1136" i="7" s="1"/>
  <c r="AB1137" i="7" s="1"/>
  <c r="AB1138" i="7" s="1"/>
  <c r="AB1139" i="7" s="1"/>
  <c r="AB1140" i="7" s="1"/>
  <c r="AB1141" i="7" s="1"/>
  <c r="AB1142" i="7" s="1"/>
  <c r="AB1143" i="7" s="1"/>
  <c r="AB1144" i="7" s="1"/>
  <c r="AB1145" i="7" s="1"/>
  <c r="AB1146" i="7" s="1"/>
  <c r="AB1147" i="7" s="1"/>
  <c r="AB1148" i="7" s="1"/>
  <c r="AB1149" i="7" s="1"/>
  <c r="AB1150" i="7" s="1"/>
  <c r="AB1151" i="7" s="1"/>
  <c r="AB1152" i="7" s="1"/>
  <c r="AB1153" i="7" s="1"/>
  <c r="AB1154" i="7" s="1"/>
  <c r="AB1155" i="7" s="1"/>
  <c r="AB1156" i="7" s="1"/>
  <c r="AB1157" i="7" s="1"/>
  <c r="AB1158" i="7" s="1"/>
  <c r="AB1159" i="7" s="1"/>
  <c r="AB1160" i="7" s="1"/>
  <c r="AB1161" i="7" s="1"/>
  <c r="AB1162" i="7" s="1"/>
  <c r="AB1163" i="7" s="1"/>
  <c r="AB1164" i="7" s="1"/>
  <c r="AB1165" i="7" s="1"/>
  <c r="AB1166" i="7" s="1"/>
  <c r="AB1167" i="7" s="1"/>
  <c r="AB1168" i="7" s="1"/>
  <c r="AB1169" i="7" s="1"/>
  <c r="AB1170" i="7" s="1"/>
  <c r="AB1171" i="7" s="1"/>
  <c r="AB1172" i="7" s="1"/>
  <c r="AB1173" i="7" s="1"/>
  <c r="AB1174" i="7" s="1"/>
  <c r="AB1175" i="7" s="1"/>
  <c r="AB1176" i="7" s="1"/>
  <c r="AB1177" i="7" s="1"/>
  <c r="AB1178" i="7" s="1"/>
  <c r="AB1179" i="7" s="1"/>
  <c r="AB1180" i="7" s="1"/>
  <c r="AB1181" i="7" s="1"/>
  <c r="AB1182" i="7" s="1"/>
  <c r="AB1183" i="7" s="1"/>
  <c r="AB1184" i="7" s="1"/>
  <c r="AB1185" i="7" s="1"/>
  <c r="AB1186" i="7" s="1"/>
  <c r="AB1187" i="7" s="1"/>
  <c r="AB1188" i="7" s="1"/>
  <c r="AB1189" i="7" s="1"/>
  <c r="AB1190" i="7" s="1"/>
  <c r="AB1191" i="7" s="1"/>
  <c r="AB1192" i="7" s="1"/>
  <c r="AB1193" i="7" s="1"/>
  <c r="AB1194" i="7" s="1"/>
  <c r="AB1195" i="7" s="1"/>
  <c r="AB1196" i="7" s="1"/>
  <c r="AB1197" i="7" s="1"/>
  <c r="AB1198" i="7" s="1"/>
  <c r="AB1199" i="7" s="1"/>
  <c r="AB1200" i="7" s="1"/>
  <c r="AB1201" i="7" s="1"/>
  <c r="AB1202" i="7" s="1"/>
  <c r="AB1203" i="7" s="1"/>
  <c r="AB1204" i="7" s="1"/>
  <c r="AB1205" i="7" s="1"/>
  <c r="AB1206" i="7" s="1"/>
  <c r="AB1207" i="7" s="1"/>
  <c r="AB1208" i="7" s="1"/>
  <c r="AB1209" i="7" s="1"/>
  <c r="AB1210" i="7" s="1"/>
  <c r="AB1211" i="7" s="1"/>
  <c r="AB1212" i="7" s="1"/>
  <c r="AB1213" i="7" s="1"/>
  <c r="AB1214" i="7" s="1"/>
  <c r="AB1215" i="7" s="1"/>
  <c r="AB1216" i="7" s="1"/>
  <c r="AB1217" i="7" s="1"/>
  <c r="AB1218" i="7" s="1"/>
  <c r="AB1219" i="7" s="1"/>
  <c r="AB1220" i="7" s="1"/>
  <c r="AB1221" i="7" s="1"/>
  <c r="AB1222" i="7" s="1"/>
  <c r="AB1223" i="7" s="1"/>
  <c r="AB1224" i="7" s="1"/>
  <c r="AB1225" i="7" s="1"/>
  <c r="AB1226" i="7" s="1"/>
  <c r="AB1227" i="7" s="1"/>
  <c r="AB1228" i="7" s="1"/>
  <c r="AB1229" i="7" s="1"/>
  <c r="AB1230" i="7" s="1"/>
  <c r="AB1231" i="7" s="1"/>
  <c r="AB1232" i="7" s="1"/>
  <c r="AB1233" i="7" s="1"/>
  <c r="AB1234" i="7" s="1"/>
  <c r="AB1235" i="7" s="1"/>
  <c r="AB1236" i="7" s="1"/>
  <c r="AB1237" i="7" s="1"/>
  <c r="AB1238" i="7" s="1"/>
  <c r="AB1239" i="7" s="1"/>
  <c r="AB1240" i="7" s="1"/>
  <c r="AB1241" i="7" s="1"/>
  <c r="AB1242" i="7" s="1"/>
  <c r="AB1243" i="7" s="1"/>
  <c r="AB1244" i="7" s="1"/>
  <c r="AB1245" i="7" s="1"/>
  <c r="AB1246" i="7" s="1"/>
  <c r="AB1247" i="7" s="1"/>
  <c r="AB1248" i="7" s="1"/>
  <c r="AB1249" i="7" s="1"/>
  <c r="AB1250" i="7" s="1"/>
  <c r="AB1251" i="7" s="1"/>
  <c r="AB1252" i="7" s="1"/>
  <c r="AB1253" i="7" s="1"/>
  <c r="AB1254" i="7" s="1"/>
  <c r="AB1255" i="7" s="1"/>
  <c r="AB1256" i="7" s="1"/>
  <c r="AB1257" i="7" s="1"/>
  <c r="AB1258" i="7" s="1"/>
  <c r="AB1259" i="7" s="1"/>
  <c r="AB1260" i="7" s="1"/>
  <c r="AB1261" i="7" s="1"/>
  <c r="AB1262" i="7" s="1"/>
  <c r="AB1263" i="7" s="1"/>
  <c r="AB1264" i="7" s="1"/>
  <c r="AB1265" i="7" s="1"/>
  <c r="AB1266" i="7" s="1"/>
  <c r="AB1267" i="7" s="1"/>
  <c r="AB1268" i="7" s="1"/>
  <c r="AB1269" i="7" s="1"/>
  <c r="AB1270" i="7" s="1"/>
  <c r="AB1271" i="7" s="1"/>
  <c r="AB1272" i="7" s="1"/>
  <c r="AB1273" i="7" s="1"/>
  <c r="AB1274" i="7" s="1"/>
  <c r="AB1275" i="7" s="1"/>
  <c r="AB1276" i="7" s="1"/>
  <c r="AB1277" i="7" s="1"/>
  <c r="AB1278" i="7" s="1"/>
  <c r="AB1279" i="7" s="1"/>
  <c r="AB1280" i="7" s="1"/>
  <c r="AB1281" i="7" s="1"/>
  <c r="AB1282" i="7" s="1"/>
  <c r="AB1283" i="7" s="1"/>
  <c r="AB1284" i="7" s="1"/>
  <c r="AB1285" i="7" s="1"/>
  <c r="AB1286" i="7" s="1"/>
  <c r="AB1287" i="7" s="1"/>
  <c r="AB1288" i="7" s="1"/>
  <c r="AB1289" i="7" s="1"/>
  <c r="AB1290" i="7" s="1"/>
  <c r="AB1291" i="7" s="1"/>
  <c r="AB1292" i="7" s="1"/>
  <c r="AB1293" i="7" s="1"/>
  <c r="AB1294" i="7" s="1"/>
  <c r="AB1295" i="7" s="1"/>
  <c r="AB1296" i="7" s="1"/>
  <c r="AB1297" i="7" s="1"/>
  <c r="AB1298" i="7" s="1"/>
  <c r="AB1299" i="7" s="1"/>
  <c r="AB1300" i="7" s="1"/>
  <c r="AB1301" i="7" s="1"/>
  <c r="AB1302" i="7" s="1"/>
  <c r="AB1303" i="7" s="1"/>
  <c r="AB1304" i="7" s="1"/>
  <c r="AB1305" i="7" s="1"/>
  <c r="AB1306" i="7" s="1"/>
  <c r="AB1307" i="7" s="1"/>
  <c r="AB1308" i="7" s="1"/>
  <c r="AB1309" i="7" s="1"/>
  <c r="AB1310" i="7" s="1"/>
  <c r="AB1311" i="7" s="1"/>
  <c r="AB1312" i="7" s="1"/>
  <c r="AB1313" i="7" s="1"/>
  <c r="AB1314" i="7" s="1"/>
  <c r="AB1315" i="7" s="1"/>
  <c r="AB1316" i="7" s="1"/>
  <c r="AB1317" i="7" s="1"/>
  <c r="AB1318" i="7" s="1"/>
  <c r="AB1319" i="7" s="1"/>
  <c r="AB1320" i="7" s="1"/>
  <c r="AB1321" i="7" s="1"/>
  <c r="AB1322" i="7" s="1"/>
  <c r="AB1323" i="7" s="1"/>
  <c r="AB1324" i="7" s="1"/>
  <c r="AB1325" i="7" s="1"/>
  <c r="AB1326" i="7" s="1"/>
  <c r="AB1327" i="7" s="1"/>
  <c r="AB1328" i="7" s="1"/>
  <c r="AB1329" i="7" s="1"/>
  <c r="AB1330" i="7" s="1"/>
  <c r="AB1331" i="7" s="1"/>
  <c r="AB1332" i="7" s="1"/>
  <c r="AB1333" i="7" s="1"/>
  <c r="AB1334" i="7" s="1"/>
  <c r="AB1335" i="7" s="1"/>
  <c r="AB1336" i="7" s="1"/>
  <c r="AB1337" i="7" s="1"/>
  <c r="AB1338" i="7" s="1"/>
  <c r="AB1339" i="7" s="1"/>
  <c r="AB1340" i="7" s="1"/>
  <c r="AB1341" i="7" s="1"/>
  <c r="AB1342" i="7" s="1"/>
  <c r="AB1343" i="7" s="1"/>
  <c r="AB1344" i="7" s="1"/>
  <c r="AB1345" i="7" s="1"/>
  <c r="AB1346" i="7" s="1"/>
  <c r="AB1347" i="7" s="1"/>
  <c r="AB1348" i="7" s="1"/>
  <c r="AB1349" i="7" s="1"/>
  <c r="AB1350" i="7" s="1"/>
  <c r="AB1351" i="7" s="1"/>
  <c r="AB1352" i="7" s="1"/>
  <c r="AB1353" i="7" s="1"/>
  <c r="AB1354" i="7" s="1"/>
  <c r="AB1355" i="7" s="1"/>
  <c r="AB1356" i="7" s="1"/>
  <c r="AB1357" i="7" s="1"/>
  <c r="AB1358" i="7" s="1"/>
  <c r="AB1359" i="7" s="1"/>
  <c r="AB1360" i="7" s="1"/>
  <c r="AB1361" i="7" s="1"/>
  <c r="AB1362" i="7" s="1"/>
  <c r="AB1363" i="7" s="1"/>
  <c r="AB1364" i="7" s="1"/>
  <c r="AB1365" i="7" s="1"/>
  <c r="AB1366" i="7" s="1"/>
  <c r="AB1367" i="7" s="1"/>
  <c r="AB1368" i="7" s="1"/>
  <c r="AB1369" i="7" s="1"/>
  <c r="AB1370" i="7" s="1"/>
  <c r="AB1371" i="7" s="1"/>
  <c r="AB1372" i="7" s="1"/>
  <c r="AB1373" i="7" s="1"/>
  <c r="AB1374" i="7" s="1"/>
  <c r="AB1375" i="7" s="1"/>
  <c r="AB1376" i="7" s="1"/>
  <c r="AB1377" i="7" s="1"/>
  <c r="AB1378" i="7" s="1"/>
  <c r="AB1379" i="7" s="1"/>
  <c r="AB1380" i="7" s="1"/>
  <c r="AB1381" i="7" s="1"/>
  <c r="AB1382" i="7" s="1"/>
  <c r="AB1383" i="7" s="1"/>
  <c r="AB1384" i="7" s="1"/>
  <c r="AB1385" i="7" s="1"/>
  <c r="AB1386" i="7" s="1"/>
  <c r="AB1387" i="7" s="1"/>
  <c r="AB1388" i="7" s="1"/>
  <c r="AB1389" i="7" s="1"/>
  <c r="AB1390" i="7" s="1"/>
  <c r="AB1391" i="7" s="1"/>
  <c r="AB1392" i="7" s="1"/>
  <c r="AB1393" i="7" s="1"/>
  <c r="AB1394" i="7" s="1"/>
  <c r="AB1395" i="7" s="1"/>
  <c r="AB1396" i="7" s="1"/>
  <c r="AB1397" i="7" s="1"/>
  <c r="AB1398" i="7" s="1"/>
  <c r="AB1399" i="7" s="1"/>
  <c r="AB1400" i="7" s="1"/>
  <c r="AB1401" i="7" s="1"/>
  <c r="AB1402" i="7" s="1"/>
  <c r="AB1403" i="7" s="1"/>
  <c r="AB1404" i="7" s="1"/>
  <c r="AB1405" i="7" s="1"/>
  <c r="AB1406" i="7" s="1"/>
  <c r="AB1407" i="7" s="1"/>
  <c r="AB1408" i="7" s="1"/>
  <c r="AB1409" i="7" s="1"/>
  <c r="AB1410" i="7" s="1"/>
  <c r="AB1411" i="7" s="1"/>
  <c r="AB1412" i="7" s="1"/>
  <c r="AB1413" i="7" s="1"/>
  <c r="AB1414" i="7" s="1"/>
  <c r="AB1415" i="7" s="1"/>
  <c r="AB1416" i="7" s="1"/>
  <c r="AB1417" i="7" s="1"/>
  <c r="AB1418" i="7" s="1"/>
  <c r="AB1419" i="7" s="1"/>
  <c r="AB1420" i="7" s="1"/>
  <c r="AB1421" i="7" s="1"/>
  <c r="AB1422" i="7" s="1"/>
  <c r="AB1423" i="7" s="1"/>
  <c r="AB1424" i="7" s="1"/>
  <c r="AB1425" i="7" s="1"/>
  <c r="AB1426" i="7" s="1"/>
  <c r="AB1427" i="7" s="1"/>
  <c r="AB1428" i="7" s="1"/>
  <c r="AB1429" i="7" s="1"/>
  <c r="AB1430" i="7" s="1"/>
  <c r="AB1431" i="7" s="1"/>
  <c r="AB1432" i="7" s="1"/>
  <c r="AB1433" i="7" s="1"/>
  <c r="AB1434" i="7" s="1"/>
  <c r="AB1435" i="7" s="1"/>
  <c r="AB1436" i="7" s="1"/>
  <c r="AB1437" i="7" s="1"/>
  <c r="AB1438" i="7" s="1"/>
  <c r="AB1439" i="7" s="1"/>
  <c r="AB1440" i="7" s="1"/>
  <c r="AB1441" i="7" s="1"/>
  <c r="AB1442" i="7" s="1"/>
  <c r="AB1443" i="7" s="1"/>
  <c r="AB1444" i="7" s="1"/>
  <c r="AB1445" i="7" s="1"/>
  <c r="AB1446" i="7" s="1"/>
  <c r="AB1447" i="7" s="1"/>
  <c r="AB1448" i="7" s="1"/>
  <c r="AB1449" i="7" s="1"/>
  <c r="AB1450" i="7" s="1"/>
  <c r="AB1451" i="7" s="1"/>
  <c r="AB1452" i="7" s="1"/>
  <c r="AB1453" i="7" s="1"/>
  <c r="AB1454" i="7" s="1"/>
  <c r="AB1455" i="7" s="1"/>
  <c r="AB1456" i="7" s="1"/>
  <c r="AB1457" i="7" s="1"/>
  <c r="AB1458" i="7" s="1"/>
  <c r="AB1459" i="7" s="1"/>
  <c r="AB1460" i="7" s="1"/>
  <c r="AB1461" i="7" s="1"/>
  <c r="AB1462" i="7" s="1"/>
  <c r="AB1463" i="7" s="1"/>
  <c r="AB1464" i="7" s="1"/>
  <c r="AB1465" i="7" s="1"/>
  <c r="AB1466" i="7" s="1"/>
  <c r="AB1467" i="7" s="1"/>
  <c r="AB1468" i="7" s="1"/>
  <c r="AB1469" i="7" s="1"/>
  <c r="AB1470" i="7" s="1"/>
  <c r="AB1471" i="7" s="1"/>
  <c r="AB1472" i="7" s="1"/>
  <c r="AB1473" i="7" s="1"/>
  <c r="AB1474" i="7" s="1"/>
  <c r="AB1475" i="7" s="1"/>
  <c r="AB1476" i="7" s="1"/>
  <c r="AB1477" i="7" s="1"/>
  <c r="AB1478" i="7" s="1"/>
  <c r="AB1479" i="7" s="1"/>
  <c r="AB1480" i="7" s="1"/>
  <c r="AB1481" i="7" s="1"/>
  <c r="AB1482" i="7" s="1"/>
  <c r="AB1483" i="7" s="1"/>
  <c r="AB1484" i="7" s="1"/>
  <c r="AB1485" i="7" s="1"/>
  <c r="AB1486" i="7" s="1"/>
  <c r="AB1487" i="7" s="1"/>
  <c r="AB1488" i="7" s="1"/>
  <c r="AB1489" i="7" s="1"/>
  <c r="AB1490" i="7" s="1"/>
  <c r="AB1491" i="7" s="1"/>
  <c r="AB1492" i="7" s="1"/>
  <c r="AB1493" i="7" s="1"/>
  <c r="AB1494" i="7" s="1"/>
  <c r="AB1495" i="7" s="1"/>
  <c r="AB1496" i="7" s="1"/>
  <c r="AB1497" i="7" s="1"/>
  <c r="AB1498" i="7" s="1"/>
  <c r="AB1499" i="7" s="1"/>
  <c r="AB1500" i="7" s="1"/>
  <c r="AB1501" i="7" s="1"/>
  <c r="AB1502" i="7" s="1"/>
  <c r="AB1503" i="7" s="1"/>
  <c r="AB1504" i="7" s="1"/>
  <c r="AB1505" i="7" s="1"/>
  <c r="AB1506" i="7" s="1"/>
  <c r="AB1507" i="7" s="1"/>
  <c r="AB1508" i="7" s="1"/>
  <c r="AB1509" i="7" s="1"/>
  <c r="AB1510" i="7" s="1"/>
  <c r="AB1511" i="7" s="1"/>
  <c r="AB1512" i="7" s="1"/>
  <c r="AB1513" i="7" s="1"/>
  <c r="AB1514" i="7" s="1"/>
  <c r="AB1515" i="7" s="1"/>
  <c r="AB1516" i="7" s="1"/>
  <c r="AB1517" i="7" s="1"/>
  <c r="AB1518" i="7" s="1"/>
  <c r="AB1519" i="7" s="1"/>
  <c r="AB1520" i="7" s="1"/>
  <c r="AB1521" i="7" s="1"/>
  <c r="AB1522" i="7" s="1"/>
  <c r="AB1523" i="7" s="1"/>
  <c r="AB1524" i="7" s="1"/>
  <c r="AB1525" i="7" s="1"/>
  <c r="AB1526" i="7" s="1"/>
  <c r="AB1527" i="7" s="1"/>
  <c r="AB1528" i="7" s="1"/>
  <c r="AB1529" i="7" s="1"/>
  <c r="AB1530" i="7" s="1"/>
  <c r="AB1531" i="7" s="1"/>
  <c r="AB1532" i="7" s="1"/>
  <c r="AB1533" i="7" s="1"/>
  <c r="AB1534" i="7" s="1"/>
  <c r="AB1535" i="7" s="1"/>
  <c r="AB1536" i="7" s="1"/>
  <c r="AB1537" i="7" s="1"/>
  <c r="AB1538" i="7" s="1"/>
  <c r="AB1539" i="7" s="1"/>
  <c r="AB1540" i="7" s="1"/>
  <c r="AB1541" i="7" s="1"/>
  <c r="AB1542" i="7" s="1"/>
  <c r="AB1543" i="7" s="1"/>
  <c r="AB1544" i="7" s="1"/>
  <c r="AB1545" i="7" s="1"/>
  <c r="AB1546" i="7" s="1"/>
  <c r="AB1547" i="7" s="1"/>
  <c r="AB1548" i="7" s="1"/>
  <c r="AB1549" i="7" s="1"/>
  <c r="AB1550" i="7" s="1"/>
  <c r="AB1551" i="7" s="1"/>
  <c r="AB1552" i="7" s="1"/>
  <c r="AB1553" i="7" s="1"/>
  <c r="AB1554" i="7" s="1"/>
  <c r="AB1555" i="7" s="1"/>
  <c r="AB1556" i="7" s="1"/>
  <c r="AB1557" i="7" s="1"/>
  <c r="AB1558" i="7" s="1"/>
  <c r="AB1559" i="7" s="1"/>
  <c r="AB1560" i="7" s="1"/>
  <c r="AB1561" i="7" s="1"/>
  <c r="AB1562" i="7" s="1"/>
  <c r="AB1563" i="7" s="1"/>
  <c r="AB1564" i="7" s="1"/>
  <c r="AB1565" i="7" s="1"/>
  <c r="AB1566" i="7" s="1"/>
  <c r="AB1567" i="7" s="1"/>
  <c r="AB1568" i="7" s="1"/>
  <c r="AB1569" i="7" s="1"/>
  <c r="AB1570" i="7" s="1"/>
  <c r="AB1571" i="7" s="1"/>
  <c r="AB1572" i="7" s="1"/>
  <c r="AB1573" i="7" s="1"/>
  <c r="AB1574" i="7" s="1"/>
  <c r="AB1575" i="7" s="1"/>
  <c r="AB1576" i="7" s="1"/>
  <c r="AB1577" i="7" s="1"/>
  <c r="AB1578" i="7" s="1"/>
  <c r="AB1579" i="7" s="1"/>
  <c r="AB1580" i="7" s="1"/>
  <c r="AB1581" i="7" s="1"/>
  <c r="AB1582" i="7" s="1"/>
  <c r="AB1583" i="7" s="1"/>
  <c r="AB1584" i="7" s="1"/>
  <c r="AB1585" i="7" s="1"/>
  <c r="AB1586" i="7" s="1"/>
  <c r="AB1587" i="7" s="1"/>
  <c r="AB1588" i="7" s="1"/>
  <c r="AB1589" i="7" s="1"/>
  <c r="AB1590" i="7" s="1"/>
  <c r="AB1591" i="7" s="1"/>
  <c r="AB1592" i="7" s="1"/>
  <c r="AB1593" i="7" s="1"/>
  <c r="AB1594" i="7" s="1"/>
  <c r="AB1595" i="7" s="1"/>
  <c r="AB1596" i="7" s="1"/>
  <c r="AB1597" i="7" s="1"/>
  <c r="AB1598" i="7" s="1"/>
  <c r="AB1599" i="7" s="1"/>
  <c r="AB1600" i="7" s="1"/>
  <c r="AB1601" i="7" s="1"/>
  <c r="AB1602" i="7" s="1"/>
  <c r="AB1603" i="7" s="1"/>
  <c r="AB1604" i="7" s="1"/>
  <c r="AB1605" i="7" s="1"/>
  <c r="AB1606" i="7" s="1"/>
  <c r="AB1607" i="7" s="1"/>
  <c r="AB1608" i="7" s="1"/>
  <c r="AB1609" i="7" s="1"/>
  <c r="AB1610" i="7" s="1"/>
  <c r="AB1611" i="7" s="1"/>
  <c r="AB1612" i="7" s="1"/>
  <c r="AB1613" i="7" s="1"/>
  <c r="AB1614" i="7" s="1"/>
  <c r="AB1615" i="7" s="1"/>
  <c r="AB1616" i="7" s="1"/>
  <c r="AB1617" i="7" s="1"/>
  <c r="AB1618" i="7" s="1"/>
  <c r="AB1619" i="7" s="1"/>
  <c r="AB1620" i="7" s="1"/>
  <c r="AB1621" i="7" s="1"/>
  <c r="AB1622" i="7" s="1"/>
  <c r="AB1623" i="7" s="1"/>
  <c r="AB1624" i="7" s="1"/>
  <c r="AB1625" i="7" s="1"/>
  <c r="AB1626" i="7" s="1"/>
  <c r="AB1627" i="7" s="1"/>
  <c r="AB1628" i="7" s="1"/>
  <c r="AB1629" i="7" s="1"/>
  <c r="AB1630" i="7" s="1"/>
  <c r="AB1631" i="7" s="1"/>
  <c r="AB1632" i="7" s="1"/>
  <c r="AB1633" i="7" s="1"/>
  <c r="AB1634" i="7" s="1"/>
  <c r="AB1635" i="7" s="1"/>
  <c r="AB1636" i="7" s="1"/>
  <c r="AB1637" i="7" s="1"/>
  <c r="AB1638" i="7" s="1"/>
  <c r="AB1639" i="7" s="1"/>
  <c r="AB1640" i="7" s="1"/>
  <c r="AB1641" i="7" s="1"/>
  <c r="AB1642" i="7" s="1"/>
  <c r="AB1643" i="7" s="1"/>
  <c r="AB1644" i="7" s="1"/>
  <c r="AB1645" i="7" s="1"/>
  <c r="AB1646" i="7" s="1"/>
  <c r="AB1647" i="7" s="1"/>
  <c r="AB1648" i="7" s="1"/>
  <c r="AB1649" i="7" s="1"/>
  <c r="AB1650" i="7" s="1"/>
  <c r="AB1651" i="7" s="1"/>
  <c r="AB1652" i="7" s="1"/>
  <c r="AB1653" i="7" s="1"/>
  <c r="AB1654" i="7" s="1"/>
  <c r="AB1655" i="7" s="1"/>
  <c r="AB1656" i="7" s="1"/>
  <c r="AB1657" i="7" s="1"/>
  <c r="AB1658" i="7" s="1"/>
  <c r="AB1659" i="7" s="1"/>
  <c r="AB1660" i="7" s="1"/>
  <c r="AB1661" i="7" s="1"/>
  <c r="AB1662" i="7" s="1"/>
  <c r="AB1663" i="7" s="1"/>
  <c r="AB1664" i="7" s="1"/>
  <c r="AB1665" i="7" s="1"/>
  <c r="AB1666" i="7" s="1"/>
  <c r="AB1667" i="7" s="1"/>
  <c r="AB1668" i="7" s="1"/>
  <c r="AB1669" i="7" s="1"/>
  <c r="AB1670" i="7" s="1"/>
  <c r="AB1671" i="7" s="1"/>
  <c r="AB1672" i="7" s="1"/>
  <c r="AB1673" i="7" s="1"/>
  <c r="AB1674" i="7" s="1"/>
  <c r="AB1675" i="7" s="1"/>
  <c r="AB1676" i="7" s="1"/>
  <c r="AB1677" i="7" s="1"/>
  <c r="AB1678" i="7" s="1"/>
  <c r="AB1679" i="7" s="1"/>
  <c r="AB1680" i="7" s="1"/>
  <c r="AB1681" i="7" s="1"/>
  <c r="AB1682" i="7" s="1"/>
  <c r="AB1683" i="7" s="1"/>
  <c r="AB1684" i="7" s="1"/>
  <c r="AB1685" i="7" s="1"/>
  <c r="AB1686" i="7" s="1"/>
  <c r="AB1687" i="7" s="1"/>
  <c r="AB1688" i="7" s="1"/>
  <c r="AB1689" i="7" s="1"/>
  <c r="AB1690" i="7" s="1"/>
  <c r="AB1691" i="7" s="1"/>
  <c r="AB1692" i="7" s="1"/>
  <c r="AB1693" i="7" s="1"/>
  <c r="AB1694" i="7" s="1"/>
  <c r="AB1695" i="7" s="1"/>
  <c r="AB1696" i="7" s="1"/>
  <c r="AB1697" i="7" s="1"/>
  <c r="AB1698" i="7" s="1"/>
  <c r="AB1699" i="7" s="1"/>
  <c r="AB1700" i="7" s="1"/>
  <c r="AB1701" i="7" s="1"/>
  <c r="AB1702" i="7" s="1"/>
  <c r="AB1703" i="7" s="1"/>
  <c r="AB1704" i="7" s="1"/>
  <c r="AB1705" i="7" s="1"/>
  <c r="AB1706" i="7" s="1"/>
  <c r="AB1707" i="7" s="1"/>
  <c r="AB1708" i="7" s="1"/>
  <c r="AB1709" i="7" s="1"/>
  <c r="AB1710" i="7" s="1"/>
  <c r="AB1711" i="7" s="1"/>
  <c r="AB1712" i="7" s="1"/>
  <c r="AB1713" i="7" s="1"/>
  <c r="AB1714" i="7" s="1"/>
  <c r="AB1715" i="7" s="1"/>
  <c r="AB1716" i="7" s="1"/>
  <c r="AB1717" i="7" s="1"/>
  <c r="AB1718" i="7" s="1"/>
  <c r="AB1719" i="7" s="1"/>
  <c r="AB1720" i="7" s="1"/>
  <c r="AB1721" i="7" s="1"/>
  <c r="AB1722" i="7" s="1"/>
  <c r="AB1723" i="7" s="1"/>
  <c r="AB1724" i="7" s="1"/>
  <c r="AB1725" i="7" s="1"/>
  <c r="AB1726" i="7" s="1"/>
  <c r="AB1727" i="7" s="1"/>
  <c r="AB1728" i="7" s="1"/>
  <c r="AB1729" i="7" s="1"/>
  <c r="AB1730" i="7" s="1"/>
  <c r="AB1731" i="7" s="1"/>
  <c r="AB1732" i="7" s="1"/>
  <c r="AB1733" i="7" s="1"/>
  <c r="AB1734" i="7" s="1"/>
  <c r="AB1735" i="7" s="1"/>
  <c r="AB1736" i="7" s="1"/>
  <c r="AB1737" i="7" s="1"/>
  <c r="AB1738" i="7" s="1"/>
  <c r="AB1739" i="7" s="1"/>
  <c r="AB1740" i="7" s="1"/>
  <c r="AB1741" i="7" s="1"/>
  <c r="AB1742" i="7" s="1"/>
  <c r="AB1743" i="7" s="1"/>
  <c r="AB1744" i="7" s="1"/>
  <c r="AB1745" i="7" s="1"/>
  <c r="AB1746" i="7" s="1"/>
  <c r="AB1747" i="7" s="1"/>
  <c r="AB1748" i="7" s="1"/>
  <c r="AB1749" i="7" s="1"/>
  <c r="AB1750" i="7" s="1"/>
  <c r="AB1751" i="7" s="1"/>
  <c r="AB1752" i="7" s="1"/>
  <c r="AB1753" i="7" s="1"/>
  <c r="AB1754" i="7" s="1"/>
  <c r="AB1755" i="7" s="1"/>
  <c r="AB1756" i="7" s="1"/>
  <c r="AB1757" i="7" s="1"/>
  <c r="AB1758" i="7" s="1"/>
  <c r="AB1759" i="7" s="1"/>
  <c r="AB1760" i="7" s="1"/>
  <c r="AB1761" i="7" s="1"/>
  <c r="AB1762" i="7" s="1"/>
  <c r="AB1763" i="7" s="1"/>
  <c r="AB1764" i="7" s="1"/>
  <c r="AB1765" i="7" s="1"/>
  <c r="AB1766" i="7" s="1"/>
  <c r="AB1767" i="7" s="1"/>
  <c r="AB1768" i="7" s="1"/>
  <c r="AB1769" i="7" s="1"/>
  <c r="AB1770" i="7" s="1"/>
  <c r="AB1771" i="7" s="1"/>
  <c r="AB1772" i="7" s="1"/>
  <c r="AB1773" i="7" s="1"/>
  <c r="AB1774" i="7" s="1"/>
  <c r="AB1775" i="7" s="1"/>
  <c r="AB1776" i="7" s="1"/>
  <c r="AB1777" i="7" s="1"/>
  <c r="AB1778" i="7" s="1"/>
  <c r="AB1779" i="7" s="1"/>
  <c r="AB1780" i="7" s="1"/>
  <c r="AB1781" i="7" s="1"/>
  <c r="AB1782" i="7" s="1"/>
  <c r="AB1783" i="7" s="1"/>
  <c r="AB1784" i="7" s="1"/>
  <c r="AB1785" i="7" s="1"/>
  <c r="AB1786" i="7" s="1"/>
  <c r="AB1787" i="7" s="1"/>
  <c r="AB1788" i="7" s="1"/>
  <c r="AB1789" i="7" s="1"/>
  <c r="AB1790" i="7" s="1"/>
  <c r="AB1791" i="7" s="1"/>
  <c r="AB1792" i="7" s="1"/>
  <c r="AB1793" i="7" s="1"/>
  <c r="AB1794" i="7" s="1"/>
  <c r="AB1795" i="7" s="1"/>
  <c r="AB1796" i="7" s="1"/>
  <c r="AB1797" i="7" s="1"/>
  <c r="AB1798" i="7" s="1"/>
  <c r="AB1799" i="7" s="1"/>
  <c r="AB1800" i="7" s="1"/>
  <c r="AB1801" i="7" s="1"/>
  <c r="AB1802" i="7" s="1"/>
  <c r="AB1803" i="7" s="1"/>
  <c r="AB1804" i="7" s="1"/>
  <c r="AB1805" i="7" s="1"/>
  <c r="AB1806" i="7" s="1"/>
  <c r="AB1807" i="7" s="1"/>
  <c r="AB1808" i="7" s="1"/>
  <c r="AB1809" i="7" s="1"/>
  <c r="AB1810" i="7" s="1"/>
  <c r="AB1811" i="7" s="1"/>
  <c r="AB1812" i="7" s="1"/>
  <c r="AB1813" i="7" s="1"/>
  <c r="AB1814" i="7" s="1"/>
  <c r="AB1815" i="7" s="1"/>
  <c r="AB1816" i="7" s="1"/>
  <c r="AB1817" i="7" s="1"/>
  <c r="AB1818" i="7" s="1"/>
  <c r="AB1819" i="7" s="1"/>
  <c r="AB1820" i="7" s="1"/>
  <c r="AB1821" i="7" s="1"/>
  <c r="AB1822" i="7" s="1"/>
  <c r="AB1823" i="7" s="1"/>
  <c r="AB1824" i="7" s="1"/>
  <c r="AB1825" i="7" s="1"/>
  <c r="AB1826" i="7" s="1"/>
  <c r="AB1827" i="7" s="1"/>
  <c r="AB1828" i="7" s="1"/>
  <c r="AB1829" i="7" s="1"/>
  <c r="AB1830" i="7" s="1"/>
  <c r="AB1831" i="7" s="1"/>
  <c r="AB1832" i="7" s="1"/>
  <c r="AB1833" i="7" s="1"/>
  <c r="AB1834" i="7" s="1"/>
  <c r="AB1835" i="7" s="1"/>
  <c r="AB1836" i="7" s="1"/>
  <c r="AB1837" i="7" s="1"/>
  <c r="AB1838" i="7" s="1"/>
  <c r="AB1839" i="7" s="1"/>
  <c r="AB1840" i="7" s="1"/>
  <c r="AB1841" i="7" s="1"/>
  <c r="AB1842" i="7" s="1"/>
  <c r="AB1843" i="7" s="1"/>
  <c r="AB1844" i="7" s="1"/>
  <c r="AB1845" i="7" s="1"/>
  <c r="AB1846" i="7" s="1"/>
  <c r="AB1847" i="7" s="1"/>
  <c r="AB1848" i="7" s="1"/>
  <c r="AB1849" i="7" s="1"/>
  <c r="AB1850" i="7" s="1"/>
  <c r="AB1851" i="7" s="1"/>
  <c r="AB1852" i="7" s="1"/>
  <c r="AB1853" i="7" s="1"/>
  <c r="AB1854" i="7" s="1"/>
  <c r="AB1855" i="7" s="1"/>
  <c r="AB1856" i="7" s="1"/>
  <c r="AB1857" i="7" s="1"/>
  <c r="AB1858" i="7" s="1"/>
  <c r="AB1859" i="7" s="1"/>
  <c r="AB1860" i="7" s="1"/>
  <c r="AB1861" i="7" s="1"/>
  <c r="AB1862" i="7" s="1"/>
  <c r="AB1863" i="7" s="1"/>
  <c r="AB1864" i="7" s="1"/>
  <c r="AB1865" i="7" s="1"/>
  <c r="AB1866" i="7" s="1"/>
  <c r="AB1867" i="7" s="1"/>
  <c r="AB1868" i="7" s="1"/>
  <c r="AB1869" i="7" s="1"/>
  <c r="AB1870" i="7" s="1"/>
  <c r="AB1871" i="7" s="1"/>
  <c r="AB1872" i="7" s="1"/>
  <c r="AB1873" i="7" s="1"/>
  <c r="AB1874" i="7" s="1"/>
  <c r="AB1875" i="7" s="1"/>
  <c r="AB1876" i="7" s="1"/>
  <c r="AB1877" i="7" s="1"/>
  <c r="AB1878" i="7" s="1"/>
  <c r="AB1879" i="7" s="1"/>
  <c r="AB1880" i="7" s="1"/>
  <c r="AB1881" i="7" s="1"/>
  <c r="AB1882" i="7" s="1"/>
  <c r="AB1883" i="7" s="1"/>
  <c r="AB1884" i="7" s="1"/>
  <c r="AB1885" i="7" s="1"/>
  <c r="AB1886" i="7" s="1"/>
  <c r="AB1887" i="7" s="1"/>
  <c r="AB1888" i="7" s="1"/>
  <c r="AB1889" i="7" s="1"/>
  <c r="AB1890" i="7" s="1"/>
  <c r="AB1891" i="7" s="1"/>
  <c r="AB1892" i="7" s="1"/>
  <c r="AB1893" i="7" s="1"/>
  <c r="AB1894" i="7" s="1"/>
  <c r="AB1895" i="7" s="1"/>
  <c r="AB1896" i="7" s="1"/>
  <c r="AB1897" i="7" s="1"/>
  <c r="AB1898" i="7" s="1"/>
  <c r="AB1899" i="7" s="1"/>
  <c r="AB1900" i="7" s="1"/>
  <c r="AB1901" i="7" s="1"/>
  <c r="AB1902" i="7" s="1"/>
  <c r="AB1903" i="7" s="1"/>
  <c r="AB1904" i="7" s="1"/>
  <c r="AB1905" i="7" s="1"/>
  <c r="AB1906" i="7" s="1"/>
  <c r="AB1907" i="7" s="1"/>
  <c r="AB1908" i="7" s="1"/>
  <c r="AB1909" i="7" s="1"/>
  <c r="AB1910" i="7" s="1"/>
  <c r="AB1911" i="7" s="1"/>
  <c r="AB1912" i="7" s="1"/>
  <c r="AB1913" i="7" s="1"/>
  <c r="AB1914" i="7" s="1"/>
  <c r="AB1915" i="7" s="1"/>
  <c r="AB1916" i="7" s="1"/>
  <c r="AB1917" i="7" s="1"/>
  <c r="AB1918" i="7" s="1"/>
  <c r="AB1919" i="7" s="1"/>
  <c r="AB1920" i="7" s="1"/>
  <c r="AB1921" i="7" s="1"/>
  <c r="AB1922" i="7" s="1"/>
  <c r="AB1923" i="7" s="1"/>
  <c r="AB1924" i="7" s="1"/>
  <c r="AB1925" i="7" s="1"/>
  <c r="AB1926" i="7" s="1"/>
  <c r="AB1927" i="7" s="1"/>
  <c r="AB1928" i="7" s="1"/>
  <c r="AB1929" i="7" s="1"/>
  <c r="AB1930" i="7" s="1"/>
  <c r="AB1931" i="7" s="1"/>
  <c r="AB1932" i="7" s="1"/>
  <c r="AB1933" i="7" s="1"/>
  <c r="AB1934" i="7" s="1"/>
  <c r="AB1935" i="7" s="1"/>
  <c r="AB1936" i="7" s="1"/>
  <c r="AB1937" i="7" s="1"/>
  <c r="AB1938" i="7" s="1"/>
  <c r="AB1939" i="7" s="1"/>
  <c r="AB1940" i="7" s="1"/>
  <c r="AB1941" i="7" s="1"/>
  <c r="AB1942" i="7" s="1"/>
  <c r="AB1943" i="7" s="1"/>
  <c r="AB1944" i="7" s="1"/>
  <c r="AB1945" i="7" s="1"/>
  <c r="AB1946" i="7" s="1"/>
  <c r="AB1947" i="7" s="1"/>
  <c r="AB1948" i="7" s="1"/>
  <c r="AB1949" i="7" s="1"/>
  <c r="AB1950" i="7" s="1"/>
  <c r="AB1951" i="7" s="1"/>
  <c r="AB1952" i="7" s="1"/>
  <c r="AB1953" i="7" s="1"/>
  <c r="AB1954" i="7" s="1"/>
  <c r="AB1955" i="7" s="1"/>
  <c r="AB1956" i="7" s="1"/>
  <c r="AB1957" i="7" s="1"/>
  <c r="AB1958" i="7" s="1"/>
  <c r="AB1959" i="7" s="1"/>
  <c r="AB1960" i="7" s="1"/>
  <c r="AB1961" i="7" s="1"/>
  <c r="AB1962" i="7" s="1"/>
  <c r="AB1963" i="7" s="1"/>
  <c r="AB1964" i="7" s="1"/>
  <c r="AB1965" i="7" s="1"/>
  <c r="AB1966" i="7" s="1"/>
  <c r="AB1967" i="7" s="1"/>
  <c r="AB1968" i="7" s="1"/>
  <c r="AB1969" i="7" s="1"/>
  <c r="AB1970" i="7" s="1"/>
  <c r="AB1971" i="7" s="1"/>
  <c r="AB1972" i="7" s="1"/>
  <c r="AB1973" i="7" s="1"/>
  <c r="AB1974" i="7" s="1"/>
  <c r="AB1975" i="7" s="1"/>
  <c r="AB1976" i="7" s="1"/>
  <c r="AB1977" i="7" s="1"/>
  <c r="AB1978" i="7" s="1"/>
  <c r="AB1979" i="7" s="1"/>
  <c r="AB1980" i="7" s="1"/>
  <c r="AB1981" i="7" s="1"/>
  <c r="AB1982" i="7" s="1"/>
  <c r="AB1983" i="7" s="1"/>
  <c r="AB1984" i="7" s="1"/>
  <c r="AB1985" i="7" s="1"/>
  <c r="AB1986" i="7" s="1"/>
  <c r="AB1987" i="7" s="1"/>
  <c r="AB1988" i="7" s="1"/>
  <c r="AB1989" i="7" s="1"/>
  <c r="AB1990" i="7" s="1"/>
  <c r="AB1991" i="7" s="1"/>
  <c r="AB1992" i="7" s="1"/>
  <c r="AB1993" i="7" s="1"/>
  <c r="AB1994" i="7" s="1"/>
  <c r="AB1995" i="7" s="1"/>
  <c r="AB1996" i="7" s="1"/>
  <c r="AB1997" i="7" s="1"/>
  <c r="AB1998" i="7" s="1"/>
  <c r="AB1999" i="7" s="1"/>
  <c r="AB2000" i="7" s="1"/>
  <c r="AB2001" i="7" s="1"/>
  <c r="AB2002" i="7" s="1"/>
  <c r="AB2003" i="7" s="1"/>
  <c r="AB2004" i="7" s="1"/>
  <c r="AB2005" i="7" s="1"/>
  <c r="AB2006" i="7" s="1"/>
  <c r="AB2007" i="7" s="1"/>
  <c r="AB2008" i="7" s="1"/>
  <c r="AB2009" i="7" s="1"/>
  <c r="AB2010" i="7" s="1"/>
  <c r="AB2011" i="7" s="1"/>
  <c r="AB2012" i="7" s="1"/>
  <c r="AB2013" i="7" s="1"/>
  <c r="AB2014" i="7" s="1"/>
  <c r="AB2015" i="7" s="1"/>
  <c r="AB2016" i="7" s="1"/>
  <c r="AB2017" i="7" s="1"/>
  <c r="AB2018" i="7" s="1"/>
  <c r="AB2019" i="7" s="1"/>
  <c r="AB2020" i="7" s="1"/>
  <c r="AB2021" i="7" s="1"/>
  <c r="AB2022" i="7" s="1"/>
  <c r="AB2023" i="7" s="1"/>
  <c r="AB2024" i="7" s="1"/>
  <c r="AB2025" i="7" s="1"/>
  <c r="AB2026" i="7" s="1"/>
  <c r="AB2027" i="7" s="1"/>
  <c r="AB2028" i="7" s="1"/>
  <c r="AB2029" i="7" s="1"/>
  <c r="AB2030" i="7" s="1"/>
  <c r="AB2031" i="7" s="1"/>
  <c r="AB2032" i="7" s="1"/>
  <c r="AB2033" i="7" s="1"/>
  <c r="AB2034" i="7" s="1"/>
  <c r="AB2035" i="7" s="1"/>
  <c r="AB2036" i="7" s="1"/>
  <c r="AB2037" i="7" s="1"/>
  <c r="AB2038" i="7" s="1"/>
  <c r="AB2039" i="7" s="1"/>
  <c r="AB2040" i="7" s="1"/>
  <c r="AB2041" i="7" s="1"/>
  <c r="AB2042" i="7" s="1"/>
  <c r="AB2043" i="7" s="1"/>
  <c r="AB2044" i="7" s="1"/>
  <c r="AB2045" i="7" s="1"/>
  <c r="AB2046" i="7" s="1"/>
  <c r="AB2047" i="7" s="1"/>
  <c r="AB2048" i="7" s="1"/>
  <c r="AB2049" i="7" s="1"/>
  <c r="AB2050" i="7" s="1"/>
  <c r="AB2051" i="7" s="1"/>
  <c r="AB2052" i="7" s="1"/>
  <c r="AB2053" i="7" s="1"/>
  <c r="AB2054" i="7" s="1"/>
  <c r="AB2055" i="7" s="1"/>
  <c r="AB2056" i="7" s="1"/>
  <c r="AB2057" i="7" s="1"/>
  <c r="AB2058" i="7" s="1"/>
  <c r="AB2059" i="7" s="1"/>
  <c r="AB2060" i="7" s="1"/>
  <c r="AB2061" i="7" s="1"/>
  <c r="AB2062" i="7" s="1"/>
  <c r="AB2063" i="7" s="1"/>
  <c r="AB2064" i="7" s="1"/>
  <c r="AB2065" i="7" s="1"/>
  <c r="AB2066" i="7" s="1"/>
  <c r="AB2067" i="7" s="1"/>
  <c r="AB2068" i="7" s="1"/>
  <c r="AB2069" i="7" s="1"/>
  <c r="AB2070" i="7" s="1"/>
  <c r="AB2071" i="7" s="1"/>
  <c r="AB2072" i="7" s="1"/>
  <c r="AB2073" i="7" s="1"/>
  <c r="AB2074" i="7" s="1"/>
  <c r="AB2075" i="7" s="1"/>
  <c r="AB2076" i="7" s="1"/>
  <c r="AB2077" i="7" s="1"/>
  <c r="AB2078" i="7" s="1"/>
  <c r="AB2079" i="7" s="1"/>
  <c r="AB2080" i="7" s="1"/>
  <c r="AB2081" i="7" s="1"/>
  <c r="AB2082" i="7" s="1"/>
  <c r="AB2083" i="7" s="1"/>
  <c r="AB2084" i="7" s="1"/>
  <c r="AB2085" i="7" s="1"/>
  <c r="AB2086" i="7" s="1"/>
  <c r="AB2087" i="7" s="1"/>
  <c r="AB2088" i="7" s="1"/>
  <c r="AB2089" i="7" s="1"/>
  <c r="AB2090" i="7" s="1"/>
  <c r="AB2091" i="7" s="1"/>
  <c r="AB2092" i="7" s="1"/>
  <c r="AB2093" i="7" s="1"/>
  <c r="AB2094" i="7" s="1"/>
  <c r="AB2095" i="7" s="1"/>
  <c r="AB2096" i="7" s="1"/>
  <c r="AB2097" i="7" s="1"/>
  <c r="AB2098" i="7" s="1"/>
  <c r="AB2099" i="7" s="1"/>
  <c r="AB2100" i="7" s="1"/>
  <c r="AB2101" i="7" s="1"/>
  <c r="AB2102" i="7" s="1"/>
  <c r="AB2103" i="7" s="1"/>
  <c r="AB2104" i="7" s="1"/>
  <c r="AB2105" i="7" s="1"/>
  <c r="AB2106" i="7" s="1"/>
  <c r="AB2107" i="7" s="1"/>
  <c r="AB2108" i="7" s="1"/>
  <c r="AB2109" i="7" s="1"/>
  <c r="AB2110" i="7" s="1"/>
  <c r="AB2111" i="7" s="1"/>
  <c r="AB2112" i="7" s="1"/>
  <c r="AB2113" i="7" s="1"/>
  <c r="AB2114" i="7" s="1"/>
  <c r="AB2115" i="7" s="1"/>
  <c r="AB2116" i="7" s="1"/>
  <c r="AB2117" i="7" s="1"/>
  <c r="AB2118" i="7" s="1"/>
  <c r="AB2119" i="7" s="1"/>
  <c r="AB2120" i="7" s="1"/>
  <c r="AB2121" i="7" s="1"/>
  <c r="AB2122" i="7" s="1"/>
  <c r="AB2123" i="7" s="1"/>
  <c r="AB2124" i="7" s="1"/>
  <c r="AB2125" i="7" s="1"/>
  <c r="AB2126" i="7" s="1"/>
  <c r="AB2127" i="7" s="1"/>
  <c r="AB2128" i="7" s="1"/>
  <c r="AB2129" i="7" s="1"/>
  <c r="AB2130" i="7" s="1"/>
  <c r="AB2131" i="7" s="1"/>
  <c r="AB2132" i="7" s="1"/>
  <c r="AB2133" i="7" s="1"/>
  <c r="AB2134" i="7" s="1"/>
  <c r="AB2135" i="7" s="1"/>
  <c r="AB2136" i="7" s="1"/>
  <c r="AB2137" i="7" s="1"/>
  <c r="AB2138" i="7" s="1"/>
  <c r="AB2139" i="7" s="1"/>
  <c r="AB2140" i="7" s="1"/>
  <c r="AB2141" i="7" s="1"/>
  <c r="AB2142" i="7" s="1"/>
  <c r="AB2143" i="7" s="1"/>
  <c r="AB2144" i="7" s="1"/>
  <c r="AB2145" i="7" s="1"/>
  <c r="AB2146" i="7" s="1"/>
  <c r="AB2147" i="7" s="1"/>
  <c r="AB2148" i="7" s="1"/>
  <c r="AB2149" i="7" s="1"/>
  <c r="AB2150" i="7" s="1"/>
  <c r="AB2151" i="7" s="1"/>
  <c r="AB2152" i="7" s="1"/>
  <c r="AB2153" i="7" s="1"/>
  <c r="AB2154" i="7" s="1"/>
  <c r="AB2155" i="7" s="1"/>
  <c r="AB2156" i="7" s="1"/>
  <c r="AB2157" i="7" s="1"/>
  <c r="AB2158" i="7" s="1"/>
  <c r="AB2159" i="7" s="1"/>
  <c r="AB2160" i="7" s="1"/>
  <c r="AB2161" i="7" s="1"/>
  <c r="AB2162" i="7" s="1"/>
  <c r="AB2163" i="7" s="1"/>
  <c r="AB2164" i="7" s="1"/>
  <c r="AB2165" i="7" s="1"/>
  <c r="AB2166" i="7" s="1"/>
  <c r="AB2167" i="7" s="1"/>
  <c r="AB2168" i="7" s="1"/>
  <c r="AB2169" i="7" s="1"/>
  <c r="AB2170" i="7" s="1"/>
  <c r="AB2171" i="7" s="1"/>
  <c r="AB2172" i="7" s="1"/>
  <c r="AB2173" i="7" s="1"/>
  <c r="AB2174" i="7" s="1"/>
  <c r="AB2175" i="7" s="1"/>
  <c r="AB2176" i="7" s="1"/>
  <c r="AB2177" i="7" s="1"/>
  <c r="AB2178" i="7" s="1"/>
  <c r="AB2179" i="7" s="1"/>
  <c r="AB2180" i="7" s="1"/>
  <c r="AB2181" i="7" s="1"/>
  <c r="AB2182" i="7" s="1"/>
  <c r="AB2183" i="7" s="1"/>
  <c r="AB2184" i="7" s="1"/>
  <c r="AB2185" i="7" s="1"/>
  <c r="AB2186" i="7" s="1"/>
  <c r="AB2187" i="7" s="1"/>
  <c r="AB2188" i="7" s="1"/>
  <c r="AB2189" i="7" s="1"/>
  <c r="AB2190" i="7" s="1"/>
  <c r="AB2191" i="7" s="1"/>
  <c r="AB2192" i="7" s="1"/>
  <c r="AB2193" i="7" s="1"/>
  <c r="AB2194" i="7" s="1"/>
  <c r="AB2195" i="7" s="1"/>
  <c r="AB2196" i="7" s="1"/>
  <c r="AB2197" i="7" s="1"/>
  <c r="AB2198" i="7" s="1"/>
  <c r="AB2199" i="7" s="1"/>
  <c r="AB2200" i="7" s="1"/>
  <c r="AB2201" i="7" s="1"/>
  <c r="AB2202" i="7" s="1"/>
  <c r="AB2203" i="7" s="1"/>
  <c r="AB2204" i="7" s="1"/>
  <c r="AB2205" i="7" s="1"/>
  <c r="AB2206" i="7" s="1"/>
  <c r="AB2207" i="7" s="1"/>
  <c r="AB2208" i="7" s="1"/>
  <c r="AB2209" i="7" s="1"/>
  <c r="AB2210" i="7" s="1"/>
  <c r="AB2211" i="7" s="1"/>
  <c r="AB2212" i="7" s="1"/>
  <c r="AB2213" i="7" s="1"/>
  <c r="AB2214" i="7" s="1"/>
  <c r="AB2215" i="7" s="1"/>
  <c r="AB2216" i="7" s="1"/>
  <c r="AB2217" i="7" s="1"/>
  <c r="AB2218" i="7" s="1"/>
  <c r="AB2219" i="7" s="1"/>
  <c r="AB2220" i="7" s="1"/>
  <c r="AB2221" i="7" s="1"/>
  <c r="AB2222" i="7" s="1"/>
  <c r="AB2223" i="7" s="1"/>
  <c r="AB2224" i="7" s="1"/>
  <c r="AB2225" i="7" s="1"/>
  <c r="AB2226" i="7" s="1"/>
  <c r="AB2227" i="7" s="1"/>
  <c r="AB2228" i="7" s="1"/>
  <c r="AB2229" i="7" s="1"/>
  <c r="AB2230" i="7" s="1"/>
  <c r="AB2231" i="7" s="1"/>
  <c r="AB2232" i="7" s="1"/>
  <c r="AB2233" i="7" s="1"/>
  <c r="AB2234" i="7" s="1"/>
  <c r="AB2235" i="7" s="1"/>
  <c r="AB2236" i="7" s="1"/>
  <c r="AB2237" i="7" s="1"/>
  <c r="AB2238" i="7" s="1"/>
  <c r="AB2239" i="7" s="1"/>
  <c r="AB2240" i="7" s="1"/>
  <c r="AB2241" i="7" s="1"/>
  <c r="AB2242" i="7" s="1"/>
  <c r="AB2243" i="7" s="1"/>
  <c r="AB2244" i="7" s="1"/>
  <c r="AB2245" i="7" s="1"/>
  <c r="AB2246" i="7" s="1"/>
  <c r="AB2247" i="7" s="1"/>
  <c r="AB2248" i="7" s="1"/>
  <c r="AB2249" i="7" s="1"/>
  <c r="AB2250" i="7" s="1"/>
  <c r="AB2251" i="7" s="1"/>
  <c r="AB2252" i="7" s="1"/>
  <c r="AB2253" i="7" s="1"/>
  <c r="AB2254" i="7" s="1"/>
  <c r="AB2255" i="7" s="1"/>
  <c r="AB2256" i="7" s="1"/>
  <c r="AB2257" i="7" s="1"/>
  <c r="AB2258" i="7" s="1"/>
  <c r="AB2259" i="7" s="1"/>
  <c r="AB2260" i="7" s="1"/>
  <c r="AB2261" i="7" s="1"/>
  <c r="AB2262" i="7" s="1"/>
  <c r="AB2263" i="7" s="1"/>
  <c r="AB2264" i="7" s="1"/>
  <c r="AB2265" i="7" s="1"/>
  <c r="AB2266" i="7" s="1"/>
  <c r="AB2267" i="7" s="1"/>
  <c r="AB2268" i="7" s="1"/>
  <c r="AB2269" i="7" s="1"/>
  <c r="AB2270" i="7" s="1"/>
  <c r="AB2271" i="7" s="1"/>
  <c r="AB2272" i="7" s="1"/>
  <c r="AB2273" i="7" s="1"/>
  <c r="AB2274" i="7" s="1"/>
  <c r="AB2275" i="7" s="1"/>
  <c r="AB2276" i="7" s="1"/>
  <c r="AB2277" i="7" s="1"/>
  <c r="AB2278" i="7" s="1"/>
  <c r="AB2279" i="7" s="1"/>
  <c r="AB2280" i="7" s="1"/>
  <c r="AB2281" i="7" s="1"/>
  <c r="AB2282" i="7" s="1"/>
  <c r="AB2283" i="7" s="1"/>
  <c r="AB2284" i="7" s="1"/>
  <c r="AB2285" i="7" s="1"/>
  <c r="AB2286" i="7" s="1"/>
  <c r="AB2287" i="7" s="1"/>
  <c r="AB2288" i="7" s="1"/>
  <c r="AB2289" i="7" s="1"/>
  <c r="AB2290" i="7" s="1"/>
  <c r="AB2291" i="7" s="1"/>
  <c r="AB2292" i="7" s="1"/>
  <c r="AB2293" i="7" s="1"/>
  <c r="AB2294" i="7" s="1"/>
  <c r="AB2295" i="7" s="1"/>
  <c r="AB2296" i="7" s="1"/>
  <c r="AB2297" i="7" s="1"/>
  <c r="AB2298" i="7" s="1"/>
  <c r="AB2299" i="7" s="1"/>
  <c r="AB2300" i="7" s="1"/>
  <c r="AB2301" i="7" s="1"/>
  <c r="AB2302" i="7" s="1"/>
  <c r="AB2303" i="7" s="1"/>
  <c r="AB2304" i="7" s="1"/>
  <c r="AB2305" i="7" s="1"/>
  <c r="AB2306" i="7" s="1"/>
  <c r="AB2307" i="7" s="1"/>
  <c r="AB2308" i="7" s="1"/>
  <c r="AB2309" i="7" s="1"/>
  <c r="AB2310" i="7" s="1"/>
  <c r="AB2311" i="7" s="1"/>
  <c r="AB2312" i="7" s="1"/>
  <c r="AB2313" i="7" s="1"/>
  <c r="AB2314" i="7" s="1"/>
  <c r="AB2315" i="7" s="1"/>
  <c r="AB2316" i="7" s="1"/>
  <c r="AB2317" i="7" s="1"/>
  <c r="AB2318" i="7" s="1"/>
  <c r="AB2319" i="7" s="1"/>
  <c r="AB2320" i="7" s="1"/>
  <c r="AB2321" i="7" s="1"/>
  <c r="AB2322" i="7" s="1"/>
  <c r="AB2323" i="7" s="1"/>
  <c r="AB2324" i="7" s="1"/>
  <c r="AB2325" i="7" s="1"/>
  <c r="AB2326" i="7" s="1"/>
  <c r="AB2327" i="7" s="1"/>
  <c r="AB2328" i="7" s="1"/>
  <c r="AB2329" i="7" s="1"/>
  <c r="AB2330" i="7" s="1"/>
  <c r="AB2331" i="7" s="1"/>
  <c r="AB2332" i="7" s="1"/>
  <c r="AB2333" i="7" s="1"/>
  <c r="AB2334" i="7" s="1"/>
  <c r="AB2335" i="7" s="1"/>
  <c r="AB2336" i="7" s="1"/>
  <c r="AB2337" i="7" s="1"/>
  <c r="AB2338" i="7" s="1"/>
  <c r="AB2339" i="7" s="1"/>
  <c r="AB2340" i="7" s="1"/>
  <c r="AB2341" i="7" s="1"/>
  <c r="AB2342" i="7" s="1"/>
  <c r="AB2343" i="7" s="1"/>
  <c r="AB2344" i="7" s="1"/>
  <c r="AB2345" i="7" s="1"/>
  <c r="AB2346" i="7" s="1"/>
  <c r="AB2347" i="7" s="1"/>
  <c r="AB2348" i="7" s="1"/>
  <c r="AB2349" i="7" s="1"/>
  <c r="AB2350" i="7" s="1"/>
  <c r="AB2351" i="7" s="1"/>
  <c r="AB2352" i="7" s="1"/>
  <c r="AB2353" i="7" s="1"/>
  <c r="AB2354" i="7" s="1"/>
  <c r="AB2355" i="7" s="1"/>
  <c r="AB2356" i="7" s="1"/>
  <c r="AB2357" i="7" s="1"/>
  <c r="AB2358" i="7" s="1"/>
  <c r="AB2359" i="7" s="1"/>
  <c r="AB2360" i="7" s="1"/>
  <c r="AB2361" i="7" s="1"/>
  <c r="AB2362" i="7" s="1"/>
  <c r="AB2363" i="7" s="1"/>
  <c r="AB2364" i="7" s="1"/>
  <c r="AB2365" i="7" s="1"/>
  <c r="AB2366" i="7" s="1"/>
  <c r="AB2367" i="7" s="1"/>
  <c r="AB2368" i="7" s="1"/>
  <c r="AB2369" i="7" s="1"/>
  <c r="AB2370" i="7" s="1"/>
  <c r="AB2371" i="7" s="1"/>
  <c r="AB2372" i="7" s="1"/>
  <c r="AB2373" i="7" s="1"/>
  <c r="AB2374" i="7" s="1"/>
  <c r="AB2375" i="7" s="1"/>
  <c r="AB2376" i="7" s="1"/>
  <c r="AB2377" i="7" s="1"/>
  <c r="AB2378" i="7" s="1"/>
  <c r="AB2379" i="7" s="1"/>
  <c r="AB2380" i="7" s="1"/>
  <c r="AB2381" i="7" s="1"/>
  <c r="AB2382" i="7" s="1"/>
  <c r="AB2383" i="7" s="1"/>
  <c r="AB2384" i="7" s="1"/>
  <c r="AB2385" i="7" s="1"/>
  <c r="AB2386" i="7" s="1"/>
  <c r="AB2387" i="7" s="1"/>
  <c r="AB2388" i="7" s="1"/>
  <c r="AB2389" i="7" s="1"/>
  <c r="AB2390" i="7" s="1"/>
  <c r="AB2391" i="7" s="1"/>
  <c r="AB2392" i="7" s="1"/>
  <c r="AB2393" i="7" s="1"/>
  <c r="AB2394" i="7" s="1"/>
  <c r="AB2395" i="7" s="1"/>
  <c r="AB2396" i="7" s="1"/>
  <c r="AB2397" i="7" s="1"/>
  <c r="AB2398" i="7" s="1"/>
  <c r="AB2399" i="7" s="1"/>
  <c r="AB2400" i="7" s="1"/>
  <c r="AB2401" i="7" s="1"/>
  <c r="AB2402" i="7" s="1"/>
  <c r="AB2403" i="7" s="1"/>
  <c r="AB2404" i="7" s="1"/>
  <c r="AB2405" i="7" s="1"/>
  <c r="AB2406" i="7" s="1"/>
  <c r="AB2407" i="7" s="1"/>
  <c r="AB2408" i="7" s="1"/>
  <c r="AB2409" i="7" s="1"/>
  <c r="AB2410" i="7" s="1"/>
  <c r="AB2411" i="7" s="1"/>
  <c r="AB2412" i="7" s="1"/>
  <c r="AB2413" i="7" s="1"/>
  <c r="AB2414" i="7" s="1"/>
  <c r="AB2415" i="7" s="1"/>
  <c r="AB2416" i="7" s="1"/>
  <c r="AB2417" i="7" s="1"/>
  <c r="AB2418" i="7" s="1"/>
  <c r="AB2419" i="7" s="1"/>
  <c r="AB2420" i="7" s="1"/>
  <c r="AB2421" i="7" s="1"/>
  <c r="AB2422" i="7" s="1"/>
  <c r="AB2423" i="7" s="1"/>
  <c r="AB2424" i="7" s="1"/>
  <c r="AB2425" i="7" s="1"/>
  <c r="AB2426" i="7" s="1"/>
  <c r="AB2427" i="7" s="1"/>
  <c r="AB2428" i="7" s="1"/>
  <c r="AB2429" i="7" s="1"/>
  <c r="AB2430" i="7" s="1"/>
  <c r="AB2431" i="7" s="1"/>
  <c r="AB2432" i="7" s="1"/>
  <c r="AB2433" i="7" s="1"/>
  <c r="AB2434" i="7" s="1"/>
  <c r="AB2435" i="7" s="1"/>
  <c r="AB2436" i="7" s="1"/>
  <c r="AB2437" i="7" s="1"/>
  <c r="AB2438" i="7" s="1"/>
  <c r="AB2439" i="7" s="1"/>
  <c r="AB2440" i="7" s="1"/>
  <c r="AB2441" i="7" s="1"/>
  <c r="AB2442" i="7" s="1"/>
  <c r="AB2443" i="7" s="1"/>
  <c r="AB2444" i="7" s="1"/>
  <c r="AB2445" i="7" s="1"/>
  <c r="AB2446" i="7" s="1"/>
  <c r="AB2447" i="7" s="1"/>
  <c r="AB2448" i="7" s="1"/>
  <c r="AB2449" i="7" s="1"/>
  <c r="AB2450" i="7" s="1"/>
  <c r="AB2451" i="7" s="1"/>
  <c r="AB2452" i="7" s="1"/>
  <c r="AB2453" i="7" s="1"/>
  <c r="AB2454" i="7" s="1"/>
  <c r="AB2455" i="7" s="1"/>
  <c r="AB2456" i="7" s="1"/>
  <c r="AB2457" i="7" s="1"/>
  <c r="AB2458" i="7" s="1"/>
  <c r="AB2459" i="7" s="1"/>
  <c r="AB2460" i="7" s="1"/>
  <c r="AB2461" i="7" s="1"/>
  <c r="AB2462" i="7" s="1"/>
  <c r="AB2463" i="7" s="1"/>
  <c r="AB2464" i="7" s="1"/>
  <c r="AB2465" i="7" s="1"/>
  <c r="AB2466" i="7" s="1"/>
  <c r="AB2467" i="7" s="1"/>
  <c r="AB2468" i="7" s="1"/>
  <c r="AB2469" i="7" s="1"/>
  <c r="AB2470" i="7" s="1"/>
  <c r="AB2471" i="7" s="1"/>
  <c r="AB2472" i="7" s="1"/>
  <c r="AB2473" i="7" s="1"/>
  <c r="AB2474" i="7" s="1"/>
  <c r="AB2475" i="7" s="1"/>
  <c r="AB2476" i="7" s="1"/>
  <c r="AB2477" i="7" s="1"/>
  <c r="AB2478" i="7" s="1"/>
  <c r="AB2479" i="7" s="1"/>
  <c r="AB2480" i="7" s="1"/>
  <c r="AB2481" i="7" s="1"/>
  <c r="AB2482" i="7" s="1"/>
  <c r="AB2483" i="7" s="1"/>
  <c r="AB2484" i="7" s="1"/>
  <c r="AB2485" i="7" s="1"/>
  <c r="AB2486" i="7" s="1"/>
  <c r="AB2487" i="7" s="1"/>
  <c r="AB2488" i="7" s="1"/>
  <c r="AB2489" i="7" s="1"/>
  <c r="AB2490" i="7" s="1"/>
  <c r="AB2491" i="7" s="1"/>
  <c r="AB2492" i="7" s="1"/>
  <c r="AB2493" i="7" s="1"/>
  <c r="AB2494" i="7" s="1"/>
  <c r="AB2495" i="7" s="1"/>
  <c r="AB2496" i="7" s="1"/>
  <c r="AB2497" i="7" s="1"/>
  <c r="AB2498" i="7" s="1"/>
  <c r="AB2499" i="7" s="1"/>
  <c r="AB2500" i="7" s="1"/>
  <c r="AB2501" i="7" s="1"/>
  <c r="AB2502" i="7" s="1"/>
  <c r="AB2503" i="7" s="1"/>
  <c r="AB2504" i="7" s="1"/>
  <c r="AB2505" i="7" s="1"/>
  <c r="AB2506" i="7" s="1"/>
  <c r="AB2507" i="7" s="1"/>
  <c r="AB2508" i="7" s="1"/>
  <c r="AB2509" i="7" s="1"/>
  <c r="AB2510" i="7" s="1"/>
  <c r="AB2511" i="7" s="1"/>
  <c r="AB2512" i="7" s="1"/>
  <c r="AB2513" i="7" s="1"/>
  <c r="AB2514" i="7" s="1"/>
  <c r="AB2515" i="7" s="1"/>
  <c r="AB2516" i="7" s="1"/>
  <c r="AB2517" i="7" s="1"/>
  <c r="AB2518" i="7" s="1"/>
  <c r="AB2519" i="7" s="1"/>
  <c r="AB2520" i="7" s="1"/>
  <c r="AB2521" i="7" s="1"/>
  <c r="AB2522" i="7" s="1"/>
  <c r="AB2523" i="7" s="1"/>
  <c r="AB2524" i="7" s="1"/>
  <c r="AB2525" i="7" s="1"/>
  <c r="AB2526" i="7" s="1"/>
  <c r="AB2527" i="7" s="1"/>
  <c r="AB2528" i="7" s="1"/>
  <c r="AB2529" i="7" s="1"/>
  <c r="AB2530" i="7" s="1"/>
  <c r="AB2531" i="7" s="1"/>
  <c r="AB2532" i="7" s="1"/>
  <c r="AB2533" i="7" s="1"/>
  <c r="AB2534" i="7" s="1"/>
  <c r="AB2535" i="7" s="1"/>
  <c r="AB2536" i="7" s="1"/>
  <c r="AB2537" i="7" s="1"/>
  <c r="AB2538" i="7" s="1"/>
  <c r="AB2539" i="7" s="1"/>
  <c r="AB2540" i="7" s="1"/>
  <c r="AB2541" i="7" s="1"/>
  <c r="AB2542" i="7" s="1"/>
  <c r="AB2543" i="7" s="1"/>
  <c r="AB2544" i="7" s="1"/>
  <c r="AB2545" i="7" s="1"/>
  <c r="AB2546" i="7" s="1"/>
  <c r="AB2547" i="7" s="1"/>
  <c r="AB2548" i="7" s="1"/>
  <c r="AB2549" i="7" s="1"/>
  <c r="AB2550" i="7" s="1"/>
  <c r="AB2551" i="7" s="1"/>
  <c r="AB2552" i="7" s="1"/>
  <c r="AB2553" i="7" s="1"/>
  <c r="AB2554" i="7" s="1"/>
  <c r="AB2555" i="7" s="1"/>
  <c r="AB2556" i="7" s="1"/>
  <c r="AB2557" i="7" s="1"/>
  <c r="AB2558" i="7" s="1"/>
  <c r="AB2559" i="7" s="1"/>
  <c r="AB2560" i="7" s="1"/>
  <c r="AB2561" i="7" s="1"/>
  <c r="AB2562" i="7" s="1"/>
  <c r="AB2563" i="7" s="1"/>
  <c r="AB2564" i="7" s="1"/>
  <c r="AB2565" i="7" s="1"/>
  <c r="AB2566" i="7" s="1"/>
  <c r="AB2567" i="7" s="1"/>
  <c r="AB2568" i="7" s="1"/>
  <c r="AB2569" i="7" s="1"/>
  <c r="AB2570" i="7" s="1"/>
  <c r="AB2571" i="7" s="1"/>
  <c r="AB2572" i="7" s="1"/>
  <c r="AB2573" i="7" s="1"/>
  <c r="AB2574" i="7" s="1"/>
  <c r="AB2575" i="7" s="1"/>
  <c r="AB2576" i="7" s="1"/>
  <c r="AB2577" i="7" s="1"/>
  <c r="AB2578" i="7" s="1"/>
  <c r="AB2579" i="7" s="1"/>
  <c r="AB2580" i="7" s="1"/>
  <c r="AB2581" i="7" s="1"/>
  <c r="AB2582" i="7" s="1"/>
  <c r="AB2583" i="7" s="1"/>
  <c r="AB2584" i="7" s="1"/>
  <c r="AB2585" i="7" s="1"/>
  <c r="AB2586" i="7" s="1"/>
  <c r="AB2587" i="7" s="1"/>
  <c r="AB2588" i="7" s="1"/>
  <c r="AB2589" i="7" s="1"/>
  <c r="AB2590" i="7" s="1"/>
  <c r="AB2591" i="7" s="1"/>
  <c r="AB2592" i="7" s="1"/>
  <c r="AB2593" i="7" s="1"/>
  <c r="AB2594" i="7" s="1"/>
  <c r="AB2595" i="7" s="1"/>
  <c r="AB2596" i="7" s="1"/>
  <c r="AB2597" i="7" s="1"/>
  <c r="AB2598" i="7" s="1"/>
  <c r="AB2599" i="7" s="1"/>
  <c r="AB2600" i="7" s="1"/>
  <c r="AB2601" i="7" s="1"/>
  <c r="AB2602" i="7" s="1"/>
  <c r="AB2603" i="7" s="1"/>
  <c r="AB2604" i="7" s="1"/>
  <c r="AB2605" i="7" s="1"/>
  <c r="AB2606" i="7" s="1"/>
  <c r="AB2607" i="7" s="1"/>
  <c r="AB2608" i="7" s="1"/>
  <c r="AB2609" i="7" s="1"/>
  <c r="AB2610" i="7" s="1"/>
  <c r="AB2611" i="7" s="1"/>
  <c r="AB2612" i="7" s="1"/>
  <c r="AB2613" i="7" s="1"/>
  <c r="AB2614" i="7" s="1"/>
  <c r="AB2615" i="7" s="1"/>
  <c r="AB2616" i="7" s="1"/>
  <c r="AB2617" i="7" s="1"/>
  <c r="AB2618" i="7" s="1"/>
  <c r="AB2619" i="7" s="1"/>
  <c r="AB2620" i="7" s="1"/>
  <c r="AB2621" i="7" s="1"/>
  <c r="AB2622" i="7" s="1"/>
  <c r="AB2623" i="7" s="1"/>
  <c r="AB2624" i="7" s="1"/>
  <c r="AB2625" i="7" s="1"/>
  <c r="AB2626" i="7" s="1"/>
  <c r="AB2627" i="7" s="1"/>
  <c r="AB2628" i="7" s="1"/>
  <c r="AB2629" i="7" s="1"/>
  <c r="AB2630" i="7" s="1"/>
  <c r="AB2631" i="7" s="1"/>
  <c r="AB2632" i="7" s="1"/>
  <c r="AB2633" i="7" s="1"/>
  <c r="AB2634" i="7" s="1"/>
  <c r="AB2635" i="7" s="1"/>
  <c r="AB2636" i="7" s="1"/>
  <c r="AB2637" i="7" s="1"/>
  <c r="AB2638" i="7" s="1"/>
  <c r="AB2639" i="7" s="1"/>
  <c r="AB2640" i="7" s="1"/>
  <c r="AB2641" i="7" s="1"/>
  <c r="AB2642" i="7" s="1"/>
  <c r="AB2643" i="7" s="1"/>
  <c r="AB2644" i="7" s="1"/>
  <c r="AB2645" i="7" s="1"/>
  <c r="AB2646" i="7" s="1"/>
  <c r="AB2647" i="7" s="1"/>
  <c r="AB2648" i="7" s="1"/>
  <c r="AB2649" i="7" s="1"/>
  <c r="AB2650" i="7" s="1"/>
  <c r="AB2651" i="7" s="1"/>
  <c r="AB2652" i="7" s="1"/>
  <c r="AB2653" i="7" s="1"/>
  <c r="AB2654" i="7" s="1"/>
  <c r="AB2655" i="7" s="1"/>
  <c r="AB2656" i="7" s="1"/>
  <c r="AB2657" i="7" s="1"/>
  <c r="AB2658" i="7" s="1"/>
  <c r="AB2659" i="7" s="1"/>
  <c r="AB2660" i="7" s="1"/>
  <c r="AB2661" i="7" s="1"/>
  <c r="AB2662" i="7" s="1"/>
  <c r="AB2663" i="7" s="1"/>
  <c r="AB2664" i="7" s="1"/>
  <c r="AB2665" i="7" s="1"/>
  <c r="AB2666" i="7" s="1"/>
  <c r="AB2667" i="7" s="1"/>
  <c r="AB2668" i="7" s="1"/>
  <c r="AB2669" i="7" s="1"/>
  <c r="AB2670" i="7" s="1"/>
  <c r="AB2671" i="7" s="1"/>
  <c r="AB2672" i="7" s="1"/>
  <c r="AB2673" i="7" s="1"/>
  <c r="AB2674" i="7" s="1"/>
  <c r="AB2675" i="7" s="1"/>
  <c r="AB2676" i="7" s="1"/>
  <c r="AB2677" i="7" s="1"/>
  <c r="AB2678" i="7" s="1"/>
  <c r="AB2679" i="7" s="1"/>
  <c r="AB2680" i="7" s="1"/>
  <c r="AB2681" i="7" s="1"/>
  <c r="AB2682" i="7" s="1"/>
  <c r="AB2683" i="7" s="1"/>
  <c r="AB2684" i="7" s="1"/>
  <c r="AB2685" i="7" s="1"/>
  <c r="AB2686" i="7" s="1"/>
  <c r="AB2687" i="7" s="1"/>
  <c r="AB2688" i="7" s="1"/>
  <c r="AB2689" i="7" s="1"/>
  <c r="AB2690" i="7" s="1"/>
  <c r="AB2691" i="7" s="1"/>
  <c r="AB2692" i="7" s="1"/>
  <c r="AB2693" i="7" s="1"/>
  <c r="AB2694" i="7" s="1"/>
  <c r="AB2695" i="7" s="1"/>
  <c r="AB2696" i="7" s="1"/>
  <c r="AB2697" i="7" s="1"/>
  <c r="AB2698" i="7" s="1"/>
  <c r="AB2699" i="7" s="1"/>
  <c r="AB2700" i="7" s="1"/>
  <c r="AB2701" i="7" s="1"/>
  <c r="AB2702" i="7" s="1"/>
  <c r="AB2703" i="7" s="1"/>
  <c r="AB2704" i="7" s="1"/>
  <c r="AB2705" i="7" s="1"/>
  <c r="AB2706" i="7" s="1"/>
  <c r="AB2707" i="7" s="1"/>
  <c r="AB2708" i="7" s="1"/>
  <c r="AB2709" i="7" s="1"/>
  <c r="AB2710" i="7" s="1"/>
  <c r="AB2711" i="7" s="1"/>
  <c r="AB2712" i="7" s="1"/>
  <c r="AB2713" i="7" s="1"/>
  <c r="AB2714" i="7" s="1"/>
  <c r="AB2715" i="7" s="1"/>
  <c r="AB2716" i="7" s="1"/>
  <c r="AB2717" i="7" s="1"/>
  <c r="AB2718" i="7" s="1"/>
  <c r="AB2719" i="7" s="1"/>
  <c r="AB2720" i="7" s="1"/>
  <c r="AB2721" i="7" s="1"/>
  <c r="AB2722" i="7" s="1"/>
  <c r="AB2723" i="7" s="1"/>
  <c r="AB2724" i="7" s="1"/>
  <c r="AB2725" i="7" s="1"/>
  <c r="AB2726" i="7" s="1"/>
  <c r="AB2727" i="7" s="1"/>
  <c r="AB2728" i="7" s="1"/>
  <c r="AB2729" i="7" s="1"/>
  <c r="AB2730" i="7" s="1"/>
  <c r="AB2731" i="7" s="1"/>
  <c r="AB2732" i="7" s="1"/>
  <c r="AB2733" i="7" s="1"/>
  <c r="AB2734" i="7" s="1"/>
  <c r="AB2735" i="7" s="1"/>
  <c r="AB2736" i="7" s="1"/>
  <c r="AB2737" i="7" s="1"/>
  <c r="AB2738" i="7" s="1"/>
  <c r="AB2739" i="7" s="1"/>
  <c r="AB2740" i="7" s="1"/>
  <c r="AB2741" i="7" s="1"/>
  <c r="AB2742" i="7" s="1"/>
  <c r="AB2743" i="7" s="1"/>
  <c r="AB2744" i="7" s="1"/>
  <c r="AB2745" i="7" s="1"/>
  <c r="AB2746" i="7" s="1"/>
  <c r="AB2747" i="7" s="1"/>
  <c r="AB2748" i="7" s="1"/>
  <c r="AB2749" i="7" s="1"/>
  <c r="AB2750" i="7" s="1"/>
  <c r="AB2751" i="7" s="1"/>
  <c r="AB2752" i="7" s="1"/>
  <c r="AB2753" i="7" s="1"/>
  <c r="AB2754" i="7" s="1"/>
  <c r="AB2755" i="7" s="1"/>
  <c r="AB2756" i="7" s="1"/>
  <c r="AB2757" i="7" s="1"/>
  <c r="AB2758" i="7" s="1"/>
  <c r="AB2759" i="7" s="1"/>
  <c r="AB2760" i="7" s="1"/>
  <c r="AB2761" i="7" s="1"/>
  <c r="AB2762" i="7" s="1"/>
  <c r="AB2763" i="7" s="1"/>
  <c r="AB2764" i="7" s="1"/>
  <c r="AB2765" i="7" s="1"/>
  <c r="AB2766" i="7" s="1"/>
  <c r="AB2767" i="7" s="1"/>
  <c r="AB2768" i="7" s="1"/>
  <c r="AB2769" i="7" s="1"/>
  <c r="AB2770" i="7" s="1"/>
  <c r="AB2771" i="7" s="1"/>
  <c r="AB2772" i="7" s="1"/>
  <c r="AB2773" i="7" s="1"/>
  <c r="AB2774" i="7" s="1"/>
  <c r="AB2775" i="7" s="1"/>
  <c r="AB2776" i="7" s="1"/>
  <c r="AB2777" i="7" s="1"/>
  <c r="AB2778" i="7" s="1"/>
  <c r="AB2779" i="7" s="1"/>
  <c r="AB2780" i="7" s="1"/>
  <c r="AB2781" i="7" s="1"/>
  <c r="AB2782" i="7" s="1"/>
  <c r="AB2783" i="7" s="1"/>
  <c r="AB2784" i="7" s="1"/>
  <c r="AB2785" i="7" s="1"/>
  <c r="AB2786" i="7" s="1"/>
  <c r="AB2787" i="7" s="1"/>
  <c r="AB2788" i="7" s="1"/>
  <c r="AB2789" i="7" s="1"/>
  <c r="AB2790" i="7" s="1"/>
  <c r="AB2791" i="7" s="1"/>
  <c r="AB2792" i="7" s="1"/>
  <c r="AB2793" i="7" s="1"/>
  <c r="AB2794" i="7" s="1"/>
  <c r="AB2795" i="7" s="1"/>
  <c r="AB2796" i="7" s="1"/>
  <c r="AB2797" i="7" s="1"/>
  <c r="AB2798" i="7" s="1"/>
  <c r="AB2799" i="7" s="1"/>
  <c r="AB2800" i="7" s="1"/>
  <c r="AB2801" i="7" s="1"/>
  <c r="AB2802" i="7" s="1"/>
  <c r="AB2803" i="7" s="1"/>
  <c r="AB2804" i="7" s="1"/>
  <c r="AB2805" i="7" s="1"/>
  <c r="AB2806" i="7" s="1"/>
  <c r="AB2807" i="7" s="1"/>
  <c r="AB2808" i="7" s="1"/>
  <c r="AB2809" i="7" s="1"/>
  <c r="AB2810" i="7" s="1"/>
  <c r="AB2811" i="7" s="1"/>
  <c r="AB2812" i="7" s="1"/>
  <c r="AB2813" i="7" s="1"/>
  <c r="AB2814" i="7" s="1"/>
  <c r="AB2815" i="7" s="1"/>
  <c r="AB2816" i="7" s="1"/>
  <c r="AB2817" i="7" s="1"/>
  <c r="AB2818" i="7" s="1"/>
  <c r="AB2819" i="7" s="1"/>
  <c r="AB2820" i="7" s="1"/>
  <c r="AB2821" i="7" s="1"/>
  <c r="AB2822" i="7" s="1"/>
  <c r="AB2823" i="7" s="1"/>
  <c r="AB2824" i="7" s="1"/>
  <c r="AB2825" i="7" s="1"/>
  <c r="AB2826" i="7" s="1"/>
  <c r="AB2827" i="7" s="1"/>
  <c r="AB2828" i="7" s="1"/>
  <c r="AB2829" i="7" s="1"/>
  <c r="AB2830" i="7" s="1"/>
  <c r="AB2831" i="7" s="1"/>
  <c r="AB2832" i="7" s="1"/>
  <c r="AB2833" i="7" s="1"/>
  <c r="AB2834" i="7" s="1"/>
  <c r="AB2835" i="7" s="1"/>
  <c r="AB2836" i="7" s="1"/>
  <c r="AB2837" i="7" s="1"/>
  <c r="AB2838" i="7" s="1"/>
  <c r="AB2839" i="7" s="1"/>
  <c r="AB2840" i="7" s="1"/>
  <c r="AB2841" i="7" s="1"/>
  <c r="AB2842" i="7" s="1"/>
  <c r="AB2843" i="7" s="1"/>
  <c r="AB2844" i="7" s="1"/>
  <c r="AB2845" i="7" s="1"/>
  <c r="AB2846" i="7" s="1"/>
  <c r="AB2847" i="7" s="1"/>
  <c r="AB2848" i="7" s="1"/>
  <c r="AB2849" i="7" s="1"/>
  <c r="AB2850" i="7" s="1"/>
  <c r="AB2851" i="7" s="1"/>
  <c r="AB2852" i="7" s="1"/>
  <c r="AB2853" i="7" s="1"/>
  <c r="AB2854" i="7" s="1"/>
  <c r="AB2855" i="7" s="1"/>
  <c r="AB2856" i="7" s="1"/>
  <c r="AB2857" i="7" s="1"/>
  <c r="AB2858" i="7" s="1"/>
  <c r="AB2859" i="7" s="1"/>
  <c r="AB2860" i="7" s="1"/>
  <c r="AB2861" i="7" s="1"/>
  <c r="AB2862" i="7" s="1"/>
  <c r="AB2863" i="7" s="1"/>
  <c r="AB2864" i="7" s="1"/>
  <c r="AB2865" i="7" s="1"/>
  <c r="AB2866" i="7" s="1"/>
  <c r="AB2867" i="7" s="1"/>
  <c r="AB2868" i="7" s="1"/>
  <c r="AB2869" i="7" s="1"/>
  <c r="AB2870" i="7" s="1"/>
  <c r="AB2871" i="7" s="1"/>
  <c r="AB2872" i="7" s="1"/>
  <c r="AB2873" i="7" s="1"/>
  <c r="AB2874" i="7" s="1"/>
  <c r="AB2875" i="7" s="1"/>
  <c r="AB2876" i="7" s="1"/>
  <c r="AB2877" i="7" s="1"/>
  <c r="AB2878" i="7" s="1"/>
  <c r="AB2879" i="7" s="1"/>
  <c r="AB2880" i="7" s="1"/>
  <c r="AB2881" i="7" s="1"/>
  <c r="AB2882" i="7" s="1"/>
  <c r="AB2883" i="7" s="1"/>
  <c r="AB2884" i="7" s="1"/>
  <c r="AB2885" i="7" s="1"/>
  <c r="AB2886" i="7" s="1"/>
  <c r="AB2887" i="7" s="1"/>
  <c r="AB2888" i="7" s="1"/>
  <c r="AB2889" i="7" s="1"/>
  <c r="AB2890" i="7" s="1"/>
  <c r="AB2891" i="7" s="1"/>
  <c r="AB2892" i="7" s="1"/>
  <c r="AB2893" i="7" s="1"/>
  <c r="AB2894" i="7" s="1"/>
  <c r="AB2895" i="7" s="1"/>
  <c r="AB2896" i="7" s="1"/>
  <c r="AB2897" i="7" s="1"/>
  <c r="AB2898" i="7" s="1"/>
  <c r="AB2899" i="7" s="1"/>
  <c r="AB2900" i="7" s="1"/>
  <c r="AB2901" i="7" s="1"/>
  <c r="AB2902" i="7" s="1"/>
  <c r="AB2903" i="7" s="1"/>
  <c r="AB2904" i="7" s="1"/>
  <c r="AB2905" i="7" s="1"/>
  <c r="AB2906" i="7" s="1"/>
  <c r="AB2907" i="7" s="1"/>
  <c r="AB2908" i="7" s="1"/>
  <c r="AB2909" i="7" s="1"/>
  <c r="AB2910" i="7" s="1"/>
  <c r="AB2911" i="7" s="1"/>
  <c r="AB2912" i="7" s="1"/>
  <c r="AB2913" i="7" s="1"/>
  <c r="AB2914" i="7" s="1"/>
  <c r="AB2915" i="7" s="1"/>
  <c r="AB2916" i="7" s="1"/>
  <c r="AB2917" i="7" s="1"/>
  <c r="AB2918" i="7" s="1"/>
  <c r="AB2919" i="7" s="1"/>
  <c r="AB2920" i="7" s="1"/>
  <c r="AB2921" i="7" s="1"/>
  <c r="AB2922" i="7" s="1"/>
  <c r="AB2923" i="7" s="1"/>
  <c r="AB2924" i="7" s="1"/>
  <c r="AB2925" i="7" s="1"/>
  <c r="AB2926" i="7" s="1"/>
  <c r="AB2927" i="7" s="1"/>
  <c r="AB2928" i="7" s="1"/>
  <c r="AB2929" i="7" s="1"/>
  <c r="AB2930" i="7" s="1"/>
  <c r="AB2931" i="7" s="1"/>
  <c r="AB2932" i="7" s="1"/>
  <c r="AB2933" i="7" s="1"/>
  <c r="AB2934" i="7" s="1"/>
  <c r="AB2935" i="7" s="1"/>
  <c r="AB2936" i="7" s="1"/>
  <c r="AB2937" i="7" s="1"/>
  <c r="AB2938" i="7" s="1"/>
  <c r="AB2939" i="7" s="1"/>
  <c r="AB2940" i="7" s="1"/>
  <c r="AB2941" i="7" s="1"/>
  <c r="AB2942" i="7" s="1"/>
  <c r="AB2943" i="7" s="1"/>
  <c r="AB2944" i="7" s="1"/>
  <c r="AB2945" i="7" s="1"/>
  <c r="AB2946" i="7" s="1"/>
  <c r="AB2947" i="7" s="1"/>
  <c r="AB2948" i="7" s="1"/>
  <c r="AB2949" i="7" s="1"/>
  <c r="AB2950" i="7" s="1"/>
  <c r="AB2951" i="7" s="1"/>
  <c r="AB2952" i="7" s="1"/>
  <c r="AB2953" i="7" s="1"/>
  <c r="AB2954" i="7" s="1"/>
  <c r="AB2955" i="7" s="1"/>
  <c r="AB2956" i="7" s="1"/>
  <c r="AB2957" i="7" s="1"/>
  <c r="AB2958" i="7" s="1"/>
  <c r="AB2959" i="7" s="1"/>
  <c r="AB2960" i="7" s="1"/>
  <c r="AB2961" i="7" s="1"/>
  <c r="AB2962" i="7" s="1"/>
  <c r="AB2963" i="7" s="1"/>
  <c r="AB2964" i="7" s="1"/>
  <c r="AB2965" i="7" s="1"/>
  <c r="AB2966" i="7" s="1"/>
  <c r="AB2967" i="7" s="1"/>
  <c r="AB2968" i="7" s="1"/>
  <c r="AB2969" i="7" s="1"/>
  <c r="AB2970" i="7" s="1"/>
  <c r="AB2971" i="7" s="1"/>
  <c r="AB2972" i="7" s="1"/>
  <c r="AB2973" i="7" s="1"/>
  <c r="AB2974" i="7" s="1"/>
  <c r="AB2975" i="7" s="1"/>
  <c r="AB2976" i="7" s="1"/>
  <c r="AB2977" i="7" s="1"/>
  <c r="AB2978" i="7" s="1"/>
  <c r="AB2979" i="7" s="1"/>
  <c r="AB2980" i="7" s="1"/>
  <c r="AB2981" i="7" s="1"/>
  <c r="AB2982" i="7" s="1"/>
  <c r="AB2983" i="7" s="1"/>
  <c r="AB2984" i="7" s="1"/>
  <c r="AB2985" i="7" s="1"/>
  <c r="AB2986" i="7" s="1"/>
  <c r="AB2987" i="7" s="1"/>
  <c r="AB2988" i="7" s="1"/>
  <c r="AB2989" i="7" s="1"/>
  <c r="AB2990" i="7" s="1"/>
  <c r="AB2991" i="7" s="1"/>
  <c r="AB2992" i="7" s="1"/>
  <c r="AB2993" i="7" s="1"/>
  <c r="AB2994" i="7" s="1"/>
  <c r="AB2995" i="7" s="1"/>
  <c r="AB2996" i="7" s="1"/>
  <c r="AB2997" i="7" s="1"/>
  <c r="AB2998" i="7" s="1"/>
  <c r="AB2999" i="7" s="1"/>
  <c r="AB3000" i="7" s="1"/>
  <c r="AB3001" i="7" s="1"/>
  <c r="AB3002" i="7" s="1"/>
  <c r="AB3003" i="7" s="1"/>
  <c r="AB3004" i="7" s="1"/>
  <c r="AB3005" i="7" s="1"/>
  <c r="AB3006" i="7" s="1"/>
  <c r="AB3007" i="7" s="1"/>
  <c r="AB3008" i="7" s="1"/>
  <c r="AB3009" i="7" s="1"/>
  <c r="AB3010" i="7" s="1"/>
  <c r="AB3011" i="7" s="1"/>
  <c r="AB3012" i="7" s="1"/>
  <c r="AB3013" i="7" s="1"/>
  <c r="AB3014" i="7" s="1"/>
  <c r="AB3015" i="7" s="1"/>
  <c r="AB3016" i="7" s="1"/>
  <c r="AB3017" i="7" s="1"/>
  <c r="AB3018" i="7" s="1"/>
  <c r="AB3019" i="7" s="1"/>
  <c r="AB3020" i="7" s="1"/>
  <c r="AB3021" i="7" s="1"/>
  <c r="AB3022" i="7" s="1"/>
  <c r="AB3023" i="7" s="1"/>
  <c r="AB3024" i="7" s="1"/>
  <c r="AB3025" i="7" s="1"/>
  <c r="AB3026" i="7" s="1"/>
  <c r="AB3027" i="7" s="1"/>
  <c r="AB3028" i="7" s="1"/>
  <c r="AB3029" i="7" s="1"/>
  <c r="AB3030" i="7" s="1"/>
  <c r="AB3031" i="7" s="1"/>
  <c r="AB3032" i="7" s="1"/>
  <c r="AB3033" i="7" s="1"/>
  <c r="AB3034" i="7" s="1"/>
  <c r="AB3035" i="7" s="1"/>
  <c r="AB3036" i="7" s="1"/>
  <c r="AB3037" i="7" s="1"/>
  <c r="AB3038" i="7" s="1"/>
  <c r="AB3039" i="7" s="1"/>
  <c r="AB3040" i="7" s="1"/>
  <c r="AB3041" i="7" s="1"/>
  <c r="AB3042" i="7" s="1"/>
  <c r="AB3043" i="7" s="1"/>
  <c r="AB3044" i="7" s="1"/>
  <c r="AB3045" i="7" s="1"/>
  <c r="AB3046" i="7" s="1"/>
  <c r="AB3047" i="7" s="1"/>
  <c r="AB3048" i="7" s="1"/>
  <c r="AB3049" i="7" s="1"/>
  <c r="AB3050" i="7" s="1"/>
  <c r="AB3051" i="7" s="1"/>
  <c r="AB3052" i="7" s="1"/>
  <c r="AB3053" i="7" s="1"/>
  <c r="AB3054" i="7" s="1"/>
  <c r="AB3055" i="7" s="1"/>
  <c r="AB3056" i="7" s="1"/>
  <c r="AB3057" i="7" s="1"/>
  <c r="AB3058" i="7" s="1"/>
  <c r="AB3059" i="7" s="1"/>
  <c r="AB3060" i="7" s="1"/>
  <c r="AB3061" i="7" s="1"/>
  <c r="AB3062" i="7" s="1"/>
  <c r="AB3063" i="7" s="1"/>
  <c r="AB3064" i="7" s="1"/>
  <c r="AB3065" i="7" s="1"/>
  <c r="AB3066" i="7" s="1"/>
  <c r="AB3067" i="7" s="1"/>
  <c r="AB3068" i="7" s="1"/>
  <c r="AB3069" i="7" s="1"/>
  <c r="AB3070" i="7" s="1"/>
  <c r="AB3071" i="7" s="1"/>
  <c r="AB3072" i="7" s="1"/>
  <c r="AB3073" i="7" s="1"/>
  <c r="AB3074" i="7" s="1"/>
  <c r="AB3075" i="7" s="1"/>
  <c r="AB3076" i="7" s="1"/>
  <c r="AB3077" i="7" s="1"/>
  <c r="AB3078" i="7" s="1"/>
  <c r="AB3079" i="7" s="1"/>
  <c r="AB3080" i="7" s="1"/>
  <c r="AB3081" i="7" s="1"/>
  <c r="AB3082" i="7" s="1"/>
  <c r="AB3083" i="7" s="1"/>
  <c r="AB3084" i="7" s="1"/>
  <c r="AB3085" i="7" s="1"/>
  <c r="AB3086" i="7" s="1"/>
  <c r="AB3087" i="7" s="1"/>
  <c r="AB3088" i="7" s="1"/>
  <c r="AB3089" i="7" s="1"/>
  <c r="AB3090" i="7" s="1"/>
  <c r="AB3091" i="7" s="1"/>
  <c r="AB3092" i="7" s="1"/>
  <c r="AB3093" i="7" s="1"/>
  <c r="AB3094" i="7" s="1"/>
  <c r="AB3095" i="7" s="1"/>
  <c r="AB3096" i="7" s="1"/>
  <c r="AB3097" i="7" s="1"/>
  <c r="AB3098" i="7" s="1"/>
  <c r="AB3099" i="7" s="1"/>
  <c r="AB3100" i="7" s="1"/>
  <c r="AB3101" i="7" s="1"/>
  <c r="AB3102" i="7" s="1"/>
  <c r="AB3103" i="7" s="1"/>
  <c r="AB3104" i="7" s="1"/>
  <c r="AB3105" i="7" s="1"/>
  <c r="AB3106" i="7" s="1"/>
  <c r="AB3107" i="7" s="1"/>
  <c r="AB3108" i="7" s="1"/>
  <c r="AB3109" i="7" s="1"/>
  <c r="AB3110" i="7" s="1"/>
  <c r="AB3111" i="7" s="1"/>
  <c r="AB3112" i="7" s="1"/>
  <c r="AB3113" i="7" s="1"/>
  <c r="AB3114" i="7" s="1"/>
  <c r="AB3115" i="7" s="1"/>
  <c r="AB3116" i="7" s="1"/>
  <c r="AB3117" i="7" s="1"/>
  <c r="AB3118" i="7" s="1"/>
  <c r="AB3119" i="7" s="1"/>
  <c r="AB3120" i="7" s="1"/>
  <c r="AB3121" i="7" s="1"/>
  <c r="AB3122" i="7" s="1"/>
  <c r="AB3123" i="7" s="1"/>
  <c r="AB3124" i="7" s="1"/>
  <c r="AB3125" i="7" s="1"/>
  <c r="AB3126" i="7" s="1"/>
  <c r="AB3127" i="7" s="1"/>
  <c r="AB3128" i="7" s="1"/>
  <c r="AB3129" i="7" s="1"/>
  <c r="AB3130" i="7" s="1"/>
  <c r="AB3131" i="7" s="1"/>
  <c r="AB3132" i="7" s="1"/>
  <c r="AB3133" i="7" s="1"/>
  <c r="AB3134" i="7" s="1"/>
  <c r="AB3135" i="7" s="1"/>
  <c r="AB3136" i="7" s="1"/>
  <c r="AB3137" i="7" s="1"/>
  <c r="AB3138" i="7" s="1"/>
  <c r="AB3139" i="7" s="1"/>
  <c r="AB3140" i="7" s="1"/>
  <c r="AB3141" i="7" s="1"/>
  <c r="AB3142" i="7" s="1"/>
  <c r="AB3143" i="7" s="1"/>
  <c r="AB3144" i="7" s="1"/>
  <c r="AB3145" i="7" s="1"/>
  <c r="AB3146" i="7" s="1"/>
  <c r="AB3147" i="7" s="1"/>
  <c r="AB3148" i="7" s="1"/>
  <c r="AB3149" i="7" s="1"/>
  <c r="AB3150" i="7" s="1"/>
  <c r="AB3151" i="7" s="1"/>
  <c r="AB3152" i="7" s="1"/>
  <c r="AB3153" i="7" s="1"/>
  <c r="AB3154" i="7" s="1"/>
  <c r="AB3155" i="7" s="1"/>
  <c r="AB3156" i="7" s="1"/>
  <c r="AB3157" i="7" s="1"/>
  <c r="AB3158" i="7" s="1"/>
  <c r="AB3159" i="7" s="1"/>
  <c r="AB3160" i="7" s="1"/>
  <c r="AB3161" i="7" s="1"/>
  <c r="AB3162" i="7" s="1"/>
  <c r="AB3163" i="7" s="1"/>
  <c r="AB3164" i="7" s="1"/>
  <c r="AB3165" i="7" s="1"/>
  <c r="AB3166" i="7" s="1"/>
  <c r="AB3167" i="7" s="1"/>
  <c r="AB3168" i="7" s="1"/>
  <c r="AB3169" i="7" s="1"/>
  <c r="AB3170" i="7" s="1"/>
  <c r="AB3171" i="7" s="1"/>
  <c r="AB3172" i="7" s="1"/>
  <c r="AB3173" i="7" s="1"/>
  <c r="AB3174" i="7" s="1"/>
  <c r="AB3175" i="7" s="1"/>
  <c r="AB3176" i="7" s="1"/>
  <c r="AB3177" i="7" s="1"/>
  <c r="AB3178" i="7" s="1"/>
  <c r="AB3179" i="7" s="1"/>
  <c r="AB3180" i="7" s="1"/>
  <c r="AB3181" i="7" s="1"/>
  <c r="AB3182" i="7" s="1"/>
  <c r="AB3183" i="7" s="1"/>
  <c r="AB3184" i="7" s="1"/>
  <c r="AB3185" i="7" s="1"/>
  <c r="AB3186" i="7" s="1"/>
  <c r="AB3187" i="7" s="1"/>
  <c r="AB3188" i="7" s="1"/>
  <c r="AB3189" i="7" s="1"/>
  <c r="AB3190" i="7" s="1"/>
  <c r="AB3191" i="7" s="1"/>
  <c r="AB3192" i="7" s="1"/>
  <c r="AB3193" i="7" s="1"/>
  <c r="AB3194" i="7" s="1"/>
  <c r="AB3195" i="7" s="1"/>
  <c r="AB3196" i="7" s="1"/>
  <c r="AB3197" i="7" s="1"/>
  <c r="AB3198" i="7" s="1"/>
  <c r="AB3199" i="7" s="1"/>
  <c r="AB3200" i="7" s="1"/>
  <c r="AB3201" i="7" s="1"/>
  <c r="AB3202" i="7" s="1"/>
  <c r="AB3203" i="7" s="1"/>
  <c r="AB3204" i="7" s="1"/>
  <c r="AB3205" i="7" s="1"/>
  <c r="AB3206" i="7" s="1"/>
  <c r="AB3207" i="7" s="1"/>
  <c r="AB3208" i="7" s="1"/>
  <c r="AB3209" i="7" s="1"/>
  <c r="AB3210" i="7" s="1"/>
  <c r="AB3211" i="7" s="1"/>
  <c r="AB3212" i="7" s="1"/>
  <c r="AB3213" i="7" s="1"/>
  <c r="AB3214" i="7" s="1"/>
  <c r="AB3215" i="7" s="1"/>
  <c r="AB3216" i="7" s="1"/>
  <c r="AB3217" i="7" s="1"/>
  <c r="AB3218" i="7" s="1"/>
  <c r="AB3219" i="7" s="1"/>
  <c r="AB3220" i="7" s="1"/>
  <c r="AB3221" i="7" s="1"/>
  <c r="AB3222" i="7" s="1"/>
  <c r="AB3223" i="7" s="1"/>
  <c r="AB3224" i="7" s="1"/>
  <c r="AB3225" i="7" s="1"/>
  <c r="AB3226" i="7" s="1"/>
  <c r="AB3227" i="7" s="1"/>
  <c r="AB3228" i="7" s="1"/>
  <c r="AB3229" i="7" s="1"/>
  <c r="AB3230" i="7" s="1"/>
  <c r="AB3231" i="7" s="1"/>
  <c r="AB3232" i="7" s="1"/>
  <c r="AB3233" i="7" s="1"/>
  <c r="AB3234" i="7" s="1"/>
  <c r="AB3235" i="7" s="1"/>
  <c r="AB3236" i="7" s="1"/>
  <c r="AB3237" i="7" s="1"/>
  <c r="AB3238" i="7" s="1"/>
  <c r="AB3239" i="7" s="1"/>
  <c r="AB3240" i="7" s="1"/>
  <c r="AB3241" i="7" s="1"/>
  <c r="AB3242" i="7" s="1"/>
  <c r="AB3243" i="7" s="1"/>
  <c r="AB3244" i="7" s="1"/>
  <c r="AB3245" i="7" s="1"/>
  <c r="AB3246" i="7" s="1"/>
  <c r="AB3247" i="7" s="1"/>
  <c r="AB3248" i="7" s="1"/>
  <c r="AB3249" i="7" s="1"/>
  <c r="AB3250" i="7" s="1"/>
  <c r="AB3251" i="7" s="1"/>
  <c r="AB3252" i="7" s="1"/>
  <c r="AB3253" i="7" s="1"/>
  <c r="AB3254" i="7" s="1"/>
  <c r="AB3255" i="7" s="1"/>
  <c r="AB3256" i="7" s="1"/>
  <c r="AB3257" i="7" s="1"/>
  <c r="AB3258" i="7" s="1"/>
  <c r="AB3259" i="7" s="1"/>
  <c r="AB3260" i="7" s="1"/>
  <c r="AB3261" i="7" s="1"/>
  <c r="AB3262" i="7" s="1"/>
  <c r="AB3263" i="7" s="1"/>
  <c r="AB3264" i="7" s="1"/>
  <c r="AB3265" i="7" s="1"/>
  <c r="AB3266" i="7" s="1"/>
  <c r="AB3267" i="7" s="1"/>
  <c r="AB3268" i="7" s="1"/>
  <c r="AB3269" i="7" s="1"/>
  <c r="AB3270" i="7" s="1"/>
  <c r="AB3271" i="7" s="1"/>
  <c r="AB3272" i="7" s="1"/>
  <c r="AB3273" i="7" s="1"/>
  <c r="AB3274" i="7" s="1"/>
  <c r="AB3275" i="7" s="1"/>
  <c r="AB3276" i="7" s="1"/>
  <c r="AB3277" i="7" s="1"/>
  <c r="AB3278" i="7" s="1"/>
  <c r="AB3279" i="7" s="1"/>
  <c r="AB3280" i="7" s="1"/>
  <c r="AB3281" i="7" s="1"/>
  <c r="AB3282" i="7" s="1"/>
  <c r="AB3283" i="7" s="1"/>
  <c r="AB3284" i="7" s="1"/>
  <c r="AB3285" i="7" s="1"/>
  <c r="AB3286" i="7" s="1"/>
  <c r="AB3287" i="7" s="1"/>
  <c r="AB3288" i="7" s="1"/>
  <c r="AB3289" i="7" s="1"/>
  <c r="AB3290" i="7" s="1"/>
  <c r="AB3291" i="7" s="1"/>
  <c r="AB3292" i="7" s="1"/>
  <c r="AB3293" i="7" s="1"/>
  <c r="AB3294" i="7" s="1"/>
  <c r="AB3295" i="7" s="1"/>
  <c r="AB3296" i="7" s="1"/>
  <c r="AB3297" i="7" s="1"/>
  <c r="AB3298" i="7" s="1"/>
  <c r="AB3299" i="7" s="1"/>
  <c r="AB3300" i="7" s="1"/>
  <c r="AB3301" i="7" s="1"/>
  <c r="AB3302" i="7" s="1"/>
  <c r="AB3303" i="7" s="1"/>
  <c r="AB3304" i="7" s="1"/>
  <c r="AB3305" i="7" s="1"/>
  <c r="AB3306" i="7" s="1"/>
  <c r="AB3307" i="7" s="1"/>
  <c r="AB3308" i="7" s="1"/>
  <c r="AB3309" i="7" s="1"/>
  <c r="AB3310" i="7" s="1"/>
  <c r="AB3311" i="7" s="1"/>
  <c r="AB3312" i="7" s="1"/>
  <c r="AB3313" i="7" s="1"/>
  <c r="AB3314" i="7" s="1"/>
  <c r="AB3315" i="7" s="1"/>
  <c r="AB3316" i="7" s="1"/>
  <c r="AB3317" i="7" s="1"/>
  <c r="AB3318" i="7" s="1"/>
  <c r="AB3319" i="7" s="1"/>
  <c r="AB3320" i="7" s="1"/>
  <c r="AB3321" i="7" s="1"/>
  <c r="AB3322" i="7" s="1"/>
  <c r="AB3323" i="7" s="1"/>
  <c r="AB3324" i="7" s="1"/>
  <c r="AB3325" i="7" s="1"/>
  <c r="AB3326" i="7" s="1"/>
  <c r="AB3327" i="7" s="1"/>
  <c r="AB3328" i="7" s="1"/>
  <c r="AB3329" i="7" s="1"/>
  <c r="AB3330" i="7" s="1"/>
  <c r="AB3331" i="7" s="1"/>
  <c r="AB3332" i="7" s="1"/>
  <c r="AB3333" i="7" s="1"/>
  <c r="AB3334" i="7" s="1"/>
  <c r="AB3335" i="7" s="1"/>
  <c r="AB3336" i="7" s="1"/>
  <c r="AB3337" i="7" s="1"/>
  <c r="AB3338" i="7" s="1"/>
  <c r="AB3339" i="7" s="1"/>
  <c r="AB3340" i="7" s="1"/>
  <c r="AB3341" i="7" s="1"/>
  <c r="AB3342" i="7" s="1"/>
  <c r="AB3343" i="7" s="1"/>
  <c r="AB3344" i="7" s="1"/>
  <c r="AB3345" i="7" s="1"/>
  <c r="AB3346" i="7" s="1"/>
  <c r="AB3347" i="7" s="1"/>
  <c r="AB3348" i="7" s="1"/>
  <c r="AB3349" i="7" s="1"/>
  <c r="AB3350" i="7" s="1"/>
  <c r="AB3351" i="7" s="1"/>
  <c r="AB3352" i="7" s="1"/>
  <c r="AB3353" i="7" s="1"/>
  <c r="AB3354" i="7" s="1"/>
  <c r="AB3355" i="7" s="1"/>
  <c r="AB3356" i="7" s="1"/>
  <c r="AB3357" i="7" s="1"/>
  <c r="AB3358" i="7" s="1"/>
  <c r="AB3359" i="7" s="1"/>
  <c r="AB3360" i="7" s="1"/>
  <c r="AB3361" i="7" s="1"/>
  <c r="AB3362" i="7" s="1"/>
  <c r="AB3363" i="7" s="1"/>
  <c r="AB3364" i="7" s="1"/>
  <c r="AB3365" i="7" s="1"/>
  <c r="AB3366" i="7" s="1"/>
  <c r="AB3367" i="7" s="1"/>
  <c r="AB3368" i="7" s="1"/>
  <c r="AB3369" i="7" s="1"/>
  <c r="AB3370" i="7" s="1"/>
  <c r="AB3371" i="7" s="1"/>
  <c r="AB3372" i="7" s="1"/>
  <c r="AB3373" i="7" s="1"/>
  <c r="AB3374" i="7" s="1"/>
  <c r="AB3375" i="7" s="1"/>
  <c r="AB3376" i="7" s="1"/>
  <c r="AB3377" i="7" s="1"/>
  <c r="AB3378" i="7" s="1"/>
  <c r="AB3379" i="7" s="1"/>
  <c r="AB3380" i="7" s="1"/>
  <c r="AB3381" i="7" s="1"/>
  <c r="AB3382" i="7" s="1"/>
  <c r="AB3383" i="7" s="1"/>
  <c r="AB3384" i="7" s="1"/>
  <c r="AB3385" i="7" s="1"/>
  <c r="AB3386" i="7" s="1"/>
  <c r="AB3387" i="7" s="1"/>
  <c r="AB3388" i="7" s="1"/>
  <c r="AB3389" i="7" s="1"/>
  <c r="AB3390" i="7" s="1"/>
  <c r="AB3391" i="7" s="1"/>
  <c r="AB3392" i="7" s="1"/>
  <c r="AB3393" i="7" s="1"/>
  <c r="AB3394" i="7" s="1"/>
  <c r="AB3395" i="7" s="1"/>
  <c r="AB3396" i="7" s="1"/>
  <c r="AB3397" i="7" s="1"/>
  <c r="AB3398" i="7" s="1"/>
  <c r="AB3399" i="7" s="1"/>
  <c r="AB3400" i="7" s="1"/>
  <c r="AB3401" i="7" s="1"/>
  <c r="AB3402" i="7" s="1"/>
  <c r="AB3403" i="7" s="1"/>
  <c r="AB3404" i="7" s="1"/>
  <c r="AB3405" i="7" s="1"/>
  <c r="AB3406" i="7" s="1"/>
  <c r="AB3407" i="7" s="1"/>
  <c r="AB3408" i="7" s="1"/>
  <c r="AB3409" i="7" s="1"/>
  <c r="AB3410" i="7" s="1"/>
  <c r="AB3411" i="7" s="1"/>
  <c r="AB3412" i="7" s="1"/>
  <c r="AB3413" i="7" s="1"/>
  <c r="AB3414" i="7" s="1"/>
  <c r="AB3415" i="7" s="1"/>
  <c r="AB3416" i="7" s="1"/>
  <c r="AB3417" i="7" s="1"/>
  <c r="AB3418" i="7" s="1"/>
  <c r="AB3419" i="7" s="1"/>
  <c r="AB3420" i="7" s="1"/>
  <c r="AB3421" i="7" s="1"/>
  <c r="AB3422" i="7" s="1"/>
  <c r="AB3423" i="7" s="1"/>
  <c r="AB3424" i="7" s="1"/>
  <c r="AB3425" i="7" s="1"/>
  <c r="AB3426" i="7" s="1"/>
  <c r="AB3427" i="7" s="1"/>
  <c r="AB3428" i="7" s="1"/>
  <c r="AB3429" i="7" s="1"/>
  <c r="AB3430" i="7" s="1"/>
  <c r="AB3431" i="7" s="1"/>
  <c r="AB3432" i="7" s="1"/>
  <c r="AB3433" i="7" s="1"/>
  <c r="AB3434" i="7" s="1"/>
  <c r="AB3435" i="7" s="1"/>
  <c r="AB3436" i="7" s="1"/>
  <c r="AB3437" i="7" s="1"/>
  <c r="AB3438" i="7" s="1"/>
  <c r="AB3439" i="7" s="1"/>
  <c r="AB3440" i="7" s="1"/>
  <c r="AB3441" i="7" s="1"/>
  <c r="AB3442" i="7" s="1"/>
  <c r="AB3443" i="7" s="1"/>
  <c r="AB3444" i="7" s="1"/>
  <c r="AB3445" i="7" s="1"/>
  <c r="AB3446" i="7" s="1"/>
  <c r="AB3447" i="7" s="1"/>
  <c r="AB3448" i="7" s="1"/>
  <c r="AB3449" i="7" s="1"/>
  <c r="AB3450" i="7" s="1"/>
  <c r="AB3451" i="7" s="1"/>
  <c r="AB3452" i="7" s="1"/>
  <c r="AB3453" i="7" s="1"/>
  <c r="AB3454" i="7" s="1"/>
  <c r="AB3455" i="7" s="1"/>
  <c r="AB3456" i="7" s="1"/>
  <c r="AB3457" i="7" s="1"/>
  <c r="AB3458" i="7" s="1"/>
  <c r="AB3459" i="7" s="1"/>
  <c r="AB3460" i="7" s="1"/>
  <c r="AB3461" i="7" s="1"/>
  <c r="AB3462" i="7" s="1"/>
  <c r="AB3463" i="7" s="1"/>
  <c r="AB3464" i="7" s="1"/>
  <c r="AB3465" i="7" s="1"/>
  <c r="AB3466" i="7" s="1"/>
  <c r="AB3467" i="7" s="1"/>
  <c r="AB3468" i="7" s="1"/>
  <c r="AB3469" i="7" s="1"/>
  <c r="AB3470" i="7" s="1"/>
  <c r="AB3471" i="7" s="1"/>
  <c r="AB3472" i="7" s="1"/>
  <c r="AB3473" i="7" s="1"/>
  <c r="AB3474" i="7" s="1"/>
  <c r="AB3475" i="7" s="1"/>
  <c r="AB3476" i="7" s="1"/>
  <c r="AB3477" i="7" s="1"/>
  <c r="AB3478" i="7" s="1"/>
  <c r="AB3479" i="7" s="1"/>
  <c r="AB3480" i="7" s="1"/>
  <c r="AB3481" i="7" s="1"/>
  <c r="AB3482" i="7" s="1"/>
  <c r="AB3483" i="7" s="1"/>
  <c r="AB3484" i="7" s="1"/>
  <c r="AB3485" i="7" s="1"/>
  <c r="AB3486" i="7" s="1"/>
  <c r="AB3487" i="7" s="1"/>
  <c r="AB3488" i="7" s="1"/>
  <c r="AB3489" i="7" s="1"/>
  <c r="AB3490" i="7" s="1"/>
  <c r="AB3491" i="7" s="1"/>
  <c r="AB3492" i="7" s="1"/>
  <c r="AB3493" i="7" s="1"/>
  <c r="AB3494" i="7" s="1"/>
  <c r="AB3495" i="7" s="1"/>
  <c r="AB3496" i="7" s="1"/>
  <c r="AB3497" i="7" s="1"/>
  <c r="AB3498" i="7" s="1"/>
  <c r="AB3499" i="7" s="1"/>
  <c r="AB3500" i="7" s="1"/>
  <c r="AB3501" i="7" s="1"/>
  <c r="AB3502" i="7" s="1"/>
  <c r="AB3503" i="7" s="1"/>
  <c r="AB3504" i="7" s="1"/>
  <c r="AB3505" i="7" s="1"/>
  <c r="AB3506" i="7" s="1"/>
  <c r="AB3507" i="7" s="1"/>
  <c r="AB3508" i="7" s="1"/>
  <c r="AB3509" i="7" s="1"/>
  <c r="AB3510" i="7" s="1"/>
  <c r="AB3511" i="7" s="1"/>
  <c r="AB3512" i="7" s="1"/>
  <c r="AB3513" i="7" s="1"/>
  <c r="AB3514" i="7" s="1"/>
  <c r="AB3515" i="7" s="1"/>
  <c r="AB3516" i="7" s="1"/>
  <c r="AB3517" i="7" s="1"/>
  <c r="AB3518" i="7" s="1"/>
  <c r="AB3519" i="7" s="1"/>
  <c r="AB3520" i="7" s="1"/>
  <c r="AB3521" i="7" s="1"/>
  <c r="AB3522" i="7" s="1"/>
  <c r="AB3523" i="7" s="1"/>
  <c r="AB3524" i="7" s="1"/>
  <c r="AB3525" i="7" s="1"/>
  <c r="AB3526" i="7" s="1"/>
  <c r="AB3527" i="7" s="1"/>
  <c r="AB3528" i="7" s="1"/>
  <c r="AB3529" i="7" s="1"/>
  <c r="AB3530" i="7" s="1"/>
  <c r="AB3531" i="7" s="1"/>
  <c r="AB3532" i="7" s="1"/>
  <c r="AB3533" i="7" s="1"/>
  <c r="AB3534" i="7" s="1"/>
  <c r="AB3535" i="7" s="1"/>
  <c r="AB3536" i="7" s="1"/>
  <c r="AB3537" i="7" s="1"/>
  <c r="AB3538" i="7" s="1"/>
  <c r="AB3539" i="7" s="1"/>
  <c r="AB3540" i="7" s="1"/>
  <c r="AB3541" i="7" s="1"/>
  <c r="AB3542" i="7" s="1"/>
  <c r="AB3543" i="7" s="1"/>
  <c r="AB3544" i="7" s="1"/>
  <c r="AB3545" i="7" s="1"/>
  <c r="AB3546" i="7" s="1"/>
  <c r="AB3547" i="7" s="1"/>
  <c r="AB3548" i="7" s="1"/>
  <c r="AB3549" i="7" s="1"/>
  <c r="AB3550" i="7" s="1"/>
  <c r="AB3551" i="7" s="1"/>
  <c r="AB3552" i="7" s="1"/>
  <c r="AB3553" i="7" s="1"/>
  <c r="AB3554" i="7" s="1"/>
  <c r="AB3555" i="7" s="1"/>
  <c r="AB3556" i="7" s="1"/>
  <c r="AB3557" i="7" s="1"/>
  <c r="AB3558" i="7" s="1"/>
  <c r="AB3559" i="7" s="1"/>
  <c r="AB3560" i="7" s="1"/>
  <c r="AB3561" i="7" s="1"/>
  <c r="AB3562" i="7" s="1"/>
  <c r="AB3563" i="7" s="1"/>
  <c r="AB3564" i="7" s="1"/>
  <c r="AB3565" i="7" s="1"/>
  <c r="AB3566" i="7" s="1"/>
  <c r="AB3567" i="7" s="1"/>
  <c r="AB3568" i="7" s="1"/>
  <c r="AB3569" i="7" s="1"/>
  <c r="AB3570" i="7" s="1"/>
  <c r="AB3571" i="7" s="1"/>
  <c r="AB3572" i="7" s="1"/>
  <c r="AB3573" i="7" s="1"/>
  <c r="AB3574" i="7" s="1"/>
  <c r="AB3575" i="7" s="1"/>
  <c r="AB3576" i="7" s="1"/>
  <c r="AB3577" i="7" s="1"/>
  <c r="AB3578" i="7" s="1"/>
  <c r="AB3579" i="7" s="1"/>
  <c r="AB3580" i="7" s="1"/>
  <c r="AB3581" i="7" s="1"/>
  <c r="AB3582" i="7" s="1"/>
  <c r="AB3583" i="7" s="1"/>
  <c r="AB3584" i="7" s="1"/>
  <c r="AB3585" i="7" s="1"/>
  <c r="AB3586" i="7" s="1"/>
  <c r="AB3587" i="7" s="1"/>
  <c r="AB3588" i="7" s="1"/>
  <c r="AB3589" i="7" s="1"/>
  <c r="AB3590" i="7" s="1"/>
  <c r="AB3591" i="7" s="1"/>
  <c r="AB3592" i="7" s="1"/>
  <c r="AB3593" i="7" s="1"/>
  <c r="AB3594" i="7" s="1"/>
  <c r="AB3595" i="7" s="1"/>
  <c r="AB3596" i="7" s="1"/>
  <c r="AB3597" i="7" s="1"/>
  <c r="AB3598" i="7" s="1"/>
  <c r="AB3599" i="7" s="1"/>
  <c r="AB3600" i="7" s="1"/>
  <c r="AB3601" i="7" s="1"/>
  <c r="AB3602" i="7" s="1"/>
  <c r="AB3603" i="7" s="1"/>
  <c r="AB3604" i="7" s="1"/>
  <c r="AB3605" i="7" s="1"/>
  <c r="AB3606" i="7" s="1"/>
  <c r="AB3607" i="7" s="1"/>
  <c r="AB3608" i="7" s="1"/>
  <c r="AB3609" i="7" s="1"/>
  <c r="AB3610" i="7" s="1"/>
  <c r="AB3611" i="7" s="1"/>
  <c r="AB3612" i="7" s="1"/>
  <c r="AB3613" i="7" s="1"/>
  <c r="AB3614" i="7" s="1"/>
  <c r="AB3615" i="7" s="1"/>
  <c r="AB3616" i="7" s="1"/>
  <c r="AB3617" i="7" s="1"/>
  <c r="AB3618" i="7" s="1"/>
  <c r="AB3619" i="7" s="1"/>
  <c r="AB3620" i="7" s="1"/>
  <c r="AB3621" i="7" s="1"/>
  <c r="AB3622" i="7" s="1"/>
  <c r="AB3623" i="7" s="1"/>
  <c r="AB3624" i="7" s="1"/>
  <c r="AB3625" i="7" s="1"/>
  <c r="AB3626" i="7" s="1"/>
  <c r="AB3627" i="7" s="1"/>
  <c r="AB3628" i="7" s="1"/>
  <c r="AB3629" i="7" s="1"/>
  <c r="AB3630" i="7" s="1"/>
  <c r="AB3631" i="7" s="1"/>
  <c r="AB3632" i="7" s="1"/>
  <c r="AB3633" i="7" s="1"/>
  <c r="AB3634" i="7" s="1"/>
  <c r="AB3635" i="7" s="1"/>
  <c r="AB3636" i="7" s="1"/>
  <c r="AB3637" i="7" s="1"/>
  <c r="AB3638" i="7" s="1"/>
  <c r="AB3639" i="7" s="1"/>
  <c r="AB3640" i="7" s="1"/>
  <c r="AB3641" i="7" s="1"/>
  <c r="AB3642" i="7" s="1"/>
  <c r="AB3643" i="7" s="1"/>
  <c r="AB3644" i="7" s="1"/>
  <c r="AB3645" i="7" s="1"/>
  <c r="AB3646" i="7" s="1"/>
  <c r="AB3647" i="7" s="1"/>
  <c r="AB3648" i="7" s="1"/>
  <c r="AB3649" i="7" s="1"/>
  <c r="AB3650" i="7" s="1"/>
  <c r="AB3651" i="7" s="1"/>
  <c r="AB3652" i="7" s="1"/>
  <c r="AB3653" i="7" s="1"/>
  <c r="AB3654" i="7" s="1"/>
  <c r="AB3655" i="7" s="1"/>
  <c r="AB3656" i="7" s="1"/>
  <c r="AB3657" i="7" s="1"/>
  <c r="AB3658" i="7" s="1"/>
  <c r="AB3659" i="7" s="1"/>
  <c r="AB3660" i="7" s="1"/>
  <c r="AB3661" i="7" s="1"/>
  <c r="AB3662" i="7" s="1"/>
  <c r="AB3663" i="7" s="1"/>
  <c r="AB3664" i="7" s="1"/>
  <c r="AB3665" i="7" s="1"/>
  <c r="AB3666" i="7" s="1"/>
  <c r="AB3667" i="7" s="1"/>
  <c r="AB3668" i="7" s="1"/>
  <c r="AB3669" i="7" s="1"/>
  <c r="AB3670" i="7" s="1"/>
  <c r="AB3671" i="7" s="1"/>
  <c r="AB3672" i="7" s="1"/>
  <c r="AB3673" i="7" s="1"/>
  <c r="AB3674" i="7" s="1"/>
  <c r="AB3675" i="7" s="1"/>
  <c r="AB3676" i="7" s="1"/>
  <c r="AB3677" i="7" s="1"/>
  <c r="AB3678" i="7" s="1"/>
  <c r="AB3679" i="7" s="1"/>
  <c r="AB3680" i="7" s="1"/>
  <c r="AB3681" i="7" s="1"/>
  <c r="AB3682" i="7" s="1"/>
  <c r="AB3683" i="7" s="1"/>
  <c r="AB3684" i="7" s="1"/>
  <c r="AB3685" i="7" s="1"/>
  <c r="AB3686" i="7" s="1"/>
  <c r="AB3687" i="7" s="1"/>
  <c r="AB3688" i="7" s="1"/>
  <c r="AB3689" i="7" s="1"/>
  <c r="AB3690" i="7" s="1"/>
  <c r="AB3691" i="7" s="1"/>
  <c r="AB3692" i="7" s="1"/>
  <c r="AB3693" i="7" s="1"/>
  <c r="AB3694" i="7" s="1"/>
  <c r="AB3695" i="7" s="1"/>
  <c r="AB3696" i="7" s="1"/>
  <c r="AB3697" i="7" s="1"/>
  <c r="AB3698" i="7" s="1"/>
  <c r="AB3699" i="7" s="1"/>
  <c r="AB3700" i="7" s="1"/>
  <c r="AB3701" i="7" s="1"/>
  <c r="AB3702" i="7" s="1"/>
  <c r="AB3703" i="7" s="1"/>
  <c r="AB3704" i="7" s="1"/>
  <c r="AB3705" i="7" s="1"/>
  <c r="AB3706" i="7" s="1"/>
  <c r="AB3707" i="7" s="1"/>
  <c r="AB3708" i="7" s="1"/>
  <c r="AB3709" i="7" s="1"/>
  <c r="AB3710" i="7" s="1"/>
  <c r="AB3711" i="7" s="1"/>
  <c r="AB3712" i="7" s="1"/>
  <c r="AB3713" i="7" s="1"/>
  <c r="AB3714" i="7" s="1"/>
  <c r="AB3715" i="7" s="1"/>
  <c r="AB3716" i="7" s="1"/>
  <c r="AB3717" i="7" s="1"/>
  <c r="AB3718" i="7" s="1"/>
  <c r="AB3719" i="7" s="1"/>
  <c r="AB3720" i="7" s="1"/>
  <c r="AB3721" i="7" s="1"/>
  <c r="AB3722" i="7" s="1"/>
  <c r="AB3723" i="7" s="1"/>
  <c r="AB3724" i="7" s="1"/>
  <c r="AB3725" i="7" s="1"/>
  <c r="AB3726" i="7" s="1"/>
  <c r="AB3727" i="7" s="1"/>
  <c r="AB3728" i="7" s="1"/>
  <c r="AB3729" i="7" s="1"/>
  <c r="AB3730" i="7" s="1"/>
  <c r="AB3731" i="7" s="1"/>
  <c r="AB3732" i="7" s="1"/>
  <c r="AB3733" i="7" s="1"/>
  <c r="AB3734" i="7" s="1"/>
  <c r="AB3735" i="7" s="1"/>
  <c r="AB3736" i="7" s="1"/>
  <c r="AB3737" i="7" s="1"/>
  <c r="AB3738" i="7" s="1"/>
  <c r="AB3739" i="7" s="1"/>
  <c r="AB3740" i="7" s="1"/>
  <c r="AB3741" i="7" s="1"/>
  <c r="AB3742" i="7" s="1"/>
  <c r="AB3743" i="7" s="1"/>
  <c r="AB3744" i="7" s="1"/>
  <c r="AB3745" i="7" s="1"/>
  <c r="AB3746" i="7" s="1"/>
  <c r="AB3747" i="7" s="1"/>
  <c r="AB3748" i="7" s="1"/>
  <c r="AB3749" i="7" s="1"/>
  <c r="AB3750" i="7" s="1"/>
  <c r="AB3751" i="7" s="1"/>
  <c r="AB3752" i="7" s="1"/>
  <c r="AB3753" i="7" s="1"/>
  <c r="AB3754" i="7" s="1"/>
  <c r="AB3755" i="7" s="1"/>
  <c r="AB3756" i="7" s="1"/>
  <c r="AB3757" i="7" s="1"/>
  <c r="AB3758" i="7" s="1"/>
  <c r="AB3759" i="7" s="1"/>
  <c r="AB3760" i="7" s="1"/>
  <c r="AB3761" i="7" s="1"/>
  <c r="AB3762" i="7" s="1"/>
  <c r="AB3763" i="7" s="1"/>
  <c r="AB3764" i="7" s="1"/>
  <c r="AB3765" i="7" s="1"/>
  <c r="AB3766" i="7" s="1"/>
  <c r="AB3767" i="7" s="1"/>
  <c r="AB3768" i="7" s="1"/>
  <c r="AB3769" i="7" s="1"/>
  <c r="AB3770" i="7" s="1"/>
  <c r="AB3771" i="7" s="1"/>
  <c r="AB3772" i="7" s="1"/>
  <c r="AB3773" i="7" s="1"/>
  <c r="AB3774" i="7" s="1"/>
  <c r="AB3775" i="7" s="1"/>
  <c r="AB3776" i="7" s="1"/>
  <c r="AB3777" i="7" s="1"/>
  <c r="AB3778" i="7" s="1"/>
  <c r="AB3779" i="7" s="1"/>
  <c r="AB3780" i="7" s="1"/>
  <c r="AB3781" i="7" s="1"/>
  <c r="AB3782" i="7" s="1"/>
  <c r="AB3783" i="7" s="1"/>
  <c r="AB3784" i="7" s="1"/>
  <c r="AB3785" i="7" s="1"/>
  <c r="AB3786" i="7" s="1"/>
  <c r="AB3787" i="7" s="1"/>
  <c r="AB3788" i="7" s="1"/>
  <c r="AB3789" i="7" s="1"/>
  <c r="AB3790" i="7" s="1"/>
  <c r="AB3791" i="7" s="1"/>
  <c r="AB3792" i="7" s="1"/>
  <c r="AB3793" i="7" s="1"/>
  <c r="AB3794" i="7" s="1"/>
  <c r="AB3795" i="7" s="1"/>
  <c r="AB3796" i="7" s="1"/>
  <c r="AB3797" i="7" s="1"/>
  <c r="AB3798" i="7" s="1"/>
  <c r="AB3799" i="7" s="1"/>
  <c r="AB3800" i="7" s="1"/>
  <c r="AB3801" i="7" s="1"/>
  <c r="AB3802" i="7" s="1"/>
  <c r="AB3803" i="7" s="1"/>
  <c r="AB3804" i="7" s="1"/>
  <c r="AB3805" i="7" s="1"/>
  <c r="AB3806" i="7" s="1"/>
  <c r="AB3807" i="7" s="1"/>
  <c r="AB3808" i="7" s="1"/>
  <c r="AB3809" i="7" s="1"/>
  <c r="AB3810" i="7" s="1"/>
  <c r="AB3811" i="7" s="1"/>
  <c r="AB3812" i="7" s="1"/>
  <c r="AB3813" i="7" s="1"/>
  <c r="AB3814" i="7" s="1"/>
  <c r="AB3815" i="7" s="1"/>
  <c r="AB3816" i="7" s="1"/>
  <c r="AB3817" i="7" s="1"/>
  <c r="AB3818" i="7" s="1"/>
  <c r="AB3819" i="7" s="1"/>
  <c r="AB3820" i="7" s="1"/>
  <c r="AB3821" i="7" s="1"/>
  <c r="AB3822" i="7" s="1"/>
  <c r="AB3823" i="7" s="1"/>
  <c r="AB3824" i="7" s="1"/>
  <c r="AB3825" i="7" s="1"/>
  <c r="AB3826" i="7" s="1"/>
  <c r="AB3827" i="7" s="1"/>
  <c r="AB3828" i="7" s="1"/>
  <c r="AB3829" i="7" s="1"/>
  <c r="AB3830" i="7" s="1"/>
  <c r="AB3831" i="7" s="1"/>
  <c r="AB3832" i="7" s="1"/>
  <c r="AB3833" i="7" s="1"/>
  <c r="AB3834" i="7" s="1"/>
  <c r="AB3835" i="7" s="1"/>
  <c r="AB3836" i="7" s="1"/>
  <c r="AB3837" i="7" s="1"/>
  <c r="AB3838" i="7" s="1"/>
  <c r="AB3839" i="7" s="1"/>
  <c r="Z3" i="7"/>
  <c r="AA3" i="7" s="1"/>
  <c r="K2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P219" i="5" s="1"/>
  <c r="O75" i="5"/>
  <c r="O74" i="5"/>
  <c r="O73" i="5"/>
  <c r="O72" i="5"/>
  <c r="O71" i="5"/>
  <c r="O70" i="5"/>
  <c r="O69" i="5"/>
  <c r="O68" i="5"/>
  <c r="O67" i="5"/>
  <c r="O66" i="5"/>
  <c r="O65" i="5"/>
  <c r="O64" i="5"/>
  <c r="O63" i="5"/>
  <c r="O62" i="5"/>
  <c r="O61" i="5"/>
  <c r="O60" i="5"/>
  <c r="O59" i="5"/>
  <c r="O58" i="5"/>
  <c r="O57" i="5"/>
  <c r="O56" i="5"/>
  <c r="O55" i="5"/>
  <c r="O35" i="5"/>
  <c r="O34" i="5"/>
  <c r="O32" i="5"/>
  <c r="O31" i="5"/>
  <c r="O29" i="5"/>
  <c r="O28" i="5"/>
  <c r="O26" i="5"/>
  <c r="AL28" i="3"/>
  <c r="AG28" i="3"/>
  <c r="W28" i="3"/>
  <c r="M28" i="3"/>
  <c r="H28" i="3"/>
  <c r="AL27" i="3"/>
  <c r="AG27" i="3"/>
  <c r="W27" i="3"/>
  <c r="M27" i="3"/>
  <c r="H27" i="3"/>
  <c r="AL26" i="3"/>
  <c r="AG26" i="3"/>
  <c r="W26" i="3"/>
  <c r="M26" i="3"/>
  <c r="H26" i="3"/>
  <c r="AL25" i="3"/>
  <c r="AG25" i="3"/>
  <c r="W25" i="3"/>
  <c r="M25" i="3"/>
  <c r="H25" i="3"/>
  <c r="AL24" i="3"/>
  <c r="AG24" i="3"/>
  <c r="W24" i="3"/>
  <c r="H24" i="3"/>
  <c r="AL23" i="3"/>
  <c r="AG23" i="3"/>
  <c r="W23" i="3"/>
  <c r="M23" i="3"/>
  <c r="H23" i="3"/>
  <c r="AL22" i="3"/>
  <c r="AG22" i="3"/>
  <c r="W22" i="3"/>
  <c r="H22" i="3"/>
  <c r="AL21" i="3"/>
  <c r="AG21" i="3"/>
  <c r="W21" i="3"/>
  <c r="M21" i="3"/>
  <c r="H21" i="3"/>
  <c r="AL20" i="3"/>
  <c r="AG20" i="3"/>
  <c r="W20" i="3"/>
  <c r="H20" i="3"/>
  <c r="AL19" i="3"/>
  <c r="AG19" i="3"/>
  <c r="W19" i="3"/>
  <c r="H19" i="3"/>
  <c r="AL18" i="3"/>
  <c r="AG18" i="3"/>
  <c r="W18" i="3"/>
  <c r="M18" i="3"/>
  <c r="H18" i="3"/>
  <c r="AL17" i="3"/>
  <c r="AG17" i="3"/>
  <c r="W17" i="3"/>
  <c r="H17" i="3"/>
  <c r="AL16" i="3"/>
  <c r="AG16" i="3"/>
  <c r="W16" i="3"/>
  <c r="H16" i="3"/>
  <c r="AL15" i="3"/>
  <c r="AG15" i="3"/>
  <c r="W15" i="3"/>
  <c r="M15" i="3"/>
  <c r="H15" i="3"/>
  <c r="AL14" i="3"/>
  <c r="AG14" i="3"/>
  <c r="W14" i="3"/>
  <c r="H14" i="3"/>
  <c r="AL13" i="3"/>
  <c r="AG13" i="3"/>
  <c r="W13" i="3"/>
  <c r="H13" i="3"/>
  <c r="AL12" i="3"/>
  <c r="AG12" i="3"/>
  <c r="W12" i="3"/>
  <c r="H12" i="3"/>
  <c r="AL11" i="3"/>
  <c r="AG11" i="3"/>
  <c r="W11" i="3"/>
  <c r="H11" i="3"/>
  <c r="AL10" i="3"/>
  <c r="AG10" i="3"/>
  <c r="W10" i="3"/>
  <c r="H10" i="3"/>
  <c r="AL9" i="3"/>
  <c r="AG9" i="3"/>
  <c r="W9" i="3"/>
  <c r="H9" i="3"/>
  <c r="AL8" i="3"/>
  <c r="AG8" i="3"/>
  <c r="W8" i="3"/>
  <c r="Q3" i="3"/>
  <c r="S3" i="3" s="1"/>
  <c r="H8" i="3"/>
  <c r="AL7" i="3"/>
  <c r="AG7" i="3"/>
  <c r="W7" i="3"/>
  <c r="H7" i="3"/>
  <c r="AL6" i="3"/>
  <c r="AG6" i="3"/>
  <c r="W6" i="3"/>
  <c r="H6" i="3"/>
  <c r="AL5" i="3"/>
  <c r="AG5" i="3"/>
  <c r="W5" i="3"/>
  <c r="V5" i="3"/>
  <c r="V6" i="3" s="1"/>
  <c r="V7" i="3" s="1"/>
  <c r="H5" i="3"/>
  <c r="AL4" i="3"/>
  <c r="AG4" i="3"/>
  <c r="W4" i="3"/>
  <c r="V4" i="3"/>
  <c r="M4" i="3"/>
  <c r="H4" i="3"/>
  <c r="A21" i="3"/>
  <c r="AL3" i="3"/>
  <c r="AG3" i="3"/>
  <c r="Q4" i="3"/>
  <c r="S4" i="3" s="1"/>
  <c r="H3" i="3"/>
  <c r="L40" i="2"/>
  <c r="N40" i="2" s="1"/>
  <c r="L39" i="2"/>
  <c r="L38" i="2"/>
  <c r="L37" i="2"/>
  <c r="N37" i="2" s="1"/>
  <c r="L36" i="2"/>
  <c r="L35" i="2"/>
  <c r="N35" i="2" s="1"/>
  <c r="L34" i="2"/>
  <c r="N34" i="2" s="1"/>
  <c r="L33" i="2"/>
  <c r="L32" i="2"/>
  <c r="N32" i="2" s="1"/>
  <c r="L31" i="2"/>
  <c r="N31" i="2" s="1"/>
  <c r="L30" i="2"/>
  <c r="L28" i="2"/>
  <c r="N28" i="2" s="1"/>
  <c r="L27" i="2"/>
  <c r="L25" i="2"/>
  <c r="N25" i="2" s="1"/>
  <c r="L24" i="2"/>
  <c r="L23" i="2"/>
  <c r="N23" i="2" s="1"/>
  <c r="L21" i="2"/>
  <c r="L20" i="2"/>
  <c r="N20" i="2" s="1"/>
  <c r="C19" i="2"/>
  <c r="L18" i="2"/>
  <c r="G16" i="2"/>
  <c r="G17" i="2" s="1"/>
  <c r="C16" i="2"/>
  <c r="G15" i="2"/>
  <c r="C15" i="2"/>
  <c r="C14" i="2"/>
  <c r="C13" i="2"/>
  <c r="C9" i="2"/>
  <c r="C2" i="2"/>
  <c r="C5" i="2" s="1"/>
  <c r="Y1" i="7" l="1"/>
  <c r="AF2762" i="7"/>
  <c r="AG2762" i="7" s="1"/>
  <c r="AF3642" i="7"/>
  <c r="AG3642" i="7" s="1"/>
  <c r="AF3701" i="7"/>
  <c r="AG3701" i="7" s="1"/>
  <c r="AF3794" i="7"/>
  <c r="AG3794" i="7" s="1"/>
  <c r="AF3799" i="7"/>
  <c r="AG3799" i="7" s="1"/>
  <c r="AF2752" i="7"/>
  <c r="AG2752" i="7" s="1"/>
  <c r="AF3486" i="7"/>
  <c r="AG3486" i="7" s="1"/>
  <c r="AF2822" i="7"/>
  <c r="AG2822" i="7" s="1"/>
  <c r="AF3630" i="7"/>
  <c r="AG3630" i="7" s="1"/>
  <c r="AF3281" i="7"/>
  <c r="AG3281" i="7" s="1"/>
  <c r="AF3806" i="7"/>
  <c r="AG3806" i="7" s="1"/>
  <c r="AF3741" i="7"/>
  <c r="AG3741" i="7" s="1"/>
  <c r="AF3312" i="7"/>
  <c r="AG3312" i="7" s="1"/>
  <c r="AF3428" i="7"/>
  <c r="AG3428" i="7" s="1"/>
  <c r="AF3782" i="7"/>
  <c r="AG3782" i="7" s="1"/>
  <c r="AF2787" i="7"/>
  <c r="AG2787" i="7" s="1"/>
  <c r="AF3293" i="7"/>
  <c r="AG3293" i="7" s="1"/>
  <c r="AF3327" i="7"/>
  <c r="AG3327" i="7" s="1"/>
  <c r="AF3818" i="7"/>
  <c r="AG3818" i="7" s="1"/>
  <c r="AF2601" i="7"/>
  <c r="AG2601" i="7" s="1"/>
  <c r="AF2810" i="7"/>
  <c r="AG2810" i="7" s="1"/>
  <c r="AF3274" i="7"/>
  <c r="AG3274" i="7" s="1"/>
  <c r="AF3461" i="7"/>
  <c r="AG3461" i="7" s="1"/>
  <c r="AF3618" i="7"/>
  <c r="AG3618" i="7" s="1"/>
  <c r="AF3473" i="7"/>
  <c r="AG3473" i="7" s="1"/>
  <c r="AF2594" i="7"/>
  <c r="AG2594" i="7" s="1"/>
  <c r="AF3467" i="7"/>
  <c r="AG3467" i="7" s="1"/>
  <c r="AF3830" i="7"/>
  <c r="AG3830" i="7" s="1"/>
  <c r="AF3556" i="7"/>
  <c r="AG3556" i="7" s="1"/>
  <c r="AF2834" i="7"/>
  <c r="AG2834" i="7" s="1"/>
  <c r="AF3204" i="7"/>
  <c r="AG3204" i="7" s="1"/>
  <c r="AF2595" i="7"/>
  <c r="AG2595" i="7" s="1"/>
  <c r="AF2781" i="7"/>
  <c r="AG2781" i="7" s="1"/>
  <c r="AF3343" i="7"/>
  <c r="AG3343" i="7" s="1"/>
  <c r="AF3594" i="7"/>
  <c r="AG3594" i="7" s="1"/>
  <c r="AF3505" i="7"/>
  <c r="AG3505" i="7" s="1"/>
  <c r="AF3606" i="7"/>
  <c r="AG3606" i="7" s="1"/>
  <c r="AF2596" i="7"/>
  <c r="AG2596" i="7" s="1"/>
  <c r="AF2794" i="7"/>
  <c r="AG2794" i="7" s="1"/>
  <c r="AF3540" i="7"/>
  <c r="AG3540" i="7" s="1"/>
  <c r="AF3781" i="7"/>
  <c r="AG3781" i="7" s="1"/>
  <c r="AF3786" i="7"/>
  <c r="AG3786" i="7" s="1"/>
  <c r="AF3766" i="7"/>
  <c r="AG3766" i="7" s="1"/>
  <c r="AF3683" i="7"/>
  <c r="AG3683" i="7" s="1"/>
  <c r="AF3837" i="7"/>
  <c r="AG3837" i="7" s="1"/>
  <c r="AF3729" i="7"/>
  <c r="AG3729" i="7" s="1"/>
  <c r="AF3755" i="7"/>
  <c r="AG3755" i="7" s="1"/>
  <c r="AF3769" i="7"/>
  <c r="AG3769" i="7" s="1"/>
  <c r="AF3831" i="7"/>
  <c r="AG3831" i="7" s="1"/>
  <c r="AF3809" i="7"/>
  <c r="AG3809" i="7" s="1"/>
  <c r="AF3829" i="7"/>
  <c r="AG3829" i="7" s="1"/>
  <c r="AF3692" i="7"/>
  <c r="AG3692" i="7" s="1"/>
  <c r="AF3687" i="7"/>
  <c r="AG3687" i="7" s="1"/>
  <c r="AF3682" i="7"/>
  <c r="AG3682" i="7" s="1"/>
  <c r="AF3605" i="7"/>
  <c r="AG3605" i="7" s="1"/>
  <c r="AF3708" i="7"/>
  <c r="AG3708" i="7" s="1"/>
  <c r="AF3703" i="7"/>
  <c r="AG3703" i="7" s="1"/>
  <c r="AF3662" i="7"/>
  <c r="AG3662" i="7" s="1"/>
  <c r="AF3609" i="7"/>
  <c r="AG3609" i="7" s="1"/>
  <c r="AF3640" i="7"/>
  <c r="AG3640" i="7" s="1"/>
  <c r="AF3558" i="7"/>
  <c r="AG3558" i="7" s="1"/>
  <c r="AF3553" i="7"/>
  <c r="AG3553" i="7" s="1"/>
  <c r="AF3607" i="7"/>
  <c r="AG3607" i="7" s="1"/>
  <c r="AF3463" i="7"/>
  <c r="AG3463" i="7" s="1"/>
  <c r="AF3525" i="7"/>
  <c r="AG3525" i="7" s="1"/>
  <c r="AF3532" i="7"/>
  <c r="AG3532" i="7" s="1"/>
  <c r="AF3366" i="7"/>
  <c r="AG3366" i="7" s="1"/>
  <c r="AF3743" i="7"/>
  <c r="AG3743" i="7" s="1"/>
  <c r="AF3713" i="7"/>
  <c r="AG3713" i="7" s="1"/>
  <c r="AF3659" i="7"/>
  <c r="AG3659" i="7" s="1"/>
  <c r="AF3625" i="7"/>
  <c r="AG3625" i="7" s="1"/>
  <c r="AF3801" i="7"/>
  <c r="AG3801" i="7" s="1"/>
  <c r="AF3678" i="7"/>
  <c r="AG3678" i="7" s="1"/>
  <c r="AF3689" i="7"/>
  <c r="AG3689" i="7" s="1"/>
  <c r="AF3757" i="7"/>
  <c r="AG3757" i="7" s="1"/>
  <c r="AF3783" i="7"/>
  <c r="AG3783" i="7" s="1"/>
  <c r="AF3819" i="7"/>
  <c r="AG3819" i="7" s="1"/>
  <c r="AF3793" i="7"/>
  <c r="AG3793" i="7" s="1"/>
  <c r="AF3728" i="7"/>
  <c r="AG3728" i="7" s="1"/>
  <c r="AF3723" i="7"/>
  <c r="AG3723" i="7" s="1"/>
  <c r="AF3718" i="7"/>
  <c r="AG3718" i="7" s="1"/>
  <c r="AF3641" i="7"/>
  <c r="AG3641" i="7" s="1"/>
  <c r="AF3744" i="7"/>
  <c r="AG3744" i="7" s="1"/>
  <c r="AF3739" i="7"/>
  <c r="AG3739" i="7" s="1"/>
  <c r="AF3698" i="7"/>
  <c r="AG3698" i="7" s="1"/>
  <c r="AF3645" i="7"/>
  <c r="AG3645" i="7" s="1"/>
  <c r="AF3676" i="7"/>
  <c r="AG3676" i="7" s="1"/>
  <c r="AF3611" i="7"/>
  <c r="AG3611" i="7" s="1"/>
  <c r="AF3528" i="7"/>
  <c r="AG3528" i="7" s="1"/>
  <c r="AF3476" i="7"/>
  <c r="AG3476" i="7" s="1"/>
  <c r="AF3598" i="7"/>
  <c r="AG3598" i="7" s="1"/>
  <c r="AF3561" i="7"/>
  <c r="AG3561" i="7" s="1"/>
  <c r="AF3439" i="7"/>
  <c r="AG3439" i="7" s="1"/>
  <c r="AF3472" i="7"/>
  <c r="AG3472" i="7" s="1"/>
  <c r="AF3512" i="7"/>
  <c r="AG3512" i="7" s="1"/>
  <c r="AF3484" i="7"/>
  <c r="AG3484" i="7" s="1"/>
  <c r="AF3545" i="7"/>
  <c r="AG3545" i="7" s="1"/>
  <c r="AF3479" i="7"/>
  <c r="AG3479" i="7" s="1"/>
  <c r="AF3582" i="7"/>
  <c r="AG3582" i="7" s="1"/>
  <c r="AF3338" i="7"/>
  <c r="AG3338" i="7" s="1"/>
  <c r="AF3393" i="7"/>
  <c r="AG3393" i="7" s="1"/>
  <c r="AF3460" i="7"/>
  <c r="AG3460" i="7" s="1"/>
  <c r="AF3426" i="7"/>
  <c r="AG3426" i="7" s="1"/>
  <c r="AF3387" i="7"/>
  <c r="AG3387" i="7" s="1"/>
  <c r="AF3478" i="7"/>
  <c r="AG3478" i="7" s="1"/>
  <c r="AF3261" i="7"/>
  <c r="AG3261" i="7" s="1"/>
  <c r="AF3246" i="7"/>
  <c r="AG3246" i="7" s="1"/>
  <c r="AF3244" i="7"/>
  <c r="AG3244" i="7" s="1"/>
  <c r="AF3285" i="7"/>
  <c r="AG3285" i="7" s="1"/>
  <c r="AF3280" i="7"/>
  <c r="AG3280" i="7" s="1"/>
  <c r="AF3299" i="7"/>
  <c r="AG3299" i="7" s="1"/>
  <c r="AF3275" i="7"/>
  <c r="AG3275" i="7" s="1"/>
  <c r="AF3264" i="7"/>
  <c r="AG3264" i="7" s="1"/>
  <c r="AF3332" i="7"/>
  <c r="AG3332" i="7" s="1"/>
  <c r="AF3291" i="7"/>
  <c r="AG3291" i="7" s="1"/>
  <c r="AF3346" i="7"/>
  <c r="AG3346" i="7" s="1"/>
  <c r="AF3237" i="7"/>
  <c r="AG3237" i="7" s="1"/>
  <c r="AF3175" i="7"/>
  <c r="AG3175" i="7" s="1"/>
  <c r="AF3230" i="7"/>
  <c r="AG3230" i="7" s="1"/>
  <c r="AF3163" i="7"/>
  <c r="AG3163" i="7" s="1"/>
  <c r="AF3026" i="7"/>
  <c r="AG3026" i="7" s="1"/>
  <c r="AF3149" i="7"/>
  <c r="AG3149" i="7" s="1"/>
  <c r="AF3193" i="7"/>
  <c r="AG3193" i="7" s="1"/>
  <c r="AF3236" i="7"/>
  <c r="AG3236" i="7" s="1"/>
  <c r="AF3162" i="7"/>
  <c r="AG3162" i="7" s="1"/>
  <c r="AF3064" i="7"/>
  <c r="AG3064" i="7" s="1"/>
  <c r="AF3048" i="7"/>
  <c r="AG3048" i="7" s="1"/>
  <c r="AF3018" i="7"/>
  <c r="AG3018" i="7" s="1"/>
  <c r="AF3041" i="7"/>
  <c r="AG3041" i="7" s="1"/>
  <c r="AF3004" i="7"/>
  <c r="AG3004" i="7" s="1"/>
  <c r="AF3164" i="7"/>
  <c r="AG3164" i="7" s="1"/>
  <c r="AF2940" i="7"/>
  <c r="AG2940" i="7" s="1"/>
  <c r="AF3125" i="7"/>
  <c r="AG3125" i="7" s="1"/>
  <c r="AF3132" i="7"/>
  <c r="AG3132" i="7" s="1"/>
  <c r="AF3009" i="7"/>
  <c r="AG3009" i="7" s="1"/>
  <c r="AF2995" i="7"/>
  <c r="AG2995" i="7" s="1"/>
  <c r="AF2978" i="7"/>
  <c r="AG2978" i="7" s="1"/>
  <c r="AF2818" i="7"/>
  <c r="AG2818" i="7" s="1"/>
  <c r="AF2975" i="7"/>
  <c r="AG2975" i="7" s="1"/>
  <c r="AF2948" i="7"/>
  <c r="AG2948" i="7" s="1"/>
  <c r="AF2900" i="7"/>
  <c r="AG2900" i="7" s="1"/>
  <c r="AF2979" i="7"/>
  <c r="AG2979" i="7" s="1"/>
  <c r="AF2769" i="7"/>
  <c r="AG2769" i="7" s="1"/>
  <c r="AF2763" i="7"/>
  <c r="AG2763" i="7" s="1"/>
  <c r="AF2869" i="7"/>
  <c r="AG2869" i="7" s="1"/>
  <c r="AF2755" i="7"/>
  <c r="AG2755" i="7" s="1"/>
  <c r="AF2774" i="7"/>
  <c r="AG2774" i="7" s="1"/>
  <c r="AF2836" i="7"/>
  <c r="AG2836" i="7" s="1"/>
  <c r="AF2751" i="7"/>
  <c r="AG2751" i="7" s="1"/>
  <c r="AF2775" i="7"/>
  <c r="AG2775" i="7" s="1"/>
  <c r="AF2746" i="7"/>
  <c r="AG2746" i="7" s="1"/>
  <c r="AF2650" i="7"/>
  <c r="AG2650" i="7" s="1"/>
  <c r="AF3833" i="7"/>
  <c r="AG3833" i="7" s="1"/>
  <c r="AF3519" i="7"/>
  <c r="AG3519" i="7" s="1"/>
  <c r="AF3654" i="7"/>
  <c r="AG3654" i="7" s="1"/>
  <c r="AF3613" i="7"/>
  <c r="AG3613" i="7" s="1"/>
  <c r="AF3789" i="7"/>
  <c r="AG3789" i="7" s="1"/>
  <c r="AF3666" i="7"/>
  <c r="AG3666" i="7" s="1"/>
  <c r="AF3677" i="7"/>
  <c r="AG3677" i="7" s="1"/>
  <c r="AF3721" i="7"/>
  <c r="AG3721" i="7" s="1"/>
  <c r="AF3750" i="7"/>
  <c r="AG3750" i="7" s="1"/>
  <c r="AF3836" i="7"/>
  <c r="AG3836" i="7" s="1"/>
  <c r="AF3717" i="7"/>
  <c r="AG3717" i="7" s="1"/>
  <c r="AF3740" i="7"/>
  <c r="AG3740" i="7" s="1"/>
  <c r="AF3735" i="7"/>
  <c r="AG3735" i="7" s="1"/>
  <c r="AF3730" i="7"/>
  <c r="AG3730" i="7" s="1"/>
  <c r="AF3653" i="7"/>
  <c r="AG3653" i="7" s="1"/>
  <c r="AF3756" i="7"/>
  <c r="AG3756" i="7" s="1"/>
  <c r="AF3751" i="7"/>
  <c r="AG3751" i="7" s="1"/>
  <c r="AF3710" i="7"/>
  <c r="AG3710" i="7" s="1"/>
  <c r="AF3657" i="7"/>
  <c r="AG3657" i="7" s="1"/>
  <c r="AF3688" i="7"/>
  <c r="AG3688" i="7" s="1"/>
  <c r="AF3623" i="7"/>
  <c r="AG3623" i="7" s="1"/>
  <c r="AF3471" i="7"/>
  <c r="AG3471" i="7" s="1"/>
  <c r="AF3612" i="7"/>
  <c r="AG3612" i="7" s="1"/>
  <c r="AF3576" i="7"/>
  <c r="AG3576" i="7" s="1"/>
  <c r="AF3573" i="7"/>
  <c r="AG3573" i="7" s="1"/>
  <c r="AF3468" i="7"/>
  <c r="AG3468" i="7" s="1"/>
  <c r="AF3487" i="7"/>
  <c r="AG3487" i="7" s="1"/>
  <c r="AF3774" i="7"/>
  <c r="AG3774" i="7" s="1"/>
  <c r="AF3839" i="7"/>
  <c r="AG3839" i="7" s="1"/>
  <c r="AF3649" i="7"/>
  <c r="AG3649" i="7" s="1"/>
  <c r="AF3601" i="7"/>
  <c r="AG3601" i="7" s="1"/>
  <c r="AF3777" i="7"/>
  <c r="AG3777" i="7" s="1"/>
  <c r="AF3569" i="7"/>
  <c r="AG3569" i="7" s="1"/>
  <c r="AF3665" i="7"/>
  <c r="AG3665" i="7" s="1"/>
  <c r="AF3697" i="7"/>
  <c r="AG3697" i="7" s="1"/>
  <c r="AF3745" i="7"/>
  <c r="AG3745" i="7" s="1"/>
  <c r="AF3824" i="7"/>
  <c r="AG3824" i="7" s="1"/>
  <c r="AF3565" i="7"/>
  <c r="AG3565" i="7" s="1"/>
  <c r="AF3752" i="7"/>
  <c r="AG3752" i="7" s="1"/>
  <c r="AF3747" i="7"/>
  <c r="AG3747" i="7" s="1"/>
  <c r="AF3516" i="7"/>
  <c r="AG3516" i="7" s="1"/>
  <c r="AF3624" i="7"/>
  <c r="AG3624" i="7" s="1"/>
  <c r="AF3768" i="7"/>
  <c r="AG3768" i="7" s="1"/>
  <c r="AF3763" i="7"/>
  <c r="AG3763" i="7" s="1"/>
  <c r="AF3722" i="7"/>
  <c r="AG3722" i="7" s="1"/>
  <c r="AF3669" i="7"/>
  <c r="AG3669" i="7" s="1"/>
  <c r="AF3700" i="7"/>
  <c r="AG3700" i="7" s="1"/>
  <c r="AF3635" i="7"/>
  <c r="AG3635" i="7" s="1"/>
  <c r="AF3465" i="7"/>
  <c r="AG3465" i="7" s="1"/>
  <c r="AF3600" i="7"/>
  <c r="AG3600" i="7" s="1"/>
  <c r="AF3574" i="7"/>
  <c r="AG3574" i="7" s="1"/>
  <c r="AF3380" i="7"/>
  <c r="AG3380" i="7" s="1"/>
  <c r="AF3485" i="7"/>
  <c r="AG3485" i="7" s="1"/>
  <c r="AF3498" i="7"/>
  <c r="AG3498" i="7" s="1"/>
  <c r="AF3396" i="7"/>
  <c r="AG3396" i="7" s="1"/>
  <c r="AF3502" i="7"/>
  <c r="AG3502" i="7" s="1"/>
  <c r="AF3477" i="7"/>
  <c r="AG3477" i="7" s="1"/>
  <c r="AF3506" i="7"/>
  <c r="AG3506" i="7" s="1"/>
  <c r="AF3541" i="7"/>
  <c r="AG3541" i="7" s="1"/>
  <c r="AF3374" i="7"/>
  <c r="AG3374" i="7" s="1"/>
  <c r="AF3417" i="7"/>
  <c r="AG3417" i="7" s="1"/>
  <c r="AF3383" i="7"/>
  <c r="AG3383" i="7" s="1"/>
  <c r="AF3450" i="7"/>
  <c r="AG3450" i="7" s="1"/>
  <c r="AF3411" i="7"/>
  <c r="AG3411" i="7" s="1"/>
  <c r="AF3361" i="7"/>
  <c r="AG3361" i="7" s="1"/>
  <c r="AF3185" i="7"/>
  <c r="AG3185" i="7" s="1"/>
  <c r="AF3252" i="7"/>
  <c r="AG3252" i="7" s="1"/>
  <c r="AF3267" i="7"/>
  <c r="AG3267" i="7" s="1"/>
  <c r="AF3309" i="7"/>
  <c r="AG3309" i="7" s="1"/>
  <c r="AF3304" i="7"/>
  <c r="AG3304" i="7" s="1"/>
  <c r="AF3323" i="7"/>
  <c r="AG3323" i="7" s="1"/>
  <c r="AF3294" i="7"/>
  <c r="AG3294" i="7" s="1"/>
  <c r="AF3289" i="7"/>
  <c r="AG3289" i="7" s="1"/>
  <c r="AF3171" i="7"/>
  <c r="AG3171" i="7" s="1"/>
  <c r="AF3087" i="7"/>
  <c r="AG3087" i="7" s="1"/>
  <c r="AF3362" i="7"/>
  <c r="AG3362" i="7" s="1"/>
  <c r="AF3300" i="7"/>
  <c r="AG3300" i="7" s="1"/>
  <c r="AF3199" i="7"/>
  <c r="AG3199" i="7" s="1"/>
  <c r="AF3254" i="7"/>
  <c r="AG3254" i="7" s="1"/>
  <c r="AF3055" i="7"/>
  <c r="AG3055" i="7" s="1"/>
  <c r="AF3179" i="7"/>
  <c r="AG3179" i="7" s="1"/>
  <c r="AF3153" i="7"/>
  <c r="AG3153" i="7" s="1"/>
  <c r="AF3217" i="7"/>
  <c r="AG3217" i="7" s="1"/>
  <c r="AF3042" i="7"/>
  <c r="AG3042" i="7" s="1"/>
  <c r="AF3178" i="7"/>
  <c r="AG3178" i="7" s="1"/>
  <c r="AF3088" i="7"/>
  <c r="AG3088" i="7" s="1"/>
  <c r="AF3071" i="7"/>
  <c r="AG3071" i="7" s="1"/>
  <c r="AF3033" i="7"/>
  <c r="AG3033" i="7" s="1"/>
  <c r="AF3061" i="7"/>
  <c r="AG3061" i="7" s="1"/>
  <c r="AF3043" i="7"/>
  <c r="AG3043" i="7" s="1"/>
  <c r="AF2988" i="7"/>
  <c r="AG2988" i="7" s="1"/>
  <c r="AF3021" i="7"/>
  <c r="AG3021" i="7" s="1"/>
  <c r="AF3012" i="7"/>
  <c r="AG3012" i="7" s="1"/>
  <c r="AF3028" i="7"/>
  <c r="AG3028" i="7" s="1"/>
  <c r="AF2949" i="7"/>
  <c r="AG2949" i="7" s="1"/>
  <c r="AF3835" i="7"/>
  <c r="AG3835" i="7" s="1"/>
  <c r="AF3827" i="7"/>
  <c r="AG3827" i="7" s="1"/>
  <c r="AF3832" i="7"/>
  <c r="AG3832" i="7" s="1"/>
  <c r="AF3589" i="7"/>
  <c r="AG3589" i="7" s="1"/>
  <c r="AF3726" i="7"/>
  <c r="AG3726" i="7" s="1"/>
  <c r="AF3804" i="7"/>
  <c r="AG3804" i="7" s="1"/>
  <c r="AF3661" i="7"/>
  <c r="AG3661" i="7" s="1"/>
  <c r="AF3685" i="7"/>
  <c r="AG3685" i="7" s="1"/>
  <c r="AF3737" i="7"/>
  <c r="AG3737" i="7" s="1"/>
  <c r="AF3812" i="7"/>
  <c r="AG3812" i="7" s="1"/>
  <c r="AF3620" i="7"/>
  <c r="AG3620" i="7" s="1"/>
  <c r="AF3615" i="7"/>
  <c r="AG3615" i="7" s="1"/>
  <c r="AF3610" i="7"/>
  <c r="AG3610" i="7" s="1"/>
  <c r="AF3524" i="7"/>
  <c r="AG3524" i="7" s="1"/>
  <c r="AF3636" i="7"/>
  <c r="AG3636" i="7" s="1"/>
  <c r="AF3631" i="7"/>
  <c r="AG3631" i="7" s="1"/>
  <c r="AF3775" i="7"/>
  <c r="AG3775" i="7" s="1"/>
  <c r="AF3734" i="7"/>
  <c r="AG3734" i="7" s="1"/>
  <c r="AF3681" i="7"/>
  <c r="AG3681" i="7" s="1"/>
  <c r="AF3712" i="7"/>
  <c r="AG3712" i="7" s="1"/>
  <c r="AF3647" i="7"/>
  <c r="AG3647" i="7" s="1"/>
  <c r="AF3416" i="7"/>
  <c r="AG3416" i="7" s="1"/>
  <c r="AF3588" i="7"/>
  <c r="AG3588" i="7" s="1"/>
  <c r="AF3572" i="7"/>
  <c r="AG3572" i="7" s="1"/>
  <c r="AF3452" i="7"/>
  <c r="AG3452" i="7" s="1"/>
  <c r="AF3503" i="7"/>
  <c r="AG3503" i="7" s="1"/>
  <c r="AF3510" i="7"/>
  <c r="AG3510" i="7" s="1"/>
  <c r="AF3444" i="7"/>
  <c r="AG3444" i="7" s="1"/>
  <c r="AF3514" i="7"/>
  <c r="AG3514" i="7" s="1"/>
  <c r="AF3488" i="7"/>
  <c r="AG3488" i="7" s="1"/>
  <c r="AF3518" i="7"/>
  <c r="AG3518" i="7" s="1"/>
  <c r="AF3538" i="7"/>
  <c r="AG3538" i="7" s="1"/>
  <c r="AF3386" i="7"/>
  <c r="AG3386" i="7" s="1"/>
  <c r="AF3429" i="7"/>
  <c r="AG3429" i="7" s="1"/>
  <c r="AF3395" i="7"/>
  <c r="AG3395" i="7" s="1"/>
  <c r="AF3462" i="7"/>
  <c r="AG3462" i="7" s="1"/>
  <c r="AF3423" i="7"/>
  <c r="AG3423" i="7" s="1"/>
  <c r="AF3377" i="7"/>
  <c r="AG3377" i="7" s="1"/>
  <c r="AF3406" i="7"/>
  <c r="AG3406" i="7" s="1"/>
  <c r="AF3265" i="7"/>
  <c r="AG3265" i="7" s="1"/>
  <c r="AF3278" i="7"/>
  <c r="AG3278" i="7" s="1"/>
  <c r="AF3321" i="7"/>
  <c r="AG3321" i="7" s="1"/>
  <c r="AF3316" i="7"/>
  <c r="AG3316" i="7" s="1"/>
  <c r="AF3335" i="7"/>
  <c r="AG3335" i="7" s="1"/>
  <c r="AF3306" i="7"/>
  <c r="AG3306" i="7" s="1"/>
  <c r="AF3301" i="7"/>
  <c r="AG3301" i="7" s="1"/>
  <c r="AF3180" i="7"/>
  <c r="AG3180" i="7" s="1"/>
  <c r="AF3207" i="7"/>
  <c r="AG3207" i="7" s="1"/>
  <c r="AF3354" i="7"/>
  <c r="AG3354" i="7" s="1"/>
  <c r="AF3288" i="7"/>
  <c r="AG3288" i="7" s="1"/>
  <c r="AF3211" i="7"/>
  <c r="AG3211" i="7" s="1"/>
  <c r="AF3266" i="7"/>
  <c r="AG3266" i="7" s="1"/>
  <c r="AF3141" i="7"/>
  <c r="AG3141" i="7" s="1"/>
  <c r="AF3191" i="7"/>
  <c r="AG3191" i="7" s="1"/>
  <c r="AF3174" i="7"/>
  <c r="AG3174" i="7" s="1"/>
  <c r="AF3229" i="7"/>
  <c r="AG3229" i="7" s="1"/>
  <c r="AF3062" i="7"/>
  <c r="AG3062" i="7" s="1"/>
  <c r="AF3190" i="7"/>
  <c r="AG3190" i="7" s="1"/>
  <c r="AF3100" i="7"/>
  <c r="AG3100" i="7" s="1"/>
  <c r="AF3083" i="7"/>
  <c r="AG3083" i="7" s="1"/>
  <c r="AF3039" i="7"/>
  <c r="AG3039" i="7" s="1"/>
  <c r="AF3073" i="7"/>
  <c r="AG3073" i="7" s="1"/>
  <c r="AF3054" i="7"/>
  <c r="AG3054" i="7" s="1"/>
  <c r="AF3014" i="7"/>
  <c r="AG3014" i="7" s="1"/>
  <c r="AF3032" i="7"/>
  <c r="AG3032" i="7" s="1"/>
  <c r="AF3030" i="7"/>
  <c r="AG3030" i="7" s="1"/>
  <c r="AF3040" i="7"/>
  <c r="AG3040" i="7" s="1"/>
  <c r="AF2994" i="7"/>
  <c r="AG2994" i="7" s="1"/>
  <c r="AF3792" i="7"/>
  <c r="AG3792" i="7" s="1"/>
  <c r="AF3815" i="7"/>
  <c r="AG3815" i="7" s="1"/>
  <c r="AF3808" i="7"/>
  <c r="AG3808" i="7" s="1"/>
  <c r="AF3820" i="7"/>
  <c r="AG3820" i="7" s="1"/>
  <c r="AF3719" i="7"/>
  <c r="AG3719" i="7" s="1"/>
  <c r="AF3725" i="7"/>
  <c r="AG3725" i="7" s="1"/>
  <c r="AF3811" i="7"/>
  <c r="AG3811" i="7" s="1"/>
  <c r="AF3673" i="7"/>
  <c r="AG3673" i="7" s="1"/>
  <c r="AF3731" i="7"/>
  <c r="AG3731" i="7" s="1"/>
  <c r="AF3800" i="7"/>
  <c r="AG3800" i="7" s="1"/>
  <c r="AF3632" i="7"/>
  <c r="AG3632" i="7" s="1"/>
  <c r="AF3627" i="7"/>
  <c r="AG3627" i="7" s="1"/>
  <c r="AF3622" i="7"/>
  <c r="AG3622" i="7" s="1"/>
  <c r="AF3536" i="7"/>
  <c r="AG3536" i="7" s="1"/>
  <c r="AF3648" i="7"/>
  <c r="AG3648" i="7" s="1"/>
  <c r="AF3643" i="7"/>
  <c r="AG3643" i="7" s="1"/>
  <c r="AF3602" i="7"/>
  <c r="AG3602" i="7" s="1"/>
  <c r="AF3746" i="7"/>
  <c r="AG3746" i="7" s="1"/>
  <c r="AF3693" i="7"/>
  <c r="AG3693" i="7" s="1"/>
  <c r="AF3724" i="7"/>
  <c r="AG3724" i="7" s="1"/>
  <c r="AF3585" i="7"/>
  <c r="AG3585" i="7" s="1"/>
  <c r="AF3590" i="7"/>
  <c r="AG3590" i="7" s="1"/>
  <c r="AF3568" i="7"/>
  <c r="AG3568" i="7" s="1"/>
  <c r="AF3384" i="7"/>
  <c r="AG3384" i="7" s="1"/>
  <c r="AF3457" i="7"/>
  <c r="AG3457" i="7" s="1"/>
  <c r="AF3515" i="7"/>
  <c r="AG3515" i="7" s="1"/>
  <c r="AF3522" i="7"/>
  <c r="AG3522" i="7" s="1"/>
  <c r="AF3453" i="7"/>
  <c r="AG3453" i="7" s="1"/>
  <c r="AF3526" i="7"/>
  <c r="AG3526" i="7" s="1"/>
  <c r="AF3499" i="7"/>
  <c r="AG3499" i="7" s="1"/>
  <c r="AF3530" i="7"/>
  <c r="AG3530" i="7" s="1"/>
  <c r="AF3608" i="7"/>
  <c r="AG3608" i="7" s="1"/>
  <c r="AF3398" i="7"/>
  <c r="AG3398" i="7" s="1"/>
  <c r="AF3441" i="7"/>
  <c r="AG3441" i="7" s="1"/>
  <c r="AF3407" i="7"/>
  <c r="AG3407" i="7" s="1"/>
  <c r="AF3474" i="7"/>
  <c r="AG3474" i="7" s="1"/>
  <c r="AF3435" i="7"/>
  <c r="AG3435" i="7" s="1"/>
  <c r="AF3389" i="7"/>
  <c r="AG3389" i="7" s="1"/>
  <c r="AF3394" i="7"/>
  <c r="AG3394" i="7" s="1"/>
  <c r="AF3276" i="7"/>
  <c r="AG3276" i="7" s="1"/>
  <c r="AF3290" i="7"/>
  <c r="AG3290" i="7" s="1"/>
  <c r="AF3333" i="7"/>
  <c r="AG3333" i="7" s="1"/>
  <c r="AF3328" i="7"/>
  <c r="AG3328" i="7" s="1"/>
  <c r="AF3347" i="7"/>
  <c r="AG3347" i="7" s="1"/>
  <c r="AF3318" i="7"/>
  <c r="AG3318" i="7" s="1"/>
  <c r="AF3213" i="7"/>
  <c r="AG3213" i="7" s="1"/>
  <c r="AF3192" i="7"/>
  <c r="AG3192" i="7" s="1"/>
  <c r="AF3226" i="7"/>
  <c r="AG3226" i="7" s="1"/>
  <c r="AF3331" i="7"/>
  <c r="AG3331" i="7" s="1"/>
  <c r="AF3263" i="7"/>
  <c r="AG3263" i="7" s="1"/>
  <c r="AF3223" i="7"/>
  <c r="AG3223" i="7" s="1"/>
  <c r="AF3069" i="7"/>
  <c r="AG3069" i="7" s="1"/>
  <c r="AF3146" i="7"/>
  <c r="AG3146" i="7" s="1"/>
  <c r="AF3203" i="7"/>
  <c r="AG3203" i="7" s="1"/>
  <c r="AF3186" i="7"/>
  <c r="AG3186" i="7" s="1"/>
  <c r="AF2942" i="7"/>
  <c r="AG2942" i="7" s="1"/>
  <c r="AF3081" i="7"/>
  <c r="AG3081" i="7" s="1"/>
  <c r="AF3202" i="7"/>
  <c r="AG3202" i="7" s="1"/>
  <c r="AF3112" i="7"/>
  <c r="AG3112" i="7" s="1"/>
  <c r="AF3095" i="7"/>
  <c r="AG3095" i="7" s="1"/>
  <c r="AF3050" i="7"/>
  <c r="AG3050" i="7" s="1"/>
  <c r="AF3085" i="7"/>
  <c r="AG3085" i="7" s="1"/>
  <c r="AF3068" i="7"/>
  <c r="AG3068" i="7" s="1"/>
  <c r="AF3834" i="7"/>
  <c r="AG3834" i="7" s="1"/>
  <c r="AF3803" i="7"/>
  <c r="AG3803" i="7" s="1"/>
  <c r="AF3784" i="7"/>
  <c r="AG3784" i="7" s="1"/>
  <c r="AF3796" i="7"/>
  <c r="AG3796" i="7" s="1"/>
  <c r="AF3702" i="7"/>
  <c r="AG3702" i="7" s="1"/>
  <c r="AF3797" i="7"/>
  <c r="AG3797" i="7" s="1"/>
  <c r="AF3780" i="7"/>
  <c r="AG3780" i="7" s="1"/>
  <c r="AF3567" i="7"/>
  <c r="AG3567" i="7" s="1"/>
  <c r="AF3714" i="7"/>
  <c r="AG3714" i="7" s="1"/>
  <c r="AF3788" i="7"/>
  <c r="AG3788" i="7" s="1"/>
  <c r="AF3644" i="7"/>
  <c r="AG3644" i="7" s="1"/>
  <c r="AF3639" i="7"/>
  <c r="AG3639" i="7" s="1"/>
  <c r="AF3634" i="7"/>
  <c r="AG3634" i="7" s="1"/>
  <c r="AF3544" i="7"/>
  <c r="AG3544" i="7" s="1"/>
  <c r="AF3660" i="7"/>
  <c r="AG3660" i="7" s="1"/>
  <c r="AF3655" i="7"/>
  <c r="AG3655" i="7" s="1"/>
  <c r="AF3614" i="7"/>
  <c r="AG3614" i="7" s="1"/>
  <c r="AF3564" i="7"/>
  <c r="AG3564" i="7" s="1"/>
  <c r="AF3592" i="7"/>
  <c r="AG3592" i="7" s="1"/>
  <c r="AF3736" i="7"/>
  <c r="AG3736" i="7" s="1"/>
  <c r="AF3581" i="7"/>
  <c r="AG3581" i="7" s="1"/>
  <c r="AF3534" i="7"/>
  <c r="AG3534" i="7" s="1"/>
  <c r="AF3552" i="7"/>
  <c r="AG3552" i="7" s="1"/>
  <c r="AF3481" i="7"/>
  <c r="AG3481" i="7" s="1"/>
  <c r="AF3483" i="7"/>
  <c r="AG3483" i="7" s="1"/>
  <c r="AF3527" i="7"/>
  <c r="AG3527" i="7" s="1"/>
  <c r="AF3391" i="7"/>
  <c r="AG3391" i="7" s="1"/>
  <c r="AF3458" i="7"/>
  <c r="AG3458" i="7" s="1"/>
  <c r="AF3409" i="7"/>
  <c r="AG3409" i="7" s="1"/>
  <c r="AF3511" i="7"/>
  <c r="AG3511" i="7" s="1"/>
  <c r="AF3542" i="7"/>
  <c r="AG3542" i="7" s="1"/>
  <c r="AF3596" i="7"/>
  <c r="AG3596" i="7" s="1"/>
  <c r="AF3410" i="7"/>
  <c r="AG3410" i="7" s="1"/>
  <c r="AF3376" i="7"/>
  <c r="AG3376" i="7" s="1"/>
  <c r="AF3419" i="7"/>
  <c r="AG3419" i="7" s="1"/>
  <c r="AF3337" i="7"/>
  <c r="AG3337" i="7" s="1"/>
  <c r="AF3447" i="7"/>
  <c r="AG3447" i="7" s="1"/>
  <c r="AF3401" i="7"/>
  <c r="AG3401" i="7" s="1"/>
  <c r="AF3382" i="7"/>
  <c r="AG3382" i="7" s="1"/>
  <c r="AF3283" i="7"/>
  <c r="AG3283" i="7" s="1"/>
  <c r="AF3302" i="7"/>
  <c r="AG3302" i="7" s="1"/>
  <c r="AF3345" i="7"/>
  <c r="AG3345" i="7" s="1"/>
  <c r="AF3340" i="7"/>
  <c r="AG3340" i="7" s="1"/>
  <c r="AF3359" i="7"/>
  <c r="AG3359" i="7" s="1"/>
  <c r="AF3330" i="7"/>
  <c r="AG3330" i="7" s="1"/>
  <c r="AF3245" i="7"/>
  <c r="AG3245" i="7" s="1"/>
  <c r="AF3210" i="7"/>
  <c r="AG3210" i="7" s="1"/>
  <c r="AF3259" i="7"/>
  <c r="AG3259" i="7" s="1"/>
  <c r="AF3360" i="7"/>
  <c r="AG3360" i="7" s="1"/>
  <c r="AF3341" i="7"/>
  <c r="AG3341" i="7" s="1"/>
  <c r="AF3235" i="7"/>
  <c r="AG3235" i="7" s="1"/>
  <c r="AF3074" i="7"/>
  <c r="AG3074" i="7" s="1"/>
  <c r="AF3165" i="7"/>
  <c r="AG3165" i="7" s="1"/>
  <c r="AF3215" i="7"/>
  <c r="AG3215" i="7" s="1"/>
  <c r="AF3198" i="7"/>
  <c r="AG3198" i="7" s="1"/>
  <c r="AF3137" i="7"/>
  <c r="AG3137" i="7" s="1"/>
  <c r="AF3086" i="7"/>
  <c r="AG3086" i="7" s="1"/>
  <c r="AF3214" i="7"/>
  <c r="AG3214" i="7" s="1"/>
  <c r="AF3124" i="7"/>
  <c r="AG3124" i="7" s="1"/>
  <c r="AF3107" i="7"/>
  <c r="AG3107" i="7" s="1"/>
  <c r="AF3066" i="7"/>
  <c r="AG3066" i="7" s="1"/>
  <c r="AF3097" i="7"/>
  <c r="AG3097" i="7" s="1"/>
  <c r="AF3080" i="7"/>
  <c r="AG3080" i="7" s="1"/>
  <c r="AF3058" i="7"/>
  <c r="AG3058" i="7" s="1"/>
  <c r="AF3036" i="7"/>
  <c r="AG3036" i="7" s="1"/>
  <c r="AF3051" i="7"/>
  <c r="AG3051" i="7" s="1"/>
  <c r="AF3067" i="7"/>
  <c r="AG3067" i="7" s="1"/>
  <c r="AF3000" i="7"/>
  <c r="AG3000" i="7" s="1"/>
  <c r="AF2817" i="7"/>
  <c r="AG2817" i="7" s="1"/>
  <c r="AF2918" i="7"/>
  <c r="AG2918" i="7" s="1"/>
  <c r="AF2957" i="7"/>
  <c r="AG2957" i="7" s="1"/>
  <c r="AF3035" i="7"/>
  <c r="AG3035" i="7" s="1"/>
  <c r="AF3001" i="7"/>
  <c r="AG3001" i="7" s="1"/>
  <c r="AF2984" i="7"/>
  <c r="AG2984" i="7" s="1"/>
  <c r="AF2947" i="7"/>
  <c r="AG2947" i="7" s="1"/>
  <c r="AF2851" i="7"/>
  <c r="AG2851" i="7" s="1"/>
  <c r="AF2809" i="7"/>
  <c r="AG2809" i="7" s="1"/>
  <c r="AF2896" i="7"/>
  <c r="AG2896" i="7" s="1"/>
  <c r="AF2877" i="7"/>
  <c r="AG2877" i="7" s="1"/>
  <c r="AF2910" i="7"/>
  <c r="AG2910" i="7" s="1"/>
  <c r="AF2917" i="7"/>
  <c r="AG2917" i="7" s="1"/>
  <c r="AF2895" i="7"/>
  <c r="AG2895" i="7" s="1"/>
  <c r="AF2827" i="7"/>
  <c r="AG2827" i="7" s="1"/>
  <c r="AF2837" i="7"/>
  <c r="AG2837" i="7" s="1"/>
  <c r="AF2709" i="7"/>
  <c r="AG2709" i="7" s="1"/>
  <c r="AF3315" i="7"/>
  <c r="AG3315" i="7" s="1"/>
  <c r="AF3760" i="7"/>
  <c r="AG3760" i="7" s="1"/>
  <c r="AF3738" i="7"/>
  <c r="AG3738" i="7" s="1"/>
  <c r="AF3765" i="7"/>
  <c r="AG3765" i="7" s="1"/>
  <c r="AF3742" i="7"/>
  <c r="AG3742" i="7" s="1"/>
  <c r="AF3699" i="7"/>
  <c r="AG3699" i="7" s="1"/>
  <c r="AF3672" i="7"/>
  <c r="AG3672" i="7" s="1"/>
  <c r="AF3650" i="7"/>
  <c r="AG3650" i="7" s="1"/>
  <c r="AF3664" i="7"/>
  <c r="AG3664" i="7" s="1"/>
  <c r="AF3451" i="7"/>
  <c r="AG3451" i="7" s="1"/>
  <c r="AF3537" i="7"/>
  <c r="AG3537" i="7" s="1"/>
  <c r="AF3408" i="7"/>
  <c r="AG3408" i="7" s="1"/>
  <c r="AF3456" i="7"/>
  <c r="AG3456" i="7" s="1"/>
  <c r="AF3559" i="7"/>
  <c r="AG3559" i="7" s="1"/>
  <c r="AF3546" i="7"/>
  <c r="AG3546" i="7" s="1"/>
  <c r="AF3405" i="7"/>
  <c r="AG3405" i="7" s="1"/>
  <c r="AF3402" i="7"/>
  <c r="AG3402" i="7" s="1"/>
  <c r="AF3430" i="7"/>
  <c r="AG3430" i="7" s="1"/>
  <c r="AF3370" i="7"/>
  <c r="AG3370" i="7" s="1"/>
  <c r="AF3221" i="7"/>
  <c r="AG3221" i="7" s="1"/>
  <c r="AF3233" i="7"/>
  <c r="AG3233" i="7" s="1"/>
  <c r="AF3195" i="7"/>
  <c r="AG3195" i="7" s="1"/>
  <c r="AF3277" i="7"/>
  <c r="AG3277" i="7" s="1"/>
  <c r="AF3270" i="7"/>
  <c r="AG3270" i="7" s="1"/>
  <c r="AF3325" i="7"/>
  <c r="AG3325" i="7" s="1"/>
  <c r="AF3247" i="7"/>
  <c r="AG3247" i="7" s="1"/>
  <c r="AF3161" i="7"/>
  <c r="AG3161" i="7" s="1"/>
  <c r="AF3099" i="7"/>
  <c r="AG3099" i="7" s="1"/>
  <c r="AF3176" i="7"/>
  <c r="AG3176" i="7" s="1"/>
  <c r="AF3166" i="7"/>
  <c r="AG3166" i="7" s="1"/>
  <c r="AF2998" i="7"/>
  <c r="AG2998" i="7" s="1"/>
  <c r="AF3102" i="7"/>
  <c r="AG3102" i="7" s="1"/>
  <c r="AF3092" i="7"/>
  <c r="AG3092" i="7" s="1"/>
  <c r="AF3543" i="7"/>
  <c r="AG3543" i="7" s="1"/>
  <c r="AF3749" i="7"/>
  <c r="AG3749" i="7" s="1"/>
  <c r="AF3705" i="7"/>
  <c r="AG3705" i="7" s="1"/>
  <c r="AF3823" i="7"/>
  <c r="AG3823" i="7" s="1"/>
  <c r="AF3816" i="7"/>
  <c r="AG3816" i="7" s="1"/>
  <c r="AF3711" i="7"/>
  <c r="AG3711" i="7" s="1"/>
  <c r="AF3684" i="7"/>
  <c r="AG3684" i="7" s="1"/>
  <c r="AF3674" i="7"/>
  <c r="AG3674" i="7" s="1"/>
  <c r="AF3504" i="7"/>
  <c r="AG3504" i="7" s="1"/>
  <c r="AF3619" i="7"/>
  <c r="AG3619" i="7" s="1"/>
  <c r="AF3549" i="7"/>
  <c r="AG3549" i="7" s="1"/>
  <c r="AF3420" i="7"/>
  <c r="AG3420" i="7" s="1"/>
  <c r="AF3495" i="7"/>
  <c r="AG3495" i="7" s="1"/>
  <c r="AF3571" i="7"/>
  <c r="AG3571" i="7" s="1"/>
  <c r="AF3403" i="7"/>
  <c r="AG3403" i="7" s="1"/>
  <c r="AF3388" i="7"/>
  <c r="AG3388" i="7" s="1"/>
  <c r="AF3414" i="7"/>
  <c r="AG3414" i="7" s="1"/>
  <c r="AF3442" i="7"/>
  <c r="AG3442" i="7" s="1"/>
  <c r="AF3368" i="7"/>
  <c r="AG3368" i="7" s="1"/>
  <c r="AF3256" i="7"/>
  <c r="AG3256" i="7" s="1"/>
  <c r="AF3260" i="7"/>
  <c r="AG3260" i="7" s="1"/>
  <c r="AF3822" i="7"/>
  <c r="AG3822" i="7" s="1"/>
  <c r="AF3695" i="7"/>
  <c r="AG3695" i="7" s="1"/>
  <c r="AF3690" i="7"/>
  <c r="AG3690" i="7" s="1"/>
  <c r="AF3838" i="7"/>
  <c r="AG3838" i="7" s="1"/>
  <c r="AF3817" i="7"/>
  <c r="AG3817" i="7" s="1"/>
  <c r="AF3646" i="7"/>
  <c r="AG3646" i="7" s="1"/>
  <c r="AF3696" i="7"/>
  <c r="AG3696" i="7" s="1"/>
  <c r="AF3686" i="7"/>
  <c r="AG3686" i="7" s="1"/>
  <c r="AF3529" i="7"/>
  <c r="AG3529" i="7" s="1"/>
  <c r="AF3595" i="7"/>
  <c r="AG3595" i="7" s="1"/>
  <c r="AF3496" i="7"/>
  <c r="AG3496" i="7" s="1"/>
  <c r="AF3432" i="7"/>
  <c r="AG3432" i="7" s="1"/>
  <c r="AF3421" i="7"/>
  <c r="AG3421" i="7" s="1"/>
  <c r="AF3583" i="7"/>
  <c r="AG3583" i="7" s="1"/>
  <c r="AF3379" i="7"/>
  <c r="AG3379" i="7" s="1"/>
  <c r="AF3400" i="7"/>
  <c r="AG3400" i="7" s="1"/>
  <c r="AF3438" i="7"/>
  <c r="AG3438" i="7" s="1"/>
  <c r="AF3454" i="7"/>
  <c r="AG3454" i="7" s="1"/>
  <c r="AF3350" i="7"/>
  <c r="AG3350" i="7" s="1"/>
  <c r="AF3314" i="7"/>
  <c r="AG3314" i="7" s="1"/>
  <c r="AF3271" i="7"/>
  <c r="AG3271" i="7" s="1"/>
  <c r="AF3222" i="7"/>
  <c r="AG3222" i="7" s="1"/>
  <c r="AF3268" i="7"/>
  <c r="AG3268" i="7" s="1"/>
  <c r="AF3303" i="7"/>
  <c r="AG3303" i="7" s="1"/>
  <c r="AF3317" i="7"/>
  <c r="AG3317" i="7" s="1"/>
  <c r="AF3182" i="7"/>
  <c r="AG3182" i="7" s="1"/>
  <c r="AF3172" i="7"/>
  <c r="AG3172" i="7" s="1"/>
  <c r="AF3144" i="7"/>
  <c r="AG3144" i="7" s="1"/>
  <c r="AF3200" i="7"/>
  <c r="AG3200" i="7" s="1"/>
  <c r="AF2986" i="7"/>
  <c r="AG2986" i="7" s="1"/>
  <c r="AF3059" i="7"/>
  <c r="AG3059" i="7" s="1"/>
  <c r="AF3126" i="7"/>
  <c r="AG3126" i="7" s="1"/>
  <c r="AF3116" i="7"/>
  <c r="AG3116" i="7" s="1"/>
  <c r="AF3002" i="7"/>
  <c r="AG3002" i="7" s="1"/>
  <c r="AF3084" i="7"/>
  <c r="AG3084" i="7" s="1"/>
  <c r="AF3075" i="7"/>
  <c r="AG3075" i="7" s="1"/>
  <c r="AF2829" i="7"/>
  <c r="AG2829" i="7" s="1"/>
  <c r="AF2973" i="7"/>
  <c r="AG2973" i="7" s="1"/>
  <c r="AF2936" i="7"/>
  <c r="AG2936" i="7" s="1"/>
  <c r="AF2961" i="7"/>
  <c r="AG2961" i="7" s="1"/>
  <c r="AF2963" i="7"/>
  <c r="AG2963" i="7" s="1"/>
  <c r="AF2958" i="7"/>
  <c r="AG2958" i="7" s="1"/>
  <c r="AF2911" i="7"/>
  <c r="AG2911" i="7" s="1"/>
  <c r="AF2860" i="7"/>
  <c r="AG2860" i="7" s="1"/>
  <c r="AF2767" i="7"/>
  <c r="AG2767" i="7" s="1"/>
  <c r="AF2886" i="7"/>
  <c r="AG2886" i="7" s="1"/>
  <c r="AF2929" i="7"/>
  <c r="AG2929" i="7" s="1"/>
  <c r="AF2931" i="7"/>
  <c r="AG2931" i="7" s="1"/>
  <c r="AF2890" i="7"/>
  <c r="AG2890" i="7" s="1"/>
  <c r="AF2662" i="7"/>
  <c r="AG2662" i="7" s="1"/>
  <c r="AF2783" i="7"/>
  <c r="AG2783" i="7" s="1"/>
  <c r="AF2826" i="7"/>
  <c r="AG2826" i="7" s="1"/>
  <c r="AF2727" i="7"/>
  <c r="AG2727" i="7" s="1"/>
  <c r="AF2644" i="7"/>
  <c r="AG2644" i="7" s="1"/>
  <c r="AF2757" i="7"/>
  <c r="AG2757" i="7" s="1"/>
  <c r="AF2620" i="7"/>
  <c r="AG2620" i="7" s="1"/>
  <c r="AF2631" i="7"/>
  <c r="AG2631" i="7" s="1"/>
  <c r="AF2681" i="7"/>
  <c r="AG2681" i="7" s="1"/>
  <c r="AF2664" i="7"/>
  <c r="AG2664" i="7" s="1"/>
  <c r="AF2635" i="7"/>
  <c r="AG2635" i="7" s="1"/>
  <c r="AF2630" i="7"/>
  <c r="AG2630" i="7" s="1"/>
  <c r="AF2663" i="7"/>
  <c r="AG2663" i="7" s="1"/>
  <c r="AF2634" i="7"/>
  <c r="AG2634" i="7" s="1"/>
  <c r="AF2617" i="7"/>
  <c r="AG2617" i="7" s="1"/>
  <c r="AF2761" i="7"/>
  <c r="AG2761" i="7" s="1"/>
  <c r="AF2732" i="7"/>
  <c r="AG2732" i="7" s="1"/>
  <c r="AF3810" i="7"/>
  <c r="AG3810" i="7" s="1"/>
  <c r="AF3785" i="7"/>
  <c r="AG3785" i="7" s="1"/>
  <c r="AF3805" i="7"/>
  <c r="AG3805" i="7" s="1"/>
  <c r="AF3658" i="7"/>
  <c r="AG3658" i="7" s="1"/>
  <c r="AF3575" i="7"/>
  <c r="AG3575" i="7" s="1"/>
  <c r="AF3548" i="7"/>
  <c r="AG3548" i="7" s="1"/>
  <c r="AF3517" i="7"/>
  <c r="AG3517" i="7" s="1"/>
  <c r="AF3480" i="7"/>
  <c r="AG3480" i="7" s="1"/>
  <c r="AF3433" i="7"/>
  <c r="AG3433" i="7" s="1"/>
  <c r="AF3492" i="7"/>
  <c r="AG3492" i="7" s="1"/>
  <c r="AF3412" i="7"/>
  <c r="AG3412" i="7" s="1"/>
  <c r="AF3342" i="7"/>
  <c r="AG3342" i="7" s="1"/>
  <c r="AF3466" i="7"/>
  <c r="AG3466" i="7" s="1"/>
  <c r="AF3326" i="7"/>
  <c r="AG3326" i="7" s="1"/>
  <c r="AF3292" i="7"/>
  <c r="AG3292" i="7" s="1"/>
  <c r="AF3284" i="7"/>
  <c r="AG3284" i="7" s="1"/>
  <c r="AF3272" i="7"/>
  <c r="AG3272" i="7" s="1"/>
  <c r="AF3194" i="7"/>
  <c r="AG3194" i="7" s="1"/>
  <c r="AF3184" i="7"/>
  <c r="AG3184" i="7" s="1"/>
  <c r="AF3671" i="7"/>
  <c r="AG3671" i="7" s="1"/>
  <c r="AF3802" i="7"/>
  <c r="AG3802" i="7" s="1"/>
  <c r="AF3720" i="7"/>
  <c r="AG3720" i="7" s="1"/>
  <c r="AF3508" i="7"/>
  <c r="AG3508" i="7" s="1"/>
  <c r="AF3445" i="7"/>
  <c r="AG3445" i="7" s="1"/>
  <c r="AF3329" i="7"/>
  <c r="AG3329" i="7" s="1"/>
  <c r="AF3238" i="7"/>
  <c r="AG3238" i="7" s="1"/>
  <c r="AF3305" i="7"/>
  <c r="AG3305" i="7" s="1"/>
  <c r="AF3798" i="7"/>
  <c r="AG3798" i="7" s="1"/>
  <c r="AF3637" i="7"/>
  <c r="AG3637" i="7" s="1"/>
  <c r="AF3761" i="7"/>
  <c r="AG3761" i="7" s="1"/>
  <c r="AF3807" i="7"/>
  <c r="AG3807" i="7" s="1"/>
  <c r="AF3656" i="7"/>
  <c r="AG3656" i="7" s="1"/>
  <c r="AF3670" i="7"/>
  <c r="AG3670" i="7" s="1"/>
  <c r="AF3732" i="7"/>
  <c r="AG3732" i="7" s="1"/>
  <c r="AF3577" i="7"/>
  <c r="AG3577" i="7" s="1"/>
  <c r="AF3587" i="7"/>
  <c r="AG3587" i="7" s="1"/>
  <c r="AF3489" i="7"/>
  <c r="AG3489" i="7" s="1"/>
  <c r="AF3520" i="7"/>
  <c r="AG3520" i="7" s="1"/>
  <c r="AF3491" i="7"/>
  <c r="AG3491" i="7" s="1"/>
  <c r="AF3497" i="7"/>
  <c r="AG3497" i="7" s="1"/>
  <c r="AF3554" i="7"/>
  <c r="AG3554" i="7" s="1"/>
  <c r="AF3363" i="7"/>
  <c r="AG3363" i="7" s="1"/>
  <c r="AF3424" i="7"/>
  <c r="AG3424" i="7" s="1"/>
  <c r="AF3364" i="7"/>
  <c r="AG3364" i="7" s="1"/>
  <c r="AF3490" i="7"/>
  <c r="AG3490" i="7" s="1"/>
  <c r="AF3135" i="7"/>
  <c r="AG3135" i="7" s="1"/>
  <c r="AF3063" i="7"/>
  <c r="AG3063" i="7" s="1"/>
  <c r="AF3352" i="7"/>
  <c r="AG3352" i="7" s="1"/>
  <c r="AF3262" i="7"/>
  <c r="AG3262" i="7" s="1"/>
  <c r="AF3296" i="7"/>
  <c r="AG3296" i="7" s="1"/>
  <c r="AF3286" i="7"/>
  <c r="AG3286" i="7" s="1"/>
  <c r="AF3336" i="7"/>
  <c r="AG3336" i="7" s="1"/>
  <c r="AF3206" i="7"/>
  <c r="AG3206" i="7" s="1"/>
  <c r="AF3196" i="7"/>
  <c r="AG3196" i="7" s="1"/>
  <c r="AF3015" i="7"/>
  <c r="AG3015" i="7" s="1"/>
  <c r="AF3224" i="7"/>
  <c r="AG3224" i="7" s="1"/>
  <c r="AF3022" i="7"/>
  <c r="AG3022" i="7" s="1"/>
  <c r="AF3131" i="7"/>
  <c r="AG3131" i="7" s="1"/>
  <c r="AF3052" i="7"/>
  <c r="AG3052" i="7" s="1"/>
  <c r="AF3140" i="7"/>
  <c r="AG3140" i="7" s="1"/>
  <c r="AF3772" i="7"/>
  <c r="AG3772" i="7" s="1"/>
  <c r="AF3762" i="7"/>
  <c r="AG3762" i="7" s="1"/>
  <c r="AF3759" i="7"/>
  <c r="AG3759" i="7" s="1"/>
  <c r="AF3795" i="7"/>
  <c r="AG3795" i="7" s="1"/>
  <c r="AF3668" i="7"/>
  <c r="AG3668" i="7" s="1"/>
  <c r="AF3694" i="7"/>
  <c r="AG3694" i="7" s="1"/>
  <c r="AF3667" i="7"/>
  <c r="AG3667" i="7" s="1"/>
  <c r="AF3597" i="7"/>
  <c r="AG3597" i="7" s="1"/>
  <c r="AF3599" i="7"/>
  <c r="AG3599" i="7" s="1"/>
  <c r="AF3475" i="7"/>
  <c r="AG3475" i="7" s="1"/>
  <c r="AF3415" i="7"/>
  <c r="AG3415" i="7" s="1"/>
  <c r="AF3500" i="7"/>
  <c r="AG3500" i="7" s="1"/>
  <c r="AF3509" i="7"/>
  <c r="AG3509" i="7" s="1"/>
  <c r="AF3566" i="7"/>
  <c r="AG3566" i="7" s="1"/>
  <c r="AF3365" i="7"/>
  <c r="AG3365" i="7" s="1"/>
  <c r="AF3436" i="7"/>
  <c r="AG3436" i="7" s="1"/>
  <c r="AF3373" i="7"/>
  <c r="AG3373" i="7" s="1"/>
  <c r="AF3413" i="7"/>
  <c r="AG3413" i="7" s="1"/>
  <c r="AF3189" i="7"/>
  <c r="AG3189" i="7" s="1"/>
  <c r="AF3173" i="7"/>
  <c r="AG3173" i="7" s="1"/>
  <c r="AF3111" i="7"/>
  <c r="AG3111" i="7" s="1"/>
  <c r="AF3282" i="7"/>
  <c r="AG3282" i="7" s="1"/>
  <c r="AF3308" i="7"/>
  <c r="AG3308" i="7" s="1"/>
  <c r="AF3298" i="7"/>
  <c r="AG3298" i="7" s="1"/>
  <c r="AF3324" i="7"/>
  <c r="AG3324" i="7" s="1"/>
  <c r="AF3218" i="7"/>
  <c r="AG3218" i="7" s="1"/>
  <c r="AF3208" i="7"/>
  <c r="AG3208" i="7" s="1"/>
  <c r="AF3056" i="7"/>
  <c r="AG3056" i="7" s="1"/>
  <c r="AF3010" i="7"/>
  <c r="AG3010" i="7" s="1"/>
  <c r="AF3046" i="7"/>
  <c r="AG3046" i="7" s="1"/>
  <c r="AF3143" i="7"/>
  <c r="AG3143" i="7" s="1"/>
  <c r="AF3109" i="7"/>
  <c r="AG3109" i="7" s="1"/>
  <c r="AF3152" i="7"/>
  <c r="AG3152" i="7" s="1"/>
  <c r="AF3065" i="7"/>
  <c r="AG3065" i="7" s="1"/>
  <c r="AF3120" i="7"/>
  <c r="AG3120" i="7" s="1"/>
  <c r="AF2921" i="7"/>
  <c r="AG2921" i="7" s="1"/>
  <c r="AF2938" i="7"/>
  <c r="AG2938" i="7" s="1"/>
  <c r="AF2806" i="7"/>
  <c r="AG2806" i="7" s="1"/>
  <c r="AF2999" i="7"/>
  <c r="AG2999" i="7" s="1"/>
  <c r="AF2989" i="7"/>
  <c r="AG2989" i="7" s="1"/>
  <c r="AF2904" i="7"/>
  <c r="AG2904" i="7" s="1"/>
  <c r="AF2993" i="7"/>
  <c r="AG2993" i="7" s="1"/>
  <c r="AF2714" i="7"/>
  <c r="AG2714" i="7" s="1"/>
  <c r="AF2873" i="7"/>
  <c r="AG2873" i="7" s="1"/>
  <c r="AF2867" i="7"/>
  <c r="AG2867" i="7" s="1"/>
  <c r="AF2934" i="7"/>
  <c r="AG2934" i="7" s="1"/>
  <c r="AF2739" i="7"/>
  <c r="AG2739" i="7" s="1"/>
  <c r="AF2967" i="7"/>
  <c r="AG2967" i="7" s="1"/>
  <c r="AF2801" i="7"/>
  <c r="AG2801" i="7" s="1"/>
  <c r="AF2698" i="7"/>
  <c r="AG2698" i="7" s="1"/>
  <c r="AF2819" i="7"/>
  <c r="AG2819" i="7" s="1"/>
  <c r="AF2862" i="7"/>
  <c r="AG2862" i="7" s="1"/>
  <c r="AF2768" i="7"/>
  <c r="AG2768" i="7" s="1"/>
  <c r="AF2680" i="7"/>
  <c r="AG2680" i="7" s="1"/>
  <c r="AF2796" i="7"/>
  <c r="AG2796" i="7" s="1"/>
  <c r="AF2661" i="7"/>
  <c r="AG2661" i="7" s="1"/>
  <c r="AF2626" i="7"/>
  <c r="AG2626" i="7" s="1"/>
  <c r="AF2717" i="7"/>
  <c r="AG2717" i="7" s="1"/>
  <c r="AF2700" i="7"/>
  <c r="AG2700" i="7" s="1"/>
  <c r="AF2671" i="7"/>
  <c r="AG2671" i="7" s="1"/>
  <c r="AF2666" i="7"/>
  <c r="AG2666" i="7" s="1"/>
  <c r="AF2699" i="7"/>
  <c r="AG2699" i="7" s="1"/>
  <c r="AF2670" i="7"/>
  <c r="AG2670" i="7" s="1"/>
  <c r="AF2653" i="7"/>
  <c r="AG2653" i="7" s="1"/>
  <c r="AF2624" i="7"/>
  <c r="AG2624" i="7" s="1"/>
  <c r="AF3727" i="7"/>
  <c r="AG3727" i="7" s="1"/>
  <c r="AF3754" i="7"/>
  <c r="AG3754" i="7" s="1"/>
  <c r="AF3758" i="7"/>
  <c r="AG3758" i="7" s="1"/>
  <c r="AF3753" i="7"/>
  <c r="AG3753" i="7" s="1"/>
  <c r="AF3707" i="7"/>
  <c r="AG3707" i="7" s="1"/>
  <c r="AF3680" i="7"/>
  <c r="AG3680" i="7" s="1"/>
  <c r="AF3706" i="7"/>
  <c r="AG3706" i="7" s="1"/>
  <c r="AF3679" i="7"/>
  <c r="AG3679" i="7" s="1"/>
  <c r="AF3621" i="7"/>
  <c r="AG3621" i="7" s="1"/>
  <c r="AF3579" i="7"/>
  <c r="AG3579" i="7" s="1"/>
  <c r="AF3469" i="7"/>
  <c r="AG3469" i="7" s="1"/>
  <c r="AF3427" i="7"/>
  <c r="AG3427" i="7" s="1"/>
  <c r="AF3372" i="7"/>
  <c r="AG3372" i="7" s="1"/>
  <c r="AF3521" i="7"/>
  <c r="AG3521" i="7" s="1"/>
  <c r="AF3578" i="7"/>
  <c r="AG3578" i="7" s="1"/>
  <c r="AF3422" i="7"/>
  <c r="AG3422" i="7" s="1"/>
  <c r="AF3448" i="7"/>
  <c r="AG3448" i="7" s="1"/>
  <c r="AF3385" i="7"/>
  <c r="AG3385" i="7" s="1"/>
  <c r="AF3425" i="7"/>
  <c r="AG3425" i="7" s="1"/>
  <c r="AF3250" i="7"/>
  <c r="AG3250" i="7" s="1"/>
  <c r="AF3258" i="7"/>
  <c r="AG3258" i="7" s="1"/>
  <c r="AF3209" i="7"/>
  <c r="AG3209" i="7" s="1"/>
  <c r="AF3216" i="7"/>
  <c r="AG3216" i="7" s="1"/>
  <c r="AF3320" i="7"/>
  <c r="AG3320" i="7" s="1"/>
  <c r="AF3310" i="7"/>
  <c r="AG3310" i="7" s="1"/>
  <c r="AF3313" i="7"/>
  <c r="AG3313" i="7" s="1"/>
  <c r="AF3242" i="7"/>
  <c r="AG3242" i="7" s="1"/>
  <c r="AF3220" i="7"/>
  <c r="AG3220" i="7" s="1"/>
  <c r="AF3134" i="7"/>
  <c r="AG3134" i="7" s="1"/>
  <c r="AF3105" i="7"/>
  <c r="AG3105" i="7" s="1"/>
  <c r="AF3057" i="7"/>
  <c r="AG3057" i="7" s="1"/>
  <c r="AF3155" i="7"/>
  <c r="AG3155" i="7" s="1"/>
  <c r="AF3121" i="7"/>
  <c r="AG3121" i="7" s="1"/>
  <c r="AF2974" i="7"/>
  <c r="AG2974" i="7" s="1"/>
  <c r="AF3077" i="7"/>
  <c r="AG3077" i="7" s="1"/>
  <c r="AF2960" i="7"/>
  <c r="AG2960" i="7" s="1"/>
  <c r="AF2924" i="7"/>
  <c r="AG2924" i="7" s="1"/>
  <c r="AF2951" i="7"/>
  <c r="AG2951" i="7" s="1"/>
  <c r="AF2830" i="7"/>
  <c r="AG2830" i="7" s="1"/>
  <c r="AF3011" i="7"/>
  <c r="AG3011" i="7" s="1"/>
  <c r="AF3013" i="7"/>
  <c r="AG3013" i="7" s="1"/>
  <c r="AF2914" i="7"/>
  <c r="AG2914" i="7" s="1"/>
  <c r="AF3005" i="7"/>
  <c r="AG3005" i="7" s="1"/>
  <c r="AF2770" i="7"/>
  <c r="AG2770" i="7" s="1"/>
  <c r="AF2875" i="7"/>
  <c r="AG2875" i="7" s="1"/>
  <c r="AF2891" i="7"/>
  <c r="AG2891" i="7" s="1"/>
  <c r="AF2946" i="7"/>
  <c r="AG2946" i="7" s="1"/>
  <c r="AF2793" i="7"/>
  <c r="AG2793" i="7" s="1"/>
  <c r="AF2786" i="7"/>
  <c r="AG2786" i="7" s="1"/>
  <c r="AF2813" i="7"/>
  <c r="AG2813" i="7" s="1"/>
  <c r="AF2733" i="7"/>
  <c r="AG2733" i="7" s="1"/>
  <c r="AF2831" i="7"/>
  <c r="AG2831" i="7" s="1"/>
  <c r="AF2874" i="7"/>
  <c r="AG2874" i="7" s="1"/>
  <c r="AF2780" i="7"/>
  <c r="AG2780" i="7" s="1"/>
  <c r="AF2692" i="7"/>
  <c r="AG2692" i="7" s="1"/>
  <c r="AF2808" i="7"/>
  <c r="AG2808" i="7" s="1"/>
  <c r="AF2673" i="7"/>
  <c r="AG2673" i="7" s="1"/>
  <c r="AF2638" i="7"/>
  <c r="AG2638" i="7" s="1"/>
  <c r="AF2729" i="7"/>
  <c r="AG2729" i="7" s="1"/>
  <c r="AF2712" i="7"/>
  <c r="AG2712" i="7" s="1"/>
  <c r="AF2683" i="7"/>
  <c r="AG2683" i="7" s="1"/>
  <c r="AF2678" i="7"/>
  <c r="AG2678" i="7" s="1"/>
  <c r="AF2711" i="7"/>
  <c r="AG2711" i="7" s="1"/>
  <c r="AF2682" i="7"/>
  <c r="AG2682" i="7" s="1"/>
  <c r="AF2665" i="7"/>
  <c r="AG2665" i="7" s="1"/>
  <c r="AF2636" i="7"/>
  <c r="AG2636" i="7" s="1"/>
  <c r="AF2694" i="7"/>
  <c r="AG2694" i="7" s="1"/>
  <c r="AF2648" i="7"/>
  <c r="AG2648" i="7" s="1"/>
  <c r="AF3826" i="7"/>
  <c r="AG3826" i="7" s="1"/>
  <c r="AF3791" i="7"/>
  <c r="AG3791" i="7" s="1"/>
  <c r="AF3709" i="7"/>
  <c r="AG3709" i="7" s="1"/>
  <c r="AF3748" i="7"/>
  <c r="AG3748" i="7" s="1"/>
  <c r="AF3828" i="7"/>
  <c r="AG3828" i="7" s="1"/>
  <c r="AF3704" i="7"/>
  <c r="AG3704" i="7" s="1"/>
  <c r="AF3570" i="7"/>
  <c r="AG3570" i="7" s="1"/>
  <c r="AF3691" i="7"/>
  <c r="AG3691" i="7" s="1"/>
  <c r="AF3633" i="7"/>
  <c r="AG3633" i="7" s="1"/>
  <c r="AF3562" i="7"/>
  <c r="AG3562" i="7" s="1"/>
  <c r="AF3440" i="7"/>
  <c r="AG3440" i="7" s="1"/>
  <c r="AF3539" i="7"/>
  <c r="AG3539" i="7" s="1"/>
  <c r="AF3482" i="7"/>
  <c r="AG3482" i="7" s="1"/>
  <c r="AF3533" i="7"/>
  <c r="AG3533" i="7" s="1"/>
  <c r="AF3603" i="7"/>
  <c r="AG3603" i="7" s="1"/>
  <c r="AF3434" i="7"/>
  <c r="AG3434" i="7" s="1"/>
  <c r="AF3371" i="7"/>
  <c r="AG3371" i="7" s="1"/>
  <c r="AF3397" i="7"/>
  <c r="AG3397" i="7" s="1"/>
  <c r="AF3437" i="7"/>
  <c r="AG3437" i="7" s="1"/>
  <c r="AF3295" i="7"/>
  <c r="AG3295" i="7" s="1"/>
  <c r="AF3269" i="7"/>
  <c r="AG3269" i="7" s="1"/>
  <c r="AF3240" i="7"/>
  <c r="AG3240" i="7" s="1"/>
  <c r="AF3225" i="7"/>
  <c r="AG3225" i="7" s="1"/>
  <c r="AF3344" i="7"/>
  <c r="AG3344" i="7" s="1"/>
  <c r="AF3322" i="7"/>
  <c r="AG3322" i="7" s="1"/>
  <c r="AF3197" i="7"/>
  <c r="AG3197" i="7" s="1"/>
  <c r="AF3093" i="7"/>
  <c r="AG3093" i="7" s="1"/>
  <c r="AF3232" i="7"/>
  <c r="AG3232" i="7" s="1"/>
  <c r="AF3142" i="7"/>
  <c r="AG3142" i="7" s="1"/>
  <c r="AF3110" i="7"/>
  <c r="AG3110" i="7" s="1"/>
  <c r="AF3076" i="7"/>
  <c r="AG3076" i="7" s="1"/>
  <c r="AF2982" i="7"/>
  <c r="AG2982" i="7" s="1"/>
  <c r="AF3133" i="7"/>
  <c r="AG3133" i="7" s="1"/>
  <c r="AF3045" i="7"/>
  <c r="AG3045" i="7" s="1"/>
  <c r="AF3089" i="7"/>
  <c r="AG3089" i="7" s="1"/>
  <c r="AF3053" i="7"/>
  <c r="AG3053" i="7" s="1"/>
  <c r="AF2962" i="7"/>
  <c r="AG2962" i="7" s="1"/>
  <c r="AF2964" i="7"/>
  <c r="AG2964" i="7" s="1"/>
  <c r="AF2842" i="7"/>
  <c r="AG2842" i="7" s="1"/>
  <c r="AF3023" i="7"/>
  <c r="AG3023" i="7" s="1"/>
  <c r="AF3025" i="7"/>
  <c r="AG3025" i="7" s="1"/>
  <c r="AF2926" i="7"/>
  <c r="AG2926" i="7" s="1"/>
  <c r="AF3017" i="7"/>
  <c r="AG3017" i="7" s="1"/>
  <c r="AF2779" i="7"/>
  <c r="AG2779" i="7" s="1"/>
  <c r="AF2884" i="7"/>
  <c r="AG2884" i="7" s="1"/>
  <c r="AF2903" i="7"/>
  <c r="AG2903" i="7" s="1"/>
  <c r="AF2800" i="7"/>
  <c r="AG2800" i="7" s="1"/>
  <c r="AF2798" i="7"/>
  <c r="AG2798" i="7" s="1"/>
  <c r="AF2791" i="7"/>
  <c r="AG2791" i="7" s="1"/>
  <c r="AF2825" i="7"/>
  <c r="AG2825" i="7" s="1"/>
  <c r="AF2764" i="7"/>
  <c r="AG2764" i="7" s="1"/>
  <c r="AF2843" i="7"/>
  <c r="AG2843" i="7" s="1"/>
  <c r="AF2643" i="7"/>
  <c r="AG2643" i="7" s="1"/>
  <c r="AF2792" i="7"/>
  <c r="AG2792" i="7" s="1"/>
  <c r="AF2613" i="7"/>
  <c r="AG2613" i="7" s="1"/>
  <c r="AF2820" i="7"/>
  <c r="AG2820" i="7" s="1"/>
  <c r="AF2685" i="7"/>
  <c r="AG2685" i="7" s="1"/>
  <c r="AF2597" i="7"/>
  <c r="AG2597" i="7" s="1"/>
  <c r="AF2741" i="7"/>
  <c r="AG2741" i="7" s="1"/>
  <c r="AF2724" i="7"/>
  <c r="AG2724" i="7" s="1"/>
  <c r="AF2695" i="7"/>
  <c r="AG2695" i="7" s="1"/>
  <c r="AF2690" i="7"/>
  <c r="AG2690" i="7" s="1"/>
  <c r="AF2723" i="7"/>
  <c r="AG2723" i="7" s="1"/>
  <c r="AF2677" i="7"/>
  <c r="AG2677" i="7" s="1"/>
  <c r="AF3651" i="7"/>
  <c r="AG3651" i="7" s="1"/>
  <c r="AF3241" i="7"/>
  <c r="AG3241" i="7" s="1"/>
  <c r="AF3779" i="7"/>
  <c r="AG3779" i="7" s="1"/>
  <c r="AF3825" i="7"/>
  <c r="AG3825" i="7" s="1"/>
  <c r="AF3821" i="7"/>
  <c r="AG3821" i="7" s="1"/>
  <c r="AF3771" i="7"/>
  <c r="AG3771" i="7" s="1"/>
  <c r="AF3716" i="7"/>
  <c r="AG3716" i="7" s="1"/>
  <c r="AF3586" i="7"/>
  <c r="AG3586" i="7" s="1"/>
  <c r="AF3715" i="7"/>
  <c r="AG3715" i="7" s="1"/>
  <c r="AF3604" i="7"/>
  <c r="AG3604" i="7" s="1"/>
  <c r="AF3560" i="7"/>
  <c r="AG3560" i="7" s="1"/>
  <c r="AF3404" i="7"/>
  <c r="AG3404" i="7" s="1"/>
  <c r="AF3551" i="7"/>
  <c r="AG3551" i="7" s="1"/>
  <c r="AF3493" i="7"/>
  <c r="AG3493" i="7" s="1"/>
  <c r="AF3557" i="7"/>
  <c r="AG3557" i="7" s="1"/>
  <c r="AF3591" i="7"/>
  <c r="AG3591" i="7" s="1"/>
  <c r="AF3446" i="7"/>
  <c r="AG3446" i="7" s="1"/>
  <c r="AF3431" i="7"/>
  <c r="AG3431" i="7" s="1"/>
  <c r="AF3375" i="7"/>
  <c r="AG3375" i="7" s="1"/>
  <c r="AF3449" i="7"/>
  <c r="AG3449" i="7" s="1"/>
  <c r="AF3307" i="7"/>
  <c r="AG3307" i="7" s="1"/>
  <c r="AF3297" i="7"/>
  <c r="AG3297" i="7" s="1"/>
  <c r="AF3273" i="7"/>
  <c r="AG3273" i="7" s="1"/>
  <c r="AF3228" i="7"/>
  <c r="AG3228" i="7" s="1"/>
  <c r="AF3234" i="7"/>
  <c r="AG3234" i="7" s="1"/>
  <c r="AF3334" i="7"/>
  <c r="AG3334" i="7" s="1"/>
  <c r="AF3024" i="7"/>
  <c r="AG3024" i="7" s="1"/>
  <c r="AF3098" i="7"/>
  <c r="AG3098" i="7" s="1"/>
  <c r="AF3167" i="7"/>
  <c r="AG3167" i="7" s="1"/>
  <c r="AF3169" i="7"/>
  <c r="AG3169" i="7" s="1"/>
  <c r="AF3156" i="7"/>
  <c r="AG3156" i="7" s="1"/>
  <c r="AF3136" i="7"/>
  <c r="AG3136" i="7" s="1"/>
  <c r="AF3006" i="7"/>
  <c r="AG3006" i="7" s="1"/>
  <c r="AF3145" i="7"/>
  <c r="AG3145" i="7" s="1"/>
  <c r="AF3070" i="7"/>
  <c r="AG3070" i="7" s="1"/>
  <c r="AF3101" i="7"/>
  <c r="AG3101" i="7" s="1"/>
  <c r="AF3079" i="7"/>
  <c r="AG3079" i="7" s="1"/>
  <c r="AF2971" i="7"/>
  <c r="AG2971" i="7" s="1"/>
  <c r="AF2990" i="7"/>
  <c r="AG2990" i="7" s="1"/>
  <c r="AF2930" i="7"/>
  <c r="AG2930" i="7" s="1"/>
  <c r="AF2849" i="7"/>
  <c r="AG2849" i="7" s="1"/>
  <c r="AF3037" i="7"/>
  <c r="AG3037" i="7" s="1"/>
  <c r="AF2954" i="7"/>
  <c r="AG2954" i="7" s="1"/>
  <c r="AF2799" i="7"/>
  <c r="AG2799" i="7" s="1"/>
  <c r="AF2782" i="7"/>
  <c r="AG2782" i="7" s="1"/>
  <c r="AF2908" i="7"/>
  <c r="AG2908" i="7" s="1"/>
  <c r="AF2915" i="7"/>
  <c r="AG2915" i="7" s="1"/>
  <c r="AF2812" i="7"/>
  <c r="AG2812" i="7" s="1"/>
  <c r="AF2846" i="7"/>
  <c r="AG2846" i="7" s="1"/>
  <c r="AF2803" i="7"/>
  <c r="AG2803" i="7" s="1"/>
  <c r="AF2855" i="7"/>
  <c r="AG2855" i="7" s="1"/>
  <c r="AF2776" i="7"/>
  <c r="AG2776" i="7" s="1"/>
  <c r="AF2750" i="7"/>
  <c r="AG2750" i="7" s="1"/>
  <c r="AF2655" i="7"/>
  <c r="AG2655" i="7" s="1"/>
  <c r="AF2804" i="7"/>
  <c r="AG2804" i="7" s="1"/>
  <c r="AF2625" i="7"/>
  <c r="AG2625" i="7" s="1"/>
  <c r="AF2832" i="7"/>
  <c r="AG2832" i="7" s="1"/>
  <c r="AF2697" i="7"/>
  <c r="AG2697" i="7" s="1"/>
  <c r="AF2609" i="7"/>
  <c r="AG2609" i="7" s="1"/>
  <c r="AF2753" i="7"/>
  <c r="AG2753" i="7" s="1"/>
  <c r="AF2736" i="7"/>
  <c r="AG2736" i="7" s="1"/>
  <c r="AF2707" i="7"/>
  <c r="AG2707" i="7" s="1"/>
  <c r="AF2702" i="7"/>
  <c r="AG2702" i="7" s="1"/>
  <c r="AF2735" i="7"/>
  <c r="AG2735" i="7" s="1"/>
  <c r="AF2706" i="7"/>
  <c r="AG2706" i="7" s="1"/>
  <c r="AF2689" i="7"/>
  <c r="AG2689" i="7" s="1"/>
  <c r="AF2660" i="7"/>
  <c r="AG2660" i="7" s="1"/>
  <c r="AF3770" i="7"/>
  <c r="AG3770" i="7" s="1"/>
  <c r="AF3813" i="7"/>
  <c r="AG3813" i="7" s="1"/>
  <c r="AF3814" i="7"/>
  <c r="AG3814" i="7" s="1"/>
  <c r="AF3593" i="7"/>
  <c r="AG3593" i="7" s="1"/>
  <c r="AF3616" i="7"/>
  <c r="AG3616" i="7" s="1"/>
  <c r="AF3555" i="7"/>
  <c r="AG3555" i="7" s="1"/>
  <c r="AF3494" i="7"/>
  <c r="AG3494" i="7" s="1"/>
  <c r="AF3351" i="7"/>
  <c r="AG3351" i="7" s="1"/>
  <c r="AF3507" i="7"/>
  <c r="AG3507" i="7" s="1"/>
  <c r="AF3523" i="7"/>
  <c r="AG3523" i="7" s="1"/>
  <c r="AF3584" i="7"/>
  <c r="AG3584" i="7" s="1"/>
  <c r="AF3349" i="7"/>
  <c r="AG3349" i="7" s="1"/>
  <c r="AF3443" i="7"/>
  <c r="AG3443" i="7" s="1"/>
  <c r="AF3399" i="7"/>
  <c r="AG3399" i="7" s="1"/>
  <c r="AF3355" i="7"/>
  <c r="AG3355" i="7" s="1"/>
  <c r="AF3319" i="7"/>
  <c r="AG3319" i="7" s="1"/>
  <c r="AF3357" i="7"/>
  <c r="AG3357" i="7" s="1"/>
  <c r="AF3287" i="7"/>
  <c r="AG3287" i="7" s="1"/>
  <c r="AF3231" i="7"/>
  <c r="AG3231" i="7" s="1"/>
  <c r="AF3378" i="7"/>
  <c r="AG3378" i="7" s="1"/>
  <c r="AF3138" i="7"/>
  <c r="AG3138" i="7" s="1"/>
  <c r="AF3117" i="7"/>
  <c r="AG3117" i="7" s="1"/>
  <c r="AF3181" i="7"/>
  <c r="AG3181" i="7" s="1"/>
  <c r="AF3764" i="7"/>
  <c r="AG3764" i="7" s="1"/>
  <c r="AF3626" i="7"/>
  <c r="AG3626" i="7" s="1"/>
  <c r="AF3535" i="7"/>
  <c r="AG3535" i="7" s="1"/>
  <c r="AF3168" i="7"/>
  <c r="AG3168" i="7" s="1"/>
  <c r="AF3279" i="7"/>
  <c r="AG3279" i="7" s="1"/>
  <c r="AF3251" i="7"/>
  <c r="AG3251" i="7" s="1"/>
  <c r="AF3148" i="7"/>
  <c r="AG3148" i="7" s="1"/>
  <c r="AF3016" i="7"/>
  <c r="AG3016" i="7" s="1"/>
  <c r="AF3038" i="7"/>
  <c r="AG3038" i="7" s="1"/>
  <c r="AF2983" i="7"/>
  <c r="AG2983" i="7" s="1"/>
  <c r="AF2985" i="7"/>
  <c r="AG2985" i="7" s="1"/>
  <c r="AF2925" i="7"/>
  <c r="AG2925" i="7" s="1"/>
  <c r="AF2991" i="7"/>
  <c r="AG2991" i="7" s="1"/>
  <c r="AF2935" i="7"/>
  <c r="AG2935" i="7" s="1"/>
  <c r="AF2738" i="7"/>
  <c r="AG2738" i="7" s="1"/>
  <c r="AF2881" i="7"/>
  <c r="AG2881" i="7" s="1"/>
  <c r="AF2815" i="7"/>
  <c r="AG2815" i="7" s="1"/>
  <c r="AF2674" i="7"/>
  <c r="AG2674" i="7" s="1"/>
  <c r="AF2802" i="7"/>
  <c r="AG2802" i="7" s="1"/>
  <c r="AF2828" i="7"/>
  <c r="AG2828" i="7" s="1"/>
  <c r="AF2784" i="7"/>
  <c r="AG2784" i="7" s="1"/>
  <c r="AF2619" i="7"/>
  <c r="AG2619" i="7" s="1"/>
  <c r="AF2628" i="7"/>
  <c r="AG2628" i="7" s="1"/>
  <c r="AF2719" i="7"/>
  <c r="AG2719" i="7" s="1"/>
  <c r="AF2675" i="7"/>
  <c r="AG2675" i="7" s="1"/>
  <c r="AF2754" i="7"/>
  <c r="AG2754" i="7" s="1"/>
  <c r="AF2684" i="7"/>
  <c r="AG2684" i="7" s="1"/>
  <c r="AF3060" i="7"/>
  <c r="AG3060" i="7" s="1"/>
  <c r="AF2928" i="7"/>
  <c r="AG2928" i="7" s="1"/>
  <c r="AF2797" i="7"/>
  <c r="AG2797" i="7" s="1"/>
  <c r="AF2893" i="7"/>
  <c r="AG2893" i="7" s="1"/>
  <c r="AF2686" i="7"/>
  <c r="AG2686" i="7" s="1"/>
  <c r="AF2814" i="7"/>
  <c r="AG2814" i="7" s="1"/>
  <c r="AF2844" i="7"/>
  <c r="AG2844" i="7" s="1"/>
  <c r="AF2602" i="7"/>
  <c r="AG2602" i="7" s="1"/>
  <c r="AF2731" i="7"/>
  <c r="AG2731" i="7" s="1"/>
  <c r="AF2687" i="7"/>
  <c r="AG2687" i="7" s="1"/>
  <c r="AF2605" i="7"/>
  <c r="AG2605" i="7" s="1"/>
  <c r="AF2652" i="7"/>
  <c r="AG2652" i="7" s="1"/>
  <c r="AF2747" i="7"/>
  <c r="AG2747" i="7" s="1"/>
  <c r="AF2945" i="7"/>
  <c r="AG2945" i="7" s="1"/>
  <c r="AF2863" i="7"/>
  <c r="AG2863" i="7" s="1"/>
  <c r="AF2659" i="7"/>
  <c r="AG2659" i="7" s="1"/>
  <c r="AF3733" i="7"/>
  <c r="AG3733" i="7" s="1"/>
  <c r="AF3638" i="7"/>
  <c r="AG3638" i="7" s="1"/>
  <c r="AF3547" i="7"/>
  <c r="AG3547" i="7" s="1"/>
  <c r="AF3201" i="7"/>
  <c r="AG3201" i="7" s="1"/>
  <c r="AF3358" i="7"/>
  <c r="AG3358" i="7" s="1"/>
  <c r="AF3123" i="7"/>
  <c r="AG3123" i="7" s="1"/>
  <c r="AF2937" i="7"/>
  <c r="AG2937" i="7" s="1"/>
  <c r="AF3104" i="7"/>
  <c r="AG3104" i="7" s="1"/>
  <c r="AF3007" i="7"/>
  <c r="AG3007" i="7" s="1"/>
  <c r="AF2997" i="7"/>
  <c r="AG2997" i="7" s="1"/>
  <c r="AF3003" i="7"/>
  <c r="AG3003" i="7" s="1"/>
  <c r="AF2785" i="7"/>
  <c r="AG2785" i="7" s="1"/>
  <c r="AF2839" i="7"/>
  <c r="AG2839" i="7" s="1"/>
  <c r="AF2840" i="7"/>
  <c r="AG2840" i="7" s="1"/>
  <c r="AF2640" i="7"/>
  <c r="AG2640" i="7" s="1"/>
  <c r="AF2696" i="7"/>
  <c r="AG2696" i="7" s="1"/>
  <c r="AF2708" i="7"/>
  <c r="AG2708" i="7" s="1"/>
  <c r="AF2912" i="7"/>
  <c r="AG2912" i="7" s="1"/>
  <c r="AF2790" i="7"/>
  <c r="AG2790" i="7" s="1"/>
  <c r="AF2672" i="7"/>
  <c r="AG2672" i="7" s="1"/>
  <c r="AF3787" i="7"/>
  <c r="AG3787" i="7" s="1"/>
  <c r="AF3628" i="7"/>
  <c r="AG3628" i="7" s="1"/>
  <c r="AF3580" i="7"/>
  <c r="AG3580" i="7" s="1"/>
  <c r="AF3369" i="7"/>
  <c r="AG3369" i="7" s="1"/>
  <c r="AF3356" i="7"/>
  <c r="AG3356" i="7" s="1"/>
  <c r="AF3151" i="7"/>
  <c r="AG3151" i="7" s="1"/>
  <c r="AF2956" i="7"/>
  <c r="AG2956" i="7" s="1"/>
  <c r="AF3128" i="7"/>
  <c r="AG3128" i="7" s="1"/>
  <c r="AF3072" i="7"/>
  <c r="AG3072" i="7" s="1"/>
  <c r="AF3019" i="7"/>
  <c r="AG3019" i="7" s="1"/>
  <c r="AF2933" i="7"/>
  <c r="AG2933" i="7" s="1"/>
  <c r="AF2950" i="7"/>
  <c r="AG2950" i="7" s="1"/>
  <c r="AF2889" i="7"/>
  <c r="AG2889" i="7" s="1"/>
  <c r="AF2821" i="7"/>
  <c r="AG2821" i="7" s="1"/>
  <c r="AF2854" i="7"/>
  <c r="AG2854" i="7" s="1"/>
  <c r="AF2905" i="7"/>
  <c r="AG2905" i="7" s="1"/>
  <c r="AF2857" i="7"/>
  <c r="AG2857" i="7" s="1"/>
  <c r="AF2788" i="7"/>
  <c r="AG2788" i="7" s="1"/>
  <c r="AF2838" i="7"/>
  <c r="AG2838" i="7" s="1"/>
  <c r="AF2852" i="7"/>
  <c r="AG2852" i="7" s="1"/>
  <c r="AF2856" i="7"/>
  <c r="AG2856" i="7" s="1"/>
  <c r="AF2614" i="7"/>
  <c r="AG2614" i="7" s="1"/>
  <c r="AF2743" i="7"/>
  <c r="AG2743" i="7" s="1"/>
  <c r="AF2629" i="7"/>
  <c r="AG2629" i="7" s="1"/>
  <c r="AF2970" i="7"/>
  <c r="AG2970" i="7" s="1"/>
  <c r="AF2607" i="7"/>
  <c r="AG2607" i="7" s="1"/>
  <c r="AF3773" i="7"/>
  <c r="AG3773" i="7" s="1"/>
  <c r="AF3652" i="7"/>
  <c r="AG3652" i="7" s="1"/>
  <c r="AF3563" i="7"/>
  <c r="AG3563" i="7" s="1"/>
  <c r="AF3129" i="7"/>
  <c r="AG3129" i="7" s="1"/>
  <c r="AF3339" i="7"/>
  <c r="AG3339" i="7" s="1"/>
  <c r="AF3205" i="7"/>
  <c r="AG3205" i="7" s="1"/>
  <c r="AF3020" i="7"/>
  <c r="AG3020" i="7" s="1"/>
  <c r="AF3082" i="7"/>
  <c r="AG3082" i="7" s="1"/>
  <c r="AF3096" i="7"/>
  <c r="AG3096" i="7" s="1"/>
  <c r="AF3031" i="7"/>
  <c r="AG3031" i="7" s="1"/>
  <c r="AF2968" i="7"/>
  <c r="AG2968" i="7" s="1"/>
  <c r="AF2977" i="7"/>
  <c r="AG2977" i="7" s="1"/>
  <c r="AF2901" i="7"/>
  <c r="AG2901" i="7" s="1"/>
  <c r="AF2833" i="7"/>
  <c r="AG2833" i="7" s="1"/>
  <c r="AF2927" i="7"/>
  <c r="AG2927" i="7" s="1"/>
  <c r="AF2941" i="7"/>
  <c r="AG2941" i="7" s="1"/>
  <c r="AF2870" i="7"/>
  <c r="AG2870" i="7" s="1"/>
  <c r="AF2716" i="7"/>
  <c r="AG2716" i="7" s="1"/>
  <c r="AF2850" i="7"/>
  <c r="AG2850" i="7" s="1"/>
  <c r="AF2864" i="7"/>
  <c r="AG2864" i="7" s="1"/>
  <c r="AF2868" i="7"/>
  <c r="AG2868" i="7" s="1"/>
  <c r="AF2621" i="7"/>
  <c r="AG2621" i="7" s="1"/>
  <c r="AF2676" i="7"/>
  <c r="AG2676" i="7" s="1"/>
  <c r="AF2606" i="7"/>
  <c r="AG2606" i="7" s="1"/>
  <c r="AF2759" i="7"/>
  <c r="AG2759" i="7" s="1"/>
  <c r="AF2641" i="7"/>
  <c r="AG2641" i="7" s="1"/>
  <c r="AF2720" i="7"/>
  <c r="AG2720" i="7" s="1"/>
  <c r="AF3108" i="7"/>
  <c r="AG3108" i="7" s="1"/>
  <c r="AF2980" i="7"/>
  <c r="AG2980" i="7" s="1"/>
  <c r="AF2969" i="7"/>
  <c r="AG2969" i="7" s="1"/>
  <c r="AF2847" i="7"/>
  <c r="AG2847" i="7" s="1"/>
  <c r="AF2722" i="7"/>
  <c r="AG2722" i="7" s="1"/>
  <c r="AF2872" i="7"/>
  <c r="AG2872" i="7" s="1"/>
  <c r="AF2740" i="7"/>
  <c r="AG2740" i="7" s="1"/>
  <c r="AF2656" i="7"/>
  <c r="AG2656" i="7" s="1"/>
  <c r="AF2880" i="7"/>
  <c r="AG2880" i="7" s="1"/>
  <c r="AF2688" i="7"/>
  <c r="AG2688" i="7" s="1"/>
  <c r="AF2618" i="7"/>
  <c r="AG2618" i="7" s="1"/>
  <c r="AF2598" i="7"/>
  <c r="AG2598" i="7" s="1"/>
  <c r="AF2744" i="7"/>
  <c r="AG2744" i="7" s="1"/>
  <c r="AF3027" i="7"/>
  <c r="AG3027" i="7" s="1"/>
  <c r="AF2972" i="7"/>
  <c r="AG2972" i="7" s="1"/>
  <c r="AF2885" i="7"/>
  <c r="AG2885" i="7" s="1"/>
  <c r="AF2705" i="7"/>
  <c r="AG2705" i="7" s="1"/>
  <c r="AF2627" i="7"/>
  <c r="AG2627" i="7" s="1"/>
  <c r="AF3353" i="7"/>
  <c r="AG3353" i="7" s="1"/>
  <c r="AF3157" i="7"/>
  <c r="AG3157" i="7" s="1"/>
  <c r="AF2899" i="7"/>
  <c r="AG2899" i="7" s="1"/>
  <c r="AF2777" i="7"/>
  <c r="AG2777" i="7" s="1"/>
  <c r="AF2612" i="7"/>
  <c r="AG2612" i="7" s="1"/>
  <c r="AF3248" i="7"/>
  <c r="AG3248" i="7" s="1"/>
  <c r="AF2965" i="7"/>
  <c r="AG2965" i="7" s="1"/>
  <c r="AF2616" i="7"/>
  <c r="AG2616" i="7" s="1"/>
  <c r="AF3790" i="7"/>
  <c r="AG3790" i="7" s="1"/>
  <c r="AF3550" i="7"/>
  <c r="AG3550" i="7" s="1"/>
  <c r="AF3367" i="7"/>
  <c r="AG3367" i="7" s="1"/>
  <c r="AF3311" i="7"/>
  <c r="AG3311" i="7" s="1"/>
  <c r="AF3150" i="7"/>
  <c r="AG3150" i="7" s="1"/>
  <c r="AF3147" i="7"/>
  <c r="AG3147" i="7" s="1"/>
  <c r="AF3119" i="7"/>
  <c r="AG3119" i="7" s="1"/>
  <c r="AF3094" i="7"/>
  <c r="AG3094" i="7" s="1"/>
  <c r="AF2805" i="7"/>
  <c r="AG2805" i="7" s="1"/>
  <c r="AF3049" i="7"/>
  <c r="AG3049" i="7" s="1"/>
  <c r="AF2721" i="7"/>
  <c r="AG2721" i="7" s="1"/>
  <c r="AF2667" i="7"/>
  <c r="AG2667" i="7" s="1"/>
  <c r="AF2633" i="7"/>
  <c r="AG2633" i="7" s="1"/>
  <c r="AF2701" i="7"/>
  <c r="AG2701" i="7" s="1"/>
  <c r="AF3139" i="7"/>
  <c r="AG3139" i="7" s="1"/>
  <c r="AF2932" i="7"/>
  <c r="AG2932" i="7" s="1"/>
  <c r="AF2765" i="7"/>
  <c r="AG2765" i="7" s="1"/>
  <c r="AF2623" i="7"/>
  <c r="AG2623" i="7" s="1"/>
  <c r="AF3617" i="7"/>
  <c r="AG3617" i="7" s="1"/>
  <c r="AF3044" i="7"/>
  <c r="AG3044" i="7" s="1"/>
  <c r="AF2824" i="7"/>
  <c r="AG2824" i="7" s="1"/>
  <c r="AF3008" i="7"/>
  <c r="AG3008" i="7" s="1"/>
  <c r="AF2966" i="7"/>
  <c r="AG2966" i="7" s="1"/>
  <c r="AF2955" i="7"/>
  <c r="AG2955" i="7" s="1"/>
  <c r="AF2651" i="7"/>
  <c r="AG2651" i="7" s="1"/>
  <c r="AF3767" i="7"/>
  <c r="AG3767" i="7" s="1"/>
  <c r="AF3531" i="7"/>
  <c r="AG3531" i="7" s="1"/>
  <c r="AF3381" i="7"/>
  <c r="AG3381" i="7" s="1"/>
  <c r="AF3183" i="7"/>
  <c r="AG3183" i="7" s="1"/>
  <c r="AF3187" i="7"/>
  <c r="AG3187" i="7" s="1"/>
  <c r="AF3188" i="7"/>
  <c r="AG3188" i="7" s="1"/>
  <c r="AF3029" i="7"/>
  <c r="AG3029" i="7" s="1"/>
  <c r="AF3106" i="7"/>
  <c r="AG3106" i="7" s="1"/>
  <c r="AF3091" i="7"/>
  <c r="AG3091" i="7" s="1"/>
  <c r="AF2841" i="7"/>
  <c r="AG2841" i="7" s="1"/>
  <c r="AF2992" i="7"/>
  <c r="AG2992" i="7" s="1"/>
  <c r="AF2888" i="7"/>
  <c r="AG2888" i="7" s="1"/>
  <c r="AF2981" i="7"/>
  <c r="AG2981" i="7" s="1"/>
  <c r="AF2858" i="7"/>
  <c r="AG2858" i="7" s="1"/>
  <c r="AF2726" i="7"/>
  <c r="AG2726" i="7" s="1"/>
  <c r="AF2848" i="7"/>
  <c r="AG2848" i="7" s="1"/>
  <c r="AF2902" i="7"/>
  <c r="AG2902" i="7" s="1"/>
  <c r="AF2758" i="7"/>
  <c r="AG2758" i="7" s="1"/>
  <c r="AF2679" i="7"/>
  <c r="AG2679" i="7" s="1"/>
  <c r="AF2668" i="7"/>
  <c r="AG2668" i="7" s="1"/>
  <c r="AF2608" i="7"/>
  <c r="AG2608" i="7" s="1"/>
  <c r="AF2645" i="7"/>
  <c r="AG2645" i="7" s="1"/>
  <c r="AF2748" i="7"/>
  <c r="AG2748" i="7" s="1"/>
  <c r="AF2642" i="7"/>
  <c r="AG2642" i="7" s="1"/>
  <c r="AF2610" i="7"/>
  <c r="AG2610" i="7" s="1"/>
  <c r="AF2713" i="7"/>
  <c r="AG2713" i="7" s="1"/>
  <c r="AF2756" i="7"/>
  <c r="AG2756" i="7" s="1"/>
  <c r="AF3177" i="7"/>
  <c r="AG3177" i="7" s="1"/>
  <c r="AF2734" i="7"/>
  <c r="AG2734" i="7" s="1"/>
  <c r="AF3243" i="7"/>
  <c r="AG3243" i="7" s="1"/>
  <c r="AF2953" i="7"/>
  <c r="AG2953" i="7" s="1"/>
  <c r="AF2943" i="7"/>
  <c r="AG2943" i="7" s="1"/>
  <c r="AF2604" i="7"/>
  <c r="AG2604" i="7" s="1"/>
  <c r="AF3392" i="7"/>
  <c r="AG3392" i="7" s="1"/>
  <c r="AF2909" i="7"/>
  <c r="AG2909" i="7" s="1"/>
  <c r="AF3778" i="7"/>
  <c r="AG3778" i="7" s="1"/>
  <c r="AF3501" i="7"/>
  <c r="AG3501" i="7" s="1"/>
  <c r="AF3455" i="7"/>
  <c r="AG3455" i="7" s="1"/>
  <c r="AF3219" i="7"/>
  <c r="AG3219" i="7" s="1"/>
  <c r="AF3170" i="7"/>
  <c r="AG3170" i="7" s="1"/>
  <c r="AF3212" i="7"/>
  <c r="AG3212" i="7" s="1"/>
  <c r="AF3078" i="7"/>
  <c r="AG3078" i="7" s="1"/>
  <c r="AF3118" i="7"/>
  <c r="AG3118" i="7" s="1"/>
  <c r="AF3103" i="7"/>
  <c r="AG3103" i="7" s="1"/>
  <c r="AF2853" i="7"/>
  <c r="AG2853" i="7" s="1"/>
  <c r="AF2906" i="7"/>
  <c r="AG2906" i="7" s="1"/>
  <c r="AF2892" i="7"/>
  <c r="AG2892" i="7" s="1"/>
  <c r="AF2811" i="7"/>
  <c r="AG2811" i="7" s="1"/>
  <c r="AF2845" i="7"/>
  <c r="AG2845" i="7" s="1"/>
  <c r="AF2865" i="7"/>
  <c r="AG2865" i="7" s="1"/>
  <c r="AF2859" i="7"/>
  <c r="AG2859" i="7" s="1"/>
  <c r="AF2789" i="7"/>
  <c r="AG2789" i="7" s="1"/>
  <c r="AF2771" i="7"/>
  <c r="AG2771" i="7" s="1"/>
  <c r="AF2691" i="7"/>
  <c r="AG2691" i="7" s="1"/>
  <c r="AF2704" i="7"/>
  <c r="AG2704" i="7" s="1"/>
  <c r="AF2632" i="7"/>
  <c r="AG2632" i="7" s="1"/>
  <c r="AF2657" i="7"/>
  <c r="AG2657" i="7" s="1"/>
  <c r="AF2760" i="7"/>
  <c r="AG2760" i="7" s="1"/>
  <c r="AF2654" i="7"/>
  <c r="AG2654" i="7" s="1"/>
  <c r="AF2622" i="7"/>
  <c r="AG2622" i="7" s="1"/>
  <c r="AF2725" i="7"/>
  <c r="AG2725" i="7" s="1"/>
  <c r="AF3418" i="7"/>
  <c r="AG3418" i="7" s="1"/>
  <c r="AF2919" i="7"/>
  <c r="AG2919" i="7" s="1"/>
  <c r="AF2718" i="7"/>
  <c r="AG2718" i="7" s="1"/>
  <c r="AF2976" i="7"/>
  <c r="AG2976" i="7" s="1"/>
  <c r="AF2996" i="7"/>
  <c r="AG2996" i="7" s="1"/>
  <c r="AF2778" i="7"/>
  <c r="AG2778" i="7" s="1"/>
  <c r="AF2639" i="7"/>
  <c r="AG2639" i="7" s="1"/>
  <c r="AF3239" i="7"/>
  <c r="AG3239" i="7" s="1"/>
  <c r="AF2923" i="7"/>
  <c r="AG2923" i="7" s="1"/>
  <c r="AF2772" i="7"/>
  <c r="AG2772" i="7" s="1"/>
  <c r="AF3776" i="7"/>
  <c r="AG3776" i="7" s="1"/>
  <c r="AF3513" i="7"/>
  <c r="AG3513" i="7" s="1"/>
  <c r="AF3390" i="7"/>
  <c r="AG3390" i="7" s="1"/>
  <c r="AF3249" i="7"/>
  <c r="AG3249" i="7" s="1"/>
  <c r="AF3122" i="7"/>
  <c r="AG3122" i="7" s="1"/>
  <c r="AF3158" i="7"/>
  <c r="AG3158" i="7" s="1"/>
  <c r="AF3090" i="7"/>
  <c r="AG3090" i="7" s="1"/>
  <c r="AF3130" i="7"/>
  <c r="AG3130" i="7" s="1"/>
  <c r="AF3115" i="7"/>
  <c r="AG3115" i="7" s="1"/>
  <c r="AF2878" i="7"/>
  <c r="AG2878" i="7" s="1"/>
  <c r="AF2959" i="7"/>
  <c r="AG2959" i="7" s="1"/>
  <c r="AF2939" i="7"/>
  <c r="AG2939" i="7" s="1"/>
  <c r="AF2823" i="7"/>
  <c r="AG2823" i="7" s="1"/>
  <c r="AF2871" i="7"/>
  <c r="AG2871" i="7" s="1"/>
  <c r="AF2879" i="7"/>
  <c r="AG2879" i="7" s="1"/>
  <c r="AF2883" i="7"/>
  <c r="AG2883" i="7" s="1"/>
  <c r="AF2866" i="7"/>
  <c r="AG2866" i="7" s="1"/>
  <c r="AF2795" i="7"/>
  <c r="AG2795" i="7" s="1"/>
  <c r="AF2703" i="7"/>
  <c r="AG2703" i="7" s="1"/>
  <c r="AF2728" i="7"/>
  <c r="AG2728" i="7" s="1"/>
  <c r="AF2649" i="7"/>
  <c r="AG2649" i="7" s="1"/>
  <c r="AF2669" i="7"/>
  <c r="AG2669" i="7" s="1"/>
  <c r="AF2599" i="7"/>
  <c r="AG2599" i="7" s="1"/>
  <c r="AF2603" i="7"/>
  <c r="AG2603" i="7" s="1"/>
  <c r="AF2646" i="7"/>
  <c r="AG2646" i="7" s="1"/>
  <c r="AF2737" i="7"/>
  <c r="AG2737" i="7" s="1"/>
  <c r="AF3470" i="7"/>
  <c r="AG3470" i="7" s="1"/>
  <c r="AF2766" i="7"/>
  <c r="AG2766" i="7" s="1"/>
  <c r="AF2600" i="7"/>
  <c r="AG2600" i="7" s="1"/>
  <c r="AF3227" i="7"/>
  <c r="AG3227" i="7" s="1"/>
  <c r="AF2913" i="7"/>
  <c r="AG2913" i="7" s="1"/>
  <c r="AF2897" i="7"/>
  <c r="AG2897" i="7" s="1"/>
  <c r="AF2647" i="7"/>
  <c r="AG2647" i="7" s="1"/>
  <c r="AF3629" i="7"/>
  <c r="AG3629" i="7" s="1"/>
  <c r="AF2637" i="7"/>
  <c r="AG2637" i="7" s="1"/>
  <c r="AF2742" i="7"/>
  <c r="AG2742" i="7" s="1"/>
  <c r="AF3663" i="7"/>
  <c r="AG3663" i="7" s="1"/>
  <c r="AF3464" i="7"/>
  <c r="AG3464" i="7" s="1"/>
  <c r="AF3459" i="7"/>
  <c r="AG3459" i="7" s="1"/>
  <c r="AF3253" i="7"/>
  <c r="AG3253" i="7" s="1"/>
  <c r="AF3159" i="7"/>
  <c r="AG3159" i="7" s="1"/>
  <c r="AF3154" i="7"/>
  <c r="AG3154" i="7" s="1"/>
  <c r="AF3114" i="7"/>
  <c r="AG3114" i="7" s="1"/>
  <c r="AF3034" i="7"/>
  <c r="AG3034" i="7" s="1"/>
  <c r="AF3127" i="7"/>
  <c r="AG3127" i="7" s="1"/>
  <c r="AF2882" i="7"/>
  <c r="AG2882" i="7" s="1"/>
  <c r="AF2987" i="7"/>
  <c r="AG2987" i="7" s="1"/>
  <c r="AF2952" i="7"/>
  <c r="AG2952" i="7" s="1"/>
  <c r="AF2835" i="7"/>
  <c r="AG2835" i="7" s="1"/>
  <c r="AF2920" i="7"/>
  <c r="AG2920" i="7" s="1"/>
  <c r="AF2898" i="7"/>
  <c r="AG2898" i="7" s="1"/>
  <c r="AF2907" i="7"/>
  <c r="AG2907" i="7" s="1"/>
  <c r="AF2876" i="7"/>
  <c r="AG2876" i="7" s="1"/>
  <c r="AF2807" i="7"/>
  <c r="AG2807" i="7" s="1"/>
  <c r="AF2710" i="7"/>
  <c r="AG2710" i="7" s="1"/>
  <c r="AF2745" i="7"/>
  <c r="AG2745" i="7" s="1"/>
  <c r="AF2715" i="7"/>
  <c r="AG2715" i="7" s="1"/>
  <c r="AF2693" i="7"/>
  <c r="AG2693" i="7" s="1"/>
  <c r="AF2611" i="7"/>
  <c r="AG2611" i="7" s="1"/>
  <c r="AF2615" i="7"/>
  <c r="AG2615" i="7" s="1"/>
  <c r="AF2658" i="7"/>
  <c r="AG2658" i="7" s="1"/>
  <c r="AF2749" i="7"/>
  <c r="AG2749" i="7" s="1"/>
  <c r="AF3675" i="7"/>
  <c r="AG3675" i="7" s="1"/>
  <c r="AF3255" i="7"/>
  <c r="AG3255" i="7" s="1"/>
  <c r="AF3160" i="7"/>
  <c r="AG3160" i="7" s="1"/>
  <c r="AF3047" i="7"/>
  <c r="AG3047" i="7" s="1"/>
  <c r="AF2894" i="7"/>
  <c r="AG2894" i="7" s="1"/>
  <c r="AF2861" i="7"/>
  <c r="AG2861" i="7" s="1"/>
  <c r="AF2887" i="7"/>
  <c r="AG2887" i="7" s="1"/>
  <c r="AF2922" i="7"/>
  <c r="AG2922" i="7" s="1"/>
  <c r="AF3348" i="7"/>
  <c r="AG3348" i="7" s="1"/>
  <c r="AF3113" i="7"/>
  <c r="AG3113" i="7" s="1"/>
  <c r="AF2944" i="7"/>
  <c r="AG2944" i="7" s="1"/>
  <c r="AF2773" i="7"/>
  <c r="AG2773" i="7" s="1"/>
  <c r="AF2730" i="7"/>
  <c r="AG2730" i="7" s="1"/>
  <c r="AF3257" i="7"/>
  <c r="AG3257" i="7" s="1"/>
  <c r="AF2916" i="7"/>
  <c r="AG2916" i="7" s="1"/>
  <c r="AF2816" i="7"/>
  <c r="AG2816" i="7" s="1"/>
  <c r="L2" i="5"/>
  <c r="T5" i="2"/>
  <c r="E26" i="18"/>
  <c r="D22" i="9"/>
  <c r="B22" i="9"/>
  <c r="A22" i="9"/>
  <c r="D18" i="9"/>
  <c r="A18" i="9"/>
  <c r="B18" i="9"/>
  <c r="D30" i="9"/>
  <c r="A30" i="9"/>
  <c r="B30" i="9"/>
  <c r="D19" i="9"/>
  <c r="A19" i="9"/>
  <c r="B19" i="9"/>
  <c r="D31" i="9"/>
  <c r="A31" i="9"/>
  <c r="B31" i="9"/>
  <c r="D20" i="9"/>
  <c r="A20" i="9"/>
  <c r="B20" i="9"/>
  <c r="D32" i="9"/>
  <c r="A32" i="9"/>
  <c r="B32" i="9"/>
  <c r="D21" i="9"/>
  <c r="A21" i="9"/>
  <c r="B21" i="9"/>
  <c r="D33" i="9"/>
  <c r="A33" i="9"/>
  <c r="B33" i="9"/>
  <c r="D35" i="9"/>
  <c r="B35" i="9"/>
  <c r="A35" i="9"/>
  <c r="D12" i="9"/>
  <c r="B12" i="9"/>
  <c r="A12" i="9"/>
  <c r="D24" i="9"/>
  <c r="B24" i="9"/>
  <c r="A24" i="9"/>
  <c r="D36" i="9"/>
  <c r="B36" i="9"/>
  <c r="A36" i="9"/>
  <c r="D13" i="9"/>
  <c r="B13" i="9"/>
  <c r="A13" i="9"/>
  <c r="D25" i="9"/>
  <c r="B25" i="9"/>
  <c r="A25" i="9"/>
  <c r="D37" i="9"/>
  <c r="B37" i="9"/>
  <c r="A37" i="9"/>
  <c r="D34" i="9"/>
  <c r="B34" i="9"/>
  <c r="A34" i="9"/>
  <c r="D23" i="9"/>
  <c r="B23" i="9"/>
  <c r="A23" i="9"/>
  <c r="D14" i="9"/>
  <c r="B14" i="9"/>
  <c r="A14" i="9"/>
  <c r="D26" i="9"/>
  <c r="B26" i="9"/>
  <c r="A26" i="9"/>
  <c r="D15" i="9"/>
  <c r="A15" i="9"/>
  <c r="B15" i="9"/>
  <c r="D27" i="9"/>
  <c r="A27" i="9"/>
  <c r="B27" i="9"/>
  <c r="D16" i="9"/>
  <c r="A16" i="9"/>
  <c r="B16" i="9"/>
  <c r="D28" i="9"/>
  <c r="A28" i="9"/>
  <c r="B28" i="9"/>
  <c r="D17" i="9"/>
  <c r="A17" i="9"/>
  <c r="B17" i="9"/>
  <c r="D29" i="9"/>
  <c r="A29" i="9"/>
  <c r="B29" i="9"/>
  <c r="I3" i="26"/>
  <c r="I4" i="26"/>
  <c r="I2" i="26"/>
  <c r="AF235" i="7"/>
  <c r="AG235" i="7" s="1"/>
  <c r="AF238" i="7"/>
  <c r="AG238" i="7" s="1"/>
  <c r="AF241" i="7"/>
  <c r="AG241" i="7" s="1"/>
  <c r="AF258" i="7"/>
  <c r="AG258" i="7" s="1"/>
  <c r="AF261" i="7"/>
  <c r="AG261" i="7" s="1"/>
  <c r="AF264" i="7"/>
  <c r="AG264" i="7" s="1"/>
  <c r="AF267" i="7"/>
  <c r="AG267" i="7" s="1"/>
  <c r="AF312" i="7"/>
  <c r="AG312" i="7" s="1"/>
  <c r="AF340" i="7"/>
  <c r="AG340" i="7" s="1"/>
  <c r="AF343" i="7"/>
  <c r="AG343" i="7" s="1"/>
  <c r="AF346" i="7"/>
  <c r="AG346" i="7" s="1"/>
  <c r="AF352" i="7"/>
  <c r="AG352" i="7" s="1"/>
  <c r="AF355" i="7"/>
  <c r="AG355" i="7" s="1"/>
  <c r="AF358" i="7"/>
  <c r="AG358" i="7" s="1"/>
  <c r="AF361" i="7"/>
  <c r="AG361" i="7" s="1"/>
  <c r="AF384" i="7"/>
  <c r="AG384" i="7" s="1"/>
  <c r="AF455" i="7"/>
  <c r="AG455" i="7" s="1"/>
  <c r="AF505" i="7"/>
  <c r="AG505" i="7" s="1"/>
  <c r="AF543" i="7"/>
  <c r="AG543" i="7" s="1"/>
  <c r="AF561" i="7"/>
  <c r="AG561" i="7" s="1"/>
  <c r="AF568" i="7"/>
  <c r="AG568" i="7" s="1"/>
  <c r="AF587" i="7"/>
  <c r="AG587" i="7" s="1"/>
  <c r="AF725" i="7"/>
  <c r="AG725" i="7" s="1"/>
  <c r="AF975" i="7"/>
  <c r="AG975" i="7" s="1"/>
  <c r="AF1280" i="7"/>
  <c r="AG1280" i="7" s="1"/>
  <c r="AF1579" i="7"/>
  <c r="AG1579" i="7" s="1"/>
  <c r="AF1682" i="7"/>
  <c r="AG1682" i="7" s="1"/>
  <c r="AF1854" i="7"/>
  <c r="AG1854" i="7" s="1"/>
  <c r="AF1989" i="7"/>
  <c r="AG1989" i="7" s="1"/>
  <c r="AF2346" i="7"/>
  <c r="AG2346" i="7" s="1"/>
  <c r="AF392" i="7"/>
  <c r="AG392" i="7" s="1"/>
  <c r="AF395" i="7"/>
  <c r="AG395" i="7" s="1"/>
  <c r="AF452" i="7"/>
  <c r="AG452" i="7" s="1"/>
  <c r="AF463" i="7"/>
  <c r="AG463" i="7" s="1"/>
  <c r="AF521" i="7"/>
  <c r="AG521" i="7" s="1"/>
  <c r="AF200" i="7"/>
  <c r="AG200" i="7" s="1"/>
  <c r="AF203" i="7"/>
  <c r="AG203" i="7" s="1"/>
  <c r="AF244" i="7"/>
  <c r="AG244" i="7" s="1"/>
  <c r="AF270" i="7"/>
  <c r="AG270" i="7" s="1"/>
  <c r="AF273" i="7"/>
  <c r="AG273" i="7" s="1"/>
  <c r="AF276" i="7"/>
  <c r="AG276" i="7" s="1"/>
  <c r="AF279" i="7"/>
  <c r="AG279" i="7" s="1"/>
  <c r="AF282" i="7"/>
  <c r="AG282" i="7" s="1"/>
  <c r="AF285" i="7"/>
  <c r="AG285" i="7" s="1"/>
  <c r="AF288" i="7"/>
  <c r="AG288" i="7" s="1"/>
  <c r="AF291" i="7"/>
  <c r="AG291" i="7" s="1"/>
  <c r="AF294" i="7"/>
  <c r="AG294" i="7" s="1"/>
  <c r="AF297" i="7"/>
  <c r="AG297" i="7" s="1"/>
  <c r="AF300" i="7"/>
  <c r="AG300" i="7" s="1"/>
  <c r="AF303" i="7"/>
  <c r="AG303" i="7" s="1"/>
  <c r="AF306" i="7"/>
  <c r="AG306" i="7" s="1"/>
  <c r="AF328" i="7"/>
  <c r="AG328" i="7" s="1"/>
  <c r="AF331" i="7"/>
  <c r="AG331" i="7" s="1"/>
  <c r="AF334" i="7"/>
  <c r="AG334" i="7" s="1"/>
  <c r="AF337" i="7"/>
  <c r="AG337" i="7" s="1"/>
  <c r="AF364" i="7"/>
  <c r="AG364" i="7" s="1"/>
  <c r="AF367" i="7"/>
  <c r="AG367" i="7" s="1"/>
  <c r="AF370" i="7"/>
  <c r="AG370" i="7" s="1"/>
  <c r="AF387" i="7"/>
  <c r="AG387" i="7" s="1"/>
  <c r="AF1847" i="7"/>
  <c r="AG1847" i="7" s="1"/>
  <c r="AF1858" i="7"/>
  <c r="AG1858" i="7" s="1"/>
  <c r="AF1920" i="7"/>
  <c r="AG1920" i="7" s="1"/>
  <c r="AF1943" i="7"/>
  <c r="AG1943" i="7" s="1"/>
  <c r="AF1974" i="7"/>
  <c r="AG1974" i="7" s="1"/>
  <c r="AF2267" i="7"/>
  <c r="AG2267" i="7" s="1"/>
  <c r="AF2472" i="7"/>
  <c r="AG2472" i="7" s="1"/>
  <c r="AF2507" i="7"/>
  <c r="AG2507" i="7" s="1"/>
  <c r="AF1320" i="7"/>
  <c r="AG1320" i="7" s="1"/>
  <c r="AF1890" i="7"/>
  <c r="AG1890" i="7" s="1"/>
  <c r="AF1982" i="7"/>
  <c r="AG1982" i="7" s="1"/>
  <c r="AF206" i="7"/>
  <c r="AG206" i="7" s="1"/>
  <c r="AF209" i="7"/>
  <c r="AG209" i="7" s="1"/>
  <c r="AF212" i="7"/>
  <c r="AG212" i="7" s="1"/>
  <c r="AF215" i="7"/>
  <c r="AG215" i="7" s="1"/>
  <c r="AF218" i="7"/>
  <c r="AG218" i="7" s="1"/>
  <c r="AF221" i="7"/>
  <c r="AG221" i="7" s="1"/>
  <c r="AF247" i="7"/>
  <c r="AG247" i="7" s="1"/>
  <c r="AF250" i="7"/>
  <c r="AG250" i="7" s="1"/>
  <c r="AF253" i="7"/>
  <c r="AG253" i="7" s="1"/>
  <c r="AF373" i="7"/>
  <c r="AG373" i="7" s="1"/>
  <c r="AF224" i="7"/>
  <c r="AG224" i="7" s="1"/>
  <c r="AF227" i="7"/>
  <c r="AG227" i="7" s="1"/>
  <c r="AF230" i="7"/>
  <c r="AG230" i="7" s="1"/>
  <c r="AF233" i="7"/>
  <c r="AG233" i="7" s="1"/>
  <c r="AF256" i="7"/>
  <c r="AG256" i="7" s="1"/>
  <c r="AF316" i="7"/>
  <c r="AG316" i="7" s="1"/>
  <c r="AF319" i="7"/>
  <c r="AG319" i="7" s="1"/>
  <c r="AF350" i="7"/>
  <c r="AG350" i="7" s="1"/>
  <c r="AF376" i="7"/>
  <c r="AG376" i="7" s="1"/>
  <c r="AF379" i="7"/>
  <c r="AG379" i="7" s="1"/>
  <c r="AF382" i="7"/>
  <c r="AG382" i="7" s="1"/>
  <c r="AF403" i="7"/>
  <c r="AG403" i="7" s="1"/>
  <c r="AF445" i="7"/>
  <c r="AG445" i="7" s="1"/>
  <c r="AF479" i="7"/>
  <c r="AG479" i="7" s="1"/>
  <c r="AF765" i="7"/>
  <c r="AG765" i="7" s="1"/>
  <c r="AF1884" i="7"/>
  <c r="AG1884" i="7" s="1"/>
  <c r="AF1887" i="7"/>
  <c r="AG1887" i="7" s="1"/>
  <c r="AF1894" i="7"/>
  <c r="AG1894" i="7" s="1"/>
  <c r="AF1901" i="7"/>
  <c r="AG1901" i="7" s="1"/>
  <c r="AF1940" i="7"/>
  <c r="AG1940" i="7" s="1"/>
  <c r="AF1951" i="7"/>
  <c r="AG1951" i="7" s="1"/>
  <c r="AF2260" i="7"/>
  <c r="AG2260" i="7" s="1"/>
  <c r="AF2445" i="7"/>
  <c r="AG2445" i="7" s="1"/>
  <c r="AF2484" i="7"/>
  <c r="AG2484" i="7" s="1"/>
  <c r="AF198" i="7"/>
  <c r="AG198" i="7" s="1"/>
  <c r="AF236" i="7"/>
  <c r="AG236" i="7" s="1"/>
  <c r="AF239" i="7"/>
  <c r="AG239" i="7" s="1"/>
  <c r="AF259" i="7"/>
  <c r="AG259" i="7" s="1"/>
  <c r="AF262" i="7"/>
  <c r="AG262" i="7" s="1"/>
  <c r="AF265" i="7"/>
  <c r="AG265" i="7" s="1"/>
  <c r="AF268" i="7"/>
  <c r="AG268" i="7" s="1"/>
  <c r="AF310" i="7"/>
  <c r="AG310" i="7" s="1"/>
  <c r="AF313" i="7"/>
  <c r="AG313" i="7" s="1"/>
  <c r="AF341" i="7"/>
  <c r="AG341" i="7" s="1"/>
  <c r="AF344" i="7"/>
  <c r="AG344" i="7" s="1"/>
  <c r="AF347" i="7"/>
  <c r="AG347" i="7" s="1"/>
  <c r="AF353" i="7"/>
  <c r="AG353" i="7" s="1"/>
  <c r="AF356" i="7"/>
  <c r="AG356" i="7" s="1"/>
  <c r="AF359" i="7"/>
  <c r="AG359" i="7" s="1"/>
  <c r="AF362" i="7"/>
  <c r="AG362" i="7" s="1"/>
  <c r="AF385" i="7"/>
  <c r="AG385" i="7" s="1"/>
  <c r="AF390" i="7"/>
  <c r="AG390" i="7" s="1"/>
  <c r="AF487" i="7"/>
  <c r="AG487" i="7" s="1"/>
  <c r="AF529" i="7"/>
  <c r="AG529" i="7" s="1"/>
  <c r="AF742" i="7"/>
  <c r="AG742" i="7" s="1"/>
  <c r="AF773" i="7"/>
  <c r="AG773" i="7" s="1"/>
  <c r="AF1317" i="7"/>
  <c r="AG1317" i="7" s="1"/>
  <c r="AF1778" i="7"/>
  <c r="AG1778" i="7" s="1"/>
  <c r="AF1870" i="7"/>
  <c r="AG1870" i="7" s="1"/>
  <c r="AF2078" i="7"/>
  <c r="AG2078" i="7" s="1"/>
  <c r="AF2197" i="7"/>
  <c r="AG2197" i="7" s="1"/>
  <c r="AF2414" i="7"/>
  <c r="AG2414" i="7" s="1"/>
  <c r="AF201" i="7"/>
  <c r="AG201" i="7" s="1"/>
  <c r="AF204" i="7"/>
  <c r="AG204" i="7" s="1"/>
  <c r="AF242" i="7"/>
  <c r="AG242" i="7" s="1"/>
  <c r="AF245" i="7"/>
  <c r="AG245" i="7" s="1"/>
  <c r="AF271" i="7"/>
  <c r="AG271" i="7" s="1"/>
  <c r="AF274" i="7"/>
  <c r="AG274" i="7" s="1"/>
  <c r="AF277" i="7"/>
  <c r="AG277" i="7" s="1"/>
  <c r="AF280" i="7"/>
  <c r="AG280" i="7" s="1"/>
  <c r="AF283" i="7"/>
  <c r="AG283" i="7" s="1"/>
  <c r="AF286" i="7"/>
  <c r="AG286" i="7" s="1"/>
  <c r="AF289" i="7"/>
  <c r="AG289" i="7" s="1"/>
  <c r="AF292" i="7"/>
  <c r="AG292" i="7" s="1"/>
  <c r="AF295" i="7"/>
  <c r="AG295" i="7" s="1"/>
  <c r="AF298" i="7"/>
  <c r="AG298" i="7" s="1"/>
  <c r="AF301" i="7"/>
  <c r="AG301" i="7" s="1"/>
  <c r="AF304" i="7"/>
  <c r="AG304" i="7" s="1"/>
  <c r="AF307" i="7"/>
  <c r="AG307" i="7" s="1"/>
  <c r="AF329" i="7"/>
  <c r="AG329" i="7" s="1"/>
  <c r="AF332" i="7"/>
  <c r="AG332" i="7" s="1"/>
  <c r="AF335" i="7"/>
  <c r="AG335" i="7" s="1"/>
  <c r="AF365" i="7"/>
  <c r="AG365" i="7" s="1"/>
  <c r="AF368" i="7"/>
  <c r="AG368" i="7" s="1"/>
  <c r="AF371" i="7"/>
  <c r="AG371" i="7" s="1"/>
  <c r="AF495" i="7"/>
  <c r="AG495" i="7" s="1"/>
  <c r="AF541" i="7"/>
  <c r="AG541" i="7" s="1"/>
  <c r="AF566" i="7"/>
  <c r="AG566" i="7" s="1"/>
  <c r="AF723" i="7"/>
  <c r="AG723" i="7" s="1"/>
  <c r="AF762" i="7"/>
  <c r="AG762" i="7" s="1"/>
  <c r="AF949" i="7"/>
  <c r="AG949" i="7" s="1"/>
  <c r="AF1190" i="7"/>
  <c r="AG1190" i="7" s="1"/>
  <c r="AF1695" i="7"/>
  <c r="AG1695" i="7" s="1"/>
  <c r="AF1863" i="7"/>
  <c r="AG1863" i="7" s="1"/>
  <c r="AF1944" i="7"/>
  <c r="AG1944" i="7" s="1"/>
  <c r="AF2332" i="7"/>
  <c r="AG2332" i="7" s="1"/>
  <c r="AF2383" i="7"/>
  <c r="AG2383" i="7" s="1"/>
  <c r="AF2438" i="7"/>
  <c r="AG2438" i="7" s="1"/>
  <c r="AF207" i="7"/>
  <c r="AG207" i="7" s="1"/>
  <c r="AF210" i="7"/>
  <c r="AG210" i="7" s="1"/>
  <c r="AF213" i="7"/>
  <c r="AG213" i="7" s="1"/>
  <c r="AF216" i="7"/>
  <c r="AG216" i="7" s="1"/>
  <c r="AF219" i="7"/>
  <c r="AG219" i="7" s="1"/>
  <c r="AF248" i="7"/>
  <c r="AG248" i="7" s="1"/>
  <c r="AF251" i="7"/>
  <c r="AG251" i="7" s="1"/>
  <c r="AF323" i="7"/>
  <c r="AG323" i="7" s="1"/>
  <c r="AF326" i="7"/>
  <c r="AG326" i="7" s="1"/>
  <c r="AF374" i="7"/>
  <c r="AG374" i="7" s="1"/>
  <c r="AF388" i="7"/>
  <c r="AG388" i="7" s="1"/>
  <c r="AF393" i="7"/>
  <c r="AG393" i="7" s="1"/>
  <c r="AF556" i="7"/>
  <c r="AG556" i="7" s="1"/>
  <c r="AF1012" i="7"/>
  <c r="AG1012" i="7" s="1"/>
  <c r="AF1723" i="7"/>
  <c r="AG1723" i="7" s="1"/>
  <c r="AF1867" i="7"/>
  <c r="AG1867" i="7" s="1"/>
  <c r="AF1874" i="7"/>
  <c r="AG1874" i="7" s="1"/>
  <c r="AF2407" i="7"/>
  <c r="AG2407" i="7" s="1"/>
  <c r="AF1658" i="7"/>
  <c r="AG1658" i="7" s="1"/>
  <c r="AF222" i="7"/>
  <c r="AG222" i="7" s="1"/>
  <c r="AF225" i="7"/>
  <c r="AG225" i="7" s="1"/>
  <c r="AF228" i="7"/>
  <c r="AG228" i="7" s="1"/>
  <c r="AF231" i="7"/>
  <c r="AG231" i="7" s="1"/>
  <c r="AF254" i="7"/>
  <c r="AG254" i="7" s="1"/>
  <c r="AF257" i="7"/>
  <c r="AG257" i="7" s="1"/>
  <c r="AF317" i="7"/>
  <c r="AG317" i="7" s="1"/>
  <c r="AF320" i="7"/>
  <c r="AG320" i="7" s="1"/>
  <c r="AF351" i="7"/>
  <c r="AG351" i="7" s="1"/>
  <c r="AF377" i="7"/>
  <c r="AG377" i="7" s="1"/>
  <c r="AF380" i="7"/>
  <c r="AG380" i="7" s="1"/>
  <c r="AF435" i="7"/>
  <c r="AG435" i="7" s="1"/>
  <c r="AF450" i="7"/>
  <c r="AG450" i="7" s="1"/>
  <c r="AF519" i="7"/>
  <c r="AG519" i="7" s="1"/>
  <c r="AF549" i="7"/>
  <c r="AG549" i="7" s="1"/>
  <c r="AF563" i="7"/>
  <c r="AG563" i="7" s="1"/>
  <c r="AF582" i="7"/>
  <c r="AG582" i="7" s="1"/>
  <c r="AF609" i="7"/>
  <c r="AG609" i="7" s="1"/>
  <c r="AF656" i="7"/>
  <c r="AG656" i="7" s="1"/>
  <c r="AF1001" i="7"/>
  <c r="AG1001" i="7" s="1"/>
  <c r="AF1589" i="7"/>
  <c r="AG1589" i="7" s="1"/>
  <c r="AF1684" i="7"/>
  <c r="AG1684" i="7" s="1"/>
  <c r="AF1838" i="7"/>
  <c r="AG1838" i="7" s="1"/>
  <c r="AF1888" i="7"/>
  <c r="AG1888" i="7" s="1"/>
  <c r="AF1895" i="7"/>
  <c r="AG1895" i="7" s="1"/>
  <c r="AF223" i="7"/>
  <c r="AG223" i="7" s="1"/>
  <c r="AF226" i="7"/>
  <c r="AG226" i="7" s="1"/>
  <c r="AF229" i="7"/>
  <c r="AG229" i="7" s="1"/>
  <c r="AF232" i="7"/>
  <c r="AG232" i="7" s="1"/>
  <c r="AF255" i="7"/>
  <c r="AG255" i="7" s="1"/>
  <c r="AF315" i="7"/>
  <c r="AG315" i="7" s="1"/>
  <c r="AF318" i="7"/>
  <c r="AG318" i="7" s="1"/>
  <c r="AF321" i="7"/>
  <c r="AG321" i="7" s="1"/>
  <c r="AF324" i="7"/>
  <c r="AG324" i="7" s="1"/>
  <c r="AF378" i="7"/>
  <c r="AG378" i="7" s="1"/>
  <c r="AF381" i="7"/>
  <c r="AG381" i="7" s="1"/>
  <c r="AF389" i="7"/>
  <c r="AG389" i="7" s="1"/>
  <c r="AF425" i="7"/>
  <c r="AG425" i="7" s="1"/>
  <c r="AF440" i="7"/>
  <c r="AG440" i="7" s="1"/>
  <c r="AF1886" i="7"/>
  <c r="AG1886" i="7" s="1"/>
  <c r="AF234" i="7"/>
  <c r="AG234" i="7" s="1"/>
  <c r="AF237" i="7"/>
  <c r="AG237" i="7" s="1"/>
  <c r="AF240" i="7"/>
  <c r="AG240" i="7" s="1"/>
  <c r="AF260" i="7"/>
  <c r="AG260" i="7" s="1"/>
  <c r="AF263" i="7"/>
  <c r="AG263" i="7" s="1"/>
  <c r="AF266" i="7"/>
  <c r="AG266" i="7" s="1"/>
  <c r="AF269" i="7"/>
  <c r="AG269" i="7" s="1"/>
  <c r="AF339" i="7"/>
  <c r="AG339" i="7" s="1"/>
  <c r="AF342" i="7"/>
  <c r="AG342" i="7" s="1"/>
  <c r="AF345" i="7"/>
  <c r="AG345" i="7" s="1"/>
  <c r="AF348" i="7"/>
  <c r="AG348" i="7" s="1"/>
  <c r="AF354" i="7"/>
  <c r="AG354" i="7" s="1"/>
  <c r="AF357" i="7"/>
  <c r="AG357" i="7" s="1"/>
  <c r="AF360" i="7"/>
  <c r="AG360" i="7" s="1"/>
  <c r="AF383" i="7"/>
  <c r="AG383" i="7" s="1"/>
  <c r="AF586" i="7"/>
  <c r="AG586" i="7" s="1"/>
  <c r="AF617" i="7"/>
  <c r="AG617" i="7" s="1"/>
  <c r="AF1823" i="7"/>
  <c r="AG1823" i="7" s="1"/>
  <c r="AF1871" i="7"/>
  <c r="AG1871" i="7" s="1"/>
  <c r="AF1882" i="7"/>
  <c r="AG1882" i="7" s="1"/>
  <c r="AF1899" i="7"/>
  <c r="AG1899" i="7" s="1"/>
  <c r="AF1922" i="7"/>
  <c r="AG1922" i="7" s="1"/>
  <c r="AF2226" i="7"/>
  <c r="AG2226" i="7" s="1"/>
  <c r="AF2482" i="7"/>
  <c r="AG2482" i="7" s="1"/>
  <c r="AF1851" i="7"/>
  <c r="AG1851" i="7" s="1"/>
  <c r="AF199" i="7"/>
  <c r="AG199" i="7" s="1"/>
  <c r="AF202" i="7"/>
  <c r="AG202" i="7" s="1"/>
  <c r="AF205" i="7"/>
  <c r="AG205" i="7" s="1"/>
  <c r="AF243" i="7"/>
  <c r="AG243" i="7" s="1"/>
  <c r="AF272" i="7"/>
  <c r="AG272" i="7" s="1"/>
  <c r="AF275" i="7"/>
  <c r="AG275" i="7" s="1"/>
  <c r="AF278" i="7"/>
  <c r="AG278" i="7" s="1"/>
  <c r="AF281" i="7"/>
  <c r="AG281" i="7" s="1"/>
  <c r="AF284" i="7"/>
  <c r="AG284" i="7" s="1"/>
  <c r="AF287" i="7"/>
  <c r="AG287" i="7" s="1"/>
  <c r="AF290" i="7"/>
  <c r="AG290" i="7" s="1"/>
  <c r="AF293" i="7"/>
  <c r="AG293" i="7" s="1"/>
  <c r="AF296" i="7"/>
  <c r="AG296" i="7" s="1"/>
  <c r="AF299" i="7"/>
  <c r="AG299" i="7" s="1"/>
  <c r="AF302" i="7"/>
  <c r="AG302" i="7" s="1"/>
  <c r="AF305" i="7"/>
  <c r="AG305" i="7" s="1"/>
  <c r="AF308" i="7"/>
  <c r="AG308" i="7" s="1"/>
  <c r="AF330" i="7"/>
  <c r="AG330" i="7" s="1"/>
  <c r="AF333" i="7"/>
  <c r="AG333" i="7" s="1"/>
  <c r="AF336" i="7"/>
  <c r="AG336" i="7" s="1"/>
  <c r="AF363" i="7"/>
  <c r="AG363" i="7" s="1"/>
  <c r="AF366" i="7"/>
  <c r="AG366" i="7" s="1"/>
  <c r="AF369" i="7"/>
  <c r="AG369" i="7" s="1"/>
  <c r="AF386" i="7"/>
  <c r="AG386" i="7" s="1"/>
  <c r="AF527" i="7"/>
  <c r="AG527" i="7" s="1"/>
  <c r="AF637" i="7"/>
  <c r="AG637" i="7" s="1"/>
  <c r="AF1068" i="7"/>
  <c r="AG1068" i="7" s="1"/>
  <c r="AF1835" i="7"/>
  <c r="AG1835" i="7" s="1"/>
  <c r="AF1842" i="7"/>
  <c r="AG1842" i="7" s="1"/>
  <c r="AF2195" i="7"/>
  <c r="AG2195" i="7" s="1"/>
  <c r="AF2513" i="7"/>
  <c r="AG2513" i="7" s="1"/>
  <c r="AF1839" i="7"/>
  <c r="AG1839" i="7" s="1"/>
  <c r="AF208" i="7"/>
  <c r="AG208" i="7" s="1"/>
  <c r="AF211" i="7"/>
  <c r="AG211" i="7" s="1"/>
  <c r="AF214" i="7"/>
  <c r="AG214" i="7" s="1"/>
  <c r="AF217" i="7"/>
  <c r="AG217" i="7" s="1"/>
  <c r="AF220" i="7"/>
  <c r="AG220" i="7" s="1"/>
  <c r="AF246" i="7"/>
  <c r="AG246" i="7" s="1"/>
  <c r="AF249" i="7"/>
  <c r="AG249" i="7" s="1"/>
  <c r="AF252" i="7"/>
  <c r="AG252" i="7" s="1"/>
  <c r="AF372" i="7"/>
  <c r="AG372" i="7" s="1"/>
  <c r="AF375" i="7"/>
  <c r="AG375" i="7" s="1"/>
  <c r="AF391" i="7"/>
  <c r="AG391" i="7" s="1"/>
  <c r="AF394" i="7"/>
  <c r="AG394" i="7" s="1"/>
  <c r="AF417" i="7"/>
  <c r="AG417" i="7" s="1"/>
  <c r="AF1057" i="7"/>
  <c r="AG1057" i="7" s="1"/>
  <c r="AF1164" i="7"/>
  <c r="AG1164" i="7" s="1"/>
  <c r="AF1879" i="7"/>
  <c r="AG1879" i="7" s="1"/>
  <c r="AF2373" i="7"/>
  <c r="AG2373" i="7" s="1"/>
  <c r="AF554" i="7"/>
  <c r="AG554" i="7" s="1"/>
  <c r="AF1002" i="7"/>
  <c r="AG1002" i="7" s="1"/>
  <c r="AF2132" i="7"/>
  <c r="AG2132" i="7" s="1"/>
  <c r="AF2511" i="7"/>
  <c r="AG2511" i="7" s="1"/>
  <c r="AF1907" i="7"/>
  <c r="AG1907" i="7" s="1"/>
  <c r="AF2394" i="7"/>
  <c r="AG2394" i="7" s="1"/>
  <c r="AF2112" i="7"/>
  <c r="AG2112" i="7" s="1"/>
  <c r="AF2054" i="7"/>
  <c r="AG2054" i="7" s="1"/>
  <c r="AF2046" i="7"/>
  <c r="AG2046" i="7" s="1"/>
  <c r="AF2051" i="7"/>
  <c r="AG2051" i="7" s="1"/>
  <c r="AF2140" i="7"/>
  <c r="AG2140" i="7" s="1"/>
  <c r="AF2216" i="7"/>
  <c r="AG2216" i="7" s="1"/>
  <c r="AF2360" i="7"/>
  <c r="AG2360" i="7" s="1"/>
  <c r="AF2045" i="7"/>
  <c r="AG2045" i="7" s="1"/>
  <c r="AF2244" i="7"/>
  <c r="AG2244" i="7" s="1"/>
  <c r="AF2388" i="7"/>
  <c r="AG2388" i="7" s="1"/>
  <c r="AF2571" i="7"/>
  <c r="AG2571" i="7" s="1"/>
  <c r="AF2255" i="7"/>
  <c r="AG2255" i="7" s="1"/>
  <c r="AF2399" i="7"/>
  <c r="AG2399" i="7" s="1"/>
  <c r="AF2073" i="7"/>
  <c r="AG2073" i="7" s="1"/>
  <c r="AF2252" i="7"/>
  <c r="AG2252" i="7" s="1"/>
  <c r="AF2396" i="7"/>
  <c r="AG2396" i="7" s="1"/>
  <c r="AF2539" i="7"/>
  <c r="AG2539" i="7" s="1"/>
  <c r="AF2133" i="7"/>
  <c r="AG2133" i="7" s="1"/>
  <c r="AF2206" i="7"/>
  <c r="AG2206" i="7" s="1"/>
  <c r="AF2350" i="7"/>
  <c r="AG2350" i="7" s="1"/>
  <c r="AF2141" i="7"/>
  <c r="AG2141" i="7" s="1"/>
  <c r="AF1050" i="7"/>
  <c r="AG1050" i="7" s="1"/>
  <c r="AF2060" i="7"/>
  <c r="AG2060" i="7" s="1"/>
  <c r="AF2068" i="7"/>
  <c r="AG2068" i="7" s="1"/>
  <c r="AF2108" i="7"/>
  <c r="AG2108" i="7" s="1"/>
  <c r="AF2104" i="7"/>
  <c r="AG2104" i="7" s="1"/>
  <c r="AF2091" i="7"/>
  <c r="AG2091" i="7" s="1"/>
  <c r="AF2171" i="7"/>
  <c r="AG2171" i="7" s="1"/>
  <c r="AF2247" i="7"/>
  <c r="AG2247" i="7" s="1"/>
  <c r="AF2391" i="7"/>
  <c r="AG2391" i="7" s="1"/>
  <c r="AF2131" i="7"/>
  <c r="AG2131" i="7" s="1"/>
  <c r="AF2275" i="7"/>
  <c r="AG2275" i="7" s="1"/>
  <c r="AF2419" i="7"/>
  <c r="AG2419" i="7" s="1"/>
  <c r="AF2145" i="7"/>
  <c r="AG2145" i="7" s="1"/>
  <c r="AF2289" i="7"/>
  <c r="AG2289" i="7" s="1"/>
  <c r="AF2433" i="7"/>
  <c r="AG2433" i="7" s="1"/>
  <c r="AF2139" i="7"/>
  <c r="AG2139" i="7" s="1"/>
  <c r="AF2283" i="7"/>
  <c r="AG2283" i="7" s="1"/>
  <c r="AF2427" i="7"/>
  <c r="AG2427" i="7" s="1"/>
  <c r="AF2575" i="7"/>
  <c r="AG2575" i="7" s="1"/>
  <c r="AF2103" i="7"/>
  <c r="AG2103" i="7" s="1"/>
  <c r="AF2240" i="7"/>
  <c r="AG2240" i="7" s="1"/>
  <c r="AF2384" i="7"/>
  <c r="AG2384" i="7" s="1"/>
  <c r="AF2186" i="7"/>
  <c r="AG2186" i="7" s="1"/>
  <c r="AF2330" i="7"/>
  <c r="AG2330" i="7" s="1"/>
  <c r="AF2514" i="7"/>
  <c r="AG2514" i="7" s="1"/>
  <c r="AF2231" i="7"/>
  <c r="AG2231" i="7" s="1"/>
  <c r="AF2375" i="7"/>
  <c r="AG2375" i="7" s="1"/>
  <c r="AF2483" i="7"/>
  <c r="AG2483" i="7" s="1"/>
  <c r="AF2428" i="7"/>
  <c r="AG2428" i="7" s="1"/>
  <c r="AF2465" i="7"/>
  <c r="AG2465" i="7" s="1"/>
  <c r="AF2308" i="7"/>
  <c r="AG2308" i="7" s="1"/>
  <c r="AF2418" i="7"/>
  <c r="AG2418" i="7" s="1"/>
  <c r="AF2584" i="7"/>
  <c r="AG2584" i="7" s="1"/>
  <c r="AF2225" i="7"/>
  <c r="AG2225" i="7" s="1"/>
  <c r="AF2487" i="7"/>
  <c r="AG2487" i="7" s="1"/>
  <c r="AF2582" i="7"/>
  <c r="AG2582" i="7" s="1"/>
  <c r="AF2321" i="7"/>
  <c r="AG2321" i="7" s="1"/>
  <c r="AF2500" i="7"/>
  <c r="AG2500" i="7" s="1"/>
  <c r="AF2215" i="7"/>
  <c r="AG2215" i="7" s="1"/>
  <c r="AF2468" i="7"/>
  <c r="AG2468" i="7" s="1"/>
  <c r="AF2202" i="7"/>
  <c r="AG2202" i="7" s="1"/>
  <c r="AF2448" i="7"/>
  <c r="AG2448" i="7" s="1"/>
  <c r="AF2180" i="7"/>
  <c r="AG2180" i="7" s="1"/>
  <c r="AF2390" i="7"/>
  <c r="AG2390" i="7" s="1"/>
  <c r="AF2049" i="7"/>
  <c r="AG2049" i="7" s="1"/>
  <c r="AF1958" i="7"/>
  <c r="AG1958" i="7" s="1"/>
  <c r="AF2006" i="7"/>
  <c r="AG2006" i="7" s="1"/>
  <c r="AF1898" i="7"/>
  <c r="AG1898" i="7" s="1"/>
  <c r="AF1935" i="7"/>
  <c r="AG1935" i="7" s="1"/>
  <c r="AF1975" i="7"/>
  <c r="AG1975" i="7" s="1"/>
  <c r="AF1585" i="7"/>
  <c r="AG1585" i="7" s="1"/>
  <c r="AF1571" i="7"/>
  <c r="AG1571" i="7" s="1"/>
  <c r="AF1652" i="7"/>
  <c r="AG1652" i="7" s="1"/>
  <c r="AF1697" i="7"/>
  <c r="AG1697" i="7" s="1"/>
  <c r="AF1641" i="7"/>
  <c r="AG1641" i="7" s="1"/>
  <c r="AF1671" i="7"/>
  <c r="AG1671" i="7" s="1"/>
  <c r="AF1560" i="7"/>
  <c r="AG1560" i="7" s="1"/>
  <c r="AF1640" i="7"/>
  <c r="AG1640" i="7" s="1"/>
  <c r="AF1673" i="7"/>
  <c r="AG1673" i="7" s="1"/>
  <c r="AF1765" i="7"/>
  <c r="AG1765" i="7" s="1"/>
  <c r="AF1629" i="7"/>
  <c r="AG1629" i="7" s="1"/>
  <c r="AF1832" i="7"/>
  <c r="AG1832" i="7" s="1"/>
  <c r="AF1758" i="7"/>
  <c r="AG1758" i="7" s="1"/>
  <c r="AF1731" i="7"/>
  <c r="AG1731" i="7" s="1"/>
  <c r="AF1921" i="7"/>
  <c r="AG1921" i="7" s="1"/>
  <c r="AF1892" i="7"/>
  <c r="AG1892" i="7" s="1"/>
  <c r="AF1770" i="7"/>
  <c r="AG1770" i="7" s="1"/>
  <c r="AF1692" i="7"/>
  <c r="AG1692" i="7" s="1"/>
  <c r="AF1869" i="7"/>
  <c r="AG1869" i="7" s="1"/>
  <c r="AF1776" i="7"/>
  <c r="AG1776" i="7" s="1"/>
  <c r="AF1763" i="7"/>
  <c r="AG1763" i="7" s="1"/>
  <c r="AF1719" i="7"/>
  <c r="AG1719" i="7" s="1"/>
  <c r="AF1897" i="7"/>
  <c r="AG1897" i="7" s="1"/>
  <c r="AF1822" i="7"/>
  <c r="AG1822" i="7" s="1"/>
  <c r="AF1947" i="7"/>
  <c r="AG1947" i="7" s="1"/>
  <c r="AF1983" i="7"/>
  <c r="AG1983" i="7" s="1"/>
  <c r="AF1956" i="7"/>
  <c r="AG1956" i="7" s="1"/>
  <c r="AF2059" i="7"/>
  <c r="AG2059" i="7" s="1"/>
  <c r="AF1734" i="7"/>
  <c r="AG1734" i="7" s="1"/>
  <c r="AF1866" i="7"/>
  <c r="AG1866" i="7" s="1"/>
  <c r="AF1929" i="7"/>
  <c r="AG1929" i="7" s="1"/>
  <c r="AF1240" i="7"/>
  <c r="AG1240" i="7" s="1"/>
  <c r="AF1358" i="7"/>
  <c r="AG1358" i="7" s="1"/>
  <c r="AF1313" i="7"/>
  <c r="AG1313" i="7" s="1"/>
  <c r="AF1409" i="7"/>
  <c r="AG1409" i="7" s="1"/>
  <c r="AF627" i="7"/>
  <c r="AG627" i="7" s="1"/>
  <c r="AF2090" i="7"/>
  <c r="AG2090" i="7" s="1"/>
  <c r="AF2077" i="7"/>
  <c r="AG2077" i="7" s="1"/>
  <c r="AF2070" i="7"/>
  <c r="AG2070" i="7" s="1"/>
  <c r="AF2065" i="7"/>
  <c r="AG2065" i="7" s="1"/>
  <c r="AF2094" i="7"/>
  <c r="AG2094" i="7" s="1"/>
  <c r="AF2116" i="7"/>
  <c r="AG2116" i="7" s="1"/>
  <c r="AF2264" i="7"/>
  <c r="AG2264" i="7" s="1"/>
  <c r="AF2408" i="7"/>
  <c r="AG2408" i="7" s="1"/>
  <c r="AF2148" i="7"/>
  <c r="AG2148" i="7" s="1"/>
  <c r="AF2292" i="7"/>
  <c r="AG2292" i="7" s="1"/>
  <c r="AF2436" i="7"/>
  <c r="AG2436" i="7" s="1"/>
  <c r="AF2159" i="7"/>
  <c r="AG2159" i="7" s="1"/>
  <c r="AF2303" i="7"/>
  <c r="AG2303" i="7" s="1"/>
  <c r="AF2447" i="7"/>
  <c r="AG2447" i="7" s="1"/>
  <c r="AF2156" i="7"/>
  <c r="AG2156" i="7" s="1"/>
  <c r="AF2300" i="7"/>
  <c r="AG2300" i="7" s="1"/>
  <c r="AF2444" i="7"/>
  <c r="AG2444" i="7" s="1"/>
  <c r="AF2136" i="7"/>
  <c r="AG2136" i="7" s="1"/>
  <c r="AF2111" i="7"/>
  <c r="AG2111" i="7" s="1"/>
  <c r="AF2254" i="7"/>
  <c r="AG2254" i="7" s="1"/>
  <c r="AF2398" i="7"/>
  <c r="AG2398" i="7" s="1"/>
  <c r="AF2189" i="7"/>
  <c r="AG2189" i="7" s="1"/>
  <c r="AF2333" i="7"/>
  <c r="AG2333" i="7" s="1"/>
  <c r="AF2492" i="7"/>
  <c r="AG2492" i="7" s="1"/>
  <c r="AF2248" i="7"/>
  <c r="AG2248" i="7" s="1"/>
  <c r="AF2392" i="7"/>
  <c r="AG2392" i="7" s="1"/>
  <c r="AF2486" i="7"/>
  <c r="AG2486" i="7" s="1"/>
  <c r="AF2363" i="7"/>
  <c r="AG2363" i="7" s="1"/>
  <c r="AF2411" i="7"/>
  <c r="AG2411" i="7" s="1"/>
  <c r="AF2243" i="7"/>
  <c r="AG2243" i="7" s="1"/>
  <c r="AF2389" i="7"/>
  <c r="AG2389" i="7" s="1"/>
  <c r="AF2568" i="7"/>
  <c r="AG2568" i="7" s="1"/>
  <c r="AF2194" i="7"/>
  <c r="AG2194" i="7" s="1"/>
  <c r="AF2485" i="7"/>
  <c r="AG2485" i="7" s="1"/>
  <c r="AF2573" i="7"/>
  <c r="AG2573" i="7" s="1"/>
  <c r="AF2290" i="7"/>
  <c r="AG2290" i="7" s="1"/>
  <c r="AF2475" i="7"/>
  <c r="AG2475" i="7" s="1"/>
  <c r="AF2191" i="7"/>
  <c r="AG2191" i="7" s="1"/>
  <c r="AF2455" i="7"/>
  <c r="AG2455" i="7" s="1"/>
  <c r="AF2188" i="7"/>
  <c r="AG2188" i="7" s="1"/>
  <c r="AF2434" i="7"/>
  <c r="AG2434" i="7" s="1"/>
  <c r="AF2542" i="7"/>
  <c r="AG2542" i="7" s="1"/>
  <c r="AF2366" i="7"/>
  <c r="AG2366" i="7" s="1"/>
  <c r="AF2066" i="7"/>
  <c r="AG2066" i="7" s="1"/>
  <c r="AF1965" i="7"/>
  <c r="AG1965" i="7" s="1"/>
  <c r="AF1979" i="7"/>
  <c r="AG1979" i="7" s="1"/>
  <c r="AF2057" i="7"/>
  <c r="AG2057" i="7" s="1"/>
  <c r="AF1917" i="7"/>
  <c r="AG1917" i="7" s="1"/>
  <c r="AF1968" i="7"/>
  <c r="AG1968" i="7" s="1"/>
  <c r="AF1604" i="7"/>
  <c r="AG1604" i="7" s="1"/>
  <c r="AF1573" i="7"/>
  <c r="AG1573" i="7" s="1"/>
  <c r="AF1660" i="7"/>
  <c r="AG1660" i="7" s="1"/>
  <c r="AF1713" i="7"/>
  <c r="AG1713" i="7" s="1"/>
  <c r="AF1649" i="7"/>
  <c r="AG1649" i="7" s="1"/>
  <c r="AF1674" i="7"/>
  <c r="AG1674" i="7" s="1"/>
  <c r="AF1572" i="7"/>
  <c r="AG1572" i="7" s="1"/>
  <c r="AF1648" i="7"/>
  <c r="AG1648" i="7" s="1"/>
  <c r="AF1689" i="7"/>
  <c r="AG1689" i="7" s="1"/>
  <c r="AF1781" i="7"/>
  <c r="AG1781" i="7" s="1"/>
  <c r="AF1661" i="7"/>
  <c r="AG1661" i="7" s="1"/>
  <c r="AF1848" i="7"/>
  <c r="AG1848" i="7" s="1"/>
  <c r="AF1771" i="7"/>
  <c r="AG1771" i="7" s="1"/>
  <c r="AF1745" i="7"/>
  <c r="AG1745" i="7" s="1"/>
  <c r="AF1696" i="7"/>
  <c r="AG1696" i="7" s="1"/>
  <c r="AF1908" i="7"/>
  <c r="AG1908" i="7" s="1"/>
  <c r="AF1783" i="7"/>
  <c r="AG1783" i="7" s="1"/>
  <c r="AF1703" i="7"/>
  <c r="AG1703" i="7" s="1"/>
  <c r="AF1885" i="7"/>
  <c r="AG1885" i="7" s="1"/>
  <c r="AF1792" i="7"/>
  <c r="AG1792" i="7" s="1"/>
  <c r="AF1766" i="7"/>
  <c r="AG1766" i="7" s="1"/>
  <c r="AF1730" i="7"/>
  <c r="AG1730" i="7" s="1"/>
  <c r="AF1913" i="7"/>
  <c r="AG1913" i="7" s="1"/>
  <c r="AF1810" i="7"/>
  <c r="AG1810" i="7" s="1"/>
  <c r="AF1936" i="7"/>
  <c r="AG1936" i="7" s="1"/>
  <c r="AF1976" i="7"/>
  <c r="AG1976" i="7" s="1"/>
  <c r="AF1953" i="7"/>
  <c r="AG1953" i="7" s="1"/>
  <c r="AF2052" i="7"/>
  <c r="AG2052" i="7" s="1"/>
  <c r="AF2042" i="7"/>
  <c r="AG2042" i="7" s="1"/>
  <c r="AF1864" i="7"/>
  <c r="AG1864" i="7" s="1"/>
  <c r="AF1919" i="7"/>
  <c r="AG1919" i="7" s="1"/>
  <c r="AF396" i="7"/>
  <c r="AG396" i="7" s="1"/>
  <c r="AF2096" i="7"/>
  <c r="AG2096" i="7" s="1"/>
  <c r="AF2105" i="7"/>
  <c r="AG2105" i="7" s="1"/>
  <c r="AF2089" i="7"/>
  <c r="AG2089" i="7" s="1"/>
  <c r="AF2121" i="7"/>
  <c r="AG2121" i="7" s="1"/>
  <c r="AF2005" i="7"/>
  <c r="AG2005" i="7" s="1"/>
  <c r="AF2137" i="7"/>
  <c r="AG2137" i="7" s="1"/>
  <c r="AF2281" i="7"/>
  <c r="AG2281" i="7" s="1"/>
  <c r="AF2425" i="7"/>
  <c r="AG2425" i="7" s="1"/>
  <c r="AF2165" i="7"/>
  <c r="AG2165" i="7" s="1"/>
  <c r="AF2309" i="7"/>
  <c r="AG2309" i="7" s="1"/>
  <c r="AF2453" i="7"/>
  <c r="AG2453" i="7" s="1"/>
  <c r="AF2190" i="7"/>
  <c r="AG2190" i="7" s="1"/>
  <c r="AF2334" i="7"/>
  <c r="AG2334" i="7" s="1"/>
  <c r="AF2509" i="7"/>
  <c r="AG2509" i="7" s="1"/>
  <c r="AF2173" i="7"/>
  <c r="AG2173" i="7" s="1"/>
  <c r="AF2317" i="7"/>
  <c r="AG2317" i="7" s="1"/>
  <c r="AF2461" i="7"/>
  <c r="AG2461" i="7" s="1"/>
  <c r="AF2153" i="7"/>
  <c r="AG2153" i="7" s="1"/>
  <c r="AF2115" i="7"/>
  <c r="AG2115" i="7" s="1"/>
  <c r="AF2271" i="7"/>
  <c r="AG2271" i="7" s="1"/>
  <c r="AF2415" i="7"/>
  <c r="AG2415" i="7" s="1"/>
  <c r="AF1868" i="7"/>
  <c r="AG1868" i="7" s="1"/>
  <c r="AF2102" i="7"/>
  <c r="AG2102" i="7" s="1"/>
  <c r="AF2129" i="7"/>
  <c r="AG2129" i="7" s="1"/>
  <c r="AF2101" i="7"/>
  <c r="AG2101" i="7" s="1"/>
  <c r="AF2067" i="7"/>
  <c r="AG2067" i="7" s="1"/>
  <c r="AF2029" i="7"/>
  <c r="AG2029" i="7" s="1"/>
  <c r="AF2168" i="7"/>
  <c r="AG2168" i="7" s="1"/>
  <c r="AF2312" i="7"/>
  <c r="AG2312" i="7" s="1"/>
  <c r="AF2456" i="7"/>
  <c r="AG2456" i="7" s="1"/>
  <c r="AF2196" i="7"/>
  <c r="AG2196" i="7" s="1"/>
  <c r="AF2340" i="7"/>
  <c r="AG2340" i="7" s="1"/>
  <c r="AF2506" i="7"/>
  <c r="AG2506" i="7" s="1"/>
  <c r="AF2207" i="7"/>
  <c r="AG2207" i="7" s="1"/>
  <c r="AF2351" i="7"/>
  <c r="AG2351" i="7" s="1"/>
  <c r="AF2543" i="7"/>
  <c r="AG2543" i="7" s="1"/>
  <c r="AF2204" i="7"/>
  <c r="AG2204" i="7" s="1"/>
  <c r="AF2348" i="7"/>
  <c r="AG2348" i="7" s="1"/>
  <c r="AF2515" i="7"/>
  <c r="AG2515" i="7" s="1"/>
  <c r="AF2184" i="7"/>
  <c r="AG2184" i="7" s="1"/>
  <c r="AF2158" i="7"/>
  <c r="AG2158" i="7" s="1"/>
  <c r="AF2302" i="7"/>
  <c r="AG2302" i="7" s="1"/>
  <c r="AF2446" i="7"/>
  <c r="AG2446" i="7" s="1"/>
  <c r="AF2237" i="7"/>
  <c r="AG2237" i="7" s="1"/>
  <c r="AF2381" i="7"/>
  <c r="AG2381" i="7" s="1"/>
  <c r="AF2152" i="7"/>
  <c r="AG2152" i="7" s="1"/>
  <c r="AF2296" i="7"/>
  <c r="AG2296" i="7" s="1"/>
  <c r="AF2440" i="7"/>
  <c r="AG2440" i="7" s="1"/>
  <c r="AF2572" i="7"/>
  <c r="AG2572" i="7" s="1"/>
  <c r="AF2291" i="7"/>
  <c r="AG2291" i="7" s="1"/>
  <c r="AF2339" i="7"/>
  <c r="AG2339" i="7" s="1"/>
  <c r="AF2554" i="7"/>
  <c r="AG2554" i="7" s="1"/>
  <c r="AF2211" i="7"/>
  <c r="AG2211" i="7" s="1"/>
  <c r="AF2469" i="7"/>
  <c r="AG2469" i="7" s="1"/>
  <c r="AF2245" i="7"/>
  <c r="AG2245" i="7" s="1"/>
  <c r="AF2273" i="7"/>
  <c r="AG2273" i="7" s="1"/>
  <c r="AF2541" i="7"/>
  <c r="AG2541" i="7" s="1"/>
  <c r="AF2198" i="7"/>
  <c r="AG2198" i="7" s="1"/>
  <c r="AF2369" i="7"/>
  <c r="AG2369" i="7" s="1"/>
  <c r="AF2574" i="7"/>
  <c r="AG2574" i="7" s="1"/>
  <c r="AF2352" i="7"/>
  <c r="AG2352" i="7" s="1"/>
  <c r="AF2569" i="7"/>
  <c r="AG2569" i="7" s="1"/>
  <c r="AF2342" i="7"/>
  <c r="AG2342" i="7" s="1"/>
  <c r="AF2544" i="7"/>
  <c r="AG2544" i="7" s="1"/>
  <c r="AF2298" i="7"/>
  <c r="AG2298" i="7" s="1"/>
  <c r="AF2014" i="7"/>
  <c r="AG2014" i="7" s="1"/>
  <c r="AF2081" i="7"/>
  <c r="AG2081" i="7" s="1"/>
  <c r="AF1995" i="7"/>
  <c r="AG1995" i="7" s="1"/>
  <c r="AF2009" i="7"/>
  <c r="AG2009" i="7" s="1"/>
  <c r="AF2064" i="7"/>
  <c r="AG2064" i="7" s="1"/>
  <c r="AF1910" i="7"/>
  <c r="AG1910" i="7" s="1"/>
  <c r="AF1701" i="7"/>
  <c r="AG1701" i="7" s="1"/>
  <c r="AF1623" i="7"/>
  <c r="AG1623" i="7" s="1"/>
  <c r="AF1694" i="7"/>
  <c r="AG1694" i="7" s="1"/>
  <c r="AF1557" i="7"/>
  <c r="AG1557" i="7" s="1"/>
  <c r="AF1603" i="7"/>
  <c r="AG1603" i="7" s="1"/>
  <c r="AF1568" i="7"/>
  <c r="AG1568" i="7" s="1"/>
  <c r="AF1619" i="7"/>
  <c r="AG1619" i="7" s="1"/>
  <c r="AF1670" i="7"/>
  <c r="AG1670" i="7" s="1"/>
  <c r="AF1647" i="7"/>
  <c r="AG1647" i="7" s="1"/>
  <c r="AF1845" i="7"/>
  <c r="AG1845" i="7" s="1"/>
  <c r="AF1727" i="7"/>
  <c r="AG1727" i="7" s="1"/>
  <c r="AF1676" i="7"/>
  <c r="AG1676" i="7" s="1"/>
  <c r="AF1803" i="7"/>
  <c r="AG1803" i="7" s="1"/>
  <c r="AF1809" i="7"/>
  <c r="AG1809" i="7" s="1"/>
  <c r="AF421" i="7"/>
  <c r="AG421" i="7" s="1"/>
  <c r="AF2109" i="7"/>
  <c r="AG2109" i="7" s="1"/>
  <c r="AF1998" i="7"/>
  <c r="AG1998" i="7" s="1"/>
  <c r="AF2118" i="7"/>
  <c r="AG2118" i="7" s="1"/>
  <c r="AF2107" i="7"/>
  <c r="AG2107" i="7" s="1"/>
  <c r="AF2069" i="7"/>
  <c r="AG2069" i="7" s="1"/>
  <c r="AF2182" i="7"/>
  <c r="AG2182" i="7" s="1"/>
  <c r="AF2326" i="7"/>
  <c r="AG2326" i="7" s="1"/>
  <c r="AF2470" i="7"/>
  <c r="AG2470" i="7" s="1"/>
  <c r="AF2210" i="7"/>
  <c r="AG2210" i="7" s="1"/>
  <c r="AF2354" i="7"/>
  <c r="AG2354" i="7" s="1"/>
  <c r="AF2535" i="7"/>
  <c r="AG2535" i="7" s="1"/>
  <c r="AF2224" i="7"/>
  <c r="AG2224" i="7" s="1"/>
  <c r="AF2368" i="7"/>
  <c r="AG2368" i="7" s="1"/>
  <c r="AF2555" i="7"/>
  <c r="AG2555" i="7" s="1"/>
  <c r="AF2218" i="7"/>
  <c r="AG2218" i="7" s="1"/>
  <c r="AF2362" i="7"/>
  <c r="AG2362" i="7" s="1"/>
  <c r="AF2519" i="7"/>
  <c r="AG2519" i="7" s="1"/>
  <c r="AF2043" i="7"/>
  <c r="AG2043" i="7" s="1"/>
  <c r="AF2161" i="7"/>
  <c r="AG2161" i="7" s="1"/>
  <c r="AF2305" i="7"/>
  <c r="AG2305" i="7" s="1"/>
  <c r="AF2117" i="7"/>
  <c r="AG2117" i="7" s="1"/>
  <c r="AF2251" i="7"/>
  <c r="AG2251" i="7" s="1"/>
  <c r="AF2395" i="7"/>
  <c r="AG2395" i="7" s="1"/>
  <c r="AF2166" i="7"/>
  <c r="AG2166" i="7" s="1"/>
  <c r="AF2310" i="7"/>
  <c r="AG2310" i="7" s="1"/>
  <c r="AF2454" i="7"/>
  <c r="AG2454" i="7" s="1"/>
  <c r="AF2556" i="7"/>
  <c r="AG2556" i="7" s="1"/>
  <c r="AF2276" i="7"/>
  <c r="AG2276" i="7" s="1"/>
  <c r="AF2324" i="7"/>
  <c r="AG2324" i="7" s="1"/>
  <c r="AF2545" i="7"/>
  <c r="AG2545" i="7" s="1"/>
  <c r="AF2174" i="7"/>
  <c r="AG2174" i="7" s="1"/>
  <c r="AF2449" i="7"/>
  <c r="AG2449" i="7" s="1"/>
  <c r="AF2577" i="7"/>
  <c r="AG2577" i="7" s="1"/>
  <c r="AF2242" i="7"/>
  <c r="AG2242" i="7" s="1"/>
  <c r="AF2534" i="7"/>
  <c r="AG2534" i="7" s="1"/>
  <c r="AF2149" i="7"/>
  <c r="AG2149" i="7" s="1"/>
  <c r="AF2338" i="7"/>
  <c r="AG2338" i="7" s="1"/>
  <c r="AF2592" i="7"/>
  <c r="AG2592" i="7" s="1"/>
  <c r="AF2301" i="7"/>
  <c r="AG2301" i="7" s="1"/>
  <c r="AF2562" i="7"/>
  <c r="AG2562" i="7" s="1"/>
  <c r="AF2318" i="7"/>
  <c r="AG2318" i="7" s="1"/>
  <c r="AF2528" i="7"/>
  <c r="AG2528" i="7" s="1"/>
  <c r="AF2284" i="7"/>
  <c r="AG2284" i="7" s="1"/>
  <c r="AF2021" i="7"/>
  <c r="AG2021" i="7" s="1"/>
  <c r="AF2019" i="7"/>
  <c r="AG2019" i="7" s="1"/>
  <c r="AF1988" i="7"/>
  <c r="AG1988" i="7" s="1"/>
  <c r="AF2002" i="7"/>
  <c r="AG2002" i="7" s="1"/>
  <c r="AF2047" i="7"/>
  <c r="AG2047" i="7" s="1"/>
  <c r="AF1896" i="7"/>
  <c r="AG1896" i="7" s="1"/>
  <c r="AF1717" i="7"/>
  <c r="AG1717" i="7" s="1"/>
  <c r="AF1631" i="7"/>
  <c r="AG1631" i="7" s="1"/>
  <c r="AF1707" i="7"/>
  <c r="AG1707" i="7" s="1"/>
  <c r="AF1576" i="7"/>
  <c r="AG1576" i="7" s="1"/>
  <c r="AF1622" i="7"/>
  <c r="AG1622" i="7" s="1"/>
  <c r="AF1677" i="7"/>
  <c r="AG1677" i="7" s="1"/>
  <c r="AF1627" i="7"/>
  <c r="AG1627" i="7" s="1"/>
  <c r="AF1683" i="7"/>
  <c r="AG1683" i="7" s="1"/>
  <c r="AF1653" i="7"/>
  <c r="AG1653" i="7" s="1"/>
  <c r="AF1861" i="7"/>
  <c r="AG1861" i="7" s="1"/>
  <c r="AF1736" i="7"/>
  <c r="AG1736" i="7" s="1"/>
  <c r="AF1687" i="7"/>
  <c r="AG1687" i="7" s="1"/>
  <c r="AF1806" i="7"/>
  <c r="AG1806" i="7" s="1"/>
  <c r="AF1825" i="7"/>
  <c r="AG1825" i="7" s="1"/>
  <c r="AF1796" i="7"/>
  <c r="AG1796" i="7" s="1"/>
  <c r="AF1711" i="7"/>
  <c r="AG1711" i="7" s="1"/>
  <c r="AF1818" i="7"/>
  <c r="AG1818" i="7" s="1"/>
  <c r="AF1773" i="7"/>
  <c r="AG1773" i="7" s="1"/>
  <c r="AF1637" i="7"/>
  <c r="AG1637" i="7" s="1"/>
  <c r="AF1872" i="7"/>
  <c r="AG1872" i="7" s="1"/>
  <c r="AF1811" i="7"/>
  <c r="AG1811" i="7" s="1"/>
  <c r="AF1801" i="7"/>
  <c r="AG1801" i="7" s="1"/>
  <c r="AF1952" i="7"/>
  <c r="AG1952" i="7" s="1"/>
  <c r="AF2017" i="7"/>
  <c r="AG2017" i="7" s="1"/>
  <c r="AF1878" i="7"/>
  <c r="AG1878" i="7" s="1"/>
  <c r="AF1772" i="7"/>
  <c r="AG1772" i="7" s="1"/>
  <c r="AF1902" i="7"/>
  <c r="AG1902" i="7" s="1"/>
  <c r="AF1987" i="7"/>
  <c r="AG1987" i="7" s="1"/>
  <c r="AF1977" i="7"/>
  <c r="AG1977" i="7" s="1"/>
  <c r="AF2032" i="7"/>
  <c r="AG2032" i="7" s="1"/>
  <c r="AF1384" i="7"/>
  <c r="AG1384" i="7" s="1"/>
  <c r="AF1288" i="7"/>
  <c r="AG1288" i="7" s="1"/>
  <c r="AF1454" i="7"/>
  <c r="AG1454" i="7" s="1"/>
  <c r="AF1361" i="7"/>
  <c r="AG1361" i="7" s="1"/>
  <c r="AF1252" i="7"/>
  <c r="AG1252" i="7" s="1"/>
  <c r="AF309" i="7"/>
  <c r="AG309" i="7" s="1"/>
  <c r="AF2119" i="7"/>
  <c r="AG2119" i="7" s="1"/>
  <c r="AF2086" i="7"/>
  <c r="AG2086" i="7" s="1"/>
  <c r="AF2154" i="7"/>
  <c r="AG2154" i="7" s="1"/>
  <c r="AF2374" i="7"/>
  <c r="AG2374" i="7" s="1"/>
  <c r="AF2258" i="7"/>
  <c r="AG2258" i="7" s="1"/>
  <c r="AF2583" i="7"/>
  <c r="AG2583" i="7" s="1"/>
  <c r="AF2416" i="7"/>
  <c r="AG2416" i="7" s="1"/>
  <c r="AF2266" i="7"/>
  <c r="AG2266" i="7" s="1"/>
  <c r="AF2551" i="7"/>
  <c r="AG2551" i="7" s="1"/>
  <c r="AF2209" i="7"/>
  <c r="AG2209" i="7" s="1"/>
  <c r="AF2155" i="7"/>
  <c r="AG2155" i="7" s="1"/>
  <c r="AF2378" i="7"/>
  <c r="AG2378" i="7" s="1"/>
  <c r="AF2214" i="7"/>
  <c r="AG2214" i="7" s="1"/>
  <c r="AF2423" i="7"/>
  <c r="AG2423" i="7" s="1"/>
  <c r="AF2463" i="7"/>
  <c r="AG2463" i="7" s="1"/>
  <c r="AF2341" i="7"/>
  <c r="AG2341" i="7" s="1"/>
  <c r="AF2493" i="7"/>
  <c r="AG2493" i="7" s="1"/>
  <c r="AF2518" i="7"/>
  <c r="AG2518" i="7" s="1"/>
  <c r="AF2508" i="7"/>
  <c r="AG2508" i="7" s="1"/>
  <c r="AF2550" i="7"/>
  <c r="AG2550" i="7" s="1"/>
  <c r="AF2532" i="7"/>
  <c r="AG2532" i="7" s="1"/>
  <c r="AF2127" i="7"/>
  <c r="AG2127" i="7" s="1"/>
  <c r="AF2239" i="7"/>
  <c r="AG2239" i="7" s="1"/>
  <c r="AF2349" i="7"/>
  <c r="AG2349" i="7" s="1"/>
  <c r="AF2459" i="7"/>
  <c r="AG2459" i="7" s="1"/>
  <c r="AF1997" i="7"/>
  <c r="AG1997" i="7" s="1"/>
  <c r="AF2044" i="7"/>
  <c r="AG2044" i="7" s="1"/>
  <c r="AF2026" i="7"/>
  <c r="AG2026" i="7" s="1"/>
  <c r="AF1999" i="7"/>
  <c r="AG1999" i="7" s="1"/>
  <c r="AF1685" i="7"/>
  <c r="AG1685" i="7" s="1"/>
  <c r="AF1636" i="7"/>
  <c r="AG1636" i="7" s="1"/>
  <c r="AF1547" i="7"/>
  <c r="AG1547" i="7" s="1"/>
  <c r="AF1654" i="7"/>
  <c r="AG1654" i="7" s="1"/>
  <c r="AF1614" i="7"/>
  <c r="AG1614" i="7" s="1"/>
  <c r="AF1611" i="7"/>
  <c r="AG1611" i="7" s="1"/>
  <c r="AF1829" i="7"/>
  <c r="AG1829" i="7" s="1"/>
  <c r="AF1800" i="7"/>
  <c r="AG1800" i="7" s="1"/>
  <c r="AF1790" i="7"/>
  <c r="AG1790" i="7" s="1"/>
  <c r="AF1889" i="7"/>
  <c r="AG1889" i="7" s="1"/>
  <c r="AF1931" i="7"/>
  <c r="AG1931" i="7" s="1"/>
  <c r="AF1831" i="7"/>
  <c r="AG1831" i="7" s="1"/>
  <c r="AF1837" i="7"/>
  <c r="AG1837" i="7" s="1"/>
  <c r="AF1824" i="7"/>
  <c r="AG1824" i="7" s="1"/>
  <c r="AF1814" i="7"/>
  <c r="AG1814" i="7" s="1"/>
  <c r="AF1865" i="7"/>
  <c r="AG1865" i="7" s="1"/>
  <c r="AF1791" i="7"/>
  <c r="AG1791" i="7" s="1"/>
  <c r="AF1794" i="7"/>
  <c r="AG1794" i="7" s="1"/>
  <c r="AF1973" i="7"/>
  <c r="AG1973" i="7" s="1"/>
  <c r="AF2028" i="7"/>
  <c r="AG2028" i="7" s="1"/>
  <c r="AF1970" i="7"/>
  <c r="AG1970" i="7" s="1"/>
  <c r="AF1967" i="7"/>
  <c r="AG1967" i="7" s="1"/>
  <c r="AF1248" i="7"/>
  <c r="AG1248" i="7" s="1"/>
  <c r="AF1422" i="7"/>
  <c r="AG1422" i="7" s="1"/>
  <c r="AF1364" i="7"/>
  <c r="AG1364" i="7" s="1"/>
  <c r="AF1269" i="7"/>
  <c r="AG1269" i="7" s="1"/>
  <c r="AF1463" i="7"/>
  <c r="AG1463" i="7" s="1"/>
  <c r="AF1354" i="7"/>
  <c r="AG1354" i="7" s="1"/>
  <c r="AF1546" i="7"/>
  <c r="AG1546" i="7" s="1"/>
  <c r="AF1328" i="7"/>
  <c r="AG1328" i="7" s="1"/>
  <c r="AF1276" i="7"/>
  <c r="AG1276" i="7" s="1"/>
  <c r="AF1443" i="7"/>
  <c r="AG1443" i="7" s="1"/>
  <c r="AF1281" i="7"/>
  <c r="AG1281" i="7" s="1"/>
  <c r="AF1077" i="7"/>
  <c r="AG1077" i="7" s="1"/>
  <c r="AF1356" i="7"/>
  <c r="AG1356" i="7" s="1"/>
  <c r="AF1295" i="7"/>
  <c r="AG1295" i="7" s="1"/>
  <c r="AF1487" i="7"/>
  <c r="AG1487" i="7" s="1"/>
  <c r="AF1855" i="7"/>
  <c r="AG1855" i="7" s="1"/>
  <c r="AF2037" i="7"/>
  <c r="AG2037" i="7" s="1"/>
  <c r="AF2095" i="7"/>
  <c r="AG2095" i="7" s="1"/>
  <c r="AF2157" i="7"/>
  <c r="AG2157" i="7" s="1"/>
  <c r="AF2377" i="7"/>
  <c r="AG2377" i="7" s="1"/>
  <c r="AF2261" i="7"/>
  <c r="AG2261" i="7" s="1"/>
  <c r="AF2142" i="7"/>
  <c r="AG2142" i="7" s="1"/>
  <c r="AF2430" i="7"/>
  <c r="AG2430" i="7" s="1"/>
  <c r="AF2590" i="7"/>
  <c r="AG2590" i="7" s="1"/>
  <c r="AF2084" i="7"/>
  <c r="AG2084" i="7" s="1"/>
  <c r="AF2114" i="7"/>
  <c r="AG2114" i="7" s="1"/>
  <c r="AF2134" i="7"/>
  <c r="AG2134" i="7" s="1"/>
  <c r="AF2422" i="7"/>
  <c r="AG2422" i="7" s="1"/>
  <c r="AF2306" i="7"/>
  <c r="AG2306" i="7" s="1"/>
  <c r="AF2176" i="7"/>
  <c r="AG2176" i="7" s="1"/>
  <c r="AF2464" i="7"/>
  <c r="AG2464" i="7" s="1"/>
  <c r="AF2122" i="7"/>
  <c r="AG2122" i="7" s="1"/>
  <c r="AF2038" i="7"/>
  <c r="AG2038" i="7" s="1"/>
  <c r="AF2151" i="7"/>
  <c r="AG2151" i="7" s="1"/>
  <c r="AF2439" i="7"/>
  <c r="AG2439" i="7" s="1"/>
  <c r="AF2323" i="7"/>
  <c r="AG2323" i="7" s="1"/>
  <c r="AF2193" i="7"/>
  <c r="AG2193" i="7" s="1"/>
  <c r="AF2531" i="7"/>
  <c r="AG2531" i="7" s="1"/>
  <c r="AF2331" i="7"/>
  <c r="AG2331" i="7" s="1"/>
  <c r="AF2167" i="7"/>
  <c r="AG2167" i="7" s="1"/>
  <c r="AF2288" i="7"/>
  <c r="AG2288" i="7" s="1"/>
  <c r="AF2220" i="7"/>
  <c r="AG2220" i="7" s="1"/>
  <c r="AF2429" i="7"/>
  <c r="AG2429" i="7" s="1"/>
  <c r="AF2265" i="7"/>
  <c r="AG2265" i="7" s="1"/>
  <c r="AF2474" i="7"/>
  <c r="AG2474" i="7" s="1"/>
  <c r="AF2322" i="7"/>
  <c r="AG2322" i="7" s="1"/>
  <c r="AF2003" i="7"/>
  <c r="AG2003" i="7" s="1"/>
  <c r="AF2372" i="7"/>
  <c r="AG2372" i="7" s="1"/>
  <c r="AF2420" i="7"/>
  <c r="AG2420" i="7" s="1"/>
  <c r="AF2345" i="7"/>
  <c r="AG2345" i="7" s="1"/>
  <c r="AF2479" i="7"/>
  <c r="AG2479" i="7" s="1"/>
  <c r="AF2441" i="7"/>
  <c r="AG2441" i="7" s="1"/>
  <c r="AF2521" i="7"/>
  <c r="AG2521" i="7" s="1"/>
  <c r="AF2558" i="7"/>
  <c r="AG2558" i="7" s="1"/>
  <c r="AF2277" i="7"/>
  <c r="AG2277" i="7" s="1"/>
  <c r="AF2335" i="7"/>
  <c r="AG2335" i="7" s="1"/>
  <c r="AF2041" i="7"/>
  <c r="AG2041" i="7" s="1"/>
  <c r="AF1981" i="7"/>
  <c r="AG1981" i="7" s="1"/>
  <c r="AF1961" i="7"/>
  <c r="AG1961" i="7" s="1"/>
  <c r="AF1927" i="7"/>
  <c r="AG1927" i="7" s="1"/>
  <c r="AF1563" i="7"/>
  <c r="AG1563" i="7" s="1"/>
  <c r="AF1678" i="7"/>
  <c r="AG1678" i="7" s="1"/>
  <c r="AF1612" i="7"/>
  <c r="AG1612" i="7" s="1"/>
  <c r="AF1484" i="7"/>
  <c r="AG1484" i="7" s="1"/>
  <c r="AF1651" i="7"/>
  <c r="AG1651" i="7" s="1"/>
  <c r="AF1721" i="7"/>
  <c r="AG1721" i="7" s="1"/>
  <c r="AF1556" i="7"/>
  <c r="AG1556" i="7" s="1"/>
  <c r="AF1642" i="7"/>
  <c r="AG1642" i="7" s="1"/>
  <c r="AF1659" i="7"/>
  <c r="AG1659" i="7" s="1"/>
  <c r="AF1748" i="7"/>
  <c r="AG1748" i="7" s="1"/>
  <c r="AF1722" i="7"/>
  <c r="AG1722" i="7" s="1"/>
  <c r="AF1672" i="7"/>
  <c r="AG1672" i="7" s="1"/>
  <c r="AF1618" i="7"/>
  <c r="AG1618" i="7" s="1"/>
  <c r="AF1665" i="7"/>
  <c r="AG1665" i="7" s="1"/>
  <c r="AF1843" i="7"/>
  <c r="AG1843" i="7" s="1"/>
  <c r="AF1933" i="7"/>
  <c r="AG1933" i="7" s="1"/>
  <c r="AF2010" i="7"/>
  <c r="AG2010" i="7" s="1"/>
  <c r="AF2007" i="7"/>
  <c r="AG2007" i="7" s="1"/>
  <c r="AF1923" i="7"/>
  <c r="AG1923" i="7" s="1"/>
  <c r="AF1980" i="7"/>
  <c r="AG1980" i="7" s="1"/>
  <c r="AF1909" i="7"/>
  <c r="AG1909" i="7" s="1"/>
  <c r="AF1891" i="7"/>
  <c r="AG1891" i="7" s="1"/>
  <c r="AF1277" i="7"/>
  <c r="AG1277" i="7" s="1"/>
  <c r="AF1206" i="7"/>
  <c r="AG1206" i="7" s="1"/>
  <c r="AF1393" i="7"/>
  <c r="AG1393" i="7" s="1"/>
  <c r="AF1319" i="7"/>
  <c r="AG1319" i="7" s="1"/>
  <c r="AF1511" i="7"/>
  <c r="AG1511" i="7" s="1"/>
  <c r="AF1402" i="7"/>
  <c r="AG1402" i="7" s="1"/>
  <c r="AF1243" i="7"/>
  <c r="AG1243" i="7" s="1"/>
  <c r="AF1357" i="7"/>
  <c r="AG1357" i="7" s="1"/>
  <c r="AF1299" i="7"/>
  <c r="AG1299" i="7" s="1"/>
  <c r="AF1137" i="7"/>
  <c r="AG1137" i="7" s="1"/>
  <c r="AF1334" i="7"/>
  <c r="AG1334" i="7" s="1"/>
  <c r="AF1268" i="7"/>
  <c r="AG1268" i="7" s="1"/>
  <c r="AF1385" i="7"/>
  <c r="AG1385" i="7" s="1"/>
  <c r="AF1343" i="7"/>
  <c r="AG1343" i="7" s="1"/>
  <c r="AF1260" i="7"/>
  <c r="AG1260" i="7" s="1"/>
  <c r="AF1442" i="7"/>
  <c r="AG1442" i="7" s="1"/>
  <c r="AF1469" i="7"/>
  <c r="AG1469" i="7" s="1"/>
  <c r="AF1405" i="7"/>
  <c r="AG1405" i="7" s="1"/>
  <c r="AF1513" i="7"/>
  <c r="AG1513" i="7" s="1"/>
  <c r="AF1403" i="7"/>
  <c r="AG1403" i="7" s="1"/>
  <c r="AF1440" i="7"/>
  <c r="AG1440" i="7" s="1"/>
  <c r="AF1349" i="7"/>
  <c r="AG1349" i="7" s="1"/>
  <c r="AF1555" i="7"/>
  <c r="AG1555" i="7" s="1"/>
  <c r="AF1392" i="7"/>
  <c r="AG1392" i="7" s="1"/>
  <c r="AF1593" i="7"/>
  <c r="AG1593" i="7" s="1"/>
  <c r="AF1507" i="7"/>
  <c r="AG1507" i="7" s="1"/>
  <c r="AF1500" i="7"/>
  <c r="AG1500" i="7" s="1"/>
  <c r="AF1381" i="7"/>
  <c r="AG1381" i="7" s="1"/>
  <c r="AF1161" i="7"/>
  <c r="AG1161" i="7" s="1"/>
  <c r="AF1229" i="7"/>
  <c r="AG1229" i="7" s="1"/>
  <c r="AF1079" i="7"/>
  <c r="AG1079" i="7" s="1"/>
  <c r="AF1151" i="7"/>
  <c r="AG1151" i="7" s="1"/>
  <c r="AF1173" i="7"/>
  <c r="AG1173" i="7" s="1"/>
  <c r="AF1148" i="7"/>
  <c r="AG1148" i="7" s="1"/>
  <c r="AF1170" i="7"/>
  <c r="AG1170" i="7" s="1"/>
  <c r="AF1114" i="7"/>
  <c r="AG1114" i="7" s="1"/>
  <c r="AF1073" i="7"/>
  <c r="AG1073" i="7" s="1"/>
  <c r="AF1210" i="7"/>
  <c r="AG1210" i="7" s="1"/>
  <c r="AF1172" i="7"/>
  <c r="AG1172" i="7" s="1"/>
  <c r="AF1099" i="7"/>
  <c r="AG1099" i="7" s="1"/>
  <c r="AF1159" i="7"/>
  <c r="AG1159" i="7" s="1"/>
  <c r="AF2593" i="7"/>
  <c r="AG2593" i="7" s="1"/>
  <c r="AF2030" i="7"/>
  <c r="AG2030" i="7" s="1"/>
  <c r="AF2124" i="7"/>
  <c r="AG2124" i="7" s="1"/>
  <c r="AF2185" i="7"/>
  <c r="AG2185" i="7" s="1"/>
  <c r="AF2473" i="7"/>
  <c r="AG2473" i="7" s="1"/>
  <c r="AF2357" i="7"/>
  <c r="AG2357" i="7" s="1"/>
  <c r="AF2238" i="7"/>
  <c r="AG2238" i="7" s="1"/>
  <c r="AF2567" i="7"/>
  <c r="AG2567" i="7" s="1"/>
  <c r="AF2365" i="7"/>
  <c r="AG2365" i="7" s="1"/>
  <c r="AF2053" i="7"/>
  <c r="AG2053" i="7" s="1"/>
  <c r="AF2319" i="7"/>
  <c r="AG2319" i="7" s="1"/>
  <c r="AF2234" i="7"/>
  <c r="AG2234" i="7" s="1"/>
  <c r="AF2443" i="7"/>
  <c r="AG2443" i="7" s="1"/>
  <c r="AF2279" i="7"/>
  <c r="AG2279" i="7" s="1"/>
  <c r="AF2477" i="7"/>
  <c r="AG2477" i="7" s="1"/>
  <c r="AF2293" i="7"/>
  <c r="AG2293" i="7" s="1"/>
  <c r="AF2533" i="7"/>
  <c r="AG2533" i="7" s="1"/>
  <c r="AF2249" i="7"/>
  <c r="AG2249" i="7" s="1"/>
  <c r="AF2297" i="7"/>
  <c r="AG2297" i="7" s="1"/>
  <c r="AF2307" i="7"/>
  <c r="AG2307" i="7" s="1"/>
  <c r="AF2393" i="7"/>
  <c r="AG2393" i="7" s="1"/>
  <c r="AF2403" i="7"/>
  <c r="AG2403" i="7" s="1"/>
  <c r="AF2496" i="7"/>
  <c r="AG2496" i="7" s="1"/>
  <c r="AF2578" i="7"/>
  <c r="AG2578" i="7" s="1"/>
  <c r="AF2250" i="7"/>
  <c r="AG2250" i="7" s="1"/>
  <c r="AF2325" i="7"/>
  <c r="AG2325" i="7" s="1"/>
  <c r="AF2058" i="7"/>
  <c r="AG2058" i="7" s="1"/>
  <c r="AF2012" i="7"/>
  <c r="AG2012" i="7" s="1"/>
  <c r="AF1946" i="7"/>
  <c r="AG1946" i="7" s="1"/>
  <c r="AF1915" i="7"/>
  <c r="AG1915" i="7" s="1"/>
  <c r="AF1565" i="7"/>
  <c r="AG1565" i="7" s="1"/>
  <c r="AF1691" i="7"/>
  <c r="AG1691" i="7" s="1"/>
  <c r="AF1625" i="7"/>
  <c r="AG1625" i="7" s="1"/>
  <c r="AF1539" i="7"/>
  <c r="AG1539" i="7" s="1"/>
  <c r="AF1624" i="7"/>
  <c r="AG1624" i="7" s="1"/>
  <c r="AF1465" i="7"/>
  <c r="AG1465" i="7" s="1"/>
  <c r="AF1583" i="7"/>
  <c r="AG1583" i="7" s="1"/>
  <c r="AF1645" i="7"/>
  <c r="AG1645" i="7" s="1"/>
  <c r="AF1698" i="7"/>
  <c r="AG1698" i="7" s="1"/>
  <c r="AF1764" i="7"/>
  <c r="AG1764" i="7" s="1"/>
  <c r="AF1738" i="7"/>
  <c r="AG1738" i="7" s="1"/>
  <c r="AF1679" i="7"/>
  <c r="AG1679" i="7" s="1"/>
  <c r="AF1621" i="7"/>
  <c r="AG1621" i="7" s="1"/>
  <c r="AF1688" i="7"/>
  <c r="AG1688" i="7" s="1"/>
  <c r="AF1846" i="7"/>
  <c r="AG1846" i="7" s="1"/>
  <c r="AF1950" i="7"/>
  <c r="AG1950" i="7" s="1"/>
  <c r="AF1993" i="7"/>
  <c r="AG1993" i="7" s="1"/>
  <c r="AF2000" i="7"/>
  <c r="AG2000" i="7" s="1"/>
  <c r="AF1916" i="7"/>
  <c r="AG1916" i="7" s="1"/>
  <c r="AF1963" i="7"/>
  <c r="AG1963" i="7" s="1"/>
  <c r="AF1900" i="7"/>
  <c r="AG1900" i="7" s="1"/>
  <c r="AF1883" i="7"/>
  <c r="AG1883" i="7" s="1"/>
  <c r="AF1291" i="7"/>
  <c r="AG1291" i="7" s="1"/>
  <c r="AF1285" i="7"/>
  <c r="AG1285" i="7" s="1"/>
  <c r="AF1396" i="7"/>
  <c r="AG1396" i="7" s="1"/>
  <c r="AF1335" i="7"/>
  <c r="AG1335" i="7" s="1"/>
  <c r="AF1527" i="7"/>
  <c r="AG1527" i="7" s="1"/>
  <c r="AF1418" i="7"/>
  <c r="AG1418" i="7" s="1"/>
  <c r="AF1245" i="7"/>
  <c r="AG1245" i="7" s="1"/>
  <c r="AF1360" i="7"/>
  <c r="AG1360" i="7" s="1"/>
  <c r="AF1315" i="7"/>
  <c r="AG1315" i="7" s="1"/>
  <c r="AF1169" i="7"/>
  <c r="AG1169" i="7" s="1"/>
  <c r="AF1350" i="7"/>
  <c r="AG1350" i="7" s="1"/>
  <c r="AF1273" i="7"/>
  <c r="AG1273" i="7" s="1"/>
  <c r="AF1388" i="7"/>
  <c r="AG1388" i="7" s="1"/>
  <c r="AF1359" i="7"/>
  <c r="AG1359" i="7" s="1"/>
  <c r="AF1265" i="7"/>
  <c r="AG1265" i="7" s="1"/>
  <c r="AF1458" i="7"/>
  <c r="AG1458" i="7" s="1"/>
  <c r="AF1473" i="7"/>
  <c r="AG1473" i="7" s="1"/>
  <c r="AF1444" i="7"/>
  <c r="AG1444" i="7" s="1"/>
  <c r="AF1518" i="7"/>
  <c r="AG1518" i="7" s="1"/>
  <c r="AF1420" i="7"/>
  <c r="AG1420" i="7" s="1"/>
  <c r="AF1449" i="7"/>
  <c r="AG1449" i="7" s="1"/>
  <c r="AF1352" i="7"/>
  <c r="AG1352" i="7" s="1"/>
  <c r="AF1355" i="7"/>
  <c r="AG1355" i="7" s="1"/>
  <c r="AF1397" i="7"/>
  <c r="AG1397" i="7" s="1"/>
  <c r="AF1596" i="7"/>
  <c r="AG1596" i="7" s="1"/>
  <c r="AF1524" i="7"/>
  <c r="AG1524" i="7" s="1"/>
  <c r="AF1534" i="7"/>
  <c r="AG1534" i="7" s="1"/>
  <c r="AF1179" i="7"/>
  <c r="AG1179" i="7" s="1"/>
  <c r="AF1166" i="7"/>
  <c r="AG1166" i="7" s="1"/>
  <c r="AF1234" i="7"/>
  <c r="AG1234" i="7" s="1"/>
  <c r="AF1086" i="7"/>
  <c r="AG1086" i="7" s="1"/>
  <c r="AF1158" i="7"/>
  <c r="AG1158" i="7" s="1"/>
  <c r="AF1178" i="7"/>
  <c r="AG1178" i="7" s="1"/>
  <c r="AF2505" i="7"/>
  <c r="AG2505" i="7" s="1"/>
  <c r="AF2048" i="7"/>
  <c r="AG2048" i="7" s="1"/>
  <c r="AF2013" i="7"/>
  <c r="AG2013" i="7" s="1"/>
  <c r="AF2199" i="7"/>
  <c r="AG2199" i="7" s="1"/>
  <c r="AF2476" i="7"/>
  <c r="AG2476" i="7" s="1"/>
  <c r="AF2371" i="7"/>
  <c r="AG2371" i="7" s="1"/>
  <c r="AF2241" i="7"/>
  <c r="AG2241" i="7" s="1"/>
  <c r="AF2579" i="7"/>
  <c r="AG2579" i="7" s="1"/>
  <c r="AF2274" i="7"/>
  <c r="AG2274" i="7" s="1"/>
  <c r="AF2079" i="7"/>
  <c r="AG2079" i="7" s="1"/>
  <c r="AF2055" i="7"/>
  <c r="AG2055" i="7" s="1"/>
  <c r="AF2230" i="7"/>
  <c r="AG2230" i="7" s="1"/>
  <c r="AF2082" i="7"/>
  <c r="AG2082" i="7" s="1"/>
  <c r="AF2402" i="7"/>
  <c r="AG2402" i="7" s="1"/>
  <c r="AF2272" i="7"/>
  <c r="AG2272" i="7" s="1"/>
  <c r="AF2126" i="7"/>
  <c r="AG2126" i="7" s="1"/>
  <c r="AF2410" i="7"/>
  <c r="AG2410" i="7" s="1"/>
  <c r="AF2147" i="7"/>
  <c r="AG2147" i="7" s="1"/>
  <c r="AF2353" i="7"/>
  <c r="AG2353" i="7" s="1"/>
  <c r="AF2282" i="7"/>
  <c r="AG2282" i="7" s="1"/>
  <c r="AF2498" i="7"/>
  <c r="AG2498" i="7" s="1"/>
  <c r="AF2327" i="7"/>
  <c r="AG2327" i="7" s="1"/>
  <c r="AF2489" i="7"/>
  <c r="AG2489" i="7" s="1"/>
  <c r="AF2565" i="7"/>
  <c r="AG2565" i="7" s="1"/>
  <c r="AF2591" i="7"/>
  <c r="AG2591" i="7" s="1"/>
  <c r="AF2549" i="7"/>
  <c r="AG2549" i="7" s="1"/>
  <c r="AF2588" i="7"/>
  <c r="AG2588" i="7" s="1"/>
  <c r="AF2208" i="7"/>
  <c r="AG2208" i="7" s="1"/>
  <c r="AF2280" i="7"/>
  <c r="AG2280" i="7" s="1"/>
  <c r="AF2304" i="7"/>
  <c r="AG2304" i="7" s="1"/>
  <c r="AF2417" i="7"/>
  <c r="AG2417" i="7" s="1"/>
  <c r="AF2546" i="7"/>
  <c r="AG2546" i="7" s="1"/>
  <c r="AF2585" i="7"/>
  <c r="AG2585" i="7" s="1"/>
  <c r="AF2212" i="7"/>
  <c r="AG2212" i="7" s="1"/>
  <c r="AF2071" i="7"/>
  <c r="AG2071" i="7" s="1"/>
  <c r="AF1964" i="7"/>
  <c r="AG1964" i="7" s="1"/>
  <c r="AF1850" i="7"/>
  <c r="AG1850" i="7" s="1"/>
  <c r="AF1852" i="7"/>
  <c r="AG1852" i="7" s="1"/>
  <c r="AF1597" i="7"/>
  <c r="AG1597" i="7" s="1"/>
  <c r="AF1519" i="7"/>
  <c r="AG1519" i="7" s="1"/>
  <c r="AF1657" i="7"/>
  <c r="AG1657" i="7" s="1"/>
  <c r="AF1709" i="7"/>
  <c r="AG1709" i="7" s="1"/>
  <c r="AF1656" i="7"/>
  <c r="AG1656" i="7" s="1"/>
  <c r="AF1706" i="7"/>
  <c r="AG1706" i="7" s="1"/>
  <c r="AF1666" i="7"/>
  <c r="AG1666" i="7" s="1"/>
  <c r="AF1716" i="7"/>
  <c r="AG1716" i="7" s="1"/>
  <c r="AF1761" i="7"/>
  <c r="AG1761" i="7" s="1"/>
  <c r="AF1812" i="7"/>
  <c r="AG1812" i="7" s="1"/>
  <c r="AF1754" i="7"/>
  <c r="AG1754" i="7" s="1"/>
  <c r="AF1735" i="7"/>
  <c r="AG1735" i="7" s="1"/>
  <c r="AF1690" i="7"/>
  <c r="AG1690" i="7" s="1"/>
  <c r="AF1747" i="7"/>
  <c r="AG1747" i="7" s="1"/>
  <c r="AF1753" i="7"/>
  <c r="AG1753" i="7" s="1"/>
  <c r="AF1949" i="7"/>
  <c r="AG1949" i="7" s="1"/>
  <c r="AF1969" i="7"/>
  <c r="AG1969" i="7" s="1"/>
  <c r="AF1939" i="7"/>
  <c r="AG1939" i="7" s="1"/>
  <c r="AF1836" i="7"/>
  <c r="AG1836" i="7" s="1"/>
  <c r="AF1746" i="7"/>
  <c r="AG1746" i="7" s="1"/>
  <c r="AF1655" i="7"/>
  <c r="AG1655" i="7" s="1"/>
  <c r="AF1600" i="7"/>
  <c r="AG1600" i="7" s="1"/>
  <c r="AF1310" i="7"/>
  <c r="AG1310" i="7" s="1"/>
  <c r="AF1300" i="7"/>
  <c r="AG1300" i="7" s="1"/>
  <c r="AF1425" i="7"/>
  <c r="AG1425" i="7" s="1"/>
  <c r="AF1367" i="7"/>
  <c r="AG1367" i="7" s="1"/>
  <c r="AF1230" i="7"/>
  <c r="AG1230" i="7" s="1"/>
  <c r="AF1450" i="7"/>
  <c r="AG1450" i="7" s="1"/>
  <c r="AF1290" i="7"/>
  <c r="AG1290" i="7" s="1"/>
  <c r="AF1376" i="7"/>
  <c r="AG1376" i="7" s="1"/>
  <c r="AF1347" i="7"/>
  <c r="AG1347" i="7" s="1"/>
  <c r="AF1194" i="7"/>
  <c r="AG1194" i="7" s="1"/>
  <c r="AF1382" i="7"/>
  <c r="AG1382" i="7" s="1"/>
  <c r="AF1308" i="7"/>
  <c r="AG1308" i="7" s="1"/>
  <c r="AF1192" i="7"/>
  <c r="AG1192" i="7" s="1"/>
  <c r="AF1391" i="7"/>
  <c r="AG1391" i="7" s="1"/>
  <c r="AF2228" i="7"/>
  <c r="AG2228" i="7" s="1"/>
  <c r="AF2092" i="7"/>
  <c r="AG2092" i="7" s="1"/>
  <c r="AF2061" i="7"/>
  <c r="AG2061" i="7" s="1"/>
  <c r="AF2233" i="7"/>
  <c r="AG2233" i="7" s="1"/>
  <c r="AF2120" i="7"/>
  <c r="AG2120" i="7" s="1"/>
  <c r="AF2405" i="7"/>
  <c r="AG2405" i="7" s="1"/>
  <c r="AF2286" i="7"/>
  <c r="AG2286" i="7" s="1"/>
  <c r="AF2093" i="7"/>
  <c r="AG2093" i="7" s="1"/>
  <c r="AF2072" i="7"/>
  <c r="AG2072" i="7" s="1"/>
  <c r="AF2110" i="7"/>
  <c r="AG2110" i="7" s="1"/>
  <c r="AF2278" i="7"/>
  <c r="AG2278" i="7" s="1"/>
  <c r="AF2162" i="7"/>
  <c r="AG2162" i="7" s="1"/>
  <c r="AF2450" i="7"/>
  <c r="AG2450" i="7" s="1"/>
  <c r="AF2320" i="7"/>
  <c r="AG2320" i="7" s="1"/>
  <c r="AF2170" i="7"/>
  <c r="AG2170" i="7" s="1"/>
  <c r="AF2458" i="7"/>
  <c r="AG2458" i="7" s="1"/>
  <c r="AF2113" i="7"/>
  <c r="AG2113" i="7" s="1"/>
  <c r="AF2401" i="7"/>
  <c r="AG2401" i="7" s="1"/>
  <c r="AF2299" i="7"/>
  <c r="AG2299" i="7" s="1"/>
  <c r="AF2135" i="7"/>
  <c r="AG2135" i="7" s="1"/>
  <c r="AF2358" i="7"/>
  <c r="AG2358" i="7" s="1"/>
  <c r="AF2501" i="7"/>
  <c r="AG2501" i="7" s="1"/>
  <c r="AF2499" i="7"/>
  <c r="AG2499" i="7" s="1"/>
  <c r="AF2561" i="7"/>
  <c r="AG2561" i="7" s="1"/>
  <c r="AF2315" i="7"/>
  <c r="AG2315" i="7" s="1"/>
  <c r="AF2421" i="7"/>
  <c r="AG2421" i="7" s="1"/>
  <c r="AF2581" i="7"/>
  <c r="AG2581" i="7" s="1"/>
  <c r="AF2205" i="7"/>
  <c r="AG2205" i="7" s="1"/>
  <c r="AF2246" i="7"/>
  <c r="AG2246" i="7" s="1"/>
  <c r="AF2376" i="7"/>
  <c r="AG2376" i="7" s="1"/>
  <c r="AF2530" i="7"/>
  <c r="AG2530" i="7" s="1"/>
  <c r="AF2560" i="7"/>
  <c r="AG2560" i="7" s="1"/>
  <c r="AF2063" i="7"/>
  <c r="AG2063" i="7" s="1"/>
  <c r="AF2074" i="7"/>
  <c r="AG2074" i="7" s="1"/>
  <c r="AF1912" i="7"/>
  <c r="AG1912" i="7" s="1"/>
  <c r="AF1668" i="7"/>
  <c r="AG1668" i="7" s="1"/>
  <c r="AF1419" i="7"/>
  <c r="AG1419" i="7" s="1"/>
  <c r="AF1608" i="7"/>
  <c r="AG1608" i="7" s="1"/>
  <c r="AF1615" i="7"/>
  <c r="AG1615" i="7" s="1"/>
  <c r="AF1601" i="7"/>
  <c r="AG1601" i="7" s="1"/>
  <c r="AF1504" i="7"/>
  <c r="AG1504" i="7" s="1"/>
  <c r="AF1667" i="7"/>
  <c r="AG1667" i="7" s="1"/>
  <c r="AF1712" i="7"/>
  <c r="AG1712" i="7" s="1"/>
  <c r="AF1714" i="7"/>
  <c r="AG1714" i="7" s="1"/>
  <c r="AF1742" i="7"/>
  <c r="AG1742" i="7" s="1"/>
  <c r="AF1793" i="7"/>
  <c r="AG1793" i="7" s="1"/>
  <c r="AF1844" i="7"/>
  <c r="AG1844" i="7" s="1"/>
  <c r="AF1786" i="7"/>
  <c r="AG1786" i="7" s="1"/>
  <c r="AF1757" i="7"/>
  <c r="AG1757" i="7" s="1"/>
  <c r="AF1726" i="7"/>
  <c r="AG1726" i="7" s="1"/>
  <c r="AF1779" i="7"/>
  <c r="AG1779" i="7" s="1"/>
  <c r="AF1785" i="7"/>
  <c r="AG1785" i="7" s="1"/>
  <c r="AF1930" i="7"/>
  <c r="AG1930" i="7" s="1"/>
  <c r="AF1925" i="7"/>
  <c r="AG1925" i="7" s="1"/>
  <c r="AF1904" i="7"/>
  <c r="AG1904" i="7" s="1"/>
  <c r="AF1756" i="7"/>
  <c r="AG1756" i="7" s="1"/>
  <c r="AF2025" i="7"/>
  <c r="AG2025" i="7" s="1"/>
  <c r="AF2039" i="7"/>
  <c r="AG2039" i="7" s="1"/>
  <c r="AF1436" i="7"/>
  <c r="AG1436" i="7" s="1"/>
  <c r="AF1342" i="7"/>
  <c r="AG1342" i="7" s="1"/>
  <c r="AF1329" i="7"/>
  <c r="AG1329" i="7" s="1"/>
  <c r="AF1441" i="7"/>
  <c r="AG1441" i="7" s="1"/>
  <c r="AF1399" i="7"/>
  <c r="AG1399" i="7" s="1"/>
  <c r="AF1279" i="7"/>
  <c r="AG1279" i="7" s="1"/>
  <c r="AF1482" i="7"/>
  <c r="AG1482" i="7" s="1"/>
  <c r="AF1296" i="7"/>
  <c r="AG1296" i="7" s="1"/>
  <c r="AF1212" i="7"/>
  <c r="AG1212" i="7" s="1"/>
  <c r="AF1379" i="7"/>
  <c r="AG1379" i="7" s="1"/>
  <c r="AF1207" i="7"/>
  <c r="AG1207" i="7" s="1"/>
  <c r="AF1414" i="7"/>
  <c r="AG1414" i="7" s="1"/>
  <c r="AF1324" i="7"/>
  <c r="AG1324" i="7" s="1"/>
  <c r="AF1235" i="7"/>
  <c r="AG1235" i="7" s="1"/>
  <c r="AF1423" i="7"/>
  <c r="AG1423" i="7" s="1"/>
  <c r="AF1330" i="7"/>
  <c r="AG1330" i="7" s="1"/>
  <c r="AF1522" i="7"/>
  <c r="AG1522" i="7" s="1"/>
  <c r="AF1536" i="7"/>
  <c r="AG1536" i="7" s="1"/>
  <c r="AF1497" i="7"/>
  <c r="AG1497" i="7" s="1"/>
  <c r="AF1575" i="7"/>
  <c r="AG1575" i="7" s="1"/>
  <c r="AF1508" i="7"/>
  <c r="AG1508" i="7" s="1"/>
  <c r="AF2099" i="7"/>
  <c r="AG2099" i="7" s="1"/>
  <c r="AF2098" i="7"/>
  <c r="AG2098" i="7" s="1"/>
  <c r="AF2027" i="7"/>
  <c r="AG2027" i="7" s="1"/>
  <c r="AF2295" i="7"/>
  <c r="AG2295" i="7" s="1"/>
  <c r="AF2179" i="7"/>
  <c r="AG2179" i="7" s="1"/>
  <c r="AF2467" i="7"/>
  <c r="AG2467" i="7" s="1"/>
  <c r="AF2337" i="7"/>
  <c r="AG2337" i="7" s="1"/>
  <c r="AF2187" i="7"/>
  <c r="AG2187" i="7" s="1"/>
  <c r="AF2512" i="7"/>
  <c r="AG2512" i="7" s="1"/>
  <c r="AF2144" i="7"/>
  <c r="AG2144" i="7" s="1"/>
  <c r="AF2432" i="7"/>
  <c r="AG2432" i="7" s="1"/>
  <c r="AF2316" i="7"/>
  <c r="AG2316" i="7" s="1"/>
  <c r="AF2169" i="7"/>
  <c r="AG2169" i="7" s="1"/>
  <c r="AF2361" i="7"/>
  <c r="AG2361" i="7" s="1"/>
  <c r="AF2540" i="7"/>
  <c r="AG2540" i="7" s="1"/>
  <c r="AF2497" i="7"/>
  <c r="AG2497" i="7" s="1"/>
  <c r="AF2538" i="7"/>
  <c r="AG2538" i="7" s="1"/>
  <c r="AF2570" i="7"/>
  <c r="AG2570" i="7" s="1"/>
  <c r="AF2589" i="7"/>
  <c r="AG2589" i="7" s="1"/>
  <c r="AF2380" i="7"/>
  <c r="AG2380" i="7" s="1"/>
  <c r="AF2526" i="7"/>
  <c r="AG2526" i="7" s="1"/>
  <c r="AF2222" i="7"/>
  <c r="AG2222" i="7" s="1"/>
  <c r="AF2294" i="7"/>
  <c r="AG2294" i="7" s="1"/>
  <c r="AF2466" i="7"/>
  <c r="AG2466" i="7" s="1"/>
  <c r="AF2517" i="7"/>
  <c r="AG2517" i="7" s="1"/>
  <c r="AF2080" i="7"/>
  <c r="AG2080" i="7" s="1"/>
  <c r="AF2036" i="7"/>
  <c r="AG2036" i="7" s="1"/>
  <c r="AF1903" i="7"/>
  <c r="AG1903" i="7" s="1"/>
  <c r="AF2040" i="7"/>
  <c r="AG2040" i="7" s="1"/>
  <c r="AF1448" i="7"/>
  <c r="AG1448" i="7" s="1"/>
  <c r="AF1639" i="7"/>
  <c r="AG1639" i="7" s="1"/>
  <c r="AF1681" i="7"/>
  <c r="AG1681" i="7" s="1"/>
  <c r="AF1630" i="7"/>
  <c r="AG1630" i="7" s="1"/>
  <c r="AF1553" i="7"/>
  <c r="AG1553" i="7" s="1"/>
  <c r="AF1686" i="7"/>
  <c r="AG1686" i="7" s="1"/>
  <c r="AF1749" i="7"/>
  <c r="AG1749" i="7" s="1"/>
  <c r="AF1752" i="7"/>
  <c r="AG1752" i="7" s="1"/>
  <c r="AF1755" i="7"/>
  <c r="AG1755" i="7" s="1"/>
  <c r="AF1841" i="7"/>
  <c r="AG1841" i="7" s="1"/>
  <c r="AF1860" i="7"/>
  <c r="AG1860" i="7" s="1"/>
  <c r="AF1799" i="7"/>
  <c r="AG1799" i="7" s="1"/>
  <c r="AF1789" i="7"/>
  <c r="AG1789" i="7" s="1"/>
  <c r="AF1744" i="7"/>
  <c r="AG1744" i="7" s="1"/>
  <c r="AF1782" i="7"/>
  <c r="AG1782" i="7" s="1"/>
  <c r="AF1817" i="7"/>
  <c r="AG1817" i="7" s="1"/>
  <c r="AF1820" i="7"/>
  <c r="AG1820" i="7" s="1"/>
  <c r="AF1918" i="7"/>
  <c r="AG1918" i="7" s="1"/>
  <c r="AF1759" i="7"/>
  <c r="AG1759" i="7" s="1"/>
  <c r="AF1743" i="7"/>
  <c r="AG1743" i="7" s="1"/>
  <c r="AF2018" i="7"/>
  <c r="AG2018" i="7" s="1"/>
  <c r="AF2015" i="7"/>
  <c r="AG2015" i="7" s="1"/>
  <c r="AF1223" i="7"/>
  <c r="AG1223" i="7" s="1"/>
  <c r="AF1374" i="7"/>
  <c r="AG1374" i="7" s="1"/>
  <c r="AF1332" i="7"/>
  <c r="AG1332" i="7" s="1"/>
  <c r="AF1174" i="7"/>
  <c r="AG1174" i="7" s="1"/>
  <c r="AF1415" i="7"/>
  <c r="AG1415" i="7" s="1"/>
  <c r="AF1306" i="7"/>
  <c r="AG1306" i="7" s="1"/>
  <c r="AF1498" i="7"/>
  <c r="AG1498" i="7" s="1"/>
  <c r="AF1309" i="7"/>
  <c r="AG1309" i="7" s="1"/>
  <c r="AF1247" i="7"/>
  <c r="AG1247" i="7" s="1"/>
  <c r="AF1395" i="7"/>
  <c r="AG1395" i="7" s="1"/>
  <c r="AF1222" i="7"/>
  <c r="AG1222" i="7" s="1"/>
  <c r="AF1430" i="7"/>
  <c r="AG1430" i="7" s="1"/>
  <c r="AF1337" i="7"/>
  <c r="AG1337" i="7" s="1"/>
  <c r="AF1251" i="7"/>
  <c r="AG1251" i="7" s="1"/>
  <c r="AF1439" i="7"/>
  <c r="AG1439" i="7" s="1"/>
  <c r="AF1346" i="7"/>
  <c r="AG1346" i="7" s="1"/>
  <c r="AF1538" i="7"/>
  <c r="AG1538" i="7" s="1"/>
  <c r="AF1544" i="7"/>
  <c r="AG1544" i="7" s="1"/>
  <c r="AF1523" i="7"/>
  <c r="AG1523" i="7" s="1"/>
  <c r="AF1591" i="7"/>
  <c r="AG1591" i="7" s="1"/>
  <c r="AF1562" i="7"/>
  <c r="AG1562" i="7" s="1"/>
  <c r="AF1501" i="7"/>
  <c r="AG1501" i="7" s="1"/>
  <c r="AF1494" i="7"/>
  <c r="AG1494" i="7" s="1"/>
  <c r="AF1476" i="7"/>
  <c r="AG1476" i="7" s="1"/>
  <c r="AF1517" i="7"/>
  <c r="AG1517" i="7" s="1"/>
  <c r="AF1365" i="7"/>
  <c r="AG1365" i="7" s="1"/>
  <c r="AF1307" i="7"/>
  <c r="AG1307" i="7" s="1"/>
  <c r="AF1602" i="7"/>
  <c r="AG1602" i="7" s="1"/>
  <c r="AF1096" i="7"/>
  <c r="AG1096" i="7" s="1"/>
  <c r="AF1171" i="7"/>
  <c r="AG1171" i="7" s="1"/>
  <c r="AF1266" i="7"/>
  <c r="AG1266" i="7" s="1"/>
  <c r="AF1115" i="7"/>
  <c r="AG1115" i="7" s="1"/>
  <c r="AF1117" i="7"/>
  <c r="AG1117" i="7" s="1"/>
  <c r="AF1076" i="7"/>
  <c r="AG1076" i="7" s="1"/>
  <c r="AF1236" i="7"/>
  <c r="AG1236" i="7" s="1"/>
  <c r="AF1249" i="7"/>
  <c r="AG1249" i="7" s="1"/>
  <c r="AF1150" i="7"/>
  <c r="AG1150" i="7" s="1"/>
  <c r="AF1145" i="7"/>
  <c r="AG1145" i="7" s="1"/>
  <c r="AF1104" i="7"/>
  <c r="AG1104" i="7" s="1"/>
  <c r="AF1063" i="7"/>
  <c r="AG1063" i="7" s="1"/>
  <c r="AF1135" i="7"/>
  <c r="AG1135" i="7" s="1"/>
  <c r="AF917" i="7"/>
  <c r="AG917" i="7" s="1"/>
  <c r="AF2075" i="7"/>
  <c r="AG2075" i="7" s="1"/>
  <c r="AF2382" i="7"/>
  <c r="AG2382" i="7" s="1"/>
  <c r="AF2150" i="7"/>
  <c r="AG2150" i="7" s="1"/>
  <c r="AF2203" i="7"/>
  <c r="AG2203" i="7" s="1"/>
  <c r="AF2262" i="7"/>
  <c r="AG2262" i="7" s="1"/>
  <c r="AF2356" i="7"/>
  <c r="AG2356" i="7" s="1"/>
  <c r="AF2387" i="7"/>
  <c r="AG2387" i="7" s="1"/>
  <c r="AF2451" i="7"/>
  <c r="AG2451" i="7" s="1"/>
  <c r="AF2462" i="7"/>
  <c r="AG2462" i="7" s="1"/>
  <c r="AF2178" i="7"/>
  <c r="AG2178" i="7" s="1"/>
  <c r="AF2359" i="7"/>
  <c r="AG2359" i="7" s="1"/>
  <c r="AF2062" i="7"/>
  <c r="AG2062" i="7" s="1"/>
  <c r="AF1955" i="7"/>
  <c r="AG1955" i="7" s="1"/>
  <c r="AF1675" i="7"/>
  <c r="AG1675" i="7" s="1"/>
  <c r="AF1400" i="7"/>
  <c r="AG1400" i="7" s="1"/>
  <c r="AF1705" i="7"/>
  <c r="AG1705" i="7" s="1"/>
  <c r="AF1531" i="7"/>
  <c r="AG1531" i="7" s="1"/>
  <c r="AF1720" i="7"/>
  <c r="AG1720" i="7" s="1"/>
  <c r="AF1581" i="7"/>
  <c r="AG1581" i="7" s="1"/>
  <c r="AF1856" i="7"/>
  <c r="AG1856" i="7" s="1"/>
  <c r="AF1926" i="7"/>
  <c r="AG1926" i="7" s="1"/>
  <c r="AF1775" i="7"/>
  <c r="AG1775" i="7" s="1"/>
  <c r="AF2004" i="7"/>
  <c r="AG2004" i="7" s="1"/>
  <c r="AF1914" i="7"/>
  <c r="AG1914" i="7" s="1"/>
  <c r="AF1201" i="7"/>
  <c r="AG1201" i="7" s="1"/>
  <c r="AF1303" i="7"/>
  <c r="AG1303" i="7" s="1"/>
  <c r="AF1386" i="7"/>
  <c r="AG1386" i="7" s="1"/>
  <c r="AF1344" i="7"/>
  <c r="AG1344" i="7" s="1"/>
  <c r="AF1475" i="7"/>
  <c r="AG1475" i="7" s="1"/>
  <c r="AF2087" i="7"/>
  <c r="AG2087" i="7" s="1"/>
  <c r="AF2385" i="7"/>
  <c r="AG2385" i="7" s="1"/>
  <c r="AF2130" i="7"/>
  <c r="AG2130" i="7" s="1"/>
  <c r="AF2268" i="7"/>
  <c r="AG2268" i="7" s="1"/>
  <c r="AF2313" i="7"/>
  <c r="AG2313" i="7" s="1"/>
  <c r="AF2177" i="7"/>
  <c r="AG2177" i="7" s="1"/>
  <c r="AF2163" i="7"/>
  <c r="AG2163" i="7" s="1"/>
  <c r="AF2232" i="7"/>
  <c r="AG2232" i="7" s="1"/>
  <c r="AF2328" i="7"/>
  <c r="AG2328" i="7" s="1"/>
  <c r="AF2553" i="7"/>
  <c r="AG2553" i="7" s="1"/>
  <c r="AF2219" i="7"/>
  <c r="AG2219" i="7" s="1"/>
  <c r="AF1971" i="7"/>
  <c r="AG1971" i="7" s="1"/>
  <c r="AF1859" i="7"/>
  <c r="AG1859" i="7" s="1"/>
  <c r="AF1710" i="7"/>
  <c r="AG1710" i="7" s="1"/>
  <c r="AF1693" i="7"/>
  <c r="AG1693" i="7" s="1"/>
  <c r="AF1680" i="7"/>
  <c r="AG1680" i="7" s="1"/>
  <c r="AF1700" i="7"/>
  <c r="AG1700" i="7" s="1"/>
  <c r="AF1780" i="7"/>
  <c r="AG1780" i="7" s="1"/>
  <c r="AF1724" i="7"/>
  <c r="AG1724" i="7" s="1"/>
  <c r="AF1728" i="7"/>
  <c r="AG1728" i="7" s="1"/>
  <c r="AF1957" i="7"/>
  <c r="AG1957" i="7" s="1"/>
  <c r="AF1959" i="7"/>
  <c r="AG1959" i="7" s="1"/>
  <c r="AF1942" i="7"/>
  <c r="AG1942" i="7" s="1"/>
  <c r="AF1875" i="7"/>
  <c r="AG1875" i="7" s="1"/>
  <c r="AF1297" i="7"/>
  <c r="AG1297" i="7" s="1"/>
  <c r="AF1351" i="7"/>
  <c r="AG1351" i="7" s="1"/>
  <c r="AF1434" i="7"/>
  <c r="AG1434" i="7" s="1"/>
  <c r="AF1373" i="7"/>
  <c r="AG1373" i="7" s="1"/>
  <c r="AF1189" i="7"/>
  <c r="AG1189" i="7" s="1"/>
  <c r="AF1305" i="7"/>
  <c r="AG1305" i="7" s="1"/>
  <c r="AF1375" i="7"/>
  <c r="AG1375" i="7" s="1"/>
  <c r="AF1410" i="7"/>
  <c r="AG1410" i="7" s="1"/>
  <c r="AF1528" i="7"/>
  <c r="AG1528" i="7" s="1"/>
  <c r="AF1413" i="7"/>
  <c r="AG1413" i="7" s="1"/>
  <c r="AF1481" i="7"/>
  <c r="AG1481" i="7" s="1"/>
  <c r="AF1525" i="7"/>
  <c r="AG1525" i="7" s="1"/>
  <c r="AF1433" i="7"/>
  <c r="AG1433" i="7" s="1"/>
  <c r="AF1512" i="7"/>
  <c r="AG1512" i="7" s="1"/>
  <c r="AF1421" i="7"/>
  <c r="AG1421" i="7" s="1"/>
  <c r="AF1542" i="7"/>
  <c r="AG1542" i="7" s="1"/>
  <c r="AF1084" i="7"/>
  <c r="AG1084" i="7" s="1"/>
  <c r="AF1186" i="7"/>
  <c r="AG1186" i="7" s="1"/>
  <c r="AF1091" i="7"/>
  <c r="AG1091" i="7" s="1"/>
  <c r="AF1105" i="7"/>
  <c r="AG1105" i="7" s="1"/>
  <c r="AF1112" i="7"/>
  <c r="AG1112" i="7" s="1"/>
  <c r="AF1165" i="7"/>
  <c r="AG1165" i="7" s="1"/>
  <c r="AF1126" i="7"/>
  <c r="AG1126" i="7" s="1"/>
  <c r="AF1121" i="7"/>
  <c r="AG1121" i="7" s="1"/>
  <c r="AF1116" i="7"/>
  <c r="AG1116" i="7" s="1"/>
  <c r="AF1082" i="7"/>
  <c r="AG1082" i="7" s="1"/>
  <c r="AF1113" i="7"/>
  <c r="AG1113" i="7" s="1"/>
  <c r="AF967" i="7"/>
  <c r="AG967" i="7" s="1"/>
  <c r="AF932" i="7"/>
  <c r="AG932" i="7" s="1"/>
  <c r="AF1003" i="7"/>
  <c r="AG1003" i="7" s="1"/>
  <c r="AF966" i="7"/>
  <c r="AG966" i="7" s="1"/>
  <c r="AF839" i="7"/>
  <c r="AG839" i="7" s="1"/>
  <c r="AF1052" i="7"/>
  <c r="AG1052" i="7" s="1"/>
  <c r="AF1032" i="7"/>
  <c r="AG1032" i="7" s="1"/>
  <c r="AF1013" i="7"/>
  <c r="AG1013" i="7" s="1"/>
  <c r="AF1037" i="7"/>
  <c r="AG1037" i="7" s="1"/>
  <c r="AF997" i="7"/>
  <c r="AG997" i="7" s="1"/>
  <c r="AF1058" i="7"/>
  <c r="AG1058" i="7" s="1"/>
  <c r="AF814" i="7"/>
  <c r="AG814" i="7" s="1"/>
  <c r="AF922" i="7"/>
  <c r="AG922" i="7" s="1"/>
  <c r="AF880" i="7"/>
  <c r="AG880" i="7" s="1"/>
  <c r="AF819" i="7"/>
  <c r="AG819" i="7" s="1"/>
  <c r="AF841" i="7"/>
  <c r="AG841" i="7" s="1"/>
  <c r="AF879" i="7"/>
  <c r="AG879" i="7" s="1"/>
  <c r="AF946" i="7"/>
  <c r="AG946" i="7" s="1"/>
  <c r="AF810" i="7"/>
  <c r="AG810" i="7" s="1"/>
  <c r="AF894" i="7"/>
  <c r="AG894" i="7" s="1"/>
  <c r="AF738" i="7"/>
  <c r="AG738" i="7" s="1"/>
  <c r="AF783" i="7"/>
  <c r="AG783" i="7" s="1"/>
  <c r="AF755" i="7"/>
  <c r="AG755" i="7" s="1"/>
  <c r="AF761" i="7"/>
  <c r="AG761" i="7" s="1"/>
  <c r="AF813" i="7"/>
  <c r="AG813" i="7" s="1"/>
  <c r="AF676" i="7"/>
  <c r="AG676" i="7" s="1"/>
  <c r="AF733" i="7"/>
  <c r="AG733" i="7" s="1"/>
  <c r="AF675" i="7"/>
  <c r="AG675" i="7" s="1"/>
  <c r="AF780" i="7"/>
  <c r="AG780" i="7" s="1"/>
  <c r="AF712" i="7"/>
  <c r="AG712" i="7" s="1"/>
  <c r="AF699" i="7"/>
  <c r="AG699" i="7" s="1"/>
  <c r="AF606" i="7"/>
  <c r="AG606" i="7" s="1"/>
  <c r="AF598" i="7"/>
  <c r="AG598" i="7" s="1"/>
  <c r="AF565" i="7"/>
  <c r="AG565" i="7" s="1"/>
  <c r="AF1996" i="7"/>
  <c r="AG1996" i="7" s="1"/>
  <c r="AF2221" i="7"/>
  <c r="AG2221" i="7" s="1"/>
  <c r="AF2175" i="7"/>
  <c r="AG2175" i="7" s="1"/>
  <c r="AF2347" i="7"/>
  <c r="AG2347" i="7" s="1"/>
  <c r="AF2406" i="7"/>
  <c r="AG2406" i="7" s="1"/>
  <c r="AF2404" i="7"/>
  <c r="AG2404" i="7" s="1"/>
  <c r="AF2552" i="7"/>
  <c r="AG2552" i="7" s="1"/>
  <c r="AF2566" i="7"/>
  <c r="AG2566" i="7" s="1"/>
  <c r="AF2146" i="7"/>
  <c r="AG2146" i="7" s="1"/>
  <c r="AF2424" i="7"/>
  <c r="AG2424" i="7" s="1"/>
  <c r="AF2083" i="7"/>
  <c r="AG2083" i="7" s="1"/>
  <c r="AF2050" i="7"/>
  <c r="AG2050" i="7" s="1"/>
  <c r="AF1613" i="7"/>
  <c r="AG1613" i="7" s="1"/>
  <c r="AF1729" i="7"/>
  <c r="AG1729" i="7" s="1"/>
  <c r="AF1598" i="7"/>
  <c r="AG1598" i="7" s="1"/>
  <c r="AF1797" i="7"/>
  <c r="AG1797" i="7" s="1"/>
  <c r="AF1774" i="7"/>
  <c r="AG1774" i="7" s="1"/>
  <c r="AF1876" i="7"/>
  <c r="AG1876" i="7" s="1"/>
  <c r="AF1805" i="7"/>
  <c r="AG1805" i="7" s="1"/>
  <c r="AF1795" i="7"/>
  <c r="AG1795" i="7" s="1"/>
  <c r="AF1807" i="7"/>
  <c r="AG1807" i="7" s="1"/>
  <c r="AF1663" i="7"/>
  <c r="AG1663" i="7" s="1"/>
  <c r="AF2001" i="7"/>
  <c r="AG2001" i="7" s="1"/>
  <c r="AF1225" i="7"/>
  <c r="AG1225" i="7" s="1"/>
  <c r="AF1345" i="7"/>
  <c r="AG1345" i="7" s="1"/>
  <c r="AF1431" i="7"/>
  <c r="AG1431" i="7" s="1"/>
  <c r="AF1514" i="7"/>
  <c r="AG1514" i="7" s="1"/>
  <c r="AF1256" i="7"/>
  <c r="AG1256" i="7" s="1"/>
  <c r="AF1237" i="7"/>
  <c r="AG1237" i="7" s="1"/>
  <c r="AF1340" i="7"/>
  <c r="AG1340" i="7" s="1"/>
  <c r="AF1455" i="7"/>
  <c r="AG1455" i="7" s="1"/>
  <c r="AF1474" i="7"/>
  <c r="AG1474" i="7" s="1"/>
  <c r="AF1566" i="7"/>
  <c r="AG1566" i="7" s="1"/>
  <c r="AF1533" i="7"/>
  <c r="AG1533" i="7" s="1"/>
  <c r="AF1594" i="7"/>
  <c r="AG1594" i="7" s="1"/>
  <c r="AF1552" i="7"/>
  <c r="AG1552" i="7" s="1"/>
  <c r="AF1470" i="7"/>
  <c r="AG1470" i="7" s="1"/>
  <c r="AF1561" i="7"/>
  <c r="AG1561" i="7" s="1"/>
  <c r="AF1489" i="7"/>
  <c r="AG1489" i="7" s="1"/>
  <c r="AF1570" i="7"/>
  <c r="AG1570" i="7" s="1"/>
  <c r="AF1120" i="7"/>
  <c r="AG1120" i="7" s="1"/>
  <c r="AF1224" i="7"/>
  <c r="AG1224" i="7" s="1"/>
  <c r="AF1103" i="7"/>
  <c r="AG1103" i="7" s="1"/>
  <c r="AF1141" i="7"/>
  <c r="AG1141" i="7" s="1"/>
  <c r="AF1136" i="7"/>
  <c r="AG1136" i="7" s="1"/>
  <c r="AF1208" i="7"/>
  <c r="AG1208" i="7" s="1"/>
  <c r="AF1138" i="7"/>
  <c r="AG1138" i="7" s="1"/>
  <c r="AF1157" i="7"/>
  <c r="AG1157" i="7" s="1"/>
  <c r="AF1140" i="7"/>
  <c r="AG1140" i="7" s="1"/>
  <c r="AF1094" i="7"/>
  <c r="AG1094" i="7" s="1"/>
  <c r="AF1149" i="7"/>
  <c r="AG1149" i="7" s="1"/>
  <c r="AF1004" i="7"/>
  <c r="AG1004" i="7" s="1"/>
  <c r="AF959" i="7"/>
  <c r="AG959" i="7" s="1"/>
  <c r="AF920" i="7"/>
  <c r="AG920" i="7" s="1"/>
  <c r="AF976" i="7"/>
  <c r="AG976" i="7" s="1"/>
  <c r="AF929" i="7"/>
  <c r="AG929" i="7" s="1"/>
  <c r="AF1009" i="7"/>
  <c r="AG1009" i="7" s="1"/>
  <c r="AF1064" i="7"/>
  <c r="AG1064" i="7" s="1"/>
  <c r="AF1044" i="7"/>
  <c r="AG1044" i="7" s="1"/>
  <c r="AF1069" i="7"/>
  <c r="AG1069" i="7" s="1"/>
  <c r="AF1030" i="7"/>
  <c r="AG1030" i="7" s="1"/>
  <c r="AF1062" i="7"/>
  <c r="AG1062" i="7" s="1"/>
  <c r="AF797" i="7"/>
  <c r="AG797" i="7" s="1"/>
  <c r="AF954" i="7"/>
  <c r="AG954" i="7" s="1"/>
  <c r="AF896" i="7"/>
  <c r="AG896" i="7" s="1"/>
  <c r="AF838" i="7"/>
  <c r="AG838" i="7" s="1"/>
  <c r="AF857" i="7"/>
  <c r="AG857" i="7" s="1"/>
  <c r="AF911" i="7"/>
  <c r="AG911" i="7" s="1"/>
  <c r="AF815" i="7"/>
  <c r="AG815" i="7" s="1"/>
  <c r="AF843" i="7"/>
  <c r="AG843" i="7" s="1"/>
  <c r="AF926" i="7"/>
  <c r="AG926" i="7" s="1"/>
  <c r="AF769" i="7"/>
  <c r="AG769" i="7" s="1"/>
  <c r="AF778" i="7"/>
  <c r="AG778" i="7" s="1"/>
  <c r="AF731" i="7"/>
  <c r="AG731" i="7" s="1"/>
  <c r="AF806" i="7"/>
  <c r="AG806" i="7" s="1"/>
  <c r="AF715" i="7"/>
  <c r="AG715" i="7" s="1"/>
  <c r="AF708" i="7"/>
  <c r="AG708" i="7" s="1"/>
  <c r="AF749" i="7"/>
  <c r="AG749" i="7" s="1"/>
  <c r="AF657" i="7"/>
  <c r="AG657" i="7" s="1"/>
  <c r="AF2085" i="7"/>
  <c r="AG2085" i="7" s="1"/>
  <c r="AF2235" i="7"/>
  <c r="AG2235" i="7" s="1"/>
  <c r="AF2192" i="7"/>
  <c r="AG2192" i="7" s="1"/>
  <c r="AF2364" i="7"/>
  <c r="AG2364" i="7" s="1"/>
  <c r="AF2409" i="7"/>
  <c r="AG2409" i="7" s="1"/>
  <c r="AF2370" i="7"/>
  <c r="AG2370" i="7" s="1"/>
  <c r="AF2536" i="7"/>
  <c r="AG2536" i="7" s="1"/>
  <c r="AF2557" i="7"/>
  <c r="AG2557" i="7" s="1"/>
  <c r="AF2143" i="7"/>
  <c r="AG2143" i="7" s="1"/>
  <c r="AF2400" i="7"/>
  <c r="AG2400" i="7" s="1"/>
  <c r="AF2100" i="7"/>
  <c r="AG2100" i="7" s="1"/>
  <c r="AF2033" i="7"/>
  <c r="AG2033" i="7" s="1"/>
  <c r="AF1669" i="7"/>
  <c r="AG1669" i="7" s="1"/>
  <c r="AF1526" i="7"/>
  <c r="AG1526" i="7" s="1"/>
  <c r="AF1605" i="7"/>
  <c r="AG1605" i="7" s="1"/>
  <c r="AF1813" i="7"/>
  <c r="AG1813" i="7" s="1"/>
  <c r="AF1787" i="7"/>
  <c r="AG1787" i="7" s="1"/>
  <c r="AF1924" i="7"/>
  <c r="AG1924" i="7" s="1"/>
  <c r="AF1821" i="7"/>
  <c r="AG1821" i="7" s="1"/>
  <c r="AF1798" i="7"/>
  <c r="AG1798" i="7" s="1"/>
  <c r="AF1804" i="7"/>
  <c r="AG1804" i="7" s="1"/>
  <c r="AF1990" i="7"/>
  <c r="AG1990" i="7" s="1"/>
  <c r="AF1994" i="7"/>
  <c r="AG1994" i="7" s="1"/>
  <c r="AF1242" i="7"/>
  <c r="AG1242" i="7" s="1"/>
  <c r="AF1348" i="7"/>
  <c r="AG1348" i="7" s="1"/>
  <c r="AF1447" i="7"/>
  <c r="AG1447" i="7" s="1"/>
  <c r="AF1530" i="7"/>
  <c r="AG1530" i="7" s="1"/>
  <c r="AF1271" i="7"/>
  <c r="AG1271" i="7" s="1"/>
  <c r="AF1239" i="7"/>
  <c r="AG1239" i="7" s="1"/>
  <c r="AF1353" i="7"/>
  <c r="AG1353" i="7" s="1"/>
  <c r="AF1471" i="7"/>
  <c r="AG1471" i="7" s="1"/>
  <c r="AF1490" i="7"/>
  <c r="AG1490" i="7" s="1"/>
  <c r="AF1582" i="7"/>
  <c r="AG1582" i="7" s="1"/>
  <c r="AF1541" i="7"/>
  <c r="AG1541" i="7" s="1"/>
  <c r="AF1610" i="7"/>
  <c r="AG1610" i="7" s="1"/>
  <c r="AF1416" i="7"/>
  <c r="AG1416" i="7" s="1"/>
  <c r="AF1472" i="7"/>
  <c r="AG1472" i="7" s="1"/>
  <c r="AF1564" i="7"/>
  <c r="AG1564" i="7" s="1"/>
  <c r="AF1529" i="7"/>
  <c r="AG1529" i="7" s="1"/>
  <c r="AF1586" i="7"/>
  <c r="AG1586" i="7" s="1"/>
  <c r="AF1132" i="7"/>
  <c r="AG1132" i="7" s="1"/>
  <c r="AF1250" i="7"/>
  <c r="AG1250" i="7" s="1"/>
  <c r="AF1110" i="7"/>
  <c r="AG1110" i="7" s="1"/>
  <c r="AF1153" i="7"/>
  <c r="AG1153" i="7" s="1"/>
  <c r="AF1183" i="7"/>
  <c r="AG1183" i="7" s="1"/>
  <c r="AF1213" i="7"/>
  <c r="AG1213" i="7" s="1"/>
  <c r="AF1143" i="7"/>
  <c r="AG1143" i="7" s="1"/>
  <c r="AF1162" i="7"/>
  <c r="AG1162" i="7" s="1"/>
  <c r="AF1152" i="7"/>
  <c r="AG1152" i="7" s="1"/>
  <c r="AF1106" i="7"/>
  <c r="AG1106" i="7" s="1"/>
  <c r="AF887" i="7"/>
  <c r="AG887" i="7" s="1"/>
  <c r="AF1015" i="7"/>
  <c r="AG1015" i="7" s="1"/>
  <c r="AF977" i="7"/>
  <c r="AG977" i="7" s="1"/>
  <c r="AF952" i="7"/>
  <c r="AG952" i="7" s="1"/>
  <c r="AF817" i="7"/>
  <c r="AG817" i="7" s="1"/>
  <c r="AF947" i="7"/>
  <c r="AG947" i="7" s="1"/>
  <c r="AF1017" i="7"/>
  <c r="AG1017" i="7" s="1"/>
  <c r="AF913" i="7"/>
  <c r="AG913" i="7" s="1"/>
  <c r="AF1060" i="7"/>
  <c r="AG1060" i="7" s="1"/>
  <c r="AF849" i="7"/>
  <c r="AG849" i="7" s="1"/>
  <c r="AF1043" i="7"/>
  <c r="AG1043" i="7" s="1"/>
  <c r="AF1056" i="7"/>
  <c r="AG1056" i="7" s="1"/>
  <c r="AF916" i="7"/>
  <c r="AG916" i="7" s="1"/>
  <c r="AF970" i="7"/>
  <c r="AG970" i="7" s="1"/>
  <c r="AF763" i="7"/>
  <c r="AG763" i="7" s="1"/>
  <c r="AF854" i="7"/>
  <c r="AG854" i="7" s="1"/>
  <c r="AF860" i="7"/>
  <c r="AG860" i="7" s="1"/>
  <c r="AF927" i="7"/>
  <c r="AG927" i="7" s="1"/>
  <c r="AF818" i="7"/>
  <c r="AG818" i="7" s="1"/>
  <c r="AF859" i="7"/>
  <c r="AG859" i="7" s="1"/>
  <c r="AF2329" i="7"/>
  <c r="AG2329" i="7" s="1"/>
  <c r="AF2314" i="7"/>
  <c r="AG2314" i="7" s="1"/>
  <c r="AF2257" i="7"/>
  <c r="AG2257" i="7" s="1"/>
  <c r="AF2426" i="7"/>
  <c r="AG2426" i="7" s="1"/>
  <c r="AF2471" i="7"/>
  <c r="AG2471" i="7" s="1"/>
  <c r="AF2160" i="7"/>
  <c r="AG2160" i="7" s="1"/>
  <c r="AF2435" i="7"/>
  <c r="AG2435" i="7" s="1"/>
  <c r="AF2481" i="7"/>
  <c r="AG2481" i="7" s="1"/>
  <c r="AF2587" i="7"/>
  <c r="AG2587" i="7" s="1"/>
  <c r="AF2287" i="7"/>
  <c r="AG2287" i="7" s="1"/>
  <c r="AF2031" i="7"/>
  <c r="AG2031" i="7" s="1"/>
  <c r="AF1978" i="7"/>
  <c r="AG1978" i="7" s="1"/>
  <c r="AF1509" i="7"/>
  <c r="AG1509" i="7" s="1"/>
  <c r="AF1592" i="7"/>
  <c r="AG1592" i="7" s="1"/>
  <c r="AF1643" i="7"/>
  <c r="AG1643" i="7" s="1"/>
  <c r="AF1893" i="7"/>
  <c r="AG1893" i="7" s="1"/>
  <c r="AF1587" i="7"/>
  <c r="AG1587" i="7" s="1"/>
  <c r="AF1595" i="7"/>
  <c r="AG1595" i="7" s="1"/>
  <c r="AF1502" i="7"/>
  <c r="AG1502" i="7" s="1"/>
  <c r="AF1830" i="7"/>
  <c r="AG1830" i="7" s="1"/>
  <c r="AF2034" i="7"/>
  <c r="AG2034" i="7" s="1"/>
  <c r="AF1945" i="7"/>
  <c r="AG1945" i="7" s="1"/>
  <c r="AF1934" i="7"/>
  <c r="AG1934" i="7" s="1"/>
  <c r="AF1272" i="7"/>
  <c r="AG1272" i="7" s="1"/>
  <c r="AF1380" i="7"/>
  <c r="AG1380" i="7" s="1"/>
  <c r="AF1495" i="7"/>
  <c r="AG1495" i="7" s="1"/>
  <c r="AF1228" i="7"/>
  <c r="AG1228" i="7" s="1"/>
  <c r="AF1287" i="7"/>
  <c r="AG1287" i="7" s="1"/>
  <c r="AF2343" i="7"/>
  <c r="AG2343" i="7" s="1"/>
  <c r="AF2379" i="7"/>
  <c r="AG2379" i="7" s="1"/>
  <c r="AF2336" i="7"/>
  <c r="AG2336" i="7" s="1"/>
  <c r="AF2460" i="7"/>
  <c r="AG2460" i="7" s="1"/>
  <c r="AF2480" i="7"/>
  <c r="AG2480" i="7" s="1"/>
  <c r="AF2452" i="7"/>
  <c r="AG2452" i="7" s="1"/>
  <c r="AF2259" i="7"/>
  <c r="AG2259" i="7" s="1"/>
  <c r="AF2355" i="7"/>
  <c r="AG2355" i="7" s="1"/>
  <c r="AF2494" i="7"/>
  <c r="AG2494" i="7" s="1"/>
  <c r="AF2236" i="7"/>
  <c r="AG2236" i="7" s="1"/>
  <c r="AF1972" i="7"/>
  <c r="AG1972" i="7" s="1"/>
  <c r="AF1938" i="7"/>
  <c r="AG1938" i="7" s="1"/>
  <c r="AF1567" i="7"/>
  <c r="AG1567" i="7" s="1"/>
  <c r="AF1633" i="7"/>
  <c r="AG1633" i="7" s="1"/>
  <c r="AF1632" i="7"/>
  <c r="AG1632" i="7" s="1"/>
  <c r="AF1626" i="7"/>
  <c r="AG1626" i="7" s="1"/>
  <c r="AF1718" i="7"/>
  <c r="AG1718" i="7" s="1"/>
  <c r="AF1751" i="7"/>
  <c r="AG1751" i="7" s="1"/>
  <c r="AF1634" i="7"/>
  <c r="AG1634" i="7" s="1"/>
  <c r="AF1737" i="7"/>
  <c r="AG1737" i="7" s="1"/>
  <c r="AF1986" i="7"/>
  <c r="AG1986" i="7" s="1"/>
  <c r="AF1911" i="7"/>
  <c r="AG1911" i="7" s="1"/>
  <c r="AF1862" i="7"/>
  <c r="AG1862" i="7" s="1"/>
  <c r="AF1294" i="7"/>
  <c r="AG1294" i="7" s="1"/>
  <c r="AF1412" i="7"/>
  <c r="AG1412" i="7" s="1"/>
  <c r="AF1196" i="7"/>
  <c r="AG1196" i="7" s="1"/>
  <c r="AF1261" i="7"/>
  <c r="AG1261" i="7" s="1"/>
  <c r="AF1331" i="7"/>
  <c r="AG1331" i="7" s="1"/>
  <c r="AF1366" i="7"/>
  <c r="AG1366" i="7" s="1"/>
  <c r="AF1184" i="7"/>
  <c r="AG1184" i="7" s="1"/>
  <c r="AF1286" i="7"/>
  <c r="AG1286" i="7" s="1"/>
  <c r="AF1283" i="7"/>
  <c r="AG1283" i="7" s="1"/>
  <c r="AF1457" i="7"/>
  <c r="AG1457" i="7" s="1"/>
  <c r="AF1617" i="7"/>
  <c r="AG1617" i="7" s="1"/>
  <c r="AF1451" i="7"/>
  <c r="AG1451" i="7" s="1"/>
  <c r="AF1468" i="7"/>
  <c r="AG1468" i="7" s="1"/>
  <c r="AF1558" i="7"/>
  <c r="AG1558" i="7" s="1"/>
  <c r="AF1609" i="7"/>
  <c r="AG1609" i="7" s="1"/>
  <c r="AF1551" i="7"/>
  <c r="AG1551" i="7" s="1"/>
  <c r="AF1516" i="7"/>
  <c r="AG1516" i="7" s="1"/>
  <c r="AF1199" i="7"/>
  <c r="AG1199" i="7" s="1"/>
  <c r="AF1262" i="7"/>
  <c r="AG1262" i="7" s="1"/>
  <c r="AF1134" i="7"/>
  <c r="AG1134" i="7" s="1"/>
  <c r="AF1211" i="7"/>
  <c r="AG1211" i="7" s="1"/>
  <c r="AF1198" i="7"/>
  <c r="AG1198" i="7" s="1"/>
  <c r="AF1083" i="7"/>
  <c r="AG1083" i="7" s="1"/>
  <c r="AF1180" i="7"/>
  <c r="AG1180" i="7" s="1"/>
  <c r="AF1205" i="7"/>
  <c r="AG1205" i="7" s="1"/>
  <c r="AF1182" i="7"/>
  <c r="AG1182" i="7" s="1"/>
  <c r="AF1123" i="7"/>
  <c r="AG1123" i="7" s="1"/>
  <c r="AF919" i="7"/>
  <c r="AG919" i="7" s="1"/>
  <c r="AF948" i="7"/>
  <c r="AG948" i="7" s="1"/>
  <c r="AF1007" i="7"/>
  <c r="AG1007" i="7" s="1"/>
  <c r="AF999" i="7"/>
  <c r="AG999" i="7" s="1"/>
  <c r="AF941" i="7"/>
  <c r="AG941" i="7" s="1"/>
  <c r="AF795" i="7"/>
  <c r="AG795" i="7" s="1"/>
  <c r="AF1039" i="7"/>
  <c r="AG1039" i="7" s="1"/>
  <c r="AF1019" i="7"/>
  <c r="AG1019" i="7" s="1"/>
  <c r="AF965" i="7"/>
  <c r="AG965" i="7" s="1"/>
  <c r="AF991" i="7"/>
  <c r="AG991" i="7" s="1"/>
  <c r="AF826" i="7"/>
  <c r="AG826" i="7" s="1"/>
  <c r="AF1025" i="7"/>
  <c r="AG1025" i="7" s="1"/>
  <c r="AF871" i="7"/>
  <c r="AG871" i="7" s="1"/>
  <c r="AF832" i="7"/>
  <c r="AG832" i="7" s="1"/>
  <c r="AF801" i="7"/>
  <c r="AG801" i="7" s="1"/>
  <c r="AF902" i="7"/>
  <c r="AG902" i="7" s="1"/>
  <c r="AF2213" i="7"/>
  <c r="AG2213" i="7" s="1"/>
  <c r="AF2413" i="7"/>
  <c r="AG2413" i="7" s="1"/>
  <c r="AF2367" i="7"/>
  <c r="AG2367" i="7" s="1"/>
  <c r="AF2097" i="7"/>
  <c r="AG2097" i="7" s="1"/>
  <c r="AF2495" i="7"/>
  <c r="AG2495" i="7" s="1"/>
  <c r="AF2586" i="7"/>
  <c r="AG2586" i="7" s="1"/>
  <c r="AF2503" i="7"/>
  <c r="AG2503" i="7" s="1"/>
  <c r="AF2256" i="7"/>
  <c r="AG2256" i="7" s="1"/>
  <c r="AF2386" i="7"/>
  <c r="AG2386" i="7" s="1"/>
  <c r="AF2576" i="7"/>
  <c r="AG2576" i="7" s="1"/>
  <c r="AF2088" i="7"/>
  <c r="AG2088" i="7" s="1"/>
  <c r="AF1826" i="7"/>
  <c r="AG1826" i="7" s="1"/>
  <c r="AF1606" i="7"/>
  <c r="AG1606" i="7" s="1"/>
  <c r="AF1588" i="7"/>
  <c r="AG1588" i="7" s="1"/>
  <c r="AF1664" i="7"/>
  <c r="AG1664" i="7" s="1"/>
  <c r="AF1704" i="7"/>
  <c r="AG1704" i="7" s="1"/>
  <c r="AF1777" i="7"/>
  <c r="AG1777" i="7" s="1"/>
  <c r="AF1767" i="7"/>
  <c r="AG1767" i="7" s="1"/>
  <c r="AF1715" i="7"/>
  <c r="AG1715" i="7" s="1"/>
  <c r="AF1769" i="7"/>
  <c r="AG1769" i="7" s="1"/>
  <c r="AF1962" i="7"/>
  <c r="AG1962" i="7" s="1"/>
  <c r="AF1762" i="7"/>
  <c r="AG1762" i="7" s="1"/>
  <c r="AF2056" i="7"/>
  <c r="AG2056" i="7" s="1"/>
  <c r="AF1326" i="7"/>
  <c r="AG1326" i="7" s="1"/>
  <c r="AF1428" i="7"/>
  <c r="AG1428" i="7" s="1"/>
  <c r="AF1232" i="7"/>
  <c r="AG1232" i="7" s="1"/>
  <c r="AF1293" i="7"/>
  <c r="AG1293" i="7" s="1"/>
  <c r="AF1363" i="7"/>
  <c r="AG1363" i="7" s="1"/>
  <c r="AF1398" i="7"/>
  <c r="AG1398" i="7" s="1"/>
  <c r="AF1197" i="7"/>
  <c r="AG1197" i="7" s="1"/>
  <c r="AF1298" i="7"/>
  <c r="AG1298" i="7" s="1"/>
  <c r="AF1323" i="7"/>
  <c r="AG1323" i="7" s="1"/>
  <c r="AF1477" i="7"/>
  <c r="AG1477" i="7" s="1"/>
  <c r="AF1238" i="7"/>
  <c r="AG1238" i="7" s="1"/>
  <c r="AF1464" i="7"/>
  <c r="AG1464" i="7" s="1"/>
  <c r="AF1510" i="7"/>
  <c r="AG1510" i="7" s="1"/>
  <c r="AF1574" i="7"/>
  <c r="AG1574" i="7" s="1"/>
  <c r="AF1125" i="7"/>
  <c r="AG1125" i="7" s="1"/>
  <c r="AF1371" i="7"/>
  <c r="AG1371" i="7" s="1"/>
  <c r="AF1493" i="7"/>
  <c r="AG1493" i="7" s="1"/>
  <c r="AF1204" i="7"/>
  <c r="AG1204" i="7" s="1"/>
  <c r="AF1270" i="7"/>
  <c r="AG1270" i="7" s="1"/>
  <c r="AF1139" i="7"/>
  <c r="AG1139" i="7" s="1"/>
  <c r="AF1216" i="7"/>
  <c r="AG1216" i="7" s="1"/>
  <c r="AF1231" i="7"/>
  <c r="AG1231" i="7" s="1"/>
  <c r="AF1090" i="7"/>
  <c r="AG1090" i="7" s="1"/>
  <c r="AF1185" i="7"/>
  <c r="AG1185" i="7" s="1"/>
  <c r="AF1033" i="7"/>
  <c r="AG1033" i="7" s="1"/>
  <c r="AF1215" i="7"/>
  <c r="AG1215" i="7" s="1"/>
  <c r="AF1130" i="7"/>
  <c r="AG1130" i="7" s="1"/>
  <c r="AF921" i="7"/>
  <c r="AG921" i="7" s="1"/>
  <c r="AF964" i="7"/>
  <c r="AG964" i="7" s="1"/>
  <c r="AF888" i="7"/>
  <c r="AG888" i="7" s="1"/>
  <c r="AF1014" i="7"/>
  <c r="AG1014" i="7" s="1"/>
  <c r="AF945" i="7"/>
  <c r="AG945" i="7" s="1"/>
  <c r="AF935" i="7"/>
  <c r="AG935" i="7" s="1"/>
  <c r="AF982" i="7"/>
  <c r="AG982" i="7" s="1"/>
  <c r="AF1022" i="7"/>
  <c r="AG1022" i="7" s="1"/>
  <c r="AF1008" i="7"/>
  <c r="AG1008" i="7" s="1"/>
  <c r="AF995" i="7"/>
  <c r="AG995" i="7" s="1"/>
  <c r="AF925" i="7"/>
  <c r="AG925" i="7" s="1"/>
  <c r="AF1006" i="7"/>
  <c r="AG1006" i="7" s="1"/>
  <c r="AF868" i="7"/>
  <c r="AG868" i="7" s="1"/>
  <c r="AF845" i="7"/>
  <c r="AG845" i="7" s="1"/>
  <c r="AF807" i="7"/>
  <c r="AG807" i="7" s="1"/>
  <c r="AF918" i="7"/>
  <c r="AG918" i="7" s="1"/>
  <c r="AF892" i="7"/>
  <c r="AG892" i="7" s="1"/>
  <c r="AF866" i="7"/>
  <c r="AG866" i="7" s="1"/>
  <c r="AF840" i="7"/>
  <c r="AG840" i="7" s="1"/>
  <c r="AF923" i="7"/>
  <c r="AG923" i="7" s="1"/>
  <c r="AF846" i="7"/>
  <c r="AG846" i="7" s="1"/>
  <c r="AF805" i="7"/>
  <c r="AG805" i="7" s="1"/>
  <c r="AF722" i="7"/>
  <c r="AG722" i="7" s="1"/>
  <c r="AF683" i="7"/>
  <c r="AG683" i="7" s="1"/>
  <c r="AF2227" i="7"/>
  <c r="AG2227" i="7" s="1"/>
  <c r="AF2523" i="7"/>
  <c r="AG2523" i="7" s="1"/>
  <c r="AF2123" i="7"/>
  <c r="AG2123" i="7" s="1"/>
  <c r="AF2183" i="7"/>
  <c r="AG2183" i="7" s="1"/>
  <c r="AF2524" i="7"/>
  <c r="AG2524" i="7" s="1"/>
  <c r="AF2529" i="7"/>
  <c r="AG2529" i="7" s="1"/>
  <c r="AF2516" i="7"/>
  <c r="AG2516" i="7" s="1"/>
  <c r="AF2580" i="7"/>
  <c r="AG2580" i="7" s="1"/>
  <c r="AF2270" i="7"/>
  <c r="AG2270" i="7" s="1"/>
  <c r="AF2490" i="7"/>
  <c r="AG2490" i="7" s="1"/>
  <c r="AF1954" i="7"/>
  <c r="AG1954" i="7" s="1"/>
  <c r="AF2023" i="7"/>
  <c r="AG2023" i="7" s="1"/>
  <c r="AF1620" i="7"/>
  <c r="AG1620" i="7" s="1"/>
  <c r="AF1638" i="7"/>
  <c r="AG1638" i="7" s="1"/>
  <c r="AF1699" i="7"/>
  <c r="AG1699" i="7" s="1"/>
  <c r="AF1768" i="7"/>
  <c r="AG1768" i="7" s="1"/>
  <c r="AF1857" i="7"/>
  <c r="AG1857" i="7" s="1"/>
  <c r="AF1802" i="7"/>
  <c r="AG1802" i="7" s="1"/>
  <c r="AF1760" i="7"/>
  <c r="AG1760" i="7" s="1"/>
  <c r="AF1833" i="7"/>
  <c r="AG1833" i="7" s="1"/>
  <c r="AF1906" i="7"/>
  <c r="AG1906" i="7" s="1"/>
  <c r="AF2076" i="7"/>
  <c r="AG2076" i="7" s="1"/>
  <c r="AF2008" i="7"/>
  <c r="AG2008" i="7" s="1"/>
  <c r="AF1390" i="7"/>
  <c r="AG1390" i="7" s="1"/>
  <c r="AF1259" i="7"/>
  <c r="AG1259" i="7" s="1"/>
  <c r="AF1322" i="7"/>
  <c r="AG1322" i="7" s="1"/>
  <c r="AF1312" i="7"/>
  <c r="AG1312" i="7" s="1"/>
  <c r="AF1411" i="7"/>
  <c r="AG1411" i="7" s="1"/>
  <c r="AF1446" i="7"/>
  <c r="AG1446" i="7" s="1"/>
  <c r="AF1289" i="7"/>
  <c r="AG1289" i="7" s="1"/>
  <c r="AF1314" i="7"/>
  <c r="AG1314" i="7" s="1"/>
  <c r="AF1387" i="7"/>
  <c r="AG1387" i="7" s="1"/>
  <c r="AF1488" i="7"/>
  <c r="AG1488" i="7" s="1"/>
  <c r="AF1255" i="7"/>
  <c r="AG1255" i="7" s="1"/>
  <c r="AF1483" i="7"/>
  <c r="AG1483" i="7" s="1"/>
  <c r="AF1532" i="7"/>
  <c r="AG1532" i="7" s="1"/>
  <c r="AF1590" i="7"/>
  <c r="AG1590" i="7" s="1"/>
  <c r="AF1301" i="7"/>
  <c r="AG1301" i="7" s="1"/>
  <c r="AF1424" i="7"/>
  <c r="AG1424" i="7" s="1"/>
  <c r="AF1569" i="7"/>
  <c r="AG1569" i="7" s="1"/>
  <c r="AF1209" i="7"/>
  <c r="AG1209" i="7" s="1"/>
  <c r="AF1274" i="7"/>
  <c r="AG1274" i="7" s="1"/>
  <c r="AF1146" i="7"/>
  <c r="AG1146" i="7" s="1"/>
  <c r="AF1221" i="7"/>
  <c r="AG1221" i="7" s="1"/>
  <c r="AF1241" i="7"/>
  <c r="AG1241" i="7" s="1"/>
  <c r="AF1095" i="7"/>
  <c r="AG1095" i="7" s="1"/>
  <c r="AF1066" i="7"/>
  <c r="AG1066" i="7" s="1"/>
  <c r="AF1041" i="7"/>
  <c r="AG1041" i="7" s="1"/>
  <c r="AF1220" i="7"/>
  <c r="AG1220" i="7" s="1"/>
  <c r="AF1142" i="7"/>
  <c r="AG1142" i="7" s="1"/>
  <c r="AF953" i="7"/>
  <c r="AG953" i="7" s="1"/>
  <c r="AF980" i="7"/>
  <c r="AG980" i="7" s="1"/>
  <c r="AF903" i="7"/>
  <c r="AG903" i="7" s="1"/>
  <c r="AF823" i="7"/>
  <c r="AG823" i="7" s="1"/>
  <c r="AF968" i="7"/>
  <c r="AG968" i="7" s="1"/>
  <c r="AF951" i="7"/>
  <c r="AG951" i="7" s="1"/>
  <c r="AF992" i="7"/>
  <c r="AG992" i="7" s="1"/>
  <c r="AF1035" i="7"/>
  <c r="AG1035" i="7" s="1"/>
  <c r="AF1010" i="7"/>
  <c r="AG1010" i="7" s="1"/>
  <c r="AF1024" i="7"/>
  <c r="AG1024" i="7" s="1"/>
  <c r="AF1078" i="7"/>
  <c r="AG1078" i="7" s="1"/>
  <c r="AF842" i="7"/>
  <c r="AG842" i="7" s="1"/>
  <c r="AF858" i="7"/>
  <c r="AG858" i="7" s="1"/>
  <c r="AF848" i="7"/>
  <c r="AG848" i="7" s="1"/>
  <c r="AF835" i="7"/>
  <c r="AG835" i="7" s="1"/>
  <c r="AF934" i="7"/>
  <c r="AG934" i="7" s="1"/>
  <c r="AF905" i="7"/>
  <c r="AG905" i="7" s="1"/>
  <c r="AF882" i="7"/>
  <c r="AG882" i="7" s="1"/>
  <c r="AF853" i="7"/>
  <c r="AG853" i="7" s="1"/>
  <c r="AF939" i="7"/>
  <c r="AG939" i="7" s="1"/>
  <c r="AF830" i="7"/>
  <c r="AG830" i="7" s="1"/>
  <c r="AF808" i="7"/>
  <c r="AG808" i="7" s="1"/>
  <c r="AF726" i="7"/>
  <c r="AG726" i="7" s="1"/>
  <c r="AF691" i="7"/>
  <c r="AG691" i="7" s="1"/>
  <c r="AF785" i="7"/>
  <c r="AG785" i="7" s="1"/>
  <c r="AF705" i="7"/>
  <c r="AG705" i="7" s="1"/>
  <c r="AF701" i="7"/>
  <c r="AG701" i="7" s="1"/>
  <c r="AF640" i="7"/>
  <c r="AG640" i="7" s="1"/>
  <c r="AF2125" i="7"/>
  <c r="AG2125" i="7" s="1"/>
  <c r="AF2285" i="7"/>
  <c r="AG2285" i="7" s="1"/>
  <c r="AF2431" i="7"/>
  <c r="AG2431" i="7" s="1"/>
  <c r="AF2537" i="7"/>
  <c r="AG2537" i="7" s="1"/>
  <c r="AF1650" i="7"/>
  <c r="AG1650" i="7" s="1"/>
  <c r="AF1708" i="7"/>
  <c r="AG1708" i="7" s="1"/>
  <c r="AF1741" i="7"/>
  <c r="AG1741" i="7" s="1"/>
  <c r="AF1928" i="7"/>
  <c r="AG1928" i="7" s="1"/>
  <c r="AF1316" i="7"/>
  <c r="AG1316" i="7" s="1"/>
  <c r="AF1389" i="7"/>
  <c r="AG1389" i="7" s="1"/>
  <c r="AF1372" i="7"/>
  <c r="AG1372" i="7" s="1"/>
  <c r="AF1244" i="7"/>
  <c r="AG1244" i="7" s="1"/>
  <c r="AF1607" i="7"/>
  <c r="AG1607" i="7" s="1"/>
  <c r="AF1460" i="7"/>
  <c r="AG1460" i="7" s="1"/>
  <c r="AF1580" i="7"/>
  <c r="AG1580" i="7" s="1"/>
  <c r="AF1417" i="7"/>
  <c r="AG1417" i="7" s="1"/>
  <c r="AF1258" i="7"/>
  <c r="AG1258" i="7" s="1"/>
  <c r="AF1168" i="7"/>
  <c r="AG1168" i="7" s="1"/>
  <c r="AF1246" i="7"/>
  <c r="AG1246" i="7" s="1"/>
  <c r="AF1200" i="7"/>
  <c r="AG1200" i="7" s="1"/>
  <c r="AF1118" i="7"/>
  <c r="AG1118" i="7" s="1"/>
  <c r="AF940" i="7"/>
  <c r="AG940" i="7" s="1"/>
  <c r="AF961" i="7"/>
  <c r="AG961" i="7" s="1"/>
  <c r="AF998" i="7"/>
  <c r="AG998" i="7" s="1"/>
  <c r="AF994" i="7"/>
  <c r="AG994" i="7" s="1"/>
  <c r="AF979" i="7"/>
  <c r="AG979" i="7" s="1"/>
  <c r="AF1034" i="7"/>
  <c r="AG1034" i="7" s="1"/>
  <c r="AF829" i="7"/>
  <c r="AG829" i="7" s="1"/>
  <c r="AF886" i="7"/>
  <c r="AG886" i="7" s="1"/>
  <c r="AF943" i="7"/>
  <c r="AG943" i="7" s="1"/>
  <c r="AF872" i="7"/>
  <c r="AG872" i="7" s="1"/>
  <c r="AF990" i="7"/>
  <c r="AG990" i="7" s="1"/>
  <c r="AF771" i="7"/>
  <c r="AG771" i="7" s="1"/>
  <c r="AF775" i="7"/>
  <c r="AG775" i="7" s="1"/>
  <c r="AF816" i="7"/>
  <c r="AG816" i="7" s="1"/>
  <c r="AF695" i="7"/>
  <c r="AG695" i="7" s="1"/>
  <c r="AF800" i="7"/>
  <c r="AG800" i="7" s="1"/>
  <c r="AF748" i="7"/>
  <c r="AG748" i="7" s="1"/>
  <c r="AF709" i="7"/>
  <c r="AG709" i="7" s="1"/>
  <c r="AF673" i="7"/>
  <c r="AG673" i="7" s="1"/>
  <c r="AF652" i="7"/>
  <c r="AG652" i="7" s="1"/>
  <c r="AF532" i="7"/>
  <c r="AG532" i="7" s="1"/>
  <c r="AF591" i="7"/>
  <c r="AG591" i="7" s="1"/>
  <c r="AF546" i="7"/>
  <c r="AG546" i="7" s="1"/>
  <c r="AF599" i="7"/>
  <c r="AG599" i="7" s="1"/>
  <c r="AF564" i="7"/>
  <c r="AG564" i="7" s="1"/>
  <c r="AF580" i="7"/>
  <c r="AG580" i="7" s="1"/>
  <c r="AF698" i="7"/>
  <c r="AG698" i="7" s="1"/>
  <c r="AF508" i="7"/>
  <c r="AG508" i="7" s="1"/>
  <c r="AF454" i="7"/>
  <c r="AG454" i="7" s="1"/>
  <c r="AF537" i="7"/>
  <c r="AG537" i="7" s="1"/>
  <c r="AF467" i="7"/>
  <c r="AG467" i="7" s="1"/>
  <c r="AF496" i="7"/>
  <c r="AG496" i="7" s="1"/>
  <c r="AF2559" i="7"/>
  <c r="AG2559" i="7" s="1"/>
  <c r="AF2217" i="7"/>
  <c r="AG2217" i="7" s="1"/>
  <c r="AF2504" i="7"/>
  <c r="AG2504" i="7" s="1"/>
  <c r="AF2397" i="7"/>
  <c r="AG2397" i="7" s="1"/>
  <c r="AF1644" i="7"/>
  <c r="AG1644" i="7" s="1"/>
  <c r="AF1816" i="7"/>
  <c r="AG1816" i="7" s="1"/>
  <c r="AF1840" i="7"/>
  <c r="AG1840" i="7" s="1"/>
  <c r="AF2011" i="7"/>
  <c r="AG2011" i="7" s="1"/>
  <c r="AF1282" i="7"/>
  <c r="AG1282" i="7" s="1"/>
  <c r="AF1459" i="7"/>
  <c r="AG1459" i="7" s="1"/>
  <c r="AF1327" i="7"/>
  <c r="AG1327" i="7" s="1"/>
  <c r="AF1521" i="7"/>
  <c r="AG1521" i="7" s="1"/>
  <c r="AF1453" i="7"/>
  <c r="AG1453" i="7" s="1"/>
  <c r="AF1543" i="7"/>
  <c r="AG1543" i="7" s="1"/>
  <c r="AF1404" i="7"/>
  <c r="AG1404" i="7" s="1"/>
  <c r="AF1072" i="7"/>
  <c r="AG1072" i="7" s="1"/>
  <c r="AF1074" i="7"/>
  <c r="AG1074" i="7" s="1"/>
  <c r="AF1100" i="7"/>
  <c r="AG1100" i="7" s="1"/>
  <c r="AF1119" i="7"/>
  <c r="AG1119" i="7" s="1"/>
  <c r="AF1092" i="7"/>
  <c r="AG1092" i="7" s="1"/>
  <c r="AF1042" i="7"/>
  <c r="AG1042" i="7" s="1"/>
  <c r="AF928" i="7"/>
  <c r="AG928" i="7" s="1"/>
  <c r="AF908" i="7"/>
  <c r="AG908" i="7" s="1"/>
  <c r="AF1036" i="7"/>
  <c r="AG1036" i="7" s="1"/>
  <c r="AF988" i="7"/>
  <c r="AG988" i="7" s="1"/>
  <c r="AF981" i="7"/>
  <c r="AG981" i="7" s="1"/>
  <c r="AF833" i="7"/>
  <c r="AG833" i="7" s="1"/>
  <c r="AF877" i="7"/>
  <c r="AG877" i="7" s="1"/>
  <c r="AF828" i="7"/>
  <c r="AG828" i="7" s="1"/>
  <c r="AF898" i="7"/>
  <c r="AG898" i="7" s="1"/>
  <c r="AF891" i="7"/>
  <c r="AG891" i="7" s="1"/>
  <c r="AF686" i="7"/>
  <c r="AG686" i="7" s="1"/>
  <c r="AF796" i="7"/>
  <c r="AG796" i="7" s="1"/>
  <c r="AF759" i="7"/>
  <c r="AG759" i="7" s="1"/>
  <c r="AF799" i="7"/>
  <c r="AG799" i="7" s="1"/>
  <c r="AF743" i="7"/>
  <c r="AG743" i="7" s="1"/>
  <c r="AF666" i="7"/>
  <c r="AG666" i="7" s="1"/>
  <c r="AF719" i="7"/>
  <c r="AG719" i="7" s="1"/>
  <c r="AF760" i="7"/>
  <c r="AG760" i="7" s="1"/>
  <c r="AF791" i="7"/>
  <c r="AG791" i="7" s="1"/>
  <c r="AF671" i="7"/>
  <c r="AG671" i="7" s="1"/>
  <c r="AF570" i="7"/>
  <c r="AG570" i="7" s="1"/>
  <c r="AF662" i="7"/>
  <c r="AG662" i="7" s="1"/>
  <c r="AF597" i="7"/>
  <c r="AG597" i="7" s="1"/>
  <c r="AF650" i="7"/>
  <c r="AG650" i="7" s="1"/>
  <c r="AF621" i="7"/>
  <c r="AG621" i="7" s="1"/>
  <c r="AF601" i="7"/>
  <c r="AG601" i="7" s="1"/>
  <c r="AF669" i="7"/>
  <c r="AG669" i="7" s="1"/>
  <c r="AF538" i="7"/>
  <c r="AG538" i="7" s="1"/>
  <c r="AF478" i="7"/>
  <c r="AG478" i="7" s="1"/>
  <c r="AF608" i="7"/>
  <c r="AG608" i="7" s="1"/>
  <c r="AF491" i="7"/>
  <c r="AG491" i="7" s="1"/>
  <c r="AF520" i="7"/>
  <c r="AG520" i="7" s="1"/>
  <c r="AF615" i="7"/>
  <c r="AG615" i="7" s="1"/>
  <c r="AF525" i="7"/>
  <c r="AG525" i="7" s="1"/>
  <c r="AF522" i="7"/>
  <c r="AG522" i="7" s="1"/>
  <c r="AF451" i="7"/>
  <c r="AG451" i="7" s="1"/>
  <c r="AF419" i="7"/>
  <c r="AG419" i="7" s="1"/>
  <c r="AF430" i="7"/>
  <c r="AG430" i="7" s="1"/>
  <c r="AF349" i="7"/>
  <c r="AG349" i="7" s="1"/>
  <c r="AF612" i="7"/>
  <c r="AG612" i="7" s="1"/>
  <c r="AF528" i="7"/>
  <c r="AG528" i="7" s="1"/>
  <c r="AF619" i="7"/>
  <c r="AG619" i="7" s="1"/>
  <c r="AF533" i="7"/>
  <c r="AG533" i="7" s="1"/>
  <c r="AF413" i="7"/>
  <c r="AG413" i="7" s="1"/>
  <c r="AF397" i="7"/>
  <c r="AG397" i="7" s="1"/>
  <c r="AF338" i="7"/>
  <c r="AG338" i="7" s="1"/>
  <c r="AF2269" i="7"/>
  <c r="AG2269" i="7" s="1"/>
  <c r="AF2525" i="7"/>
  <c r="AG2525" i="7" s="1"/>
  <c r="AF2024" i="7"/>
  <c r="AG2024" i="7" s="1"/>
  <c r="AF1584" i="7"/>
  <c r="AG1584" i="7" s="1"/>
  <c r="AF1819" i="7"/>
  <c r="AG1819" i="7" s="1"/>
  <c r="AF1827" i="7"/>
  <c r="AG1827" i="7" s="1"/>
  <c r="AF1937" i="7"/>
  <c r="AG1937" i="7" s="1"/>
  <c r="AF1479" i="7"/>
  <c r="AG1479" i="7" s="1"/>
  <c r="AF1302" i="7"/>
  <c r="AG1302" i="7" s="1"/>
  <c r="AF1503" i="7"/>
  <c r="AG1503" i="7" s="1"/>
  <c r="AF1275" i="7"/>
  <c r="AG1275" i="7" s="1"/>
  <c r="AF1485" i="7"/>
  <c r="AG1485" i="7" s="1"/>
  <c r="AF1537" i="7"/>
  <c r="AG1537" i="7" s="1"/>
  <c r="AF1122" i="7"/>
  <c r="AG1122" i="7" s="1"/>
  <c r="AF1188" i="7"/>
  <c r="AG1188" i="7" s="1"/>
  <c r="AF1167" i="7"/>
  <c r="AG1167" i="7" s="1"/>
  <c r="AF993" i="7"/>
  <c r="AG993" i="7" s="1"/>
  <c r="AF881" i="7"/>
  <c r="AG881" i="7" s="1"/>
  <c r="AF852" i="7"/>
  <c r="AG852" i="7" s="1"/>
  <c r="AF912" i="7"/>
  <c r="AG912" i="7" s="1"/>
  <c r="AF766" i="7"/>
  <c r="AG766" i="7" s="1"/>
  <c r="AF930" i="7"/>
  <c r="AG930" i="7" s="1"/>
  <c r="AF774" i="7"/>
  <c r="AG774" i="7" s="1"/>
  <c r="AF812" i="7"/>
  <c r="AG812" i="7" s="1"/>
  <c r="AF717" i="7"/>
  <c r="AG717" i="7" s="1"/>
  <c r="AF751" i="7"/>
  <c r="AG751" i="7" s="1"/>
  <c r="AF638" i="7"/>
  <c r="AG638" i="7" s="1"/>
  <c r="AF584" i="7"/>
  <c r="AG584" i="7" s="1"/>
  <c r="AF622" i="7"/>
  <c r="AG622" i="7" s="1"/>
  <c r="AF642" i="7"/>
  <c r="AG642" i="7" s="1"/>
  <c r="AF623" i="7"/>
  <c r="AG623" i="7" s="1"/>
  <c r="AF494" i="7"/>
  <c r="AG494" i="7" s="1"/>
  <c r="AF507" i="7"/>
  <c r="AG507" i="7" s="1"/>
  <c r="AF531" i="7"/>
  <c r="AG531" i="7" s="1"/>
  <c r="AF539" i="7"/>
  <c r="AG539" i="7" s="1"/>
  <c r="AF399" i="7"/>
  <c r="AG399" i="7" s="1"/>
  <c r="AF414" i="7"/>
  <c r="AG414" i="7" s="1"/>
  <c r="AF545" i="7"/>
  <c r="AG545" i="7" s="1"/>
  <c r="AF2128" i="7"/>
  <c r="AG2128" i="7" s="1"/>
  <c r="AF2344" i="7"/>
  <c r="AG2344" i="7" s="1"/>
  <c r="AF2181" i="7"/>
  <c r="AG2181" i="7" s="1"/>
  <c r="AF2022" i="7"/>
  <c r="AG2022" i="7" s="1"/>
  <c r="AF1599" i="7"/>
  <c r="AG1599" i="7" s="1"/>
  <c r="AF1739" i="7"/>
  <c r="AG1739" i="7" s="1"/>
  <c r="AF1750" i="7"/>
  <c r="AG1750" i="7" s="1"/>
  <c r="AF1740" i="7"/>
  <c r="AG1740" i="7" s="1"/>
  <c r="AF1383" i="7"/>
  <c r="AG1383" i="7" s="1"/>
  <c r="AF1202" i="7"/>
  <c r="AG1202" i="7" s="1"/>
  <c r="AF1407" i="7"/>
  <c r="AG1407" i="7" s="1"/>
  <c r="AF1550" i="7"/>
  <c r="AG1550" i="7" s="1"/>
  <c r="AF1578" i="7"/>
  <c r="AG1578" i="7" s="1"/>
  <c r="AF1445" i="7"/>
  <c r="AG1445" i="7" s="1"/>
  <c r="AF1480" i="7"/>
  <c r="AG1480" i="7" s="1"/>
  <c r="AF1108" i="7"/>
  <c r="AG1108" i="7" s="1"/>
  <c r="AF1098" i="7"/>
  <c r="AG1098" i="7" s="1"/>
  <c r="AF1124" i="7"/>
  <c r="AG1124" i="7" s="1"/>
  <c r="AF1131" i="7"/>
  <c r="AG1131" i="7" s="1"/>
  <c r="AF1128" i="7"/>
  <c r="AG1128" i="7" s="1"/>
  <c r="AF1089" i="7"/>
  <c r="AG1089" i="7" s="1"/>
  <c r="AF936" i="7"/>
  <c r="AG936" i="7" s="1"/>
  <c r="AF971" i="7"/>
  <c r="AG971" i="7" s="1"/>
  <c r="AF987" i="7"/>
  <c r="AG987" i="7" s="1"/>
  <c r="AF1028" i="7"/>
  <c r="AG1028" i="7" s="1"/>
  <c r="AF1027" i="7"/>
  <c r="AG1027" i="7" s="1"/>
  <c r="AF820" i="7"/>
  <c r="AG820" i="7" s="1"/>
  <c r="AF893" i="7"/>
  <c r="AG893" i="7" s="1"/>
  <c r="AF844" i="7"/>
  <c r="AG844" i="7" s="1"/>
  <c r="AF914" i="7"/>
  <c r="AG914" i="7" s="1"/>
  <c r="AF907" i="7"/>
  <c r="AG907" i="7" s="1"/>
  <c r="AF756" i="7"/>
  <c r="AG756" i="7" s="1"/>
  <c r="AF718" i="7"/>
  <c r="AG718" i="7" s="1"/>
  <c r="AF803" i="7"/>
  <c r="AG803" i="7" s="1"/>
  <c r="AF779" i="7"/>
  <c r="AG779" i="7" s="1"/>
  <c r="AF714" i="7"/>
  <c r="AG714" i="7" s="1"/>
  <c r="AF655" i="7"/>
  <c r="AG655" i="7" s="1"/>
  <c r="AF735" i="7"/>
  <c r="AG735" i="7" s="1"/>
  <c r="AF776" i="7"/>
  <c r="AG776" i="7" s="1"/>
  <c r="AF740" i="7"/>
  <c r="AG740" i="7" s="1"/>
  <c r="AF665" i="7"/>
  <c r="AG665" i="7" s="1"/>
  <c r="AF577" i="7"/>
  <c r="AG577" i="7" s="1"/>
  <c r="AF562" i="7"/>
  <c r="AG562" i="7" s="1"/>
  <c r="AF602" i="7"/>
  <c r="AG602" i="7" s="1"/>
  <c r="AF535" i="7"/>
  <c r="AG535" i="7" s="1"/>
  <c r="AF631" i="7"/>
  <c r="AG631" i="7" s="1"/>
  <c r="AF618" i="7"/>
  <c r="AG618" i="7" s="1"/>
  <c r="AF629" i="7"/>
  <c r="AG629" i="7" s="1"/>
  <c r="AF457" i="7"/>
  <c r="AG457" i="7" s="1"/>
  <c r="AF486" i="7"/>
  <c r="AG486" i="7" s="1"/>
  <c r="AF499" i="7"/>
  <c r="AG499" i="7" s="1"/>
  <c r="AF536" i="7"/>
  <c r="AG536" i="7" s="1"/>
  <c r="AF423" i="7"/>
  <c r="AG423" i="7" s="1"/>
  <c r="AF2457" i="7"/>
  <c r="AG2457" i="7" s="1"/>
  <c r="AF1187" i="7"/>
  <c r="AG1187" i="7" s="1"/>
  <c r="AF1144" i="7"/>
  <c r="AG1144" i="7" s="1"/>
  <c r="AF1155" i="7"/>
  <c r="AG1155" i="7" s="1"/>
  <c r="AF909" i="7"/>
  <c r="AG909" i="7" s="1"/>
  <c r="AF1023" i="7"/>
  <c r="AG1023" i="7" s="1"/>
  <c r="AF1046" i="7"/>
  <c r="AG1046" i="7" s="1"/>
  <c r="AF873" i="7"/>
  <c r="AG873" i="7" s="1"/>
  <c r="AF955" i="7"/>
  <c r="AG955" i="7" s="1"/>
  <c r="AF737" i="7"/>
  <c r="AG737" i="7" s="1"/>
  <c r="AF754" i="7"/>
  <c r="AG754" i="7" s="1"/>
  <c r="AF678" i="7"/>
  <c r="AG678" i="7" s="1"/>
  <c r="AF792" i="7"/>
  <c r="AG792" i="7" s="1"/>
  <c r="AF684" i="7"/>
  <c r="AG684" i="7" s="1"/>
  <c r="AF579" i="7"/>
  <c r="AG579" i="7" s="1"/>
  <c r="AF557" i="7"/>
  <c r="AG557" i="7" s="1"/>
  <c r="AF513" i="7"/>
  <c r="AG513" i="7" s="1"/>
  <c r="AF465" i="7"/>
  <c r="AG465" i="7" s="1"/>
  <c r="AF616" i="7"/>
  <c r="AG616" i="7" s="1"/>
  <c r="AF448" i="7"/>
  <c r="AG448" i="7" s="1"/>
  <c r="AF550" i="7"/>
  <c r="AG550" i="7" s="1"/>
  <c r="AF427" i="7"/>
  <c r="AG427" i="7" s="1"/>
  <c r="AF327" i="7"/>
  <c r="AG327" i="7" s="1"/>
  <c r="AF2527" i="7"/>
  <c r="AG2527" i="7" s="1"/>
  <c r="AF2478" i="7"/>
  <c r="AG2478" i="7" s="1"/>
  <c r="AF2548" i="7"/>
  <c r="AG2548" i="7" s="1"/>
  <c r="AF1984" i="7"/>
  <c r="AG1984" i="7" s="1"/>
  <c r="AF1646" i="7"/>
  <c r="AG1646" i="7" s="1"/>
  <c r="AF1873" i="7"/>
  <c r="AG1873" i="7" s="1"/>
  <c r="AF1849" i="7"/>
  <c r="AG1849" i="7" s="1"/>
  <c r="AF1991" i="7"/>
  <c r="AG1991" i="7" s="1"/>
  <c r="AF1338" i="7"/>
  <c r="AG1338" i="7" s="1"/>
  <c r="AF1318" i="7"/>
  <c r="AG1318" i="7" s="1"/>
  <c r="AF1101" i="7"/>
  <c r="AG1101" i="7" s="1"/>
  <c r="AF1227" i="7"/>
  <c r="AG1227" i="7" s="1"/>
  <c r="AF1401" i="7"/>
  <c r="AG1401" i="7" s="1"/>
  <c r="AF1496" i="7"/>
  <c r="AG1496" i="7" s="1"/>
  <c r="AF1545" i="7"/>
  <c r="AG1545" i="7" s="1"/>
  <c r="AF1156" i="7"/>
  <c r="AG1156" i="7" s="1"/>
  <c r="AF1127" i="7"/>
  <c r="AG1127" i="7" s="1"/>
  <c r="AF1193" i="7"/>
  <c r="AG1193" i="7" s="1"/>
  <c r="AF1175" i="7"/>
  <c r="AG1175" i="7" s="1"/>
  <c r="AF1177" i="7"/>
  <c r="AG1177" i="7" s="1"/>
  <c r="AF915" i="7"/>
  <c r="AG915" i="7" s="1"/>
  <c r="AF996" i="7"/>
  <c r="AG996" i="7" s="1"/>
  <c r="AF904" i="7"/>
  <c r="AG904" i="7" s="1"/>
  <c r="AF1026" i="7"/>
  <c r="AG1026" i="7" s="1"/>
  <c r="AF900" i="7"/>
  <c r="AG900" i="7" s="1"/>
  <c r="AF855" i="7"/>
  <c r="AG855" i="7" s="1"/>
  <c r="AF901" i="7"/>
  <c r="AG901" i="7" s="1"/>
  <c r="AF789" i="7"/>
  <c r="AG789" i="7" s="1"/>
  <c r="AF876" i="7"/>
  <c r="AG876" i="7" s="1"/>
  <c r="AF962" i="7"/>
  <c r="AG962" i="7" s="1"/>
  <c r="AF862" i="7"/>
  <c r="AG862" i="7" s="1"/>
  <c r="AF781" i="7"/>
  <c r="AG781" i="7" s="1"/>
  <c r="AF724" i="7"/>
  <c r="AG724" i="7" s="1"/>
  <c r="AF798" i="7"/>
  <c r="AG798" i="7" s="1"/>
  <c r="AF721" i="7"/>
  <c r="AG721" i="7" s="1"/>
  <c r="AF730" i="7"/>
  <c r="AG730" i="7" s="1"/>
  <c r="AF681" i="7"/>
  <c r="AG681" i="7" s="1"/>
  <c r="AF767" i="7"/>
  <c r="AG767" i="7" s="1"/>
  <c r="AF729" i="7"/>
  <c r="AG729" i="7" s="1"/>
  <c r="AF696" i="7"/>
  <c r="AG696" i="7" s="1"/>
  <c r="AF630" i="7"/>
  <c r="AG630" i="7" s="1"/>
  <c r="AF503" i="7"/>
  <c r="AG503" i="7" s="1"/>
  <c r="AF595" i="7"/>
  <c r="AG595" i="7" s="1"/>
  <c r="AF625" i="7"/>
  <c r="AG625" i="7" s="1"/>
  <c r="AF571" i="7"/>
  <c r="AG571" i="7" s="1"/>
  <c r="AF653" i="7"/>
  <c r="AG653" i="7" s="1"/>
  <c r="AF547" i="7"/>
  <c r="AG547" i="7" s="1"/>
  <c r="AF614" i="7"/>
  <c r="AG614" i="7" s="1"/>
  <c r="AF473" i="7"/>
  <c r="AG473" i="7" s="1"/>
  <c r="AF502" i="7"/>
  <c r="AG502" i="7" s="1"/>
  <c r="AF620" i="7"/>
  <c r="AG620" i="7" s="1"/>
  <c r="AF515" i="7"/>
  <c r="AG515" i="7" s="1"/>
  <c r="AF2563" i="7"/>
  <c r="AG2563" i="7" s="1"/>
  <c r="AF2442" i="7"/>
  <c r="AG2442" i="7" s="1"/>
  <c r="AF2502" i="7"/>
  <c r="AG2502" i="7" s="1"/>
  <c r="AF2020" i="7"/>
  <c r="AG2020" i="7" s="1"/>
  <c r="AF1662" i="7"/>
  <c r="AG1662" i="7" s="1"/>
  <c r="AF1905" i="7"/>
  <c r="AG1905" i="7" s="1"/>
  <c r="AF1881" i="7"/>
  <c r="AG1881" i="7" s="1"/>
  <c r="AF1960" i="7"/>
  <c r="AG1960" i="7" s="1"/>
  <c r="AF1370" i="7"/>
  <c r="AG1370" i="7" s="1"/>
  <c r="AF1462" i="7"/>
  <c r="AG1462" i="7" s="1"/>
  <c r="AF1362" i="7"/>
  <c r="AG1362" i="7" s="1"/>
  <c r="AF1333" i="7"/>
  <c r="AG1333" i="7" s="1"/>
  <c r="AF1492" i="7"/>
  <c r="AG1492" i="7" s="1"/>
  <c r="AF1456" i="7"/>
  <c r="AG1456" i="7" s="1"/>
  <c r="AF1429" i="7"/>
  <c r="AG1429" i="7" s="1"/>
  <c r="AF1214" i="7"/>
  <c r="AG1214" i="7" s="1"/>
  <c r="AF1191" i="7"/>
  <c r="AG1191" i="7" s="1"/>
  <c r="AF1253" i="7"/>
  <c r="AG1253" i="7" s="1"/>
  <c r="AF1085" i="7"/>
  <c r="AG1085" i="7" s="1"/>
  <c r="AF1059" i="7"/>
  <c r="AG1059" i="7" s="1"/>
  <c r="AF972" i="7"/>
  <c r="AG972" i="7" s="1"/>
  <c r="AF924" i="7"/>
  <c r="AG924" i="7" s="1"/>
  <c r="AF973" i="7"/>
  <c r="AG973" i="7" s="1"/>
  <c r="AF1029" i="7"/>
  <c r="AG1029" i="7" s="1"/>
  <c r="AF1031" i="7"/>
  <c r="AG1031" i="7" s="1"/>
  <c r="AF1071" i="7"/>
  <c r="AG1071" i="7" s="1"/>
  <c r="AF874" i="7"/>
  <c r="AG874" i="7" s="1"/>
  <c r="AF851" i="7"/>
  <c r="AG851" i="7" s="1"/>
  <c r="AF889" i="7"/>
  <c r="AG889" i="7" s="1"/>
  <c r="AF821" i="7"/>
  <c r="AG821" i="7" s="1"/>
  <c r="AF878" i="7"/>
  <c r="AG878" i="7" s="1"/>
  <c r="AF786" i="7"/>
  <c r="AG786" i="7" s="1"/>
  <c r="AF739" i="7"/>
  <c r="AG739" i="7" s="1"/>
  <c r="AF710" i="7"/>
  <c r="AG710" i="7" s="1"/>
  <c r="AF633" i="7"/>
  <c r="AG633" i="7" s="1"/>
  <c r="AF746" i="7"/>
  <c r="AG746" i="7" s="1"/>
  <c r="AF694" i="7"/>
  <c r="AG694" i="7" s="1"/>
  <c r="AF674" i="7"/>
  <c r="AG674" i="7" s="1"/>
  <c r="AF707" i="7"/>
  <c r="AG707" i="7" s="1"/>
  <c r="AF680" i="7"/>
  <c r="AG680" i="7" s="1"/>
  <c r="AF575" i="7"/>
  <c r="AG575" i="7" s="1"/>
  <c r="AF530" i="7"/>
  <c r="AG530" i="7" s="1"/>
  <c r="AF605" i="7"/>
  <c r="AG605" i="7" s="1"/>
  <c r="AF643" i="7"/>
  <c r="AG643" i="7" s="1"/>
  <c r="AF576" i="7"/>
  <c r="AG576" i="7" s="1"/>
  <c r="AF664" i="7"/>
  <c r="AG664" i="7" s="1"/>
  <c r="AF720" i="7"/>
  <c r="AG720" i="7" s="1"/>
  <c r="AF468" i="7"/>
  <c r="AG468" i="7" s="1"/>
  <c r="AF481" i="7"/>
  <c r="AG481" i="7" s="1"/>
  <c r="AF510" i="7"/>
  <c r="AG510" i="7" s="1"/>
  <c r="AF624" i="7"/>
  <c r="AG624" i="7" s="1"/>
  <c r="AF523" i="7"/>
  <c r="AG523" i="7" s="1"/>
  <c r="AF593" i="7"/>
  <c r="AG593" i="7" s="1"/>
  <c r="AF461" i="7"/>
  <c r="AG461" i="7" s="1"/>
  <c r="AF458" i="7"/>
  <c r="AG458" i="7" s="1"/>
  <c r="AF471" i="7"/>
  <c r="AG471" i="7" s="1"/>
  <c r="AF420" i="7"/>
  <c r="AG420" i="7" s="1"/>
  <c r="AF408" i="7"/>
  <c r="AG408" i="7" s="1"/>
  <c r="AF407" i="7"/>
  <c r="AG407" i="7" s="1"/>
  <c r="AF314" i="7"/>
  <c r="AG314" i="7" s="1"/>
  <c r="AF2164" i="7"/>
  <c r="AG2164" i="7" s="1"/>
  <c r="AF2522" i="7"/>
  <c r="AG2522" i="7" s="1"/>
  <c r="AF2253" i="7"/>
  <c r="AG2253" i="7" s="1"/>
  <c r="AF1932" i="7"/>
  <c r="AG1932" i="7" s="1"/>
  <c r="AF1725" i="7"/>
  <c r="AG1725" i="7" s="1"/>
  <c r="AF1828" i="7"/>
  <c r="AG1828" i="7" s="1"/>
  <c r="AF1941" i="7"/>
  <c r="AG1941" i="7" s="1"/>
  <c r="AF1461" i="7"/>
  <c r="AG1461" i="7" s="1"/>
  <c r="AF1466" i="7"/>
  <c r="AG1466" i="7" s="1"/>
  <c r="AF1233" i="7"/>
  <c r="AG1233" i="7" s="1"/>
  <c r="AF1378" i="7"/>
  <c r="AG1378" i="7" s="1"/>
  <c r="AF1336" i="7"/>
  <c r="AG1336" i="7" s="1"/>
  <c r="AF1515" i="7"/>
  <c r="AG1515" i="7" s="1"/>
  <c r="AF1478" i="7"/>
  <c r="AG1478" i="7" s="1"/>
  <c r="AF1452" i="7"/>
  <c r="AG1452" i="7" s="1"/>
  <c r="AF1176" i="7"/>
  <c r="AG1176" i="7" s="1"/>
  <c r="AF1081" i="7"/>
  <c r="AG1081" i="7" s="1"/>
  <c r="AF1257" i="7"/>
  <c r="AG1257" i="7" s="1"/>
  <c r="AF1097" i="7"/>
  <c r="AG1097" i="7" s="1"/>
  <c r="AF1070" i="7"/>
  <c r="AG1070" i="7" s="1"/>
  <c r="AF944" i="7"/>
  <c r="AG944" i="7" s="1"/>
  <c r="AF969" i="7"/>
  <c r="AG969" i="7" s="1"/>
  <c r="AF984" i="7"/>
  <c r="AG984" i="7" s="1"/>
  <c r="AF1045" i="7"/>
  <c r="AG1045" i="7" s="1"/>
  <c r="AF937" i="7"/>
  <c r="AG937" i="7" s="1"/>
  <c r="AF2223" i="7"/>
  <c r="AG2223" i="7" s="1"/>
  <c r="AF2201" i="7"/>
  <c r="AG2201" i="7" s="1"/>
  <c r="AF2564" i="7"/>
  <c r="AG2564" i="7" s="1"/>
  <c r="AF1985" i="7"/>
  <c r="AG1985" i="7" s="1"/>
  <c r="AF1635" i="7"/>
  <c r="AG1635" i="7" s="1"/>
  <c r="AF1948" i="7"/>
  <c r="AG1948" i="7" s="1"/>
  <c r="AF1732" i="7"/>
  <c r="AG1732" i="7" s="1"/>
  <c r="AF1267" i="7"/>
  <c r="AG1267" i="7" s="1"/>
  <c r="AF1217" i="7"/>
  <c r="AG1217" i="7" s="1"/>
  <c r="AF1263" i="7"/>
  <c r="AG1263" i="7" s="1"/>
  <c r="AF1394" i="7"/>
  <c r="AG1394" i="7" s="1"/>
  <c r="AF1408" i="7"/>
  <c r="AG1408" i="7" s="1"/>
  <c r="AF1520" i="7"/>
  <c r="AG1520" i="7" s="1"/>
  <c r="AF1505" i="7"/>
  <c r="AG1505" i="7" s="1"/>
  <c r="AF1491" i="7"/>
  <c r="AG1491" i="7" s="1"/>
  <c r="AF1181" i="7"/>
  <c r="AG1181" i="7" s="1"/>
  <c r="AF1093" i="7"/>
  <c r="AG1093" i="7" s="1"/>
  <c r="AF1160" i="7"/>
  <c r="AG1160" i="7" s="1"/>
  <c r="AF1109" i="7"/>
  <c r="AG1109" i="7" s="1"/>
  <c r="AF1075" i="7"/>
  <c r="AG1075" i="7" s="1"/>
  <c r="AF957" i="7"/>
  <c r="AG957" i="7" s="1"/>
  <c r="AF985" i="7"/>
  <c r="AG985" i="7" s="1"/>
  <c r="AF989" i="7"/>
  <c r="AG989" i="7" s="1"/>
  <c r="AF1061" i="7"/>
  <c r="AG1061" i="7" s="1"/>
  <c r="AF1021" i="7"/>
  <c r="AG1021" i="7" s="1"/>
  <c r="AF1049" i="7"/>
  <c r="AG1049" i="7" s="1"/>
  <c r="AF906" i="7"/>
  <c r="AG906" i="7" s="1"/>
  <c r="AF883" i="7"/>
  <c r="AG883" i="7" s="1"/>
  <c r="AF847" i="7"/>
  <c r="AG847" i="7" s="1"/>
  <c r="AF837" i="7"/>
  <c r="AG837" i="7" s="1"/>
  <c r="AF942" i="7"/>
  <c r="AG942" i="7" s="1"/>
  <c r="AF811" i="7"/>
  <c r="AG811" i="7" s="1"/>
  <c r="AF750" i="7"/>
  <c r="AG750" i="7" s="1"/>
  <c r="AF794" i="7"/>
  <c r="AG794" i="7" s="1"/>
  <c r="AF661" i="7"/>
  <c r="AG661" i="7" s="1"/>
  <c r="AF752" i="7"/>
  <c r="AG752" i="7" s="1"/>
  <c r="AF700" i="7"/>
  <c r="AG700" i="7" s="1"/>
  <c r="AF690" i="7"/>
  <c r="AG690" i="7" s="1"/>
  <c r="AF741" i="7"/>
  <c r="AG741" i="7" s="1"/>
  <c r="AF645" i="7"/>
  <c r="AG645" i="7" s="1"/>
  <c r="AF634" i="7"/>
  <c r="AG634" i="7" s="1"/>
  <c r="AF572" i="7"/>
  <c r="AG572" i="7" s="1"/>
  <c r="AF647" i="7"/>
  <c r="AG647" i="7" s="1"/>
  <c r="AF569" i="7"/>
  <c r="AG569" i="7" s="1"/>
  <c r="AF635" i="7"/>
  <c r="AG635" i="7" s="1"/>
  <c r="AF552" i="7"/>
  <c r="AG552" i="7" s="1"/>
  <c r="AF688" i="7"/>
  <c r="AG688" i="7" s="1"/>
  <c r="AF484" i="7"/>
  <c r="AG484" i="7" s="1"/>
  <c r="AF497" i="7"/>
  <c r="AG497" i="7" s="1"/>
  <c r="AF526" i="7"/>
  <c r="AG526" i="7" s="1"/>
  <c r="AF441" i="7"/>
  <c r="AG441" i="7" s="1"/>
  <c r="AF472" i="7"/>
  <c r="AG472" i="7" s="1"/>
  <c r="AF438" i="7"/>
  <c r="AG438" i="7" s="1"/>
  <c r="AF477" i="7"/>
  <c r="AG477" i="7" s="1"/>
  <c r="AF474" i="7"/>
  <c r="AG474" i="7" s="1"/>
  <c r="AF553" i="7"/>
  <c r="AG553" i="7" s="1"/>
  <c r="AF428" i="7"/>
  <c r="AG428" i="7" s="1"/>
  <c r="AF401" i="7"/>
  <c r="AG401" i="7" s="1"/>
  <c r="AF409" i="7"/>
  <c r="AG409" i="7" s="1"/>
  <c r="AF2138" i="7"/>
  <c r="AG2138" i="7" s="1"/>
  <c r="AF2520" i="7"/>
  <c r="AG2520" i="7" s="1"/>
  <c r="AF2263" i="7"/>
  <c r="AG2263" i="7" s="1"/>
  <c r="AF2016" i="7"/>
  <c r="AG2016" i="7" s="1"/>
  <c r="AF1702" i="7"/>
  <c r="AG1702" i="7" s="1"/>
  <c r="AF1815" i="7"/>
  <c r="AG1815" i="7" s="1"/>
  <c r="AF1880" i="7"/>
  <c r="AG1880" i="7" s="1"/>
  <c r="AF1406" i="7"/>
  <c r="AG1406" i="7" s="1"/>
  <c r="AF1325" i="7"/>
  <c r="AG1325" i="7" s="1"/>
  <c r="AF1321" i="7"/>
  <c r="AG1321" i="7" s="1"/>
  <c r="AF1426" i="7"/>
  <c r="AG1426" i="7" s="1"/>
  <c r="AF1499" i="7"/>
  <c r="AG1499" i="7" s="1"/>
  <c r="AF1549" i="7"/>
  <c r="AG1549" i="7" s="1"/>
  <c r="AF1548" i="7"/>
  <c r="AG1548" i="7" s="1"/>
  <c r="AF1554" i="7"/>
  <c r="AG1554" i="7" s="1"/>
  <c r="AF1219" i="7"/>
  <c r="AG1219" i="7" s="1"/>
  <c r="AF1129" i="7"/>
  <c r="AG1129" i="7" s="1"/>
  <c r="AF1203" i="7"/>
  <c r="AG1203" i="7" s="1"/>
  <c r="AF1133" i="7"/>
  <c r="AG1133" i="7" s="1"/>
  <c r="AF1087" i="7"/>
  <c r="AG1087" i="7" s="1"/>
  <c r="AF983" i="7"/>
  <c r="AG983" i="7" s="1"/>
  <c r="AF1018" i="7"/>
  <c r="AG1018" i="7" s="1"/>
  <c r="AF884" i="7"/>
  <c r="AG884" i="7" s="1"/>
  <c r="AF1048" i="7"/>
  <c r="AG1048" i="7" s="1"/>
  <c r="AF1053" i="7"/>
  <c r="AG1053" i="7" s="1"/>
  <c r="AF1047" i="7"/>
  <c r="AG1047" i="7" s="1"/>
  <c r="AF938" i="7"/>
  <c r="AG938" i="7" s="1"/>
  <c r="AF822" i="7"/>
  <c r="AG822" i="7" s="1"/>
  <c r="AF863" i="7"/>
  <c r="AG863" i="7" s="1"/>
  <c r="AF856" i="7"/>
  <c r="AG856" i="7" s="1"/>
  <c r="AF958" i="7"/>
  <c r="AG958" i="7" s="1"/>
  <c r="AF753" i="7"/>
  <c r="AG753" i="7" s="1"/>
  <c r="AF757" i="7"/>
  <c r="AG757" i="7" s="1"/>
  <c r="AF772" i="7"/>
  <c r="AG772" i="7" s="1"/>
  <c r="AF692" i="7"/>
  <c r="AG692" i="7" s="1"/>
  <c r="AF768" i="7"/>
  <c r="AG768" i="7" s="1"/>
  <c r="AF716" i="7"/>
  <c r="AG716" i="7" s="1"/>
  <c r="AF693" i="7"/>
  <c r="AG693" i="7" s="1"/>
  <c r="AF670" i="7"/>
  <c r="AG670" i="7" s="1"/>
  <c r="AF641" i="7"/>
  <c r="AG641" i="7" s="1"/>
  <c r="AF589" i="7"/>
  <c r="AG589" i="7" s="1"/>
  <c r="AF560" i="7"/>
  <c r="AG560" i="7" s="1"/>
  <c r="AF658" i="7"/>
  <c r="AG658" i="7" s="1"/>
  <c r="AF583" i="7"/>
  <c r="AG583" i="7" s="1"/>
  <c r="AF646" i="7"/>
  <c r="AG646" i="7" s="1"/>
  <c r="AF573" i="7"/>
  <c r="AG573" i="7" s="1"/>
  <c r="AF672" i="7"/>
  <c r="AG672" i="7" s="1"/>
  <c r="AF492" i="7"/>
  <c r="AG492" i="7" s="1"/>
  <c r="AF444" i="7"/>
  <c r="AG444" i="7" s="1"/>
  <c r="AF1038" i="7"/>
  <c r="AG1038" i="7" s="1"/>
  <c r="AF2172" i="7"/>
  <c r="AG2172" i="7" s="1"/>
  <c r="AF870" i="7"/>
  <c r="AG870" i="7" s="1"/>
  <c r="AF483" i="7"/>
  <c r="AG483" i="7" s="1"/>
  <c r="AF2412" i="7"/>
  <c r="AG2412" i="7" s="1"/>
  <c r="AF1877" i="7"/>
  <c r="AG1877" i="7" s="1"/>
  <c r="AF1284" i="7"/>
  <c r="AG1284" i="7" s="1"/>
  <c r="AF1535" i="7"/>
  <c r="AG1535" i="7" s="1"/>
  <c r="AF1226" i="7"/>
  <c r="AG1226" i="7" s="1"/>
  <c r="AF1000" i="7"/>
  <c r="AG1000" i="7" s="1"/>
  <c r="AF1040" i="7"/>
  <c r="AG1040" i="7" s="1"/>
  <c r="AF950" i="7"/>
  <c r="AG950" i="7" s="1"/>
  <c r="AF713" i="7"/>
  <c r="AG713" i="7" s="1"/>
  <c r="AF782" i="7"/>
  <c r="AG782" i="7" s="1"/>
  <c r="AF764" i="7"/>
  <c r="AG764" i="7" s="1"/>
  <c r="AF626" i="7"/>
  <c r="AG626" i="7" s="1"/>
  <c r="AF567" i="7"/>
  <c r="AG567" i="7" s="1"/>
  <c r="AF592" i="7"/>
  <c r="AG592" i="7" s="1"/>
  <c r="AF462" i="7"/>
  <c r="AG462" i="7" s="1"/>
  <c r="AF464" i="7"/>
  <c r="AG464" i="7" s="1"/>
  <c r="AF469" i="7"/>
  <c r="AG469" i="7" s="1"/>
  <c r="AF514" i="7"/>
  <c r="AG514" i="7" s="1"/>
  <c r="AF412" i="7"/>
  <c r="AG412" i="7" s="1"/>
  <c r="AF460" i="7"/>
  <c r="AG460" i="7" s="1"/>
  <c r="AF485" i="7"/>
  <c r="AG485" i="7" s="1"/>
  <c r="AF548" i="7"/>
  <c r="AG548" i="7" s="1"/>
  <c r="AF442" i="7"/>
  <c r="AG442" i="7" s="1"/>
  <c r="AF2491" i="7"/>
  <c r="AG2491" i="7" s="1"/>
  <c r="AF1369" i="7"/>
  <c r="AG1369" i="7" s="1"/>
  <c r="AF1577" i="7"/>
  <c r="AG1577" i="7" s="1"/>
  <c r="AF1218" i="7"/>
  <c r="AG1218" i="7" s="1"/>
  <c r="AF956" i="7"/>
  <c r="AG956" i="7" s="1"/>
  <c r="AF831" i="7"/>
  <c r="AG831" i="7" s="1"/>
  <c r="AF802" i="7"/>
  <c r="AG802" i="7" s="1"/>
  <c r="AF677" i="7"/>
  <c r="AG677" i="7" s="1"/>
  <c r="AF648" i="7"/>
  <c r="AG648" i="7" s="1"/>
  <c r="AF704" i="7"/>
  <c r="AG704" i="7" s="1"/>
  <c r="AF488" i="7"/>
  <c r="AG488" i="7" s="1"/>
  <c r="AF447" i="7"/>
  <c r="AG447" i="7" s="1"/>
  <c r="AF437" i="7"/>
  <c r="AG437" i="7" s="1"/>
  <c r="AF1853" i="7"/>
  <c r="AG1853" i="7" s="1"/>
  <c r="AF1292" i="7"/>
  <c r="AG1292" i="7" s="1"/>
  <c r="AF1102" i="7"/>
  <c r="AG1102" i="7" s="1"/>
  <c r="AF1016" i="7"/>
  <c r="AG1016" i="7" s="1"/>
  <c r="AF758" i="7"/>
  <c r="AG758" i="7" s="1"/>
  <c r="AF679" i="7"/>
  <c r="AG679" i="7" s="1"/>
  <c r="AF511" i="7"/>
  <c r="AG511" i="7" s="1"/>
  <c r="AF644" i="7"/>
  <c r="AG644" i="7" s="1"/>
  <c r="AF504" i="7"/>
  <c r="AG504" i="7" s="1"/>
  <c r="AF429" i="7"/>
  <c r="AG429" i="7" s="1"/>
  <c r="AF431" i="7"/>
  <c r="AG431" i="7" s="1"/>
  <c r="AF600" i="7"/>
  <c r="AG600" i="7" s="1"/>
  <c r="AF406" i="7"/>
  <c r="AG406" i="7" s="1"/>
  <c r="AF978" i="7"/>
  <c r="AG978" i="7" s="1"/>
  <c r="AF636" i="7"/>
  <c r="AG636" i="7" s="1"/>
  <c r="AF482" i="7"/>
  <c r="AG482" i="7" s="1"/>
  <c r="AF1733" i="7"/>
  <c r="AG1733" i="7" s="1"/>
  <c r="AF1278" i="7"/>
  <c r="AG1278" i="7" s="1"/>
  <c r="AF787" i="7"/>
  <c r="AG787" i="7" s="1"/>
  <c r="AF651" i="7"/>
  <c r="AG651" i="7" s="1"/>
  <c r="AF459" i="7"/>
  <c r="AG459" i="7" s="1"/>
  <c r="AF426" i="7"/>
  <c r="AG426" i="7" s="1"/>
  <c r="AF1628" i="7"/>
  <c r="AG1628" i="7" s="1"/>
  <c r="AF1067" i="7"/>
  <c r="AG1067" i="7" s="1"/>
  <c r="AF910" i="7"/>
  <c r="AG910" i="7" s="1"/>
  <c r="AF632" i="7"/>
  <c r="AG632" i="7" s="1"/>
  <c r="AF432" i="7"/>
  <c r="AG432" i="7" s="1"/>
  <c r="AF1435" i="7"/>
  <c r="AG1435" i="7" s="1"/>
  <c r="AF734" i="7"/>
  <c r="AG734" i="7" s="1"/>
  <c r="AF578" i="7"/>
  <c r="AG578" i="7" s="1"/>
  <c r="AF439" i="7"/>
  <c r="AG439" i="7" s="1"/>
  <c r="AF2200" i="7"/>
  <c r="AG2200" i="7" s="1"/>
  <c r="AF1784" i="7"/>
  <c r="AG1784" i="7" s="1"/>
  <c r="AF1427" i="7"/>
  <c r="AG1427" i="7" s="1"/>
  <c r="AF1540" i="7"/>
  <c r="AG1540" i="7" s="1"/>
  <c r="AF1088" i="7"/>
  <c r="AG1088" i="7" s="1"/>
  <c r="AF1011" i="7"/>
  <c r="AG1011" i="7" s="1"/>
  <c r="AF963" i="7"/>
  <c r="AG963" i="7" s="1"/>
  <c r="AF825" i="7"/>
  <c r="AG825" i="7" s="1"/>
  <c r="AF804" i="7"/>
  <c r="AG804" i="7" s="1"/>
  <c r="AF809" i="7"/>
  <c r="AG809" i="7" s="1"/>
  <c r="AF703" i="7"/>
  <c r="AG703" i="7" s="1"/>
  <c r="AF687" i="7"/>
  <c r="AG687" i="7" s="1"/>
  <c r="AF581" i="7"/>
  <c r="AG581" i="7" s="1"/>
  <c r="AF594" i="7"/>
  <c r="AG594" i="7" s="1"/>
  <c r="AF470" i="7"/>
  <c r="AG470" i="7" s="1"/>
  <c r="AF480" i="7"/>
  <c r="AG480" i="7" s="1"/>
  <c r="AF398" i="7"/>
  <c r="AG398" i="7" s="1"/>
  <c r="AF1834" i="7"/>
  <c r="AG1834" i="7" s="1"/>
  <c r="AF1051" i="7"/>
  <c r="AG1051" i="7" s="1"/>
  <c r="AF649" i="7"/>
  <c r="AG649" i="7" s="1"/>
  <c r="AF555" i="7"/>
  <c r="AG555" i="7" s="1"/>
  <c r="AF518" i="7"/>
  <c r="AG518" i="7" s="1"/>
  <c r="AF493" i="7"/>
  <c r="AG493" i="7" s="1"/>
  <c r="AF405" i="7"/>
  <c r="AG405" i="7" s="1"/>
  <c r="AF2437" i="7"/>
  <c r="AG2437" i="7" s="1"/>
  <c r="AF1304" i="7"/>
  <c r="AG1304" i="7" s="1"/>
  <c r="AF897" i="7"/>
  <c r="AG897" i="7" s="1"/>
  <c r="AF895" i="7"/>
  <c r="AG895" i="7" s="1"/>
  <c r="AF706" i="7"/>
  <c r="AG706" i="7" s="1"/>
  <c r="AF588" i="7"/>
  <c r="AG588" i="7" s="1"/>
  <c r="AF540" i="7"/>
  <c r="AG540" i="7" s="1"/>
  <c r="AF501" i="7"/>
  <c r="AG501" i="7" s="1"/>
  <c r="AF322" i="7"/>
  <c r="AG322" i="7" s="1"/>
  <c r="AF517" i="7"/>
  <c r="AG517" i="7" s="1"/>
  <c r="AF325" i="7"/>
  <c r="AG325" i="7" s="1"/>
  <c r="AF827" i="7"/>
  <c r="AG827" i="7" s="1"/>
  <c r="AF747" i="7"/>
  <c r="AG747" i="7" s="1"/>
  <c r="AF446" i="7"/>
  <c r="AG446" i="7" s="1"/>
  <c r="AF422" i="7"/>
  <c r="AG422" i="7" s="1"/>
  <c r="AF1339" i="7"/>
  <c r="AG1339" i="7" s="1"/>
  <c r="AF864" i="7"/>
  <c r="AG864" i="7" s="1"/>
  <c r="AF745" i="7"/>
  <c r="AG745" i="7" s="1"/>
  <c r="AF607" i="7"/>
  <c r="AG607" i="7" s="1"/>
  <c r="AF1437" i="7"/>
  <c r="AG1437" i="7" s="1"/>
  <c r="AF867" i="7"/>
  <c r="AG867" i="7" s="1"/>
  <c r="AF697" i="7"/>
  <c r="AG697" i="7" s="1"/>
  <c r="AF668" i="7"/>
  <c r="AG668" i="7" s="1"/>
  <c r="AF498" i="7"/>
  <c r="AG498" i="7" s="1"/>
  <c r="AF1341" i="7"/>
  <c r="AG1341" i="7" s="1"/>
  <c r="AF732" i="7"/>
  <c r="AG732" i="7" s="1"/>
  <c r="AF453" i="7"/>
  <c r="AG453" i="7" s="1"/>
  <c r="AF611" i="7"/>
  <c r="AG611" i="7" s="1"/>
  <c r="AF885" i="7"/>
  <c r="AG885" i="7" s="1"/>
  <c r="AF659" i="7"/>
  <c r="AG659" i="7" s="1"/>
  <c r="AF506" i="7"/>
  <c r="AG506" i="7" s="1"/>
  <c r="AF2510" i="7"/>
  <c r="AG2510" i="7" s="1"/>
  <c r="AF1808" i="7"/>
  <c r="AG1808" i="7" s="1"/>
  <c r="AF1311" i="7"/>
  <c r="AG1311" i="7" s="1"/>
  <c r="AF1368" i="7"/>
  <c r="AG1368" i="7" s="1"/>
  <c r="AF1107" i="7"/>
  <c r="AG1107" i="7" s="1"/>
  <c r="AF899" i="7"/>
  <c r="AG899" i="7" s="1"/>
  <c r="AF865" i="7"/>
  <c r="AG865" i="7" s="1"/>
  <c r="AF834" i="7"/>
  <c r="AG834" i="7" s="1"/>
  <c r="AF788" i="7"/>
  <c r="AG788" i="7" s="1"/>
  <c r="AF711" i="7"/>
  <c r="AG711" i="7" s="1"/>
  <c r="AF728" i="7"/>
  <c r="AG728" i="7" s="1"/>
  <c r="AF534" i="7"/>
  <c r="AG534" i="7" s="1"/>
  <c r="AF613" i="7"/>
  <c r="AG613" i="7" s="1"/>
  <c r="AF685" i="7"/>
  <c r="AG685" i="7" s="1"/>
  <c r="AF434" i="7"/>
  <c r="AG434" i="7" s="1"/>
  <c r="AF512" i="7"/>
  <c r="AG512" i="7" s="1"/>
  <c r="AF509" i="7"/>
  <c r="AG509" i="7" s="1"/>
  <c r="AF402" i="7"/>
  <c r="AG402" i="7" s="1"/>
  <c r="AF415" i="7"/>
  <c r="AG415" i="7" s="1"/>
  <c r="AF311" i="7"/>
  <c r="AG311" i="7" s="1"/>
  <c r="AF2229" i="7"/>
  <c r="AG2229" i="7" s="1"/>
  <c r="AF1788" i="7"/>
  <c r="AG1788" i="7" s="1"/>
  <c r="AF1506" i="7"/>
  <c r="AG1506" i="7" s="1"/>
  <c r="AF1467" i="7"/>
  <c r="AG1467" i="7" s="1"/>
  <c r="AF1195" i="7"/>
  <c r="AG1195" i="7" s="1"/>
  <c r="AF960" i="7"/>
  <c r="AG960" i="7" s="1"/>
  <c r="AF836" i="7"/>
  <c r="AG836" i="7" s="1"/>
  <c r="AF850" i="7"/>
  <c r="AG850" i="7" s="1"/>
  <c r="AF793" i="7"/>
  <c r="AG793" i="7" s="1"/>
  <c r="AF727" i="7"/>
  <c r="AG727" i="7" s="1"/>
  <c r="AF744" i="7"/>
  <c r="AG744" i="7" s="1"/>
  <c r="AF551" i="7"/>
  <c r="AG551" i="7" s="1"/>
  <c r="AF639" i="7"/>
  <c r="AG639" i="7" s="1"/>
  <c r="AF682" i="7"/>
  <c r="AG682" i="7" s="1"/>
  <c r="AF410" i="7"/>
  <c r="AG410" i="7" s="1"/>
  <c r="AF404" i="7"/>
  <c r="AG404" i="7" s="1"/>
  <c r="AF777" i="7"/>
  <c r="AG777" i="7" s="1"/>
  <c r="AF516" i="7"/>
  <c r="AG516" i="7" s="1"/>
  <c r="AF416" i="7"/>
  <c r="AG416" i="7" s="1"/>
  <c r="AF1377" i="7"/>
  <c r="AG1377" i="7" s="1"/>
  <c r="AF875" i="7"/>
  <c r="AG875" i="7" s="1"/>
  <c r="AF590" i="7"/>
  <c r="AG590" i="7" s="1"/>
  <c r="AF490" i="7"/>
  <c r="AG490" i="7" s="1"/>
  <c r="AF1264" i="7"/>
  <c r="AG1264" i="7" s="1"/>
  <c r="AF933" i="7"/>
  <c r="AG933" i="7" s="1"/>
  <c r="AF654" i="7"/>
  <c r="AG654" i="7" s="1"/>
  <c r="AF475" i="7"/>
  <c r="AG475" i="7" s="1"/>
  <c r="AF1616" i="7"/>
  <c r="AG1616" i="7" s="1"/>
  <c r="AF974" i="7"/>
  <c r="AG974" i="7" s="1"/>
  <c r="AF449" i="7"/>
  <c r="AG449" i="7" s="1"/>
  <c r="AF2311" i="7"/>
  <c r="AG2311" i="7" s="1"/>
  <c r="AF1966" i="7"/>
  <c r="AG1966" i="7" s="1"/>
  <c r="AF1432" i="7"/>
  <c r="AG1432" i="7" s="1"/>
  <c r="AF1054" i="7"/>
  <c r="AG1054" i="7" s="1"/>
  <c r="AF1055" i="7"/>
  <c r="AG1055" i="7" s="1"/>
  <c r="AF1005" i="7"/>
  <c r="AG1005" i="7" s="1"/>
  <c r="AF890" i="7"/>
  <c r="AG890" i="7" s="1"/>
  <c r="AF824" i="7"/>
  <c r="AG824" i="7" s="1"/>
  <c r="AF790" i="7"/>
  <c r="AG790" i="7" s="1"/>
  <c r="AF736" i="7"/>
  <c r="AG736" i="7" s="1"/>
  <c r="AF702" i="7"/>
  <c r="AG702" i="7" s="1"/>
  <c r="AF558" i="7"/>
  <c r="AG558" i="7" s="1"/>
  <c r="AF610" i="7"/>
  <c r="AG610" i="7" s="1"/>
  <c r="AF476" i="7"/>
  <c r="AG476" i="7" s="1"/>
  <c r="AF604" i="7"/>
  <c r="AG604" i="7" s="1"/>
  <c r="AF542" i="7"/>
  <c r="AG542" i="7" s="1"/>
  <c r="AF433" i="7"/>
  <c r="AG433" i="7" s="1"/>
  <c r="AF443" i="7"/>
  <c r="AG443" i="7" s="1"/>
  <c r="AF411" i="7"/>
  <c r="AG411" i="7" s="1"/>
  <c r="AF2488" i="7"/>
  <c r="AG2488" i="7" s="1"/>
  <c r="AF2035" i="7"/>
  <c r="AG2035" i="7" s="1"/>
  <c r="AF1486" i="7"/>
  <c r="AG1486" i="7" s="1"/>
  <c r="AF1065" i="7"/>
  <c r="AG1065" i="7" s="1"/>
  <c r="AF1080" i="7"/>
  <c r="AG1080" i="7" s="1"/>
  <c r="AF1020" i="7"/>
  <c r="AG1020" i="7" s="1"/>
  <c r="AF986" i="7"/>
  <c r="AG986" i="7" s="1"/>
  <c r="AF869" i="7"/>
  <c r="AG869" i="7" s="1"/>
  <c r="AF770" i="7"/>
  <c r="AG770" i="7" s="1"/>
  <c r="AF784" i="7"/>
  <c r="AG784" i="7" s="1"/>
  <c r="AF667" i="7"/>
  <c r="AG667" i="7" s="1"/>
  <c r="AF574" i="7"/>
  <c r="AG574" i="7" s="1"/>
  <c r="AF559" i="7"/>
  <c r="AG559" i="7" s="1"/>
  <c r="AF500" i="7"/>
  <c r="AG500" i="7" s="1"/>
  <c r="AF628" i="7"/>
  <c r="AG628" i="7" s="1"/>
  <c r="AF596" i="7"/>
  <c r="AG596" i="7" s="1"/>
  <c r="AF466" i="7"/>
  <c r="AG466" i="7" s="1"/>
  <c r="AF456" i="7"/>
  <c r="AG456" i="7" s="1"/>
  <c r="AF418" i="7"/>
  <c r="AG418" i="7" s="1"/>
  <c r="AF1992" i="7"/>
  <c r="AG1992" i="7" s="1"/>
  <c r="AF1438" i="7"/>
  <c r="AG1438" i="7" s="1"/>
  <c r="AF1559" i="7"/>
  <c r="AG1559" i="7" s="1"/>
  <c r="AF1254" i="7"/>
  <c r="AG1254" i="7" s="1"/>
  <c r="AF1111" i="7"/>
  <c r="AG1111" i="7" s="1"/>
  <c r="AF861" i="7"/>
  <c r="AG861" i="7" s="1"/>
  <c r="AF660" i="7"/>
  <c r="AG660" i="7" s="1"/>
  <c r="AF585" i="7"/>
  <c r="AG585" i="7" s="1"/>
  <c r="AF603" i="7"/>
  <c r="AG603" i="7" s="1"/>
  <c r="AF2106" i="7"/>
  <c r="AG2106" i="7" s="1"/>
  <c r="AF1147" i="7"/>
  <c r="AG1147" i="7" s="1"/>
  <c r="AF663" i="7"/>
  <c r="AG663" i="7" s="1"/>
  <c r="AF524" i="7"/>
  <c r="AG524" i="7" s="1"/>
  <c r="AF424" i="7"/>
  <c r="AG424" i="7" s="1"/>
  <c r="AF2547" i="7"/>
  <c r="AG2547" i="7" s="1"/>
  <c r="AF1154" i="7"/>
  <c r="AG1154" i="7" s="1"/>
  <c r="AF689" i="7"/>
  <c r="AG689" i="7" s="1"/>
  <c r="AF489" i="7"/>
  <c r="AG489" i="7" s="1"/>
  <c r="AF400" i="7"/>
  <c r="AG400" i="7" s="1"/>
  <c r="AF1163" i="7"/>
  <c r="AG1163" i="7" s="1"/>
  <c r="AF931" i="7"/>
  <c r="AG931" i="7" s="1"/>
  <c r="AF544" i="7"/>
  <c r="AG544" i="7" s="1"/>
  <c r="AF436" i="7"/>
  <c r="AG436" i="7" s="1"/>
  <c r="D8" i="9"/>
  <c r="B8" i="9"/>
  <c r="A8" i="9"/>
  <c r="D9" i="9"/>
  <c r="B9" i="9"/>
  <c r="A9" i="9"/>
  <c r="D10" i="9"/>
  <c r="A10" i="9"/>
  <c r="B10" i="9"/>
  <c r="D11" i="9"/>
  <c r="A11" i="9"/>
  <c r="B11" i="9"/>
  <c r="B2" i="9"/>
  <c r="A2" i="9"/>
  <c r="A3" i="9"/>
  <c r="B3" i="9"/>
  <c r="D4" i="9"/>
  <c r="B4" i="9"/>
  <c r="A4" i="9"/>
  <c r="D5" i="9"/>
  <c r="B5" i="9"/>
  <c r="A5" i="9"/>
  <c r="D7" i="9"/>
  <c r="B7" i="9"/>
  <c r="A7" i="9"/>
  <c r="D6" i="9"/>
  <c r="B6" i="9"/>
  <c r="A6" i="9"/>
  <c r="D3" i="9"/>
  <c r="D2" i="9"/>
  <c r="F4" i="11"/>
  <c r="D4" i="7"/>
  <c r="D1" i="7" s="1"/>
  <c r="D2" i="3"/>
  <c r="N21" i="18"/>
  <c r="L5" i="2"/>
  <c r="L6" i="2" s="1"/>
  <c r="L7" i="2" s="1"/>
  <c r="P1" i="5"/>
  <c r="N28" i="18"/>
  <c r="F3" i="14" a="1"/>
  <c r="AF160" i="7"/>
  <c r="AG160" i="7" s="1"/>
  <c r="AF177" i="7"/>
  <c r="AG177" i="7" s="1"/>
  <c r="AF180" i="7"/>
  <c r="AG180" i="7" s="1"/>
  <c r="AF194" i="7"/>
  <c r="AG194" i="7" s="1"/>
  <c r="AF197" i="7"/>
  <c r="AG197" i="7" s="1"/>
  <c r="C41" i="7" s="1" a="1"/>
  <c r="C41" i="7" s="1"/>
  <c r="AF172" i="7"/>
  <c r="AG172" i="7" s="1"/>
  <c r="AF169" i="7"/>
  <c r="AG169" i="7" s="1"/>
  <c r="AF175" i="7"/>
  <c r="AG175" i="7" s="1"/>
  <c r="AF189" i="7"/>
  <c r="AG189" i="7" s="1"/>
  <c r="AF164" i="7"/>
  <c r="AG164" i="7" s="1"/>
  <c r="AF181" i="7"/>
  <c r="AG181" i="7" s="1"/>
  <c r="AF167" i="7"/>
  <c r="AG167" i="7" s="1"/>
  <c r="AF187" i="7"/>
  <c r="AG187" i="7" s="1"/>
  <c r="AF173" i="7"/>
  <c r="AG173" i="7" s="1"/>
  <c r="AF176" i="7"/>
  <c r="AG176" i="7" s="1"/>
  <c r="AF190" i="7"/>
  <c r="AG190" i="7" s="1"/>
  <c r="AF135" i="7"/>
  <c r="AG135" i="7" s="1"/>
  <c r="AF157" i="7"/>
  <c r="AG157" i="7" s="1"/>
  <c r="AF163" i="7"/>
  <c r="AG163" i="7" s="1"/>
  <c r="AF183" i="7"/>
  <c r="AG183" i="7" s="1"/>
  <c r="AF166" i="7"/>
  <c r="AG166" i="7" s="1"/>
  <c r="AF186" i="7"/>
  <c r="AG186" i="7" s="1"/>
  <c r="AF133" i="7"/>
  <c r="AG133" i="7" s="1"/>
  <c r="AF151" i="7"/>
  <c r="AG151" i="7" s="1"/>
  <c r="AF192" i="7"/>
  <c r="AG192" i="7" s="1"/>
  <c r="AF178" i="7"/>
  <c r="AG178" i="7" s="1"/>
  <c r="AF195" i="7"/>
  <c r="AG195" i="7" s="1"/>
  <c r="AF161" i="7"/>
  <c r="AG161" i="7" s="1"/>
  <c r="AF184" i="7"/>
  <c r="AG184" i="7" s="1"/>
  <c r="AF134" i="7"/>
  <c r="AG134" i="7" s="1"/>
  <c r="AF149" i="7"/>
  <c r="AG149" i="7" s="1"/>
  <c r="AF156" i="7"/>
  <c r="AG156" i="7" s="1"/>
  <c r="AF159" i="7"/>
  <c r="AG159" i="7" s="1"/>
  <c r="AF179" i="7"/>
  <c r="AG179" i="7" s="1"/>
  <c r="AF193" i="7"/>
  <c r="AG193" i="7" s="1"/>
  <c r="AF196" i="7"/>
  <c r="AG196" i="7" s="1"/>
  <c r="AF162" i="7"/>
  <c r="AG162" i="7" s="1"/>
  <c r="AF182" i="7"/>
  <c r="AG182" i="7" s="1"/>
  <c r="AF153" i="7"/>
  <c r="AG153" i="7" s="1"/>
  <c r="AF165" i="7"/>
  <c r="AG165" i="7" s="1"/>
  <c r="AF168" i="7"/>
  <c r="AG168" i="7" s="1"/>
  <c r="AF171" i="7"/>
  <c r="AG171" i="7" s="1"/>
  <c r="AF185" i="7"/>
  <c r="AG185" i="7" s="1"/>
  <c r="AF188" i="7"/>
  <c r="AG188" i="7" s="1"/>
  <c r="AF174" i="7"/>
  <c r="AG174" i="7" s="1"/>
  <c r="AF191" i="7"/>
  <c r="AG191" i="7" s="1"/>
  <c r="AF155" i="7"/>
  <c r="AG155" i="7" s="1"/>
  <c r="AF141" i="7"/>
  <c r="AG141" i="7" s="1"/>
  <c r="AF142" i="7"/>
  <c r="AG142" i="7" s="1"/>
  <c r="AF138" i="7"/>
  <c r="AG138" i="7" s="1"/>
  <c r="AF152" i="7"/>
  <c r="AG152" i="7" s="1"/>
  <c r="AF148" i="7"/>
  <c r="AG148" i="7" s="1"/>
  <c r="AF140" i="7"/>
  <c r="AG140" i="7" s="1"/>
  <c r="AF150" i="7"/>
  <c r="AG150" i="7" s="1"/>
  <c r="AF137" i="7"/>
  <c r="AG137" i="7" s="1"/>
  <c r="AF154" i="7"/>
  <c r="AG154" i="7" s="1"/>
  <c r="AF147" i="7"/>
  <c r="AG147" i="7" s="1"/>
  <c r="AF143" i="7"/>
  <c r="AG143" i="7" s="1"/>
  <c r="AF170" i="7"/>
  <c r="AG170" i="7" s="1"/>
  <c r="AF136" i="7"/>
  <c r="AG136" i="7" s="1"/>
  <c r="AF145" i="7"/>
  <c r="AG145" i="7" s="1"/>
  <c r="AF146" i="7"/>
  <c r="AG146" i="7" s="1"/>
  <c r="AF144" i="7"/>
  <c r="AG144" i="7" s="1"/>
  <c r="AF158" i="7"/>
  <c r="AG158" i="7" s="1"/>
  <c r="AF139" i="7"/>
  <c r="AG139" i="7" s="1"/>
  <c r="C6" i="11"/>
  <c r="N33" i="2"/>
  <c r="O33" i="2" s="1"/>
  <c r="N36" i="2"/>
  <c r="O36" i="2" s="1"/>
  <c r="N39" i="2"/>
  <c r="O39" i="2" s="1"/>
  <c r="N24" i="2"/>
  <c r="O24" i="2" s="1"/>
  <c r="N27" i="2"/>
  <c r="O27" i="2" s="1"/>
  <c r="N30" i="2"/>
  <c r="O30" i="2" s="1"/>
  <c r="N38" i="2"/>
  <c r="O38" i="2" s="1"/>
  <c r="N21" i="2"/>
  <c r="O21" i="2" s="1"/>
  <c r="N18" i="2"/>
  <c r="O18" i="2" s="1"/>
  <c r="D2" i="10"/>
  <c r="X4" i="26"/>
  <c r="N19" i="16"/>
  <c r="P19" i="16" s="1"/>
  <c r="N39" i="16"/>
  <c r="P39" i="16" s="1"/>
  <c r="N3" i="16"/>
  <c r="P3" i="16" s="1"/>
  <c r="C14" i="11"/>
  <c r="C7" i="11"/>
  <c r="N7" i="16"/>
  <c r="P7" i="16" s="1"/>
  <c r="C9" i="3"/>
  <c r="C7" i="3"/>
  <c r="C15" i="3"/>
  <c r="C10" i="3"/>
  <c r="A6" i="3"/>
  <c r="C12" i="3"/>
  <c r="N11" i="16"/>
  <c r="P11" i="16" s="1"/>
  <c r="N31" i="16"/>
  <c r="P31" i="16" s="1"/>
  <c r="N23" i="16"/>
  <c r="P23" i="16" s="1"/>
  <c r="N15" i="16"/>
  <c r="P15" i="16" s="1"/>
  <c r="N27" i="16"/>
  <c r="P27" i="16" s="1"/>
  <c r="N35" i="16"/>
  <c r="P35" i="16" s="1"/>
  <c r="O32" i="2"/>
  <c r="O34" i="2"/>
  <c r="C13" i="3"/>
  <c r="C13" i="11"/>
  <c r="C19" i="11"/>
  <c r="O25" i="2"/>
  <c r="O20" i="2"/>
  <c r="O28" i="2"/>
  <c r="C18" i="3"/>
  <c r="O35" i="2"/>
  <c r="A11" i="3"/>
  <c r="L22" i="2"/>
  <c r="L29" i="2"/>
  <c r="A5" i="3"/>
  <c r="C9" i="11"/>
  <c r="C16" i="3"/>
  <c r="C21" i="3"/>
  <c r="O23" i="2"/>
  <c r="A14" i="3"/>
  <c r="C15" i="11"/>
  <c r="C22" i="11"/>
  <c r="O37" i="2"/>
  <c r="O31" i="2"/>
  <c r="L19" i="2"/>
  <c r="L26" i="2"/>
  <c r="O40" i="2"/>
  <c r="C6" i="3"/>
  <c r="A8" i="3"/>
  <c r="E18" i="18"/>
  <c r="U5" i="2"/>
  <c r="N27" i="18"/>
  <c r="V5" i="2"/>
  <c r="AF5" i="7"/>
  <c r="AG5" i="7" s="1"/>
  <c r="AC3" i="7"/>
  <c r="AD3" i="7" s="1"/>
  <c r="AF15" i="7"/>
  <c r="AG15" i="7" s="1"/>
  <c r="Q5" i="3"/>
  <c r="S5" i="3" s="1"/>
  <c r="Q27" i="3"/>
  <c r="S27" i="3" s="1"/>
  <c r="Q26" i="3"/>
  <c r="S26" i="3" s="1"/>
  <c r="M3" i="3"/>
  <c r="N26" i="15" a="1"/>
  <c r="N26" i="15" s="1"/>
  <c r="E19" i="18"/>
  <c r="E23" i="18"/>
  <c r="N31" i="18"/>
  <c r="E20" i="18"/>
  <c r="N25" i="18"/>
  <c r="N23" i="18"/>
  <c r="N26" i="18"/>
  <c r="E21" i="18"/>
  <c r="J5" i="11"/>
  <c r="L5" i="11" s="1"/>
  <c r="B4" i="11"/>
  <c r="C10" i="11"/>
  <c r="C16" i="11"/>
  <c r="C20" i="11"/>
  <c r="C23" i="11"/>
  <c r="C24" i="11"/>
  <c r="D3" i="10"/>
  <c r="D15" i="10"/>
  <c r="D24" i="10"/>
  <c r="D39" i="10"/>
  <c r="D48" i="10"/>
  <c r="D51" i="10"/>
  <c r="D57" i="10"/>
  <c r="D18" i="10"/>
  <c r="D33" i="10"/>
  <c r="D54" i="10"/>
  <c r="B6" i="10"/>
  <c r="A6" i="10" s="1"/>
  <c r="B9" i="10"/>
  <c r="A9" i="10" s="1"/>
  <c r="B12" i="10"/>
  <c r="A12" i="10" s="1"/>
  <c r="B21" i="10"/>
  <c r="A21" i="10" s="1"/>
  <c r="B27" i="10"/>
  <c r="A27" i="10" s="1"/>
  <c r="B30" i="10"/>
  <c r="A30" i="10" s="1"/>
  <c r="B36" i="10"/>
  <c r="A36" i="10" s="1"/>
  <c r="B42" i="10"/>
  <c r="A42" i="10" s="1"/>
  <c r="B45" i="10"/>
  <c r="A45" i="10" s="1"/>
  <c r="B60" i="10"/>
  <c r="A60" i="10" s="1"/>
  <c r="B63" i="10"/>
  <c r="A63" i="10" s="1"/>
  <c r="B66" i="10"/>
  <c r="A66" i="10" s="1"/>
  <c r="B69" i="10"/>
  <c r="A69" i="10" s="1"/>
  <c r="B72" i="10"/>
  <c r="A72" i="10" s="1"/>
  <c r="B75" i="10"/>
  <c r="A75" i="10" s="1"/>
  <c r="B78" i="10"/>
  <c r="A78" i="10" s="1"/>
  <c r="B81" i="10"/>
  <c r="A81" i="10" s="1"/>
  <c r="B4" i="10"/>
  <c r="A4" i="10" s="1"/>
  <c r="B7" i="10"/>
  <c r="A7" i="10" s="1"/>
  <c r="B10" i="10"/>
  <c r="A10" i="10" s="1"/>
  <c r="B13" i="10"/>
  <c r="A13" i="10" s="1"/>
  <c r="B16" i="10"/>
  <c r="A16" i="10" s="1"/>
  <c r="B19" i="10"/>
  <c r="A19" i="10" s="1"/>
  <c r="B22" i="10"/>
  <c r="A22" i="10" s="1"/>
  <c r="B25" i="10"/>
  <c r="A25" i="10" s="1"/>
  <c r="B28" i="10"/>
  <c r="A28" i="10" s="1"/>
  <c r="B31" i="10"/>
  <c r="A31" i="10" s="1"/>
  <c r="B34" i="10"/>
  <c r="A34" i="10" s="1"/>
  <c r="B37" i="10"/>
  <c r="A37" i="10" s="1"/>
  <c r="B40" i="10"/>
  <c r="A40" i="10" s="1"/>
  <c r="B43" i="10"/>
  <c r="A43" i="10" s="1"/>
  <c r="B46" i="10"/>
  <c r="A46" i="10" s="1"/>
  <c r="B49" i="10"/>
  <c r="A49" i="10" s="1"/>
  <c r="B52" i="10"/>
  <c r="A52" i="10" s="1"/>
  <c r="B55" i="10"/>
  <c r="A55" i="10" s="1"/>
  <c r="B58" i="10"/>
  <c r="A58" i="10" s="1"/>
  <c r="B61" i="10"/>
  <c r="A61" i="10" s="1"/>
  <c r="B64" i="10"/>
  <c r="A64" i="10" s="1"/>
  <c r="B67" i="10"/>
  <c r="A67" i="10" s="1"/>
  <c r="B70" i="10"/>
  <c r="A70" i="10" s="1"/>
  <c r="B73" i="10"/>
  <c r="A73" i="10" s="1"/>
  <c r="B76" i="10"/>
  <c r="A76" i="10" s="1"/>
  <c r="B79" i="10"/>
  <c r="A79" i="10" s="1"/>
  <c r="B82" i="10"/>
  <c r="A82" i="10" s="1"/>
  <c r="B5" i="10"/>
  <c r="A5" i="10" s="1"/>
  <c r="B8" i="10"/>
  <c r="A8" i="10" s="1"/>
  <c r="B11" i="10"/>
  <c r="A11" i="10" s="1"/>
  <c r="B14" i="10"/>
  <c r="A14" i="10" s="1"/>
  <c r="B17" i="10"/>
  <c r="A17" i="10" s="1"/>
  <c r="B20" i="10"/>
  <c r="A20" i="10" s="1"/>
  <c r="B23" i="10"/>
  <c r="A23" i="10" s="1"/>
  <c r="B26" i="10"/>
  <c r="A26" i="10" s="1"/>
  <c r="B29" i="10"/>
  <c r="A29" i="10" s="1"/>
  <c r="B32" i="10"/>
  <c r="A32" i="10" s="1"/>
  <c r="B35" i="10"/>
  <c r="A35" i="10" s="1"/>
  <c r="B38" i="10"/>
  <c r="A38" i="10" s="1"/>
  <c r="B41" i="10"/>
  <c r="A41" i="10" s="1"/>
  <c r="B44" i="10"/>
  <c r="A44" i="10" s="1"/>
  <c r="B47" i="10"/>
  <c r="A47" i="10" s="1"/>
  <c r="B50" i="10"/>
  <c r="A50" i="10" s="1"/>
  <c r="B53" i="10"/>
  <c r="A53" i="10" s="1"/>
  <c r="B56" i="10"/>
  <c r="A56" i="10" s="1"/>
  <c r="B59" i="10"/>
  <c r="A59" i="10" s="1"/>
  <c r="B62" i="10"/>
  <c r="A62" i="10" s="1"/>
  <c r="B65" i="10"/>
  <c r="A65" i="10" s="1"/>
  <c r="B68" i="10"/>
  <c r="A68" i="10" s="1"/>
  <c r="B71" i="10"/>
  <c r="A71" i="10" s="1"/>
  <c r="B74" i="10"/>
  <c r="A74" i="10" s="1"/>
  <c r="B77" i="10"/>
  <c r="A77" i="10" s="1"/>
  <c r="B80" i="10"/>
  <c r="A80" i="10" s="1"/>
  <c r="B83" i="10"/>
  <c r="A83" i="10" s="1"/>
  <c r="AF93" i="7"/>
  <c r="AG93" i="7" s="1"/>
  <c r="AF113" i="7"/>
  <c r="AG113" i="7" s="1"/>
  <c r="C23" i="7"/>
  <c r="F23" i="7" s="1"/>
  <c r="C20" i="7"/>
  <c r="F20" i="7" s="1"/>
  <c r="C17" i="7"/>
  <c r="F17" i="7" s="1"/>
  <c r="C14" i="7"/>
  <c r="F14" i="7" s="1"/>
  <c r="C11" i="7"/>
  <c r="F11" i="7" s="1"/>
  <c r="C8" i="7"/>
  <c r="F8" i="7" s="1"/>
  <c r="A23" i="7"/>
  <c r="A20" i="7"/>
  <c r="A17" i="7"/>
  <c r="C22" i="7"/>
  <c r="F22" i="7" s="1"/>
  <c r="C19" i="7"/>
  <c r="F19" i="7" s="1"/>
  <c r="C16" i="7"/>
  <c r="F16" i="7" s="1"/>
  <c r="C13" i="7"/>
  <c r="F13" i="7" s="1"/>
  <c r="AF98" i="7"/>
  <c r="AG98" i="7" s="1"/>
  <c r="AF6" i="7"/>
  <c r="AG6" i="7" s="1"/>
  <c r="AF4" i="7"/>
  <c r="AG4" i="7" s="1"/>
  <c r="AF7" i="7"/>
  <c r="AG7" i="7" s="1"/>
  <c r="A19" i="7"/>
  <c r="F15" i="7"/>
  <c r="C7" i="7"/>
  <c r="F7" i="7" s="1"/>
  <c r="AF20" i="7"/>
  <c r="AG20" i="7" s="1"/>
  <c r="AF105" i="7"/>
  <c r="AG105" i="7" s="1"/>
  <c r="AF17" i="7"/>
  <c r="AG17" i="7" s="1"/>
  <c r="AF108" i="7"/>
  <c r="AG108" i="7" s="1"/>
  <c r="AF9" i="7"/>
  <c r="AG9" i="7" s="1"/>
  <c r="AF16" i="7"/>
  <c r="AG16" i="7" s="1"/>
  <c r="AF23" i="7"/>
  <c r="AG23" i="7" s="1"/>
  <c r="AF8" i="7"/>
  <c r="AG8" i="7" s="1"/>
  <c r="AA4" i="7"/>
  <c r="AF10" i="7"/>
  <c r="AG10" i="7" s="1"/>
  <c r="C9" i="7"/>
  <c r="F9" i="7" s="1"/>
  <c r="A10" i="7"/>
  <c r="A11" i="7"/>
  <c r="AF11" i="7"/>
  <c r="AG11" i="7" s="1"/>
  <c r="AF14" i="7"/>
  <c r="AG14" i="7" s="1"/>
  <c r="C18" i="7"/>
  <c r="F18" i="7" s="1"/>
  <c r="A21" i="7"/>
  <c r="C10" i="7"/>
  <c r="F10" i="7" s="1"/>
  <c r="AF13" i="7"/>
  <c r="AG13" i="7" s="1"/>
  <c r="C21" i="7"/>
  <c r="F21" i="7" s="1"/>
  <c r="A24" i="7"/>
  <c r="AF130" i="7"/>
  <c r="AG130" i="7" s="1"/>
  <c r="AF126" i="7"/>
  <c r="AG126" i="7" s="1"/>
  <c r="AF122" i="7"/>
  <c r="AG122" i="7" s="1"/>
  <c r="AF132" i="7"/>
  <c r="AG132" i="7" s="1"/>
  <c r="AF128" i="7"/>
  <c r="AG128" i="7" s="1"/>
  <c r="AF124" i="7"/>
  <c r="AG124" i="7" s="1"/>
  <c r="AF120" i="7"/>
  <c r="AG120" i="7" s="1"/>
  <c r="AF117" i="7"/>
  <c r="AG117" i="7" s="1"/>
  <c r="AF127" i="7"/>
  <c r="AG127" i="7" s="1"/>
  <c r="AF92" i="7"/>
  <c r="AG92" i="7" s="1"/>
  <c r="AF91" i="7"/>
  <c r="AG91" i="7" s="1"/>
  <c r="AF90" i="7"/>
  <c r="AG90" i="7" s="1"/>
  <c r="AF89" i="7"/>
  <c r="AG89" i="7" s="1"/>
  <c r="AF88" i="7"/>
  <c r="AG88" i="7" s="1"/>
  <c r="AF87" i="7"/>
  <c r="AG87" i="7" s="1"/>
  <c r="AF86" i="7"/>
  <c r="AG86" i="7" s="1"/>
  <c r="AF85" i="7"/>
  <c r="AG85" i="7" s="1"/>
  <c r="AF84" i="7"/>
  <c r="AG84" i="7" s="1"/>
  <c r="AF83" i="7"/>
  <c r="AG83" i="7" s="1"/>
  <c r="AF82" i="7"/>
  <c r="AG82" i="7" s="1"/>
  <c r="AF81" i="7"/>
  <c r="AG81" i="7" s="1"/>
  <c r="AF80" i="7"/>
  <c r="AG80" i="7" s="1"/>
  <c r="AF79" i="7"/>
  <c r="AG79" i="7" s="1"/>
  <c r="AF78" i="7"/>
  <c r="AG78" i="7" s="1"/>
  <c r="AF77" i="7"/>
  <c r="AG77" i="7" s="1"/>
  <c r="AF76" i="7"/>
  <c r="AG76" i="7" s="1"/>
  <c r="AF75" i="7"/>
  <c r="AG75" i="7" s="1"/>
  <c r="AF74" i="7"/>
  <c r="AG74" i="7" s="1"/>
  <c r="AF73" i="7"/>
  <c r="AG73" i="7" s="1"/>
  <c r="AF72" i="7"/>
  <c r="AG72" i="7" s="1"/>
  <c r="AF71" i="7"/>
  <c r="AG71" i="7" s="1"/>
  <c r="AF70" i="7"/>
  <c r="AG70" i="7" s="1"/>
  <c r="AF69" i="7"/>
  <c r="AG69" i="7" s="1"/>
  <c r="AF68" i="7"/>
  <c r="AG68" i="7" s="1"/>
  <c r="AF67" i="7"/>
  <c r="AG67" i="7" s="1"/>
  <c r="AF66" i="7"/>
  <c r="AG66" i="7" s="1"/>
  <c r="AF65" i="7"/>
  <c r="AG65" i="7" s="1"/>
  <c r="AF64" i="7"/>
  <c r="AG64" i="7" s="1"/>
  <c r="AF63" i="7"/>
  <c r="AG63" i="7" s="1"/>
  <c r="AF62" i="7"/>
  <c r="AG62" i="7" s="1"/>
  <c r="AF61" i="7"/>
  <c r="AG61" i="7" s="1"/>
  <c r="AF60" i="7"/>
  <c r="AG60" i="7" s="1"/>
  <c r="AF59" i="7"/>
  <c r="AG59" i="7" s="1"/>
  <c r="AF58" i="7"/>
  <c r="AG58" i="7" s="1"/>
  <c r="AF57" i="7"/>
  <c r="AG57" i="7" s="1"/>
  <c r="AF56" i="7"/>
  <c r="AG56" i="7" s="1"/>
  <c r="AF55" i="7"/>
  <c r="AG55" i="7" s="1"/>
  <c r="AF54" i="7"/>
  <c r="AG54" i="7" s="1"/>
  <c r="AF53" i="7"/>
  <c r="AG53" i="7" s="1"/>
  <c r="AF52" i="7"/>
  <c r="AG52" i="7" s="1"/>
  <c r="AF51" i="7"/>
  <c r="AG51" i="7" s="1"/>
  <c r="AF50" i="7"/>
  <c r="AG50" i="7" s="1"/>
  <c r="AF49" i="7"/>
  <c r="AG49" i="7" s="1"/>
  <c r="AF48" i="7"/>
  <c r="AG48" i="7" s="1"/>
  <c r="AF47" i="7"/>
  <c r="AG47" i="7" s="1"/>
  <c r="AF46" i="7"/>
  <c r="AG46" i="7" s="1"/>
  <c r="AF45" i="7"/>
  <c r="AG45" i="7" s="1"/>
  <c r="AF44" i="7"/>
  <c r="AG44" i="7" s="1"/>
  <c r="AF43" i="7"/>
  <c r="AG43" i="7" s="1"/>
  <c r="C43" i="7" s="1" a="1"/>
  <c r="C43" i="7" s="1"/>
  <c r="AF123" i="7"/>
  <c r="AG123" i="7" s="1"/>
  <c r="AF95" i="7"/>
  <c r="AG95" i="7" s="1"/>
  <c r="AF40" i="7"/>
  <c r="AG40" i="7" s="1"/>
  <c r="AF39" i="7"/>
  <c r="AG39" i="7" s="1"/>
  <c r="AF38" i="7"/>
  <c r="AG38" i="7" s="1"/>
  <c r="AF37" i="7"/>
  <c r="AG37" i="7" s="1"/>
  <c r="AF36" i="7"/>
  <c r="AG36" i="7" s="1"/>
  <c r="AF35" i="7"/>
  <c r="AG35" i="7" s="1"/>
  <c r="AF96" i="7"/>
  <c r="AG96" i="7" s="1"/>
  <c r="AF121" i="7"/>
  <c r="AG121" i="7" s="1"/>
  <c r="AF119" i="7"/>
  <c r="AG119" i="7" s="1"/>
  <c r="AF112" i="7"/>
  <c r="AG112" i="7" s="1"/>
  <c r="AF109" i="7"/>
  <c r="AG109" i="7" s="1"/>
  <c r="AF104" i="7"/>
  <c r="AG104" i="7" s="1"/>
  <c r="AF101" i="7"/>
  <c r="AG101" i="7" s="1"/>
  <c r="AF41" i="7"/>
  <c r="AG41" i="7" s="1"/>
  <c r="AF129" i="7"/>
  <c r="AG129" i="7" s="1"/>
  <c r="AF125" i="7"/>
  <c r="AG125" i="7" s="1"/>
  <c r="AF115" i="7"/>
  <c r="AG115" i="7" s="1"/>
  <c r="AF107" i="7"/>
  <c r="AG107" i="7" s="1"/>
  <c r="AF131" i="7"/>
  <c r="AG131" i="7" s="1"/>
  <c r="AF110" i="7"/>
  <c r="AG110" i="7" s="1"/>
  <c r="AF102" i="7"/>
  <c r="AG102" i="7" s="1"/>
  <c r="AF3" i="7"/>
  <c r="AG3" i="7" s="1"/>
  <c r="AF99" i="7"/>
  <c r="AG99" i="7" s="1"/>
  <c r="AF34" i="7"/>
  <c r="AG34" i="7" s="1"/>
  <c r="AF33" i="7"/>
  <c r="AG33" i="7" s="1"/>
  <c r="AF32" i="7"/>
  <c r="AG32" i="7" s="1"/>
  <c r="AF31" i="7"/>
  <c r="AG31" i="7" s="1"/>
  <c r="AF22" i="7"/>
  <c r="AG22" i="7" s="1"/>
  <c r="AF19" i="7"/>
  <c r="AG19" i="7" s="1"/>
  <c r="AF30" i="7"/>
  <c r="AG30" i="7" s="1"/>
  <c r="AF118" i="7"/>
  <c r="AG118" i="7" s="1"/>
  <c r="AF116" i="7"/>
  <c r="AG116" i="7" s="1"/>
  <c r="AF28" i="7"/>
  <c r="AG28" i="7" s="1"/>
  <c r="AF111" i="7"/>
  <c r="AG111" i="7" s="1"/>
  <c r="AF103" i="7"/>
  <c r="AG103" i="7" s="1"/>
  <c r="AF97" i="7"/>
  <c r="AG97" i="7" s="1"/>
  <c r="AF27" i="7"/>
  <c r="AG27" i="7" s="1"/>
  <c r="AF26" i="7"/>
  <c r="AG26" i="7" s="1"/>
  <c r="AF25" i="7"/>
  <c r="AG25" i="7" s="1"/>
  <c r="AF24" i="7"/>
  <c r="AG24" i="7" s="1"/>
  <c r="AF21" i="7"/>
  <c r="AG21" i="7" s="1"/>
  <c r="AF18" i="7"/>
  <c r="AG18" i="7" s="1"/>
  <c r="AF114" i="7"/>
  <c r="AG114" i="7" s="1"/>
  <c r="AF106" i="7"/>
  <c r="AG106" i="7" s="1"/>
  <c r="AF100" i="7"/>
  <c r="AG100" i="7" s="1"/>
  <c r="AF94" i="7"/>
  <c r="AG94" i="7" s="1"/>
  <c r="AF42" i="7"/>
  <c r="AG42" i="7" s="1"/>
  <c r="A9" i="7"/>
  <c r="A18" i="7"/>
  <c r="A12" i="7"/>
  <c r="AF12" i="7"/>
  <c r="AG12" i="7" s="1"/>
  <c r="A14" i="7"/>
  <c r="A15" i="7"/>
  <c r="A16" i="7"/>
  <c r="C24" i="7"/>
  <c r="F24" i="7" s="1"/>
  <c r="AF29" i="7"/>
  <c r="AG29" i="7" s="1"/>
  <c r="C42" i="7" s="1" a="1"/>
  <c r="C42" i="7" s="1"/>
  <c r="M5" i="3"/>
  <c r="Q6" i="3"/>
  <c r="S6" i="3" s="1"/>
  <c r="V8" i="3"/>
  <c r="V9" i="3" s="1"/>
  <c r="V10" i="3" s="1"/>
  <c r="M10" i="3"/>
  <c r="Q11" i="3"/>
  <c r="S11" i="3" s="1"/>
  <c r="M11" i="3"/>
  <c r="Q12" i="3"/>
  <c r="S12" i="3" s="1"/>
  <c r="M9" i="3"/>
  <c r="Q10" i="3"/>
  <c r="S10" i="3" s="1"/>
  <c r="M20" i="3"/>
  <c r="Q21" i="3"/>
  <c r="S21" i="3" s="1"/>
  <c r="M22" i="3"/>
  <c r="Q23" i="3"/>
  <c r="S23" i="3" s="1"/>
  <c r="Q25" i="3"/>
  <c r="S25" i="3" s="1"/>
  <c r="M24" i="3"/>
  <c r="M7" i="3"/>
  <c r="Q8" i="3"/>
  <c r="S8" i="3" s="1"/>
  <c r="M13" i="3"/>
  <c r="Q14" i="3"/>
  <c r="S14" i="3" s="1"/>
  <c r="M17" i="3"/>
  <c r="Q18" i="3"/>
  <c r="S18" i="3" s="1"/>
  <c r="M8" i="3"/>
  <c r="Q9" i="3"/>
  <c r="S9" i="3" s="1"/>
  <c r="M6" i="3"/>
  <c r="Q7" i="3"/>
  <c r="S7" i="3" s="1"/>
  <c r="M14" i="3"/>
  <c r="Q15" i="3"/>
  <c r="S15" i="3" s="1"/>
  <c r="M19" i="3"/>
  <c r="Q20" i="3"/>
  <c r="S20" i="3" s="1"/>
  <c r="M12" i="3"/>
  <c r="Q13" i="3"/>
  <c r="S13" i="3" s="1"/>
  <c r="M16" i="3"/>
  <c r="Q17" i="3"/>
  <c r="S17" i="3" s="1"/>
  <c r="R3" i="3"/>
  <c r="A7" i="3"/>
  <c r="A10" i="3"/>
  <c r="A13" i="3"/>
  <c r="A16" i="3"/>
  <c r="A19" i="3"/>
  <c r="A22" i="3"/>
  <c r="C19" i="3"/>
  <c r="Q16" i="3"/>
  <c r="S16" i="3" s="1"/>
  <c r="Q19" i="3"/>
  <c r="S19" i="3" s="1"/>
  <c r="Q22" i="3"/>
  <c r="S22" i="3" s="1"/>
  <c r="Q28" i="3"/>
  <c r="S28" i="3" s="1"/>
  <c r="C22" i="3"/>
  <c r="A17" i="3"/>
  <c r="A20" i="3"/>
  <c r="C5" i="3"/>
  <c r="C8" i="3"/>
  <c r="C11" i="3"/>
  <c r="C14" i="3"/>
  <c r="C17" i="3"/>
  <c r="C20" i="3"/>
  <c r="R28" i="3"/>
  <c r="Q24" i="3"/>
  <c r="S24" i="3" s="1"/>
  <c r="A9" i="3"/>
  <c r="A12" i="3"/>
  <c r="A15" i="3"/>
  <c r="A18" i="3"/>
  <c r="AH13" i="3" l="1"/>
  <c r="AH20" i="3"/>
  <c r="F3" i="14"/>
  <c r="H3" i="14" s="1"/>
  <c r="F18" i="14"/>
  <c r="AH21" i="3"/>
  <c r="U3" i="3"/>
  <c r="Y3" i="3" s="1"/>
  <c r="AB3" i="3" s="1"/>
  <c r="AH19" i="3"/>
  <c r="E4" i="3"/>
  <c r="AH16" i="3"/>
  <c r="AH23" i="3"/>
  <c r="AH24" i="3"/>
  <c r="AH8" i="3"/>
  <c r="C40" i="3" s="1"/>
  <c r="AH14" i="3"/>
  <c r="AH10" i="3"/>
  <c r="AH9" i="3"/>
  <c r="AH17" i="3"/>
  <c r="AH26" i="3"/>
  <c r="AH27" i="3"/>
  <c r="AH3" i="3"/>
  <c r="AH5" i="3"/>
  <c r="C39" i="3" s="1"/>
  <c r="AH28" i="3"/>
  <c r="C43" i="3" s="1"/>
  <c r="AH25" i="3"/>
  <c r="AH12" i="3"/>
  <c r="AH7" i="3"/>
  <c r="AH15" i="3"/>
  <c r="C42" i="3" s="1"/>
  <c r="AH22" i="3"/>
  <c r="AH18" i="3"/>
  <c r="AH11" i="3"/>
  <c r="C41" i="3" s="1"/>
  <c r="AH4" i="3"/>
  <c r="E42" i="7"/>
  <c r="AH6" i="3"/>
  <c r="E41" i="7"/>
  <c r="G6" i="11"/>
  <c r="N5" i="11"/>
  <c r="E43" i="7"/>
  <c r="N2" i="5"/>
  <c r="H10" i="14"/>
  <c r="E22" i="18"/>
  <c r="N29" i="18"/>
  <c r="Q5" i="2" a="1"/>
  <c r="Q5" i="2" s="1"/>
  <c r="M5" i="2" s="1" a="1"/>
  <c r="N7" i="2" s="1"/>
  <c r="O7" i="2" s="1"/>
  <c r="D3" i="14" a="1"/>
  <c r="D3" i="14" s="1"/>
  <c r="E3" i="14" s="1" a="1"/>
  <c r="E3" i="14" s="1"/>
  <c r="S39" i="16"/>
  <c r="N29" i="2"/>
  <c r="O29" i="2" s="1"/>
  <c r="N26" i="2"/>
  <c r="O26" i="2" s="1"/>
  <c r="N22" i="2"/>
  <c r="O22" i="2" s="1"/>
  <c r="N19" i="2"/>
  <c r="O19" i="2" s="1"/>
  <c r="L8" i="2"/>
  <c r="Z4" i="26"/>
  <c r="X5" i="26"/>
  <c r="S3" i="16"/>
  <c r="H46" i="3" a="1"/>
  <c r="H46" i="3" s="1"/>
  <c r="H6" i="14"/>
  <c r="F28" i="14"/>
  <c r="F27" i="14"/>
  <c r="H5" i="14"/>
  <c r="H15" i="14"/>
  <c r="H9" i="14"/>
  <c r="F26" i="14"/>
  <c r="H14" i="14"/>
  <c r="H8" i="14"/>
  <c r="H7" i="14"/>
  <c r="S35" i="16"/>
  <c r="S31" i="16"/>
  <c r="S7" i="16"/>
  <c r="R25" i="3"/>
  <c r="H4" i="14"/>
  <c r="F24" i="14"/>
  <c r="H11" i="14"/>
  <c r="H12" i="14"/>
  <c r="S15" i="16"/>
  <c r="B5" i="11"/>
  <c r="K5" i="11" s="1"/>
  <c r="R26" i="3"/>
  <c r="S27" i="16"/>
  <c r="H13" i="14"/>
  <c r="H16" i="14"/>
  <c r="H28" i="14" s="1"/>
  <c r="F25" i="14"/>
  <c r="A4" i="3"/>
  <c r="C4" i="3"/>
  <c r="AI3" i="3" s="1"/>
  <c r="C25" i="3"/>
  <c r="D25" i="3" s="1"/>
  <c r="R4" i="3"/>
  <c r="X4" i="3" s="1"/>
  <c r="AA4" i="3" s="1"/>
  <c r="I6" i="26"/>
  <c r="F6" i="26"/>
  <c r="I7" i="26"/>
  <c r="F7" i="26"/>
  <c r="I12" i="26"/>
  <c r="F12" i="26"/>
  <c r="I5" i="26"/>
  <c r="I10" i="26"/>
  <c r="F10" i="26"/>
  <c r="F8" i="26"/>
  <c r="I8" i="26"/>
  <c r="I13" i="26"/>
  <c r="F13" i="26"/>
  <c r="F9" i="26"/>
  <c r="I9" i="26"/>
  <c r="F11" i="26"/>
  <c r="I11" i="26"/>
  <c r="N22" i="16"/>
  <c r="P22" i="16" s="1"/>
  <c r="N4" i="16"/>
  <c r="P4" i="16" s="1"/>
  <c r="R15" i="16"/>
  <c r="Q15" i="16"/>
  <c r="N25" i="16"/>
  <c r="P25" i="16" s="1"/>
  <c r="Q19" i="16"/>
  <c r="N18" i="16"/>
  <c r="P18" i="16" s="1"/>
  <c r="S19" i="16"/>
  <c r="N21" i="16"/>
  <c r="P21" i="16" s="1"/>
  <c r="N14" i="16"/>
  <c r="P14" i="16" s="1"/>
  <c r="R39" i="16"/>
  <c r="R19" i="16"/>
  <c r="N29" i="16"/>
  <c r="P29" i="16" s="1"/>
  <c r="Q11" i="16"/>
  <c r="N10" i="16"/>
  <c r="P10" i="16" s="1"/>
  <c r="S11" i="16"/>
  <c r="R35" i="16"/>
  <c r="N9" i="16"/>
  <c r="P9" i="16" s="1"/>
  <c r="N32" i="16"/>
  <c r="P32" i="16" s="1"/>
  <c r="N33" i="16"/>
  <c r="P33" i="16" s="1"/>
  <c r="N17" i="16"/>
  <c r="P17" i="16" s="1"/>
  <c r="N36" i="16"/>
  <c r="P36" i="16" s="1"/>
  <c r="N5" i="16"/>
  <c r="P5" i="16" s="1"/>
  <c r="N28" i="16"/>
  <c r="P28" i="16" s="1"/>
  <c r="R31" i="16"/>
  <c r="R7" i="16"/>
  <c r="N8" i="16"/>
  <c r="P8" i="16" s="1"/>
  <c r="R11" i="16"/>
  <c r="N24" i="16"/>
  <c r="P24" i="16" s="1"/>
  <c r="R41" i="16"/>
  <c r="Q27" i="16"/>
  <c r="N26" i="16"/>
  <c r="P26" i="16" s="1"/>
  <c r="N40" i="16"/>
  <c r="P40" i="16" s="1"/>
  <c r="Q41" i="16"/>
  <c r="Q39" i="16"/>
  <c r="N38" i="16"/>
  <c r="P38" i="16" s="1"/>
  <c r="N20" i="16"/>
  <c r="P20" i="16" s="1"/>
  <c r="R27" i="16"/>
  <c r="S41" i="16"/>
  <c r="N13" i="16"/>
  <c r="P13" i="16" s="1"/>
  <c r="Q35" i="16"/>
  <c r="N34" i="16"/>
  <c r="P34" i="16" s="1"/>
  <c r="N16" i="16"/>
  <c r="P16" i="16" s="1"/>
  <c r="S23" i="16"/>
  <c r="Q7" i="16"/>
  <c r="N6" i="16"/>
  <c r="P6" i="16" s="1"/>
  <c r="N37" i="16"/>
  <c r="P37" i="16" s="1"/>
  <c r="Q31" i="16"/>
  <c r="N30" i="16"/>
  <c r="P30" i="16" s="1"/>
  <c r="N12" i="16"/>
  <c r="P12" i="16" s="1"/>
  <c r="R23" i="16"/>
  <c r="Q23" i="16"/>
  <c r="Q3" i="16"/>
  <c r="R3" i="16"/>
  <c r="J6" i="11"/>
  <c r="L6" i="11" s="1"/>
  <c r="P5" i="11"/>
  <c r="R5" i="11" s="1"/>
  <c r="F6" i="7"/>
  <c r="E1" i="7" s="1"/>
  <c r="A6" i="7"/>
  <c r="AC4" i="7"/>
  <c r="AD4" i="7" s="1"/>
  <c r="AA5" i="7"/>
  <c r="R12" i="3"/>
  <c r="AI26" i="3"/>
  <c r="R22" i="3"/>
  <c r="R10" i="3"/>
  <c r="X10" i="3" s="1"/>
  <c r="AA10" i="3" s="1"/>
  <c r="AI27" i="3"/>
  <c r="R17" i="3"/>
  <c r="R8" i="3"/>
  <c r="X8" i="3" s="1"/>
  <c r="AA8" i="3" s="1"/>
  <c r="R24" i="3"/>
  <c r="R23" i="3"/>
  <c r="R27" i="3"/>
  <c r="R20" i="3"/>
  <c r="R6" i="3"/>
  <c r="R13" i="3"/>
  <c r="R19" i="3"/>
  <c r="R21" i="3"/>
  <c r="N3" i="3" a="1"/>
  <c r="N3" i="3" s="1"/>
  <c r="X3" i="3"/>
  <c r="R7" i="3"/>
  <c r="X7" i="3" s="1"/>
  <c r="AA7" i="3" s="1"/>
  <c r="R18" i="3"/>
  <c r="R9" i="3"/>
  <c r="V11" i="3"/>
  <c r="R15" i="3"/>
  <c r="R5" i="3"/>
  <c r="X5" i="3" s="1"/>
  <c r="AA5" i="3" s="1"/>
  <c r="R16" i="3"/>
  <c r="R14" i="3"/>
  <c r="R11" i="3"/>
  <c r="N3" i="14" l="1" a="1"/>
  <c r="N3" i="14" s="1"/>
  <c r="K3" i="14"/>
  <c r="H18" i="14"/>
  <c r="H20" i="14" s="1"/>
  <c r="K1" i="5"/>
  <c r="E5" i="3"/>
  <c r="D46" i="3"/>
  <c r="G7" i="11"/>
  <c r="O3" i="3" a="1"/>
  <c r="O3" i="3" s="1"/>
  <c r="E43" i="3"/>
  <c r="E18" i="14"/>
  <c r="M5" i="2"/>
  <c r="N5" i="2" s="1"/>
  <c r="O5" i="2" s="1"/>
  <c r="N6" i="2"/>
  <c r="O6" i="2" s="1"/>
  <c r="M1" i="2"/>
  <c r="M2" i="2" s="1"/>
  <c r="L9" i="2"/>
  <c r="N8" i="2"/>
  <c r="O8" i="2" s="1"/>
  <c r="Z5" i="26"/>
  <c r="X6" i="26"/>
  <c r="H27" i="14"/>
  <c r="H25" i="14"/>
  <c r="H24" i="14"/>
  <c r="H26" i="14"/>
  <c r="AI5" i="3"/>
  <c r="D39" i="3" s="1"/>
  <c r="AI4" i="3"/>
  <c r="U4" i="3"/>
  <c r="Y4" i="3" s="1"/>
  <c r="M5" i="11"/>
  <c r="Q5" i="11" s="1"/>
  <c r="S5" i="11" s="1"/>
  <c r="K6" i="11"/>
  <c r="M6" i="11" s="1"/>
  <c r="N8" i="3" a="1"/>
  <c r="N8" i="3" s="1"/>
  <c r="N4" i="3" a="1"/>
  <c r="N4" i="3" s="1"/>
  <c r="N9" i="3" a="1"/>
  <c r="N9" i="3" s="1"/>
  <c r="G3" i="26"/>
  <c r="S21" i="16"/>
  <c r="S36" i="16"/>
  <c r="S10" i="16"/>
  <c r="S38" i="16"/>
  <c r="S18" i="16"/>
  <c r="T3" i="16" a="1"/>
  <c r="T3" i="16" s="1"/>
  <c r="S8" i="16"/>
  <c r="S17" i="16"/>
  <c r="S34" i="16"/>
  <c r="S40" i="16"/>
  <c r="S33" i="16"/>
  <c r="S25" i="16"/>
  <c r="S26" i="16"/>
  <c r="S12" i="16"/>
  <c r="S32" i="16"/>
  <c r="S20" i="16"/>
  <c r="S29" i="16"/>
  <c r="S30" i="16"/>
  <c r="S13" i="16"/>
  <c r="S16" i="16"/>
  <c r="S28" i="16"/>
  <c r="S9" i="16"/>
  <c r="S14" i="16"/>
  <c r="S4" i="16"/>
  <c r="S22" i="16"/>
  <c r="S6" i="16"/>
  <c r="S37" i="16"/>
  <c r="S24" i="16"/>
  <c r="S5" i="16"/>
  <c r="J7" i="11"/>
  <c r="L7" i="11" s="1"/>
  <c r="AA6" i="7"/>
  <c r="AC5" i="7"/>
  <c r="AD5" i="7" s="1"/>
  <c r="N25" i="3" a="1"/>
  <c r="N25" i="3" s="1"/>
  <c r="AI10" i="3"/>
  <c r="N14" i="3" a="1"/>
  <c r="N14" i="3" s="1"/>
  <c r="N26" i="3" a="1"/>
  <c r="N26" i="3" s="1"/>
  <c r="AI21" i="3"/>
  <c r="V12" i="3"/>
  <c r="X11" i="3"/>
  <c r="AA11" i="3" s="1"/>
  <c r="N11" i="3" a="1"/>
  <c r="N11" i="3" s="1"/>
  <c r="AI17" i="3"/>
  <c r="N17" i="3" a="1"/>
  <c r="N17" i="3" s="1"/>
  <c r="N15" i="3" a="1"/>
  <c r="N15" i="3" s="1"/>
  <c r="AI18" i="3"/>
  <c r="C34" i="3" a="1"/>
  <c r="C34" i="3" s="1"/>
  <c r="C33" i="3" a="1"/>
  <c r="C33" i="3" s="1"/>
  <c r="X9" i="3"/>
  <c r="AA9" i="3" s="1"/>
  <c r="AA3" i="3"/>
  <c r="Y1" i="3"/>
  <c r="AI7" i="3"/>
  <c r="C36" i="3" a="1"/>
  <c r="C36" i="3" s="1"/>
  <c r="AI6" i="3"/>
  <c r="AI19" i="3"/>
  <c r="N20" i="3" a="1"/>
  <c r="N20" i="3" s="1"/>
  <c r="N18" i="3" a="1"/>
  <c r="N18" i="3" s="1"/>
  <c r="N28" i="3" a="1"/>
  <c r="N28" i="3" s="1"/>
  <c r="AI22" i="3"/>
  <c r="AI28" i="3"/>
  <c r="D43" i="3" s="1"/>
  <c r="AI11" i="3"/>
  <c r="D41" i="3" s="1"/>
  <c r="AI15" i="3"/>
  <c r="D42" i="3" s="1"/>
  <c r="AD3" i="3"/>
  <c r="N12" i="3" a="1"/>
  <c r="N12" i="3" s="1"/>
  <c r="N7" i="3" a="1"/>
  <c r="N7" i="3" s="1"/>
  <c r="C32" i="3" a="1"/>
  <c r="C32" i="3" s="1"/>
  <c r="X6" i="3"/>
  <c r="AA6" i="3" s="1"/>
  <c r="AI20" i="3"/>
  <c r="AI23" i="3"/>
  <c r="AI8" i="3"/>
  <c r="D40" i="3" s="1"/>
  <c r="N21" i="3" a="1"/>
  <c r="N21" i="3" s="1"/>
  <c r="N10" i="3" a="1"/>
  <c r="N10" i="3" s="1"/>
  <c r="AI24" i="3"/>
  <c r="N27" i="3" a="1"/>
  <c r="N27" i="3" s="1"/>
  <c r="N13" i="3" a="1"/>
  <c r="N13" i="3" s="1"/>
  <c r="AI25" i="3"/>
  <c r="N24" i="3" a="1"/>
  <c r="N24" i="3" s="1"/>
  <c r="N16" i="3" a="1"/>
  <c r="N16" i="3" s="1"/>
  <c r="N19" i="3" a="1"/>
  <c r="N19" i="3" s="1"/>
  <c r="AI9" i="3"/>
  <c r="C35" i="3" a="1"/>
  <c r="C35" i="3" s="1"/>
  <c r="AI16" i="3"/>
  <c r="AI12" i="3"/>
  <c r="N6" i="3" a="1"/>
  <c r="N6" i="3" s="1"/>
  <c r="N23" i="3" a="1"/>
  <c r="N23" i="3" s="1"/>
  <c r="N5" i="3" a="1"/>
  <c r="N5" i="3" s="1"/>
  <c r="N22" i="3" a="1"/>
  <c r="N22" i="3" s="1"/>
  <c r="AI14" i="3"/>
  <c r="AI13" i="3"/>
  <c r="N31" i="3" l="1"/>
  <c r="L1" i="5"/>
  <c r="E46" i="3"/>
  <c r="D66" i="3" s="1"/>
  <c r="E66" i="3" s="1"/>
  <c r="E6" i="3"/>
  <c r="D47" i="3"/>
  <c r="E47" i="3" s="1"/>
  <c r="D67" i="3" s="1"/>
  <c r="O5" i="11"/>
  <c r="O6" i="11" s="1"/>
  <c r="G8" i="11"/>
  <c r="G9" i="11" s="1"/>
  <c r="G10" i="11" s="1"/>
  <c r="G11" i="11" s="1"/>
  <c r="G12" i="11" s="1"/>
  <c r="G13" i="11" s="1"/>
  <c r="G14" i="11" s="1"/>
  <c r="G15" i="11" s="1"/>
  <c r="G16" i="11" s="1"/>
  <c r="G17" i="11" s="1"/>
  <c r="G18" i="11" s="1"/>
  <c r="G19" i="11" s="1"/>
  <c r="G20" i="11" s="1"/>
  <c r="G21" i="11" s="1"/>
  <c r="G22" i="11" s="1"/>
  <c r="G23" i="11" s="1"/>
  <c r="G24" i="11" s="1"/>
  <c r="U5" i="3"/>
  <c r="O5" i="3" s="1" a="1"/>
  <c r="O5" i="3" s="1"/>
  <c r="K7" i="11"/>
  <c r="M7" i="11" s="1"/>
  <c r="O7" i="11" s="1"/>
  <c r="L10" i="2"/>
  <c r="N9" i="2"/>
  <c r="O9" i="2" s="1"/>
  <c r="Z6" i="26"/>
  <c r="X7" i="26"/>
  <c r="O4" i="3" a="1"/>
  <c r="O4" i="3" s="1"/>
  <c r="L3" i="14"/>
  <c r="L5" i="14" s="1"/>
  <c r="K5" i="14"/>
  <c r="C29" i="3"/>
  <c r="C28" i="3"/>
  <c r="G4" i="26"/>
  <c r="R14" i="16"/>
  <c r="Q14" i="16"/>
  <c r="R24" i="16"/>
  <c r="Q24" i="16"/>
  <c r="R34" i="16"/>
  <c r="Q34" i="16"/>
  <c r="R33" i="16"/>
  <c r="Q33" i="16"/>
  <c r="R40" i="16"/>
  <c r="Q40" i="16"/>
  <c r="R10" i="16"/>
  <c r="Q10" i="16"/>
  <c r="R28" i="16"/>
  <c r="Q28" i="16"/>
  <c r="R16" i="16"/>
  <c r="Q16" i="16"/>
  <c r="R12" i="16"/>
  <c r="Q12" i="16"/>
  <c r="R17" i="16"/>
  <c r="Q17" i="16"/>
  <c r="R9" i="16"/>
  <c r="Q9" i="16"/>
  <c r="R32" i="16"/>
  <c r="Q32" i="16"/>
  <c r="R36" i="16"/>
  <c r="Q36" i="16"/>
  <c r="R25" i="16"/>
  <c r="Q25" i="16"/>
  <c r="R5" i="16"/>
  <c r="Q5" i="16"/>
  <c r="R29" i="16"/>
  <c r="Q29" i="16"/>
  <c r="R18" i="16"/>
  <c r="Q18" i="16"/>
  <c r="R20" i="16"/>
  <c r="Q20" i="16"/>
  <c r="Q38" i="16"/>
  <c r="R38" i="16"/>
  <c r="R22" i="16"/>
  <c r="Q22" i="16"/>
  <c r="R13" i="16"/>
  <c r="Q13" i="16"/>
  <c r="Q26" i="16"/>
  <c r="R26" i="16"/>
  <c r="R8" i="16"/>
  <c r="Q8" i="16"/>
  <c r="R6" i="16"/>
  <c r="Q6" i="16"/>
  <c r="R37" i="16"/>
  <c r="Q37" i="16"/>
  <c r="R4" i="16"/>
  <c r="Q4" i="16"/>
  <c r="R30" i="16"/>
  <c r="Q30" i="16"/>
  <c r="R21" i="16"/>
  <c r="Q21" i="16"/>
  <c r="Q6" i="11"/>
  <c r="S6" i="11" s="1"/>
  <c r="P6" i="11"/>
  <c r="R6" i="11" s="1"/>
  <c r="N6" i="11"/>
  <c r="J8" i="11"/>
  <c r="L8" i="11" s="1"/>
  <c r="AA7" i="7"/>
  <c r="AC6" i="7"/>
  <c r="AD6" i="7" s="1"/>
  <c r="V13" i="3"/>
  <c r="X12" i="3"/>
  <c r="AA12" i="3" s="1"/>
  <c r="AC12" i="3" s="1"/>
  <c r="C30" i="3"/>
  <c r="AC6" i="3"/>
  <c r="AC9" i="3"/>
  <c r="AC11" i="3"/>
  <c r="AC8" i="3"/>
  <c r="AC5" i="3"/>
  <c r="AC3" i="3"/>
  <c r="AC10" i="3"/>
  <c r="AC7" i="3"/>
  <c r="AC4" i="3"/>
  <c r="AB4" i="3"/>
  <c r="K8" i="14" l="1"/>
  <c r="L8" i="14" s="1"/>
  <c r="E7" i="3"/>
  <c r="D48" i="3"/>
  <c r="E67" i="3"/>
  <c r="Y5" i="3"/>
  <c r="AB5" i="3" s="1"/>
  <c r="AD5" i="3" s="1"/>
  <c r="U6" i="3"/>
  <c r="K8" i="11"/>
  <c r="M8" i="11" s="1"/>
  <c r="L11" i="2"/>
  <c r="N10" i="2"/>
  <c r="O10" i="2" s="1"/>
  <c r="Z7" i="26"/>
  <c r="X8" i="26"/>
  <c r="T33" i="16" a="1"/>
  <c r="T33" i="16" s="1"/>
  <c r="T25" i="16" a="1"/>
  <c r="T25" i="16" s="1"/>
  <c r="G5" i="26"/>
  <c r="T38" i="16" a="1"/>
  <c r="T38" i="16" s="1"/>
  <c r="T34" i="16" a="1"/>
  <c r="T34" i="16" s="1"/>
  <c r="T12" i="16" a="1"/>
  <c r="T12" i="16" s="1"/>
  <c r="T14" i="16" a="1"/>
  <c r="T14" i="16" s="1"/>
  <c r="T10" i="16" a="1"/>
  <c r="T10" i="16" s="1"/>
  <c r="T27" i="16" a="1"/>
  <c r="T27" i="16" s="1"/>
  <c r="T21" i="16" a="1"/>
  <c r="T21" i="16" s="1"/>
  <c r="T40" i="16" a="1"/>
  <c r="T40" i="16" s="1"/>
  <c r="T36" i="16" a="1"/>
  <c r="T36" i="16" s="1"/>
  <c r="T5" i="16" a="1"/>
  <c r="T5" i="16" s="1"/>
  <c r="T9" i="16" a="1"/>
  <c r="T9" i="16" s="1"/>
  <c r="T23" i="16" a="1"/>
  <c r="T23" i="16" s="1"/>
  <c r="T29" i="16" a="1"/>
  <c r="T29" i="16" s="1"/>
  <c r="T8" i="16" a="1"/>
  <c r="T8" i="16" s="1"/>
  <c r="T16" i="16" a="1"/>
  <c r="T16" i="16" s="1"/>
  <c r="T30" i="16" a="1"/>
  <c r="T30" i="16" s="1"/>
  <c r="T22" i="16" a="1"/>
  <c r="T22" i="16" s="1"/>
  <c r="T18" i="16" a="1"/>
  <c r="T18" i="16" s="1"/>
  <c r="T17" i="16" a="1"/>
  <c r="T17" i="16" s="1"/>
  <c r="T19" i="16" a="1"/>
  <c r="T19" i="16" s="1"/>
  <c r="T41" i="16" a="1"/>
  <c r="T41" i="16" s="1"/>
  <c r="T11" i="16" a="1"/>
  <c r="T11" i="16" s="1"/>
  <c r="T7" i="16" a="1"/>
  <c r="T7" i="16" s="1"/>
  <c r="T6" i="16" a="1"/>
  <c r="T6" i="16" s="1"/>
  <c r="T20" i="16" a="1"/>
  <c r="T20" i="16" s="1"/>
  <c r="T35" i="16" a="1"/>
  <c r="T35" i="16" s="1"/>
  <c r="T4" i="16" a="1"/>
  <c r="T4" i="16" s="1"/>
  <c r="T32" i="16" a="1"/>
  <c r="T32" i="16" s="1"/>
  <c r="T13" i="16" a="1"/>
  <c r="T13" i="16" s="1"/>
  <c r="T37" i="16" a="1"/>
  <c r="T37" i="16" s="1"/>
  <c r="T26" i="16" a="1"/>
  <c r="T26" i="16" s="1"/>
  <c r="T39" i="16" a="1"/>
  <c r="T39" i="16" s="1"/>
  <c r="T31" i="16" a="1"/>
  <c r="T31" i="16" s="1"/>
  <c r="T24" i="16" a="1"/>
  <c r="T24" i="16" s="1"/>
  <c r="T28" i="16" a="1"/>
  <c r="T28" i="16" s="1"/>
  <c r="T15" i="16" a="1"/>
  <c r="T15" i="16" s="1"/>
  <c r="N7" i="11"/>
  <c r="V5" i="11" s="1"/>
  <c r="P7" i="11"/>
  <c r="R7" i="11" s="1"/>
  <c r="J9" i="11"/>
  <c r="L9" i="11" s="1"/>
  <c r="Q7" i="11"/>
  <c r="S7" i="11" s="1"/>
  <c r="AC7" i="7"/>
  <c r="AD7" i="7" s="1"/>
  <c r="AA8" i="7"/>
  <c r="AD4" i="3"/>
  <c r="V14" i="3"/>
  <c r="X13" i="3"/>
  <c r="AA13" i="3" s="1"/>
  <c r="E48" i="3" l="1"/>
  <c r="D68" i="3" s="1"/>
  <c r="E68" i="3" s="1"/>
  <c r="E8" i="3"/>
  <c r="D49" i="3"/>
  <c r="E49" i="3" s="1"/>
  <c r="D69" i="3" s="1"/>
  <c r="E69" i="3" s="1"/>
  <c r="O6" i="3" a="1"/>
  <c r="O6" i="3" s="1"/>
  <c r="U7" i="3"/>
  <c r="Y6" i="3"/>
  <c r="K9" i="11"/>
  <c r="M9" i="11" s="1"/>
  <c r="L12" i="2"/>
  <c r="N11" i="2"/>
  <c r="O11" i="2" s="1"/>
  <c r="Z8" i="26"/>
  <c r="X9" i="26"/>
  <c r="Z9" i="26" s="1"/>
  <c r="G6" i="26"/>
  <c r="G7" i="26" s="1"/>
  <c r="G8" i="26" s="1"/>
  <c r="G9" i="26" s="1"/>
  <c r="P8" i="11"/>
  <c r="R8" i="11" s="1"/>
  <c r="N8" i="11"/>
  <c r="J10" i="11"/>
  <c r="L10" i="11" s="1"/>
  <c r="W5" i="11"/>
  <c r="Q8" i="11"/>
  <c r="S8" i="11" s="1"/>
  <c r="O8" i="11"/>
  <c r="AA9" i="7"/>
  <c r="AC8" i="7"/>
  <c r="AD8" i="7" s="1"/>
  <c r="AC13" i="3"/>
  <c r="V15" i="3"/>
  <c r="X14" i="3"/>
  <c r="AA14" i="3" s="1"/>
  <c r="E9" i="3" l="1"/>
  <c r="D50" i="3"/>
  <c r="AB6" i="3"/>
  <c r="O7" i="3" a="1"/>
  <c r="O7" i="3" s="1"/>
  <c r="Y7" i="3"/>
  <c r="AB7" i="3" s="1"/>
  <c r="U8" i="3"/>
  <c r="K10" i="11"/>
  <c r="M10" i="11" s="1"/>
  <c r="L13" i="2"/>
  <c r="N12" i="2"/>
  <c r="O12" i="2" s="1"/>
  <c r="X10" i="26"/>
  <c r="G10" i="26"/>
  <c r="G11" i="26" s="1"/>
  <c r="G12" i="26" s="1"/>
  <c r="G13" i="26" s="1"/>
  <c r="G14" i="26" s="1"/>
  <c r="Q9" i="11"/>
  <c r="S9" i="11" s="1"/>
  <c r="O9" i="11"/>
  <c r="P9" i="11"/>
  <c r="R9" i="11" s="1"/>
  <c r="N9" i="11"/>
  <c r="J11" i="11"/>
  <c r="L11" i="11" s="1"/>
  <c r="AC9" i="7"/>
  <c r="AD9" i="7" s="1"/>
  <c r="AA10" i="7"/>
  <c r="V16" i="3"/>
  <c r="X15" i="3"/>
  <c r="AA15" i="3" s="1"/>
  <c r="AC15" i="3" s="1"/>
  <c r="AC14" i="3"/>
  <c r="D51" i="3" l="1"/>
  <c r="E51" i="3" s="1"/>
  <c r="D71" i="3" s="1"/>
  <c r="E10" i="3"/>
  <c r="E50" i="3"/>
  <c r="D70" i="3" s="1"/>
  <c r="E70" i="3" s="1"/>
  <c r="AD7" i="3"/>
  <c r="AD6" i="3"/>
  <c r="O8" i="3" a="1"/>
  <c r="O8" i="3" s="1"/>
  <c r="D32" i="3" a="1"/>
  <c r="D32" i="3" s="1"/>
  <c r="Y8" i="3"/>
  <c r="AB8" i="3" s="1"/>
  <c r="U9" i="3"/>
  <c r="K11" i="11"/>
  <c r="M11" i="11" s="1"/>
  <c r="L14" i="2"/>
  <c r="N13" i="2"/>
  <c r="O13" i="2" s="1"/>
  <c r="X11" i="26"/>
  <c r="Z11" i="26" s="1"/>
  <c r="Z10" i="26"/>
  <c r="H14" i="26"/>
  <c r="G15" i="26"/>
  <c r="G16" i="26" s="1"/>
  <c r="G17" i="26" s="1"/>
  <c r="G18" i="26" s="1"/>
  <c r="J12" i="11"/>
  <c r="L12" i="11" s="1"/>
  <c r="O10" i="11"/>
  <c r="Q10" i="11"/>
  <c r="S10" i="11" s="1"/>
  <c r="N10" i="11"/>
  <c r="V6" i="11" s="1"/>
  <c r="P10" i="11"/>
  <c r="R10" i="11" s="1"/>
  <c r="AC10" i="7"/>
  <c r="AD10" i="7" s="1"/>
  <c r="AA11" i="7"/>
  <c r="V17" i="3"/>
  <c r="X16" i="3"/>
  <c r="AA16" i="3" s="1"/>
  <c r="D52" i="3" l="1"/>
  <c r="E52" i="3" s="1"/>
  <c r="D72" i="3" s="1"/>
  <c r="E72" i="3" s="1"/>
  <c r="E11" i="3"/>
  <c r="D28" i="3"/>
  <c r="E71" i="3"/>
  <c r="J36" i="3"/>
  <c r="O9" i="3" a="1"/>
  <c r="O9" i="3" s="1"/>
  <c r="AD8" i="3"/>
  <c r="Y9" i="3"/>
  <c r="AB9" i="3" s="1"/>
  <c r="U10" i="3"/>
  <c r="K12" i="11"/>
  <c r="M12" i="11" s="1"/>
  <c r="L15" i="2"/>
  <c r="N14" i="2"/>
  <c r="O14" i="2" s="1"/>
  <c r="X12" i="26"/>
  <c r="G19" i="26"/>
  <c r="G20" i="26" s="1"/>
  <c r="H15" i="26"/>
  <c r="I14" i="26"/>
  <c r="Q11" i="11"/>
  <c r="S11" i="11" s="1"/>
  <c r="O11" i="11"/>
  <c r="W6" i="11"/>
  <c r="J13" i="11"/>
  <c r="L13" i="11" s="1"/>
  <c r="P11" i="11"/>
  <c r="R11" i="11" s="1"/>
  <c r="N11" i="11"/>
  <c r="AA12" i="7"/>
  <c r="AC11" i="7"/>
  <c r="AD11" i="7" s="1"/>
  <c r="AC16" i="3"/>
  <c r="V18" i="3"/>
  <c r="X17" i="3"/>
  <c r="AA17" i="3" s="1"/>
  <c r="AC17" i="3" s="1"/>
  <c r="D53" i="3" l="1"/>
  <c r="E53" i="3" s="1"/>
  <c r="D73" i="3" s="1"/>
  <c r="E73" i="3" s="1"/>
  <c r="E12" i="3"/>
  <c r="AD9" i="3"/>
  <c r="O10" i="3" a="1"/>
  <c r="O10" i="3" s="1"/>
  <c r="Y10" i="3"/>
  <c r="AB10" i="3" s="1"/>
  <c r="U11" i="3"/>
  <c r="D33" i="3" s="1" a="1"/>
  <c r="D33" i="3" s="1"/>
  <c r="K13" i="11"/>
  <c r="M13" i="11" s="1"/>
  <c r="L16" i="2"/>
  <c r="N15" i="2"/>
  <c r="O15" i="2" s="1"/>
  <c r="X13" i="26"/>
  <c r="Z13" i="26" s="1"/>
  <c r="Z12" i="26"/>
  <c r="H16" i="26"/>
  <c r="I15" i="26"/>
  <c r="Q12" i="11"/>
  <c r="S12" i="11" s="1"/>
  <c r="O12" i="11"/>
  <c r="P12" i="11"/>
  <c r="R12" i="11" s="1"/>
  <c r="N12" i="11"/>
  <c r="J14" i="11"/>
  <c r="L14" i="11" s="1"/>
  <c r="AC12" i="7"/>
  <c r="AD12" i="7" s="1"/>
  <c r="AA13" i="7"/>
  <c r="V19" i="3"/>
  <c r="X18" i="3"/>
  <c r="AA18" i="3" s="1"/>
  <c r="D54" i="3" l="1"/>
  <c r="E13" i="3"/>
  <c r="AD10" i="3"/>
  <c r="O11" i="3" a="1"/>
  <c r="O11" i="3" s="1"/>
  <c r="Y11" i="3"/>
  <c r="AB11" i="3" s="1"/>
  <c r="AD11" i="3" s="1"/>
  <c r="U12" i="3"/>
  <c r="K14" i="11"/>
  <c r="M14" i="11" s="1"/>
  <c r="L17" i="2"/>
  <c r="N17" i="2" s="1"/>
  <c r="O17" i="2" s="1"/>
  <c r="N16" i="2"/>
  <c r="O16" i="2" s="1"/>
  <c r="X14" i="26"/>
  <c r="Z14" i="26" s="1"/>
  <c r="H17" i="26"/>
  <c r="I16" i="26"/>
  <c r="P13" i="11"/>
  <c r="R13" i="11" s="1"/>
  <c r="N13" i="11"/>
  <c r="V7" i="11" s="1"/>
  <c r="Q13" i="11"/>
  <c r="S13" i="11" s="1"/>
  <c r="O13" i="11"/>
  <c r="W7" i="11" s="1"/>
  <c r="J15" i="11"/>
  <c r="L15" i="11" s="1"/>
  <c r="AA14" i="7"/>
  <c r="AC13" i="7"/>
  <c r="AD13" i="7" s="1"/>
  <c r="AC18" i="3"/>
  <c r="V20" i="3"/>
  <c r="X19" i="3"/>
  <c r="AA19" i="3" s="1"/>
  <c r="AC19" i="3" s="1"/>
  <c r="E14" i="3" l="1"/>
  <c r="D55" i="3"/>
  <c r="E55" i="3" s="1"/>
  <c r="D75" i="3" s="1"/>
  <c r="E75" i="3" s="1"/>
  <c r="E54" i="3"/>
  <c r="D29" i="3"/>
  <c r="K15" i="11"/>
  <c r="M15" i="11" s="1"/>
  <c r="O12" i="3" a="1"/>
  <c r="O12" i="3" s="1"/>
  <c r="U13" i="3"/>
  <c r="Y12" i="3"/>
  <c r="AB12" i="3" s="1"/>
  <c r="X15" i="26"/>
  <c r="I17" i="26"/>
  <c r="H18" i="26"/>
  <c r="P14" i="11"/>
  <c r="R14" i="11" s="1"/>
  <c r="N14" i="11"/>
  <c r="Q14" i="11"/>
  <c r="S14" i="11" s="1"/>
  <c r="O14" i="11"/>
  <c r="J16" i="11"/>
  <c r="L16" i="11" s="1"/>
  <c r="AA15" i="7"/>
  <c r="AC14" i="7"/>
  <c r="AD14" i="7" s="1"/>
  <c r="V21" i="3"/>
  <c r="X20" i="3"/>
  <c r="AA20" i="3" s="1"/>
  <c r="AC20" i="3" s="1"/>
  <c r="D74" i="3" l="1"/>
  <c r="E74" i="3" s="1"/>
  <c r="E15" i="3"/>
  <c r="D56" i="3"/>
  <c r="E56" i="3" s="1"/>
  <c r="D76" i="3" s="1"/>
  <c r="E76" i="3" s="1"/>
  <c r="K16" i="11"/>
  <c r="M16" i="11" s="1"/>
  <c r="AD12" i="3"/>
  <c r="O13" i="3" a="1"/>
  <c r="O13" i="3" s="1"/>
  <c r="U14" i="3"/>
  <c r="E33" i="3" s="1" a="1"/>
  <c r="E33" i="3" s="1"/>
  <c r="Y13" i="3"/>
  <c r="AB13" i="3" s="1"/>
  <c r="AD13" i="3" s="1"/>
  <c r="X16" i="26"/>
  <c r="Z15" i="26"/>
  <c r="H19" i="26"/>
  <c r="I18" i="26"/>
  <c r="I1" i="26" s="1"/>
  <c r="J1" i="26" s="1"/>
  <c r="N15" i="11"/>
  <c r="P15" i="11"/>
  <c r="R15" i="11" s="1"/>
  <c r="J17" i="11"/>
  <c r="L17" i="11" s="1"/>
  <c r="O15" i="11"/>
  <c r="Q15" i="11"/>
  <c r="S15" i="11" s="1"/>
  <c r="AC15" i="7"/>
  <c r="AD15" i="7" s="1"/>
  <c r="AA16" i="7"/>
  <c r="V22" i="3"/>
  <c r="X21" i="3"/>
  <c r="AA21" i="3" s="1"/>
  <c r="AC21" i="3" s="1"/>
  <c r="E16" i="3" l="1"/>
  <c r="D57" i="3"/>
  <c r="E57" i="3" s="1"/>
  <c r="D77" i="3" s="1"/>
  <c r="E77" i="3" s="1"/>
  <c r="K17" i="11"/>
  <c r="M17" i="11" s="1"/>
  <c r="Q17" i="11" s="1"/>
  <c r="O14" i="3" a="1"/>
  <c r="O14" i="3" s="1"/>
  <c r="U15" i="3"/>
  <c r="Y14" i="3"/>
  <c r="AB14" i="3" s="1"/>
  <c r="AD14" i="3" s="1"/>
  <c r="Z16" i="26"/>
  <c r="X17" i="26"/>
  <c r="H20" i="26"/>
  <c r="I20" i="26" s="1"/>
  <c r="I19" i="26"/>
  <c r="N16" i="11"/>
  <c r="N17" i="11" s="1"/>
  <c r="P16" i="11"/>
  <c r="R16" i="11" s="1"/>
  <c r="Q16" i="11"/>
  <c r="S16" i="11" s="1"/>
  <c r="O16" i="11"/>
  <c r="P17" i="11"/>
  <c r="AA17" i="7"/>
  <c r="AC16" i="7"/>
  <c r="AD16" i="7" s="1"/>
  <c r="X22" i="3"/>
  <c r="AA22" i="3" s="1"/>
  <c r="AC22" i="3" s="1"/>
  <c r="V23" i="3"/>
  <c r="E17" i="3" l="1"/>
  <c r="D58" i="3"/>
  <c r="C66" i="3" s="1" a="1"/>
  <c r="C66" i="3" s="1"/>
  <c r="O17" i="11"/>
  <c r="W8" i="11" s="1"/>
  <c r="L1" i="26"/>
  <c r="O15" i="3" a="1"/>
  <c r="O15" i="3" s="1"/>
  <c r="D34" i="3" a="1"/>
  <c r="D34" i="3" s="1"/>
  <c r="V8" i="11"/>
  <c r="D35" i="3" a="1"/>
  <c r="D35" i="3" s="1"/>
  <c r="E35" i="3" s="1"/>
  <c r="U16" i="3"/>
  <c r="O16" i="3" s="1" a="1"/>
  <c r="O16" i="3" s="1"/>
  <c r="Y15" i="3"/>
  <c r="AB15" i="3" s="1"/>
  <c r="AD15" i="3" s="1"/>
  <c r="X18" i="26"/>
  <c r="Z17" i="26"/>
  <c r="R17" i="11"/>
  <c r="S17" i="11"/>
  <c r="AA18" i="7"/>
  <c r="AC17" i="7"/>
  <c r="AD17" i="7" s="1"/>
  <c r="V24" i="3"/>
  <c r="X23" i="3"/>
  <c r="AA23" i="3" s="1"/>
  <c r="AC23" i="3" s="1"/>
  <c r="E18" i="3" l="1"/>
  <c r="D59" i="3"/>
  <c r="E58" i="3"/>
  <c r="D78" i="3" s="1"/>
  <c r="E78" i="3" s="1"/>
  <c r="Z18" i="26"/>
  <c r="X19" i="26"/>
  <c r="D30" i="3"/>
  <c r="X5" i="11" a="1"/>
  <c r="X5" i="11" s="1"/>
  <c r="Y5" i="11" s="1" a="1"/>
  <c r="Y5" i="11" s="1"/>
  <c r="U17" i="3"/>
  <c r="O17" i="3" s="1" a="1"/>
  <c r="O17" i="3" s="1"/>
  <c r="Y16" i="3"/>
  <c r="AB16" i="3" s="1"/>
  <c r="AD16" i="3" s="1"/>
  <c r="B7" i="11" a="1"/>
  <c r="B7" i="11" s="1"/>
  <c r="AA19" i="7"/>
  <c r="AC18" i="7"/>
  <c r="AD18" i="7" s="1"/>
  <c r="X24" i="3"/>
  <c r="AA24" i="3" s="1"/>
  <c r="AC24" i="3" s="1"/>
  <c r="V25" i="3"/>
  <c r="E59" i="3" l="1"/>
  <c r="E19" i="3"/>
  <c r="D60" i="3"/>
  <c r="Z19" i="26"/>
  <c r="X20" i="26"/>
  <c r="Z20" i="26" s="1"/>
  <c r="B10" i="11" a="1"/>
  <c r="B10" i="11" s="1"/>
  <c r="U18" i="3"/>
  <c r="Y17" i="3"/>
  <c r="AB17" i="3" s="1"/>
  <c r="AD17" i="3" s="1"/>
  <c r="AA20" i="7"/>
  <c r="AC19" i="7"/>
  <c r="AD19" i="7" s="1"/>
  <c r="X25" i="3"/>
  <c r="AA25" i="3" s="1"/>
  <c r="AC25" i="3" s="1"/>
  <c r="V26" i="3"/>
  <c r="E60" i="3" l="1"/>
  <c r="E20" i="3"/>
  <c r="D61" i="3"/>
  <c r="O18" i="3" a="1"/>
  <c r="O18" i="3" s="1"/>
  <c r="U19" i="3"/>
  <c r="O19" i="3" s="1" a="1"/>
  <c r="O19" i="3" s="1"/>
  <c r="Y18" i="3"/>
  <c r="AB18" i="3" s="1"/>
  <c r="AD18" i="3" s="1"/>
  <c r="AA21" i="7"/>
  <c r="AC20" i="7"/>
  <c r="AD20" i="7" s="1"/>
  <c r="X26" i="3"/>
  <c r="AA26" i="3" s="1"/>
  <c r="AC26" i="3" s="1"/>
  <c r="V27" i="3"/>
  <c r="E61" i="3" l="1"/>
  <c r="E21" i="3"/>
  <c r="E22" i="3" s="1"/>
  <c r="D62" i="3"/>
  <c r="E62" i="3" s="1"/>
  <c r="U20" i="3"/>
  <c r="Y19" i="3"/>
  <c r="AB19" i="3" s="1"/>
  <c r="AD19" i="3" s="1"/>
  <c r="AA22" i="7"/>
  <c r="AC21" i="7"/>
  <c r="AD21" i="7" s="1"/>
  <c r="V28" i="3"/>
  <c r="X27" i="3"/>
  <c r="AA27" i="3" s="1"/>
  <c r="AC27" i="3" s="1"/>
  <c r="O20" i="3" l="1" a="1"/>
  <c r="O20" i="3" s="1"/>
  <c r="U21" i="3"/>
  <c r="O21" i="3" s="1" a="1"/>
  <c r="O21" i="3" s="1"/>
  <c r="Y20" i="3"/>
  <c r="AB20" i="3" s="1"/>
  <c r="AD20" i="3" s="1"/>
  <c r="AA23" i="7"/>
  <c r="AC22" i="7"/>
  <c r="AD22" i="7" s="1"/>
  <c r="X28" i="3"/>
  <c r="AA28" i="3" s="1"/>
  <c r="AC28" i="3" s="1"/>
  <c r="U22" i="3" l="1"/>
  <c r="O22" i="3" s="1" a="1"/>
  <c r="O22" i="3" s="1"/>
  <c r="Y21" i="3"/>
  <c r="AB21" i="3" s="1"/>
  <c r="AD21" i="3" s="1"/>
  <c r="AA24" i="7"/>
  <c r="AC23" i="7"/>
  <c r="AD23" i="7" s="1"/>
  <c r="U23" i="3" l="1"/>
  <c r="O23" i="3" s="1" a="1"/>
  <c r="O23" i="3" s="1"/>
  <c r="Y22" i="3"/>
  <c r="AB22" i="3" s="1"/>
  <c r="AD22" i="3" s="1"/>
  <c r="AA25" i="7"/>
  <c r="AC24" i="7"/>
  <c r="AD24" i="7" s="1"/>
  <c r="U24" i="3" l="1"/>
  <c r="O24" i="3" s="1" a="1"/>
  <c r="O24" i="3" s="1"/>
  <c r="Y23" i="3"/>
  <c r="AB23" i="3" s="1"/>
  <c r="AD23" i="3" s="1"/>
  <c r="AA26" i="7"/>
  <c r="AC25" i="7"/>
  <c r="AD25" i="7" s="1"/>
  <c r="U25" i="3" l="1"/>
  <c r="O25" i="3" s="1" a="1"/>
  <c r="O25" i="3" s="1"/>
  <c r="Y24" i="3"/>
  <c r="AB24" i="3" s="1"/>
  <c r="AD24" i="3" s="1"/>
  <c r="AA27" i="7"/>
  <c r="AC26" i="7"/>
  <c r="AD26" i="7" s="1"/>
  <c r="U26" i="3" l="1"/>
  <c r="O26" i="3" s="1" a="1"/>
  <c r="O26" i="3" s="1"/>
  <c r="Y25" i="3"/>
  <c r="AB25" i="3" s="1"/>
  <c r="AD25" i="3" s="1"/>
  <c r="AC27" i="7"/>
  <c r="AD27" i="7" s="1"/>
  <c r="AA28" i="7"/>
  <c r="U27" i="3" l="1"/>
  <c r="O27" i="3" s="1" a="1"/>
  <c r="O27" i="3" s="1"/>
  <c r="Y26" i="3"/>
  <c r="AB26" i="3" s="1"/>
  <c r="AD26" i="3" s="1"/>
  <c r="AC28" i="7"/>
  <c r="AD28" i="7" s="1"/>
  <c r="AA29" i="7"/>
  <c r="U28" i="3" l="1"/>
  <c r="Y27" i="3"/>
  <c r="AB27" i="3" s="1"/>
  <c r="AD27" i="3" s="1"/>
  <c r="AC29" i="7"/>
  <c r="AD29" i="7" s="1"/>
  <c r="AA30" i="7"/>
  <c r="O28" i="3" l="1" a="1"/>
  <c r="O28" i="3" s="1"/>
  <c r="O31" i="3" s="1"/>
  <c r="D36" i="3" a="1"/>
  <c r="D36" i="3" s="1"/>
  <c r="E36" i="3" s="1"/>
  <c r="AE3" i="3" a="1"/>
  <c r="AE3" i="3" s="1"/>
  <c r="Y28" i="3"/>
  <c r="AB28" i="3" s="1"/>
  <c r="AD28" i="3" s="1"/>
  <c r="AC30" i="7"/>
  <c r="AD30" i="7" s="1"/>
  <c r="AA31" i="7"/>
  <c r="AC31" i="7" l="1"/>
  <c r="AD31" i="7" s="1"/>
  <c r="AA32" i="7"/>
  <c r="AC32" i="7" l="1"/>
  <c r="AD32" i="7" s="1"/>
  <c r="AA33" i="7"/>
  <c r="AC33" i="7" l="1"/>
  <c r="AD33" i="7" s="1"/>
  <c r="AA34" i="7"/>
  <c r="AC34" i="7" l="1"/>
  <c r="AD34" i="7" s="1"/>
  <c r="AA35" i="7"/>
  <c r="AC35" i="7" l="1"/>
  <c r="AD35" i="7" s="1"/>
  <c r="AA36" i="7"/>
  <c r="AA37" i="7" l="1"/>
  <c r="AC36" i="7"/>
  <c r="AD36" i="7" s="1"/>
  <c r="AA38" i="7" l="1"/>
  <c r="AC37" i="7"/>
  <c r="AD37" i="7" s="1"/>
  <c r="AC38" i="7" l="1"/>
  <c r="AD38" i="7" s="1"/>
  <c r="AA39" i="7"/>
  <c r="AC39" i="7" l="1"/>
  <c r="AD39" i="7" s="1"/>
  <c r="AA40" i="7"/>
  <c r="AA41" i="7" l="1"/>
  <c r="AC40" i="7"/>
  <c r="AD40" i="7" s="1"/>
  <c r="AA42" i="7" l="1"/>
  <c r="AC41" i="7"/>
  <c r="AD41" i="7" s="1"/>
  <c r="AA43" i="7" l="1"/>
  <c r="AC42" i="7"/>
  <c r="AD42" i="7" s="1"/>
  <c r="AC43" i="7" l="1"/>
  <c r="AD43" i="7" s="1"/>
  <c r="AA44" i="7"/>
  <c r="AC44" i="7" l="1"/>
  <c r="AD44" i="7" s="1"/>
  <c r="AA45" i="7"/>
  <c r="AC45" i="7" l="1"/>
  <c r="AD45" i="7" s="1"/>
  <c r="AA46" i="7"/>
  <c r="AC46" i="7" l="1"/>
  <c r="AD46" i="7" s="1"/>
  <c r="AA47" i="7"/>
  <c r="AC47" i="7" l="1"/>
  <c r="AD47" i="7" s="1"/>
  <c r="AA48" i="7"/>
  <c r="AC48" i="7" l="1"/>
  <c r="AD48" i="7" s="1"/>
  <c r="AA49" i="7"/>
  <c r="AC49" i="7" l="1"/>
  <c r="AD49" i="7" s="1"/>
  <c r="AA50" i="7"/>
  <c r="AC50" i="7" l="1"/>
  <c r="AD50" i="7" s="1"/>
  <c r="AA51" i="7"/>
  <c r="AC51" i="7" l="1"/>
  <c r="AD51" i="7" s="1"/>
  <c r="AA52" i="7"/>
  <c r="AC52" i="7" l="1"/>
  <c r="AD52" i="7" s="1"/>
  <c r="AA53" i="7"/>
  <c r="AC53" i="7" l="1"/>
  <c r="AD53" i="7" s="1"/>
  <c r="AA54" i="7"/>
  <c r="AC54" i="7" l="1"/>
  <c r="AD54" i="7" s="1"/>
  <c r="AA55" i="7"/>
  <c r="AC55" i="7" l="1"/>
  <c r="AD55" i="7" s="1"/>
  <c r="AA56" i="7"/>
  <c r="AC56" i="7" l="1"/>
  <c r="AD56" i="7" s="1"/>
  <c r="AA57" i="7"/>
  <c r="AC57" i="7" l="1"/>
  <c r="AD57" i="7" s="1"/>
  <c r="AA58" i="7"/>
  <c r="AC58" i="7" l="1"/>
  <c r="AD58" i="7" s="1"/>
  <c r="AA59" i="7"/>
  <c r="AC59" i="7" l="1"/>
  <c r="AD59" i="7" s="1"/>
  <c r="AA60" i="7"/>
  <c r="AC60" i="7" l="1"/>
  <c r="AD60" i="7" s="1"/>
  <c r="AA61" i="7"/>
  <c r="AC61" i="7" l="1"/>
  <c r="AD61" i="7" s="1"/>
  <c r="AA62" i="7"/>
  <c r="AC62" i="7" l="1"/>
  <c r="AD62" i="7" s="1"/>
  <c r="AA63" i="7"/>
  <c r="AC63" i="7" l="1"/>
  <c r="AD63" i="7" s="1"/>
  <c r="AA64" i="7"/>
  <c r="AC64" i="7" l="1"/>
  <c r="AD64" i="7" s="1"/>
  <c r="AA65" i="7"/>
  <c r="AC65" i="7" l="1"/>
  <c r="AD65" i="7" s="1"/>
  <c r="AA66" i="7"/>
  <c r="AC66" i="7" l="1"/>
  <c r="AD66" i="7" s="1"/>
  <c r="AA67" i="7"/>
  <c r="AC67" i="7" l="1"/>
  <c r="AD67" i="7" s="1"/>
  <c r="AA68" i="7"/>
  <c r="AC68" i="7" l="1"/>
  <c r="AD68" i="7" s="1"/>
  <c r="AA69" i="7"/>
  <c r="AC69" i="7" l="1"/>
  <c r="AD69" i="7" s="1"/>
  <c r="AA70" i="7"/>
  <c r="AC70" i="7" l="1"/>
  <c r="AD70" i="7" s="1"/>
  <c r="AA71" i="7"/>
  <c r="AC71" i="7" l="1"/>
  <c r="AD71" i="7" s="1"/>
  <c r="AA72" i="7"/>
  <c r="AC72" i="7" l="1"/>
  <c r="AD72" i="7" s="1"/>
  <c r="AA73" i="7"/>
  <c r="AC73" i="7" l="1"/>
  <c r="AD73" i="7" s="1"/>
  <c r="AA74" i="7"/>
  <c r="AC74" i="7" l="1"/>
  <c r="AD74" i="7" s="1"/>
  <c r="AA75" i="7"/>
  <c r="AC75" i="7" l="1"/>
  <c r="AD75" i="7" s="1"/>
  <c r="AA76" i="7"/>
  <c r="AC76" i="7" l="1"/>
  <c r="AD76" i="7" s="1"/>
  <c r="AA77" i="7"/>
  <c r="AC77" i="7" l="1"/>
  <c r="AD77" i="7" s="1"/>
  <c r="AA78" i="7"/>
  <c r="AC78" i="7" l="1"/>
  <c r="AD78" i="7" s="1"/>
  <c r="AA79" i="7"/>
  <c r="AC79" i="7" l="1"/>
  <c r="AD79" i="7" s="1"/>
  <c r="AA80" i="7"/>
  <c r="AC80" i="7" l="1"/>
  <c r="AD80" i="7" s="1"/>
  <c r="AA81" i="7"/>
  <c r="AC81" i="7" l="1"/>
  <c r="AD81" i="7" s="1"/>
  <c r="AA82" i="7"/>
  <c r="AC82" i="7" l="1"/>
  <c r="AD82" i="7" s="1"/>
  <c r="AA83" i="7"/>
  <c r="AC83" i="7" l="1"/>
  <c r="AD83" i="7" s="1"/>
  <c r="AA84" i="7"/>
  <c r="AC84" i="7" l="1"/>
  <c r="AD84" i="7" s="1"/>
  <c r="AA85" i="7"/>
  <c r="AC85" i="7" l="1"/>
  <c r="AD85" i="7" s="1"/>
  <c r="AA86" i="7"/>
  <c r="AC86" i="7" l="1"/>
  <c r="AD86" i="7" s="1"/>
  <c r="AA87" i="7"/>
  <c r="AC87" i="7" l="1"/>
  <c r="AD87" i="7" s="1"/>
  <c r="AA88" i="7"/>
  <c r="AC88" i="7" l="1"/>
  <c r="AD88" i="7" s="1"/>
  <c r="AA89" i="7"/>
  <c r="AC89" i="7" l="1"/>
  <c r="AD89" i="7" s="1"/>
  <c r="AA90" i="7"/>
  <c r="AC90" i="7" l="1"/>
  <c r="AD90" i="7" s="1"/>
  <c r="AA91" i="7"/>
  <c r="AC91" i="7" l="1"/>
  <c r="AD91" i="7" s="1"/>
  <c r="AA92" i="7"/>
  <c r="AC92" i="7" l="1"/>
  <c r="AD92" i="7" s="1"/>
  <c r="AA93" i="7"/>
  <c r="AC93" i="7" l="1"/>
  <c r="AD93" i="7" s="1"/>
  <c r="AA94" i="7"/>
  <c r="AC94" i="7" l="1"/>
  <c r="AD94" i="7" s="1"/>
  <c r="AA95" i="7"/>
  <c r="AC95" i="7" l="1"/>
  <c r="AD95" i="7" s="1"/>
  <c r="AA96" i="7"/>
  <c r="AA97" i="7" l="1"/>
  <c r="AC96" i="7"/>
  <c r="AD96" i="7" s="1"/>
  <c r="AA98" i="7" l="1"/>
  <c r="AC97" i="7"/>
  <c r="AD97" i="7" s="1"/>
  <c r="AC98" i="7" l="1"/>
  <c r="AD98" i="7" s="1"/>
  <c r="AA99" i="7"/>
  <c r="AA100" i="7" l="1"/>
  <c r="AC99" i="7"/>
  <c r="AD99" i="7" s="1"/>
  <c r="AC100" i="7" l="1"/>
  <c r="AD100" i="7" s="1"/>
  <c r="AA101" i="7"/>
  <c r="AA102" i="7" l="1"/>
  <c r="AC101" i="7"/>
  <c r="AD101" i="7" s="1"/>
  <c r="AC102" i="7" l="1"/>
  <c r="AD102" i="7" s="1"/>
  <c r="AA103" i="7"/>
  <c r="AC103" i="7" l="1"/>
  <c r="AD103" i="7" s="1"/>
  <c r="AA104" i="7"/>
  <c r="AC104" i="7" l="1"/>
  <c r="AD104" i="7" s="1"/>
  <c r="AA105" i="7"/>
  <c r="AC105" i="7" l="1"/>
  <c r="AD105" i="7" s="1"/>
  <c r="AA106" i="7"/>
  <c r="AC106" i="7" l="1"/>
  <c r="AD106" i="7" s="1"/>
  <c r="AA107" i="7"/>
  <c r="AC107" i="7" l="1"/>
  <c r="AD107" i="7" s="1"/>
  <c r="AA108" i="7"/>
  <c r="AC108" i="7" l="1"/>
  <c r="AD108" i="7" s="1"/>
  <c r="AA109" i="7"/>
  <c r="AC109" i="7" l="1"/>
  <c r="AD109" i="7" s="1"/>
  <c r="AA110" i="7"/>
  <c r="AC110" i="7" l="1"/>
  <c r="AD110" i="7" s="1"/>
  <c r="AA111" i="7"/>
  <c r="AC111" i="7" l="1"/>
  <c r="AD111" i="7" s="1"/>
  <c r="AA112" i="7"/>
  <c r="AC112" i="7" l="1"/>
  <c r="AD112" i="7" s="1"/>
  <c r="AA113" i="7"/>
  <c r="AC113" i="7" l="1"/>
  <c r="AD113" i="7" s="1"/>
  <c r="AA114" i="7"/>
  <c r="AC114" i="7" l="1"/>
  <c r="AD114" i="7" s="1"/>
  <c r="AA115" i="7"/>
  <c r="AC115" i="7" l="1"/>
  <c r="AD115" i="7" s="1"/>
  <c r="AA116" i="7"/>
  <c r="AC116" i="7" l="1"/>
  <c r="AD116" i="7" s="1"/>
  <c r="AA117" i="7"/>
  <c r="AC117" i="7" l="1"/>
  <c r="AD117" i="7" s="1"/>
  <c r="AA118" i="7"/>
  <c r="AC118" i="7" l="1"/>
  <c r="AD118" i="7" s="1"/>
  <c r="AA119" i="7"/>
  <c r="AC119" i="7" l="1"/>
  <c r="AD119" i="7" s="1"/>
  <c r="AA120" i="7"/>
  <c r="AA121" i="7" l="1"/>
  <c r="AC120" i="7"/>
  <c r="AD120" i="7" s="1"/>
  <c r="AC121" i="7" l="1"/>
  <c r="AD121" i="7" s="1"/>
  <c r="AA122" i="7"/>
  <c r="AC122" i="7" l="1"/>
  <c r="AD122" i="7" s="1"/>
  <c r="AA123" i="7"/>
  <c r="AC123" i="7" l="1"/>
  <c r="AD123" i="7" s="1"/>
  <c r="AA124" i="7"/>
  <c r="AC124" i="7" l="1"/>
  <c r="AD124" i="7" s="1"/>
  <c r="AA125" i="7"/>
  <c r="AC125" i="7" l="1"/>
  <c r="AD125" i="7" s="1"/>
  <c r="AA126" i="7"/>
  <c r="AA127" i="7" l="1"/>
  <c r="AC126" i="7"/>
  <c r="AD126" i="7" s="1"/>
  <c r="AC127" i="7" l="1"/>
  <c r="AD127" i="7" s="1"/>
  <c r="AA128" i="7"/>
  <c r="AA129" i="7" l="1"/>
  <c r="AC128" i="7"/>
  <c r="AD128" i="7" s="1"/>
  <c r="AC129" i="7" l="1"/>
  <c r="AD129" i="7" s="1"/>
  <c r="AA130" i="7"/>
  <c r="AA131" i="7" l="1"/>
  <c r="AC130" i="7"/>
  <c r="AD130" i="7" s="1"/>
  <c r="AC131" i="7" l="1"/>
  <c r="AD131" i="7" s="1"/>
  <c r="AA132" i="7"/>
  <c r="AA133" i="7" s="1"/>
  <c r="AC133" i="7" l="1"/>
  <c r="AD133" i="7" s="1"/>
  <c r="AA134" i="7"/>
  <c r="AC132" i="7"/>
  <c r="AD132" i="7" s="1"/>
  <c r="AC134" i="7" l="1"/>
  <c r="AD134" i="7" s="1"/>
  <c r="AA135" i="7"/>
  <c r="AA136" i="7" l="1"/>
  <c r="AC135" i="7"/>
  <c r="AD135" i="7" s="1"/>
  <c r="AA137" i="7" l="1"/>
  <c r="AC136" i="7"/>
  <c r="AD136" i="7" s="1"/>
  <c r="AC137" i="7" l="1"/>
  <c r="AD137" i="7" s="1"/>
  <c r="AA138" i="7"/>
  <c r="AC138" i="7" l="1"/>
  <c r="AD138" i="7" s="1"/>
  <c r="AA139" i="7"/>
  <c r="AA140" i="7" l="1"/>
  <c r="AC139" i="7"/>
  <c r="AD139" i="7" s="1"/>
  <c r="AA141" i="7" l="1"/>
  <c r="AC140" i="7"/>
  <c r="AD140" i="7" s="1"/>
  <c r="AC141" i="7" l="1"/>
  <c r="AD141" i="7" s="1"/>
  <c r="AA142" i="7"/>
  <c r="AC142" i="7" l="1"/>
  <c r="AD142" i="7" s="1"/>
  <c r="AA143" i="7"/>
  <c r="AA144" i="7" l="1"/>
  <c r="AC143" i="7"/>
  <c r="AD143" i="7" s="1"/>
  <c r="AA145" i="7" l="1"/>
  <c r="AC144" i="7"/>
  <c r="AD144" i="7" s="1"/>
  <c r="AC145" i="7" l="1"/>
  <c r="AD145" i="7" s="1"/>
  <c r="AA146" i="7"/>
  <c r="AC146" i="7" l="1"/>
  <c r="AD146" i="7" s="1"/>
  <c r="AA147" i="7"/>
  <c r="AA148" i="7" l="1"/>
  <c r="AC147" i="7"/>
  <c r="AD147" i="7" s="1"/>
  <c r="AA149" i="7" l="1"/>
  <c r="AC148" i="7"/>
  <c r="AD148" i="7" s="1"/>
  <c r="AC149" i="7" l="1"/>
  <c r="AD149" i="7" s="1"/>
  <c r="AA150" i="7"/>
  <c r="AC150" i="7" l="1"/>
  <c r="AD150" i="7" s="1"/>
  <c r="AA151" i="7"/>
  <c r="AA152" i="7" l="1"/>
  <c r="AC151" i="7"/>
  <c r="AD151" i="7" s="1"/>
  <c r="AA153" i="7" l="1"/>
  <c r="AC152" i="7"/>
  <c r="AD152" i="7" s="1"/>
  <c r="AC153" i="7" l="1"/>
  <c r="AD153" i="7" s="1"/>
  <c r="AA154" i="7"/>
  <c r="AC154" i="7" l="1"/>
  <c r="AD154" i="7" s="1"/>
  <c r="AA155" i="7"/>
  <c r="AA156" i="7" l="1"/>
  <c r="AC155" i="7"/>
  <c r="AD155" i="7" s="1"/>
  <c r="AA157" i="7" l="1"/>
  <c r="AC156" i="7"/>
  <c r="AD156" i="7" s="1"/>
  <c r="AC157" i="7" l="1"/>
  <c r="AD157" i="7" s="1"/>
  <c r="AA158" i="7"/>
  <c r="AC158" i="7" l="1"/>
  <c r="AD158" i="7" s="1"/>
  <c r="AA159" i="7"/>
  <c r="AA160" i="7" l="1"/>
  <c r="AC159" i="7"/>
  <c r="AD159" i="7" s="1"/>
  <c r="AA161" i="7" l="1"/>
  <c r="AC160" i="7"/>
  <c r="AD160" i="7" s="1"/>
  <c r="AC161" i="7" l="1"/>
  <c r="AD161" i="7" s="1"/>
  <c r="AA162" i="7"/>
  <c r="AC162" i="7" l="1"/>
  <c r="AD162" i="7" s="1"/>
  <c r="AA163" i="7"/>
  <c r="AA164" i="7" l="1"/>
  <c r="AC163" i="7"/>
  <c r="AD163" i="7" s="1"/>
  <c r="AA165" i="7" l="1"/>
  <c r="AC164" i="7"/>
  <c r="AD164" i="7" s="1"/>
  <c r="AC165" i="7" l="1"/>
  <c r="AD165" i="7" s="1"/>
  <c r="AA166" i="7"/>
  <c r="AC166" i="7" l="1"/>
  <c r="AD166" i="7" s="1"/>
  <c r="AA167" i="7"/>
  <c r="AA168" i="7" l="1"/>
  <c r="AC167" i="7"/>
  <c r="AD167" i="7" s="1"/>
  <c r="AA169" i="7" l="1"/>
  <c r="AC168" i="7"/>
  <c r="AD168" i="7" s="1"/>
  <c r="AC169" i="7" l="1"/>
  <c r="AD169" i="7" s="1"/>
  <c r="AA170" i="7"/>
  <c r="AC170" i="7" l="1"/>
  <c r="AD170" i="7" s="1"/>
  <c r="AA171" i="7"/>
  <c r="AA172" i="7" l="1"/>
  <c r="AC171" i="7"/>
  <c r="AD171" i="7" s="1"/>
  <c r="AA173" i="7" l="1"/>
  <c r="AC172" i="7"/>
  <c r="AD172" i="7" s="1"/>
  <c r="AA174" i="7" l="1"/>
  <c r="AC173" i="7"/>
  <c r="AD173" i="7" s="1"/>
  <c r="AC174" i="7" l="1"/>
  <c r="AD174" i="7" s="1"/>
  <c r="AA175" i="7"/>
  <c r="AC175" i="7" l="1"/>
  <c r="AD175" i="7" s="1"/>
  <c r="AA176" i="7"/>
  <c r="AA177" i="7" l="1"/>
  <c r="AC176" i="7"/>
  <c r="AD176" i="7" s="1"/>
  <c r="AA178" i="7" l="1"/>
  <c r="AC177" i="7"/>
  <c r="AD177" i="7" s="1"/>
  <c r="AC178" i="7" l="1"/>
  <c r="AD178" i="7" s="1"/>
  <c r="AA179" i="7"/>
  <c r="AA180" i="7" l="1"/>
  <c r="AC179" i="7"/>
  <c r="AD179" i="7" s="1"/>
  <c r="AA181" i="7" l="1"/>
  <c r="AC180" i="7"/>
  <c r="AD180" i="7" s="1"/>
  <c r="AA182" i="7" l="1"/>
  <c r="AC181" i="7"/>
  <c r="AD181" i="7" s="1"/>
  <c r="AC182" i="7" l="1"/>
  <c r="AD182" i="7" s="1"/>
  <c r="AA183" i="7"/>
  <c r="AA184" i="7" l="1"/>
  <c r="AC183" i="7"/>
  <c r="AD183" i="7" s="1"/>
  <c r="AA185" i="7" l="1"/>
  <c r="AC184" i="7"/>
  <c r="AD184" i="7" s="1"/>
  <c r="AC185" i="7" l="1"/>
  <c r="AD185" i="7" s="1"/>
  <c r="AA186" i="7"/>
  <c r="AA187" i="7" l="1"/>
  <c r="AC186" i="7"/>
  <c r="AD186" i="7" s="1"/>
  <c r="AC187" i="7" l="1"/>
  <c r="AD187" i="7" s="1"/>
  <c r="AA188" i="7"/>
  <c r="AC188" i="7" l="1"/>
  <c r="AD188" i="7" s="1"/>
  <c r="AA189" i="7"/>
  <c r="AC189" i="7" l="1"/>
  <c r="AD189" i="7" s="1"/>
  <c r="AA190" i="7"/>
  <c r="AC190" i="7" l="1"/>
  <c r="AD190" i="7" s="1"/>
  <c r="AA191" i="7"/>
  <c r="AC191" i="7" l="1"/>
  <c r="AD191" i="7" s="1"/>
  <c r="AA192" i="7"/>
  <c r="AA193" i="7" l="1"/>
  <c r="AC192" i="7"/>
  <c r="AD192" i="7" s="1"/>
  <c r="AC193" i="7" l="1"/>
  <c r="AD193" i="7" s="1"/>
  <c r="AA194" i="7"/>
  <c r="AC194" i="7" l="1"/>
  <c r="AD194" i="7" s="1"/>
  <c r="AA195" i="7"/>
  <c r="AC195" i="7" l="1"/>
  <c r="AD195" i="7" s="1"/>
  <c r="AA196" i="7"/>
  <c r="AC196" i="7" l="1"/>
  <c r="AD196" i="7" s="1"/>
  <c r="AA197" i="7"/>
  <c r="E6" i="7"/>
  <c r="AC197" i="7" l="1"/>
  <c r="AD197" i="7" s="1"/>
  <c r="AA1" i="7" s="1"/>
  <c r="AA198" i="7"/>
  <c r="E7" i="7"/>
  <c r="AC198" i="7" l="1"/>
  <c r="AD198" i="7" s="1"/>
  <c r="AA199" i="7"/>
  <c r="E8" i="7"/>
  <c r="AA200" i="7" l="1"/>
  <c r="AC199" i="7"/>
  <c r="AD199" i="7" s="1"/>
  <c r="E9" i="7"/>
  <c r="AA201" i="7" l="1"/>
  <c r="AC200" i="7"/>
  <c r="AD200" i="7" s="1"/>
  <c r="E10" i="7"/>
  <c r="AA202" i="7" l="1"/>
  <c r="AC201" i="7"/>
  <c r="AD201" i="7" s="1"/>
  <c r="E11" i="7"/>
  <c r="AC202" i="7" l="1"/>
  <c r="AD202" i="7" s="1"/>
  <c r="AA203" i="7"/>
  <c r="E12" i="7"/>
  <c r="AC203" i="7" l="1"/>
  <c r="AD203" i="7" s="1"/>
  <c r="AA204" i="7"/>
  <c r="E13" i="7"/>
  <c r="T3" i="7" l="1"/>
  <c r="AA205" i="7"/>
  <c r="AC204" i="7"/>
  <c r="AD204" i="7" s="1"/>
  <c r="E14" i="7"/>
  <c r="T4" i="7" l="1"/>
  <c r="U4" i="7" s="1"/>
  <c r="V4" i="7" s="1"/>
  <c r="U3" i="7"/>
  <c r="V3" i="7" s="1"/>
  <c r="AA206" i="7"/>
  <c r="AC205" i="7"/>
  <c r="AD205" i="7" s="1"/>
  <c r="E15" i="7"/>
  <c r="T5" i="7" s="1"/>
  <c r="U5" i="7" l="1"/>
  <c r="V5" i="7" s="1"/>
  <c r="T6" i="7"/>
  <c r="U6" i="7" s="1"/>
  <c r="V6" i="7" s="1"/>
  <c r="AC206" i="7"/>
  <c r="AD206" i="7" s="1"/>
  <c r="AA207" i="7"/>
  <c r="E16" i="7"/>
  <c r="T8" i="7" s="1"/>
  <c r="U8" i="7" s="1"/>
  <c r="V8" i="7" s="1"/>
  <c r="T7" i="7" l="1"/>
  <c r="AC207" i="7"/>
  <c r="AD207" i="7" s="1"/>
  <c r="AA208" i="7"/>
  <c r="E17" i="7"/>
  <c r="U7" i="7" l="1"/>
  <c r="V7" i="7" s="1"/>
  <c r="T9" i="7"/>
  <c r="U9" i="7" s="1"/>
  <c r="V9" i="7" s="1"/>
  <c r="T16" i="7"/>
  <c r="U16" i="7" s="1"/>
  <c r="V16" i="7" s="1"/>
  <c r="AA209" i="7"/>
  <c r="AC208" i="7"/>
  <c r="AD208" i="7" s="1"/>
  <c r="E18" i="7"/>
  <c r="T17" i="7" l="1"/>
  <c r="U17" i="7" s="1"/>
  <c r="V17" i="7" s="1"/>
  <c r="T18" i="7"/>
  <c r="U18" i="7" s="1"/>
  <c r="V18" i="7" s="1"/>
  <c r="T19" i="7"/>
  <c r="U19" i="7" s="1"/>
  <c r="V19" i="7" s="1"/>
  <c r="T20" i="7"/>
  <c r="U20" i="7" s="1"/>
  <c r="V20" i="7" s="1"/>
  <c r="T10" i="7"/>
  <c r="T11" i="7"/>
  <c r="U11" i="7" s="1"/>
  <c r="V11" i="7" s="1"/>
  <c r="AA210" i="7"/>
  <c r="AC209" i="7"/>
  <c r="AD209" i="7" s="1"/>
  <c r="E19" i="7"/>
  <c r="U10" i="7" l="1"/>
  <c r="V10" i="7" s="1"/>
  <c r="T21" i="7"/>
  <c r="U21" i="7" s="1"/>
  <c r="V21" i="7" s="1"/>
  <c r="T22" i="7"/>
  <c r="U22" i="7" s="1"/>
  <c r="V22" i="7" s="1"/>
  <c r="T23" i="7"/>
  <c r="U23" i="7" s="1"/>
  <c r="V23" i="7" s="1"/>
  <c r="T12" i="7"/>
  <c r="U12" i="7" s="1"/>
  <c r="V12" i="7" s="1"/>
  <c r="T13" i="7"/>
  <c r="U13" i="7" s="1"/>
  <c r="V13" i="7" s="1"/>
  <c r="T24" i="7"/>
  <c r="U24" i="7" s="1"/>
  <c r="V24" i="7" s="1"/>
  <c r="AC210" i="7"/>
  <c r="AD210" i="7" s="1"/>
  <c r="AA211" i="7"/>
  <c r="E20" i="7"/>
  <c r="T25" i="7" s="1"/>
  <c r="T14" i="7" l="1"/>
  <c r="U14" i="7" s="1"/>
  <c r="V14" i="7" s="1"/>
  <c r="U25" i="7"/>
  <c r="V25" i="7" s="1"/>
  <c r="AC211" i="7"/>
  <c r="AD211" i="7" s="1"/>
  <c r="AA212" i="7"/>
  <c r="T26" i="7"/>
  <c r="U26" i="7" s="1"/>
  <c r="V26" i="7" s="1"/>
  <c r="T27" i="7"/>
  <c r="U27" i="7" s="1"/>
  <c r="V27" i="7" s="1"/>
  <c r="E21" i="7"/>
  <c r="T15" i="7" s="1"/>
  <c r="U15" i="7" s="1"/>
  <c r="V15" i="7" s="1"/>
  <c r="AA213" i="7" l="1"/>
  <c r="AC212" i="7"/>
  <c r="AD212" i="7" s="1"/>
  <c r="T29" i="7"/>
  <c r="U29" i="7" s="1"/>
  <c r="V29" i="7" s="1"/>
  <c r="T28" i="7"/>
  <c r="E22" i="7"/>
  <c r="U28" i="7" l="1"/>
  <c r="V28" i="7" s="1"/>
  <c r="AA214" i="7"/>
  <c r="AC213" i="7"/>
  <c r="AD213" i="7" s="1"/>
  <c r="T30" i="7"/>
  <c r="U30" i="7" s="1"/>
  <c r="V30" i="7" s="1"/>
  <c r="E23" i="7"/>
  <c r="AC214" i="7" l="1"/>
  <c r="AD214" i="7" s="1"/>
  <c r="AA215" i="7"/>
  <c r="T32" i="7"/>
  <c r="U32" i="7" s="1"/>
  <c r="V32" i="7" s="1"/>
  <c r="T31" i="7"/>
  <c r="U31" i="7" s="1"/>
  <c r="V31" i="7" s="1"/>
  <c r="E24" i="7"/>
  <c r="T1626" i="7" s="1"/>
  <c r="U1626" i="7" s="1"/>
  <c r="V1626" i="7" s="1"/>
  <c r="T2272" i="7" l="1"/>
  <c r="U2272" i="7" s="1"/>
  <c r="V2272" i="7" s="1"/>
  <c r="T2269" i="7"/>
  <c r="U2269" i="7" s="1"/>
  <c r="V2269" i="7" s="1"/>
  <c r="T3131" i="7"/>
  <c r="U3131" i="7" s="1"/>
  <c r="V3131" i="7" s="1"/>
  <c r="T1653" i="7"/>
  <c r="U1653" i="7" s="1"/>
  <c r="V1653" i="7" s="1"/>
  <c r="T1611" i="7"/>
  <c r="U1611" i="7" s="1"/>
  <c r="V1611" i="7" s="1"/>
  <c r="T3144" i="7"/>
  <c r="U3144" i="7" s="1"/>
  <c r="V3144" i="7" s="1"/>
  <c r="T3146" i="7"/>
  <c r="U3146" i="7" s="1"/>
  <c r="V3146" i="7" s="1"/>
  <c r="T3165" i="7"/>
  <c r="U3165" i="7" s="1"/>
  <c r="V3165" i="7" s="1"/>
  <c r="T2263" i="7"/>
  <c r="U2263" i="7" s="1"/>
  <c r="V2263" i="7" s="1"/>
  <c r="T1600" i="7"/>
  <c r="U1600" i="7" s="1"/>
  <c r="V1600" i="7" s="1"/>
  <c r="T3121" i="7"/>
  <c r="U3121" i="7" s="1"/>
  <c r="V3121" i="7" s="1"/>
  <c r="T2270" i="7"/>
  <c r="U2270" i="7" s="1"/>
  <c r="V2270" i="7" s="1"/>
  <c r="T3159" i="7"/>
  <c r="U3159" i="7" s="1"/>
  <c r="V3159" i="7" s="1"/>
  <c r="T3167" i="7"/>
  <c r="U3167" i="7" s="1"/>
  <c r="V3167" i="7" s="1"/>
  <c r="T1588" i="7"/>
  <c r="U1588" i="7" s="1"/>
  <c r="V1588" i="7" s="1"/>
  <c r="T2292" i="7"/>
  <c r="U2292" i="7" s="1"/>
  <c r="V2292" i="7" s="1"/>
  <c r="T2290" i="7"/>
  <c r="U2290" i="7" s="1"/>
  <c r="V2290" i="7" s="1"/>
  <c r="T2266" i="7"/>
  <c r="U2266" i="7" s="1"/>
  <c r="V2266" i="7" s="1"/>
  <c r="T3170" i="7"/>
  <c r="U3170" i="7" s="1"/>
  <c r="V3170" i="7" s="1"/>
  <c r="T2260" i="7"/>
  <c r="U2260" i="7" s="1"/>
  <c r="V2260" i="7" s="1"/>
  <c r="T3156" i="7"/>
  <c r="U3156" i="7" s="1"/>
  <c r="V3156" i="7" s="1"/>
  <c r="T1640" i="7"/>
  <c r="U1640" i="7" s="1"/>
  <c r="V1640" i="7" s="1"/>
  <c r="T3134" i="7"/>
  <c r="U3134" i="7" s="1"/>
  <c r="V3134" i="7" s="1"/>
  <c r="T2288" i="7"/>
  <c r="U2288" i="7" s="1"/>
  <c r="V2288" i="7" s="1"/>
  <c r="T3162" i="7"/>
  <c r="U3162" i="7" s="1"/>
  <c r="V3162" i="7" s="1"/>
  <c r="T1603" i="7"/>
  <c r="U1603" i="7" s="1"/>
  <c r="V1603" i="7" s="1"/>
  <c r="T2287" i="7"/>
  <c r="U2287" i="7" s="1"/>
  <c r="V2287" i="7" s="1"/>
  <c r="T2279" i="7"/>
  <c r="U2279" i="7" s="1"/>
  <c r="V2279" i="7" s="1"/>
  <c r="T2281" i="7"/>
  <c r="U2281" i="7" s="1"/>
  <c r="V2281" i="7" s="1"/>
  <c r="T3120" i="7"/>
  <c r="U3120" i="7" s="1"/>
  <c r="V3120" i="7" s="1"/>
  <c r="T1597" i="7"/>
  <c r="U1597" i="7" s="1"/>
  <c r="V1597" i="7" s="1"/>
  <c r="T3124" i="7"/>
  <c r="U3124" i="7" s="1"/>
  <c r="V3124" i="7" s="1"/>
  <c r="T3119" i="7"/>
  <c r="U3119" i="7" s="1"/>
  <c r="V3119" i="7" s="1"/>
  <c r="T3147" i="7"/>
  <c r="U3147" i="7" s="1"/>
  <c r="V3147" i="7" s="1"/>
  <c r="T1606" i="7"/>
  <c r="U1606" i="7" s="1"/>
  <c r="V1606" i="7" s="1"/>
  <c r="T1582" i="7"/>
  <c r="U1582" i="7" s="1"/>
  <c r="V1582" i="7" s="1"/>
  <c r="T1575" i="7"/>
  <c r="U1575" i="7" s="1"/>
  <c r="V1575" i="7" s="1"/>
  <c r="T1609" i="7"/>
  <c r="U1609" i="7" s="1"/>
  <c r="V1609" i="7" s="1"/>
  <c r="T1615" i="7"/>
  <c r="U1615" i="7" s="1"/>
  <c r="V1615" i="7" s="1"/>
  <c r="T1577" i="7"/>
  <c r="U1577" i="7" s="1"/>
  <c r="V1577" i="7" s="1"/>
  <c r="T1585" i="7"/>
  <c r="U1585" i="7" s="1"/>
  <c r="V1585" i="7" s="1"/>
  <c r="T1636" i="7"/>
  <c r="U1636" i="7" s="1"/>
  <c r="V1636" i="7" s="1"/>
  <c r="T1637" i="7"/>
  <c r="U1637" i="7" s="1"/>
  <c r="V1637" i="7" s="1"/>
  <c r="T1635" i="7"/>
  <c r="U1635" i="7" s="1"/>
  <c r="V1635" i="7" s="1"/>
  <c r="T1623" i="7"/>
  <c r="U1623" i="7" s="1"/>
  <c r="V1623" i="7" s="1"/>
  <c r="T1589" i="7"/>
  <c r="U1589" i="7" s="1"/>
  <c r="V1589" i="7" s="1"/>
  <c r="T1645" i="7"/>
  <c r="U1645" i="7" s="1"/>
  <c r="V1645" i="7" s="1"/>
  <c r="T1622" i="7"/>
  <c r="U1622" i="7" s="1"/>
  <c r="V1622" i="7" s="1"/>
  <c r="T2280" i="7"/>
  <c r="U2280" i="7" s="1"/>
  <c r="V2280" i="7" s="1"/>
  <c r="T3168" i="7"/>
  <c r="U3168" i="7" s="1"/>
  <c r="V3168" i="7" s="1"/>
  <c r="T3155" i="7"/>
  <c r="U3155" i="7" s="1"/>
  <c r="V3155" i="7" s="1"/>
  <c r="T3133" i="7"/>
  <c r="U3133" i="7" s="1"/>
  <c r="V3133" i="7" s="1"/>
  <c r="T3130" i="7"/>
  <c r="U3130" i="7" s="1"/>
  <c r="V3130" i="7" s="1"/>
  <c r="T3149" i="7"/>
  <c r="U3149" i="7" s="1"/>
  <c r="V3149" i="7" s="1"/>
  <c r="T1610" i="7"/>
  <c r="U1610" i="7" s="1"/>
  <c r="V1610" i="7" s="1"/>
  <c r="T1612" i="7"/>
  <c r="U1612" i="7" s="1"/>
  <c r="V1612" i="7" s="1"/>
  <c r="T1648" i="7"/>
  <c r="U1648" i="7" s="1"/>
  <c r="V1648" i="7" s="1"/>
  <c r="T1631" i="7"/>
  <c r="U1631" i="7" s="1"/>
  <c r="V1631" i="7" s="1"/>
  <c r="T1632" i="7"/>
  <c r="U1632" i="7" s="1"/>
  <c r="V1632" i="7" s="1"/>
  <c r="T1620" i="7"/>
  <c r="U1620" i="7" s="1"/>
  <c r="V1620" i="7" s="1"/>
  <c r="T1598" i="7"/>
  <c r="U1598" i="7" s="1"/>
  <c r="V1598" i="7" s="1"/>
  <c r="T2276" i="7"/>
  <c r="U2276" i="7" s="1"/>
  <c r="V2276" i="7" s="1"/>
  <c r="T2268" i="7"/>
  <c r="U2268" i="7" s="1"/>
  <c r="V2268" i="7" s="1"/>
  <c r="T3157" i="7"/>
  <c r="U3157" i="7" s="1"/>
  <c r="V3157" i="7" s="1"/>
  <c r="T3161" i="7"/>
  <c r="U3161" i="7" s="1"/>
  <c r="V3161" i="7" s="1"/>
  <c r="T3118" i="7"/>
  <c r="U3118" i="7" s="1"/>
  <c r="V3118" i="7" s="1"/>
  <c r="T3150" i="7"/>
  <c r="U3150" i="7" s="1"/>
  <c r="V3150" i="7" s="1"/>
  <c r="T3127" i="7"/>
  <c r="U3127" i="7" s="1"/>
  <c r="V3127" i="7" s="1"/>
  <c r="T1643" i="7"/>
  <c r="U1643" i="7" s="1"/>
  <c r="V1643" i="7" s="1"/>
  <c r="T1587" i="7"/>
  <c r="U1587" i="7" s="1"/>
  <c r="V1587" i="7" s="1"/>
  <c r="T1646" i="7"/>
  <c r="U1646" i="7" s="1"/>
  <c r="V1646" i="7" s="1"/>
  <c r="T1638" i="7"/>
  <c r="U1638" i="7" s="1"/>
  <c r="V1638" i="7" s="1"/>
  <c r="T1650" i="7"/>
  <c r="U1650" i="7" s="1"/>
  <c r="V1650" i="7" s="1"/>
  <c r="T1602" i="7"/>
  <c r="U1602" i="7" s="1"/>
  <c r="V1602" i="7" s="1"/>
  <c r="T1058" i="7"/>
  <c r="U1058" i="7" s="1"/>
  <c r="V1058" i="7" s="1"/>
  <c r="T1046" i="7"/>
  <c r="U1046" i="7" s="1"/>
  <c r="V1046" i="7" s="1"/>
  <c r="T1062" i="7"/>
  <c r="U1062" i="7" s="1"/>
  <c r="V1062" i="7" s="1"/>
  <c r="T1043" i="7"/>
  <c r="U1043" i="7" s="1"/>
  <c r="V1043" i="7" s="1"/>
  <c r="T1056" i="7"/>
  <c r="U1056" i="7" s="1"/>
  <c r="V1056" i="7" s="1"/>
  <c r="T1055" i="7"/>
  <c r="U1055" i="7" s="1"/>
  <c r="V1055" i="7" s="1"/>
  <c r="T1064" i="7"/>
  <c r="U1064" i="7" s="1"/>
  <c r="V1064" i="7" s="1"/>
  <c r="T1042" i="7"/>
  <c r="U1042" i="7" s="1"/>
  <c r="V1042" i="7" s="1"/>
  <c r="T1053" i="7"/>
  <c r="U1053" i="7" s="1"/>
  <c r="V1053" i="7" s="1"/>
  <c r="T1057" i="7"/>
  <c r="U1057" i="7" s="1"/>
  <c r="V1057" i="7" s="1"/>
  <c r="T1063" i="7"/>
  <c r="U1063" i="7" s="1"/>
  <c r="V1063" i="7" s="1"/>
  <c r="T1052" i="7"/>
  <c r="U1052" i="7" s="1"/>
  <c r="V1052" i="7" s="1"/>
  <c r="T1051" i="7"/>
  <c r="U1051" i="7" s="1"/>
  <c r="V1051" i="7" s="1"/>
  <c r="T1050" i="7"/>
  <c r="U1050" i="7" s="1"/>
  <c r="V1050" i="7" s="1"/>
  <c r="T1059" i="7"/>
  <c r="U1059" i="7" s="1"/>
  <c r="V1059" i="7" s="1"/>
  <c r="T1061" i="7"/>
  <c r="U1061" i="7" s="1"/>
  <c r="V1061" i="7" s="1"/>
  <c r="T1045" i="7"/>
  <c r="U1045" i="7" s="1"/>
  <c r="V1045" i="7" s="1"/>
  <c r="T1048" i="7"/>
  <c r="U1048" i="7" s="1"/>
  <c r="V1048" i="7" s="1"/>
  <c r="T1044" i="7"/>
  <c r="U1044" i="7" s="1"/>
  <c r="V1044" i="7" s="1"/>
  <c r="T1049" i="7"/>
  <c r="U1049" i="7" s="1"/>
  <c r="V1049" i="7" s="1"/>
  <c r="T1054" i="7"/>
  <c r="U1054" i="7" s="1"/>
  <c r="V1054" i="7" s="1"/>
  <c r="T1047" i="7"/>
  <c r="U1047" i="7" s="1"/>
  <c r="V1047" i="7" s="1"/>
  <c r="T1060" i="7"/>
  <c r="U1060" i="7" s="1"/>
  <c r="V1060" i="7" s="1"/>
  <c r="T2640" i="7"/>
  <c r="U2640" i="7" s="1"/>
  <c r="V2640" i="7" s="1"/>
  <c r="T1095" i="7"/>
  <c r="U1095" i="7" s="1"/>
  <c r="V1095" i="7" s="1"/>
  <c r="T1091" i="7"/>
  <c r="U1091" i="7" s="1"/>
  <c r="V1091" i="7" s="1"/>
  <c r="T1085" i="7"/>
  <c r="U1085" i="7" s="1"/>
  <c r="V1085" i="7" s="1"/>
  <c r="T1106" i="7"/>
  <c r="U1106" i="7" s="1"/>
  <c r="V1106" i="7" s="1"/>
  <c r="T1072" i="7"/>
  <c r="U1072" i="7" s="1"/>
  <c r="V1072" i="7" s="1"/>
  <c r="T2643" i="7"/>
  <c r="U2643" i="7" s="1"/>
  <c r="V2643" i="7" s="1"/>
  <c r="T2621" i="7"/>
  <c r="U2621" i="7" s="1"/>
  <c r="V2621" i="7" s="1"/>
  <c r="T2599" i="7"/>
  <c r="U2599" i="7" s="1"/>
  <c r="V2599" i="7" s="1"/>
  <c r="T2606" i="7"/>
  <c r="U2606" i="7" s="1"/>
  <c r="V2606" i="7" s="1"/>
  <c r="T2628" i="7"/>
  <c r="U2628" i="7" s="1"/>
  <c r="V2628" i="7" s="1"/>
  <c r="T2603" i="7"/>
  <c r="U2603" i="7" s="1"/>
  <c r="V2603" i="7" s="1"/>
  <c r="T2622" i="7"/>
  <c r="U2622" i="7" s="1"/>
  <c r="V2622" i="7" s="1"/>
  <c r="T1128" i="7"/>
  <c r="U1128" i="7" s="1"/>
  <c r="V1128" i="7" s="1"/>
  <c r="T1130" i="7"/>
  <c r="U1130" i="7" s="1"/>
  <c r="V1130" i="7" s="1"/>
  <c r="T1125" i="7"/>
  <c r="U1125" i="7" s="1"/>
  <c r="V1125" i="7" s="1"/>
  <c r="T1078" i="7"/>
  <c r="U1078" i="7" s="1"/>
  <c r="V1078" i="7" s="1"/>
  <c r="T1110" i="7"/>
  <c r="U1110" i="7" s="1"/>
  <c r="V1110" i="7" s="1"/>
  <c r="T1121" i="7"/>
  <c r="U1121" i="7" s="1"/>
  <c r="V1121" i="7" s="1"/>
  <c r="T1102" i="7"/>
  <c r="U1102" i="7" s="1"/>
  <c r="V1102" i="7" s="1"/>
  <c r="T2608" i="7"/>
  <c r="U2608" i="7" s="1"/>
  <c r="V2608" i="7" s="1"/>
  <c r="T2630" i="7"/>
  <c r="U2630" i="7" s="1"/>
  <c r="V2630" i="7" s="1"/>
  <c r="T2639" i="7"/>
  <c r="U2639" i="7" s="1"/>
  <c r="V2639" i="7" s="1"/>
  <c r="T2635" i="7"/>
  <c r="U2635" i="7" s="1"/>
  <c r="V2635" i="7" s="1"/>
  <c r="T1118" i="7"/>
  <c r="U1118" i="7" s="1"/>
  <c r="V1118" i="7" s="1"/>
  <c r="T1079" i="7"/>
  <c r="U1079" i="7" s="1"/>
  <c r="V1079" i="7" s="1"/>
  <c r="T1122" i="7"/>
  <c r="U1122" i="7" s="1"/>
  <c r="V1122" i="7" s="1"/>
  <c r="T1087" i="7"/>
  <c r="U1087" i="7" s="1"/>
  <c r="V1087" i="7" s="1"/>
  <c r="T1073" i="7"/>
  <c r="U1073" i="7" s="1"/>
  <c r="V1073" i="7" s="1"/>
  <c r="T1086" i="7"/>
  <c r="U1086" i="7" s="1"/>
  <c r="V1086" i="7" s="1"/>
  <c r="T1082" i="7"/>
  <c r="U1082" i="7" s="1"/>
  <c r="V1082" i="7" s="1"/>
  <c r="T1083" i="7"/>
  <c r="U1083" i="7" s="1"/>
  <c r="V1083" i="7" s="1"/>
  <c r="T1067" i="7"/>
  <c r="U1067" i="7" s="1"/>
  <c r="V1067" i="7" s="1"/>
  <c r="T1100" i="7"/>
  <c r="U1100" i="7" s="1"/>
  <c r="V1100" i="7" s="1"/>
  <c r="T2596" i="7"/>
  <c r="U2596" i="7" s="1"/>
  <c r="V2596" i="7" s="1"/>
  <c r="T2637" i="7"/>
  <c r="U2637" i="7" s="1"/>
  <c r="V2637" i="7" s="1"/>
  <c r="T2617" i="7"/>
  <c r="U2617" i="7" s="1"/>
  <c r="V2617" i="7" s="1"/>
  <c r="T2612" i="7"/>
  <c r="U2612" i="7" s="1"/>
  <c r="V2612" i="7" s="1"/>
  <c r="T2597" i="7"/>
  <c r="U2597" i="7" s="1"/>
  <c r="V2597" i="7" s="1"/>
  <c r="T2634" i="7"/>
  <c r="U2634" i="7" s="1"/>
  <c r="V2634" i="7" s="1"/>
  <c r="T2638" i="7"/>
  <c r="U2638" i="7" s="1"/>
  <c r="V2638" i="7" s="1"/>
  <c r="T1119" i="7"/>
  <c r="U1119" i="7" s="1"/>
  <c r="V1119" i="7" s="1"/>
  <c r="T1093" i="7"/>
  <c r="U1093" i="7" s="1"/>
  <c r="V1093" i="7" s="1"/>
  <c r="T1124" i="7"/>
  <c r="U1124" i="7" s="1"/>
  <c r="V1124" i="7" s="1"/>
  <c r="T1108" i="7"/>
  <c r="U1108" i="7" s="1"/>
  <c r="V1108" i="7" s="1"/>
  <c r="T1080" i="7"/>
  <c r="U1080" i="7" s="1"/>
  <c r="V1080" i="7" s="1"/>
  <c r="T1094" i="7"/>
  <c r="U1094" i="7" s="1"/>
  <c r="V1094" i="7" s="1"/>
  <c r="T1112" i="7"/>
  <c r="U1112" i="7" s="1"/>
  <c r="V1112" i="7" s="1"/>
  <c r="T2626" i="7"/>
  <c r="U2626" i="7" s="1"/>
  <c r="V2626" i="7" s="1"/>
  <c r="T2594" i="7"/>
  <c r="U2594" i="7" s="1"/>
  <c r="V2594" i="7" s="1"/>
  <c r="T2614" i="7"/>
  <c r="U2614" i="7" s="1"/>
  <c r="V2614" i="7" s="1"/>
  <c r="T2610" i="7"/>
  <c r="U2610" i="7" s="1"/>
  <c r="V2610" i="7" s="1"/>
  <c r="T2605" i="7"/>
  <c r="U2605" i="7" s="1"/>
  <c r="V2605" i="7" s="1"/>
  <c r="T1088" i="7"/>
  <c r="U1088" i="7" s="1"/>
  <c r="V1088" i="7" s="1"/>
  <c r="T1077" i="7"/>
  <c r="U1077" i="7" s="1"/>
  <c r="V1077" i="7" s="1"/>
  <c r="T1127" i="7"/>
  <c r="U1127" i="7" s="1"/>
  <c r="V1127" i="7" s="1"/>
  <c r="T1099" i="7"/>
  <c r="U1099" i="7" s="1"/>
  <c r="V1099" i="7" s="1"/>
  <c r="T1117" i="7"/>
  <c r="U1117" i="7" s="1"/>
  <c r="V1117" i="7" s="1"/>
  <c r="T1116" i="7"/>
  <c r="U1116" i="7" s="1"/>
  <c r="V1116" i="7" s="1"/>
  <c r="T1075" i="7"/>
  <c r="U1075" i="7" s="1"/>
  <c r="V1075" i="7" s="1"/>
  <c r="T2613" i="7"/>
  <c r="U2613" i="7" s="1"/>
  <c r="V2613" i="7" s="1"/>
  <c r="T2611" i="7"/>
  <c r="U2611" i="7" s="1"/>
  <c r="V2611" i="7" s="1"/>
  <c r="T2642" i="7"/>
  <c r="U2642" i="7" s="1"/>
  <c r="V2642" i="7" s="1"/>
  <c r="T1111" i="7"/>
  <c r="U1111" i="7" s="1"/>
  <c r="V1111" i="7" s="1"/>
  <c r="T2627" i="7"/>
  <c r="U2627" i="7" s="1"/>
  <c r="V2627" i="7" s="1"/>
  <c r="T2623" i="7"/>
  <c r="U2623" i="7" s="1"/>
  <c r="V2623" i="7" s="1"/>
  <c r="T1068" i="7"/>
  <c r="U1068" i="7" s="1"/>
  <c r="V1068" i="7" s="1"/>
  <c r="T1105" i="7"/>
  <c r="U1105" i="7" s="1"/>
  <c r="V1105" i="7" s="1"/>
  <c r="T1097" i="7"/>
  <c r="U1097" i="7" s="1"/>
  <c r="V1097" i="7" s="1"/>
  <c r="T1089" i="7"/>
  <c r="U1089" i="7" s="1"/>
  <c r="V1089" i="7" s="1"/>
  <c r="T1115" i="7"/>
  <c r="U1115" i="7" s="1"/>
  <c r="V1115" i="7" s="1"/>
  <c r="T1101" i="7"/>
  <c r="U1101" i="7" s="1"/>
  <c r="V1101" i="7" s="1"/>
  <c r="T2632" i="7"/>
  <c r="U2632" i="7" s="1"/>
  <c r="V2632" i="7" s="1"/>
  <c r="T2620" i="7"/>
  <c r="U2620" i="7" s="1"/>
  <c r="V2620" i="7" s="1"/>
  <c r="T2618" i="7"/>
  <c r="U2618" i="7" s="1"/>
  <c r="V2618" i="7" s="1"/>
  <c r="T2625" i="7"/>
  <c r="U2625" i="7" s="1"/>
  <c r="V2625" i="7" s="1"/>
  <c r="T1076" i="7"/>
  <c r="U1076" i="7" s="1"/>
  <c r="V1076" i="7" s="1"/>
  <c r="T2609" i="7"/>
  <c r="U2609" i="7" s="1"/>
  <c r="V2609" i="7" s="1"/>
  <c r="T2636" i="7"/>
  <c r="U2636" i="7" s="1"/>
  <c r="V2636" i="7" s="1"/>
  <c r="T1123" i="7"/>
  <c r="U1123" i="7" s="1"/>
  <c r="V1123" i="7" s="1"/>
  <c r="T1103" i="7"/>
  <c r="U1103" i="7" s="1"/>
  <c r="V1103" i="7" s="1"/>
  <c r="T1090" i="7"/>
  <c r="U1090" i="7" s="1"/>
  <c r="V1090" i="7" s="1"/>
  <c r="T1109" i="7"/>
  <c r="U1109" i="7" s="1"/>
  <c r="V1109" i="7" s="1"/>
  <c r="T1074" i="7"/>
  <c r="U1074" i="7" s="1"/>
  <c r="V1074" i="7" s="1"/>
  <c r="T1126" i="7"/>
  <c r="U1126" i="7" s="1"/>
  <c r="V1126" i="7" s="1"/>
  <c r="T1114" i="7"/>
  <c r="U1114" i="7" s="1"/>
  <c r="V1114" i="7" s="1"/>
  <c r="T2641" i="7"/>
  <c r="U2641" i="7" s="1"/>
  <c r="V2641" i="7" s="1"/>
  <c r="T2604" i="7"/>
  <c r="U2604" i="7" s="1"/>
  <c r="V2604" i="7" s="1"/>
  <c r="T2633" i="7"/>
  <c r="U2633" i="7" s="1"/>
  <c r="V2633" i="7" s="1"/>
  <c r="T2601" i="7"/>
  <c r="U2601" i="7" s="1"/>
  <c r="V2601" i="7" s="1"/>
  <c r="T2615" i="7"/>
  <c r="U2615" i="7" s="1"/>
  <c r="V2615" i="7" s="1"/>
  <c r="T2629" i="7"/>
  <c r="U2629" i="7" s="1"/>
  <c r="V2629" i="7" s="1"/>
  <c r="T2616" i="7"/>
  <c r="U2616" i="7" s="1"/>
  <c r="V2616" i="7" s="1"/>
  <c r="T2602" i="7"/>
  <c r="U2602" i="7" s="1"/>
  <c r="V2602" i="7" s="1"/>
  <c r="T1066" i="7"/>
  <c r="U1066" i="7" s="1"/>
  <c r="V1066" i="7" s="1"/>
  <c r="T1104" i="7"/>
  <c r="U1104" i="7" s="1"/>
  <c r="V1104" i="7" s="1"/>
  <c r="T1113" i="7"/>
  <c r="U1113" i="7" s="1"/>
  <c r="V1113" i="7" s="1"/>
  <c r="T1081" i="7"/>
  <c r="U1081" i="7" s="1"/>
  <c r="V1081" i="7" s="1"/>
  <c r="T1069" i="7"/>
  <c r="U1069" i="7" s="1"/>
  <c r="V1069" i="7" s="1"/>
  <c r="T2595" i="7"/>
  <c r="U2595" i="7" s="1"/>
  <c r="V2595" i="7" s="1"/>
  <c r="T2598" i="7"/>
  <c r="U2598" i="7" s="1"/>
  <c r="V2598" i="7" s="1"/>
  <c r="T2600" i="7"/>
  <c r="U2600" i="7" s="1"/>
  <c r="V2600" i="7" s="1"/>
  <c r="T1070" i="7"/>
  <c r="U1070" i="7" s="1"/>
  <c r="V1070" i="7" s="1"/>
  <c r="T2631" i="7"/>
  <c r="U2631" i="7" s="1"/>
  <c r="V2631" i="7" s="1"/>
  <c r="T2624" i="7"/>
  <c r="U2624" i="7" s="1"/>
  <c r="V2624" i="7" s="1"/>
  <c r="T1098" i="7"/>
  <c r="U1098" i="7" s="1"/>
  <c r="V1098" i="7" s="1"/>
  <c r="T1084" i="7"/>
  <c r="U1084" i="7" s="1"/>
  <c r="V1084" i="7" s="1"/>
  <c r="T1107" i="7"/>
  <c r="U1107" i="7" s="1"/>
  <c r="V1107" i="7" s="1"/>
  <c r="T2619" i="7"/>
  <c r="U2619" i="7" s="1"/>
  <c r="V2619" i="7" s="1"/>
  <c r="T1129" i="7"/>
  <c r="U1129" i="7" s="1"/>
  <c r="V1129" i="7" s="1"/>
  <c r="T2607" i="7"/>
  <c r="U2607" i="7" s="1"/>
  <c r="V2607" i="7" s="1"/>
  <c r="T1065" i="7"/>
  <c r="U1065" i="7" s="1"/>
  <c r="V1065" i="7" s="1"/>
  <c r="T1071" i="7"/>
  <c r="U1071" i="7" s="1"/>
  <c r="V1071" i="7" s="1"/>
  <c r="T1120" i="7"/>
  <c r="U1120" i="7" s="1"/>
  <c r="V1120" i="7" s="1"/>
  <c r="T1096" i="7"/>
  <c r="U1096" i="7" s="1"/>
  <c r="V1096" i="7" s="1"/>
  <c r="T1092" i="7"/>
  <c r="U1092" i="7" s="1"/>
  <c r="V1092" i="7" s="1"/>
  <c r="T2695" i="7"/>
  <c r="U2695" i="7" s="1"/>
  <c r="V2695" i="7" s="1"/>
  <c r="T1170" i="7"/>
  <c r="U1170" i="7" s="1"/>
  <c r="V1170" i="7" s="1"/>
  <c r="T1175" i="7"/>
  <c r="U1175" i="7" s="1"/>
  <c r="V1175" i="7" s="1"/>
  <c r="T1182" i="7"/>
  <c r="U1182" i="7" s="1"/>
  <c r="V1182" i="7" s="1"/>
  <c r="T1154" i="7"/>
  <c r="U1154" i="7" s="1"/>
  <c r="V1154" i="7" s="1"/>
  <c r="T1207" i="7"/>
  <c r="U1207" i="7" s="1"/>
  <c r="V1207" i="7" s="1"/>
  <c r="T1215" i="7"/>
  <c r="U1215" i="7" s="1"/>
  <c r="V1215" i="7" s="1"/>
  <c r="T1206" i="7"/>
  <c r="U1206" i="7" s="1"/>
  <c r="V1206" i="7" s="1"/>
  <c r="T1203" i="7"/>
  <c r="U1203" i="7" s="1"/>
  <c r="V1203" i="7" s="1"/>
  <c r="T2733" i="7"/>
  <c r="U2733" i="7" s="1"/>
  <c r="V2733" i="7" s="1"/>
  <c r="T2693" i="7"/>
  <c r="U2693" i="7" s="1"/>
  <c r="V2693" i="7" s="1"/>
  <c r="T2726" i="7"/>
  <c r="U2726" i="7" s="1"/>
  <c r="V2726" i="7" s="1"/>
  <c r="T2742" i="7"/>
  <c r="U2742" i="7" s="1"/>
  <c r="V2742" i="7" s="1"/>
  <c r="T2659" i="7"/>
  <c r="U2659" i="7" s="1"/>
  <c r="V2659" i="7" s="1"/>
  <c r="T2657" i="7"/>
  <c r="U2657" i="7" s="1"/>
  <c r="V2657" i="7" s="1"/>
  <c r="T2676" i="7"/>
  <c r="U2676" i="7" s="1"/>
  <c r="V2676" i="7" s="1"/>
  <c r="T2698" i="7"/>
  <c r="U2698" i="7" s="1"/>
  <c r="V2698" i="7" s="1"/>
  <c r="T2746" i="7"/>
  <c r="U2746" i="7" s="1"/>
  <c r="V2746" i="7" s="1"/>
  <c r="T2728" i="7"/>
  <c r="U2728" i="7" s="1"/>
  <c r="V2728" i="7" s="1"/>
  <c r="T2694" i="7"/>
  <c r="U2694" i="7" s="1"/>
  <c r="V2694" i="7" s="1"/>
  <c r="T1145" i="7"/>
  <c r="U1145" i="7" s="1"/>
  <c r="V1145" i="7" s="1"/>
  <c r="T1159" i="7"/>
  <c r="U1159" i="7" s="1"/>
  <c r="V1159" i="7" s="1"/>
  <c r="T1166" i="7"/>
  <c r="U1166" i="7" s="1"/>
  <c r="V1166" i="7" s="1"/>
  <c r="T1146" i="7"/>
  <c r="U1146" i="7" s="1"/>
  <c r="V1146" i="7" s="1"/>
  <c r="T1174" i="7"/>
  <c r="U1174" i="7" s="1"/>
  <c r="V1174" i="7" s="1"/>
  <c r="T1180" i="7"/>
  <c r="U1180" i="7" s="1"/>
  <c r="V1180" i="7" s="1"/>
  <c r="T1186" i="7"/>
  <c r="U1186" i="7" s="1"/>
  <c r="V1186" i="7" s="1"/>
  <c r="T1224" i="7"/>
  <c r="U1224" i="7" s="1"/>
  <c r="V1224" i="7" s="1"/>
  <c r="T1189" i="7"/>
  <c r="U1189" i="7" s="1"/>
  <c r="V1189" i="7" s="1"/>
  <c r="T1223" i="7"/>
  <c r="U1223" i="7" s="1"/>
  <c r="V1223" i="7" s="1"/>
  <c r="T2773" i="7"/>
  <c r="U2773" i="7" s="1"/>
  <c r="V2773" i="7" s="1"/>
  <c r="T2692" i="7"/>
  <c r="U2692" i="7" s="1"/>
  <c r="V2692" i="7" s="1"/>
  <c r="T2704" i="7"/>
  <c r="U2704" i="7" s="1"/>
  <c r="V2704" i="7" s="1"/>
  <c r="T2719" i="7"/>
  <c r="U2719" i="7" s="1"/>
  <c r="V2719" i="7" s="1"/>
  <c r="T2673" i="7"/>
  <c r="U2673" i="7" s="1"/>
  <c r="V2673" i="7" s="1"/>
  <c r="T2664" i="7"/>
  <c r="U2664" i="7" s="1"/>
  <c r="V2664" i="7" s="1"/>
  <c r="T2646" i="7"/>
  <c r="U2646" i="7" s="1"/>
  <c r="V2646" i="7" s="1"/>
  <c r="T2760" i="7"/>
  <c r="U2760" i="7" s="1"/>
  <c r="V2760" i="7" s="1"/>
  <c r="T2702" i="7"/>
  <c r="U2702" i="7" s="1"/>
  <c r="V2702" i="7" s="1"/>
  <c r="T2757" i="7"/>
  <c r="U2757" i="7" s="1"/>
  <c r="V2757" i="7" s="1"/>
  <c r="T2732" i="7"/>
  <c r="U2732" i="7" s="1"/>
  <c r="V2732" i="7" s="1"/>
  <c r="T2711" i="7"/>
  <c r="U2711" i="7" s="1"/>
  <c r="V2711" i="7" s="1"/>
  <c r="T2703" i="7"/>
  <c r="U2703" i="7" s="1"/>
  <c r="V2703" i="7" s="1"/>
  <c r="T2751" i="7"/>
  <c r="U2751" i="7" s="1"/>
  <c r="V2751" i="7" s="1"/>
  <c r="T2720" i="7"/>
  <c r="U2720" i="7" s="1"/>
  <c r="V2720" i="7" s="1"/>
  <c r="T1168" i="7"/>
  <c r="U1168" i="7" s="1"/>
  <c r="V1168" i="7" s="1"/>
  <c r="T1141" i="7"/>
  <c r="U1141" i="7" s="1"/>
  <c r="V1141" i="7" s="1"/>
  <c r="T1178" i="7"/>
  <c r="U1178" i="7" s="1"/>
  <c r="V1178" i="7" s="1"/>
  <c r="T1169" i="7"/>
  <c r="U1169" i="7" s="1"/>
  <c r="V1169" i="7" s="1"/>
  <c r="T1160" i="7"/>
  <c r="U1160" i="7" s="1"/>
  <c r="V1160" i="7" s="1"/>
  <c r="T1201" i="7"/>
  <c r="U1201" i="7" s="1"/>
  <c r="V1201" i="7" s="1"/>
  <c r="T1209" i="7"/>
  <c r="U1209" i="7" s="1"/>
  <c r="V1209" i="7" s="1"/>
  <c r="T1211" i="7"/>
  <c r="U1211" i="7" s="1"/>
  <c r="V1211" i="7" s="1"/>
  <c r="T2691" i="7"/>
  <c r="U2691" i="7" s="1"/>
  <c r="V2691" i="7" s="1"/>
  <c r="T2736" i="7"/>
  <c r="U2736" i="7" s="1"/>
  <c r="V2736" i="7" s="1"/>
  <c r="T2740" i="7"/>
  <c r="U2740" i="7" s="1"/>
  <c r="V2740" i="7" s="1"/>
  <c r="T2723" i="7"/>
  <c r="U2723" i="7" s="1"/>
  <c r="V2723" i="7" s="1"/>
  <c r="T2738" i="7"/>
  <c r="U2738" i="7" s="1"/>
  <c r="V2738" i="7" s="1"/>
  <c r="T2651" i="7"/>
  <c r="U2651" i="7" s="1"/>
  <c r="V2651" i="7" s="1"/>
  <c r="T2654" i="7"/>
  <c r="U2654" i="7" s="1"/>
  <c r="V2654" i="7" s="1"/>
  <c r="T2663" i="7"/>
  <c r="U2663" i="7" s="1"/>
  <c r="V2663" i="7" s="1"/>
  <c r="T2706" i="7"/>
  <c r="U2706" i="7" s="1"/>
  <c r="V2706" i="7" s="1"/>
  <c r="T2754" i="7"/>
  <c r="U2754" i="7" s="1"/>
  <c r="V2754" i="7" s="1"/>
  <c r="T2714" i="7"/>
  <c r="U2714" i="7" s="1"/>
  <c r="V2714" i="7" s="1"/>
  <c r="T1226" i="7"/>
  <c r="U1226" i="7" s="1"/>
  <c r="V1226" i="7" s="1"/>
  <c r="T1176" i="7"/>
  <c r="U1176" i="7" s="1"/>
  <c r="V1176" i="7" s="1"/>
  <c r="T1137" i="7"/>
  <c r="U1137" i="7" s="1"/>
  <c r="V1137" i="7" s="1"/>
  <c r="T1132" i="7"/>
  <c r="U1132" i="7" s="1"/>
  <c r="V1132" i="7" s="1"/>
  <c r="T1162" i="7"/>
  <c r="U1162" i="7" s="1"/>
  <c r="V1162" i="7" s="1"/>
  <c r="T1143" i="7"/>
  <c r="U1143" i="7" s="1"/>
  <c r="V1143" i="7" s="1"/>
  <c r="T1213" i="7"/>
  <c r="U1213" i="7" s="1"/>
  <c r="V1213" i="7" s="1"/>
  <c r="T1216" i="7"/>
  <c r="U1216" i="7" s="1"/>
  <c r="V1216" i="7" s="1"/>
  <c r="T1195" i="7"/>
  <c r="U1195" i="7" s="1"/>
  <c r="V1195" i="7" s="1"/>
  <c r="T2744" i="7"/>
  <c r="U2744" i="7" s="1"/>
  <c r="V2744" i="7" s="1"/>
  <c r="T2724" i="7"/>
  <c r="U2724" i="7" s="1"/>
  <c r="V2724" i="7" s="1"/>
  <c r="T2681" i="7"/>
  <c r="U2681" i="7" s="1"/>
  <c r="V2681" i="7" s="1"/>
  <c r="T2680" i="7"/>
  <c r="U2680" i="7" s="1"/>
  <c r="V2680" i="7" s="1"/>
  <c r="T2705" i="7"/>
  <c r="U2705" i="7" s="1"/>
  <c r="V2705" i="7" s="1"/>
  <c r="T2666" i="7"/>
  <c r="U2666" i="7" s="1"/>
  <c r="V2666" i="7" s="1"/>
  <c r="T2668" i="7"/>
  <c r="U2668" i="7" s="1"/>
  <c r="V2668" i="7" s="1"/>
  <c r="T2671" i="7"/>
  <c r="U2671" i="7" s="1"/>
  <c r="V2671" i="7" s="1"/>
  <c r="T2683" i="7"/>
  <c r="U2683" i="7" s="1"/>
  <c r="V2683" i="7" s="1"/>
  <c r="T2721" i="7"/>
  <c r="U2721" i="7" s="1"/>
  <c r="V2721" i="7" s="1"/>
  <c r="T2756" i="7"/>
  <c r="U2756" i="7" s="1"/>
  <c r="V2756" i="7" s="1"/>
  <c r="T2653" i="7"/>
  <c r="U2653" i="7" s="1"/>
  <c r="V2653" i="7" s="1"/>
  <c r="T1204" i="7"/>
  <c r="U1204" i="7" s="1"/>
  <c r="V1204" i="7" s="1"/>
  <c r="T2679" i="7"/>
  <c r="U2679" i="7" s="1"/>
  <c r="V2679" i="7" s="1"/>
  <c r="T1147" i="7"/>
  <c r="U1147" i="7" s="1"/>
  <c r="V1147" i="7" s="1"/>
  <c r="T1133" i="7"/>
  <c r="U1133" i="7" s="1"/>
  <c r="V1133" i="7" s="1"/>
  <c r="T1157" i="7"/>
  <c r="U1157" i="7" s="1"/>
  <c r="V1157" i="7" s="1"/>
  <c r="T1172" i="7"/>
  <c r="U1172" i="7" s="1"/>
  <c r="V1172" i="7" s="1"/>
  <c r="T1177" i="7"/>
  <c r="U1177" i="7" s="1"/>
  <c r="V1177" i="7" s="1"/>
  <c r="T1200" i="7"/>
  <c r="U1200" i="7" s="1"/>
  <c r="V1200" i="7" s="1"/>
  <c r="T1202" i="7"/>
  <c r="U1202" i="7" s="1"/>
  <c r="V1202" i="7" s="1"/>
  <c r="T1219" i="7"/>
  <c r="U1219" i="7" s="1"/>
  <c r="V1219" i="7" s="1"/>
  <c r="T2707" i="7"/>
  <c r="U2707" i="7" s="1"/>
  <c r="V2707" i="7" s="1"/>
  <c r="T2772" i="7"/>
  <c r="U2772" i="7" s="1"/>
  <c r="V2772" i="7" s="1"/>
  <c r="T2685" i="7"/>
  <c r="U2685" i="7" s="1"/>
  <c r="V2685" i="7" s="1"/>
  <c r="T2752" i="7"/>
  <c r="U2752" i="7" s="1"/>
  <c r="V2752" i="7" s="1"/>
  <c r="T2682" i="7"/>
  <c r="U2682" i="7" s="1"/>
  <c r="V2682" i="7" s="1"/>
  <c r="T2669" i="7"/>
  <c r="U2669" i="7" s="1"/>
  <c r="V2669" i="7" s="1"/>
  <c r="T2648" i="7"/>
  <c r="U2648" i="7" s="1"/>
  <c r="V2648" i="7" s="1"/>
  <c r="T2656" i="7"/>
  <c r="U2656" i="7" s="1"/>
  <c r="V2656" i="7" s="1"/>
  <c r="T2766" i="7"/>
  <c r="U2766" i="7" s="1"/>
  <c r="V2766" i="7" s="1"/>
  <c r="T2699" i="7"/>
  <c r="U2699" i="7" s="1"/>
  <c r="V2699" i="7" s="1"/>
  <c r="T2687" i="7"/>
  <c r="U2687" i="7" s="1"/>
  <c r="V2687" i="7" s="1"/>
  <c r="T1184" i="7"/>
  <c r="U1184" i="7" s="1"/>
  <c r="V1184" i="7" s="1"/>
  <c r="T2661" i="7"/>
  <c r="U2661" i="7" s="1"/>
  <c r="V2661" i="7" s="1"/>
  <c r="T1139" i="7"/>
  <c r="U1139" i="7" s="1"/>
  <c r="V1139" i="7" s="1"/>
  <c r="T1151" i="7"/>
  <c r="U1151" i="7" s="1"/>
  <c r="V1151" i="7" s="1"/>
  <c r="T1167" i="7"/>
  <c r="U1167" i="7" s="1"/>
  <c r="V1167" i="7" s="1"/>
  <c r="T1185" i="7"/>
  <c r="U1185" i="7" s="1"/>
  <c r="V1185" i="7" s="1"/>
  <c r="T1161" i="7"/>
  <c r="U1161" i="7" s="1"/>
  <c r="V1161" i="7" s="1"/>
  <c r="T1205" i="7"/>
  <c r="U1205" i="7" s="1"/>
  <c r="V1205" i="7" s="1"/>
  <c r="T1225" i="7"/>
  <c r="U1225" i="7" s="1"/>
  <c r="V1225" i="7" s="1"/>
  <c r="T1187" i="7"/>
  <c r="U1187" i="7" s="1"/>
  <c r="V1187" i="7" s="1"/>
  <c r="T2712" i="7"/>
  <c r="U2712" i="7" s="1"/>
  <c r="V2712" i="7" s="1"/>
  <c r="T2725" i="7"/>
  <c r="U2725" i="7" s="1"/>
  <c r="V2725" i="7" s="1"/>
  <c r="T2755" i="7"/>
  <c r="U2755" i="7" s="1"/>
  <c r="V2755" i="7" s="1"/>
  <c r="T2729" i="7"/>
  <c r="U2729" i="7" s="1"/>
  <c r="V2729" i="7" s="1"/>
  <c r="T2753" i="7"/>
  <c r="U2753" i="7" s="1"/>
  <c r="V2753" i="7" s="1"/>
  <c r="T2649" i="7"/>
  <c r="U2649" i="7" s="1"/>
  <c r="V2649" i="7" s="1"/>
  <c r="T2675" i="7"/>
  <c r="U2675" i="7" s="1"/>
  <c r="V2675" i="7" s="1"/>
  <c r="T2667" i="7"/>
  <c r="U2667" i="7" s="1"/>
  <c r="V2667" i="7" s="1"/>
  <c r="T2765" i="7"/>
  <c r="U2765" i="7" s="1"/>
  <c r="V2765" i="7" s="1"/>
  <c r="T2739" i="7"/>
  <c r="U2739" i="7" s="1"/>
  <c r="V2739" i="7" s="1"/>
  <c r="T2700" i="7"/>
  <c r="U2700" i="7" s="1"/>
  <c r="V2700" i="7" s="1"/>
  <c r="T2768" i="7"/>
  <c r="U2768" i="7" s="1"/>
  <c r="V2768" i="7" s="1"/>
  <c r="T2747" i="7"/>
  <c r="U2747" i="7" s="1"/>
  <c r="V2747" i="7" s="1"/>
  <c r="T1158" i="7"/>
  <c r="U1158" i="7" s="1"/>
  <c r="V1158" i="7" s="1"/>
  <c r="T1138" i="7"/>
  <c r="U1138" i="7" s="1"/>
  <c r="V1138" i="7" s="1"/>
  <c r="T1142" i="7"/>
  <c r="U1142" i="7" s="1"/>
  <c r="V1142" i="7" s="1"/>
  <c r="T1140" i="7"/>
  <c r="U1140" i="7" s="1"/>
  <c r="V1140" i="7" s="1"/>
  <c r="T1181" i="7"/>
  <c r="U1181" i="7" s="1"/>
  <c r="V1181" i="7" s="1"/>
  <c r="T1152" i="7"/>
  <c r="U1152" i="7" s="1"/>
  <c r="V1152" i="7" s="1"/>
  <c r="T1190" i="7"/>
  <c r="U1190" i="7" s="1"/>
  <c r="V1190" i="7" s="1"/>
  <c r="T1196" i="7"/>
  <c r="U1196" i="7" s="1"/>
  <c r="V1196" i="7" s="1"/>
  <c r="T1220" i="7"/>
  <c r="U1220" i="7" s="1"/>
  <c r="V1220" i="7" s="1"/>
  <c r="T2758" i="7"/>
  <c r="U2758" i="7" s="1"/>
  <c r="V2758" i="7" s="1"/>
  <c r="T2713" i="7"/>
  <c r="U2713" i="7" s="1"/>
  <c r="V2713" i="7" s="1"/>
  <c r="T2718" i="7"/>
  <c r="U2718" i="7" s="1"/>
  <c r="V2718" i="7" s="1"/>
  <c r="T2686" i="7"/>
  <c r="U2686" i="7" s="1"/>
  <c r="V2686" i="7" s="1"/>
  <c r="T2730" i="7"/>
  <c r="U2730" i="7" s="1"/>
  <c r="V2730" i="7" s="1"/>
  <c r="T2645" i="7"/>
  <c r="U2645" i="7" s="1"/>
  <c r="V2645" i="7" s="1"/>
  <c r="T2650" i="7"/>
  <c r="U2650" i="7" s="1"/>
  <c r="V2650" i="7" s="1"/>
  <c r="T2652" i="7"/>
  <c r="U2652" i="7" s="1"/>
  <c r="V2652" i="7" s="1"/>
  <c r="T2764" i="7"/>
  <c r="U2764" i="7" s="1"/>
  <c r="V2764" i="7" s="1"/>
  <c r="T2684" i="7"/>
  <c r="U2684" i="7" s="1"/>
  <c r="V2684" i="7" s="1"/>
  <c r="T2750" i="7"/>
  <c r="U2750" i="7" s="1"/>
  <c r="V2750" i="7" s="1"/>
  <c r="T2727" i="7"/>
  <c r="U2727" i="7" s="1"/>
  <c r="V2727" i="7" s="1"/>
  <c r="T1153" i="7"/>
  <c r="U1153" i="7" s="1"/>
  <c r="V1153" i="7" s="1"/>
  <c r="T2696" i="7"/>
  <c r="U2696" i="7" s="1"/>
  <c r="V2696" i="7" s="1"/>
  <c r="T1144" i="7"/>
  <c r="U1144" i="7" s="1"/>
  <c r="V1144" i="7" s="1"/>
  <c r="T1148" i="7"/>
  <c r="U1148" i="7" s="1"/>
  <c r="V1148" i="7" s="1"/>
  <c r="T1179" i="7"/>
  <c r="U1179" i="7" s="1"/>
  <c r="V1179" i="7" s="1"/>
  <c r="T1165" i="7"/>
  <c r="U1165" i="7" s="1"/>
  <c r="V1165" i="7" s="1"/>
  <c r="T1131" i="7"/>
  <c r="U1131" i="7" s="1"/>
  <c r="V1131" i="7" s="1"/>
  <c r="T1197" i="7"/>
  <c r="U1197" i="7" s="1"/>
  <c r="V1197" i="7" s="1"/>
  <c r="T1192" i="7"/>
  <c r="U1192" i="7" s="1"/>
  <c r="V1192" i="7" s="1"/>
  <c r="T1218" i="7"/>
  <c r="U1218" i="7" s="1"/>
  <c r="V1218" i="7" s="1"/>
  <c r="T2690" i="7"/>
  <c r="U2690" i="7" s="1"/>
  <c r="V2690" i="7" s="1"/>
  <c r="T2761" i="7"/>
  <c r="U2761" i="7" s="1"/>
  <c r="V2761" i="7" s="1"/>
  <c r="T2745" i="7"/>
  <c r="U2745" i="7" s="1"/>
  <c r="V2745" i="7" s="1"/>
  <c r="T2759" i="7"/>
  <c r="U2759" i="7" s="1"/>
  <c r="V2759" i="7" s="1"/>
  <c r="T2709" i="7"/>
  <c r="U2709" i="7" s="1"/>
  <c r="V2709" i="7" s="1"/>
  <c r="T2662" i="7"/>
  <c r="U2662" i="7" s="1"/>
  <c r="V2662" i="7" s="1"/>
  <c r="T2674" i="7"/>
  <c r="U2674" i="7" s="1"/>
  <c r="V2674" i="7" s="1"/>
  <c r="T2677" i="7"/>
  <c r="U2677" i="7" s="1"/>
  <c r="V2677" i="7" s="1"/>
  <c r="T2731" i="7"/>
  <c r="U2731" i="7" s="1"/>
  <c r="V2731" i="7" s="1"/>
  <c r="T2767" i="7"/>
  <c r="U2767" i="7" s="1"/>
  <c r="V2767" i="7" s="1"/>
  <c r="T2717" i="7"/>
  <c r="U2717" i="7" s="1"/>
  <c r="V2717" i="7" s="1"/>
  <c r="T2670" i="7"/>
  <c r="U2670" i="7" s="1"/>
  <c r="V2670" i="7" s="1"/>
  <c r="T2688" i="7"/>
  <c r="U2688" i="7" s="1"/>
  <c r="V2688" i="7" s="1"/>
  <c r="T2737" i="7"/>
  <c r="U2737" i="7" s="1"/>
  <c r="V2737" i="7" s="1"/>
  <c r="T2771" i="7"/>
  <c r="U2771" i="7" s="1"/>
  <c r="V2771" i="7" s="1"/>
  <c r="T1136" i="7"/>
  <c r="U1136" i="7" s="1"/>
  <c r="V1136" i="7" s="1"/>
  <c r="T1134" i="7"/>
  <c r="U1134" i="7" s="1"/>
  <c r="V1134" i="7" s="1"/>
  <c r="T1164" i="7"/>
  <c r="U1164" i="7" s="1"/>
  <c r="V1164" i="7" s="1"/>
  <c r="T1171" i="7"/>
  <c r="U1171" i="7" s="1"/>
  <c r="V1171" i="7" s="1"/>
  <c r="T1193" i="7"/>
  <c r="U1193" i="7" s="1"/>
  <c r="V1193" i="7" s="1"/>
  <c r="T1191" i="7"/>
  <c r="U1191" i="7" s="1"/>
  <c r="V1191" i="7" s="1"/>
  <c r="T1212" i="7"/>
  <c r="U1212" i="7" s="1"/>
  <c r="V1212" i="7" s="1"/>
  <c r="T1214" i="7"/>
  <c r="U1214" i="7" s="1"/>
  <c r="V1214" i="7" s="1"/>
  <c r="T2748" i="7"/>
  <c r="U2748" i="7" s="1"/>
  <c r="V2748" i="7" s="1"/>
  <c r="T2715" i="7"/>
  <c r="U2715" i="7" s="1"/>
  <c r="V2715" i="7" s="1"/>
  <c r="T2762" i="7"/>
  <c r="U2762" i="7" s="1"/>
  <c r="V2762" i="7" s="1"/>
  <c r="T2716" i="7"/>
  <c r="U2716" i="7" s="1"/>
  <c r="V2716" i="7" s="1"/>
  <c r="T2770" i="7"/>
  <c r="U2770" i="7" s="1"/>
  <c r="V2770" i="7" s="1"/>
  <c r="T2647" i="7"/>
  <c r="U2647" i="7" s="1"/>
  <c r="V2647" i="7" s="1"/>
  <c r="T2665" i="7"/>
  <c r="U2665" i="7" s="1"/>
  <c r="V2665" i="7" s="1"/>
  <c r="T2660" i="7"/>
  <c r="U2660" i="7" s="1"/>
  <c r="V2660" i="7" s="1"/>
  <c r="T2710" i="7"/>
  <c r="U2710" i="7" s="1"/>
  <c r="V2710" i="7" s="1"/>
  <c r="T2735" i="7"/>
  <c r="U2735" i="7" s="1"/>
  <c r="V2735" i="7" s="1"/>
  <c r="T2678" i="7"/>
  <c r="U2678" i="7" s="1"/>
  <c r="V2678" i="7" s="1"/>
  <c r="T1227" i="7"/>
  <c r="U1227" i="7" s="1"/>
  <c r="V1227" i="7" s="1"/>
  <c r="T2644" i="7"/>
  <c r="U2644" i="7" s="1"/>
  <c r="V2644" i="7" s="1"/>
  <c r="T1135" i="7"/>
  <c r="U1135" i="7" s="1"/>
  <c r="V1135" i="7" s="1"/>
  <c r="T1183" i="7"/>
  <c r="U1183" i="7" s="1"/>
  <c r="V1183" i="7" s="1"/>
  <c r="T1149" i="7"/>
  <c r="U1149" i="7" s="1"/>
  <c r="V1149" i="7" s="1"/>
  <c r="T1155" i="7"/>
  <c r="U1155" i="7" s="1"/>
  <c r="V1155" i="7" s="1"/>
  <c r="T1210" i="7"/>
  <c r="U1210" i="7" s="1"/>
  <c r="V1210" i="7" s="1"/>
  <c r="T1198" i="7"/>
  <c r="U1198" i="7" s="1"/>
  <c r="V1198" i="7" s="1"/>
  <c r="T1188" i="7"/>
  <c r="U1188" i="7" s="1"/>
  <c r="V1188" i="7" s="1"/>
  <c r="T1199" i="7"/>
  <c r="U1199" i="7" s="1"/>
  <c r="V1199" i="7" s="1"/>
  <c r="T2708" i="7"/>
  <c r="U2708" i="7" s="1"/>
  <c r="V2708" i="7" s="1"/>
  <c r="T2722" i="7"/>
  <c r="U2722" i="7" s="1"/>
  <c r="V2722" i="7" s="1"/>
  <c r="T2741" i="7"/>
  <c r="U2741" i="7" s="1"/>
  <c r="V2741" i="7" s="1"/>
  <c r="T2769" i="7"/>
  <c r="U2769" i="7" s="1"/>
  <c r="V2769" i="7" s="1"/>
  <c r="T1156" i="7"/>
  <c r="U1156" i="7" s="1"/>
  <c r="V1156" i="7" s="1"/>
  <c r="T1163" i="7"/>
  <c r="U1163" i="7" s="1"/>
  <c r="V1163" i="7" s="1"/>
  <c r="T1150" i="7"/>
  <c r="U1150" i="7" s="1"/>
  <c r="V1150" i="7" s="1"/>
  <c r="T1173" i="7"/>
  <c r="U1173" i="7" s="1"/>
  <c r="V1173" i="7" s="1"/>
  <c r="T1208" i="7"/>
  <c r="U1208" i="7" s="1"/>
  <c r="V1208" i="7" s="1"/>
  <c r="T1194" i="7"/>
  <c r="U1194" i="7" s="1"/>
  <c r="V1194" i="7" s="1"/>
  <c r="T1222" i="7"/>
  <c r="U1222" i="7" s="1"/>
  <c r="V1222" i="7" s="1"/>
  <c r="T1217" i="7"/>
  <c r="U1217" i="7" s="1"/>
  <c r="V1217" i="7" s="1"/>
  <c r="T2689" i="7"/>
  <c r="U2689" i="7" s="1"/>
  <c r="V2689" i="7" s="1"/>
  <c r="T2701" i="7"/>
  <c r="U2701" i="7" s="1"/>
  <c r="V2701" i="7" s="1"/>
  <c r="T2697" i="7"/>
  <c r="U2697" i="7" s="1"/>
  <c r="V2697" i="7" s="1"/>
  <c r="T2734" i="7"/>
  <c r="U2734" i="7" s="1"/>
  <c r="V2734" i="7" s="1"/>
  <c r="T2655" i="7"/>
  <c r="U2655" i="7" s="1"/>
  <c r="V2655" i="7" s="1"/>
  <c r="T2672" i="7"/>
  <c r="U2672" i="7" s="1"/>
  <c r="V2672" i="7" s="1"/>
  <c r="T2658" i="7"/>
  <c r="U2658" i="7" s="1"/>
  <c r="V2658" i="7" s="1"/>
  <c r="T2743" i="7"/>
  <c r="U2743" i="7" s="1"/>
  <c r="V2743" i="7" s="1"/>
  <c r="T2749" i="7"/>
  <c r="U2749" i="7" s="1"/>
  <c r="V2749" i="7" s="1"/>
  <c r="T1221" i="7"/>
  <c r="U1221" i="7" s="1"/>
  <c r="V1221" i="7" s="1"/>
  <c r="T2763" i="7"/>
  <c r="U2763" i="7" s="1"/>
  <c r="V2763" i="7" s="1"/>
  <c r="T2799" i="7"/>
  <c r="U2799" i="7" s="1"/>
  <c r="V2799" i="7" s="1"/>
  <c r="T1230" i="7"/>
  <c r="U1230" i="7" s="1"/>
  <c r="V1230" i="7" s="1"/>
  <c r="T1311" i="7"/>
  <c r="U1311" i="7" s="1"/>
  <c r="V1311" i="7" s="1"/>
  <c r="T1243" i="7"/>
  <c r="U1243" i="7" s="1"/>
  <c r="V1243" i="7" s="1"/>
  <c r="T1257" i="7"/>
  <c r="U1257" i="7" s="1"/>
  <c r="V1257" i="7" s="1"/>
  <c r="T1279" i="7"/>
  <c r="U1279" i="7" s="1"/>
  <c r="V1279" i="7" s="1"/>
  <c r="T1260" i="7"/>
  <c r="U1260" i="7" s="1"/>
  <c r="V1260" i="7" s="1"/>
  <c r="T1276" i="7"/>
  <c r="U1276" i="7" s="1"/>
  <c r="V1276" i="7" s="1"/>
  <c r="T1288" i="7"/>
  <c r="U1288" i="7" s="1"/>
  <c r="V1288" i="7" s="1"/>
  <c r="T2885" i="7"/>
  <c r="U2885" i="7" s="1"/>
  <c r="V2885" i="7" s="1"/>
  <c r="T2850" i="7"/>
  <c r="U2850" i="7" s="1"/>
  <c r="V2850" i="7" s="1"/>
  <c r="T2862" i="7"/>
  <c r="U2862" i="7" s="1"/>
  <c r="V2862" i="7" s="1"/>
  <c r="T2853" i="7"/>
  <c r="U2853" i="7" s="1"/>
  <c r="V2853" i="7" s="1"/>
  <c r="T2779" i="7"/>
  <c r="U2779" i="7" s="1"/>
  <c r="V2779" i="7" s="1"/>
  <c r="T2787" i="7"/>
  <c r="U2787" i="7" s="1"/>
  <c r="V2787" i="7" s="1"/>
  <c r="T2790" i="7"/>
  <c r="U2790" i="7" s="1"/>
  <c r="V2790" i="7" s="1"/>
  <c r="T2792" i="7"/>
  <c r="U2792" i="7" s="1"/>
  <c r="V2792" i="7" s="1"/>
  <c r="T2798" i="7"/>
  <c r="U2798" i="7" s="1"/>
  <c r="V2798" i="7" s="1"/>
  <c r="T2804" i="7"/>
  <c r="U2804" i="7" s="1"/>
  <c r="V2804" i="7" s="1"/>
  <c r="T2866" i="7"/>
  <c r="U2866" i="7" s="1"/>
  <c r="V2866" i="7" s="1"/>
  <c r="T1301" i="7"/>
  <c r="U1301" i="7" s="1"/>
  <c r="V1301" i="7" s="1"/>
  <c r="T2881" i="7"/>
  <c r="U2881" i="7" s="1"/>
  <c r="V2881" i="7" s="1"/>
  <c r="T1272" i="7"/>
  <c r="U1272" i="7" s="1"/>
  <c r="V1272" i="7" s="1"/>
  <c r="T1278" i="7"/>
  <c r="U1278" i="7" s="1"/>
  <c r="V1278" i="7" s="1"/>
  <c r="T1229" i="7"/>
  <c r="U1229" i="7" s="1"/>
  <c r="V1229" i="7" s="1"/>
  <c r="T1323" i="7"/>
  <c r="U1323" i="7" s="1"/>
  <c r="V1323" i="7" s="1"/>
  <c r="T1274" i="7"/>
  <c r="U1274" i="7" s="1"/>
  <c r="V1274" i="7" s="1"/>
  <c r="T1281" i="7"/>
  <c r="U1281" i="7" s="1"/>
  <c r="V1281" i="7" s="1"/>
  <c r="T1304" i="7"/>
  <c r="U1304" i="7" s="1"/>
  <c r="V1304" i="7" s="1"/>
  <c r="T1265" i="7"/>
  <c r="U1265" i="7" s="1"/>
  <c r="V1265" i="7" s="1"/>
  <c r="T1258" i="7"/>
  <c r="U1258" i="7" s="1"/>
  <c r="V1258" i="7" s="1"/>
  <c r="T2861" i="7"/>
  <c r="U2861" i="7" s="1"/>
  <c r="V2861" i="7" s="1"/>
  <c r="T2849" i="7"/>
  <c r="U2849" i="7" s="1"/>
  <c r="V2849" i="7" s="1"/>
  <c r="T2840" i="7"/>
  <c r="U2840" i="7" s="1"/>
  <c r="V2840" i="7" s="1"/>
  <c r="T2875" i="7"/>
  <c r="U2875" i="7" s="1"/>
  <c r="V2875" i="7" s="1"/>
  <c r="T2782" i="7"/>
  <c r="U2782" i="7" s="1"/>
  <c r="V2782" i="7" s="1"/>
  <c r="T2784" i="7"/>
  <c r="U2784" i="7" s="1"/>
  <c r="V2784" i="7" s="1"/>
  <c r="T2789" i="7"/>
  <c r="U2789" i="7" s="1"/>
  <c r="V2789" i="7" s="1"/>
  <c r="T2791" i="7"/>
  <c r="U2791" i="7" s="1"/>
  <c r="V2791" i="7" s="1"/>
  <c r="T2793" i="7"/>
  <c r="U2793" i="7" s="1"/>
  <c r="V2793" i="7" s="1"/>
  <c r="T2865" i="7"/>
  <c r="U2865" i="7" s="1"/>
  <c r="V2865" i="7" s="1"/>
  <c r="T1235" i="7"/>
  <c r="U1235" i="7" s="1"/>
  <c r="V1235" i="7" s="1"/>
  <c r="T2785" i="7"/>
  <c r="U2785" i="7" s="1"/>
  <c r="V2785" i="7" s="1"/>
  <c r="T1297" i="7"/>
  <c r="U1297" i="7" s="1"/>
  <c r="V1297" i="7" s="1"/>
  <c r="T1252" i="7"/>
  <c r="U1252" i="7" s="1"/>
  <c r="V1252" i="7" s="1"/>
  <c r="T1292" i="7"/>
  <c r="U1292" i="7" s="1"/>
  <c r="V1292" i="7" s="1"/>
  <c r="T1293" i="7"/>
  <c r="U1293" i="7" s="1"/>
  <c r="V1293" i="7" s="1"/>
  <c r="T1316" i="7"/>
  <c r="U1316" i="7" s="1"/>
  <c r="V1316" i="7" s="1"/>
  <c r="T1300" i="7"/>
  <c r="U1300" i="7" s="1"/>
  <c r="V1300" i="7" s="1"/>
  <c r="T1289" i="7"/>
  <c r="U1289" i="7" s="1"/>
  <c r="V1289" i="7" s="1"/>
  <c r="T1246" i="7"/>
  <c r="U1246" i="7" s="1"/>
  <c r="V1246" i="7" s="1"/>
  <c r="T2797" i="7"/>
  <c r="U2797" i="7" s="1"/>
  <c r="V2797" i="7" s="1"/>
  <c r="T2860" i="7"/>
  <c r="U2860" i="7" s="1"/>
  <c r="V2860" i="7" s="1"/>
  <c r="T2848" i="7"/>
  <c r="U2848" i="7" s="1"/>
  <c r="V2848" i="7" s="1"/>
  <c r="T2839" i="7"/>
  <c r="U2839" i="7" s="1"/>
  <c r="V2839" i="7" s="1"/>
  <c r="T2851" i="7"/>
  <c r="U2851" i="7" s="1"/>
  <c r="V2851" i="7" s="1"/>
  <c r="T2778" i="7"/>
  <c r="U2778" i="7" s="1"/>
  <c r="V2778" i="7" s="1"/>
  <c r="T2871" i="7"/>
  <c r="U2871" i="7" s="1"/>
  <c r="V2871" i="7" s="1"/>
  <c r="T2887" i="7"/>
  <c r="U2887" i="7" s="1"/>
  <c r="V2887" i="7" s="1"/>
  <c r="T2879" i="7"/>
  <c r="U2879" i="7" s="1"/>
  <c r="V2879" i="7" s="1"/>
  <c r="T2872" i="7"/>
  <c r="U2872" i="7" s="1"/>
  <c r="V2872" i="7" s="1"/>
  <c r="T2810" i="7"/>
  <c r="U2810" i="7" s="1"/>
  <c r="V2810" i="7" s="1"/>
  <c r="T1239" i="7"/>
  <c r="U1239" i="7" s="1"/>
  <c r="V1239" i="7" s="1"/>
  <c r="T2884" i="7"/>
  <c r="U2884" i="7" s="1"/>
  <c r="V2884" i="7" s="1"/>
  <c r="T1284" i="7"/>
  <c r="U1284" i="7" s="1"/>
  <c r="V1284" i="7" s="1"/>
  <c r="T1314" i="7"/>
  <c r="U1314" i="7" s="1"/>
  <c r="V1314" i="7" s="1"/>
  <c r="T1231" i="7"/>
  <c r="U1231" i="7" s="1"/>
  <c r="V1231" i="7" s="1"/>
  <c r="T1302" i="7"/>
  <c r="U1302" i="7" s="1"/>
  <c r="V1302" i="7" s="1"/>
  <c r="T1296" i="7"/>
  <c r="U1296" i="7" s="1"/>
  <c r="V1296" i="7" s="1"/>
  <c r="T1247" i="7"/>
  <c r="U1247" i="7" s="1"/>
  <c r="V1247" i="7" s="1"/>
  <c r="T1291" i="7"/>
  <c r="U1291" i="7" s="1"/>
  <c r="V1291" i="7" s="1"/>
  <c r="T1305" i="7"/>
  <c r="U1305" i="7" s="1"/>
  <c r="V1305" i="7" s="1"/>
  <c r="T2830" i="7"/>
  <c r="U2830" i="7" s="1"/>
  <c r="V2830" i="7" s="1"/>
  <c r="T2859" i="7"/>
  <c r="U2859" i="7" s="1"/>
  <c r="V2859" i="7" s="1"/>
  <c r="T2858" i="7"/>
  <c r="U2858" i="7" s="1"/>
  <c r="V2858" i="7" s="1"/>
  <c r="T2838" i="7"/>
  <c r="U2838" i="7" s="1"/>
  <c r="V2838" i="7" s="1"/>
  <c r="T2828" i="7"/>
  <c r="U2828" i="7" s="1"/>
  <c r="V2828" i="7" s="1"/>
  <c r="T2775" i="7"/>
  <c r="U2775" i="7" s="1"/>
  <c r="V2775" i="7" s="1"/>
  <c r="T2809" i="7"/>
  <c r="U2809" i="7" s="1"/>
  <c r="V2809" i="7" s="1"/>
  <c r="T2843" i="7"/>
  <c r="U2843" i="7" s="1"/>
  <c r="V2843" i="7" s="1"/>
  <c r="T2864" i="7"/>
  <c r="U2864" i="7" s="1"/>
  <c r="V2864" i="7" s="1"/>
  <c r="T2844" i="7"/>
  <c r="U2844" i="7" s="1"/>
  <c r="V2844" i="7" s="1"/>
  <c r="T2805" i="7"/>
  <c r="U2805" i="7" s="1"/>
  <c r="V2805" i="7" s="1"/>
  <c r="T1322" i="7"/>
  <c r="U1322" i="7" s="1"/>
  <c r="V1322" i="7" s="1"/>
  <c r="T2819" i="7"/>
  <c r="U2819" i="7" s="1"/>
  <c r="V2819" i="7" s="1"/>
  <c r="T1283" i="7"/>
  <c r="U1283" i="7" s="1"/>
  <c r="V1283" i="7" s="1"/>
  <c r="T1255" i="7"/>
  <c r="U1255" i="7" s="1"/>
  <c r="V1255" i="7" s="1"/>
  <c r="T1242" i="7"/>
  <c r="U1242" i="7" s="1"/>
  <c r="V1242" i="7" s="1"/>
  <c r="T1303" i="7"/>
  <c r="U1303" i="7" s="1"/>
  <c r="V1303" i="7" s="1"/>
  <c r="T1253" i="7"/>
  <c r="U1253" i="7" s="1"/>
  <c r="V1253" i="7" s="1"/>
  <c r="T1312" i="7"/>
  <c r="U1312" i="7" s="1"/>
  <c r="V1312" i="7" s="1"/>
  <c r="T1313" i="7"/>
  <c r="U1313" i="7" s="1"/>
  <c r="V1313" i="7" s="1"/>
  <c r="T1324" i="7"/>
  <c r="U1324" i="7" s="1"/>
  <c r="V1324" i="7" s="1"/>
  <c r="T2883" i="7"/>
  <c r="U2883" i="7" s="1"/>
  <c r="V2883" i="7" s="1"/>
  <c r="T2870" i="7"/>
  <c r="U2870" i="7" s="1"/>
  <c r="V2870" i="7" s="1"/>
  <c r="T2869" i="7"/>
  <c r="U2869" i="7" s="1"/>
  <c r="V2869" i="7" s="1"/>
  <c r="T2847" i="7"/>
  <c r="U2847" i="7" s="1"/>
  <c r="V2847" i="7" s="1"/>
  <c r="T2827" i="7"/>
  <c r="U2827" i="7" s="1"/>
  <c r="V2827" i="7" s="1"/>
  <c r="T2776" i="7"/>
  <c r="U2776" i="7" s="1"/>
  <c r="V2776" i="7" s="1"/>
  <c r="T2829" i="7"/>
  <c r="U2829" i="7" s="1"/>
  <c r="V2829" i="7" s="1"/>
  <c r="T2841" i="7"/>
  <c r="U2841" i="7" s="1"/>
  <c r="V2841" i="7" s="1"/>
  <c r="T2808" i="7"/>
  <c r="U2808" i="7" s="1"/>
  <c r="V2808" i="7" s="1"/>
  <c r="T2831" i="7"/>
  <c r="U2831" i="7" s="1"/>
  <c r="V2831" i="7" s="1"/>
  <c r="T2836" i="7"/>
  <c r="U2836" i="7" s="1"/>
  <c r="V2836" i="7" s="1"/>
  <c r="T1250" i="7"/>
  <c r="U1250" i="7" s="1"/>
  <c r="V1250" i="7" s="1"/>
  <c r="T2813" i="7"/>
  <c r="U2813" i="7" s="1"/>
  <c r="V2813" i="7" s="1"/>
  <c r="T1271" i="7"/>
  <c r="U1271" i="7" s="1"/>
  <c r="V1271" i="7" s="1"/>
  <c r="T1261" i="7"/>
  <c r="U1261" i="7" s="1"/>
  <c r="V1261" i="7" s="1"/>
  <c r="T1275" i="7"/>
  <c r="U1275" i="7" s="1"/>
  <c r="V1275" i="7" s="1"/>
  <c r="T1286" i="7"/>
  <c r="U1286" i="7" s="1"/>
  <c r="V1286" i="7" s="1"/>
  <c r="T1310" i="7"/>
  <c r="U1310" i="7" s="1"/>
  <c r="V1310" i="7" s="1"/>
  <c r="T1294" i="7"/>
  <c r="U1294" i="7" s="1"/>
  <c r="V1294" i="7" s="1"/>
  <c r="T1228" i="7"/>
  <c r="U1228" i="7" s="1"/>
  <c r="V1228" i="7" s="1"/>
  <c r="T1307" i="7"/>
  <c r="U1307" i="7" s="1"/>
  <c r="V1307" i="7" s="1"/>
  <c r="T2882" i="7"/>
  <c r="U2882" i="7" s="1"/>
  <c r="V2882" i="7" s="1"/>
  <c r="T2880" i="7"/>
  <c r="U2880" i="7" s="1"/>
  <c r="V2880" i="7" s="1"/>
  <c r="T2845" i="7"/>
  <c r="U2845" i="7" s="1"/>
  <c r="V2845" i="7" s="1"/>
  <c r="T2857" i="7"/>
  <c r="U2857" i="7" s="1"/>
  <c r="V2857" i="7" s="1"/>
  <c r="T2826" i="7"/>
  <c r="U2826" i="7" s="1"/>
  <c r="V2826" i="7" s="1"/>
  <c r="T2777" i="7"/>
  <c r="U2777" i="7" s="1"/>
  <c r="V2777" i="7" s="1"/>
  <c r="T2817" i="7"/>
  <c r="U2817" i="7" s="1"/>
  <c r="V2817" i="7" s="1"/>
  <c r="T2874" i="7"/>
  <c r="U2874" i="7" s="1"/>
  <c r="V2874" i="7" s="1"/>
  <c r="T2796" i="7"/>
  <c r="U2796" i="7" s="1"/>
  <c r="V2796" i="7" s="1"/>
  <c r="T2877" i="7"/>
  <c r="U2877" i="7" s="1"/>
  <c r="V2877" i="7" s="1"/>
  <c r="T2774" i="7"/>
  <c r="U2774" i="7" s="1"/>
  <c r="V2774" i="7" s="1"/>
  <c r="T1233" i="7"/>
  <c r="U1233" i="7" s="1"/>
  <c r="V1233" i="7" s="1"/>
  <c r="T1266" i="7"/>
  <c r="U1266" i="7" s="1"/>
  <c r="V1266" i="7" s="1"/>
  <c r="T1244" i="7"/>
  <c r="U1244" i="7" s="1"/>
  <c r="V1244" i="7" s="1"/>
  <c r="T1308" i="7"/>
  <c r="U1308" i="7" s="1"/>
  <c r="V1308" i="7" s="1"/>
  <c r="T1248" i="7"/>
  <c r="U1248" i="7" s="1"/>
  <c r="V1248" i="7" s="1"/>
  <c r="T1270" i="7"/>
  <c r="U1270" i="7" s="1"/>
  <c r="V1270" i="7" s="1"/>
  <c r="T1319" i="7"/>
  <c r="U1319" i="7" s="1"/>
  <c r="V1319" i="7" s="1"/>
  <c r="T1259" i="7"/>
  <c r="U1259" i="7" s="1"/>
  <c r="V1259" i="7" s="1"/>
  <c r="T1320" i="7"/>
  <c r="U1320" i="7" s="1"/>
  <c r="V1320" i="7" s="1"/>
  <c r="T2878" i="7"/>
  <c r="U2878" i="7" s="1"/>
  <c r="V2878" i="7" s="1"/>
  <c r="T2868" i="7"/>
  <c r="U2868" i="7" s="1"/>
  <c r="V2868" i="7" s="1"/>
  <c r="T2834" i="7"/>
  <c r="U2834" i="7" s="1"/>
  <c r="V2834" i="7" s="1"/>
  <c r="T2835" i="7"/>
  <c r="U2835" i="7" s="1"/>
  <c r="V2835" i="7" s="1"/>
  <c r="T2837" i="7"/>
  <c r="U2837" i="7" s="1"/>
  <c r="V2837" i="7" s="1"/>
  <c r="T2786" i="7"/>
  <c r="U2786" i="7" s="1"/>
  <c r="V2786" i="7" s="1"/>
  <c r="T2816" i="7"/>
  <c r="U2816" i="7" s="1"/>
  <c r="V2816" i="7" s="1"/>
  <c r="T2818" i="7"/>
  <c r="U2818" i="7" s="1"/>
  <c r="V2818" i="7" s="1"/>
  <c r="T2795" i="7"/>
  <c r="U2795" i="7" s="1"/>
  <c r="V2795" i="7" s="1"/>
  <c r="T2876" i="7"/>
  <c r="U2876" i="7" s="1"/>
  <c r="V2876" i="7" s="1"/>
  <c r="T2832" i="7"/>
  <c r="U2832" i="7" s="1"/>
  <c r="V2832" i="7" s="1"/>
  <c r="T1249" i="7"/>
  <c r="U1249" i="7" s="1"/>
  <c r="V1249" i="7" s="1"/>
  <c r="T2873" i="7"/>
  <c r="U2873" i="7" s="1"/>
  <c r="V2873" i="7" s="1"/>
  <c r="T1254" i="7"/>
  <c r="U1254" i="7" s="1"/>
  <c r="V1254" i="7" s="1"/>
  <c r="T1321" i="7"/>
  <c r="U1321" i="7" s="1"/>
  <c r="V1321" i="7" s="1"/>
  <c r="T1245" i="7"/>
  <c r="U1245" i="7" s="1"/>
  <c r="V1245" i="7" s="1"/>
  <c r="T1237" i="7"/>
  <c r="U1237" i="7" s="1"/>
  <c r="V1237" i="7" s="1"/>
  <c r="T1269" i="7"/>
  <c r="U1269" i="7" s="1"/>
  <c r="V1269" i="7" s="1"/>
  <c r="T1318" i="7"/>
  <c r="U1318" i="7" s="1"/>
  <c r="V1318" i="7" s="1"/>
  <c r="T1277" i="7"/>
  <c r="U1277" i="7" s="1"/>
  <c r="V1277" i="7" s="1"/>
  <c r="T1256" i="7"/>
  <c r="U1256" i="7" s="1"/>
  <c r="V1256" i="7" s="1"/>
  <c r="T2855" i="7"/>
  <c r="U2855" i="7" s="1"/>
  <c r="V2855" i="7" s="1"/>
  <c r="T2856" i="7"/>
  <c r="U2856" i="7" s="1"/>
  <c r="V2856" i="7" s="1"/>
  <c r="T2822" i="7"/>
  <c r="U2822" i="7" s="1"/>
  <c r="V2822" i="7" s="1"/>
  <c r="T2823" i="7"/>
  <c r="U2823" i="7" s="1"/>
  <c r="V2823" i="7" s="1"/>
  <c r="T2846" i="7"/>
  <c r="U2846" i="7" s="1"/>
  <c r="V2846" i="7" s="1"/>
  <c r="T2781" i="7"/>
  <c r="U2781" i="7" s="1"/>
  <c r="V2781" i="7" s="1"/>
  <c r="T2815" i="7"/>
  <c r="U2815" i="7" s="1"/>
  <c r="V2815" i="7" s="1"/>
  <c r="T2807" i="7"/>
  <c r="U2807" i="7" s="1"/>
  <c r="V2807" i="7" s="1"/>
  <c r="T2794" i="7"/>
  <c r="U2794" i="7" s="1"/>
  <c r="V2794" i="7" s="1"/>
  <c r="T2820" i="7"/>
  <c r="U2820" i="7" s="1"/>
  <c r="V2820" i="7" s="1"/>
  <c r="T2783" i="7"/>
  <c r="U2783" i="7" s="1"/>
  <c r="V2783" i="7" s="1"/>
  <c r="T1236" i="7"/>
  <c r="U1236" i="7" s="1"/>
  <c r="V1236" i="7" s="1"/>
  <c r="T1287" i="7"/>
  <c r="U1287" i="7" s="1"/>
  <c r="V1287" i="7" s="1"/>
  <c r="T1268" i="7"/>
  <c r="U1268" i="7" s="1"/>
  <c r="V1268" i="7" s="1"/>
  <c r="T1273" i="7"/>
  <c r="U1273" i="7" s="1"/>
  <c r="V1273" i="7" s="1"/>
  <c r="T1309" i="7"/>
  <c r="U1309" i="7" s="1"/>
  <c r="V1309" i="7" s="1"/>
  <c r="T1290" i="7"/>
  <c r="U1290" i="7" s="1"/>
  <c r="V1290" i="7" s="1"/>
  <c r="T1317" i="7"/>
  <c r="U1317" i="7" s="1"/>
  <c r="V1317" i="7" s="1"/>
  <c r="T1285" i="7"/>
  <c r="U1285" i="7" s="1"/>
  <c r="V1285" i="7" s="1"/>
  <c r="T2854" i="7"/>
  <c r="U2854" i="7" s="1"/>
  <c r="V2854" i="7" s="1"/>
  <c r="T2833" i="7"/>
  <c r="U2833" i="7" s="1"/>
  <c r="V2833" i="7" s="1"/>
  <c r="T2821" i="7"/>
  <c r="U2821" i="7" s="1"/>
  <c r="V2821" i="7" s="1"/>
  <c r="T2811" i="7"/>
  <c r="U2811" i="7" s="1"/>
  <c r="V2811" i="7" s="1"/>
  <c r="T2824" i="7"/>
  <c r="U2824" i="7" s="1"/>
  <c r="V2824" i="7" s="1"/>
  <c r="T2788" i="7"/>
  <c r="U2788" i="7" s="1"/>
  <c r="V2788" i="7" s="1"/>
  <c r="T2825" i="7"/>
  <c r="U2825" i="7" s="1"/>
  <c r="V2825" i="7" s="1"/>
  <c r="T2806" i="7"/>
  <c r="U2806" i="7" s="1"/>
  <c r="V2806" i="7" s="1"/>
  <c r="T2812" i="7"/>
  <c r="U2812" i="7" s="1"/>
  <c r="V2812" i="7" s="1"/>
  <c r="T1232" i="7"/>
  <c r="U1232" i="7" s="1"/>
  <c r="V1232" i="7" s="1"/>
  <c r="T2801" i="7"/>
  <c r="U2801" i="7" s="1"/>
  <c r="V2801" i="7" s="1"/>
  <c r="T1295" i="7"/>
  <c r="U1295" i="7" s="1"/>
  <c r="V1295" i="7" s="1"/>
  <c r="T1282" i="7"/>
  <c r="U1282" i="7" s="1"/>
  <c r="V1282" i="7" s="1"/>
  <c r="T1280" i="7"/>
  <c r="U1280" i="7" s="1"/>
  <c r="V1280" i="7" s="1"/>
  <c r="T1234" i="7"/>
  <c r="U1234" i="7" s="1"/>
  <c r="V1234" i="7" s="1"/>
  <c r="T1299" i="7"/>
  <c r="U1299" i="7" s="1"/>
  <c r="V1299" i="7" s="1"/>
  <c r="T1263" i="7"/>
  <c r="U1263" i="7" s="1"/>
  <c r="V1263" i="7" s="1"/>
  <c r="T1298" i="7"/>
  <c r="U1298" i="7" s="1"/>
  <c r="V1298" i="7" s="1"/>
  <c r="T1238" i="7"/>
  <c r="U1238" i="7" s="1"/>
  <c r="V1238" i="7" s="1"/>
  <c r="T2867" i="7"/>
  <c r="U2867" i="7" s="1"/>
  <c r="V2867" i="7" s="1"/>
  <c r="T2803" i="7"/>
  <c r="U2803" i="7" s="1"/>
  <c r="V2803" i="7" s="1"/>
  <c r="T1240" i="7"/>
  <c r="U1240" i="7" s="1"/>
  <c r="V1240" i="7" s="1"/>
  <c r="T1241" i="7"/>
  <c r="U1241" i="7" s="1"/>
  <c r="V1241" i="7" s="1"/>
  <c r="T1251" i="7"/>
  <c r="U1251" i="7" s="1"/>
  <c r="V1251" i="7" s="1"/>
  <c r="T1267" i="7"/>
  <c r="U1267" i="7" s="1"/>
  <c r="V1267" i="7" s="1"/>
  <c r="T1264" i="7"/>
  <c r="U1264" i="7" s="1"/>
  <c r="V1264" i="7" s="1"/>
  <c r="T1315" i="7"/>
  <c r="U1315" i="7" s="1"/>
  <c r="V1315" i="7" s="1"/>
  <c r="T1306" i="7"/>
  <c r="U1306" i="7" s="1"/>
  <c r="V1306" i="7" s="1"/>
  <c r="T1262" i="7"/>
  <c r="U1262" i="7" s="1"/>
  <c r="V1262" i="7" s="1"/>
  <c r="T2852" i="7"/>
  <c r="U2852" i="7" s="1"/>
  <c r="V2852" i="7" s="1"/>
  <c r="T2886" i="7"/>
  <c r="U2886" i="7" s="1"/>
  <c r="V2886" i="7" s="1"/>
  <c r="T2842" i="7"/>
  <c r="U2842" i="7" s="1"/>
  <c r="V2842" i="7" s="1"/>
  <c r="T2863" i="7"/>
  <c r="U2863" i="7" s="1"/>
  <c r="V2863" i="7" s="1"/>
  <c r="T2800" i="7"/>
  <c r="U2800" i="7" s="1"/>
  <c r="V2800" i="7" s="1"/>
  <c r="T2780" i="7"/>
  <c r="U2780" i="7" s="1"/>
  <c r="V2780" i="7" s="1"/>
  <c r="T2802" i="7"/>
  <c r="U2802" i="7" s="1"/>
  <c r="V2802" i="7" s="1"/>
  <c r="T2814" i="7"/>
  <c r="U2814" i="7" s="1"/>
  <c r="V2814" i="7" s="1"/>
  <c r="T2956" i="7"/>
  <c r="U2956" i="7" s="1"/>
  <c r="V2956" i="7" s="1"/>
  <c r="T1328" i="7"/>
  <c r="U1328" i="7" s="1"/>
  <c r="V1328" i="7" s="1"/>
  <c r="T1340" i="7"/>
  <c r="U1340" i="7" s="1"/>
  <c r="V1340" i="7" s="1"/>
  <c r="T1397" i="7"/>
  <c r="U1397" i="7" s="1"/>
  <c r="V1397" i="7" s="1"/>
  <c r="T1386" i="7"/>
  <c r="U1386" i="7" s="1"/>
  <c r="V1386" i="7" s="1"/>
  <c r="T1389" i="7"/>
  <c r="U1389" i="7" s="1"/>
  <c r="V1389" i="7" s="1"/>
  <c r="T1407" i="7"/>
  <c r="U1407" i="7" s="1"/>
  <c r="V1407" i="7" s="1"/>
  <c r="T1372" i="7"/>
  <c r="U1372" i="7" s="1"/>
  <c r="V1372" i="7" s="1"/>
  <c r="T2969" i="7"/>
  <c r="U2969" i="7" s="1"/>
  <c r="V2969" i="7" s="1"/>
  <c r="T2966" i="7"/>
  <c r="U2966" i="7" s="1"/>
  <c r="V2966" i="7" s="1"/>
  <c r="T2933" i="7"/>
  <c r="U2933" i="7" s="1"/>
  <c r="V2933" i="7" s="1"/>
  <c r="T2964" i="7"/>
  <c r="U2964" i="7" s="1"/>
  <c r="V2964" i="7" s="1"/>
  <c r="T2916" i="7"/>
  <c r="U2916" i="7" s="1"/>
  <c r="V2916" i="7" s="1"/>
  <c r="T2898" i="7"/>
  <c r="U2898" i="7" s="1"/>
  <c r="V2898" i="7" s="1"/>
  <c r="T2908" i="7"/>
  <c r="U2908" i="7" s="1"/>
  <c r="V2908" i="7" s="1"/>
  <c r="T2942" i="7"/>
  <c r="U2942" i="7" s="1"/>
  <c r="V2942" i="7" s="1"/>
  <c r="T2180" i="7"/>
  <c r="U2180" i="7" s="1"/>
  <c r="V2180" i="7" s="1"/>
  <c r="T2194" i="7"/>
  <c r="U2194" i="7" s="1"/>
  <c r="V2194" i="7" s="1"/>
  <c r="T2185" i="7"/>
  <c r="U2185" i="7" s="1"/>
  <c r="V2185" i="7" s="1"/>
  <c r="T1373" i="7"/>
  <c r="U1373" i="7" s="1"/>
  <c r="V1373" i="7" s="1"/>
  <c r="T2195" i="7"/>
  <c r="U2195" i="7" s="1"/>
  <c r="V2195" i="7" s="1"/>
  <c r="T1339" i="7"/>
  <c r="U1339" i="7" s="1"/>
  <c r="V1339" i="7" s="1"/>
  <c r="T1355" i="7"/>
  <c r="U1355" i="7" s="1"/>
  <c r="V1355" i="7" s="1"/>
  <c r="T1336" i="7"/>
  <c r="U1336" i="7" s="1"/>
  <c r="V1336" i="7" s="1"/>
  <c r="T1392" i="7"/>
  <c r="U1392" i="7" s="1"/>
  <c r="V1392" i="7" s="1"/>
  <c r="T1381" i="7"/>
  <c r="U1381" i="7" s="1"/>
  <c r="V1381" i="7" s="1"/>
  <c r="T1413" i="7"/>
  <c r="U1413" i="7" s="1"/>
  <c r="V1413" i="7" s="1"/>
  <c r="T1367" i="7"/>
  <c r="U1367" i="7" s="1"/>
  <c r="V1367" i="7" s="1"/>
  <c r="T1358" i="7"/>
  <c r="U1358" i="7" s="1"/>
  <c r="V1358" i="7" s="1"/>
  <c r="T2945" i="7"/>
  <c r="U2945" i="7" s="1"/>
  <c r="V2945" i="7" s="1"/>
  <c r="T2944" i="7"/>
  <c r="U2944" i="7" s="1"/>
  <c r="V2944" i="7" s="1"/>
  <c r="T2940" i="7"/>
  <c r="U2940" i="7" s="1"/>
  <c r="V2940" i="7" s="1"/>
  <c r="T2958" i="7"/>
  <c r="U2958" i="7" s="1"/>
  <c r="V2958" i="7" s="1"/>
  <c r="T2928" i="7"/>
  <c r="U2928" i="7" s="1"/>
  <c r="V2928" i="7" s="1"/>
  <c r="T2909" i="7"/>
  <c r="U2909" i="7" s="1"/>
  <c r="V2909" i="7" s="1"/>
  <c r="T2891" i="7"/>
  <c r="U2891" i="7" s="1"/>
  <c r="V2891" i="7" s="1"/>
  <c r="T2941" i="7"/>
  <c r="U2941" i="7" s="1"/>
  <c r="V2941" i="7" s="1"/>
  <c r="T2192" i="7"/>
  <c r="U2192" i="7" s="1"/>
  <c r="V2192" i="7" s="1"/>
  <c r="T2191" i="7"/>
  <c r="U2191" i="7" s="1"/>
  <c r="V2191" i="7" s="1"/>
  <c r="T2963" i="7"/>
  <c r="U2963" i="7" s="1"/>
  <c r="V2963" i="7" s="1"/>
  <c r="T1332" i="7"/>
  <c r="U1332" i="7" s="1"/>
  <c r="V1332" i="7" s="1"/>
  <c r="T1343" i="7"/>
  <c r="U1343" i="7" s="1"/>
  <c r="V1343" i="7" s="1"/>
  <c r="T1337" i="7"/>
  <c r="U1337" i="7" s="1"/>
  <c r="V1337" i="7" s="1"/>
  <c r="T1368" i="7"/>
  <c r="U1368" i="7" s="1"/>
  <c r="V1368" i="7" s="1"/>
  <c r="T1400" i="7"/>
  <c r="U1400" i="7" s="1"/>
  <c r="V1400" i="7" s="1"/>
  <c r="T1394" i="7"/>
  <c r="U1394" i="7" s="1"/>
  <c r="V1394" i="7" s="1"/>
  <c r="T1396" i="7"/>
  <c r="U1396" i="7" s="1"/>
  <c r="V1396" i="7" s="1"/>
  <c r="T1380" i="7"/>
  <c r="U1380" i="7" s="1"/>
  <c r="V1380" i="7" s="1"/>
  <c r="T2965" i="7"/>
  <c r="U2965" i="7" s="1"/>
  <c r="V2965" i="7" s="1"/>
  <c r="T2955" i="7"/>
  <c r="U2955" i="7" s="1"/>
  <c r="V2955" i="7" s="1"/>
  <c r="T2967" i="7"/>
  <c r="U2967" i="7" s="1"/>
  <c r="V2967" i="7" s="1"/>
  <c r="T2960" i="7"/>
  <c r="U2960" i="7" s="1"/>
  <c r="V2960" i="7" s="1"/>
  <c r="T2888" i="7"/>
  <c r="U2888" i="7" s="1"/>
  <c r="V2888" i="7" s="1"/>
  <c r="T2921" i="7"/>
  <c r="U2921" i="7" s="1"/>
  <c r="V2921" i="7" s="1"/>
  <c r="T2895" i="7"/>
  <c r="U2895" i="7" s="1"/>
  <c r="V2895" i="7" s="1"/>
  <c r="T2950" i="7"/>
  <c r="U2950" i="7" s="1"/>
  <c r="V2950" i="7" s="1"/>
  <c r="T2179" i="7"/>
  <c r="U2179" i="7" s="1"/>
  <c r="V2179" i="7" s="1"/>
  <c r="T2975" i="7"/>
  <c r="U2975" i="7" s="1"/>
  <c r="V2975" i="7" s="1"/>
  <c r="T1344" i="7"/>
  <c r="U1344" i="7" s="1"/>
  <c r="V1344" i="7" s="1"/>
  <c r="T2904" i="7"/>
  <c r="U2904" i="7" s="1"/>
  <c r="V2904" i="7" s="1"/>
  <c r="T1329" i="7"/>
  <c r="U1329" i="7" s="1"/>
  <c r="V1329" i="7" s="1"/>
  <c r="T1334" i="7"/>
  <c r="U1334" i="7" s="1"/>
  <c r="V1334" i="7" s="1"/>
  <c r="T1350" i="7"/>
  <c r="U1350" i="7" s="1"/>
  <c r="V1350" i="7" s="1"/>
  <c r="T1384" i="7"/>
  <c r="U1384" i="7" s="1"/>
  <c r="V1384" i="7" s="1"/>
  <c r="T1376" i="7"/>
  <c r="U1376" i="7" s="1"/>
  <c r="V1376" i="7" s="1"/>
  <c r="T1393" i="7"/>
  <c r="U1393" i="7" s="1"/>
  <c r="V1393" i="7" s="1"/>
  <c r="T1383" i="7"/>
  <c r="U1383" i="7" s="1"/>
  <c r="V1383" i="7" s="1"/>
  <c r="T1375" i="7"/>
  <c r="U1375" i="7" s="1"/>
  <c r="V1375" i="7" s="1"/>
  <c r="T2936" i="7"/>
  <c r="U2936" i="7" s="1"/>
  <c r="V2936" i="7" s="1"/>
  <c r="T2961" i="7"/>
  <c r="U2961" i="7" s="1"/>
  <c r="V2961" i="7" s="1"/>
  <c r="T2938" i="7"/>
  <c r="U2938" i="7" s="1"/>
  <c r="V2938" i="7" s="1"/>
  <c r="T2930" i="7"/>
  <c r="U2930" i="7" s="1"/>
  <c r="V2930" i="7" s="1"/>
  <c r="T2899" i="7"/>
  <c r="U2899" i="7" s="1"/>
  <c r="V2899" i="7" s="1"/>
  <c r="T2919" i="7"/>
  <c r="U2919" i="7" s="1"/>
  <c r="V2919" i="7" s="1"/>
  <c r="T2903" i="7"/>
  <c r="U2903" i="7" s="1"/>
  <c r="V2903" i="7" s="1"/>
  <c r="T2935" i="7"/>
  <c r="U2935" i="7" s="1"/>
  <c r="V2935" i="7" s="1"/>
  <c r="T2181" i="7"/>
  <c r="U2181" i="7" s="1"/>
  <c r="V2181" i="7" s="1"/>
  <c r="T2186" i="7"/>
  <c r="U2186" i="7" s="1"/>
  <c r="V2186" i="7" s="1"/>
  <c r="T2901" i="7"/>
  <c r="U2901" i="7" s="1"/>
  <c r="V2901" i="7" s="1"/>
  <c r="T1347" i="7"/>
  <c r="U1347" i="7" s="1"/>
  <c r="V1347" i="7" s="1"/>
  <c r="T1352" i="7"/>
  <c r="U1352" i="7" s="1"/>
  <c r="V1352" i="7" s="1"/>
  <c r="T1327" i="7"/>
  <c r="U1327" i="7" s="1"/>
  <c r="V1327" i="7" s="1"/>
  <c r="T1333" i="7"/>
  <c r="U1333" i="7" s="1"/>
  <c r="V1333" i="7" s="1"/>
  <c r="T1385" i="7"/>
  <c r="U1385" i="7" s="1"/>
  <c r="V1385" i="7" s="1"/>
  <c r="T1390" i="7"/>
  <c r="U1390" i="7" s="1"/>
  <c r="V1390" i="7" s="1"/>
  <c r="T1406" i="7"/>
  <c r="U1406" i="7" s="1"/>
  <c r="V1406" i="7" s="1"/>
  <c r="T1363" i="7"/>
  <c r="U1363" i="7" s="1"/>
  <c r="V1363" i="7" s="1"/>
  <c r="T1405" i="7"/>
  <c r="U1405" i="7" s="1"/>
  <c r="V1405" i="7" s="1"/>
  <c r="T2974" i="7"/>
  <c r="U2974" i="7" s="1"/>
  <c r="V2974" i="7" s="1"/>
  <c r="T2947" i="7"/>
  <c r="U2947" i="7" s="1"/>
  <c r="V2947" i="7" s="1"/>
  <c r="T2952" i="7"/>
  <c r="U2952" i="7" s="1"/>
  <c r="V2952" i="7" s="1"/>
  <c r="T2979" i="7"/>
  <c r="U2979" i="7" s="1"/>
  <c r="V2979" i="7" s="1"/>
  <c r="T2910" i="7"/>
  <c r="U2910" i="7" s="1"/>
  <c r="V2910" i="7" s="1"/>
  <c r="T2918" i="7"/>
  <c r="U2918" i="7" s="1"/>
  <c r="V2918" i="7" s="1"/>
  <c r="T2890" i="7"/>
  <c r="U2890" i="7" s="1"/>
  <c r="V2890" i="7" s="1"/>
  <c r="T2927" i="7"/>
  <c r="U2927" i="7" s="1"/>
  <c r="V2927" i="7" s="1"/>
  <c r="T1391" i="7"/>
  <c r="U1391" i="7" s="1"/>
  <c r="V1391" i="7" s="1"/>
  <c r="T2893" i="7"/>
  <c r="U2893" i="7" s="1"/>
  <c r="V2893" i="7" s="1"/>
  <c r="T1348" i="7"/>
  <c r="U1348" i="7" s="1"/>
  <c r="V1348" i="7" s="1"/>
  <c r="T1338" i="7"/>
  <c r="U1338" i="7" s="1"/>
  <c r="V1338" i="7" s="1"/>
  <c r="T1330" i="7"/>
  <c r="U1330" i="7" s="1"/>
  <c r="V1330" i="7" s="1"/>
  <c r="T1360" i="7"/>
  <c r="U1360" i="7" s="1"/>
  <c r="V1360" i="7" s="1"/>
  <c r="T1399" i="7"/>
  <c r="U1399" i="7" s="1"/>
  <c r="V1399" i="7" s="1"/>
  <c r="T1395" i="7"/>
  <c r="U1395" i="7" s="1"/>
  <c r="V1395" i="7" s="1"/>
  <c r="T1378" i="7"/>
  <c r="U1378" i="7" s="1"/>
  <c r="V1378" i="7" s="1"/>
  <c r="T1362" i="7"/>
  <c r="U1362" i="7" s="1"/>
  <c r="V1362" i="7" s="1"/>
  <c r="T2951" i="7"/>
  <c r="U2951" i="7" s="1"/>
  <c r="V2951" i="7" s="1"/>
  <c r="T2970" i="7"/>
  <c r="U2970" i="7" s="1"/>
  <c r="V2970" i="7" s="1"/>
  <c r="T2971" i="7"/>
  <c r="U2971" i="7" s="1"/>
  <c r="V2971" i="7" s="1"/>
  <c r="T2949" i="7"/>
  <c r="U2949" i="7" s="1"/>
  <c r="V2949" i="7" s="1"/>
  <c r="T2922" i="7"/>
  <c r="U2922" i="7" s="1"/>
  <c r="V2922" i="7" s="1"/>
  <c r="T2912" i="7"/>
  <c r="U2912" i="7" s="1"/>
  <c r="V2912" i="7" s="1"/>
  <c r="T2902" i="7"/>
  <c r="U2902" i="7" s="1"/>
  <c r="V2902" i="7" s="1"/>
  <c r="T2182" i="7"/>
  <c r="U2182" i="7" s="1"/>
  <c r="V2182" i="7" s="1"/>
  <c r="T2184" i="7"/>
  <c r="U2184" i="7" s="1"/>
  <c r="V2184" i="7" s="1"/>
  <c r="T2889" i="7"/>
  <c r="U2889" i="7" s="1"/>
  <c r="V2889" i="7" s="1"/>
  <c r="T1415" i="7"/>
  <c r="U1415" i="7" s="1"/>
  <c r="V1415" i="7" s="1"/>
  <c r="T2189" i="7"/>
  <c r="U2189" i="7" s="1"/>
  <c r="V2189" i="7" s="1"/>
  <c r="T1351" i="7"/>
  <c r="U1351" i="7" s="1"/>
  <c r="V1351" i="7" s="1"/>
  <c r="T1335" i="7"/>
  <c r="U1335" i="7" s="1"/>
  <c r="V1335" i="7" s="1"/>
  <c r="T1354" i="7"/>
  <c r="U1354" i="7" s="1"/>
  <c r="V1354" i="7" s="1"/>
  <c r="T1359" i="7"/>
  <c r="U1359" i="7" s="1"/>
  <c r="V1359" i="7" s="1"/>
  <c r="T1414" i="7"/>
  <c r="U1414" i="7" s="1"/>
  <c r="V1414" i="7" s="1"/>
  <c r="T1361" i="7"/>
  <c r="U1361" i="7" s="1"/>
  <c r="V1361" i="7" s="1"/>
  <c r="T1403" i="7"/>
  <c r="U1403" i="7" s="1"/>
  <c r="V1403" i="7" s="1"/>
  <c r="T1409" i="7"/>
  <c r="U1409" i="7" s="1"/>
  <c r="V1409" i="7" s="1"/>
  <c r="T2962" i="7"/>
  <c r="U2962" i="7" s="1"/>
  <c r="V2962" i="7" s="1"/>
  <c r="T2948" i="7"/>
  <c r="U2948" i="7" s="1"/>
  <c r="V2948" i="7" s="1"/>
  <c r="T2934" i="7"/>
  <c r="U2934" i="7" s="1"/>
  <c r="V2934" i="7" s="1"/>
  <c r="T2900" i="7"/>
  <c r="U2900" i="7" s="1"/>
  <c r="V2900" i="7" s="1"/>
  <c r="T2924" i="7"/>
  <c r="U2924" i="7" s="1"/>
  <c r="V2924" i="7" s="1"/>
  <c r="T2896" i="7"/>
  <c r="U2896" i="7" s="1"/>
  <c r="V2896" i="7" s="1"/>
  <c r="T2892" i="7"/>
  <c r="U2892" i="7" s="1"/>
  <c r="V2892" i="7" s="1"/>
  <c r="T2183" i="7"/>
  <c r="U2183" i="7" s="1"/>
  <c r="V2183" i="7" s="1"/>
  <c r="T2188" i="7"/>
  <c r="U2188" i="7" s="1"/>
  <c r="V2188" i="7" s="1"/>
  <c r="T2913" i="7"/>
  <c r="U2913" i="7" s="1"/>
  <c r="V2913" i="7" s="1"/>
  <c r="T1410" i="7"/>
  <c r="U1410" i="7" s="1"/>
  <c r="V1410" i="7" s="1"/>
  <c r="T2978" i="7"/>
  <c r="U2978" i="7" s="1"/>
  <c r="V2978" i="7" s="1"/>
  <c r="T1345" i="7"/>
  <c r="U1345" i="7" s="1"/>
  <c r="V1345" i="7" s="1"/>
  <c r="T1341" i="7"/>
  <c r="U1341" i="7" s="1"/>
  <c r="V1341" i="7" s="1"/>
  <c r="T1326" i="7"/>
  <c r="U1326" i="7" s="1"/>
  <c r="V1326" i="7" s="1"/>
  <c r="T1388" i="7"/>
  <c r="U1388" i="7" s="1"/>
  <c r="V1388" i="7" s="1"/>
  <c r="T1412" i="7"/>
  <c r="U1412" i="7" s="1"/>
  <c r="V1412" i="7" s="1"/>
  <c r="T1364" i="7"/>
  <c r="U1364" i="7" s="1"/>
  <c r="V1364" i="7" s="1"/>
  <c r="T1401" i="7"/>
  <c r="U1401" i="7" s="1"/>
  <c r="V1401" i="7" s="1"/>
  <c r="T1382" i="7"/>
  <c r="U1382" i="7" s="1"/>
  <c r="V1382" i="7" s="1"/>
  <c r="T2976" i="7"/>
  <c r="U2976" i="7" s="1"/>
  <c r="V2976" i="7" s="1"/>
  <c r="T2954" i="7"/>
  <c r="U2954" i="7" s="1"/>
  <c r="V2954" i="7" s="1"/>
  <c r="T2932" i="7"/>
  <c r="U2932" i="7" s="1"/>
  <c r="V2932" i="7" s="1"/>
  <c r="T2911" i="7"/>
  <c r="U2911" i="7" s="1"/>
  <c r="V2911" i="7" s="1"/>
  <c r="T2925" i="7"/>
  <c r="U2925" i="7" s="1"/>
  <c r="V2925" i="7" s="1"/>
  <c r="T2920" i="7"/>
  <c r="U2920" i="7" s="1"/>
  <c r="V2920" i="7" s="1"/>
  <c r="T2894" i="7"/>
  <c r="U2894" i="7" s="1"/>
  <c r="V2894" i="7" s="1"/>
  <c r="T2187" i="7"/>
  <c r="U2187" i="7" s="1"/>
  <c r="V2187" i="7" s="1"/>
  <c r="T2973" i="7"/>
  <c r="U2973" i="7" s="1"/>
  <c r="V2973" i="7" s="1"/>
  <c r="T1331" i="7"/>
  <c r="U1331" i="7" s="1"/>
  <c r="V1331" i="7" s="1"/>
  <c r="T1353" i="7"/>
  <c r="U1353" i="7" s="1"/>
  <c r="V1353" i="7" s="1"/>
  <c r="T1411" i="7"/>
  <c r="U1411" i="7" s="1"/>
  <c r="V1411" i="7" s="1"/>
  <c r="T1370" i="7"/>
  <c r="U1370" i="7" s="1"/>
  <c r="V1370" i="7" s="1"/>
  <c r="T1408" i="7"/>
  <c r="U1408" i="7" s="1"/>
  <c r="V1408" i="7" s="1"/>
  <c r="T1377" i="7"/>
  <c r="U1377" i="7" s="1"/>
  <c r="V1377" i="7" s="1"/>
  <c r="T1374" i="7"/>
  <c r="U1374" i="7" s="1"/>
  <c r="V1374" i="7" s="1"/>
  <c r="T2957" i="7"/>
  <c r="U2957" i="7" s="1"/>
  <c r="V2957" i="7" s="1"/>
  <c r="T2953" i="7"/>
  <c r="U2953" i="7" s="1"/>
  <c r="V2953" i="7" s="1"/>
  <c r="T2931" i="7"/>
  <c r="U2931" i="7" s="1"/>
  <c r="V2931" i="7" s="1"/>
  <c r="T2968" i="7"/>
  <c r="U2968" i="7" s="1"/>
  <c r="V2968" i="7" s="1"/>
  <c r="T2923" i="7"/>
  <c r="U2923" i="7" s="1"/>
  <c r="V2923" i="7" s="1"/>
  <c r="T2926" i="7"/>
  <c r="U2926" i="7" s="1"/>
  <c r="V2926" i="7" s="1"/>
  <c r="T2907" i="7"/>
  <c r="U2907" i="7" s="1"/>
  <c r="V2907" i="7" s="1"/>
  <c r="T2906" i="7"/>
  <c r="U2906" i="7" s="1"/>
  <c r="V2906" i="7" s="1"/>
  <c r="T2190" i="7"/>
  <c r="U2190" i="7" s="1"/>
  <c r="V2190" i="7" s="1"/>
  <c r="T2917" i="7"/>
  <c r="U2917" i="7" s="1"/>
  <c r="V2917" i="7" s="1"/>
  <c r="T2943" i="7"/>
  <c r="U2943" i="7" s="1"/>
  <c r="V2943" i="7" s="1"/>
  <c r="T2972" i="7"/>
  <c r="U2972" i="7" s="1"/>
  <c r="V2972" i="7" s="1"/>
  <c r="T1342" i="7"/>
  <c r="U1342" i="7" s="1"/>
  <c r="V1342" i="7" s="1"/>
  <c r="T1349" i="7"/>
  <c r="U1349" i="7" s="1"/>
  <c r="V1349" i="7" s="1"/>
  <c r="T1357" i="7"/>
  <c r="U1357" i="7" s="1"/>
  <c r="V1357" i="7" s="1"/>
  <c r="T1398" i="7"/>
  <c r="U1398" i="7" s="1"/>
  <c r="V1398" i="7" s="1"/>
  <c r="T1404" i="7"/>
  <c r="U1404" i="7" s="1"/>
  <c r="V1404" i="7" s="1"/>
  <c r="T1356" i="7"/>
  <c r="U1356" i="7" s="1"/>
  <c r="V1356" i="7" s="1"/>
  <c r="T1369" i="7"/>
  <c r="U1369" i="7" s="1"/>
  <c r="V1369" i="7" s="1"/>
  <c r="T2946" i="7"/>
  <c r="U2946" i="7" s="1"/>
  <c r="V2946" i="7" s="1"/>
  <c r="T2929" i="7"/>
  <c r="U2929" i="7" s="1"/>
  <c r="V2929" i="7" s="1"/>
  <c r="T2959" i="7"/>
  <c r="U2959" i="7" s="1"/>
  <c r="V2959" i="7" s="1"/>
  <c r="T2193" i="7"/>
  <c r="U2193" i="7" s="1"/>
  <c r="V2193" i="7" s="1"/>
  <c r="T1325" i="7"/>
  <c r="U1325" i="7" s="1"/>
  <c r="V1325" i="7" s="1"/>
  <c r="T1346" i="7"/>
  <c r="U1346" i="7" s="1"/>
  <c r="V1346" i="7" s="1"/>
  <c r="T1402" i="7"/>
  <c r="U1402" i="7" s="1"/>
  <c r="V1402" i="7" s="1"/>
  <c r="T1365" i="7"/>
  <c r="U1365" i="7" s="1"/>
  <c r="V1365" i="7" s="1"/>
  <c r="T1366" i="7"/>
  <c r="U1366" i="7" s="1"/>
  <c r="V1366" i="7" s="1"/>
  <c r="T1371" i="7"/>
  <c r="U1371" i="7" s="1"/>
  <c r="V1371" i="7" s="1"/>
  <c r="T1387" i="7"/>
  <c r="U1387" i="7" s="1"/>
  <c r="V1387" i="7" s="1"/>
  <c r="T2980" i="7"/>
  <c r="U2980" i="7" s="1"/>
  <c r="V2980" i="7" s="1"/>
  <c r="T2939" i="7"/>
  <c r="U2939" i="7" s="1"/>
  <c r="V2939" i="7" s="1"/>
  <c r="T2977" i="7"/>
  <c r="U2977" i="7" s="1"/>
  <c r="V2977" i="7" s="1"/>
  <c r="T2937" i="7"/>
  <c r="U2937" i="7" s="1"/>
  <c r="V2937" i="7" s="1"/>
  <c r="T2914" i="7"/>
  <c r="U2914" i="7" s="1"/>
  <c r="V2914" i="7" s="1"/>
  <c r="T2897" i="7"/>
  <c r="U2897" i="7" s="1"/>
  <c r="V2897" i="7" s="1"/>
  <c r="T2905" i="7"/>
  <c r="U2905" i="7" s="1"/>
  <c r="V2905" i="7" s="1"/>
  <c r="T1379" i="7"/>
  <c r="U1379" i="7" s="1"/>
  <c r="V1379" i="7" s="1"/>
  <c r="T2915" i="7"/>
  <c r="U2915" i="7" s="1"/>
  <c r="V2915" i="7" s="1"/>
  <c r="T1465" i="7"/>
  <c r="U1465" i="7" s="1"/>
  <c r="V1465" i="7" s="1"/>
  <c r="T1423" i="7"/>
  <c r="U1423" i="7" s="1"/>
  <c r="V1423" i="7" s="1"/>
  <c r="T1470" i="7"/>
  <c r="U1470" i="7" s="1"/>
  <c r="V1470" i="7" s="1"/>
  <c r="T1421" i="7"/>
  <c r="U1421" i="7" s="1"/>
  <c r="V1421" i="7" s="1"/>
  <c r="T1417" i="7"/>
  <c r="U1417" i="7" s="1"/>
  <c r="V1417" i="7" s="1"/>
  <c r="T1441" i="7"/>
  <c r="U1441" i="7" s="1"/>
  <c r="V1441" i="7" s="1"/>
  <c r="T3014" i="7"/>
  <c r="U3014" i="7" s="1"/>
  <c r="V3014" i="7" s="1"/>
  <c r="T3026" i="7"/>
  <c r="U3026" i="7" s="1"/>
  <c r="V3026" i="7" s="1"/>
  <c r="T3016" i="7"/>
  <c r="U3016" i="7" s="1"/>
  <c r="V3016" i="7" s="1"/>
  <c r="T2982" i="7"/>
  <c r="U2982" i="7" s="1"/>
  <c r="V2982" i="7" s="1"/>
  <c r="T2235" i="7"/>
  <c r="U2235" i="7" s="1"/>
  <c r="V2235" i="7" s="1"/>
  <c r="T2222" i="7"/>
  <c r="U2222" i="7" s="1"/>
  <c r="V2222" i="7" s="1"/>
  <c r="T2231" i="7"/>
  <c r="U2231" i="7" s="1"/>
  <c r="V2231" i="7" s="1"/>
  <c r="T2218" i="7"/>
  <c r="U2218" i="7" s="1"/>
  <c r="V2218" i="7" s="1"/>
  <c r="T2230" i="7"/>
  <c r="U2230" i="7" s="1"/>
  <c r="V2230" i="7" s="1"/>
  <c r="T3013" i="7"/>
  <c r="U3013" i="7" s="1"/>
  <c r="V3013" i="7" s="1"/>
  <c r="T1460" i="7"/>
  <c r="U1460" i="7" s="1"/>
  <c r="V1460" i="7" s="1"/>
  <c r="T1462" i="7"/>
  <c r="U1462" i="7" s="1"/>
  <c r="V1462" i="7" s="1"/>
  <c r="T1418" i="7"/>
  <c r="U1418" i="7" s="1"/>
  <c r="V1418" i="7" s="1"/>
  <c r="T1427" i="7"/>
  <c r="U1427" i="7" s="1"/>
  <c r="V1427" i="7" s="1"/>
  <c r="T1429" i="7"/>
  <c r="U1429" i="7" s="1"/>
  <c r="V1429" i="7" s="1"/>
  <c r="T1467" i="7"/>
  <c r="U1467" i="7" s="1"/>
  <c r="V1467" i="7" s="1"/>
  <c r="T3001" i="7"/>
  <c r="U3001" i="7" s="1"/>
  <c r="V3001" i="7" s="1"/>
  <c r="T2997" i="7"/>
  <c r="U2997" i="7" s="1"/>
  <c r="V2997" i="7" s="1"/>
  <c r="T3007" i="7"/>
  <c r="U3007" i="7" s="1"/>
  <c r="V3007" i="7" s="1"/>
  <c r="T2983" i="7"/>
  <c r="U2983" i="7" s="1"/>
  <c r="V2983" i="7" s="1"/>
  <c r="T2196" i="7"/>
  <c r="U2196" i="7" s="1"/>
  <c r="V2196" i="7" s="1"/>
  <c r="T2201" i="7"/>
  <c r="U2201" i="7" s="1"/>
  <c r="V2201" i="7" s="1"/>
  <c r="T2203" i="7"/>
  <c r="U2203" i="7" s="1"/>
  <c r="V2203" i="7" s="1"/>
  <c r="T2214" i="7"/>
  <c r="U2214" i="7" s="1"/>
  <c r="V2214" i="7" s="1"/>
  <c r="T2217" i="7"/>
  <c r="U2217" i="7" s="1"/>
  <c r="V2217" i="7" s="1"/>
  <c r="T3030" i="7"/>
  <c r="U3030" i="7" s="1"/>
  <c r="V3030" i="7" s="1"/>
  <c r="T1437" i="7"/>
  <c r="U1437" i="7" s="1"/>
  <c r="V1437" i="7" s="1"/>
  <c r="T1463" i="7"/>
  <c r="U1463" i="7" s="1"/>
  <c r="V1463" i="7" s="1"/>
  <c r="T1449" i="7"/>
  <c r="U1449" i="7" s="1"/>
  <c r="V1449" i="7" s="1"/>
  <c r="T1419" i="7"/>
  <c r="U1419" i="7" s="1"/>
  <c r="V1419" i="7" s="1"/>
  <c r="T1468" i="7"/>
  <c r="U1468" i="7" s="1"/>
  <c r="V1468" i="7" s="1"/>
  <c r="T1476" i="7"/>
  <c r="U1476" i="7" s="1"/>
  <c r="V1476" i="7" s="1"/>
  <c r="T1469" i="7"/>
  <c r="U1469" i="7" s="1"/>
  <c r="V1469" i="7" s="1"/>
  <c r="T3002" i="7"/>
  <c r="U3002" i="7" s="1"/>
  <c r="V3002" i="7" s="1"/>
  <c r="T2986" i="7"/>
  <c r="U2986" i="7" s="1"/>
  <c r="V2986" i="7" s="1"/>
  <c r="T3000" i="7"/>
  <c r="U3000" i="7" s="1"/>
  <c r="V3000" i="7" s="1"/>
  <c r="T3021" i="7"/>
  <c r="U3021" i="7" s="1"/>
  <c r="V3021" i="7" s="1"/>
  <c r="T2208" i="7"/>
  <c r="U2208" i="7" s="1"/>
  <c r="V2208" i="7" s="1"/>
  <c r="T2213" i="7"/>
  <c r="U2213" i="7" s="1"/>
  <c r="V2213" i="7" s="1"/>
  <c r="T2224" i="7"/>
  <c r="U2224" i="7" s="1"/>
  <c r="V2224" i="7" s="1"/>
  <c r="T2234" i="7"/>
  <c r="U2234" i="7" s="1"/>
  <c r="V2234" i="7" s="1"/>
  <c r="T2233" i="7"/>
  <c r="U2233" i="7" s="1"/>
  <c r="V2233" i="7" s="1"/>
  <c r="T2211" i="7"/>
  <c r="U2211" i="7" s="1"/>
  <c r="V2211" i="7" s="1"/>
  <c r="T3004" i="7"/>
  <c r="U3004" i="7" s="1"/>
  <c r="V3004" i="7" s="1"/>
  <c r="T1436" i="7"/>
  <c r="U1436" i="7" s="1"/>
  <c r="V1436" i="7" s="1"/>
  <c r="T1416" i="7"/>
  <c r="U1416" i="7" s="1"/>
  <c r="V1416" i="7" s="1"/>
  <c r="T1433" i="7"/>
  <c r="U1433" i="7" s="1"/>
  <c r="V1433" i="7" s="1"/>
  <c r="T1459" i="7"/>
  <c r="U1459" i="7" s="1"/>
  <c r="V1459" i="7" s="1"/>
  <c r="T1478" i="7"/>
  <c r="U1478" i="7" s="1"/>
  <c r="V1478" i="7" s="1"/>
  <c r="T3020" i="7"/>
  <c r="U3020" i="7" s="1"/>
  <c r="V3020" i="7" s="1"/>
  <c r="T2998" i="7"/>
  <c r="U2998" i="7" s="1"/>
  <c r="V2998" i="7" s="1"/>
  <c r="T2994" i="7"/>
  <c r="U2994" i="7" s="1"/>
  <c r="V2994" i="7" s="1"/>
  <c r="T3023" i="7"/>
  <c r="U3023" i="7" s="1"/>
  <c r="V3023" i="7" s="1"/>
  <c r="T3003" i="7"/>
  <c r="U3003" i="7" s="1"/>
  <c r="V3003" i="7" s="1"/>
  <c r="T2220" i="7"/>
  <c r="U2220" i="7" s="1"/>
  <c r="V2220" i="7" s="1"/>
  <c r="T2225" i="7"/>
  <c r="U2225" i="7" s="1"/>
  <c r="V2225" i="7" s="1"/>
  <c r="T2206" i="7"/>
  <c r="U2206" i="7" s="1"/>
  <c r="V2206" i="7" s="1"/>
  <c r="T2215" i="7"/>
  <c r="U2215" i="7" s="1"/>
  <c r="V2215" i="7" s="1"/>
  <c r="T2229" i="7"/>
  <c r="U2229" i="7" s="1"/>
  <c r="V2229" i="7" s="1"/>
  <c r="T2210" i="7"/>
  <c r="U2210" i="7" s="1"/>
  <c r="V2210" i="7" s="1"/>
  <c r="T2996" i="7"/>
  <c r="U2996" i="7" s="1"/>
  <c r="V2996" i="7" s="1"/>
  <c r="T1457" i="7"/>
  <c r="U1457" i="7" s="1"/>
  <c r="V1457" i="7" s="1"/>
  <c r="T1456" i="7"/>
  <c r="U1456" i="7" s="1"/>
  <c r="V1456" i="7" s="1"/>
  <c r="T1439" i="7"/>
  <c r="U1439" i="7" s="1"/>
  <c r="V1439" i="7" s="1"/>
  <c r="T1444" i="7"/>
  <c r="U1444" i="7" s="1"/>
  <c r="V1444" i="7" s="1"/>
  <c r="T1432" i="7"/>
  <c r="U1432" i="7" s="1"/>
  <c r="V1432" i="7" s="1"/>
  <c r="T3005" i="7"/>
  <c r="U3005" i="7" s="1"/>
  <c r="V3005" i="7" s="1"/>
  <c r="T3034" i="7"/>
  <c r="U3034" i="7" s="1"/>
  <c r="V3034" i="7" s="1"/>
  <c r="T3031" i="7"/>
  <c r="U3031" i="7" s="1"/>
  <c r="V3031" i="7" s="1"/>
  <c r="T3022" i="7"/>
  <c r="U3022" i="7" s="1"/>
  <c r="V3022" i="7" s="1"/>
  <c r="T2990" i="7"/>
  <c r="U2990" i="7" s="1"/>
  <c r="V2990" i="7" s="1"/>
  <c r="T2232" i="7"/>
  <c r="U2232" i="7" s="1"/>
  <c r="V2232" i="7" s="1"/>
  <c r="T2204" i="7"/>
  <c r="U2204" i="7" s="1"/>
  <c r="V2204" i="7" s="1"/>
  <c r="T2205" i="7"/>
  <c r="U2205" i="7" s="1"/>
  <c r="V2205" i="7" s="1"/>
  <c r="T2200" i="7"/>
  <c r="U2200" i="7" s="1"/>
  <c r="V2200" i="7" s="1"/>
  <c r="T1461" i="7"/>
  <c r="U1461" i="7" s="1"/>
  <c r="V1461" i="7" s="1"/>
  <c r="T2212" i="7"/>
  <c r="U2212" i="7" s="1"/>
  <c r="V2212" i="7" s="1"/>
  <c r="T1422" i="7"/>
  <c r="U1422" i="7" s="1"/>
  <c r="V1422" i="7" s="1"/>
  <c r="T1450" i="7"/>
  <c r="U1450" i="7" s="1"/>
  <c r="V1450" i="7" s="1"/>
  <c r="T1451" i="7"/>
  <c r="U1451" i="7" s="1"/>
  <c r="V1451" i="7" s="1"/>
  <c r="T1453" i="7"/>
  <c r="U1453" i="7" s="1"/>
  <c r="V1453" i="7" s="1"/>
  <c r="T1446" i="7"/>
  <c r="U1446" i="7" s="1"/>
  <c r="V1446" i="7" s="1"/>
  <c r="T3006" i="7"/>
  <c r="U3006" i="7" s="1"/>
  <c r="V3006" i="7" s="1"/>
  <c r="T3028" i="7"/>
  <c r="U3028" i="7" s="1"/>
  <c r="V3028" i="7" s="1"/>
  <c r="T2981" i="7"/>
  <c r="U2981" i="7" s="1"/>
  <c r="V2981" i="7" s="1"/>
  <c r="T2999" i="7"/>
  <c r="U2999" i="7" s="1"/>
  <c r="V2999" i="7" s="1"/>
  <c r="T2991" i="7"/>
  <c r="U2991" i="7" s="1"/>
  <c r="V2991" i="7" s="1"/>
  <c r="T2197" i="7"/>
  <c r="U2197" i="7" s="1"/>
  <c r="V2197" i="7" s="1"/>
  <c r="T2216" i="7"/>
  <c r="U2216" i="7" s="1"/>
  <c r="V2216" i="7" s="1"/>
  <c r="T2226" i="7"/>
  <c r="U2226" i="7" s="1"/>
  <c r="V2226" i="7" s="1"/>
  <c r="T2987" i="7"/>
  <c r="U2987" i="7" s="1"/>
  <c r="V2987" i="7" s="1"/>
  <c r="T2985" i="7"/>
  <c r="U2985" i="7" s="1"/>
  <c r="V2985" i="7" s="1"/>
  <c r="T1477" i="7"/>
  <c r="U1477" i="7" s="1"/>
  <c r="V1477" i="7" s="1"/>
  <c r="T1443" i="7"/>
  <c r="U1443" i="7" s="1"/>
  <c r="V1443" i="7" s="1"/>
  <c r="T1474" i="7"/>
  <c r="U1474" i="7" s="1"/>
  <c r="V1474" i="7" s="1"/>
  <c r="T1464" i="7"/>
  <c r="U1464" i="7" s="1"/>
  <c r="V1464" i="7" s="1"/>
  <c r="T1438" i="7"/>
  <c r="U1438" i="7" s="1"/>
  <c r="V1438" i="7" s="1"/>
  <c r="T2995" i="7"/>
  <c r="U2995" i="7" s="1"/>
  <c r="V2995" i="7" s="1"/>
  <c r="T3009" i="7"/>
  <c r="U3009" i="7" s="1"/>
  <c r="V3009" i="7" s="1"/>
  <c r="T2984" i="7"/>
  <c r="U2984" i="7" s="1"/>
  <c r="V2984" i="7" s="1"/>
  <c r="T3018" i="7"/>
  <c r="U3018" i="7" s="1"/>
  <c r="V3018" i="7" s="1"/>
  <c r="T2992" i="7"/>
  <c r="U2992" i="7" s="1"/>
  <c r="V2992" i="7" s="1"/>
  <c r="T2209" i="7"/>
  <c r="U2209" i="7" s="1"/>
  <c r="V2209" i="7" s="1"/>
  <c r="T2228" i="7"/>
  <c r="U2228" i="7" s="1"/>
  <c r="V2228" i="7" s="1"/>
  <c r="T2227" i="7"/>
  <c r="U2227" i="7" s="1"/>
  <c r="V2227" i="7" s="1"/>
  <c r="T2207" i="7"/>
  <c r="U2207" i="7" s="1"/>
  <c r="V2207" i="7" s="1"/>
  <c r="T3011" i="7"/>
  <c r="U3011" i="7" s="1"/>
  <c r="V3011" i="7" s="1"/>
  <c r="T1440" i="7"/>
  <c r="U1440" i="7" s="1"/>
  <c r="V1440" i="7" s="1"/>
  <c r="T1472" i="7"/>
  <c r="U1472" i="7" s="1"/>
  <c r="V1472" i="7" s="1"/>
  <c r="T1424" i="7"/>
  <c r="U1424" i="7" s="1"/>
  <c r="V1424" i="7" s="1"/>
  <c r="T1445" i="7"/>
  <c r="U1445" i="7" s="1"/>
  <c r="V1445" i="7" s="1"/>
  <c r="T1466" i="7"/>
  <c r="U1466" i="7" s="1"/>
  <c r="V1466" i="7" s="1"/>
  <c r="T1447" i="7"/>
  <c r="U1447" i="7" s="1"/>
  <c r="V1447" i="7" s="1"/>
  <c r="T3032" i="7"/>
  <c r="U3032" i="7" s="1"/>
  <c r="V3032" i="7" s="1"/>
  <c r="T3017" i="7"/>
  <c r="U3017" i="7" s="1"/>
  <c r="V3017" i="7" s="1"/>
  <c r="T3019" i="7"/>
  <c r="U3019" i="7" s="1"/>
  <c r="V3019" i="7" s="1"/>
  <c r="T3015" i="7"/>
  <c r="U3015" i="7" s="1"/>
  <c r="V3015" i="7" s="1"/>
  <c r="T3029" i="7"/>
  <c r="U3029" i="7" s="1"/>
  <c r="V3029" i="7" s="1"/>
  <c r="T2221" i="7"/>
  <c r="U2221" i="7" s="1"/>
  <c r="V2221" i="7" s="1"/>
  <c r="T2198" i="7"/>
  <c r="U2198" i="7" s="1"/>
  <c r="V2198" i="7" s="1"/>
  <c r="T2199" i="7"/>
  <c r="U2199" i="7" s="1"/>
  <c r="V2199" i="7" s="1"/>
  <c r="T1425" i="7"/>
  <c r="U1425" i="7" s="1"/>
  <c r="V1425" i="7" s="1"/>
  <c r="T1426" i="7"/>
  <c r="U1426" i="7" s="1"/>
  <c r="V1426" i="7" s="1"/>
  <c r="T1442" i="7"/>
  <c r="U1442" i="7" s="1"/>
  <c r="V1442" i="7" s="1"/>
  <c r="T1458" i="7"/>
  <c r="U1458" i="7" s="1"/>
  <c r="V1458" i="7" s="1"/>
  <c r="T1471" i="7"/>
  <c r="U1471" i="7" s="1"/>
  <c r="V1471" i="7" s="1"/>
  <c r="T1431" i="7"/>
  <c r="U1431" i="7" s="1"/>
  <c r="V1431" i="7" s="1"/>
  <c r="T2989" i="7"/>
  <c r="U2989" i="7" s="1"/>
  <c r="V2989" i="7" s="1"/>
  <c r="T3035" i="7"/>
  <c r="U3035" i="7" s="1"/>
  <c r="V3035" i="7" s="1"/>
  <c r="T2993" i="7"/>
  <c r="U2993" i="7" s="1"/>
  <c r="V2993" i="7" s="1"/>
  <c r="T3008" i="7"/>
  <c r="U3008" i="7" s="1"/>
  <c r="V3008" i="7" s="1"/>
  <c r="T3010" i="7"/>
  <c r="U3010" i="7" s="1"/>
  <c r="V3010" i="7" s="1"/>
  <c r="T3012" i="7"/>
  <c r="U3012" i="7" s="1"/>
  <c r="V3012" i="7" s="1"/>
  <c r="T1435" i="7"/>
  <c r="U1435" i="7" s="1"/>
  <c r="V1435" i="7" s="1"/>
  <c r="T1430" i="7"/>
  <c r="U1430" i="7" s="1"/>
  <c r="V1430" i="7" s="1"/>
  <c r="T1420" i="7"/>
  <c r="U1420" i="7" s="1"/>
  <c r="V1420" i="7" s="1"/>
  <c r="T1455" i="7"/>
  <c r="U1455" i="7" s="1"/>
  <c r="V1455" i="7" s="1"/>
  <c r="T1473" i="7"/>
  <c r="U1473" i="7" s="1"/>
  <c r="V1473" i="7" s="1"/>
  <c r="T1475" i="7"/>
  <c r="U1475" i="7" s="1"/>
  <c r="V1475" i="7" s="1"/>
  <c r="T3033" i="7"/>
  <c r="U3033" i="7" s="1"/>
  <c r="V3033" i="7" s="1"/>
  <c r="T2223" i="7"/>
  <c r="U2223" i="7" s="1"/>
  <c r="V2223" i="7" s="1"/>
  <c r="T1452" i="7"/>
  <c r="U1452" i="7" s="1"/>
  <c r="V1452" i="7" s="1"/>
  <c r="T1428" i="7"/>
  <c r="U1428" i="7" s="1"/>
  <c r="V1428" i="7" s="1"/>
  <c r="T1454" i="7"/>
  <c r="U1454" i="7" s="1"/>
  <c r="V1454" i="7" s="1"/>
  <c r="T1434" i="7"/>
  <c r="U1434" i="7" s="1"/>
  <c r="V1434" i="7" s="1"/>
  <c r="T1448" i="7"/>
  <c r="U1448" i="7" s="1"/>
  <c r="V1448" i="7" s="1"/>
  <c r="T3027" i="7"/>
  <c r="U3027" i="7" s="1"/>
  <c r="V3027" i="7" s="1"/>
  <c r="T3024" i="7"/>
  <c r="U3024" i="7" s="1"/>
  <c r="V3024" i="7" s="1"/>
  <c r="T3025" i="7"/>
  <c r="U3025" i="7" s="1"/>
  <c r="V3025" i="7" s="1"/>
  <c r="T2988" i="7"/>
  <c r="U2988" i="7" s="1"/>
  <c r="V2988" i="7" s="1"/>
  <c r="T2219" i="7"/>
  <c r="U2219" i="7" s="1"/>
  <c r="V2219" i="7" s="1"/>
  <c r="T2202" i="7"/>
  <c r="U2202" i="7" s="1"/>
  <c r="V2202" i="7" s="1"/>
  <c r="T1479" i="7"/>
  <c r="U1479" i="7" s="1"/>
  <c r="V1479" i="7" s="1"/>
  <c r="T1505" i="7"/>
  <c r="U1505" i="7" s="1"/>
  <c r="V1505" i="7" s="1"/>
  <c r="T1527" i="7"/>
  <c r="U1527" i="7" s="1"/>
  <c r="V1527" i="7" s="1"/>
  <c r="T1532" i="7"/>
  <c r="U1532" i="7" s="1"/>
  <c r="V1532" i="7" s="1"/>
  <c r="T1528" i="7"/>
  <c r="U1528" i="7" s="1"/>
  <c r="V1528" i="7" s="1"/>
  <c r="T1550" i="7"/>
  <c r="U1550" i="7" s="1"/>
  <c r="V1550" i="7" s="1"/>
  <c r="T1546" i="7"/>
  <c r="U1546" i="7" s="1"/>
  <c r="V1546" i="7" s="1"/>
  <c r="T1544" i="7"/>
  <c r="U1544" i="7" s="1"/>
  <c r="V1544" i="7" s="1"/>
  <c r="T3043" i="7"/>
  <c r="U3043" i="7" s="1"/>
  <c r="V3043" i="7" s="1"/>
  <c r="T3095" i="7"/>
  <c r="U3095" i="7" s="1"/>
  <c r="V3095" i="7" s="1"/>
  <c r="T3075" i="7"/>
  <c r="U3075" i="7" s="1"/>
  <c r="V3075" i="7" s="1"/>
  <c r="T3112" i="7"/>
  <c r="U3112" i="7" s="1"/>
  <c r="V3112" i="7" s="1"/>
  <c r="T3059" i="7"/>
  <c r="U3059" i="7" s="1"/>
  <c r="V3059" i="7" s="1"/>
  <c r="T3079" i="7"/>
  <c r="U3079" i="7" s="1"/>
  <c r="V3079" i="7" s="1"/>
  <c r="T2239" i="7"/>
  <c r="U2239" i="7" s="1"/>
  <c r="V2239" i="7" s="1"/>
  <c r="T2236" i="7"/>
  <c r="U2236" i="7" s="1"/>
  <c r="V2236" i="7" s="1"/>
  <c r="T3070" i="7"/>
  <c r="U3070" i="7" s="1"/>
  <c r="V3070" i="7" s="1"/>
  <c r="T1480" i="7"/>
  <c r="U1480" i="7" s="1"/>
  <c r="V1480" i="7" s="1"/>
  <c r="T2252" i="7"/>
  <c r="U2252" i="7" s="1"/>
  <c r="V2252" i="7" s="1"/>
  <c r="T1481" i="7"/>
  <c r="U1481" i="7" s="1"/>
  <c r="V1481" i="7" s="1"/>
  <c r="T1484" i="7"/>
  <c r="U1484" i="7" s="1"/>
  <c r="V1484" i="7" s="1"/>
  <c r="T1529" i="7"/>
  <c r="U1529" i="7" s="1"/>
  <c r="V1529" i="7" s="1"/>
  <c r="T1526" i="7"/>
  <c r="U1526" i="7" s="1"/>
  <c r="V1526" i="7" s="1"/>
  <c r="T1519" i="7"/>
  <c r="U1519" i="7" s="1"/>
  <c r="V1519" i="7" s="1"/>
  <c r="T1566" i="7"/>
  <c r="U1566" i="7" s="1"/>
  <c r="V1566" i="7" s="1"/>
  <c r="T1559" i="7"/>
  <c r="U1559" i="7" s="1"/>
  <c r="V1559" i="7" s="1"/>
  <c r="T1548" i="7"/>
  <c r="U1548" i="7" s="1"/>
  <c r="V1548" i="7" s="1"/>
  <c r="T3046" i="7"/>
  <c r="U3046" i="7" s="1"/>
  <c r="V3046" i="7" s="1"/>
  <c r="T3099" i="7"/>
  <c r="U3099" i="7" s="1"/>
  <c r="V3099" i="7" s="1"/>
  <c r="T3054" i="7"/>
  <c r="U3054" i="7" s="1"/>
  <c r="V3054" i="7" s="1"/>
  <c r="T3076" i="7"/>
  <c r="U3076" i="7" s="1"/>
  <c r="V3076" i="7" s="1"/>
  <c r="T3096" i="7"/>
  <c r="U3096" i="7" s="1"/>
  <c r="V3096" i="7" s="1"/>
  <c r="T3073" i="7"/>
  <c r="U3073" i="7" s="1"/>
  <c r="V3073" i="7" s="1"/>
  <c r="T2241" i="7"/>
  <c r="U2241" i="7" s="1"/>
  <c r="V2241" i="7" s="1"/>
  <c r="T2238" i="7"/>
  <c r="U2238" i="7" s="1"/>
  <c r="V2238" i="7" s="1"/>
  <c r="T2254" i="7"/>
  <c r="U2254" i="7" s="1"/>
  <c r="V2254" i="7" s="1"/>
  <c r="T2255" i="7"/>
  <c r="U2255" i="7" s="1"/>
  <c r="V2255" i="7" s="1"/>
  <c r="T3085" i="7"/>
  <c r="U3085" i="7" s="1"/>
  <c r="V3085" i="7" s="1"/>
  <c r="T2258" i="7"/>
  <c r="U2258" i="7" s="1"/>
  <c r="V2258" i="7" s="1"/>
  <c r="T1522" i="7"/>
  <c r="U1522" i="7" s="1"/>
  <c r="V1522" i="7" s="1"/>
  <c r="T1523" i="7"/>
  <c r="U1523" i="7" s="1"/>
  <c r="V1523" i="7" s="1"/>
  <c r="T1508" i="7"/>
  <c r="U1508" i="7" s="1"/>
  <c r="V1508" i="7" s="1"/>
  <c r="T1500" i="7"/>
  <c r="U1500" i="7" s="1"/>
  <c r="V1500" i="7" s="1"/>
  <c r="T1521" i="7"/>
  <c r="U1521" i="7" s="1"/>
  <c r="V1521" i="7" s="1"/>
  <c r="T1555" i="7"/>
  <c r="U1555" i="7" s="1"/>
  <c r="V1555" i="7" s="1"/>
  <c r="T1538" i="7"/>
  <c r="U1538" i="7" s="1"/>
  <c r="V1538" i="7" s="1"/>
  <c r="T1556" i="7"/>
  <c r="U1556" i="7" s="1"/>
  <c r="V1556" i="7" s="1"/>
  <c r="T3041" i="7"/>
  <c r="U3041" i="7" s="1"/>
  <c r="V3041" i="7" s="1"/>
  <c r="T3078" i="7"/>
  <c r="U3078" i="7" s="1"/>
  <c r="V3078" i="7" s="1"/>
  <c r="T3107" i="7"/>
  <c r="U3107" i="7" s="1"/>
  <c r="V3107" i="7" s="1"/>
  <c r="T3113" i="7"/>
  <c r="U3113" i="7" s="1"/>
  <c r="V3113" i="7" s="1"/>
  <c r="T3090" i="7"/>
  <c r="U3090" i="7" s="1"/>
  <c r="V3090" i="7" s="1"/>
  <c r="T3111" i="7"/>
  <c r="U3111" i="7" s="1"/>
  <c r="V3111" i="7" s="1"/>
  <c r="T2242" i="7"/>
  <c r="U2242" i="7" s="1"/>
  <c r="V2242" i="7" s="1"/>
  <c r="T3047" i="7"/>
  <c r="U3047" i="7" s="1"/>
  <c r="V3047" i="7" s="1"/>
  <c r="T1490" i="7"/>
  <c r="U1490" i="7" s="1"/>
  <c r="V1490" i="7" s="1"/>
  <c r="T1534" i="7"/>
  <c r="U1534" i="7" s="1"/>
  <c r="V1534" i="7" s="1"/>
  <c r="T1506" i="7"/>
  <c r="U1506" i="7" s="1"/>
  <c r="V1506" i="7" s="1"/>
  <c r="T1492" i="7"/>
  <c r="U1492" i="7" s="1"/>
  <c r="V1492" i="7" s="1"/>
  <c r="T1498" i="7"/>
  <c r="U1498" i="7" s="1"/>
  <c r="V1498" i="7" s="1"/>
  <c r="T1541" i="7"/>
  <c r="U1541" i="7" s="1"/>
  <c r="V1541" i="7" s="1"/>
  <c r="T1560" i="7"/>
  <c r="U1560" i="7" s="1"/>
  <c r="V1560" i="7" s="1"/>
  <c r="T1562" i="7"/>
  <c r="U1562" i="7" s="1"/>
  <c r="V1562" i="7" s="1"/>
  <c r="T3049" i="7"/>
  <c r="U3049" i="7" s="1"/>
  <c r="V3049" i="7" s="1"/>
  <c r="T3093" i="7"/>
  <c r="U3093" i="7" s="1"/>
  <c r="V3093" i="7" s="1"/>
  <c r="T3062" i="7"/>
  <c r="U3062" i="7" s="1"/>
  <c r="V3062" i="7" s="1"/>
  <c r="T3088" i="7"/>
  <c r="U3088" i="7" s="1"/>
  <c r="V3088" i="7" s="1"/>
  <c r="T3084" i="7"/>
  <c r="U3084" i="7" s="1"/>
  <c r="V3084" i="7" s="1"/>
  <c r="T3053" i="7"/>
  <c r="U3053" i="7" s="1"/>
  <c r="V3053" i="7" s="1"/>
  <c r="T2244" i="7"/>
  <c r="U2244" i="7" s="1"/>
  <c r="V2244" i="7" s="1"/>
  <c r="T2248" i="7"/>
  <c r="U2248" i="7" s="1"/>
  <c r="V2248" i="7" s="1"/>
  <c r="T2237" i="7"/>
  <c r="U2237" i="7" s="1"/>
  <c r="V2237" i="7" s="1"/>
  <c r="T2253" i="7"/>
  <c r="U2253" i="7" s="1"/>
  <c r="V2253" i="7" s="1"/>
  <c r="T1561" i="7"/>
  <c r="U1561" i="7" s="1"/>
  <c r="V1561" i="7" s="1"/>
  <c r="T1507" i="7"/>
  <c r="U1507" i="7" s="1"/>
  <c r="V1507" i="7" s="1"/>
  <c r="T1504" i="7"/>
  <c r="U1504" i="7" s="1"/>
  <c r="V1504" i="7" s="1"/>
  <c r="T1518" i="7"/>
  <c r="U1518" i="7" s="1"/>
  <c r="V1518" i="7" s="1"/>
  <c r="T1483" i="7"/>
  <c r="U1483" i="7" s="1"/>
  <c r="V1483" i="7" s="1"/>
  <c r="T1524" i="7"/>
  <c r="U1524" i="7" s="1"/>
  <c r="V1524" i="7" s="1"/>
  <c r="T1552" i="7"/>
  <c r="U1552" i="7" s="1"/>
  <c r="V1552" i="7" s="1"/>
  <c r="T1537" i="7"/>
  <c r="U1537" i="7" s="1"/>
  <c r="V1537" i="7" s="1"/>
  <c r="T1545" i="7"/>
  <c r="U1545" i="7" s="1"/>
  <c r="V1545" i="7" s="1"/>
  <c r="T3037" i="7"/>
  <c r="U3037" i="7" s="1"/>
  <c r="V3037" i="7" s="1"/>
  <c r="T3102" i="7"/>
  <c r="U3102" i="7" s="1"/>
  <c r="V3102" i="7" s="1"/>
  <c r="T3057" i="7"/>
  <c r="U3057" i="7" s="1"/>
  <c r="V3057" i="7" s="1"/>
  <c r="T3065" i="7"/>
  <c r="U3065" i="7" s="1"/>
  <c r="V3065" i="7" s="1"/>
  <c r="T3086" i="7"/>
  <c r="U3086" i="7" s="1"/>
  <c r="V3086" i="7" s="1"/>
  <c r="T3091" i="7"/>
  <c r="U3091" i="7" s="1"/>
  <c r="V3091" i="7" s="1"/>
  <c r="T2256" i="7"/>
  <c r="U2256" i="7" s="1"/>
  <c r="V2256" i="7" s="1"/>
  <c r="T2243" i="7"/>
  <c r="U2243" i="7" s="1"/>
  <c r="V2243" i="7" s="1"/>
  <c r="T3069" i="7"/>
  <c r="U3069" i="7" s="1"/>
  <c r="V3069" i="7" s="1"/>
  <c r="T1513" i="7"/>
  <c r="U1513" i="7" s="1"/>
  <c r="V1513" i="7" s="1"/>
  <c r="T3094" i="7"/>
  <c r="U3094" i="7" s="1"/>
  <c r="V3094" i="7" s="1"/>
  <c r="T1491" i="7"/>
  <c r="U1491" i="7" s="1"/>
  <c r="V1491" i="7" s="1"/>
  <c r="T1502" i="7"/>
  <c r="U1502" i="7" s="1"/>
  <c r="V1502" i="7" s="1"/>
  <c r="T1485" i="7"/>
  <c r="U1485" i="7" s="1"/>
  <c r="V1485" i="7" s="1"/>
  <c r="T1482" i="7"/>
  <c r="U1482" i="7" s="1"/>
  <c r="V1482" i="7" s="1"/>
  <c r="T1531" i="7"/>
  <c r="U1531" i="7" s="1"/>
  <c r="V1531" i="7" s="1"/>
  <c r="T1542" i="7"/>
  <c r="U1542" i="7" s="1"/>
  <c r="V1542" i="7" s="1"/>
  <c r="T1563" i="7"/>
  <c r="U1563" i="7" s="1"/>
  <c r="V1563" i="7" s="1"/>
  <c r="T1558" i="7"/>
  <c r="U1558" i="7" s="1"/>
  <c r="V1558" i="7" s="1"/>
  <c r="T3042" i="7"/>
  <c r="U3042" i="7" s="1"/>
  <c r="V3042" i="7" s="1"/>
  <c r="T3068" i="7"/>
  <c r="U3068" i="7" s="1"/>
  <c r="V3068" i="7" s="1"/>
  <c r="T3097" i="7"/>
  <c r="U3097" i="7" s="1"/>
  <c r="V3097" i="7" s="1"/>
  <c r="T3077" i="7"/>
  <c r="U3077" i="7" s="1"/>
  <c r="V3077" i="7" s="1"/>
  <c r="T3105" i="7"/>
  <c r="U3105" i="7" s="1"/>
  <c r="V3105" i="7" s="1"/>
  <c r="T3071" i="7"/>
  <c r="U3071" i="7" s="1"/>
  <c r="V3071" i="7" s="1"/>
  <c r="T2245" i="7"/>
  <c r="U2245" i="7" s="1"/>
  <c r="V2245" i="7" s="1"/>
  <c r="T2246" i="7"/>
  <c r="U2246" i="7" s="1"/>
  <c r="V2246" i="7" s="1"/>
  <c r="T2251" i="7"/>
  <c r="U2251" i="7" s="1"/>
  <c r="V2251" i="7" s="1"/>
  <c r="T3104" i="7"/>
  <c r="U3104" i="7" s="1"/>
  <c r="V3104" i="7" s="1"/>
  <c r="T1551" i="7"/>
  <c r="U1551" i="7" s="1"/>
  <c r="V1551" i="7" s="1"/>
  <c r="T1493" i="7"/>
  <c r="U1493" i="7" s="1"/>
  <c r="V1493" i="7" s="1"/>
  <c r="T1501" i="7"/>
  <c r="U1501" i="7" s="1"/>
  <c r="V1501" i="7" s="1"/>
  <c r="T1525" i="7"/>
  <c r="U1525" i="7" s="1"/>
  <c r="V1525" i="7" s="1"/>
  <c r="T1497" i="7"/>
  <c r="U1497" i="7" s="1"/>
  <c r="V1497" i="7" s="1"/>
  <c r="T1486" i="7"/>
  <c r="U1486" i="7" s="1"/>
  <c r="V1486" i="7" s="1"/>
  <c r="T1543" i="7"/>
  <c r="U1543" i="7" s="1"/>
  <c r="V1543" i="7" s="1"/>
  <c r="T1547" i="7"/>
  <c r="U1547" i="7" s="1"/>
  <c r="V1547" i="7" s="1"/>
  <c r="T3051" i="7"/>
  <c r="U3051" i="7" s="1"/>
  <c r="V3051" i="7" s="1"/>
  <c r="T3038" i="7"/>
  <c r="U3038" i="7" s="1"/>
  <c r="V3038" i="7" s="1"/>
  <c r="T3063" i="7"/>
  <c r="U3063" i="7" s="1"/>
  <c r="V3063" i="7" s="1"/>
  <c r="T3106" i="7"/>
  <c r="U3106" i="7" s="1"/>
  <c r="V3106" i="7" s="1"/>
  <c r="T3087" i="7"/>
  <c r="U3087" i="7" s="1"/>
  <c r="V3087" i="7" s="1"/>
  <c r="T3072" i="7"/>
  <c r="U3072" i="7" s="1"/>
  <c r="V3072" i="7" s="1"/>
  <c r="T3101" i="7"/>
  <c r="U3101" i="7" s="1"/>
  <c r="V3101" i="7" s="1"/>
  <c r="T2257" i="7"/>
  <c r="U2257" i="7" s="1"/>
  <c r="V2257" i="7" s="1"/>
  <c r="T2250" i="7"/>
  <c r="U2250" i="7" s="1"/>
  <c r="V2250" i="7" s="1"/>
  <c r="T3066" i="7"/>
  <c r="U3066" i="7" s="1"/>
  <c r="V3066" i="7" s="1"/>
  <c r="T3089" i="7"/>
  <c r="U3089" i="7" s="1"/>
  <c r="V3089" i="7" s="1"/>
  <c r="T1565" i="7"/>
  <c r="U1565" i="7" s="1"/>
  <c r="V1565" i="7" s="1"/>
  <c r="T1487" i="7"/>
  <c r="U1487" i="7" s="1"/>
  <c r="V1487" i="7" s="1"/>
  <c r="T1515" i="7"/>
  <c r="U1515" i="7" s="1"/>
  <c r="V1515" i="7" s="1"/>
  <c r="T1520" i="7"/>
  <c r="U1520" i="7" s="1"/>
  <c r="V1520" i="7" s="1"/>
  <c r="T1509" i="7"/>
  <c r="U1509" i="7" s="1"/>
  <c r="V1509" i="7" s="1"/>
  <c r="T1533" i="7"/>
  <c r="U1533" i="7" s="1"/>
  <c r="V1533" i="7" s="1"/>
  <c r="T1539" i="7"/>
  <c r="U1539" i="7" s="1"/>
  <c r="V1539" i="7" s="1"/>
  <c r="T1549" i="7"/>
  <c r="U1549" i="7" s="1"/>
  <c r="V1549" i="7" s="1"/>
  <c r="T3040" i="7"/>
  <c r="U3040" i="7" s="1"/>
  <c r="V3040" i="7" s="1"/>
  <c r="T3048" i="7"/>
  <c r="U3048" i="7" s="1"/>
  <c r="V3048" i="7" s="1"/>
  <c r="T3067" i="7"/>
  <c r="U3067" i="7" s="1"/>
  <c r="V3067" i="7" s="1"/>
  <c r="T3110" i="7"/>
  <c r="U3110" i="7" s="1"/>
  <c r="V3110" i="7" s="1"/>
  <c r="T3081" i="7"/>
  <c r="U3081" i="7" s="1"/>
  <c r="V3081" i="7" s="1"/>
  <c r="T3109" i="7"/>
  <c r="U3109" i="7" s="1"/>
  <c r="V3109" i="7" s="1"/>
  <c r="T3058" i="7"/>
  <c r="U3058" i="7" s="1"/>
  <c r="V3058" i="7" s="1"/>
  <c r="T2247" i="7"/>
  <c r="U2247" i="7" s="1"/>
  <c r="V2247" i="7" s="1"/>
  <c r="T3082" i="7"/>
  <c r="U3082" i="7" s="1"/>
  <c r="V3082" i="7" s="1"/>
  <c r="T1514" i="7"/>
  <c r="U1514" i="7" s="1"/>
  <c r="V1514" i="7" s="1"/>
  <c r="T3055" i="7"/>
  <c r="U3055" i="7" s="1"/>
  <c r="V3055" i="7" s="1"/>
  <c r="T1499" i="7"/>
  <c r="U1499" i="7" s="1"/>
  <c r="V1499" i="7" s="1"/>
  <c r="T1517" i="7"/>
  <c r="U1517" i="7" s="1"/>
  <c r="V1517" i="7" s="1"/>
  <c r="T1494" i="7"/>
  <c r="U1494" i="7" s="1"/>
  <c r="V1494" i="7" s="1"/>
  <c r="T1488" i="7"/>
  <c r="U1488" i="7" s="1"/>
  <c r="V1488" i="7" s="1"/>
  <c r="T1510" i="7"/>
  <c r="U1510" i="7" s="1"/>
  <c r="V1510" i="7" s="1"/>
  <c r="T1564" i="7"/>
  <c r="U1564" i="7" s="1"/>
  <c r="V1564" i="7" s="1"/>
  <c r="T1554" i="7"/>
  <c r="U1554" i="7" s="1"/>
  <c r="V1554" i="7" s="1"/>
  <c r="T3039" i="7"/>
  <c r="U3039" i="7" s="1"/>
  <c r="V3039" i="7" s="1"/>
  <c r="T3045" i="7"/>
  <c r="U3045" i="7" s="1"/>
  <c r="V3045" i="7" s="1"/>
  <c r="T3061" i="7"/>
  <c r="U3061" i="7" s="1"/>
  <c r="V3061" i="7" s="1"/>
  <c r="T3056" i="7"/>
  <c r="U3056" i="7" s="1"/>
  <c r="V3056" i="7" s="1"/>
  <c r="T3083" i="7"/>
  <c r="U3083" i="7" s="1"/>
  <c r="V3083" i="7" s="1"/>
  <c r="T3103" i="7"/>
  <c r="U3103" i="7" s="1"/>
  <c r="V3103" i="7" s="1"/>
  <c r="T2240" i="7"/>
  <c r="U2240" i="7" s="1"/>
  <c r="V2240" i="7" s="1"/>
  <c r="T3060" i="7"/>
  <c r="U3060" i="7" s="1"/>
  <c r="V3060" i="7" s="1"/>
  <c r="T3074" i="7"/>
  <c r="U3074" i="7" s="1"/>
  <c r="V3074" i="7" s="1"/>
  <c r="T1495" i="7"/>
  <c r="U1495" i="7" s="1"/>
  <c r="V1495" i="7" s="1"/>
  <c r="T1496" i="7"/>
  <c r="U1496" i="7" s="1"/>
  <c r="V1496" i="7" s="1"/>
  <c r="T1535" i="7"/>
  <c r="U1535" i="7" s="1"/>
  <c r="V1535" i="7" s="1"/>
  <c r="T1516" i="7"/>
  <c r="U1516" i="7" s="1"/>
  <c r="V1516" i="7" s="1"/>
  <c r="T1553" i="7"/>
  <c r="U1553" i="7" s="1"/>
  <c r="V1553" i="7" s="1"/>
  <c r="T1568" i="7"/>
  <c r="U1568" i="7" s="1"/>
  <c r="V1568" i="7" s="1"/>
  <c r="T1567" i="7"/>
  <c r="U1567" i="7" s="1"/>
  <c r="V1567" i="7" s="1"/>
  <c r="T3052" i="7"/>
  <c r="U3052" i="7" s="1"/>
  <c r="V3052" i="7" s="1"/>
  <c r="T3036" i="7"/>
  <c r="U3036" i="7" s="1"/>
  <c r="V3036" i="7" s="1"/>
  <c r="T2249" i="7"/>
  <c r="U2249" i="7" s="1"/>
  <c r="V2249" i="7" s="1"/>
  <c r="T1489" i="7"/>
  <c r="U1489" i="7" s="1"/>
  <c r="V1489" i="7" s="1"/>
  <c r="T1511" i="7"/>
  <c r="U1511" i="7" s="1"/>
  <c r="V1511" i="7" s="1"/>
  <c r="T1530" i="7"/>
  <c r="U1530" i="7" s="1"/>
  <c r="V1530" i="7" s="1"/>
  <c r="T1512" i="7"/>
  <c r="U1512" i="7" s="1"/>
  <c r="V1512" i="7" s="1"/>
  <c r="T1540" i="7"/>
  <c r="U1540" i="7" s="1"/>
  <c r="V1540" i="7" s="1"/>
  <c r="T1557" i="7"/>
  <c r="U1557" i="7" s="1"/>
  <c r="V1557" i="7" s="1"/>
  <c r="T1536" i="7"/>
  <c r="U1536" i="7" s="1"/>
  <c r="V1536" i="7" s="1"/>
  <c r="T3050" i="7"/>
  <c r="U3050" i="7" s="1"/>
  <c r="V3050" i="7" s="1"/>
  <c r="T3044" i="7"/>
  <c r="U3044" i="7" s="1"/>
  <c r="V3044" i="7" s="1"/>
  <c r="T3108" i="7"/>
  <c r="U3108" i="7" s="1"/>
  <c r="V3108" i="7" s="1"/>
  <c r="T3080" i="7"/>
  <c r="U3080" i="7" s="1"/>
  <c r="V3080" i="7" s="1"/>
  <c r="T3100" i="7"/>
  <c r="U3100" i="7" s="1"/>
  <c r="V3100" i="7" s="1"/>
  <c r="T3098" i="7"/>
  <c r="U3098" i="7" s="1"/>
  <c r="V3098" i="7" s="1"/>
  <c r="T3092" i="7"/>
  <c r="U3092" i="7" s="1"/>
  <c r="V3092" i="7" s="1"/>
  <c r="T1503" i="7"/>
  <c r="U1503" i="7" s="1"/>
  <c r="V1503" i="7" s="1"/>
  <c r="T3064" i="7"/>
  <c r="U3064" i="7" s="1"/>
  <c r="V3064" i="7" s="1"/>
  <c r="T2289" i="7"/>
  <c r="U2289" i="7" s="1"/>
  <c r="V2289" i="7" s="1"/>
  <c r="T2264" i="7"/>
  <c r="U2264" i="7" s="1"/>
  <c r="V2264" i="7" s="1"/>
  <c r="T3154" i="7"/>
  <c r="U3154" i="7" s="1"/>
  <c r="V3154" i="7" s="1"/>
  <c r="T3173" i="7"/>
  <c r="U3173" i="7" s="1"/>
  <c r="V3173" i="7" s="1"/>
  <c r="T3129" i="7"/>
  <c r="U3129" i="7" s="1"/>
  <c r="V3129" i="7" s="1"/>
  <c r="T3139" i="7"/>
  <c r="U3139" i="7" s="1"/>
  <c r="V3139" i="7" s="1"/>
  <c r="T3148" i="7"/>
  <c r="U3148" i="7" s="1"/>
  <c r="V3148" i="7" s="1"/>
  <c r="T1649" i="7"/>
  <c r="U1649" i="7" s="1"/>
  <c r="V1649" i="7" s="1"/>
  <c r="T1578" i="7"/>
  <c r="U1578" i="7" s="1"/>
  <c r="V1578" i="7" s="1"/>
  <c r="T1595" i="7"/>
  <c r="U1595" i="7" s="1"/>
  <c r="V1595" i="7" s="1"/>
  <c r="T1627" i="7"/>
  <c r="U1627" i="7" s="1"/>
  <c r="V1627" i="7" s="1"/>
  <c r="T1571" i="7"/>
  <c r="U1571" i="7" s="1"/>
  <c r="V1571" i="7" s="1"/>
  <c r="T1614" i="7"/>
  <c r="U1614" i="7" s="1"/>
  <c r="V1614" i="7" s="1"/>
  <c r="T1583" i="7"/>
  <c r="U1583" i="7" s="1"/>
  <c r="V1583" i="7" s="1"/>
  <c r="T2286" i="7"/>
  <c r="U2286" i="7" s="1"/>
  <c r="V2286" i="7" s="1"/>
  <c r="T2285" i="7"/>
  <c r="U2285" i="7" s="1"/>
  <c r="V2285" i="7" s="1"/>
  <c r="T3152" i="7"/>
  <c r="U3152" i="7" s="1"/>
  <c r="V3152" i="7" s="1"/>
  <c r="T3153" i="7"/>
  <c r="U3153" i="7" s="1"/>
  <c r="V3153" i="7" s="1"/>
  <c r="T3141" i="7"/>
  <c r="U3141" i="7" s="1"/>
  <c r="V3141" i="7" s="1"/>
  <c r="T3122" i="7"/>
  <c r="U3122" i="7" s="1"/>
  <c r="V3122" i="7" s="1"/>
  <c r="T3140" i="7"/>
  <c r="U3140" i="7" s="1"/>
  <c r="V3140" i="7" s="1"/>
  <c r="T1624" i="7"/>
  <c r="U1624" i="7" s="1"/>
  <c r="V1624" i="7" s="1"/>
  <c r="T1641" i="7"/>
  <c r="U1641" i="7" s="1"/>
  <c r="V1641" i="7" s="1"/>
  <c r="T1569" i="7"/>
  <c r="U1569" i="7" s="1"/>
  <c r="V1569" i="7" s="1"/>
  <c r="T1601" i="7"/>
  <c r="U1601" i="7" s="1"/>
  <c r="V1601" i="7" s="1"/>
  <c r="T1572" i="7"/>
  <c r="U1572" i="7" s="1"/>
  <c r="V1572" i="7" s="1"/>
  <c r="T1616" i="7"/>
  <c r="U1616" i="7" s="1"/>
  <c r="V1616" i="7" s="1"/>
  <c r="T1634" i="7"/>
  <c r="U1634" i="7" s="1"/>
  <c r="V1634" i="7" s="1"/>
  <c r="T2278" i="7"/>
  <c r="U2278" i="7" s="1"/>
  <c r="V2278" i="7" s="1"/>
  <c r="T2265" i="7"/>
  <c r="U2265" i="7" s="1"/>
  <c r="V2265" i="7" s="1"/>
  <c r="T2273" i="7"/>
  <c r="U2273" i="7" s="1"/>
  <c r="V2273" i="7" s="1"/>
  <c r="T3166" i="7"/>
  <c r="U3166" i="7" s="1"/>
  <c r="V3166" i="7" s="1"/>
  <c r="T3135" i="7"/>
  <c r="U3135" i="7" s="1"/>
  <c r="V3135" i="7" s="1"/>
  <c r="T3114" i="7"/>
  <c r="U3114" i="7" s="1"/>
  <c r="V3114" i="7" s="1"/>
  <c r="T3115" i="7"/>
  <c r="U3115" i="7" s="1"/>
  <c r="V3115" i="7" s="1"/>
  <c r="T3123" i="7"/>
  <c r="U3123" i="7" s="1"/>
  <c r="V3123" i="7" s="1"/>
  <c r="T1599" i="7"/>
  <c r="U1599" i="7" s="1"/>
  <c r="V1599" i="7" s="1"/>
  <c r="T1630" i="7"/>
  <c r="U1630" i="7" s="1"/>
  <c r="V1630" i="7" s="1"/>
  <c r="T1590" i="7"/>
  <c r="U1590" i="7" s="1"/>
  <c r="V1590" i="7" s="1"/>
  <c r="T1576" i="7"/>
  <c r="U1576" i="7" s="1"/>
  <c r="V1576" i="7" s="1"/>
  <c r="T1570" i="7"/>
  <c r="U1570" i="7" s="1"/>
  <c r="V1570" i="7" s="1"/>
  <c r="T1591" i="7"/>
  <c r="U1591" i="7" s="1"/>
  <c r="V1591" i="7" s="1"/>
  <c r="T1604" i="7"/>
  <c r="U1604" i="7" s="1"/>
  <c r="V1604" i="7" s="1"/>
  <c r="T2277" i="7"/>
  <c r="U2277" i="7" s="1"/>
  <c r="V2277" i="7" s="1"/>
  <c r="T2284" i="7"/>
  <c r="U2284" i="7" s="1"/>
  <c r="V2284" i="7" s="1"/>
  <c r="T2261" i="7"/>
  <c r="U2261" i="7" s="1"/>
  <c r="V2261" i="7" s="1"/>
  <c r="T3160" i="7"/>
  <c r="U3160" i="7" s="1"/>
  <c r="V3160" i="7" s="1"/>
  <c r="T3158" i="7"/>
  <c r="U3158" i="7" s="1"/>
  <c r="V3158" i="7" s="1"/>
  <c r="T3125" i="7"/>
  <c r="U3125" i="7" s="1"/>
  <c r="V3125" i="7" s="1"/>
  <c r="T3128" i="7"/>
  <c r="U3128" i="7" s="1"/>
  <c r="V3128" i="7" s="1"/>
  <c r="T3117" i="7"/>
  <c r="U3117" i="7" s="1"/>
  <c r="V3117" i="7" s="1"/>
  <c r="T1652" i="7"/>
  <c r="U1652" i="7" s="1"/>
  <c r="V1652" i="7" s="1"/>
  <c r="T1573" i="7"/>
  <c r="U1573" i="7" s="1"/>
  <c r="V1573" i="7" s="1"/>
  <c r="T1618" i="7"/>
  <c r="U1618" i="7" s="1"/>
  <c r="V1618" i="7" s="1"/>
  <c r="T1586" i="7"/>
  <c r="U1586" i="7" s="1"/>
  <c r="V1586" i="7" s="1"/>
  <c r="T1644" i="7"/>
  <c r="U1644" i="7" s="1"/>
  <c r="V1644" i="7" s="1"/>
  <c r="T1594" i="7"/>
  <c r="U1594" i="7" s="1"/>
  <c r="V1594" i="7" s="1"/>
  <c r="T1633" i="7"/>
  <c r="U1633" i="7" s="1"/>
  <c r="V1633" i="7" s="1"/>
  <c r="T1579" i="7"/>
  <c r="U1579" i="7" s="1"/>
  <c r="V1579" i="7" s="1"/>
  <c r="T2275" i="7"/>
  <c r="U2275" i="7" s="1"/>
  <c r="V2275" i="7" s="1"/>
  <c r="T2282" i="7"/>
  <c r="U2282" i="7" s="1"/>
  <c r="V2282" i="7" s="1"/>
  <c r="T2283" i="7"/>
  <c r="U2283" i="7" s="1"/>
  <c r="V2283" i="7" s="1"/>
  <c r="T3163" i="7"/>
  <c r="U3163" i="7" s="1"/>
  <c r="V3163" i="7" s="1"/>
  <c r="T3164" i="7"/>
  <c r="U3164" i="7" s="1"/>
  <c r="V3164" i="7" s="1"/>
  <c r="T3142" i="7"/>
  <c r="U3142" i="7" s="1"/>
  <c r="V3142" i="7" s="1"/>
  <c r="T3126" i="7"/>
  <c r="U3126" i="7" s="1"/>
  <c r="V3126" i="7" s="1"/>
  <c r="T3145" i="7"/>
  <c r="U3145" i="7" s="1"/>
  <c r="V3145" i="7" s="1"/>
  <c r="T1656" i="7"/>
  <c r="U1656" i="7" s="1"/>
  <c r="V1656" i="7" s="1"/>
  <c r="T1592" i="7"/>
  <c r="U1592" i="7" s="1"/>
  <c r="V1592" i="7" s="1"/>
  <c r="T1605" i="7"/>
  <c r="U1605" i="7" s="1"/>
  <c r="V1605" i="7" s="1"/>
  <c r="T1574" i="7"/>
  <c r="U1574" i="7" s="1"/>
  <c r="V1574" i="7" s="1"/>
  <c r="T1580" i="7"/>
  <c r="U1580" i="7" s="1"/>
  <c r="V1580" i="7" s="1"/>
  <c r="T1642" i="7"/>
  <c r="U1642" i="7" s="1"/>
  <c r="V1642" i="7" s="1"/>
  <c r="T1608" i="7"/>
  <c r="U1608" i="7" s="1"/>
  <c r="V1608" i="7" s="1"/>
  <c r="T1647" i="7"/>
  <c r="U1647" i="7" s="1"/>
  <c r="V1647" i="7" s="1"/>
  <c r="T2274" i="7"/>
  <c r="U2274" i="7" s="1"/>
  <c r="V2274" i="7" s="1"/>
  <c r="T2262" i="7"/>
  <c r="U2262" i="7" s="1"/>
  <c r="V2262" i="7" s="1"/>
  <c r="T2271" i="7"/>
  <c r="U2271" i="7" s="1"/>
  <c r="V2271" i="7" s="1"/>
  <c r="T3172" i="7"/>
  <c r="U3172" i="7" s="1"/>
  <c r="V3172" i="7" s="1"/>
  <c r="T3171" i="7"/>
  <c r="U3171" i="7" s="1"/>
  <c r="V3171" i="7" s="1"/>
  <c r="T3136" i="7"/>
  <c r="U3136" i="7" s="1"/>
  <c r="V3136" i="7" s="1"/>
  <c r="T3137" i="7"/>
  <c r="U3137" i="7" s="1"/>
  <c r="V3137" i="7" s="1"/>
  <c r="T3132" i="7"/>
  <c r="U3132" i="7" s="1"/>
  <c r="V3132" i="7" s="1"/>
  <c r="T1654" i="7"/>
  <c r="U1654" i="7" s="1"/>
  <c r="V1654" i="7" s="1"/>
  <c r="T1619" i="7"/>
  <c r="U1619" i="7" s="1"/>
  <c r="V1619" i="7" s="1"/>
  <c r="T1651" i="7"/>
  <c r="U1651" i="7" s="1"/>
  <c r="V1651" i="7" s="1"/>
  <c r="T1639" i="7"/>
  <c r="U1639" i="7" s="1"/>
  <c r="V1639" i="7" s="1"/>
  <c r="T1617" i="7"/>
  <c r="U1617" i="7" s="1"/>
  <c r="V1617" i="7" s="1"/>
  <c r="T1581" i="7"/>
  <c r="U1581" i="7" s="1"/>
  <c r="V1581" i="7" s="1"/>
  <c r="T1629" i="7"/>
  <c r="U1629" i="7" s="1"/>
  <c r="V1629" i="7" s="1"/>
  <c r="T1621" i="7"/>
  <c r="U1621" i="7" s="1"/>
  <c r="V1621" i="7" s="1"/>
  <c r="T2291" i="7"/>
  <c r="U2291" i="7" s="1"/>
  <c r="V2291" i="7" s="1"/>
  <c r="T2267" i="7"/>
  <c r="U2267" i="7" s="1"/>
  <c r="V2267" i="7" s="1"/>
  <c r="T2259" i="7"/>
  <c r="U2259" i="7" s="1"/>
  <c r="V2259" i="7" s="1"/>
  <c r="T3151" i="7"/>
  <c r="U3151" i="7" s="1"/>
  <c r="V3151" i="7" s="1"/>
  <c r="T3169" i="7"/>
  <c r="U3169" i="7" s="1"/>
  <c r="V3169" i="7" s="1"/>
  <c r="T3138" i="7"/>
  <c r="U3138" i="7" s="1"/>
  <c r="V3138" i="7" s="1"/>
  <c r="T3116" i="7"/>
  <c r="U3116" i="7" s="1"/>
  <c r="V3116" i="7" s="1"/>
  <c r="T3143" i="7"/>
  <c r="U3143" i="7" s="1"/>
  <c r="V3143" i="7" s="1"/>
  <c r="T1655" i="7"/>
  <c r="U1655" i="7" s="1"/>
  <c r="V1655" i="7" s="1"/>
  <c r="T1593" i="7"/>
  <c r="U1593" i="7" s="1"/>
  <c r="V1593" i="7" s="1"/>
  <c r="T1625" i="7"/>
  <c r="U1625" i="7" s="1"/>
  <c r="V1625" i="7" s="1"/>
  <c r="T1613" i="7"/>
  <c r="U1613" i="7" s="1"/>
  <c r="V1613" i="7" s="1"/>
  <c r="T1607" i="7"/>
  <c r="U1607" i="7" s="1"/>
  <c r="V1607" i="7" s="1"/>
  <c r="T1628" i="7"/>
  <c r="U1628" i="7" s="1"/>
  <c r="V1628" i="7" s="1"/>
  <c r="T1584" i="7"/>
  <c r="U1584" i="7" s="1"/>
  <c r="V1584" i="7" s="1"/>
  <c r="T1596" i="7"/>
  <c r="U1596" i="7" s="1"/>
  <c r="V1596" i="7" s="1"/>
  <c r="T1863" i="7"/>
  <c r="U1863" i="7" s="1"/>
  <c r="V1863" i="7" s="1"/>
  <c r="T1867" i="7"/>
  <c r="U1867" i="7" s="1"/>
  <c r="V1867" i="7" s="1"/>
  <c r="T1894" i="7"/>
  <c r="U1894" i="7" s="1"/>
  <c r="V1894" i="7" s="1"/>
  <c r="T1882" i="7"/>
  <c r="U1882" i="7" s="1"/>
  <c r="V1882" i="7" s="1"/>
  <c r="T1888" i="7"/>
  <c r="U1888" i="7" s="1"/>
  <c r="V1888" i="7" s="1"/>
  <c r="T1877" i="7"/>
  <c r="U1877" i="7" s="1"/>
  <c r="V1877" i="7" s="1"/>
  <c r="T1866" i="7"/>
  <c r="U1866" i="7" s="1"/>
  <c r="V1866" i="7" s="1"/>
  <c r="T1875" i="7"/>
  <c r="U1875" i="7" s="1"/>
  <c r="V1875" i="7" s="1"/>
  <c r="T1879" i="7"/>
  <c r="U1879" i="7" s="1"/>
  <c r="V1879" i="7" s="1"/>
  <c r="T1869" i="7"/>
  <c r="U1869" i="7" s="1"/>
  <c r="V1869" i="7" s="1"/>
  <c r="T1883" i="7"/>
  <c r="U1883" i="7" s="1"/>
  <c r="V1883" i="7" s="1"/>
  <c r="T1890" i="7"/>
  <c r="U1890" i="7" s="1"/>
  <c r="V1890" i="7" s="1"/>
  <c r="T1892" i="7"/>
  <c r="U1892" i="7" s="1"/>
  <c r="V1892" i="7" s="1"/>
  <c r="T1865" i="7"/>
  <c r="U1865" i="7" s="1"/>
  <c r="V1865" i="7" s="1"/>
  <c r="T1887" i="7"/>
  <c r="U1887" i="7" s="1"/>
  <c r="V1887" i="7" s="1"/>
  <c r="T1891" i="7"/>
  <c r="U1891" i="7" s="1"/>
  <c r="V1891" i="7" s="1"/>
  <c r="T1895" i="7"/>
  <c r="U1895" i="7" s="1"/>
  <c r="V1895" i="7" s="1"/>
  <c r="T1857" i="7"/>
  <c r="U1857" i="7" s="1"/>
  <c r="V1857" i="7" s="1"/>
  <c r="T1880" i="7"/>
  <c r="U1880" i="7" s="1"/>
  <c r="V1880" i="7" s="1"/>
  <c r="T1893" i="7"/>
  <c r="U1893" i="7" s="1"/>
  <c r="V1893" i="7" s="1"/>
  <c r="T1899" i="7"/>
  <c r="U1899" i="7" s="1"/>
  <c r="V1899" i="7" s="1"/>
  <c r="T1903" i="7"/>
  <c r="U1903" i="7" s="1"/>
  <c r="V1903" i="7" s="1"/>
  <c r="T1905" i="7"/>
  <c r="U1905" i="7" s="1"/>
  <c r="V1905" i="7" s="1"/>
  <c r="T1886" i="7"/>
  <c r="U1886" i="7" s="1"/>
  <c r="V1886" i="7" s="1"/>
  <c r="T1898" i="7"/>
  <c r="U1898" i="7" s="1"/>
  <c r="V1898" i="7" s="1"/>
  <c r="T1858" i="7"/>
  <c r="U1858" i="7" s="1"/>
  <c r="V1858" i="7" s="1"/>
  <c r="T1861" i="7"/>
  <c r="U1861" i="7" s="1"/>
  <c r="V1861" i="7" s="1"/>
  <c r="T1860" i="7"/>
  <c r="U1860" i="7" s="1"/>
  <c r="V1860" i="7" s="1"/>
  <c r="T1864" i="7"/>
  <c r="U1864" i="7" s="1"/>
  <c r="V1864" i="7" s="1"/>
  <c r="T1856" i="7"/>
  <c r="U1856" i="7" s="1"/>
  <c r="V1856" i="7" s="1"/>
  <c r="T1870" i="7"/>
  <c r="U1870" i="7" s="1"/>
  <c r="V1870" i="7" s="1"/>
  <c r="T1859" i="7"/>
  <c r="U1859" i="7" s="1"/>
  <c r="V1859" i="7" s="1"/>
  <c r="T1868" i="7"/>
  <c r="U1868" i="7" s="1"/>
  <c r="V1868" i="7" s="1"/>
  <c r="T1902" i="7"/>
  <c r="U1902" i="7" s="1"/>
  <c r="V1902" i="7" s="1"/>
  <c r="T1904" i="7"/>
  <c r="U1904" i="7" s="1"/>
  <c r="V1904" i="7" s="1"/>
  <c r="T1873" i="7"/>
  <c r="U1873" i="7" s="1"/>
  <c r="V1873" i="7" s="1"/>
  <c r="T1906" i="7"/>
  <c r="U1906" i="7" s="1"/>
  <c r="V1906" i="7" s="1"/>
  <c r="T1872" i="7"/>
  <c r="U1872" i="7" s="1"/>
  <c r="V1872" i="7" s="1"/>
  <c r="T1876" i="7"/>
  <c r="U1876" i="7" s="1"/>
  <c r="V1876" i="7" s="1"/>
  <c r="T1878" i="7"/>
  <c r="U1878" i="7" s="1"/>
  <c r="V1878" i="7" s="1"/>
  <c r="T1884" i="7"/>
  <c r="U1884" i="7" s="1"/>
  <c r="V1884" i="7" s="1"/>
  <c r="T1871" i="7"/>
  <c r="U1871" i="7" s="1"/>
  <c r="V1871" i="7" s="1"/>
  <c r="T1896" i="7"/>
  <c r="U1896" i="7" s="1"/>
  <c r="V1896" i="7" s="1"/>
  <c r="T1900" i="7"/>
  <c r="U1900" i="7" s="1"/>
  <c r="V1900" i="7" s="1"/>
  <c r="T1874" i="7"/>
  <c r="U1874" i="7" s="1"/>
  <c r="V1874" i="7" s="1"/>
  <c r="T1862" i="7"/>
  <c r="U1862" i="7" s="1"/>
  <c r="V1862" i="7" s="1"/>
  <c r="T1885" i="7"/>
  <c r="U1885" i="7" s="1"/>
  <c r="V1885" i="7" s="1"/>
  <c r="T1889" i="7"/>
  <c r="U1889" i="7" s="1"/>
  <c r="V1889" i="7" s="1"/>
  <c r="T1897" i="7"/>
  <c r="U1897" i="7" s="1"/>
  <c r="V1897" i="7" s="1"/>
  <c r="T1901" i="7"/>
  <c r="U1901" i="7" s="1"/>
  <c r="V1901" i="7" s="1"/>
  <c r="T1881" i="7"/>
  <c r="U1881" i="7" s="1"/>
  <c r="V1881" i="7" s="1"/>
  <c r="T1932" i="7"/>
  <c r="U1932" i="7" s="1"/>
  <c r="V1932" i="7" s="1"/>
  <c r="T1981" i="7"/>
  <c r="U1981" i="7" s="1"/>
  <c r="V1981" i="7" s="1"/>
  <c r="T1960" i="7"/>
  <c r="U1960" i="7" s="1"/>
  <c r="V1960" i="7" s="1"/>
  <c r="T1939" i="7"/>
  <c r="U1939" i="7" s="1"/>
  <c r="V1939" i="7" s="1"/>
  <c r="T1919" i="7"/>
  <c r="U1919" i="7" s="1"/>
  <c r="V1919" i="7" s="1"/>
  <c r="T1986" i="7"/>
  <c r="U1986" i="7" s="1"/>
  <c r="V1986" i="7" s="1"/>
  <c r="T1914" i="7"/>
  <c r="U1914" i="7" s="1"/>
  <c r="V1914" i="7" s="1"/>
  <c r="T1912" i="7"/>
  <c r="U1912" i="7" s="1"/>
  <c r="V1912" i="7" s="1"/>
  <c r="T1964" i="7"/>
  <c r="U1964" i="7" s="1"/>
  <c r="V1964" i="7" s="1"/>
  <c r="T1944" i="7"/>
  <c r="U1944" i="7" s="1"/>
  <c r="V1944" i="7" s="1"/>
  <c r="T1911" i="7"/>
  <c r="U1911" i="7" s="1"/>
  <c r="V1911" i="7" s="1"/>
  <c r="T1972" i="7"/>
  <c r="U1972" i="7" s="1"/>
  <c r="V1972" i="7" s="1"/>
  <c r="T1951" i="7"/>
  <c r="U1951" i="7" s="1"/>
  <c r="V1951" i="7" s="1"/>
  <c r="T1950" i="7"/>
  <c r="U1950" i="7" s="1"/>
  <c r="V1950" i="7" s="1"/>
  <c r="T1962" i="7"/>
  <c r="U1962" i="7" s="1"/>
  <c r="V1962" i="7" s="1"/>
  <c r="T1910" i="7"/>
  <c r="U1910" i="7" s="1"/>
  <c r="V1910" i="7" s="1"/>
  <c r="T1934" i="7"/>
  <c r="U1934" i="7" s="1"/>
  <c r="V1934" i="7" s="1"/>
  <c r="T1973" i="7"/>
  <c r="U1973" i="7" s="1"/>
  <c r="V1973" i="7" s="1"/>
  <c r="T1974" i="7"/>
  <c r="U1974" i="7" s="1"/>
  <c r="V1974" i="7" s="1"/>
  <c r="T1982" i="7"/>
  <c r="U1982" i="7" s="1"/>
  <c r="V1982" i="7" s="1"/>
  <c r="T1969" i="7"/>
  <c r="U1969" i="7" s="1"/>
  <c r="V1969" i="7" s="1"/>
  <c r="T1927" i="7"/>
  <c r="U1927" i="7" s="1"/>
  <c r="V1927" i="7" s="1"/>
  <c r="T1956" i="7"/>
  <c r="U1956" i="7" s="1"/>
  <c r="V1956" i="7" s="1"/>
  <c r="T1923" i="7"/>
  <c r="U1923" i="7" s="1"/>
  <c r="V1923" i="7" s="1"/>
  <c r="T1984" i="7"/>
  <c r="U1984" i="7" s="1"/>
  <c r="V1984" i="7" s="1"/>
  <c r="T1963" i="7"/>
  <c r="U1963" i="7" s="1"/>
  <c r="V1963" i="7" s="1"/>
  <c r="T1978" i="7"/>
  <c r="U1978" i="7" s="1"/>
  <c r="V1978" i="7" s="1"/>
  <c r="T1930" i="7"/>
  <c r="U1930" i="7" s="1"/>
  <c r="V1930" i="7" s="1"/>
  <c r="T1941" i="7"/>
  <c r="U1941" i="7" s="1"/>
  <c r="V1941" i="7" s="1"/>
  <c r="T1907" i="7"/>
  <c r="U1907" i="7" s="1"/>
  <c r="V1907" i="7" s="1"/>
  <c r="T1968" i="7"/>
  <c r="U1968" i="7" s="1"/>
  <c r="V1968" i="7" s="1"/>
  <c r="T1935" i="7"/>
  <c r="U1935" i="7" s="1"/>
  <c r="V1935" i="7" s="1"/>
  <c r="T1913" i="7"/>
  <c r="U1913" i="7" s="1"/>
  <c r="V1913" i="7" s="1"/>
  <c r="T1975" i="7"/>
  <c r="U1975" i="7" s="1"/>
  <c r="V1975" i="7" s="1"/>
  <c r="T1931" i="7"/>
  <c r="U1931" i="7" s="1"/>
  <c r="V1931" i="7" s="1"/>
  <c r="T1958" i="7"/>
  <c r="U1958" i="7" s="1"/>
  <c r="V1958" i="7" s="1"/>
  <c r="T1967" i="7"/>
  <c r="U1967" i="7" s="1"/>
  <c r="V1967" i="7" s="1"/>
  <c r="T1928" i="7"/>
  <c r="U1928" i="7" s="1"/>
  <c r="V1928" i="7" s="1"/>
  <c r="T1933" i="7"/>
  <c r="U1933" i="7" s="1"/>
  <c r="V1933" i="7" s="1"/>
  <c r="T1945" i="7"/>
  <c r="U1945" i="7" s="1"/>
  <c r="V1945" i="7" s="1"/>
  <c r="T1980" i="7"/>
  <c r="U1980" i="7" s="1"/>
  <c r="V1980" i="7" s="1"/>
  <c r="T1947" i="7"/>
  <c r="U1947" i="7" s="1"/>
  <c r="V1947" i="7" s="1"/>
  <c r="T1925" i="7"/>
  <c r="U1925" i="7" s="1"/>
  <c r="V1925" i="7" s="1"/>
  <c r="T1987" i="7"/>
  <c r="U1987" i="7" s="1"/>
  <c r="V1987" i="7" s="1"/>
  <c r="T1922" i="7"/>
  <c r="U1922" i="7" s="1"/>
  <c r="V1922" i="7" s="1"/>
  <c r="T1989" i="7"/>
  <c r="U1989" i="7" s="1"/>
  <c r="V1989" i="7" s="1"/>
  <c r="T1942" i="7"/>
  <c r="U1942" i="7" s="1"/>
  <c r="V1942" i="7" s="1"/>
  <c r="T1949" i="7"/>
  <c r="U1949" i="7" s="1"/>
  <c r="V1949" i="7" s="1"/>
  <c r="T1948" i="7"/>
  <c r="U1948" i="7" s="1"/>
  <c r="V1948" i="7" s="1"/>
  <c r="T1966" i="7"/>
  <c r="U1966" i="7" s="1"/>
  <c r="V1966" i="7" s="1"/>
  <c r="T1992" i="7"/>
  <c r="U1992" i="7" s="1"/>
  <c r="V1992" i="7" s="1"/>
  <c r="T1959" i="7"/>
  <c r="U1959" i="7" s="1"/>
  <c r="V1959" i="7" s="1"/>
  <c r="T1937" i="7"/>
  <c r="U1937" i="7" s="1"/>
  <c r="V1937" i="7" s="1"/>
  <c r="T1916" i="7"/>
  <c r="U1916" i="7" s="1"/>
  <c r="V1916" i="7" s="1"/>
  <c r="T1953" i="7"/>
  <c r="U1953" i="7" s="1"/>
  <c r="V1953" i="7" s="1"/>
  <c r="T1990" i="7"/>
  <c r="U1990" i="7" s="1"/>
  <c r="V1990" i="7" s="1"/>
  <c r="T1970" i="7"/>
  <c r="U1970" i="7" s="1"/>
  <c r="V1970" i="7" s="1"/>
  <c r="T1979" i="7"/>
  <c r="U1979" i="7" s="1"/>
  <c r="V1979" i="7" s="1"/>
  <c r="T1952" i="7"/>
  <c r="U1952" i="7" s="1"/>
  <c r="V1952" i="7" s="1"/>
  <c r="T1924" i="7"/>
  <c r="U1924" i="7" s="1"/>
  <c r="V1924" i="7" s="1"/>
  <c r="T1946" i="7"/>
  <c r="U1946" i="7" s="1"/>
  <c r="V1946" i="7" s="1"/>
  <c r="T1909" i="7"/>
  <c r="U1909" i="7" s="1"/>
  <c r="V1909" i="7" s="1"/>
  <c r="T1971" i="7"/>
  <c r="U1971" i="7" s="1"/>
  <c r="V1971" i="7" s="1"/>
  <c r="T1917" i="7"/>
  <c r="U1917" i="7" s="1"/>
  <c r="V1917" i="7" s="1"/>
  <c r="T1991" i="7"/>
  <c r="U1991" i="7" s="1"/>
  <c r="V1991" i="7" s="1"/>
  <c r="T1977" i="7"/>
  <c r="U1977" i="7" s="1"/>
  <c r="V1977" i="7" s="1"/>
  <c r="T1955" i="7"/>
  <c r="U1955" i="7" s="1"/>
  <c r="V1955" i="7" s="1"/>
  <c r="T1921" i="7"/>
  <c r="U1921" i="7" s="1"/>
  <c r="V1921" i="7" s="1"/>
  <c r="T1983" i="7"/>
  <c r="U1983" i="7" s="1"/>
  <c r="V1983" i="7" s="1"/>
  <c r="T1961" i="7"/>
  <c r="U1961" i="7" s="1"/>
  <c r="V1961" i="7" s="1"/>
  <c r="T1940" i="7"/>
  <c r="U1940" i="7" s="1"/>
  <c r="V1940" i="7" s="1"/>
  <c r="T1926" i="7"/>
  <c r="U1926" i="7" s="1"/>
  <c r="V1926" i="7" s="1"/>
  <c r="T1965" i="7"/>
  <c r="U1965" i="7" s="1"/>
  <c r="V1965" i="7" s="1"/>
  <c r="T1918" i="7"/>
  <c r="U1918" i="7" s="1"/>
  <c r="V1918" i="7" s="1"/>
  <c r="T1954" i="7"/>
  <c r="U1954" i="7" s="1"/>
  <c r="V1954" i="7" s="1"/>
  <c r="T1985" i="7"/>
  <c r="U1985" i="7" s="1"/>
  <c r="V1985" i="7" s="1"/>
  <c r="T1920" i="7"/>
  <c r="U1920" i="7" s="1"/>
  <c r="V1920" i="7" s="1"/>
  <c r="T1988" i="7"/>
  <c r="U1988" i="7" s="1"/>
  <c r="V1988" i="7" s="1"/>
  <c r="T1908" i="7"/>
  <c r="U1908" i="7" s="1"/>
  <c r="V1908" i="7" s="1"/>
  <c r="T1957" i="7"/>
  <c r="U1957" i="7" s="1"/>
  <c r="V1957" i="7" s="1"/>
  <c r="T1936" i="7"/>
  <c r="U1936" i="7" s="1"/>
  <c r="V1936" i="7" s="1"/>
  <c r="T1915" i="7"/>
  <c r="U1915" i="7" s="1"/>
  <c r="V1915" i="7" s="1"/>
  <c r="T1976" i="7"/>
  <c r="U1976" i="7" s="1"/>
  <c r="V1976" i="7" s="1"/>
  <c r="T1929" i="7"/>
  <c r="U1929" i="7" s="1"/>
  <c r="V1929" i="7" s="1"/>
  <c r="T1938" i="7"/>
  <c r="U1938" i="7" s="1"/>
  <c r="V1938" i="7" s="1"/>
  <c r="T1943" i="7"/>
  <c r="U1943" i="7" s="1"/>
  <c r="V1943" i="7" s="1"/>
  <c r="T2041" i="7"/>
  <c r="U2041" i="7" s="1"/>
  <c r="V2041" i="7" s="1"/>
  <c r="T2020" i="7"/>
  <c r="U2020" i="7" s="1"/>
  <c r="V2020" i="7" s="1"/>
  <c r="T1999" i="7"/>
  <c r="U1999" i="7" s="1"/>
  <c r="V1999" i="7" s="1"/>
  <c r="T2037" i="7"/>
  <c r="U2037" i="7" s="1"/>
  <c r="V2037" i="7" s="1"/>
  <c r="T2070" i="7"/>
  <c r="U2070" i="7" s="1"/>
  <c r="V2070" i="7" s="1"/>
  <c r="T2026" i="7"/>
  <c r="U2026" i="7" s="1"/>
  <c r="V2026" i="7" s="1"/>
  <c r="T2049" i="7"/>
  <c r="U2049" i="7" s="1"/>
  <c r="V2049" i="7" s="1"/>
  <c r="T2025" i="7"/>
  <c r="U2025" i="7" s="1"/>
  <c r="V2025" i="7" s="1"/>
  <c r="T2055" i="7"/>
  <c r="U2055" i="7" s="1"/>
  <c r="V2055" i="7" s="1"/>
  <c r="T2051" i="7"/>
  <c r="U2051" i="7" s="1"/>
  <c r="V2051" i="7" s="1"/>
  <c r="T2048" i="7"/>
  <c r="U2048" i="7" s="1"/>
  <c r="V2048" i="7" s="1"/>
  <c r="T1998" i="7"/>
  <c r="U1998" i="7" s="1"/>
  <c r="V1998" i="7" s="1"/>
  <c r="T2053" i="7"/>
  <c r="U2053" i="7" s="1"/>
  <c r="V2053" i="7" s="1"/>
  <c r="T2032" i="7"/>
  <c r="U2032" i="7" s="1"/>
  <c r="V2032" i="7" s="1"/>
  <c r="T2011" i="7"/>
  <c r="U2011" i="7" s="1"/>
  <c r="V2011" i="7" s="1"/>
  <c r="T2062" i="7"/>
  <c r="U2062" i="7" s="1"/>
  <c r="V2062" i="7" s="1"/>
  <c r="T2015" i="7"/>
  <c r="U2015" i="7" s="1"/>
  <c r="V2015" i="7" s="1"/>
  <c r="T2054" i="7"/>
  <c r="U2054" i="7" s="1"/>
  <c r="V2054" i="7" s="1"/>
  <c r="T2023" i="7"/>
  <c r="U2023" i="7" s="1"/>
  <c r="V2023" i="7" s="1"/>
  <c r="T2027" i="7"/>
  <c r="U2027" i="7" s="1"/>
  <c r="V2027" i="7" s="1"/>
  <c r="T2033" i="7"/>
  <c r="U2033" i="7" s="1"/>
  <c r="V2033" i="7" s="1"/>
  <c r="T2030" i="7"/>
  <c r="U2030" i="7" s="1"/>
  <c r="V2030" i="7" s="1"/>
  <c r="T2067" i="7"/>
  <c r="U2067" i="7" s="1"/>
  <c r="V2067" i="7" s="1"/>
  <c r="T2008" i="7"/>
  <c r="U2008" i="7" s="1"/>
  <c r="V2008" i="7" s="1"/>
  <c r="T2004" i="7"/>
  <c r="U2004" i="7" s="1"/>
  <c r="V2004" i="7" s="1"/>
  <c r="T2065" i="7"/>
  <c r="U2065" i="7" s="1"/>
  <c r="V2065" i="7" s="1"/>
  <c r="T2044" i="7"/>
  <c r="U2044" i="7" s="1"/>
  <c r="V2044" i="7" s="1"/>
  <c r="T2046" i="7"/>
  <c r="U2046" i="7" s="1"/>
  <c r="V2046" i="7" s="1"/>
  <c r="T2066" i="7"/>
  <c r="U2066" i="7" s="1"/>
  <c r="V2066" i="7" s="1"/>
  <c r="T2001" i="7"/>
  <c r="U2001" i="7" s="1"/>
  <c r="V2001" i="7" s="1"/>
  <c r="T2029" i="7"/>
  <c r="U2029" i="7" s="1"/>
  <c r="V2029" i="7" s="1"/>
  <c r="T2016" i="7"/>
  <c r="U2016" i="7" s="1"/>
  <c r="V2016" i="7" s="1"/>
  <c r="T1995" i="7"/>
  <c r="U1995" i="7" s="1"/>
  <c r="V1995" i="7" s="1"/>
  <c r="T2056" i="7"/>
  <c r="U2056" i="7" s="1"/>
  <c r="V2056" i="7" s="1"/>
  <c r="T2035" i="7"/>
  <c r="U2035" i="7" s="1"/>
  <c r="V2035" i="7" s="1"/>
  <c r="T2010" i="7"/>
  <c r="U2010" i="7" s="1"/>
  <c r="V2010" i="7" s="1"/>
  <c r="T2071" i="7"/>
  <c r="U2071" i="7" s="1"/>
  <c r="V2071" i="7" s="1"/>
  <c r="T2061" i="7"/>
  <c r="U2061" i="7" s="1"/>
  <c r="V2061" i="7" s="1"/>
  <c r="T2009" i="7"/>
  <c r="U2009" i="7" s="1"/>
  <c r="V2009" i="7" s="1"/>
  <c r="T2034" i="7"/>
  <c r="U2034" i="7" s="1"/>
  <c r="V2034" i="7" s="1"/>
  <c r="T2028" i="7"/>
  <c r="U2028" i="7" s="1"/>
  <c r="V2028" i="7" s="1"/>
  <c r="T2007" i="7"/>
  <c r="U2007" i="7" s="1"/>
  <c r="V2007" i="7" s="1"/>
  <c r="T2068" i="7"/>
  <c r="U2068" i="7" s="1"/>
  <c r="V2068" i="7" s="1"/>
  <c r="T2047" i="7"/>
  <c r="U2047" i="7" s="1"/>
  <c r="V2047" i="7" s="1"/>
  <c r="T2038" i="7"/>
  <c r="U2038" i="7" s="1"/>
  <c r="V2038" i="7" s="1"/>
  <c r="T2022" i="7"/>
  <c r="U2022" i="7" s="1"/>
  <c r="V2022" i="7" s="1"/>
  <c r="T2059" i="7"/>
  <c r="U2059" i="7" s="1"/>
  <c r="V2059" i="7" s="1"/>
  <c r="T2012" i="7"/>
  <c r="U2012" i="7" s="1"/>
  <c r="V2012" i="7" s="1"/>
  <c r="T2013" i="7"/>
  <c r="U2013" i="7" s="1"/>
  <c r="V2013" i="7" s="1"/>
  <c r="T2036" i="7"/>
  <c r="U2036" i="7" s="1"/>
  <c r="V2036" i="7" s="1"/>
  <c r="T2042" i="7"/>
  <c r="U2042" i="7" s="1"/>
  <c r="V2042" i="7" s="1"/>
  <c r="T2040" i="7"/>
  <c r="U2040" i="7" s="1"/>
  <c r="V2040" i="7" s="1"/>
  <c r="T2019" i="7"/>
  <c r="U2019" i="7" s="1"/>
  <c r="V2019" i="7" s="1"/>
  <c r="T1997" i="7"/>
  <c r="U1997" i="7" s="1"/>
  <c r="V1997" i="7" s="1"/>
  <c r="T2000" i="7"/>
  <c r="U2000" i="7" s="1"/>
  <c r="V2000" i="7" s="1"/>
  <c r="T2063" i="7"/>
  <c r="U2063" i="7" s="1"/>
  <c r="V2063" i="7" s="1"/>
  <c r="T2050" i="7"/>
  <c r="U2050" i="7" s="1"/>
  <c r="V2050" i="7" s="1"/>
  <c r="T2002" i="7"/>
  <c r="U2002" i="7" s="1"/>
  <c r="V2002" i="7" s="1"/>
  <c r="T2031" i="7"/>
  <c r="U2031" i="7" s="1"/>
  <c r="V2031" i="7" s="1"/>
  <c r="T1994" i="7"/>
  <c r="U1994" i="7" s="1"/>
  <c r="V1994" i="7" s="1"/>
  <c r="T1993" i="7"/>
  <c r="U1993" i="7" s="1"/>
  <c r="V1993" i="7" s="1"/>
  <c r="T2005" i="7"/>
  <c r="U2005" i="7" s="1"/>
  <c r="V2005" i="7" s="1"/>
  <c r="T2069" i="7"/>
  <c r="U2069" i="7" s="1"/>
  <c r="V2069" i="7" s="1"/>
  <c r="T2052" i="7"/>
  <c r="U2052" i="7" s="1"/>
  <c r="V2052" i="7" s="1"/>
  <c r="T2018" i="7"/>
  <c r="U2018" i="7" s="1"/>
  <c r="V2018" i="7" s="1"/>
  <c r="T2064" i="7"/>
  <c r="U2064" i="7" s="1"/>
  <c r="V2064" i="7" s="1"/>
  <c r="T2043" i="7"/>
  <c r="U2043" i="7" s="1"/>
  <c r="V2043" i="7" s="1"/>
  <c r="T2021" i="7"/>
  <c r="U2021" i="7" s="1"/>
  <c r="V2021" i="7" s="1"/>
  <c r="T2024" i="7"/>
  <c r="U2024" i="7" s="1"/>
  <c r="V2024" i="7" s="1"/>
  <c r="T2039" i="7"/>
  <c r="U2039" i="7" s="1"/>
  <c r="V2039" i="7" s="1"/>
  <c r="T2003" i="7"/>
  <c r="U2003" i="7" s="1"/>
  <c r="V2003" i="7" s="1"/>
  <c r="T2045" i="7"/>
  <c r="U2045" i="7" s="1"/>
  <c r="V2045" i="7" s="1"/>
  <c r="T2006" i="7"/>
  <c r="U2006" i="7" s="1"/>
  <c r="V2006" i="7" s="1"/>
  <c r="T2017" i="7"/>
  <c r="U2017" i="7" s="1"/>
  <c r="V2017" i="7" s="1"/>
  <c r="T1996" i="7"/>
  <c r="U1996" i="7" s="1"/>
  <c r="V1996" i="7" s="1"/>
  <c r="T2057" i="7"/>
  <c r="U2057" i="7" s="1"/>
  <c r="V2057" i="7" s="1"/>
  <c r="T2060" i="7"/>
  <c r="U2060" i="7" s="1"/>
  <c r="V2060" i="7" s="1"/>
  <c r="T2014" i="7"/>
  <c r="U2014" i="7" s="1"/>
  <c r="V2014" i="7" s="1"/>
  <c r="T2058" i="7"/>
  <c r="U2058" i="7" s="1"/>
  <c r="V2058" i="7" s="1"/>
  <c r="T2100" i="7"/>
  <c r="U2100" i="7" s="1"/>
  <c r="V2100" i="7" s="1"/>
  <c r="T2103" i="7"/>
  <c r="U2103" i="7" s="1"/>
  <c r="V2103" i="7" s="1"/>
  <c r="T2105" i="7"/>
  <c r="U2105" i="7" s="1"/>
  <c r="V2105" i="7" s="1"/>
  <c r="T2134" i="7"/>
  <c r="U2134" i="7" s="1"/>
  <c r="V2134" i="7" s="1"/>
  <c r="T2095" i="7"/>
  <c r="U2095" i="7" s="1"/>
  <c r="V2095" i="7" s="1"/>
  <c r="T2102" i="7"/>
  <c r="U2102" i="7" s="1"/>
  <c r="V2102" i="7" s="1"/>
  <c r="T2086" i="7"/>
  <c r="U2086" i="7" s="1"/>
  <c r="V2086" i="7" s="1"/>
  <c r="T2112" i="7"/>
  <c r="U2112" i="7" s="1"/>
  <c r="V2112" i="7" s="1"/>
  <c r="T2115" i="7"/>
  <c r="U2115" i="7" s="1"/>
  <c r="V2115" i="7" s="1"/>
  <c r="T2117" i="7"/>
  <c r="U2117" i="7" s="1"/>
  <c r="V2117" i="7" s="1"/>
  <c r="T2087" i="7"/>
  <c r="U2087" i="7" s="1"/>
  <c r="V2087" i="7" s="1"/>
  <c r="T2119" i="7"/>
  <c r="U2119" i="7" s="1"/>
  <c r="V2119" i="7" s="1"/>
  <c r="T2126" i="7"/>
  <c r="U2126" i="7" s="1"/>
  <c r="V2126" i="7" s="1"/>
  <c r="T2133" i="7"/>
  <c r="U2133" i="7" s="1"/>
  <c r="V2133" i="7" s="1"/>
  <c r="T2076" i="7"/>
  <c r="U2076" i="7" s="1"/>
  <c r="V2076" i="7" s="1"/>
  <c r="T2097" i="7"/>
  <c r="U2097" i="7" s="1"/>
  <c r="V2097" i="7" s="1"/>
  <c r="T2124" i="7"/>
  <c r="U2124" i="7" s="1"/>
  <c r="V2124" i="7" s="1"/>
  <c r="T2127" i="7"/>
  <c r="U2127" i="7" s="1"/>
  <c r="V2127" i="7" s="1"/>
  <c r="T2129" i="7"/>
  <c r="U2129" i="7" s="1"/>
  <c r="V2129" i="7" s="1"/>
  <c r="T2111" i="7"/>
  <c r="U2111" i="7" s="1"/>
  <c r="V2111" i="7" s="1"/>
  <c r="T2143" i="7"/>
  <c r="U2143" i="7" s="1"/>
  <c r="V2143" i="7" s="1"/>
  <c r="T2106" i="7"/>
  <c r="U2106" i="7" s="1"/>
  <c r="V2106" i="7" s="1"/>
  <c r="T2122" i="7"/>
  <c r="U2122" i="7" s="1"/>
  <c r="V2122" i="7" s="1"/>
  <c r="T2137" i="7"/>
  <c r="U2137" i="7" s="1"/>
  <c r="V2137" i="7" s="1"/>
  <c r="T2136" i="7"/>
  <c r="U2136" i="7" s="1"/>
  <c r="V2136" i="7" s="1"/>
  <c r="T2139" i="7"/>
  <c r="U2139" i="7" s="1"/>
  <c r="V2139" i="7" s="1"/>
  <c r="T2141" i="7"/>
  <c r="U2141" i="7" s="1"/>
  <c r="V2141" i="7" s="1"/>
  <c r="T2135" i="7"/>
  <c r="U2135" i="7" s="1"/>
  <c r="V2135" i="7" s="1"/>
  <c r="T2073" i="7"/>
  <c r="U2073" i="7" s="1"/>
  <c r="V2073" i="7" s="1"/>
  <c r="T2082" i="7"/>
  <c r="U2082" i="7" s="1"/>
  <c r="V2082" i="7" s="1"/>
  <c r="T2138" i="7"/>
  <c r="U2138" i="7" s="1"/>
  <c r="V2138" i="7" s="1"/>
  <c r="T2132" i="7"/>
  <c r="U2132" i="7" s="1"/>
  <c r="V2132" i="7" s="1"/>
  <c r="T2110" i="7"/>
  <c r="U2110" i="7" s="1"/>
  <c r="V2110" i="7" s="1"/>
  <c r="T2077" i="7"/>
  <c r="U2077" i="7" s="1"/>
  <c r="V2077" i="7" s="1"/>
  <c r="T2080" i="7"/>
  <c r="U2080" i="7" s="1"/>
  <c r="V2080" i="7" s="1"/>
  <c r="T2072" i="7"/>
  <c r="U2072" i="7" s="1"/>
  <c r="V2072" i="7" s="1"/>
  <c r="T2090" i="7"/>
  <c r="U2090" i="7" s="1"/>
  <c r="V2090" i="7" s="1"/>
  <c r="T2074" i="7"/>
  <c r="U2074" i="7" s="1"/>
  <c r="V2074" i="7" s="1"/>
  <c r="T2083" i="7"/>
  <c r="U2083" i="7" s="1"/>
  <c r="V2083" i="7" s="1"/>
  <c r="T2104" i="7"/>
  <c r="U2104" i="7" s="1"/>
  <c r="V2104" i="7" s="1"/>
  <c r="T2118" i="7"/>
  <c r="U2118" i="7" s="1"/>
  <c r="V2118" i="7" s="1"/>
  <c r="T2081" i="7"/>
  <c r="U2081" i="7" s="1"/>
  <c r="V2081" i="7" s="1"/>
  <c r="T2089" i="7"/>
  <c r="U2089" i="7" s="1"/>
  <c r="V2089" i="7" s="1"/>
  <c r="T2092" i="7"/>
  <c r="U2092" i="7" s="1"/>
  <c r="V2092" i="7" s="1"/>
  <c r="T2084" i="7"/>
  <c r="U2084" i="7" s="1"/>
  <c r="V2084" i="7" s="1"/>
  <c r="T2114" i="7"/>
  <c r="U2114" i="7" s="1"/>
  <c r="V2114" i="7" s="1"/>
  <c r="T2098" i="7"/>
  <c r="U2098" i="7" s="1"/>
  <c r="V2098" i="7" s="1"/>
  <c r="T2131" i="7"/>
  <c r="U2131" i="7" s="1"/>
  <c r="V2131" i="7" s="1"/>
  <c r="T2096" i="7"/>
  <c r="U2096" i="7" s="1"/>
  <c r="V2096" i="7" s="1"/>
  <c r="T2130" i="7"/>
  <c r="U2130" i="7" s="1"/>
  <c r="V2130" i="7" s="1"/>
  <c r="T2078" i="7"/>
  <c r="U2078" i="7" s="1"/>
  <c r="V2078" i="7" s="1"/>
  <c r="T2101" i="7"/>
  <c r="U2101" i="7" s="1"/>
  <c r="V2101" i="7" s="1"/>
  <c r="T2123" i="7"/>
  <c r="U2123" i="7" s="1"/>
  <c r="V2123" i="7" s="1"/>
  <c r="T2079" i="7"/>
  <c r="U2079" i="7" s="1"/>
  <c r="V2079" i="7" s="1"/>
  <c r="T2088" i="7"/>
  <c r="U2088" i="7" s="1"/>
  <c r="V2088" i="7" s="1"/>
  <c r="T2113" i="7"/>
  <c r="U2113" i="7" s="1"/>
  <c r="V2113" i="7" s="1"/>
  <c r="T2116" i="7"/>
  <c r="U2116" i="7" s="1"/>
  <c r="V2116" i="7" s="1"/>
  <c r="T2108" i="7"/>
  <c r="U2108" i="7" s="1"/>
  <c r="V2108" i="7" s="1"/>
  <c r="T2121" i="7"/>
  <c r="U2121" i="7" s="1"/>
  <c r="V2121" i="7" s="1"/>
  <c r="T2075" i="7"/>
  <c r="U2075" i="7" s="1"/>
  <c r="V2075" i="7" s="1"/>
  <c r="T2085" i="7"/>
  <c r="U2085" i="7" s="1"/>
  <c r="V2085" i="7" s="1"/>
  <c r="T2109" i="7"/>
  <c r="U2109" i="7" s="1"/>
  <c r="V2109" i="7" s="1"/>
  <c r="T2091" i="7"/>
  <c r="U2091" i="7" s="1"/>
  <c r="V2091" i="7" s="1"/>
  <c r="T2125" i="7"/>
  <c r="U2125" i="7" s="1"/>
  <c r="V2125" i="7" s="1"/>
  <c r="T2128" i="7"/>
  <c r="U2128" i="7" s="1"/>
  <c r="V2128" i="7" s="1"/>
  <c r="T2120" i="7"/>
  <c r="U2120" i="7" s="1"/>
  <c r="V2120" i="7" s="1"/>
  <c r="T2094" i="7"/>
  <c r="U2094" i="7" s="1"/>
  <c r="V2094" i="7" s="1"/>
  <c r="T2099" i="7"/>
  <c r="U2099" i="7" s="1"/>
  <c r="V2099" i="7" s="1"/>
  <c r="T2107" i="7"/>
  <c r="U2107" i="7" s="1"/>
  <c r="V2107" i="7" s="1"/>
  <c r="T2140" i="7"/>
  <c r="U2140" i="7" s="1"/>
  <c r="V2140" i="7" s="1"/>
  <c r="T2142" i="7"/>
  <c r="U2142" i="7" s="1"/>
  <c r="V2142" i="7" s="1"/>
  <c r="T2093" i="7"/>
  <c r="U2093" i="7" s="1"/>
  <c r="V2093" i="7" s="1"/>
  <c r="T2149" i="7"/>
  <c r="U2149" i="7" s="1"/>
  <c r="V2149" i="7" s="1"/>
  <c r="T2144" i="7"/>
  <c r="U2144" i="7" s="1"/>
  <c r="V2144" i="7" s="1"/>
  <c r="T2161" i="7"/>
  <c r="U2161" i="7" s="1"/>
  <c r="V2161" i="7" s="1"/>
  <c r="T2156" i="7"/>
  <c r="U2156" i="7" s="1"/>
  <c r="V2156" i="7" s="1"/>
  <c r="T2162" i="7"/>
  <c r="U2162" i="7" s="1"/>
  <c r="V2162" i="7" s="1"/>
  <c r="T2150" i="7"/>
  <c r="U2150" i="7" s="1"/>
  <c r="V2150" i="7" s="1"/>
  <c r="T2173" i="7"/>
  <c r="U2173" i="7" s="1"/>
  <c r="V2173" i="7" s="1"/>
  <c r="T2168" i="7"/>
  <c r="U2168" i="7" s="1"/>
  <c r="V2168" i="7" s="1"/>
  <c r="T2170" i="7"/>
  <c r="U2170" i="7" s="1"/>
  <c r="V2170" i="7" s="1"/>
  <c r="T2146" i="7"/>
  <c r="U2146" i="7" s="1"/>
  <c r="V2146" i="7" s="1"/>
  <c r="T2169" i="7"/>
  <c r="U2169" i="7" s="1"/>
  <c r="V2169" i="7" s="1"/>
  <c r="T2164" i="7"/>
  <c r="U2164" i="7" s="1"/>
  <c r="V2164" i="7" s="1"/>
  <c r="T2159" i="7"/>
  <c r="U2159" i="7" s="1"/>
  <c r="V2159" i="7" s="1"/>
  <c r="T2151" i="7"/>
  <c r="U2151" i="7" s="1"/>
  <c r="V2151" i="7" s="1"/>
  <c r="T2152" i="7"/>
  <c r="U2152" i="7" s="1"/>
  <c r="V2152" i="7" s="1"/>
  <c r="T2165" i="7"/>
  <c r="U2165" i="7" s="1"/>
  <c r="V2165" i="7" s="1"/>
  <c r="T2163" i="7"/>
  <c r="U2163" i="7" s="1"/>
  <c r="V2163" i="7" s="1"/>
  <c r="T2157" i="7"/>
  <c r="U2157" i="7" s="1"/>
  <c r="V2157" i="7" s="1"/>
  <c r="T2145" i="7"/>
  <c r="U2145" i="7" s="1"/>
  <c r="V2145" i="7" s="1"/>
  <c r="T2171" i="7"/>
  <c r="U2171" i="7" s="1"/>
  <c r="V2171" i="7" s="1"/>
  <c r="T2175" i="7"/>
  <c r="U2175" i="7" s="1"/>
  <c r="V2175" i="7" s="1"/>
  <c r="T2174" i="7"/>
  <c r="U2174" i="7" s="1"/>
  <c r="V2174" i="7" s="1"/>
  <c r="T2178" i="7"/>
  <c r="U2178" i="7" s="1"/>
  <c r="V2178" i="7" s="1"/>
  <c r="T2160" i="7"/>
  <c r="U2160" i="7" s="1"/>
  <c r="V2160" i="7" s="1"/>
  <c r="T2177" i="7"/>
  <c r="U2177" i="7" s="1"/>
  <c r="V2177" i="7" s="1"/>
  <c r="T2166" i="7"/>
  <c r="U2166" i="7" s="1"/>
  <c r="V2166" i="7" s="1"/>
  <c r="T2167" i="7"/>
  <c r="U2167" i="7" s="1"/>
  <c r="V2167" i="7" s="1"/>
  <c r="T2154" i="7"/>
  <c r="U2154" i="7" s="1"/>
  <c r="V2154" i="7" s="1"/>
  <c r="T2155" i="7"/>
  <c r="U2155" i="7" s="1"/>
  <c r="V2155" i="7" s="1"/>
  <c r="T2148" i="7"/>
  <c r="U2148" i="7" s="1"/>
  <c r="V2148" i="7" s="1"/>
  <c r="T2153" i="7"/>
  <c r="U2153" i="7" s="1"/>
  <c r="V2153" i="7" s="1"/>
  <c r="T2158" i="7"/>
  <c r="U2158" i="7" s="1"/>
  <c r="V2158" i="7" s="1"/>
  <c r="T2176" i="7"/>
  <c r="U2176" i="7" s="1"/>
  <c r="V2176" i="7" s="1"/>
  <c r="T2147" i="7"/>
  <c r="U2147" i="7" s="1"/>
  <c r="V2147" i="7" s="1"/>
  <c r="T2172" i="7"/>
  <c r="U2172" i="7" s="1"/>
  <c r="V2172" i="7" s="1"/>
  <c r="T3299" i="7"/>
  <c r="U3299" i="7" s="1"/>
  <c r="V3299" i="7" s="1"/>
  <c r="T1716" i="7"/>
  <c r="U1716" i="7" s="1"/>
  <c r="V1716" i="7" s="1"/>
  <c r="T1717" i="7"/>
  <c r="U1717" i="7" s="1"/>
  <c r="V1717" i="7" s="1"/>
  <c r="T1719" i="7"/>
  <c r="U1719" i="7" s="1"/>
  <c r="V1719" i="7" s="1"/>
  <c r="T1720" i="7"/>
  <c r="U1720" i="7" s="1"/>
  <c r="V1720" i="7" s="1"/>
  <c r="T1721" i="7"/>
  <c r="U1721" i="7" s="1"/>
  <c r="V1721" i="7" s="1"/>
  <c r="T1723" i="7"/>
  <c r="U1723" i="7" s="1"/>
  <c r="V1723" i="7" s="1"/>
  <c r="T1712" i="7"/>
  <c r="U1712" i="7" s="1"/>
  <c r="V1712" i="7" s="1"/>
  <c r="T1775" i="7"/>
  <c r="U1775" i="7" s="1"/>
  <c r="V1775" i="7" s="1"/>
  <c r="T1667" i="7"/>
  <c r="U1667" i="7" s="1"/>
  <c r="V1667" i="7" s="1"/>
  <c r="T1702" i="7"/>
  <c r="U1702" i="7" s="1"/>
  <c r="V1702" i="7" s="1"/>
  <c r="T1739" i="7"/>
  <c r="U1739" i="7" s="1"/>
  <c r="V1739" i="7" s="1"/>
  <c r="T1746" i="7"/>
  <c r="U1746" i="7" s="1"/>
  <c r="V1746" i="7" s="1"/>
  <c r="T1678" i="7"/>
  <c r="U1678" i="7" s="1"/>
  <c r="V1678" i="7" s="1"/>
  <c r="T1675" i="7"/>
  <c r="U1675" i="7" s="1"/>
  <c r="V1675" i="7" s="1"/>
  <c r="T1725" i="7"/>
  <c r="U1725" i="7" s="1"/>
  <c r="V1725" i="7" s="1"/>
  <c r="T1684" i="7"/>
  <c r="U1684" i="7" s="1"/>
  <c r="V1684" i="7" s="1"/>
  <c r="T1727" i="7"/>
  <c r="U1727" i="7" s="1"/>
  <c r="V1727" i="7" s="1"/>
  <c r="T1749" i="7"/>
  <c r="U1749" i="7" s="1"/>
  <c r="V1749" i="7" s="1"/>
  <c r="T1728" i="7"/>
  <c r="U1728" i="7" s="1"/>
  <c r="V1728" i="7" s="1"/>
  <c r="T1729" i="7"/>
  <c r="U1729" i="7" s="1"/>
  <c r="V1729" i="7" s="1"/>
  <c r="T1731" i="7"/>
  <c r="U1731" i="7" s="1"/>
  <c r="V1731" i="7" s="1"/>
  <c r="T1732" i="7"/>
  <c r="U1732" i="7" s="1"/>
  <c r="V1732" i="7" s="1"/>
  <c r="T1733" i="7"/>
  <c r="U1733" i="7" s="1"/>
  <c r="V1733" i="7" s="1"/>
  <c r="T1735" i="7"/>
  <c r="U1735" i="7" s="1"/>
  <c r="V1735" i="7" s="1"/>
  <c r="T1724" i="7"/>
  <c r="U1724" i="7" s="1"/>
  <c r="V1724" i="7" s="1"/>
  <c r="T1665" i="7"/>
  <c r="U1665" i="7" s="1"/>
  <c r="V1665" i="7" s="1"/>
  <c r="T1698" i="7"/>
  <c r="U1698" i="7" s="1"/>
  <c r="V1698" i="7" s="1"/>
  <c r="T1730" i="7"/>
  <c r="U1730" i="7" s="1"/>
  <c r="V1730" i="7" s="1"/>
  <c r="T1715" i="7"/>
  <c r="U1715" i="7" s="1"/>
  <c r="V1715" i="7" s="1"/>
  <c r="T1686" i="7"/>
  <c r="U1686" i="7" s="1"/>
  <c r="V1686" i="7" s="1"/>
  <c r="T1664" i="7"/>
  <c r="U1664" i="7" s="1"/>
  <c r="V1664" i="7" s="1"/>
  <c r="T1680" i="7"/>
  <c r="U1680" i="7" s="1"/>
  <c r="V1680" i="7" s="1"/>
  <c r="T1737" i="7"/>
  <c r="U1737" i="7" s="1"/>
  <c r="V1737" i="7" s="1"/>
  <c r="T1794" i="7"/>
  <c r="U1794" i="7" s="1"/>
  <c r="V1794" i="7" s="1"/>
  <c r="T1740" i="7"/>
  <c r="U1740" i="7" s="1"/>
  <c r="V1740" i="7" s="1"/>
  <c r="T1741" i="7"/>
  <c r="U1741" i="7" s="1"/>
  <c r="V1741" i="7" s="1"/>
  <c r="T1743" i="7"/>
  <c r="U1743" i="7" s="1"/>
  <c r="V1743" i="7" s="1"/>
  <c r="T1744" i="7"/>
  <c r="U1744" i="7" s="1"/>
  <c r="V1744" i="7" s="1"/>
  <c r="T1745" i="7"/>
  <c r="U1745" i="7" s="1"/>
  <c r="V1745" i="7" s="1"/>
  <c r="T1747" i="7"/>
  <c r="U1747" i="7" s="1"/>
  <c r="V1747" i="7" s="1"/>
  <c r="T1736" i="7"/>
  <c r="U1736" i="7" s="1"/>
  <c r="V1736" i="7" s="1"/>
  <c r="T1691" i="7"/>
  <c r="U1691" i="7" s="1"/>
  <c r="V1691" i="7" s="1"/>
  <c r="T1726" i="7"/>
  <c r="U1726" i="7" s="1"/>
  <c r="V1726" i="7" s="1"/>
  <c r="T1677" i="7"/>
  <c r="U1677" i="7" s="1"/>
  <c r="V1677" i="7" s="1"/>
  <c r="T1679" i="7"/>
  <c r="U1679" i="7" s="1"/>
  <c r="V1679" i="7" s="1"/>
  <c r="T1773" i="7"/>
  <c r="U1773" i="7" s="1"/>
  <c r="V1773" i="7" s="1"/>
  <c r="T1774" i="7"/>
  <c r="U1774" i="7" s="1"/>
  <c r="V1774" i="7" s="1"/>
  <c r="T1669" i="7"/>
  <c r="U1669" i="7" s="1"/>
  <c r="V1669" i="7" s="1"/>
  <c r="T1701" i="7"/>
  <c r="U1701" i="7" s="1"/>
  <c r="V1701" i="7" s="1"/>
  <c r="T1687" i="7"/>
  <c r="U1687" i="7" s="1"/>
  <c r="V1687" i="7" s="1"/>
  <c r="T1752" i="7"/>
  <c r="U1752" i="7" s="1"/>
  <c r="V1752" i="7" s="1"/>
  <c r="T1753" i="7"/>
  <c r="U1753" i="7" s="1"/>
  <c r="V1753" i="7" s="1"/>
  <c r="T1755" i="7"/>
  <c r="U1755" i="7" s="1"/>
  <c r="V1755" i="7" s="1"/>
  <c r="T1756" i="7"/>
  <c r="U1756" i="7" s="1"/>
  <c r="V1756" i="7" s="1"/>
  <c r="T1757" i="7"/>
  <c r="U1757" i="7" s="1"/>
  <c r="V1757" i="7" s="1"/>
  <c r="T1759" i="7"/>
  <c r="U1759" i="7" s="1"/>
  <c r="V1759" i="7" s="1"/>
  <c r="T1748" i="7"/>
  <c r="U1748" i="7" s="1"/>
  <c r="V1748" i="7" s="1"/>
  <c r="T1722" i="7"/>
  <c r="U1722" i="7" s="1"/>
  <c r="V1722" i="7" s="1"/>
  <c r="T1754" i="7"/>
  <c r="U1754" i="7" s="1"/>
  <c r="V1754" i="7" s="1"/>
  <c r="T1703" i="7"/>
  <c r="U1703" i="7" s="1"/>
  <c r="V1703" i="7" s="1"/>
  <c r="T1710" i="7"/>
  <c r="U1710" i="7" s="1"/>
  <c r="V1710" i="7" s="1"/>
  <c r="T1673" i="7"/>
  <c r="U1673" i="7" s="1"/>
  <c r="V1673" i="7" s="1"/>
  <c r="T1683" i="7"/>
  <c r="U1683" i="7" s="1"/>
  <c r="V1683" i="7" s="1"/>
  <c r="T1787" i="7"/>
  <c r="U1787" i="7" s="1"/>
  <c r="V1787" i="7" s="1"/>
  <c r="T1764" i="7"/>
  <c r="U1764" i="7" s="1"/>
  <c r="V1764" i="7" s="1"/>
  <c r="T1765" i="7"/>
  <c r="U1765" i="7" s="1"/>
  <c r="V1765" i="7" s="1"/>
  <c r="T1767" i="7"/>
  <c r="U1767" i="7" s="1"/>
  <c r="V1767" i="7" s="1"/>
  <c r="T1768" i="7"/>
  <c r="U1768" i="7" s="1"/>
  <c r="V1768" i="7" s="1"/>
  <c r="T1769" i="7"/>
  <c r="U1769" i="7" s="1"/>
  <c r="V1769" i="7" s="1"/>
  <c r="T1771" i="7"/>
  <c r="U1771" i="7" s="1"/>
  <c r="V1771" i="7" s="1"/>
  <c r="T1760" i="7"/>
  <c r="U1760" i="7" s="1"/>
  <c r="V1760" i="7" s="1"/>
  <c r="T1750" i="7"/>
  <c r="U1750" i="7" s="1"/>
  <c r="V1750" i="7" s="1"/>
  <c r="T1785" i="7"/>
  <c r="U1785" i="7" s="1"/>
  <c r="V1785" i="7" s="1"/>
  <c r="T1734" i="7"/>
  <c r="U1734" i="7" s="1"/>
  <c r="V1734" i="7" s="1"/>
  <c r="T1738" i="7"/>
  <c r="U1738" i="7" s="1"/>
  <c r="V1738" i="7" s="1"/>
  <c r="T1713" i="7"/>
  <c r="U1713" i="7" s="1"/>
  <c r="V1713" i="7" s="1"/>
  <c r="T1662" i="7"/>
  <c r="U1662" i="7" s="1"/>
  <c r="V1662" i="7" s="1"/>
  <c r="T1685" i="7"/>
  <c r="U1685" i="7" s="1"/>
  <c r="V1685" i="7" s="1"/>
  <c r="T1682" i="7"/>
  <c r="U1682" i="7" s="1"/>
  <c r="V1682" i="7" s="1"/>
  <c r="T1786" i="7"/>
  <c r="U1786" i="7" s="1"/>
  <c r="V1786" i="7" s="1"/>
  <c r="T1776" i="7"/>
  <c r="U1776" i="7" s="1"/>
  <c r="V1776" i="7" s="1"/>
  <c r="T1777" i="7"/>
  <c r="U1777" i="7" s="1"/>
  <c r="V1777" i="7" s="1"/>
  <c r="T1779" i="7"/>
  <c r="U1779" i="7" s="1"/>
  <c r="V1779" i="7" s="1"/>
  <c r="T1780" i="7"/>
  <c r="U1780" i="7" s="1"/>
  <c r="V1780" i="7" s="1"/>
  <c r="T1781" i="7"/>
  <c r="U1781" i="7" s="1"/>
  <c r="V1781" i="7" s="1"/>
  <c r="T1783" i="7"/>
  <c r="U1783" i="7" s="1"/>
  <c r="V1783" i="7" s="1"/>
  <c r="T1772" i="7"/>
  <c r="U1772" i="7" s="1"/>
  <c r="V1772" i="7" s="1"/>
  <c r="T1778" i="7"/>
  <c r="U1778" i="7" s="1"/>
  <c r="V1778" i="7" s="1"/>
  <c r="T1674" i="7"/>
  <c r="U1674" i="7" s="1"/>
  <c r="V1674" i="7" s="1"/>
  <c r="T1762" i="7"/>
  <c r="U1762" i="7" s="1"/>
  <c r="V1762" i="7" s="1"/>
  <c r="T1766" i="7"/>
  <c r="U1766" i="7" s="1"/>
  <c r="V1766" i="7" s="1"/>
  <c r="T1689" i="7"/>
  <c r="U1689" i="7" s="1"/>
  <c r="V1689" i="7" s="1"/>
  <c r="T1658" i="7"/>
  <c r="U1658" i="7" s="1"/>
  <c r="V1658" i="7" s="1"/>
  <c r="T1671" i="7"/>
  <c r="U1671" i="7" s="1"/>
  <c r="V1671" i="7" s="1"/>
  <c r="T1714" i="7"/>
  <c r="U1714" i="7" s="1"/>
  <c r="V1714" i="7" s="1"/>
  <c r="T1690" i="7"/>
  <c r="U1690" i="7" s="1"/>
  <c r="V1690" i="7" s="1"/>
  <c r="T1709" i="7"/>
  <c r="U1709" i="7" s="1"/>
  <c r="V1709" i="7" s="1"/>
  <c r="T1742" i="7"/>
  <c r="U1742" i="7" s="1"/>
  <c r="V1742" i="7" s="1"/>
  <c r="T1788" i="7"/>
  <c r="U1788" i="7" s="1"/>
  <c r="V1788" i="7" s="1"/>
  <c r="T1789" i="7"/>
  <c r="U1789" i="7" s="1"/>
  <c r="V1789" i="7" s="1"/>
  <c r="T1791" i="7"/>
  <c r="U1791" i="7" s="1"/>
  <c r="V1791" i="7" s="1"/>
  <c r="T1792" i="7"/>
  <c r="U1792" i="7" s="1"/>
  <c r="V1792" i="7" s="1"/>
  <c r="T1793" i="7"/>
  <c r="U1793" i="7" s="1"/>
  <c r="V1793" i="7" s="1"/>
  <c r="T1795" i="7"/>
  <c r="U1795" i="7" s="1"/>
  <c r="V1795" i="7" s="1"/>
  <c r="T1784" i="7"/>
  <c r="U1784" i="7" s="1"/>
  <c r="V1784" i="7" s="1"/>
  <c r="T1666" i="7"/>
  <c r="U1666" i="7" s="1"/>
  <c r="V1666" i="7" s="1"/>
  <c r="T1761" i="7"/>
  <c r="U1761" i="7" s="1"/>
  <c r="V1761" i="7" s="1"/>
  <c r="T1790" i="7"/>
  <c r="U1790" i="7" s="1"/>
  <c r="V1790" i="7" s="1"/>
  <c r="T1797" i="7"/>
  <c r="U1797" i="7" s="1"/>
  <c r="V1797" i="7" s="1"/>
  <c r="T1668" i="7"/>
  <c r="U1668" i="7" s="1"/>
  <c r="V1668" i="7" s="1"/>
  <c r="T1681" i="7"/>
  <c r="U1681" i="7" s="1"/>
  <c r="V1681" i="7" s="1"/>
  <c r="T1751" i="7"/>
  <c r="U1751" i="7" s="1"/>
  <c r="V1751" i="7" s="1"/>
  <c r="T1657" i="7"/>
  <c r="U1657" i="7" s="1"/>
  <c r="V1657" i="7" s="1"/>
  <c r="T1659" i="7"/>
  <c r="U1659" i="7" s="1"/>
  <c r="V1659" i="7" s="1"/>
  <c r="T1660" i="7"/>
  <c r="U1660" i="7" s="1"/>
  <c r="V1660" i="7" s="1"/>
  <c r="T1661" i="7"/>
  <c r="U1661" i="7" s="1"/>
  <c r="V1661" i="7" s="1"/>
  <c r="T1663" i="7"/>
  <c r="U1663" i="7" s="1"/>
  <c r="V1663" i="7" s="1"/>
  <c r="T1796" i="7"/>
  <c r="U1796" i="7" s="1"/>
  <c r="V1796" i="7" s="1"/>
  <c r="T1694" i="7"/>
  <c r="U1694" i="7" s="1"/>
  <c r="V1694" i="7" s="1"/>
  <c r="T1670" i="7"/>
  <c r="U1670" i="7" s="1"/>
  <c r="V1670" i="7" s="1"/>
  <c r="T1672" i="7"/>
  <c r="U1672" i="7" s="1"/>
  <c r="V1672" i="7" s="1"/>
  <c r="T1706" i="7"/>
  <c r="U1706" i="7" s="1"/>
  <c r="V1706" i="7" s="1"/>
  <c r="T1676" i="7"/>
  <c r="U1676" i="7" s="1"/>
  <c r="V1676" i="7" s="1"/>
  <c r="T1711" i="7"/>
  <c r="U1711" i="7" s="1"/>
  <c r="V1711" i="7" s="1"/>
  <c r="T1692" i="7"/>
  <c r="U1692" i="7" s="1"/>
  <c r="V1692" i="7" s="1"/>
  <c r="T1693" i="7"/>
  <c r="U1693" i="7" s="1"/>
  <c r="V1693" i="7" s="1"/>
  <c r="T1695" i="7"/>
  <c r="U1695" i="7" s="1"/>
  <c r="V1695" i="7" s="1"/>
  <c r="T1696" i="7"/>
  <c r="U1696" i="7" s="1"/>
  <c r="V1696" i="7" s="1"/>
  <c r="T1697" i="7"/>
  <c r="U1697" i="7" s="1"/>
  <c r="V1697" i="7" s="1"/>
  <c r="T1699" i="7"/>
  <c r="U1699" i="7" s="1"/>
  <c r="V1699" i="7" s="1"/>
  <c r="T1688" i="7"/>
  <c r="U1688" i="7" s="1"/>
  <c r="V1688" i="7" s="1"/>
  <c r="T1718" i="7"/>
  <c r="U1718" i="7" s="1"/>
  <c r="V1718" i="7" s="1"/>
  <c r="T1782" i="7"/>
  <c r="U1782" i="7" s="1"/>
  <c r="V1782" i="7" s="1"/>
  <c r="T1758" i="7"/>
  <c r="U1758" i="7" s="1"/>
  <c r="V1758" i="7" s="1"/>
  <c r="T1763" i="7"/>
  <c r="U1763" i="7" s="1"/>
  <c r="V1763" i="7" s="1"/>
  <c r="T1770" i="7"/>
  <c r="U1770" i="7" s="1"/>
  <c r="V1770" i="7" s="1"/>
  <c r="T1704" i="7"/>
  <c r="U1704" i="7" s="1"/>
  <c r="V1704" i="7" s="1"/>
  <c r="T1705" i="7"/>
  <c r="U1705" i="7" s="1"/>
  <c r="V1705" i="7" s="1"/>
  <c r="T1707" i="7"/>
  <c r="U1707" i="7" s="1"/>
  <c r="V1707" i="7" s="1"/>
  <c r="T1708" i="7"/>
  <c r="U1708" i="7" s="1"/>
  <c r="V1708" i="7" s="1"/>
  <c r="T1700" i="7"/>
  <c r="U1700" i="7" s="1"/>
  <c r="V1700" i="7" s="1"/>
  <c r="T1827" i="7"/>
  <c r="U1827" i="7" s="1"/>
  <c r="V1827" i="7" s="1"/>
  <c r="T1832" i="7"/>
  <c r="U1832" i="7" s="1"/>
  <c r="V1832" i="7" s="1"/>
  <c r="T1809" i="7"/>
  <c r="U1809" i="7" s="1"/>
  <c r="V1809" i="7" s="1"/>
  <c r="T1846" i="7"/>
  <c r="U1846" i="7" s="1"/>
  <c r="V1846" i="7" s="1"/>
  <c r="T1850" i="7"/>
  <c r="U1850" i="7" s="1"/>
  <c r="V1850" i="7" s="1"/>
  <c r="T1830" i="7"/>
  <c r="U1830" i="7" s="1"/>
  <c r="V1830" i="7" s="1"/>
  <c r="T1799" i="7"/>
  <c r="U1799" i="7" s="1"/>
  <c r="V1799" i="7" s="1"/>
  <c r="T1801" i="7"/>
  <c r="U1801" i="7" s="1"/>
  <c r="V1801" i="7" s="1"/>
  <c r="T1839" i="7"/>
  <c r="U1839" i="7" s="1"/>
  <c r="V1839" i="7" s="1"/>
  <c r="T1807" i="7"/>
  <c r="U1807" i="7" s="1"/>
  <c r="V1807" i="7" s="1"/>
  <c r="T1844" i="7"/>
  <c r="U1844" i="7" s="1"/>
  <c r="V1844" i="7" s="1"/>
  <c r="T1835" i="7"/>
  <c r="U1835" i="7" s="1"/>
  <c r="V1835" i="7" s="1"/>
  <c r="T1814" i="7"/>
  <c r="U1814" i="7" s="1"/>
  <c r="V1814" i="7" s="1"/>
  <c r="T1833" i="7"/>
  <c r="U1833" i="7" s="1"/>
  <c r="V1833" i="7" s="1"/>
  <c r="T1815" i="7"/>
  <c r="U1815" i="7" s="1"/>
  <c r="V1815" i="7" s="1"/>
  <c r="T1813" i="7"/>
  <c r="U1813" i="7" s="1"/>
  <c r="V1813" i="7" s="1"/>
  <c r="T1851" i="7"/>
  <c r="U1851" i="7" s="1"/>
  <c r="V1851" i="7" s="1"/>
  <c r="T1819" i="7"/>
  <c r="U1819" i="7" s="1"/>
  <c r="V1819" i="7" s="1"/>
  <c r="T1845" i="7"/>
  <c r="U1845" i="7" s="1"/>
  <c r="V1845" i="7" s="1"/>
  <c r="T1826" i="7"/>
  <c r="U1826" i="7" s="1"/>
  <c r="V1826" i="7" s="1"/>
  <c r="T1821" i="7"/>
  <c r="U1821" i="7" s="1"/>
  <c r="V1821" i="7" s="1"/>
  <c r="T1842" i="7"/>
  <c r="U1842" i="7" s="1"/>
  <c r="V1842" i="7" s="1"/>
  <c r="T1820" i="7"/>
  <c r="U1820" i="7" s="1"/>
  <c r="V1820" i="7" s="1"/>
  <c r="T1825" i="7"/>
  <c r="U1825" i="7" s="1"/>
  <c r="V1825" i="7" s="1"/>
  <c r="T1831" i="7"/>
  <c r="U1831" i="7" s="1"/>
  <c r="V1831" i="7" s="1"/>
  <c r="T1823" i="7"/>
  <c r="U1823" i="7" s="1"/>
  <c r="V1823" i="7" s="1"/>
  <c r="T1800" i="7"/>
  <c r="U1800" i="7" s="1"/>
  <c r="V1800" i="7" s="1"/>
  <c r="T1837" i="7"/>
  <c r="U1837" i="7" s="1"/>
  <c r="V1837" i="7" s="1"/>
  <c r="T1805" i="7"/>
  <c r="U1805" i="7" s="1"/>
  <c r="V1805" i="7" s="1"/>
  <c r="T1843" i="7"/>
  <c r="U1843" i="7" s="1"/>
  <c r="V1843" i="7" s="1"/>
  <c r="T1810" i="7"/>
  <c r="U1810" i="7" s="1"/>
  <c r="V1810" i="7" s="1"/>
  <c r="T1854" i="7"/>
  <c r="U1854" i="7" s="1"/>
  <c r="V1854" i="7" s="1"/>
  <c r="T1848" i="7"/>
  <c r="U1848" i="7" s="1"/>
  <c r="V1848" i="7" s="1"/>
  <c r="T1847" i="7"/>
  <c r="U1847" i="7" s="1"/>
  <c r="V1847" i="7" s="1"/>
  <c r="T1852" i="7"/>
  <c r="U1852" i="7" s="1"/>
  <c r="V1852" i="7" s="1"/>
  <c r="T1822" i="7"/>
  <c r="U1822" i="7" s="1"/>
  <c r="V1822" i="7" s="1"/>
  <c r="T1812" i="7"/>
  <c r="U1812" i="7" s="1"/>
  <c r="V1812" i="7" s="1"/>
  <c r="T1849" i="7"/>
  <c r="U1849" i="7" s="1"/>
  <c r="V1849" i="7" s="1"/>
  <c r="T1817" i="7"/>
  <c r="U1817" i="7" s="1"/>
  <c r="V1817" i="7" s="1"/>
  <c r="T1855" i="7"/>
  <c r="U1855" i="7" s="1"/>
  <c r="V1855" i="7" s="1"/>
  <c r="T1818" i="7"/>
  <c r="U1818" i="7" s="1"/>
  <c r="V1818" i="7" s="1"/>
  <c r="T1816" i="7"/>
  <c r="U1816" i="7" s="1"/>
  <c r="V1816" i="7" s="1"/>
  <c r="T1811" i="7"/>
  <c r="U1811" i="7" s="1"/>
  <c r="V1811" i="7" s="1"/>
  <c r="T1828" i="7"/>
  <c r="U1828" i="7" s="1"/>
  <c r="V1828" i="7" s="1"/>
  <c r="T1838" i="7"/>
  <c r="U1838" i="7" s="1"/>
  <c r="V1838" i="7" s="1"/>
  <c r="T1824" i="7"/>
  <c r="U1824" i="7" s="1"/>
  <c r="V1824" i="7" s="1"/>
  <c r="T1829" i="7"/>
  <c r="U1829" i="7" s="1"/>
  <c r="V1829" i="7" s="1"/>
  <c r="T1798" i="7"/>
  <c r="U1798" i="7" s="1"/>
  <c r="V1798" i="7" s="1"/>
  <c r="T1853" i="7"/>
  <c r="U1853" i="7" s="1"/>
  <c r="V1853" i="7" s="1"/>
  <c r="T1836" i="7"/>
  <c r="U1836" i="7" s="1"/>
  <c r="V1836" i="7" s="1"/>
  <c r="T1804" i="7"/>
  <c r="U1804" i="7" s="1"/>
  <c r="V1804" i="7" s="1"/>
  <c r="T1841" i="7"/>
  <c r="U1841" i="7" s="1"/>
  <c r="V1841" i="7" s="1"/>
  <c r="T1806" i="7"/>
  <c r="U1806" i="7" s="1"/>
  <c r="V1806" i="7" s="1"/>
  <c r="T1834" i="7"/>
  <c r="U1834" i="7" s="1"/>
  <c r="V1834" i="7" s="1"/>
  <c r="T1803" i="7"/>
  <c r="U1803" i="7" s="1"/>
  <c r="V1803" i="7" s="1"/>
  <c r="T1840" i="7"/>
  <c r="U1840" i="7" s="1"/>
  <c r="V1840" i="7" s="1"/>
  <c r="T1808" i="7"/>
  <c r="U1808" i="7" s="1"/>
  <c r="V1808" i="7" s="1"/>
  <c r="T1802" i="7"/>
  <c r="U1802" i="7" s="1"/>
  <c r="V1802" i="7" s="1"/>
  <c r="T3339" i="7"/>
  <c r="U3339" i="7" s="1"/>
  <c r="V3339" i="7" s="1"/>
  <c r="T3358" i="7"/>
  <c r="U3358" i="7" s="1"/>
  <c r="V3358" i="7" s="1"/>
  <c r="T3324" i="7"/>
  <c r="U3324" i="7" s="1"/>
  <c r="V3324" i="7" s="1"/>
  <c r="T3359" i="7"/>
  <c r="U3359" i="7" s="1"/>
  <c r="V3359" i="7" s="1"/>
  <c r="T3315" i="7"/>
  <c r="U3315" i="7" s="1"/>
  <c r="V3315" i="7" s="1"/>
  <c r="T3361" i="7"/>
  <c r="U3361" i="7" s="1"/>
  <c r="V3361" i="7" s="1"/>
  <c r="T3302" i="7"/>
  <c r="U3302" i="7" s="1"/>
  <c r="V3302" i="7" s="1"/>
  <c r="T3341" i="7"/>
  <c r="U3341" i="7" s="1"/>
  <c r="V3341" i="7" s="1"/>
  <c r="T3322" i="7"/>
  <c r="U3322" i="7" s="1"/>
  <c r="V3322" i="7" s="1"/>
  <c r="T3333" i="7"/>
  <c r="U3333" i="7" s="1"/>
  <c r="V3333" i="7" s="1"/>
  <c r="T3347" i="7"/>
  <c r="U3347" i="7" s="1"/>
  <c r="V3347" i="7" s="1"/>
  <c r="T3353" i="7"/>
  <c r="U3353" i="7" s="1"/>
  <c r="V3353" i="7" s="1"/>
  <c r="T3313" i="7"/>
  <c r="U3313" i="7" s="1"/>
  <c r="V3313" i="7" s="1"/>
  <c r="T3319" i="7"/>
  <c r="U3319" i="7" s="1"/>
  <c r="V3319" i="7" s="1"/>
  <c r="T3317" i="7"/>
  <c r="U3317" i="7" s="1"/>
  <c r="V3317" i="7" s="1"/>
  <c r="T3362" i="7"/>
  <c r="U3362" i="7" s="1"/>
  <c r="V3362" i="7" s="1"/>
  <c r="T3330" i="7"/>
  <c r="U3330" i="7" s="1"/>
  <c r="V3330" i="7" s="1"/>
  <c r="T3343" i="7"/>
  <c r="U3343" i="7" s="1"/>
  <c r="V3343" i="7" s="1"/>
  <c r="T3329" i="7"/>
  <c r="U3329" i="7" s="1"/>
  <c r="V3329" i="7" s="1"/>
  <c r="T3310" i="7"/>
  <c r="U3310" i="7" s="1"/>
  <c r="V3310" i="7" s="1"/>
  <c r="T3308" i="7"/>
  <c r="U3308" i="7" s="1"/>
  <c r="V3308" i="7" s="1"/>
  <c r="T3327" i="7"/>
  <c r="U3327" i="7" s="1"/>
  <c r="V3327" i="7" s="1"/>
  <c r="T3296" i="7"/>
  <c r="U3296" i="7" s="1"/>
  <c r="V3296" i="7" s="1"/>
  <c r="T3355" i="7"/>
  <c r="U3355" i="7" s="1"/>
  <c r="V3355" i="7" s="1"/>
  <c r="T3314" i="7"/>
  <c r="U3314" i="7" s="1"/>
  <c r="V3314" i="7" s="1"/>
  <c r="T3321" i="7"/>
  <c r="U3321" i="7" s="1"/>
  <c r="V3321" i="7" s="1"/>
  <c r="T3301" i="7"/>
  <c r="U3301" i="7" s="1"/>
  <c r="V3301" i="7" s="1"/>
  <c r="T3210" i="7"/>
  <c r="U3210" i="7" s="1"/>
  <c r="V3210" i="7" s="1"/>
  <c r="T3196" i="7"/>
  <c r="U3196" i="7" s="1"/>
  <c r="V3196" i="7" s="1"/>
  <c r="T3212" i="7"/>
  <c r="U3212" i="7" s="1"/>
  <c r="V3212" i="7" s="1"/>
  <c r="T3190" i="7"/>
  <c r="U3190" i="7" s="1"/>
  <c r="V3190" i="7" s="1"/>
  <c r="T3208" i="7"/>
  <c r="U3208" i="7" s="1"/>
  <c r="V3208" i="7" s="1"/>
  <c r="T3179" i="7"/>
  <c r="U3179" i="7" s="1"/>
  <c r="V3179" i="7" s="1"/>
  <c r="T3175" i="7"/>
  <c r="U3175" i="7" s="1"/>
  <c r="V3175" i="7" s="1"/>
  <c r="T3187" i="7"/>
  <c r="U3187" i="7" s="1"/>
  <c r="V3187" i="7" s="1"/>
  <c r="T3183" i="7"/>
  <c r="U3183" i="7" s="1"/>
  <c r="V3183" i="7" s="1"/>
  <c r="T3213" i="7"/>
  <c r="U3213" i="7" s="1"/>
  <c r="V3213" i="7" s="1"/>
  <c r="T3202" i="7"/>
  <c r="U3202" i="7" s="1"/>
  <c r="V3202" i="7" s="1"/>
  <c r="T3177" i="7"/>
  <c r="U3177" i="7" s="1"/>
  <c r="V3177" i="7" s="1"/>
  <c r="T3197" i="7"/>
  <c r="U3197" i="7" s="1"/>
  <c r="V3197" i="7" s="1"/>
  <c r="T3201" i="7"/>
  <c r="U3201" i="7" s="1"/>
  <c r="V3201" i="7" s="1"/>
  <c r="T3185" i="7"/>
  <c r="U3185" i="7" s="1"/>
  <c r="V3185" i="7" s="1"/>
  <c r="T3174" i="7"/>
  <c r="U3174" i="7" s="1"/>
  <c r="V3174" i="7" s="1"/>
  <c r="T3209" i="7"/>
  <c r="U3209" i="7" s="1"/>
  <c r="V3209" i="7" s="1"/>
  <c r="T3182" i="7"/>
  <c r="U3182" i="7" s="1"/>
  <c r="V3182" i="7" s="1"/>
  <c r="T3194" i="7"/>
  <c r="U3194" i="7" s="1"/>
  <c r="V3194" i="7" s="1"/>
  <c r="T3180" i="7"/>
  <c r="U3180" i="7" s="1"/>
  <c r="V3180" i="7" s="1"/>
  <c r="T3204" i="7"/>
  <c r="U3204" i="7" s="1"/>
  <c r="V3204" i="7" s="1"/>
  <c r="T3207" i="7"/>
  <c r="U3207" i="7" s="1"/>
  <c r="V3207" i="7" s="1"/>
  <c r="T3188" i="7"/>
  <c r="U3188" i="7" s="1"/>
  <c r="V3188" i="7" s="1"/>
  <c r="T3195" i="7"/>
  <c r="U3195" i="7" s="1"/>
  <c r="V3195" i="7" s="1"/>
  <c r="T3191" i="7"/>
  <c r="U3191" i="7" s="1"/>
  <c r="V3191" i="7" s="1"/>
  <c r="T3184" i="7"/>
  <c r="U3184" i="7" s="1"/>
  <c r="V3184" i="7" s="1"/>
  <c r="T3181" i="7"/>
  <c r="U3181" i="7" s="1"/>
  <c r="V3181" i="7" s="1"/>
  <c r="T3206" i="7"/>
  <c r="U3206" i="7" s="1"/>
  <c r="V3206" i="7" s="1"/>
  <c r="T3203" i="7"/>
  <c r="U3203" i="7" s="1"/>
  <c r="V3203" i="7" s="1"/>
  <c r="T3192" i="7"/>
  <c r="U3192" i="7" s="1"/>
  <c r="V3192" i="7" s="1"/>
  <c r="T3176" i="7"/>
  <c r="U3176" i="7" s="1"/>
  <c r="V3176" i="7" s="1"/>
  <c r="T3178" i="7"/>
  <c r="U3178" i="7" s="1"/>
  <c r="V3178" i="7" s="1"/>
  <c r="T3211" i="7"/>
  <c r="U3211" i="7" s="1"/>
  <c r="V3211" i="7" s="1"/>
  <c r="T3189" i="7"/>
  <c r="U3189" i="7" s="1"/>
  <c r="V3189" i="7" s="1"/>
  <c r="T3198" i="7"/>
  <c r="U3198" i="7" s="1"/>
  <c r="V3198" i="7" s="1"/>
  <c r="T3186" i="7"/>
  <c r="U3186" i="7" s="1"/>
  <c r="V3186" i="7" s="1"/>
  <c r="T3205" i="7"/>
  <c r="U3205" i="7" s="1"/>
  <c r="V3205" i="7" s="1"/>
  <c r="T3193" i="7"/>
  <c r="U3193" i="7" s="1"/>
  <c r="V3193" i="7" s="1"/>
  <c r="T3200" i="7"/>
  <c r="U3200" i="7" s="1"/>
  <c r="V3200" i="7" s="1"/>
  <c r="T3199" i="7"/>
  <c r="U3199" i="7" s="1"/>
  <c r="V3199" i="7" s="1"/>
  <c r="T3225" i="7"/>
  <c r="U3225" i="7" s="1"/>
  <c r="V3225" i="7" s="1"/>
  <c r="T3242" i="7"/>
  <c r="U3242" i="7" s="1"/>
  <c r="V3242" i="7" s="1"/>
  <c r="T3283" i="7"/>
  <c r="U3283" i="7" s="1"/>
  <c r="V3283" i="7" s="1"/>
  <c r="T3259" i="7"/>
  <c r="U3259" i="7" s="1"/>
  <c r="V3259" i="7" s="1"/>
  <c r="T3286" i="7"/>
  <c r="U3286" i="7" s="1"/>
  <c r="V3286" i="7" s="1"/>
  <c r="T3247" i="7"/>
  <c r="U3247" i="7" s="1"/>
  <c r="V3247" i="7" s="1"/>
  <c r="T3232" i="7"/>
  <c r="U3232" i="7" s="1"/>
  <c r="V3232" i="7" s="1"/>
  <c r="T3241" i="7"/>
  <c r="U3241" i="7" s="1"/>
  <c r="V3241" i="7" s="1"/>
  <c r="T3249" i="7"/>
  <c r="U3249" i="7" s="1"/>
  <c r="V3249" i="7" s="1"/>
  <c r="T3291" i="7"/>
  <c r="U3291" i="7" s="1"/>
  <c r="V3291" i="7" s="1"/>
  <c r="T3277" i="7"/>
  <c r="U3277" i="7" s="1"/>
  <c r="V3277" i="7" s="1"/>
  <c r="T3294" i="7"/>
  <c r="U3294" i="7" s="1"/>
  <c r="V3294" i="7" s="1"/>
  <c r="T3253" i="7"/>
  <c r="U3253" i="7" s="1"/>
  <c r="V3253" i="7" s="1"/>
  <c r="T3280" i="7"/>
  <c r="U3280" i="7" s="1"/>
  <c r="V3280" i="7" s="1"/>
  <c r="T3273" i="7"/>
  <c r="U3273" i="7" s="1"/>
  <c r="V3273" i="7" s="1"/>
  <c r="T3235" i="7"/>
  <c r="U3235" i="7" s="1"/>
  <c r="V3235" i="7" s="1"/>
  <c r="T3229" i="7"/>
  <c r="U3229" i="7" s="1"/>
  <c r="V3229" i="7" s="1"/>
  <c r="T3288" i="7"/>
  <c r="U3288" i="7" s="1"/>
  <c r="V3288" i="7" s="1"/>
  <c r="T3250" i="7"/>
  <c r="U3250" i="7" s="1"/>
  <c r="V3250" i="7" s="1"/>
  <c r="T3263" i="7"/>
  <c r="U3263" i="7" s="1"/>
  <c r="V3263" i="7" s="1"/>
  <c r="T3256" i="7"/>
  <c r="U3256" i="7" s="1"/>
  <c r="V3256" i="7" s="1"/>
  <c r="T3257" i="7"/>
  <c r="U3257" i="7" s="1"/>
  <c r="V3257" i="7" s="1"/>
  <c r="T3228" i="7"/>
  <c r="U3228" i="7" s="1"/>
  <c r="V3228" i="7" s="1"/>
  <c r="T3221" i="7"/>
  <c r="U3221" i="7" s="1"/>
  <c r="V3221" i="7" s="1"/>
  <c r="T3215" i="7"/>
  <c r="U3215" i="7" s="1"/>
  <c r="V3215" i="7" s="1"/>
  <c r="T3254" i="7"/>
  <c r="U3254" i="7" s="1"/>
  <c r="V3254" i="7" s="1"/>
  <c r="T3239" i="7"/>
  <c r="U3239" i="7" s="1"/>
  <c r="V3239" i="7" s="1"/>
  <c r="T3266" i="7"/>
  <c r="U3266" i="7" s="1"/>
  <c r="V3266" i="7" s="1"/>
  <c r="T3222" i="7"/>
  <c r="U3222" i="7" s="1"/>
  <c r="V3222" i="7" s="1"/>
  <c r="T3282" i="7"/>
  <c r="U3282" i="7" s="1"/>
  <c r="V3282" i="7" s="1"/>
  <c r="T3238" i="7"/>
  <c r="U3238" i="7" s="1"/>
  <c r="V3238" i="7" s="1"/>
  <c r="T3262" i="7"/>
  <c r="U3262" i="7" s="1"/>
  <c r="V3262" i="7" s="1"/>
  <c r="T3281" i="7"/>
  <c r="U3281" i="7" s="1"/>
  <c r="V3281" i="7" s="1"/>
  <c r="T3275" i="7"/>
  <c r="U3275" i="7" s="1"/>
  <c r="V3275" i="7" s="1"/>
  <c r="T3244" i="7"/>
  <c r="U3244" i="7" s="1"/>
  <c r="V3244" i="7" s="1"/>
  <c r="T3252" i="7"/>
  <c r="U3252" i="7" s="1"/>
  <c r="V3252" i="7" s="1"/>
  <c r="T3230" i="7"/>
  <c r="U3230" i="7" s="1"/>
  <c r="V3230" i="7" s="1"/>
  <c r="T3216" i="7"/>
  <c r="U3216" i="7" s="1"/>
  <c r="V3216" i="7" s="1"/>
  <c r="T3218" i="7"/>
  <c r="U3218" i="7" s="1"/>
  <c r="V3218" i="7" s="1"/>
  <c r="T3260" i="7"/>
  <c r="U3260" i="7" s="1"/>
  <c r="V3260" i="7" s="1"/>
  <c r="T3217" i="7"/>
  <c r="U3217" i="7" s="1"/>
  <c r="V3217" i="7" s="1"/>
  <c r="T3226" i="7"/>
  <c r="U3226" i="7" s="1"/>
  <c r="V3226" i="7" s="1"/>
  <c r="T3290" i="7"/>
  <c r="U3290" i="7" s="1"/>
  <c r="V3290" i="7" s="1"/>
  <c r="T3258" i="7"/>
  <c r="U3258" i="7" s="1"/>
  <c r="V3258" i="7" s="1"/>
  <c r="T3269" i="7"/>
  <c r="U3269" i="7" s="1"/>
  <c r="V3269" i="7" s="1"/>
  <c r="T3246" i="7"/>
  <c r="U3246" i="7" s="1"/>
  <c r="V3246" i="7" s="1"/>
  <c r="T3223" i="7"/>
  <c r="U3223" i="7" s="1"/>
  <c r="V3223" i="7" s="1"/>
  <c r="T3240" i="7"/>
  <c r="U3240" i="7" s="1"/>
  <c r="V3240" i="7" s="1"/>
  <c r="T3233" i="7"/>
  <c r="U3233" i="7" s="1"/>
  <c r="V3233" i="7" s="1"/>
  <c r="T3220" i="7"/>
  <c r="U3220" i="7" s="1"/>
  <c r="V3220" i="7" s="1"/>
  <c r="T3268" i="7"/>
  <c r="U3268" i="7" s="1"/>
  <c r="V3268" i="7" s="1"/>
  <c r="T3285" i="7"/>
  <c r="U3285" i="7" s="1"/>
  <c r="V3285" i="7" s="1"/>
  <c r="T3261" i="7"/>
  <c r="U3261" i="7" s="1"/>
  <c r="V3261" i="7" s="1"/>
  <c r="T3271" i="7"/>
  <c r="U3271" i="7" s="1"/>
  <c r="V3271" i="7" s="1"/>
  <c r="T3264" i="7"/>
  <c r="U3264" i="7" s="1"/>
  <c r="V3264" i="7" s="1"/>
  <c r="T3236" i="7"/>
  <c r="U3236" i="7" s="1"/>
  <c r="V3236" i="7" s="1"/>
  <c r="T3231" i="7"/>
  <c r="U3231" i="7" s="1"/>
  <c r="V3231" i="7" s="1"/>
  <c r="T3289" i="7"/>
  <c r="U3289" i="7" s="1"/>
  <c r="V3289" i="7" s="1"/>
  <c r="T3251" i="7"/>
  <c r="U3251" i="7" s="1"/>
  <c r="V3251" i="7" s="1"/>
  <c r="T3279" i="7"/>
  <c r="U3279" i="7" s="1"/>
  <c r="V3279" i="7" s="1"/>
  <c r="T3248" i="7"/>
  <c r="U3248" i="7" s="1"/>
  <c r="V3248" i="7" s="1"/>
  <c r="T3265" i="7"/>
  <c r="U3265" i="7" s="1"/>
  <c r="V3265" i="7" s="1"/>
  <c r="T3234" i="7"/>
  <c r="U3234" i="7" s="1"/>
  <c r="V3234" i="7" s="1"/>
  <c r="T3284" i="7"/>
  <c r="U3284" i="7" s="1"/>
  <c r="V3284" i="7" s="1"/>
  <c r="T3293" i="7"/>
  <c r="U3293" i="7" s="1"/>
  <c r="V3293" i="7" s="1"/>
  <c r="T3270" i="7"/>
  <c r="U3270" i="7" s="1"/>
  <c r="V3270" i="7" s="1"/>
  <c r="T3224" i="7"/>
  <c r="U3224" i="7" s="1"/>
  <c r="V3224" i="7" s="1"/>
  <c r="T3219" i="7"/>
  <c r="U3219" i="7" s="1"/>
  <c r="V3219" i="7" s="1"/>
  <c r="T3237" i="7"/>
  <c r="U3237" i="7" s="1"/>
  <c r="V3237" i="7" s="1"/>
  <c r="T3227" i="7"/>
  <c r="U3227" i="7" s="1"/>
  <c r="V3227" i="7" s="1"/>
  <c r="T3245" i="7"/>
  <c r="U3245" i="7" s="1"/>
  <c r="V3245" i="7" s="1"/>
  <c r="T3255" i="7"/>
  <c r="U3255" i="7" s="1"/>
  <c r="V3255" i="7" s="1"/>
  <c r="T3274" i="7"/>
  <c r="U3274" i="7" s="1"/>
  <c r="V3274" i="7" s="1"/>
  <c r="T3243" i="7"/>
  <c r="U3243" i="7" s="1"/>
  <c r="V3243" i="7" s="1"/>
  <c r="T3292" i="7"/>
  <c r="U3292" i="7" s="1"/>
  <c r="V3292" i="7" s="1"/>
  <c r="T3214" i="7"/>
  <c r="U3214" i="7" s="1"/>
  <c r="V3214" i="7" s="1"/>
  <c r="T3278" i="7"/>
  <c r="U3278" i="7" s="1"/>
  <c r="V3278" i="7" s="1"/>
  <c r="T3272" i="7"/>
  <c r="U3272" i="7" s="1"/>
  <c r="V3272" i="7" s="1"/>
  <c r="T3267" i="7"/>
  <c r="U3267" i="7" s="1"/>
  <c r="V3267" i="7" s="1"/>
  <c r="T3287" i="7"/>
  <c r="U3287" i="7" s="1"/>
  <c r="V3287" i="7" s="1"/>
  <c r="T3276" i="7"/>
  <c r="U3276" i="7" s="1"/>
  <c r="V3276" i="7" s="1"/>
  <c r="T3295" i="7"/>
  <c r="U3295" i="7" s="1"/>
  <c r="V3295" i="7" s="1"/>
  <c r="T3356" i="7"/>
  <c r="U3356" i="7" s="1"/>
  <c r="V3356" i="7" s="1"/>
  <c r="T3338" i="7"/>
  <c r="U3338" i="7" s="1"/>
  <c r="V3338" i="7" s="1"/>
  <c r="T3346" i="7"/>
  <c r="U3346" i="7" s="1"/>
  <c r="V3346" i="7" s="1"/>
  <c r="T3336" i="7"/>
  <c r="U3336" i="7" s="1"/>
  <c r="V3336" i="7" s="1"/>
  <c r="T3304" i="7"/>
  <c r="U3304" i="7" s="1"/>
  <c r="V3304" i="7" s="1"/>
  <c r="T3335" i="7"/>
  <c r="U3335" i="7" s="1"/>
  <c r="V3335" i="7" s="1"/>
  <c r="T3325" i="7"/>
  <c r="U3325" i="7" s="1"/>
  <c r="V3325" i="7" s="1"/>
  <c r="T3307" i="7"/>
  <c r="U3307" i="7" s="1"/>
  <c r="V3307" i="7" s="1"/>
  <c r="T3337" i="7"/>
  <c r="U3337" i="7" s="1"/>
  <c r="V3337" i="7" s="1"/>
  <c r="T3326" i="7"/>
  <c r="U3326" i="7" s="1"/>
  <c r="V3326" i="7" s="1"/>
  <c r="T3350" i="7"/>
  <c r="U3350" i="7" s="1"/>
  <c r="V3350" i="7" s="1"/>
  <c r="T3354" i="7"/>
  <c r="U3354" i="7" s="1"/>
  <c r="V3354" i="7" s="1"/>
  <c r="T3352" i="7"/>
  <c r="U3352" i="7" s="1"/>
  <c r="V3352" i="7" s="1"/>
  <c r="T3312" i="7"/>
  <c r="U3312" i="7" s="1"/>
  <c r="V3312" i="7" s="1"/>
  <c r="T3318" i="7"/>
  <c r="U3318" i="7" s="1"/>
  <c r="V3318" i="7" s="1"/>
  <c r="T3298" i="7"/>
  <c r="U3298" i="7" s="1"/>
  <c r="V3298" i="7" s="1"/>
  <c r="T3345" i="7"/>
  <c r="U3345" i="7" s="1"/>
  <c r="V3345" i="7" s="1"/>
  <c r="T3357" i="7"/>
  <c r="U3357" i="7" s="1"/>
  <c r="V3357" i="7" s="1"/>
  <c r="T3309" i="7"/>
  <c r="U3309" i="7" s="1"/>
  <c r="V3309" i="7" s="1"/>
  <c r="T3349" i="7"/>
  <c r="U3349" i="7" s="1"/>
  <c r="V3349" i="7" s="1"/>
  <c r="T3323" i="7"/>
  <c r="U3323" i="7" s="1"/>
  <c r="V3323" i="7" s="1"/>
  <c r="T3305" i="7"/>
  <c r="U3305" i="7" s="1"/>
  <c r="V3305" i="7" s="1"/>
  <c r="T3328" i="7"/>
  <c r="U3328" i="7" s="1"/>
  <c r="V3328" i="7" s="1"/>
  <c r="T3342" i="7"/>
  <c r="U3342" i="7" s="1"/>
  <c r="V3342" i="7" s="1"/>
  <c r="T3316" i="7"/>
  <c r="U3316" i="7" s="1"/>
  <c r="V3316" i="7" s="1"/>
  <c r="T3303" i="7"/>
  <c r="U3303" i="7" s="1"/>
  <c r="V3303" i="7" s="1"/>
  <c r="T3348" i="7"/>
  <c r="U3348" i="7" s="1"/>
  <c r="V3348" i="7" s="1"/>
  <c r="T3363" i="7"/>
  <c r="U3363" i="7" s="1"/>
  <c r="V3363" i="7" s="1"/>
  <c r="T3360" i="7"/>
  <c r="U3360" i="7" s="1"/>
  <c r="V3360" i="7" s="1"/>
  <c r="T3320" i="7"/>
  <c r="U3320" i="7" s="1"/>
  <c r="V3320" i="7" s="1"/>
  <c r="T3334" i="7"/>
  <c r="U3334" i="7" s="1"/>
  <c r="V3334" i="7" s="1"/>
  <c r="T3306" i="7"/>
  <c r="U3306" i="7" s="1"/>
  <c r="V3306" i="7" s="1"/>
  <c r="T3340" i="7"/>
  <c r="U3340" i="7" s="1"/>
  <c r="V3340" i="7" s="1"/>
  <c r="T3332" i="7"/>
  <c r="U3332" i="7" s="1"/>
  <c r="V3332" i="7" s="1"/>
  <c r="T3331" i="7"/>
  <c r="U3331" i="7" s="1"/>
  <c r="V3331" i="7" s="1"/>
  <c r="T3344" i="7"/>
  <c r="U3344" i="7" s="1"/>
  <c r="V3344" i="7" s="1"/>
  <c r="T3351" i="7"/>
  <c r="U3351" i="7" s="1"/>
  <c r="V3351" i="7" s="1"/>
  <c r="T3311" i="7"/>
  <c r="U3311" i="7" s="1"/>
  <c r="V3311" i="7" s="1"/>
  <c r="T3300" i="7"/>
  <c r="U3300" i="7" s="1"/>
  <c r="V3300" i="7" s="1"/>
  <c r="T3297" i="7"/>
  <c r="U3297" i="7" s="1"/>
  <c r="V3297" i="7" s="1"/>
  <c r="T84" i="7"/>
  <c r="U84" i="7" s="1"/>
  <c r="V84" i="7" s="1"/>
  <c r="T3385" i="7"/>
  <c r="U3385" i="7" s="1"/>
  <c r="V3385" i="7" s="1"/>
  <c r="T3393" i="7"/>
  <c r="U3393" i="7" s="1"/>
  <c r="V3393" i="7" s="1"/>
  <c r="T3402" i="7"/>
  <c r="U3402" i="7" s="1"/>
  <c r="V3402" i="7" s="1"/>
  <c r="T3411" i="7"/>
  <c r="U3411" i="7" s="1"/>
  <c r="V3411" i="7" s="1"/>
  <c r="T3419" i="7"/>
  <c r="U3419" i="7" s="1"/>
  <c r="V3419" i="7" s="1"/>
  <c r="T3428" i="7"/>
  <c r="U3428" i="7" s="1"/>
  <c r="V3428" i="7" s="1"/>
  <c r="T3438" i="7"/>
  <c r="U3438" i="7" s="1"/>
  <c r="V3438" i="7" s="1"/>
  <c r="T3448" i="7"/>
  <c r="U3448" i="7" s="1"/>
  <c r="V3448" i="7" s="1"/>
  <c r="T3458" i="7"/>
  <c r="U3458" i="7" s="1"/>
  <c r="V3458" i="7" s="1"/>
  <c r="T3467" i="7"/>
  <c r="U3467" i="7" s="1"/>
  <c r="V3467" i="7" s="1"/>
  <c r="T3477" i="7"/>
  <c r="U3477" i="7" s="1"/>
  <c r="V3477" i="7" s="1"/>
  <c r="T3369" i="7"/>
  <c r="U3369" i="7" s="1"/>
  <c r="V3369" i="7" s="1"/>
  <c r="T3377" i="7"/>
  <c r="U3377" i="7" s="1"/>
  <c r="V3377" i="7" s="1"/>
  <c r="T3394" i="7"/>
  <c r="U3394" i="7" s="1"/>
  <c r="V3394" i="7" s="1"/>
  <c r="T3403" i="7"/>
  <c r="U3403" i="7" s="1"/>
  <c r="V3403" i="7" s="1"/>
  <c r="T3412" i="7"/>
  <c r="U3412" i="7" s="1"/>
  <c r="V3412" i="7" s="1"/>
  <c r="T3420" i="7"/>
  <c r="U3420" i="7" s="1"/>
  <c r="V3420" i="7" s="1"/>
  <c r="T3439" i="7"/>
  <c r="U3439" i="7" s="1"/>
  <c r="V3439" i="7" s="1"/>
  <c r="T3449" i="7"/>
  <c r="U3449" i="7" s="1"/>
  <c r="V3449" i="7" s="1"/>
  <c r="T3459" i="7"/>
  <c r="U3459" i="7" s="1"/>
  <c r="V3459" i="7" s="1"/>
  <c r="T3468" i="7"/>
  <c r="U3468" i="7" s="1"/>
  <c r="V3468" i="7" s="1"/>
  <c r="T3498" i="7"/>
  <c r="U3498" i="7" s="1"/>
  <c r="V3498" i="7" s="1"/>
  <c r="T3507" i="7"/>
  <c r="U3507" i="7" s="1"/>
  <c r="V3507" i="7" s="1"/>
  <c r="T3516" i="7"/>
  <c r="U3516" i="7" s="1"/>
  <c r="V3516" i="7" s="1"/>
  <c r="T3546" i="7"/>
  <c r="U3546" i="7" s="1"/>
  <c r="V3546" i="7" s="1"/>
  <c r="T3555" i="7"/>
  <c r="U3555" i="7" s="1"/>
  <c r="V3555" i="7" s="1"/>
  <c r="T3564" i="7"/>
  <c r="U3564" i="7" s="1"/>
  <c r="V3564" i="7" s="1"/>
  <c r="T3599" i="7"/>
  <c r="U3599" i="7" s="1"/>
  <c r="V3599" i="7" s="1"/>
  <c r="T3607" i="7"/>
  <c r="U3607" i="7" s="1"/>
  <c r="V3607" i="7" s="1"/>
  <c r="T3675" i="7"/>
  <c r="U3675" i="7" s="1"/>
  <c r="V3675" i="7" s="1"/>
  <c r="T3683" i="7"/>
  <c r="U3683" i="7" s="1"/>
  <c r="V3683" i="7" s="1"/>
  <c r="T3691" i="7"/>
  <c r="U3691" i="7" s="1"/>
  <c r="V3691" i="7" s="1"/>
  <c r="T3699" i="7"/>
  <c r="U3699" i="7" s="1"/>
  <c r="V3699" i="7" s="1"/>
  <c r="T3707" i="7"/>
  <c r="U3707" i="7" s="1"/>
  <c r="V3707" i="7" s="1"/>
  <c r="T3715" i="7"/>
  <c r="U3715" i="7" s="1"/>
  <c r="V3715" i="7" s="1"/>
  <c r="T3723" i="7"/>
  <c r="U3723" i="7" s="1"/>
  <c r="V3723" i="7" s="1"/>
  <c r="T3731" i="7"/>
  <c r="U3731" i="7" s="1"/>
  <c r="V3731" i="7" s="1"/>
  <c r="T3739" i="7"/>
  <c r="U3739" i="7" s="1"/>
  <c r="V3739" i="7" s="1"/>
  <c r="T3747" i="7"/>
  <c r="U3747" i="7" s="1"/>
  <c r="V3747" i="7" s="1"/>
  <c r="T3755" i="7"/>
  <c r="U3755" i="7" s="1"/>
  <c r="V3755" i="7" s="1"/>
  <c r="T3763" i="7"/>
  <c r="U3763" i="7" s="1"/>
  <c r="V3763" i="7" s="1"/>
  <c r="T3771" i="7"/>
  <c r="U3771" i="7" s="1"/>
  <c r="V3771" i="7" s="1"/>
  <c r="T3779" i="7"/>
  <c r="U3779" i="7" s="1"/>
  <c r="V3779" i="7" s="1"/>
  <c r="T3787" i="7"/>
  <c r="U3787" i="7" s="1"/>
  <c r="V3787" i="7" s="1"/>
  <c r="T3795" i="7"/>
  <c r="U3795" i="7" s="1"/>
  <c r="V3795" i="7" s="1"/>
  <c r="T3803" i="7"/>
  <c r="U3803" i="7" s="1"/>
  <c r="V3803" i="7" s="1"/>
  <c r="T3811" i="7"/>
  <c r="U3811" i="7" s="1"/>
  <c r="V3811" i="7" s="1"/>
  <c r="T3819" i="7"/>
  <c r="U3819" i="7" s="1"/>
  <c r="V3819" i="7" s="1"/>
  <c r="T3827" i="7"/>
  <c r="U3827" i="7" s="1"/>
  <c r="V3827" i="7" s="1"/>
  <c r="T3835" i="7"/>
  <c r="U3835" i="7" s="1"/>
  <c r="V3835" i="7" s="1"/>
  <c r="T3709" i="7"/>
  <c r="U3709" i="7" s="1"/>
  <c r="V3709" i="7" s="1"/>
  <c r="T3733" i="7"/>
  <c r="U3733" i="7" s="1"/>
  <c r="V3733" i="7" s="1"/>
  <c r="T3749" i="7"/>
  <c r="U3749" i="7" s="1"/>
  <c r="V3749" i="7" s="1"/>
  <c r="T3765" i="7"/>
  <c r="U3765" i="7" s="1"/>
  <c r="V3765" i="7" s="1"/>
  <c r="T3781" i="7"/>
  <c r="U3781" i="7" s="1"/>
  <c r="V3781" i="7" s="1"/>
  <c r="T3805" i="7"/>
  <c r="U3805" i="7" s="1"/>
  <c r="V3805" i="7" s="1"/>
  <c r="T3829" i="7"/>
  <c r="U3829" i="7" s="1"/>
  <c r="V3829" i="7" s="1"/>
  <c r="T3384" i="7"/>
  <c r="U3384" i="7" s="1"/>
  <c r="V3384" i="7" s="1"/>
  <c r="T3534" i="7"/>
  <c r="U3534" i="7" s="1"/>
  <c r="V3534" i="7" s="1"/>
  <c r="T3370" i="7"/>
  <c r="U3370" i="7" s="1"/>
  <c r="V3370" i="7" s="1"/>
  <c r="T3395" i="7"/>
  <c r="U3395" i="7" s="1"/>
  <c r="V3395" i="7" s="1"/>
  <c r="T3404" i="7"/>
  <c r="U3404" i="7" s="1"/>
  <c r="V3404" i="7" s="1"/>
  <c r="T3429" i="7"/>
  <c r="U3429" i="7" s="1"/>
  <c r="V3429" i="7" s="1"/>
  <c r="T3440" i="7"/>
  <c r="U3440" i="7" s="1"/>
  <c r="V3440" i="7" s="1"/>
  <c r="T3450" i="7"/>
  <c r="U3450" i="7" s="1"/>
  <c r="V3450" i="7" s="1"/>
  <c r="T3460" i="7"/>
  <c r="U3460" i="7" s="1"/>
  <c r="V3460" i="7" s="1"/>
  <c r="T3469" i="7"/>
  <c r="U3469" i="7" s="1"/>
  <c r="V3469" i="7" s="1"/>
  <c r="T3478" i="7"/>
  <c r="U3478" i="7" s="1"/>
  <c r="V3478" i="7" s="1"/>
  <c r="T3499" i="7"/>
  <c r="U3499" i="7" s="1"/>
  <c r="V3499" i="7" s="1"/>
  <c r="T3508" i="7"/>
  <c r="U3508" i="7" s="1"/>
  <c r="V3508" i="7" s="1"/>
  <c r="T3517" i="7"/>
  <c r="U3517" i="7" s="1"/>
  <c r="V3517" i="7" s="1"/>
  <c r="T3526" i="7"/>
  <c r="U3526" i="7" s="1"/>
  <c r="V3526" i="7" s="1"/>
  <c r="T3547" i="7"/>
  <c r="U3547" i="7" s="1"/>
  <c r="V3547" i="7" s="1"/>
  <c r="T3556" i="7"/>
  <c r="U3556" i="7" s="1"/>
  <c r="V3556" i="7" s="1"/>
  <c r="T3565" i="7"/>
  <c r="U3565" i="7" s="1"/>
  <c r="V3565" i="7" s="1"/>
  <c r="T3574" i="7"/>
  <c r="U3574" i="7" s="1"/>
  <c r="V3574" i="7" s="1"/>
  <c r="T3600" i="7"/>
  <c r="U3600" i="7" s="1"/>
  <c r="V3600" i="7" s="1"/>
  <c r="T3608" i="7"/>
  <c r="U3608" i="7" s="1"/>
  <c r="V3608" i="7" s="1"/>
  <c r="T3614" i="7"/>
  <c r="U3614" i="7" s="1"/>
  <c r="V3614" i="7" s="1"/>
  <c r="T3626" i="7"/>
  <c r="U3626" i="7" s="1"/>
  <c r="V3626" i="7" s="1"/>
  <c r="T3638" i="7"/>
  <c r="U3638" i="7" s="1"/>
  <c r="V3638" i="7" s="1"/>
  <c r="T3650" i="7"/>
  <c r="U3650" i="7" s="1"/>
  <c r="V3650" i="7" s="1"/>
  <c r="T3662" i="7"/>
  <c r="U3662" i="7" s="1"/>
  <c r="V3662" i="7" s="1"/>
  <c r="T3676" i="7"/>
  <c r="U3676" i="7" s="1"/>
  <c r="V3676" i="7" s="1"/>
  <c r="T3684" i="7"/>
  <c r="U3684" i="7" s="1"/>
  <c r="V3684" i="7" s="1"/>
  <c r="T3692" i="7"/>
  <c r="U3692" i="7" s="1"/>
  <c r="V3692" i="7" s="1"/>
  <c r="T3700" i="7"/>
  <c r="U3700" i="7" s="1"/>
  <c r="V3700" i="7" s="1"/>
  <c r="T3708" i="7"/>
  <c r="U3708" i="7" s="1"/>
  <c r="V3708" i="7" s="1"/>
  <c r="T3716" i="7"/>
  <c r="U3716" i="7" s="1"/>
  <c r="V3716" i="7" s="1"/>
  <c r="T3724" i="7"/>
  <c r="U3724" i="7" s="1"/>
  <c r="V3724" i="7" s="1"/>
  <c r="T3732" i="7"/>
  <c r="U3732" i="7" s="1"/>
  <c r="V3732" i="7" s="1"/>
  <c r="T3740" i="7"/>
  <c r="U3740" i="7" s="1"/>
  <c r="V3740" i="7" s="1"/>
  <c r="T3748" i="7"/>
  <c r="U3748" i="7" s="1"/>
  <c r="V3748" i="7" s="1"/>
  <c r="T3756" i="7"/>
  <c r="U3756" i="7" s="1"/>
  <c r="V3756" i="7" s="1"/>
  <c r="T3764" i="7"/>
  <c r="U3764" i="7" s="1"/>
  <c r="V3764" i="7" s="1"/>
  <c r="T3772" i="7"/>
  <c r="U3772" i="7" s="1"/>
  <c r="V3772" i="7" s="1"/>
  <c r="T3780" i="7"/>
  <c r="U3780" i="7" s="1"/>
  <c r="V3780" i="7" s="1"/>
  <c r="T3788" i="7"/>
  <c r="U3788" i="7" s="1"/>
  <c r="V3788" i="7" s="1"/>
  <c r="T3796" i="7"/>
  <c r="U3796" i="7" s="1"/>
  <c r="V3796" i="7" s="1"/>
  <c r="T3804" i="7"/>
  <c r="U3804" i="7" s="1"/>
  <c r="V3804" i="7" s="1"/>
  <c r="T3812" i="7"/>
  <c r="U3812" i="7" s="1"/>
  <c r="V3812" i="7" s="1"/>
  <c r="T3820" i="7"/>
  <c r="U3820" i="7" s="1"/>
  <c r="V3820" i="7" s="1"/>
  <c r="T3828" i="7"/>
  <c r="U3828" i="7" s="1"/>
  <c r="V3828" i="7" s="1"/>
  <c r="T3836" i="7"/>
  <c r="U3836" i="7" s="1"/>
  <c r="V3836" i="7" s="1"/>
  <c r="T3717" i="7"/>
  <c r="U3717" i="7" s="1"/>
  <c r="V3717" i="7" s="1"/>
  <c r="T3741" i="7"/>
  <c r="U3741" i="7" s="1"/>
  <c r="V3741" i="7" s="1"/>
  <c r="T3757" i="7"/>
  <c r="U3757" i="7" s="1"/>
  <c r="V3757" i="7" s="1"/>
  <c r="T3773" i="7"/>
  <c r="U3773" i="7" s="1"/>
  <c r="V3773" i="7" s="1"/>
  <c r="T3789" i="7"/>
  <c r="U3789" i="7" s="1"/>
  <c r="V3789" i="7" s="1"/>
  <c r="T3813" i="7"/>
  <c r="U3813" i="7" s="1"/>
  <c r="V3813" i="7" s="1"/>
  <c r="T3837" i="7"/>
  <c r="U3837" i="7" s="1"/>
  <c r="V3837" i="7" s="1"/>
  <c r="T3495" i="7"/>
  <c r="U3495" i="7" s="1"/>
  <c r="V3495" i="7" s="1"/>
  <c r="T3630" i="7"/>
  <c r="U3630" i="7" s="1"/>
  <c r="V3630" i="7" s="1"/>
  <c r="T3371" i="7"/>
  <c r="U3371" i="7" s="1"/>
  <c r="V3371" i="7" s="1"/>
  <c r="T3378" i="7"/>
  <c r="U3378" i="7" s="1"/>
  <c r="V3378" i="7" s="1"/>
  <c r="T3386" i="7"/>
  <c r="U3386" i="7" s="1"/>
  <c r="V3386" i="7" s="1"/>
  <c r="T3396" i="7"/>
  <c r="U3396" i="7" s="1"/>
  <c r="V3396" i="7" s="1"/>
  <c r="T3421" i="7"/>
  <c r="U3421" i="7" s="1"/>
  <c r="V3421" i="7" s="1"/>
  <c r="T3451" i="7"/>
  <c r="U3451" i="7" s="1"/>
  <c r="V3451" i="7" s="1"/>
  <c r="T3461" i="7"/>
  <c r="U3461" i="7" s="1"/>
  <c r="V3461" i="7" s="1"/>
  <c r="T3470" i="7"/>
  <c r="U3470" i="7" s="1"/>
  <c r="V3470" i="7" s="1"/>
  <c r="T3479" i="7"/>
  <c r="U3479" i="7" s="1"/>
  <c r="V3479" i="7" s="1"/>
  <c r="T3489" i="7"/>
  <c r="U3489" i="7" s="1"/>
  <c r="V3489" i="7" s="1"/>
  <c r="T3500" i="7"/>
  <c r="U3500" i="7" s="1"/>
  <c r="V3500" i="7" s="1"/>
  <c r="T3509" i="7"/>
  <c r="U3509" i="7" s="1"/>
  <c r="V3509" i="7" s="1"/>
  <c r="T3518" i="7"/>
  <c r="U3518" i="7" s="1"/>
  <c r="V3518" i="7" s="1"/>
  <c r="T3527" i="7"/>
  <c r="U3527" i="7" s="1"/>
  <c r="V3527" i="7" s="1"/>
  <c r="T3537" i="7"/>
  <c r="U3537" i="7" s="1"/>
  <c r="V3537" i="7" s="1"/>
  <c r="T3548" i="7"/>
  <c r="U3548" i="7" s="1"/>
  <c r="V3548" i="7" s="1"/>
  <c r="T3557" i="7"/>
  <c r="U3557" i="7" s="1"/>
  <c r="V3557" i="7" s="1"/>
  <c r="T3566" i="7"/>
  <c r="U3566" i="7" s="1"/>
  <c r="V3566" i="7" s="1"/>
  <c r="T3575" i="7"/>
  <c r="U3575" i="7" s="1"/>
  <c r="V3575" i="7" s="1"/>
  <c r="T3585" i="7"/>
  <c r="U3585" i="7" s="1"/>
  <c r="V3585" i="7" s="1"/>
  <c r="T3593" i="7"/>
  <c r="U3593" i="7" s="1"/>
  <c r="V3593" i="7" s="1"/>
  <c r="T3601" i="7"/>
  <c r="U3601" i="7" s="1"/>
  <c r="V3601" i="7" s="1"/>
  <c r="T3615" i="7"/>
  <c r="U3615" i="7" s="1"/>
  <c r="V3615" i="7" s="1"/>
  <c r="T3621" i="7"/>
  <c r="U3621" i="7" s="1"/>
  <c r="V3621" i="7" s="1"/>
  <c r="T3627" i="7"/>
  <c r="U3627" i="7" s="1"/>
  <c r="V3627" i="7" s="1"/>
  <c r="T3633" i="7"/>
  <c r="U3633" i="7" s="1"/>
  <c r="V3633" i="7" s="1"/>
  <c r="T3639" i="7"/>
  <c r="U3639" i="7" s="1"/>
  <c r="V3639" i="7" s="1"/>
  <c r="T3645" i="7"/>
  <c r="U3645" i="7" s="1"/>
  <c r="V3645" i="7" s="1"/>
  <c r="T3651" i="7"/>
  <c r="U3651" i="7" s="1"/>
  <c r="V3651" i="7" s="1"/>
  <c r="T3657" i="7"/>
  <c r="U3657" i="7" s="1"/>
  <c r="V3657" i="7" s="1"/>
  <c r="T3663" i="7"/>
  <c r="U3663" i="7" s="1"/>
  <c r="V3663" i="7" s="1"/>
  <c r="T3669" i="7"/>
  <c r="U3669" i="7" s="1"/>
  <c r="V3669" i="7" s="1"/>
  <c r="T3725" i="7"/>
  <c r="U3725" i="7" s="1"/>
  <c r="V3725" i="7" s="1"/>
  <c r="T3797" i="7"/>
  <c r="U3797" i="7" s="1"/>
  <c r="V3797" i="7" s="1"/>
  <c r="T3821" i="7"/>
  <c r="U3821" i="7" s="1"/>
  <c r="V3821" i="7" s="1"/>
  <c r="T3372" i="7"/>
  <c r="U3372" i="7" s="1"/>
  <c r="V3372" i="7" s="1"/>
  <c r="T3379" i="7"/>
  <c r="U3379" i="7" s="1"/>
  <c r="V3379" i="7" s="1"/>
  <c r="T3387" i="7"/>
  <c r="U3387" i="7" s="1"/>
  <c r="V3387" i="7" s="1"/>
  <c r="T3405" i="7"/>
  <c r="U3405" i="7" s="1"/>
  <c r="V3405" i="7" s="1"/>
  <c r="T3413" i="7"/>
  <c r="U3413" i="7" s="1"/>
  <c r="V3413" i="7" s="1"/>
  <c r="T3422" i="7"/>
  <c r="U3422" i="7" s="1"/>
  <c r="V3422" i="7" s="1"/>
  <c r="T3430" i="7"/>
  <c r="U3430" i="7" s="1"/>
  <c r="V3430" i="7" s="1"/>
  <c r="T3441" i="7"/>
  <c r="U3441" i="7" s="1"/>
  <c r="V3441" i="7" s="1"/>
  <c r="T3452" i="7"/>
  <c r="U3452" i="7" s="1"/>
  <c r="V3452" i="7" s="1"/>
  <c r="T3462" i="7"/>
  <c r="U3462" i="7" s="1"/>
  <c r="V3462" i="7" s="1"/>
  <c r="T3471" i="7"/>
  <c r="U3471" i="7" s="1"/>
  <c r="V3471" i="7" s="1"/>
  <c r="T3480" i="7"/>
  <c r="U3480" i="7" s="1"/>
  <c r="V3480" i="7" s="1"/>
  <c r="T3510" i="7"/>
  <c r="U3510" i="7" s="1"/>
  <c r="V3510" i="7" s="1"/>
  <c r="T3519" i="7"/>
  <c r="U3519" i="7" s="1"/>
  <c r="V3519" i="7" s="1"/>
  <c r="T3528" i="7"/>
  <c r="U3528" i="7" s="1"/>
  <c r="V3528" i="7" s="1"/>
  <c r="T3558" i="7"/>
  <c r="U3558" i="7" s="1"/>
  <c r="V3558" i="7" s="1"/>
  <c r="T3567" i="7"/>
  <c r="U3567" i="7" s="1"/>
  <c r="V3567" i="7" s="1"/>
  <c r="T3576" i="7"/>
  <c r="U3576" i="7" s="1"/>
  <c r="V3576" i="7" s="1"/>
  <c r="T3594" i="7"/>
  <c r="U3594" i="7" s="1"/>
  <c r="V3594" i="7" s="1"/>
  <c r="T3616" i="7"/>
  <c r="U3616" i="7" s="1"/>
  <c r="V3616" i="7" s="1"/>
  <c r="T3628" i="7"/>
  <c r="U3628" i="7" s="1"/>
  <c r="V3628" i="7" s="1"/>
  <c r="T3640" i="7"/>
  <c r="U3640" i="7" s="1"/>
  <c r="V3640" i="7" s="1"/>
  <c r="T3652" i="7"/>
  <c r="U3652" i="7" s="1"/>
  <c r="V3652" i="7" s="1"/>
  <c r="T3664" i="7"/>
  <c r="U3664" i="7" s="1"/>
  <c r="V3664" i="7" s="1"/>
  <c r="T3364" i="7"/>
  <c r="U3364" i="7" s="1"/>
  <c r="V3364" i="7" s="1"/>
  <c r="T3380" i="7"/>
  <c r="U3380" i="7" s="1"/>
  <c r="V3380" i="7" s="1"/>
  <c r="T3388" i="7"/>
  <c r="U3388" i="7" s="1"/>
  <c r="V3388" i="7" s="1"/>
  <c r="T3397" i="7"/>
  <c r="U3397" i="7" s="1"/>
  <c r="V3397" i="7" s="1"/>
  <c r="T3414" i="7"/>
  <c r="U3414" i="7" s="1"/>
  <c r="V3414" i="7" s="1"/>
  <c r="T3423" i="7"/>
  <c r="U3423" i="7" s="1"/>
  <c r="V3423" i="7" s="1"/>
  <c r="T3431" i="7"/>
  <c r="U3431" i="7" s="1"/>
  <c r="V3431" i="7" s="1"/>
  <c r="T3463" i="7"/>
  <c r="U3463" i="7" s="1"/>
  <c r="V3463" i="7" s="1"/>
  <c r="T3472" i="7"/>
  <c r="U3472" i="7" s="1"/>
  <c r="V3472" i="7" s="1"/>
  <c r="T3481" i="7"/>
  <c r="U3481" i="7" s="1"/>
  <c r="V3481" i="7" s="1"/>
  <c r="T3490" i="7"/>
  <c r="U3490" i="7" s="1"/>
  <c r="V3490" i="7" s="1"/>
  <c r="T3511" i="7"/>
  <c r="U3511" i="7" s="1"/>
  <c r="V3511" i="7" s="1"/>
  <c r="T3520" i="7"/>
  <c r="U3520" i="7" s="1"/>
  <c r="V3520" i="7" s="1"/>
  <c r="T3529" i="7"/>
  <c r="U3529" i="7" s="1"/>
  <c r="V3529" i="7" s="1"/>
  <c r="T3538" i="7"/>
  <c r="U3538" i="7" s="1"/>
  <c r="V3538" i="7" s="1"/>
  <c r="T3559" i="7"/>
  <c r="U3559" i="7" s="1"/>
  <c r="V3559" i="7" s="1"/>
  <c r="T3568" i="7"/>
  <c r="U3568" i="7" s="1"/>
  <c r="V3568" i="7" s="1"/>
  <c r="T3577" i="7"/>
  <c r="U3577" i="7" s="1"/>
  <c r="V3577" i="7" s="1"/>
  <c r="T3586" i="7"/>
  <c r="U3586" i="7" s="1"/>
  <c r="V3586" i="7" s="1"/>
  <c r="T3595" i="7"/>
  <c r="U3595" i="7" s="1"/>
  <c r="V3595" i="7" s="1"/>
  <c r="T3609" i="7"/>
  <c r="U3609" i="7" s="1"/>
  <c r="V3609" i="7" s="1"/>
  <c r="T3677" i="7"/>
  <c r="U3677" i="7" s="1"/>
  <c r="V3677" i="7" s="1"/>
  <c r="T3685" i="7"/>
  <c r="U3685" i="7" s="1"/>
  <c r="V3685" i="7" s="1"/>
  <c r="T3693" i="7"/>
  <c r="U3693" i="7" s="1"/>
  <c r="V3693" i="7" s="1"/>
  <c r="T3701" i="7"/>
  <c r="U3701" i="7" s="1"/>
  <c r="V3701" i="7" s="1"/>
  <c r="T3373" i="7"/>
  <c r="U3373" i="7" s="1"/>
  <c r="V3373" i="7" s="1"/>
  <c r="T3398" i="7"/>
  <c r="U3398" i="7" s="1"/>
  <c r="V3398" i="7" s="1"/>
  <c r="T3406" i="7"/>
  <c r="U3406" i="7" s="1"/>
  <c r="V3406" i="7" s="1"/>
  <c r="T3415" i="7"/>
  <c r="U3415" i="7" s="1"/>
  <c r="V3415" i="7" s="1"/>
  <c r="T3424" i="7"/>
  <c r="U3424" i="7" s="1"/>
  <c r="V3424" i="7" s="1"/>
  <c r="T3432" i="7"/>
  <c r="U3432" i="7" s="1"/>
  <c r="V3432" i="7" s="1"/>
  <c r="T3442" i="7"/>
  <c r="U3442" i="7" s="1"/>
  <c r="V3442" i="7" s="1"/>
  <c r="T3453" i="7"/>
  <c r="U3453" i="7" s="1"/>
  <c r="V3453" i="7" s="1"/>
  <c r="T3464" i="7"/>
  <c r="U3464" i="7" s="1"/>
  <c r="V3464" i="7" s="1"/>
  <c r="T3473" i="7"/>
  <c r="U3473" i="7" s="1"/>
  <c r="V3473" i="7" s="1"/>
  <c r="T3482" i="7"/>
  <c r="U3482" i="7" s="1"/>
  <c r="V3482" i="7" s="1"/>
  <c r="T3491" i="7"/>
  <c r="U3491" i="7" s="1"/>
  <c r="V3491" i="7" s="1"/>
  <c r="T3501" i="7"/>
  <c r="U3501" i="7" s="1"/>
  <c r="V3501" i="7" s="1"/>
  <c r="T3512" i="7"/>
  <c r="U3512" i="7" s="1"/>
  <c r="V3512" i="7" s="1"/>
  <c r="T3521" i="7"/>
  <c r="U3521" i="7" s="1"/>
  <c r="V3521" i="7" s="1"/>
  <c r="T3530" i="7"/>
  <c r="U3530" i="7" s="1"/>
  <c r="V3530" i="7" s="1"/>
  <c r="T3539" i="7"/>
  <c r="U3539" i="7" s="1"/>
  <c r="V3539" i="7" s="1"/>
  <c r="T3549" i="7"/>
  <c r="U3549" i="7" s="1"/>
  <c r="V3549" i="7" s="1"/>
  <c r="T3560" i="7"/>
  <c r="U3560" i="7" s="1"/>
  <c r="V3560" i="7" s="1"/>
  <c r="T3569" i="7"/>
  <c r="U3569" i="7" s="1"/>
  <c r="V3569" i="7" s="1"/>
  <c r="T3578" i="7"/>
  <c r="U3578" i="7" s="1"/>
  <c r="V3578" i="7" s="1"/>
  <c r="T3587" i="7"/>
  <c r="U3587" i="7" s="1"/>
  <c r="V3587" i="7" s="1"/>
  <c r="T3596" i="7"/>
  <c r="U3596" i="7" s="1"/>
  <c r="V3596" i="7" s="1"/>
  <c r="T3602" i="7"/>
  <c r="U3602" i="7" s="1"/>
  <c r="V3602" i="7" s="1"/>
  <c r="T3610" i="7"/>
  <c r="U3610" i="7" s="1"/>
  <c r="V3610" i="7" s="1"/>
  <c r="T3622" i="7"/>
  <c r="U3622" i="7" s="1"/>
  <c r="V3622" i="7" s="1"/>
  <c r="T3634" i="7"/>
  <c r="U3634" i="7" s="1"/>
  <c r="V3634" i="7" s="1"/>
  <c r="T3646" i="7"/>
  <c r="U3646" i="7" s="1"/>
  <c r="V3646" i="7" s="1"/>
  <c r="T3658" i="7"/>
  <c r="U3658" i="7" s="1"/>
  <c r="V3658" i="7" s="1"/>
  <c r="T3670" i="7"/>
  <c r="U3670" i="7" s="1"/>
  <c r="V3670" i="7" s="1"/>
  <c r="T3678" i="7"/>
  <c r="U3678" i="7" s="1"/>
  <c r="V3678" i="7" s="1"/>
  <c r="T3686" i="7"/>
  <c r="U3686" i="7" s="1"/>
  <c r="V3686" i="7" s="1"/>
  <c r="T3694" i="7"/>
  <c r="U3694" i="7" s="1"/>
  <c r="V3694" i="7" s="1"/>
  <c r="T3702" i="7"/>
  <c r="U3702" i="7" s="1"/>
  <c r="V3702" i="7" s="1"/>
  <c r="T3710" i="7"/>
  <c r="U3710" i="7" s="1"/>
  <c r="V3710" i="7" s="1"/>
  <c r="T3718" i="7"/>
  <c r="U3718" i="7" s="1"/>
  <c r="V3718" i="7" s="1"/>
  <c r="T3726" i="7"/>
  <c r="U3726" i="7" s="1"/>
  <c r="V3726" i="7" s="1"/>
  <c r="T3734" i="7"/>
  <c r="U3734" i="7" s="1"/>
  <c r="V3734" i="7" s="1"/>
  <c r="T3742" i="7"/>
  <c r="U3742" i="7" s="1"/>
  <c r="V3742" i="7" s="1"/>
  <c r="T3750" i="7"/>
  <c r="U3750" i="7" s="1"/>
  <c r="V3750" i="7" s="1"/>
  <c r="T3758" i="7"/>
  <c r="U3758" i="7" s="1"/>
  <c r="V3758" i="7" s="1"/>
  <c r="T3766" i="7"/>
  <c r="U3766" i="7" s="1"/>
  <c r="V3766" i="7" s="1"/>
  <c r="T3774" i="7"/>
  <c r="U3774" i="7" s="1"/>
  <c r="V3774" i="7" s="1"/>
  <c r="T3782" i="7"/>
  <c r="U3782" i="7" s="1"/>
  <c r="V3782" i="7" s="1"/>
  <c r="T3790" i="7"/>
  <c r="U3790" i="7" s="1"/>
  <c r="V3790" i="7" s="1"/>
  <c r="T3798" i="7"/>
  <c r="U3798" i="7" s="1"/>
  <c r="V3798" i="7" s="1"/>
  <c r="T3806" i="7"/>
  <c r="U3806" i="7" s="1"/>
  <c r="V3806" i="7" s="1"/>
  <c r="T3814" i="7"/>
  <c r="U3814" i="7" s="1"/>
  <c r="V3814" i="7" s="1"/>
  <c r="T3822" i="7"/>
  <c r="U3822" i="7" s="1"/>
  <c r="V3822" i="7" s="1"/>
  <c r="T3830" i="7"/>
  <c r="U3830" i="7" s="1"/>
  <c r="V3830" i="7" s="1"/>
  <c r="T3838" i="7"/>
  <c r="U3838" i="7" s="1"/>
  <c r="V3838" i="7" s="1"/>
  <c r="T3367" i="7"/>
  <c r="U3367" i="7" s="1"/>
  <c r="V3367" i="7" s="1"/>
  <c r="T3446" i="7"/>
  <c r="U3446" i="7" s="1"/>
  <c r="V3446" i="7" s="1"/>
  <c r="T3486" i="7"/>
  <c r="U3486" i="7" s="1"/>
  <c r="V3486" i="7" s="1"/>
  <c r="T3605" i="7"/>
  <c r="U3605" i="7" s="1"/>
  <c r="V3605" i="7" s="1"/>
  <c r="T3365" i="7"/>
  <c r="U3365" i="7" s="1"/>
  <c r="V3365" i="7" s="1"/>
  <c r="T3381" i="7"/>
  <c r="U3381" i="7" s="1"/>
  <c r="V3381" i="7" s="1"/>
  <c r="T3389" i="7"/>
  <c r="U3389" i="7" s="1"/>
  <c r="V3389" i="7" s="1"/>
  <c r="T3399" i="7"/>
  <c r="U3399" i="7" s="1"/>
  <c r="V3399" i="7" s="1"/>
  <c r="T3407" i="7"/>
  <c r="U3407" i="7" s="1"/>
  <c r="V3407" i="7" s="1"/>
  <c r="T3416" i="7"/>
  <c r="U3416" i="7" s="1"/>
  <c r="V3416" i="7" s="1"/>
  <c r="T3433" i="7"/>
  <c r="U3433" i="7" s="1"/>
  <c r="V3433" i="7" s="1"/>
  <c r="T3443" i="7"/>
  <c r="U3443" i="7" s="1"/>
  <c r="V3443" i="7" s="1"/>
  <c r="T3474" i="7"/>
  <c r="U3474" i="7" s="1"/>
  <c r="V3474" i="7" s="1"/>
  <c r="T3483" i="7"/>
  <c r="U3483" i="7" s="1"/>
  <c r="V3483" i="7" s="1"/>
  <c r="T3492" i="7"/>
  <c r="U3492" i="7" s="1"/>
  <c r="V3492" i="7" s="1"/>
  <c r="T3522" i="7"/>
  <c r="U3522" i="7" s="1"/>
  <c r="V3522" i="7" s="1"/>
  <c r="T3531" i="7"/>
  <c r="U3531" i="7" s="1"/>
  <c r="V3531" i="7" s="1"/>
  <c r="T3540" i="7"/>
  <c r="U3540" i="7" s="1"/>
  <c r="V3540" i="7" s="1"/>
  <c r="T3570" i="7"/>
  <c r="U3570" i="7" s="1"/>
  <c r="V3570" i="7" s="1"/>
  <c r="T3579" i="7"/>
  <c r="U3579" i="7" s="1"/>
  <c r="V3579" i="7" s="1"/>
  <c r="T3588" i="7"/>
  <c r="U3588" i="7" s="1"/>
  <c r="V3588" i="7" s="1"/>
  <c r="T3611" i="7"/>
  <c r="U3611" i="7" s="1"/>
  <c r="V3611" i="7" s="1"/>
  <c r="T3617" i="7"/>
  <c r="U3617" i="7" s="1"/>
  <c r="V3617" i="7" s="1"/>
  <c r="T3623" i="7"/>
  <c r="U3623" i="7" s="1"/>
  <c r="V3623" i="7" s="1"/>
  <c r="T3629" i="7"/>
  <c r="U3629" i="7" s="1"/>
  <c r="V3629" i="7" s="1"/>
  <c r="T3635" i="7"/>
  <c r="U3635" i="7" s="1"/>
  <c r="V3635" i="7" s="1"/>
  <c r="T3641" i="7"/>
  <c r="U3641" i="7" s="1"/>
  <c r="V3641" i="7" s="1"/>
  <c r="T3647" i="7"/>
  <c r="U3647" i="7" s="1"/>
  <c r="V3647" i="7" s="1"/>
  <c r="T3653" i="7"/>
  <c r="U3653" i="7" s="1"/>
  <c r="V3653" i="7" s="1"/>
  <c r="T3659" i="7"/>
  <c r="U3659" i="7" s="1"/>
  <c r="V3659" i="7" s="1"/>
  <c r="T3665" i="7"/>
  <c r="U3665" i="7" s="1"/>
  <c r="V3665" i="7" s="1"/>
  <c r="T3671" i="7"/>
  <c r="U3671" i="7" s="1"/>
  <c r="V3671" i="7" s="1"/>
  <c r="T3679" i="7"/>
  <c r="U3679" i="7" s="1"/>
  <c r="V3679" i="7" s="1"/>
  <c r="T3687" i="7"/>
  <c r="U3687" i="7" s="1"/>
  <c r="V3687" i="7" s="1"/>
  <c r="T3695" i="7"/>
  <c r="U3695" i="7" s="1"/>
  <c r="V3695" i="7" s="1"/>
  <c r="T3703" i="7"/>
  <c r="U3703" i="7" s="1"/>
  <c r="V3703" i="7" s="1"/>
  <c r="T3711" i="7"/>
  <c r="U3711" i="7" s="1"/>
  <c r="V3711" i="7" s="1"/>
  <c r="T3719" i="7"/>
  <c r="U3719" i="7" s="1"/>
  <c r="V3719" i="7" s="1"/>
  <c r="T3727" i="7"/>
  <c r="U3727" i="7" s="1"/>
  <c r="V3727" i="7" s="1"/>
  <c r="T3735" i="7"/>
  <c r="U3735" i="7" s="1"/>
  <c r="V3735" i="7" s="1"/>
  <c r="T3743" i="7"/>
  <c r="U3743" i="7" s="1"/>
  <c r="V3743" i="7" s="1"/>
  <c r="T3751" i="7"/>
  <c r="U3751" i="7" s="1"/>
  <c r="V3751" i="7" s="1"/>
  <c r="T3759" i="7"/>
  <c r="U3759" i="7" s="1"/>
  <c r="V3759" i="7" s="1"/>
  <c r="T3767" i="7"/>
  <c r="U3767" i="7" s="1"/>
  <c r="V3767" i="7" s="1"/>
  <c r="T3775" i="7"/>
  <c r="U3775" i="7" s="1"/>
  <c r="V3775" i="7" s="1"/>
  <c r="T3783" i="7"/>
  <c r="U3783" i="7" s="1"/>
  <c r="V3783" i="7" s="1"/>
  <c r="T3791" i="7"/>
  <c r="U3791" i="7" s="1"/>
  <c r="V3791" i="7" s="1"/>
  <c r="T3799" i="7"/>
  <c r="U3799" i="7" s="1"/>
  <c r="V3799" i="7" s="1"/>
  <c r="T3807" i="7"/>
  <c r="U3807" i="7" s="1"/>
  <c r="V3807" i="7" s="1"/>
  <c r="T3815" i="7"/>
  <c r="U3815" i="7" s="1"/>
  <c r="V3815" i="7" s="1"/>
  <c r="T3823" i="7"/>
  <c r="U3823" i="7" s="1"/>
  <c r="V3823" i="7" s="1"/>
  <c r="T3831" i="7"/>
  <c r="U3831" i="7" s="1"/>
  <c r="V3831" i="7" s="1"/>
  <c r="T3839" i="7"/>
  <c r="U3839" i="7" s="1"/>
  <c r="V3839" i="7" s="1"/>
  <c r="T3409" i="7"/>
  <c r="U3409" i="7" s="1"/>
  <c r="V3409" i="7" s="1"/>
  <c r="T3456" i="7"/>
  <c r="U3456" i="7" s="1"/>
  <c r="V3456" i="7" s="1"/>
  <c r="T3504" i="7"/>
  <c r="U3504" i="7" s="1"/>
  <c r="V3504" i="7" s="1"/>
  <c r="T3582" i="7"/>
  <c r="U3582" i="7" s="1"/>
  <c r="V3582" i="7" s="1"/>
  <c r="T3382" i="7"/>
  <c r="U3382" i="7" s="1"/>
  <c r="V3382" i="7" s="1"/>
  <c r="T3390" i="7"/>
  <c r="U3390" i="7" s="1"/>
  <c r="V3390" i="7" s="1"/>
  <c r="T3400" i="7"/>
  <c r="U3400" i="7" s="1"/>
  <c r="V3400" i="7" s="1"/>
  <c r="T3408" i="7"/>
  <c r="U3408" i="7" s="1"/>
  <c r="V3408" i="7" s="1"/>
  <c r="T3434" i="7"/>
  <c r="U3434" i="7" s="1"/>
  <c r="V3434" i="7" s="1"/>
  <c r="T3444" i="7"/>
  <c r="U3444" i="7" s="1"/>
  <c r="V3444" i="7" s="1"/>
  <c r="T3454" i="7"/>
  <c r="U3454" i="7" s="1"/>
  <c r="V3454" i="7" s="1"/>
  <c r="T3475" i="7"/>
  <c r="U3475" i="7" s="1"/>
  <c r="V3475" i="7" s="1"/>
  <c r="T3484" i="7"/>
  <c r="U3484" i="7" s="1"/>
  <c r="V3484" i="7" s="1"/>
  <c r="T3493" i="7"/>
  <c r="U3493" i="7" s="1"/>
  <c r="V3493" i="7" s="1"/>
  <c r="T3502" i="7"/>
  <c r="U3502" i="7" s="1"/>
  <c r="V3502" i="7" s="1"/>
  <c r="T3523" i="7"/>
  <c r="U3523" i="7" s="1"/>
  <c r="V3523" i="7" s="1"/>
  <c r="T3532" i="7"/>
  <c r="U3532" i="7" s="1"/>
  <c r="V3532" i="7" s="1"/>
  <c r="T3541" i="7"/>
  <c r="U3541" i="7" s="1"/>
  <c r="V3541" i="7" s="1"/>
  <c r="T3550" i="7"/>
  <c r="U3550" i="7" s="1"/>
  <c r="V3550" i="7" s="1"/>
  <c r="T3571" i="7"/>
  <c r="U3571" i="7" s="1"/>
  <c r="V3571" i="7" s="1"/>
  <c r="T3580" i="7"/>
  <c r="U3580" i="7" s="1"/>
  <c r="V3580" i="7" s="1"/>
  <c r="T3589" i="7"/>
  <c r="U3589" i="7" s="1"/>
  <c r="V3589" i="7" s="1"/>
  <c r="T3603" i="7"/>
  <c r="U3603" i="7" s="1"/>
  <c r="V3603" i="7" s="1"/>
  <c r="T3612" i="7"/>
  <c r="U3612" i="7" s="1"/>
  <c r="V3612" i="7" s="1"/>
  <c r="T3624" i="7"/>
  <c r="U3624" i="7" s="1"/>
  <c r="V3624" i="7" s="1"/>
  <c r="T3636" i="7"/>
  <c r="U3636" i="7" s="1"/>
  <c r="V3636" i="7" s="1"/>
  <c r="T3648" i="7"/>
  <c r="U3648" i="7" s="1"/>
  <c r="V3648" i="7" s="1"/>
  <c r="T3660" i="7"/>
  <c r="U3660" i="7" s="1"/>
  <c r="V3660" i="7" s="1"/>
  <c r="T3672" i="7"/>
  <c r="U3672" i="7" s="1"/>
  <c r="V3672" i="7" s="1"/>
  <c r="T3680" i="7"/>
  <c r="U3680" i="7" s="1"/>
  <c r="V3680" i="7" s="1"/>
  <c r="T3688" i="7"/>
  <c r="U3688" i="7" s="1"/>
  <c r="V3688" i="7" s="1"/>
  <c r="T3696" i="7"/>
  <c r="U3696" i="7" s="1"/>
  <c r="V3696" i="7" s="1"/>
  <c r="T3704" i="7"/>
  <c r="U3704" i="7" s="1"/>
  <c r="V3704" i="7" s="1"/>
  <c r="T3712" i="7"/>
  <c r="U3712" i="7" s="1"/>
  <c r="V3712" i="7" s="1"/>
  <c r="T3720" i="7"/>
  <c r="U3720" i="7" s="1"/>
  <c r="V3720" i="7" s="1"/>
  <c r="T3728" i="7"/>
  <c r="U3728" i="7" s="1"/>
  <c r="V3728" i="7" s="1"/>
  <c r="T3736" i="7"/>
  <c r="U3736" i="7" s="1"/>
  <c r="V3736" i="7" s="1"/>
  <c r="T3744" i="7"/>
  <c r="U3744" i="7" s="1"/>
  <c r="V3744" i="7" s="1"/>
  <c r="T3752" i="7"/>
  <c r="U3752" i="7" s="1"/>
  <c r="V3752" i="7" s="1"/>
  <c r="T3760" i="7"/>
  <c r="U3760" i="7" s="1"/>
  <c r="V3760" i="7" s="1"/>
  <c r="T3768" i="7"/>
  <c r="U3768" i="7" s="1"/>
  <c r="V3768" i="7" s="1"/>
  <c r="T3776" i="7"/>
  <c r="U3776" i="7" s="1"/>
  <c r="V3776" i="7" s="1"/>
  <c r="T3784" i="7"/>
  <c r="U3784" i="7" s="1"/>
  <c r="V3784" i="7" s="1"/>
  <c r="T3792" i="7"/>
  <c r="U3792" i="7" s="1"/>
  <c r="V3792" i="7" s="1"/>
  <c r="T3800" i="7"/>
  <c r="U3800" i="7" s="1"/>
  <c r="V3800" i="7" s="1"/>
  <c r="T3808" i="7"/>
  <c r="U3808" i="7" s="1"/>
  <c r="V3808" i="7" s="1"/>
  <c r="T3816" i="7"/>
  <c r="U3816" i="7" s="1"/>
  <c r="V3816" i="7" s="1"/>
  <c r="T3824" i="7"/>
  <c r="U3824" i="7" s="1"/>
  <c r="V3824" i="7" s="1"/>
  <c r="T3832" i="7"/>
  <c r="U3832" i="7" s="1"/>
  <c r="V3832" i="7" s="1"/>
  <c r="T3392" i="7"/>
  <c r="U3392" i="7" s="1"/>
  <c r="V3392" i="7" s="1"/>
  <c r="T3436" i="7"/>
  <c r="U3436" i="7" s="1"/>
  <c r="V3436" i="7" s="1"/>
  <c r="T3618" i="7"/>
  <c r="U3618" i="7" s="1"/>
  <c r="V3618" i="7" s="1"/>
  <c r="T3366" i="7"/>
  <c r="U3366" i="7" s="1"/>
  <c r="V3366" i="7" s="1"/>
  <c r="T3374" i="7"/>
  <c r="U3374" i="7" s="1"/>
  <c r="V3374" i="7" s="1"/>
  <c r="T3383" i="7"/>
  <c r="U3383" i="7" s="1"/>
  <c r="V3383" i="7" s="1"/>
  <c r="T3391" i="7"/>
  <c r="U3391" i="7" s="1"/>
  <c r="V3391" i="7" s="1"/>
  <c r="T3417" i="7"/>
  <c r="U3417" i="7" s="1"/>
  <c r="V3417" i="7" s="1"/>
  <c r="T3425" i="7"/>
  <c r="U3425" i="7" s="1"/>
  <c r="V3425" i="7" s="1"/>
  <c r="T3435" i="7"/>
  <c r="U3435" i="7" s="1"/>
  <c r="V3435" i="7" s="1"/>
  <c r="T3445" i="7"/>
  <c r="U3445" i="7" s="1"/>
  <c r="V3445" i="7" s="1"/>
  <c r="T3455" i="7"/>
  <c r="U3455" i="7" s="1"/>
  <c r="V3455" i="7" s="1"/>
  <c r="T3465" i="7"/>
  <c r="U3465" i="7" s="1"/>
  <c r="V3465" i="7" s="1"/>
  <c r="T3476" i="7"/>
  <c r="U3476" i="7" s="1"/>
  <c r="V3476" i="7" s="1"/>
  <c r="T3485" i="7"/>
  <c r="U3485" i="7" s="1"/>
  <c r="V3485" i="7" s="1"/>
  <c r="T3494" i="7"/>
  <c r="U3494" i="7" s="1"/>
  <c r="V3494" i="7" s="1"/>
  <c r="T3503" i="7"/>
  <c r="U3503" i="7" s="1"/>
  <c r="V3503" i="7" s="1"/>
  <c r="T3513" i="7"/>
  <c r="U3513" i="7" s="1"/>
  <c r="V3513" i="7" s="1"/>
  <c r="T3524" i="7"/>
  <c r="U3524" i="7" s="1"/>
  <c r="V3524" i="7" s="1"/>
  <c r="T3533" i="7"/>
  <c r="U3533" i="7" s="1"/>
  <c r="V3533" i="7" s="1"/>
  <c r="T3542" i="7"/>
  <c r="U3542" i="7" s="1"/>
  <c r="V3542" i="7" s="1"/>
  <c r="T3551" i="7"/>
  <c r="U3551" i="7" s="1"/>
  <c r="V3551" i="7" s="1"/>
  <c r="T3561" i="7"/>
  <c r="U3561" i="7" s="1"/>
  <c r="V3561" i="7" s="1"/>
  <c r="T3572" i="7"/>
  <c r="U3572" i="7" s="1"/>
  <c r="V3572" i="7" s="1"/>
  <c r="T3581" i="7"/>
  <c r="U3581" i="7" s="1"/>
  <c r="V3581" i="7" s="1"/>
  <c r="T3590" i="7"/>
  <c r="U3590" i="7" s="1"/>
  <c r="V3590" i="7" s="1"/>
  <c r="T3597" i="7"/>
  <c r="U3597" i="7" s="1"/>
  <c r="V3597" i="7" s="1"/>
  <c r="T3604" i="7"/>
  <c r="U3604" i="7" s="1"/>
  <c r="V3604" i="7" s="1"/>
  <c r="T3375" i="7"/>
  <c r="U3375" i="7" s="1"/>
  <c r="V3375" i="7" s="1"/>
  <c r="T3426" i="7"/>
  <c r="U3426" i="7" s="1"/>
  <c r="V3426" i="7" s="1"/>
  <c r="T3552" i="7"/>
  <c r="U3552" i="7" s="1"/>
  <c r="V3552" i="7" s="1"/>
  <c r="T3642" i="7"/>
  <c r="U3642" i="7" s="1"/>
  <c r="V3642" i="7" s="1"/>
  <c r="T3457" i="7"/>
  <c r="U3457" i="7" s="1"/>
  <c r="V3457" i="7" s="1"/>
  <c r="T3525" i="7"/>
  <c r="U3525" i="7" s="1"/>
  <c r="V3525" i="7" s="1"/>
  <c r="T3583" i="7"/>
  <c r="U3583" i="7" s="1"/>
  <c r="V3583" i="7" s="1"/>
  <c r="T3625" i="7"/>
  <c r="U3625" i="7" s="1"/>
  <c r="V3625" i="7" s="1"/>
  <c r="T3656" i="7"/>
  <c r="U3656" i="7" s="1"/>
  <c r="V3656" i="7" s="1"/>
  <c r="T3682" i="7"/>
  <c r="U3682" i="7" s="1"/>
  <c r="V3682" i="7" s="1"/>
  <c r="T3714" i="7"/>
  <c r="U3714" i="7" s="1"/>
  <c r="V3714" i="7" s="1"/>
  <c r="T3746" i="7"/>
  <c r="U3746" i="7" s="1"/>
  <c r="V3746" i="7" s="1"/>
  <c r="T3778" i="7"/>
  <c r="U3778" i="7" s="1"/>
  <c r="V3778" i="7" s="1"/>
  <c r="T3810" i="7"/>
  <c r="U3810" i="7" s="1"/>
  <c r="V3810" i="7" s="1"/>
  <c r="T3793" i="7"/>
  <c r="U3793" i="7" s="1"/>
  <c r="V3793" i="7" s="1"/>
  <c r="T3466" i="7"/>
  <c r="U3466" i="7" s="1"/>
  <c r="V3466" i="7" s="1"/>
  <c r="T3535" i="7"/>
  <c r="U3535" i="7" s="1"/>
  <c r="V3535" i="7" s="1"/>
  <c r="T3584" i="7"/>
  <c r="U3584" i="7" s="1"/>
  <c r="V3584" i="7" s="1"/>
  <c r="T3368" i="7"/>
  <c r="U3368" i="7" s="1"/>
  <c r="V3368" i="7" s="1"/>
  <c r="T3591" i="7"/>
  <c r="U3591" i="7" s="1"/>
  <c r="V3591" i="7" s="1"/>
  <c r="T3661" i="7"/>
  <c r="U3661" i="7" s="1"/>
  <c r="V3661" i="7" s="1"/>
  <c r="T3721" i="7"/>
  <c r="U3721" i="7" s="1"/>
  <c r="V3721" i="7" s="1"/>
  <c r="T3785" i="7"/>
  <c r="U3785" i="7" s="1"/>
  <c r="V3785" i="7" s="1"/>
  <c r="T3817" i="7"/>
  <c r="U3817" i="7" s="1"/>
  <c r="V3817" i="7" s="1"/>
  <c r="T3496" i="7"/>
  <c r="U3496" i="7" s="1"/>
  <c r="V3496" i="7" s="1"/>
  <c r="T3598" i="7"/>
  <c r="U3598" i="7" s="1"/>
  <c r="V3598" i="7" s="1"/>
  <c r="T3667" i="7"/>
  <c r="U3667" i="7" s="1"/>
  <c r="V3667" i="7" s="1"/>
  <c r="T3729" i="7"/>
  <c r="U3729" i="7" s="1"/>
  <c r="V3729" i="7" s="1"/>
  <c r="T3825" i="7"/>
  <c r="U3825" i="7" s="1"/>
  <c r="V3825" i="7" s="1"/>
  <c r="T3447" i="7"/>
  <c r="U3447" i="7" s="1"/>
  <c r="V3447" i="7" s="1"/>
  <c r="T3536" i="7"/>
  <c r="U3536" i="7" s="1"/>
  <c r="V3536" i="7" s="1"/>
  <c r="T3631" i="7"/>
  <c r="U3631" i="7" s="1"/>
  <c r="V3631" i="7" s="1"/>
  <c r="T3689" i="7"/>
  <c r="U3689" i="7" s="1"/>
  <c r="V3689" i="7" s="1"/>
  <c r="T3753" i="7"/>
  <c r="U3753" i="7" s="1"/>
  <c r="V3753" i="7" s="1"/>
  <c r="T3376" i="7"/>
  <c r="U3376" i="7" s="1"/>
  <c r="V3376" i="7" s="1"/>
  <c r="T3487" i="7"/>
  <c r="U3487" i="7" s="1"/>
  <c r="V3487" i="7" s="1"/>
  <c r="T3543" i="7"/>
  <c r="U3543" i="7" s="1"/>
  <c r="V3543" i="7" s="1"/>
  <c r="T3592" i="7"/>
  <c r="U3592" i="7" s="1"/>
  <c r="V3592" i="7" s="1"/>
  <c r="T3632" i="7"/>
  <c r="U3632" i="7" s="1"/>
  <c r="V3632" i="7" s="1"/>
  <c r="T3690" i="7"/>
  <c r="U3690" i="7" s="1"/>
  <c r="V3690" i="7" s="1"/>
  <c r="T3722" i="7"/>
  <c r="U3722" i="7" s="1"/>
  <c r="V3722" i="7" s="1"/>
  <c r="T3754" i="7"/>
  <c r="U3754" i="7" s="1"/>
  <c r="V3754" i="7" s="1"/>
  <c r="T3786" i="7"/>
  <c r="U3786" i="7" s="1"/>
  <c r="V3786" i="7" s="1"/>
  <c r="T3818" i="7"/>
  <c r="U3818" i="7" s="1"/>
  <c r="V3818" i="7" s="1"/>
  <c r="T3545" i="7"/>
  <c r="U3545" i="7" s="1"/>
  <c r="V3545" i="7" s="1"/>
  <c r="T3697" i="7"/>
  <c r="U3697" i="7" s="1"/>
  <c r="V3697" i="7" s="1"/>
  <c r="T3761" i="7"/>
  <c r="U3761" i="7" s="1"/>
  <c r="V3761" i="7" s="1"/>
  <c r="T3488" i="7"/>
  <c r="U3488" i="7" s="1"/>
  <c r="V3488" i="7" s="1"/>
  <c r="T3544" i="7"/>
  <c r="U3544" i="7" s="1"/>
  <c r="V3544" i="7" s="1"/>
  <c r="T3637" i="7"/>
  <c r="U3637" i="7" s="1"/>
  <c r="V3637" i="7" s="1"/>
  <c r="T3666" i="7"/>
  <c r="U3666" i="7" s="1"/>
  <c r="V3666" i="7" s="1"/>
  <c r="T3401" i="7"/>
  <c r="U3401" i="7" s="1"/>
  <c r="V3401" i="7" s="1"/>
  <c r="T3497" i="7"/>
  <c r="U3497" i="7" s="1"/>
  <c r="V3497" i="7" s="1"/>
  <c r="T3553" i="7"/>
  <c r="U3553" i="7" s="1"/>
  <c r="V3553" i="7" s="1"/>
  <c r="T3606" i="7"/>
  <c r="U3606" i="7" s="1"/>
  <c r="V3606" i="7" s="1"/>
  <c r="T3643" i="7"/>
  <c r="U3643" i="7" s="1"/>
  <c r="V3643" i="7" s="1"/>
  <c r="T3668" i="7"/>
  <c r="U3668" i="7" s="1"/>
  <c r="V3668" i="7" s="1"/>
  <c r="T3698" i="7"/>
  <c r="U3698" i="7" s="1"/>
  <c r="V3698" i="7" s="1"/>
  <c r="T3730" i="7"/>
  <c r="U3730" i="7" s="1"/>
  <c r="V3730" i="7" s="1"/>
  <c r="T3762" i="7"/>
  <c r="U3762" i="7" s="1"/>
  <c r="V3762" i="7" s="1"/>
  <c r="T3794" i="7"/>
  <c r="U3794" i="7" s="1"/>
  <c r="V3794" i="7" s="1"/>
  <c r="T3826" i="7"/>
  <c r="U3826" i="7" s="1"/>
  <c r="V3826" i="7" s="1"/>
  <c r="T3410" i="7"/>
  <c r="U3410" i="7" s="1"/>
  <c r="V3410" i="7" s="1"/>
  <c r="T3505" i="7"/>
  <c r="U3505" i="7" s="1"/>
  <c r="V3505" i="7" s="1"/>
  <c r="T3554" i="7"/>
  <c r="U3554" i="7" s="1"/>
  <c r="V3554" i="7" s="1"/>
  <c r="T3644" i="7"/>
  <c r="U3644" i="7" s="1"/>
  <c r="V3644" i="7" s="1"/>
  <c r="T3418" i="7"/>
  <c r="U3418" i="7" s="1"/>
  <c r="V3418" i="7" s="1"/>
  <c r="T3506" i="7"/>
  <c r="U3506" i="7" s="1"/>
  <c r="V3506" i="7" s="1"/>
  <c r="T3562" i="7"/>
  <c r="U3562" i="7" s="1"/>
  <c r="V3562" i="7" s="1"/>
  <c r="T3613" i="7"/>
  <c r="U3613" i="7" s="1"/>
  <c r="V3613" i="7" s="1"/>
  <c r="T3649" i="7"/>
  <c r="U3649" i="7" s="1"/>
  <c r="V3649" i="7" s="1"/>
  <c r="T3673" i="7"/>
  <c r="U3673" i="7" s="1"/>
  <c r="V3673" i="7" s="1"/>
  <c r="T3705" i="7"/>
  <c r="U3705" i="7" s="1"/>
  <c r="V3705" i="7" s="1"/>
  <c r="T3737" i="7"/>
  <c r="U3737" i="7" s="1"/>
  <c r="V3737" i="7" s="1"/>
  <c r="T3769" i="7"/>
  <c r="U3769" i="7" s="1"/>
  <c r="V3769" i="7" s="1"/>
  <c r="T3801" i="7"/>
  <c r="U3801" i="7" s="1"/>
  <c r="V3801" i="7" s="1"/>
  <c r="T3833" i="7"/>
  <c r="U3833" i="7" s="1"/>
  <c r="V3833" i="7" s="1"/>
  <c r="T3437" i="7"/>
  <c r="U3437" i="7" s="1"/>
  <c r="V3437" i="7" s="1"/>
  <c r="T3654" i="7"/>
  <c r="U3654" i="7" s="1"/>
  <c r="V3654" i="7" s="1"/>
  <c r="T3620" i="7"/>
  <c r="U3620" i="7" s="1"/>
  <c r="V3620" i="7" s="1"/>
  <c r="T3681" i="7"/>
  <c r="U3681" i="7" s="1"/>
  <c r="V3681" i="7" s="1"/>
  <c r="T3745" i="7"/>
  <c r="U3745" i="7" s="1"/>
  <c r="V3745" i="7" s="1"/>
  <c r="T3809" i="7"/>
  <c r="U3809" i="7" s="1"/>
  <c r="V3809" i="7" s="1"/>
  <c r="T3427" i="7"/>
  <c r="U3427" i="7" s="1"/>
  <c r="V3427" i="7" s="1"/>
  <c r="T3514" i="7"/>
  <c r="U3514" i="7" s="1"/>
  <c r="V3514" i="7" s="1"/>
  <c r="T3563" i="7"/>
  <c r="U3563" i="7" s="1"/>
  <c r="V3563" i="7" s="1"/>
  <c r="T3674" i="7"/>
  <c r="U3674" i="7" s="1"/>
  <c r="V3674" i="7" s="1"/>
  <c r="T3706" i="7"/>
  <c r="U3706" i="7" s="1"/>
  <c r="V3706" i="7" s="1"/>
  <c r="T3738" i="7"/>
  <c r="U3738" i="7" s="1"/>
  <c r="V3738" i="7" s="1"/>
  <c r="T3770" i="7"/>
  <c r="U3770" i="7" s="1"/>
  <c r="V3770" i="7" s="1"/>
  <c r="T3802" i="7"/>
  <c r="U3802" i="7" s="1"/>
  <c r="V3802" i="7" s="1"/>
  <c r="T3834" i="7"/>
  <c r="U3834" i="7" s="1"/>
  <c r="V3834" i="7" s="1"/>
  <c r="T3515" i="7"/>
  <c r="U3515" i="7" s="1"/>
  <c r="V3515" i="7" s="1"/>
  <c r="T3619" i="7"/>
  <c r="U3619" i="7" s="1"/>
  <c r="V3619" i="7" s="1"/>
  <c r="T3573" i="7"/>
  <c r="U3573" i="7" s="1"/>
  <c r="V3573" i="7" s="1"/>
  <c r="T3655" i="7"/>
  <c r="U3655" i="7" s="1"/>
  <c r="V3655" i="7" s="1"/>
  <c r="T3713" i="7"/>
  <c r="U3713" i="7" s="1"/>
  <c r="V3713" i="7" s="1"/>
  <c r="T3777" i="7"/>
  <c r="U3777" i="7" s="1"/>
  <c r="V3777" i="7" s="1"/>
  <c r="AA216" i="7"/>
  <c r="AC215" i="7"/>
  <c r="AD215" i="7" s="1"/>
  <c r="T2304" i="7"/>
  <c r="U2304" i="7" s="1"/>
  <c r="V2304" i="7" s="1"/>
  <c r="T2316" i="7"/>
  <c r="U2316" i="7" s="1"/>
  <c r="V2316" i="7" s="1"/>
  <c r="T2328" i="7"/>
  <c r="U2328" i="7" s="1"/>
  <c r="V2328" i="7" s="1"/>
  <c r="T2340" i="7"/>
  <c r="U2340" i="7" s="1"/>
  <c r="V2340" i="7" s="1"/>
  <c r="T2352" i="7"/>
  <c r="U2352" i="7" s="1"/>
  <c r="V2352" i="7" s="1"/>
  <c r="T2364" i="7"/>
  <c r="U2364" i="7" s="1"/>
  <c r="V2364" i="7" s="1"/>
  <c r="T2376" i="7"/>
  <c r="U2376" i="7" s="1"/>
  <c r="V2376" i="7" s="1"/>
  <c r="T2388" i="7"/>
  <c r="U2388" i="7" s="1"/>
  <c r="V2388" i="7" s="1"/>
  <c r="T2400" i="7"/>
  <c r="U2400" i="7" s="1"/>
  <c r="V2400" i="7" s="1"/>
  <c r="T2412" i="7"/>
  <c r="U2412" i="7" s="1"/>
  <c r="V2412" i="7" s="1"/>
  <c r="T2424" i="7"/>
  <c r="U2424" i="7" s="1"/>
  <c r="V2424" i="7" s="1"/>
  <c r="T2436" i="7"/>
  <c r="U2436" i="7" s="1"/>
  <c r="V2436" i="7" s="1"/>
  <c r="T2448" i="7"/>
  <c r="U2448" i="7" s="1"/>
  <c r="V2448" i="7" s="1"/>
  <c r="T2460" i="7"/>
  <c r="U2460" i="7" s="1"/>
  <c r="V2460" i="7" s="1"/>
  <c r="T2472" i="7"/>
  <c r="U2472" i="7" s="1"/>
  <c r="V2472" i="7" s="1"/>
  <c r="T2484" i="7"/>
  <c r="U2484" i="7" s="1"/>
  <c r="V2484" i="7" s="1"/>
  <c r="T2496" i="7"/>
  <c r="U2496" i="7" s="1"/>
  <c r="V2496" i="7" s="1"/>
  <c r="T2508" i="7"/>
  <c r="U2508" i="7" s="1"/>
  <c r="V2508" i="7" s="1"/>
  <c r="T2520" i="7"/>
  <c r="U2520" i="7" s="1"/>
  <c r="V2520" i="7" s="1"/>
  <c r="T2532" i="7"/>
  <c r="U2532" i="7" s="1"/>
  <c r="V2532" i="7" s="1"/>
  <c r="T2544" i="7"/>
  <c r="U2544" i="7" s="1"/>
  <c r="V2544" i="7" s="1"/>
  <c r="T2556" i="7"/>
  <c r="U2556" i="7" s="1"/>
  <c r="V2556" i="7" s="1"/>
  <c r="T2568" i="7"/>
  <c r="U2568" i="7" s="1"/>
  <c r="V2568" i="7" s="1"/>
  <c r="T2293" i="7"/>
  <c r="U2293" i="7" s="1"/>
  <c r="V2293" i="7" s="1"/>
  <c r="T2305" i="7"/>
  <c r="U2305" i="7" s="1"/>
  <c r="V2305" i="7" s="1"/>
  <c r="T2317" i="7"/>
  <c r="U2317" i="7" s="1"/>
  <c r="V2317" i="7" s="1"/>
  <c r="T2329" i="7"/>
  <c r="U2329" i="7" s="1"/>
  <c r="V2329" i="7" s="1"/>
  <c r="T2341" i="7"/>
  <c r="U2341" i="7" s="1"/>
  <c r="V2341" i="7" s="1"/>
  <c r="T2353" i="7"/>
  <c r="U2353" i="7" s="1"/>
  <c r="V2353" i="7" s="1"/>
  <c r="T2365" i="7"/>
  <c r="U2365" i="7" s="1"/>
  <c r="V2365" i="7" s="1"/>
  <c r="T2377" i="7"/>
  <c r="U2377" i="7" s="1"/>
  <c r="V2377" i="7" s="1"/>
  <c r="T2389" i="7"/>
  <c r="U2389" i="7" s="1"/>
  <c r="V2389" i="7" s="1"/>
  <c r="T2401" i="7"/>
  <c r="U2401" i="7" s="1"/>
  <c r="V2401" i="7" s="1"/>
  <c r="T2413" i="7"/>
  <c r="U2413" i="7" s="1"/>
  <c r="V2413" i="7" s="1"/>
  <c r="T2425" i="7"/>
  <c r="U2425" i="7" s="1"/>
  <c r="V2425" i="7" s="1"/>
  <c r="T2437" i="7"/>
  <c r="U2437" i="7" s="1"/>
  <c r="V2437" i="7" s="1"/>
  <c r="T2449" i="7"/>
  <c r="U2449" i="7" s="1"/>
  <c r="V2449" i="7" s="1"/>
  <c r="T2461" i="7"/>
  <c r="U2461" i="7" s="1"/>
  <c r="V2461" i="7" s="1"/>
  <c r="T2473" i="7"/>
  <c r="U2473" i="7" s="1"/>
  <c r="V2473" i="7" s="1"/>
  <c r="T2485" i="7"/>
  <c r="U2485" i="7" s="1"/>
  <c r="V2485" i="7" s="1"/>
  <c r="T2497" i="7"/>
  <c r="U2497" i="7" s="1"/>
  <c r="V2497" i="7" s="1"/>
  <c r="T2295" i="7"/>
  <c r="U2295" i="7" s="1"/>
  <c r="V2295" i="7" s="1"/>
  <c r="T2307" i="7"/>
  <c r="U2307" i="7" s="1"/>
  <c r="V2307" i="7" s="1"/>
  <c r="T2319" i="7"/>
  <c r="U2319" i="7" s="1"/>
  <c r="V2319" i="7" s="1"/>
  <c r="T2331" i="7"/>
  <c r="U2331" i="7" s="1"/>
  <c r="V2331" i="7" s="1"/>
  <c r="T2343" i="7"/>
  <c r="U2343" i="7" s="1"/>
  <c r="V2343" i="7" s="1"/>
  <c r="T2355" i="7"/>
  <c r="U2355" i="7" s="1"/>
  <c r="V2355" i="7" s="1"/>
  <c r="T2367" i="7"/>
  <c r="U2367" i="7" s="1"/>
  <c r="V2367" i="7" s="1"/>
  <c r="T2379" i="7"/>
  <c r="U2379" i="7" s="1"/>
  <c r="V2379" i="7" s="1"/>
  <c r="T2391" i="7"/>
  <c r="U2391" i="7" s="1"/>
  <c r="V2391" i="7" s="1"/>
  <c r="T2403" i="7"/>
  <c r="U2403" i="7" s="1"/>
  <c r="V2403" i="7" s="1"/>
  <c r="T2415" i="7"/>
  <c r="U2415" i="7" s="1"/>
  <c r="V2415" i="7" s="1"/>
  <c r="T2427" i="7"/>
  <c r="U2427" i="7" s="1"/>
  <c r="V2427" i="7" s="1"/>
  <c r="T2439" i="7"/>
  <c r="U2439" i="7" s="1"/>
  <c r="V2439" i="7" s="1"/>
  <c r="T2451" i="7"/>
  <c r="U2451" i="7" s="1"/>
  <c r="V2451" i="7" s="1"/>
  <c r="T2463" i="7"/>
  <c r="U2463" i="7" s="1"/>
  <c r="V2463" i="7" s="1"/>
  <c r="T2475" i="7"/>
  <c r="U2475" i="7" s="1"/>
  <c r="V2475" i="7" s="1"/>
  <c r="T2487" i="7"/>
  <c r="U2487" i="7" s="1"/>
  <c r="V2487" i="7" s="1"/>
  <c r="T2499" i="7"/>
  <c r="U2499" i="7" s="1"/>
  <c r="V2499" i="7" s="1"/>
  <c r="T2511" i="7"/>
  <c r="U2511" i="7" s="1"/>
  <c r="V2511" i="7" s="1"/>
  <c r="T2523" i="7"/>
  <c r="U2523" i="7" s="1"/>
  <c r="V2523" i="7" s="1"/>
  <c r="T2535" i="7"/>
  <c r="U2535" i="7" s="1"/>
  <c r="V2535" i="7" s="1"/>
  <c r="T2547" i="7"/>
  <c r="U2547" i="7" s="1"/>
  <c r="V2547" i="7" s="1"/>
  <c r="T2559" i="7"/>
  <c r="U2559" i="7" s="1"/>
  <c r="V2559" i="7" s="1"/>
  <c r="T2571" i="7"/>
  <c r="U2571" i="7" s="1"/>
  <c r="V2571" i="7" s="1"/>
  <c r="T2297" i="7"/>
  <c r="U2297" i="7" s="1"/>
  <c r="V2297" i="7" s="1"/>
  <c r="T2309" i="7"/>
  <c r="U2309" i="7" s="1"/>
  <c r="V2309" i="7" s="1"/>
  <c r="T2321" i="7"/>
  <c r="U2321" i="7" s="1"/>
  <c r="V2321" i="7" s="1"/>
  <c r="T2333" i="7"/>
  <c r="U2333" i="7" s="1"/>
  <c r="V2333" i="7" s="1"/>
  <c r="T2345" i="7"/>
  <c r="U2345" i="7" s="1"/>
  <c r="V2345" i="7" s="1"/>
  <c r="T2357" i="7"/>
  <c r="U2357" i="7" s="1"/>
  <c r="V2357" i="7" s="1"/>
  <c r="T2369" i="7"/>
  <c r="U2369" i="7" s="1"/>
  <c r="V2369" i="7" s="1"/>
  <c r="T2381" i="7"/>
  <c r="U2381" i="7" s="1"/>
  <c r="V2381" i="7" s="1"/>
  <c r="T2393" i="7"/>
  <c r="U2393" i="7" s="1"/>
  <c r="V2393" i="7" s="1"/>
  <c r="T2405" i="7"/>
  <c r="U2405" i="7" s="1"/>
  <c r="V2405" i="7" s="1"/>
  <c r="T2417" i="7"/>
  <c r="U2417" i="7" s="1"/>
  <c r="V2417" i="7" s="1"/>
  <c r="T2429" i="7"/>
  <c r="U2429" i="7" s="1"/>
  <c r="V2429" i="7" s="1"/>
  <c r="T2441" i="7"/>
  <c r="U2441" i="7" s="1"/>
  <c r="V2441" i="7" s="1"/>
  <c r="T2453" i="7"/>
  <c r="U2453" i="7" s="1"/>
  <c r="V2453" i="7" s="1"/>
  <c r="T2465" i="7"/>
  <c r="U2465" i="7" s="1"/>
  <c r="V2465" i="7" s="1"/>
  <c r="T2477" i="7"/>
  <c r="U2477" i="7" s="1"/>
  <c r="V2477" i="7" s="1"/>
  <c r="T2489" i="7"/>
  <c r="U2489" i="7" s="1"/>
  <c r="V2489" i="7" s="1"/>
  <c r="T2501" i="7"/>
  <c r="U2501" i="7" s="1"/>
  <c r="V2501" i="7" s="1"/>
  <c r="T2300" i="7"/>
  <c r="U2300" i="7" s="1"/>
  <c r="V2300" i="7" s="1"/>
  <c r="T2312" i="7"/>
  <c r="U2312" i="7" s="1"/>
  <c r="V2312" i="7" s="1"/>
  <c r="T2324" i="7"/>
  <c r="U2324" i="7" s="1"/>
  <c r="V2324" i="7" s="1"/>
  <c r="T2336" i="7"/>
  <c r="U2336" i="7" s="1"/>
  <c r="V2336" i="7" s="1"/>
  <c r="T2348" i="7"/>
  <c r="U2348" i="7" s="1"/>
  <c r="V2348" i="7" s="1"/>
  <c r="T2360" i="7"/>
  <c r="U2360" i="7" s="1"/>
  <c r="V2360" i="7" s="1"/>
  <c r="T2372" i="7"/>
  <c r="U2372" i="7" s="1"/>
  <c r="V2372" i="7" s="1"/>
  <c r="T2384" i="7"/>
  <c r="U2384" i="7" s="1"/>
  <c r="V2384" i="7" s="1"/>
  <c r="T2396" i="7"/>
  <c r="U2396" i="7" s="1"/>
  <c r="V2396" i="7" s="1"/>
  <c r="T2408" i="7"/>
  <c r="U2408" i="7" s="1"/>
  <c r="V2408" i="7" s="1"/>
  <c r="T2420" i="7"/>
  <c r="U2420" i="7" s="1"/>
  <c r="V2420" i="7" s="1"/>
  <c r="T2432" i="7"/>
  <c r="U2432" i="7" s="1"/>
  <c r="V2432" i="7" s="1"/>
  <c r="T2444" i="7"/>
  <c r="U2444" i="7" s="1"/>
  <c r="V2444" i="7" s="1"/>
  <c r="T2456" i="7"/>
  <c r="U2456" i="7" s="1"/>
  <c r="V2456" i="7" s="1"/>
  <c r="T2468" i="7"/>
  <c r="U2468" i="7" s="1"/>
  <c r="V2468" i="7" s="1"/>
  <c r="T2480" i="7"/>
  <c r="U2480" i="7" s="1"/>
  <c r="V2480" i="7" s="1"/>
  <c r="T2492" i="7"/>
  <c r="U2492" i="7" s="1"/>
  <c r="V2492" i="7" s="1"/>
  <c r="T2504" i="7"/>
  <c r="U2504" i="7" s="1"/>
  <c r="V2504" i="7" s="1"/>
  <c r="T2516" i="7"/>
  <c r="U2516" i="7" s="1"/>
  <c r="V2516" i="7" s="1"/>
  <c r="T2528" i="7"/>
  <c r="U2528" i="7" s="1"/>
  <c r="V2528" i="7" s="1"/>
  <c r="T2540" i="7"/>
  <c r="U2540" i="7" s="1"/>
  <c r="V2540" i="7" s="1"/>
  <c r="T2552" i="7"/>
  <c r="U2552" i="7" s="1"/>
  <c r="V2552" i="7" s="1"/>
  <c r="T2564" i="7"/>
  <c r="U2564" i="7" s="1"/>
  <c r="V2564" i="7" s="1"/>
  <c r="T2301" i="7"/>
  <c r="U2301" i="7" s="1"/>
  <c r="V2301" i="7" s="1"/>
  <c r="T2322" i="7"/>
  <c r="U2322" i="7" s="1"/>
  <c r="V2322" i="7" s="1"/>
  <c r="T2342" i="7"/>
  <c r="U2342" i="7" s="1"/>
  <c r="V2342" i="7" s="1"/>
  <c r="T2362" i="7"/>
  <c r="U2362" i="7" s="1"/>
  <c r="V2362" i="7" s="1"/>
  <c r="T2383" i="7"/>
  <c r="U2383" i="7" s="1"/>
  <c r="V2383" i="7" s="1"/>
  <c r="T2404" i="7"/>
  <c r="U2404" i="7" s="1"/>
  <c r="V2404" i="7" s="1"/>
  <c r="T2423" i="7"/>
  <c r="U2423" i="7" s="1"/>
  <c r="V2423" i="7" s="1"/>
  <c r="T2445" i="7"/>
  <c r="U2445" i="7" s="1"/>
  <c r="V2445" i="7" s="1"/>
  <c r="T2466" i="7"/>
  <c r="U2466" i="7" s="1"/>
  <c r="V2466" i="7" s="1"/>
  <c r="T2486" i="7"/>
  <c r="U2486" i="7" s="1"/>
  <c r="V2486" i="7" s="1"/>
  <c r="T2506" i="7"/>
  <c r="U2506" i="7" s="1"/>
  <c r="V2506" i="7" s="1"/>
  <c r="T2522" i="7"/>
  <c r="U2522" i="7" s="1"/>
  <c r="V2522" i="7" s="1"/>
  <c r="T2538" i="7"/>
  <c r="U2538" i="7" s="1"/>
  <c r="V2538" i="7" s="1"/>
  <c r="T2554" i="7"/>
  <c r="U2554" i="7" s="1"/>
  <c r="V2554" i="7" s="1"/>
  <c r="T2570" i="7"/>
  <c r="U2570" i="7" s="1"/>
  <c r="V2570" i="7" s="1"/>
  <c r="T2583" i="7"/>
  <c r="U2583" i="7" s="1"/>
  <c r="V2583" i="7" s="1"/>
  <c r="T2346" i="7"/>
  <c r="U2346" i="7" s="1"/>
  <c r="V2346" i="7" s="1"/>
  <c r="T2407" i="7"/>
  <c r="U2407" i="7" s="1"/>
  <c r="V2407" i="7" s="1"/>
  <c r="T2447" i="7"/>
  <c r="U2447" i="7" s="1"/>
  <c r="V2447" i="7" s="1"/>
  <c r="T2490" i="7"/>
  <c r="U2490" i="7" s="1"/>
  <c r="V2490" i="7" s="1"/>
  <c r="T2525" i="7"/>
  <c r="U2525" i="7" s="1"/>
  <c r="V2525" i="7" s="1"/>
  <c r="T2557" i="7"/>
  <c r="U2557" i="7" s="1"/>
  <c r="V2557" i="7" s="1"/>
  <c r="T2585" i="7"/>
  <c r="U2585" i="7" s="1"/>
  <c r="V2585" i="7" s="1"/>
  <c r="T2350" i="7"/>
  <c r="U2350" i="7" s="1"/>
  <c r="V2350" i="7" s="1"/>
  <c r="T2474" i="7"/>
  <c r="U2474" i="7" s="1"/>
  <c r="V2474" i="7" s="1"/>
  <c r="T2545" i="7"/>
  <c r="U2545" i="7" s="1"/>
  <c r="V2545" i="7" s="1"/>
  <c r="T2302" i="7"/>
  <c r="U2302" i="7" s="1"/>
  <c r="V2302" i="7" s="1"/>
  <c r="T2323" i="7"/>
  <c r="U2323" i="7" s="1"/>
  <c r="V2323" i="7" s="1"/>
  <c r="T2344" i="7"/>
  <c r="U2344" i="7" s="1"/>
  <c r="V2344" i="7" s="1"/>
  <c r="T2363" i="7"/>
  <c r="U2363" i="7" s="1"/>
  <c r="V2363" i="7" s="1"/>
  <c r="T2385" i="7"/>
  <c r="U2385" i="7" s="1"/>
  <c r="V2385" i="7" s="1"/>
  <c r="T2406" i="7"/>
  <c r="U2406" i="7" s="1"/>
  <c r="V2406" i="7" s="1"/>
  <c r="T2426" i="7"/>
  <c r="U2426" i="7" s="1"/>
  <c r="V2426" i="7" s="1"/>
  <c r="T2446" i="7"/>
  <c r="U2446" i="7" s="1"/>
  <c r="V2446" i="7" s="1"/>
  <c r="T2467" i="7"/>
  <c r="U2467" i="7" s="1"/>
  <c r="V2467" i="7" s="1"/>
  <c r="T2488" i="7"/>
  <c r="U2488" i="7" s="1"/>
  <c r="V2488" i="7" s="1"/>
  <c r="T2507" i="7"/>
  <c r="U2507" i="7" s="1"/>
  <c r="V2507" i="7" s="1"/>
  <c r="T2524" i="7"/>
  <c r="U2524" i="7" s="1"/>
  <c r="V2524" i="7" s="1"/>
  <c r="T2539" i="7"/>
  <c r="U2539" i="7" s="1"/>
  <c r="V2539" i="7" s="1"/>
  <c r="T2555" i="7"/>
  <c r="U2555" i="7" s="1"/>
  <c r="V2555" i="7" s="1"/>
  <c r="T2572" i="7"/>
  <c r="U2572" i="7" s="1"/>
  <c r="V2572" i="7" s="1"/>
  <c r="T2584" i="7"/>
  <c r="U2584" i="7" s="1"/>
  <c r="V2584" i="7" s="1"/>
  <c r="T2303" i="7"/>
  <c r="U2303" i="7" s="1"/>
  <c r="V2303" i="7" s="1"/>
  <c r="T2325" i="7"/>
  <c r="U2325" i="7" s="1"/>
  <c r="V2325" i="7" s="1"/>
  <c r="T2366" i="7"/>
  <c r="U2366" i="7" s="1"/>
  <c r="V2366" i="7" s="1"/>
  <c r="T2386" i="7"/>
  <c r="U2386" i="7" s="1"/>
  <c r="V2386" i="7" s="1"/>
  <c r="T2428" i="7"/>
  <c r="U2428" i="7" s="1"/>
  <c r="V2428" i="7" s="1"/>
  <c r="T2469" i="7"/>
  <c r="U2469" i="7" s="1"/>
  <c r="V2469" i="7" s="1"/>
  <c r="T2509" i="7"/>
  <c r="U2509" i="7" s="1"/>
  <c r="V2509" i="7" s="1"/>
  <c r="T2541" i="7"/>
  <c r="U2541" i="7" s="1"/>
  <c r="V2541" i="7" s="1"/>
  <c r="T2573" i="7"/>
  <c r="U2573" i="7" s="1"/>
  <c r="V2573" i="7" s="1"/>
  <c r="T2330" i="7"/>
  <c r="U2330" i="7" s="1"/>
  <c r="V2330" i="7" s="1"/>
  <c r="T2392" i="7"/>
  <c r="U2392" i="7" s="1"/>
  <c r="V2392" i="7" s="1"/>
  <c r="T2433" i="7"/>
  <c r="U2433" i="7" s="1"/>
  <c r="V2433" i="7" s="1"/>
  <c r="T2513" i="7"/>
  <c r="U2513" i="7" s="1"/>
  <c r="V2513" i="7" s="1"/>
  <c r="T2576" i="7"/>
  <c r="U2576" i="7" s="1"/>
  <c r="V2576" i="7" s="1"/>
  <c r="T2306" i="7"/>
  <c r="U2306" i="7" s="1"/>
  <c r="V2306" i="7" s="1"/>
  <c r="T2326" i="7"/>
  <c r="U2326" i="7" s="1"/>
  <c r="V2326" i="7" s="1"/>
  <c r="T2347" i="7"/>
  <c r="U2347" i="7" s="1"/>
  <c r="V2347" i="7" s="1"/>
  <c r="T2368" i="7"/>
  <c r="U2368" i="7" s="1"/>
  <c r="V2368" i="7" s="1"/>
  <c r="T2387" i="7"/>
  <c r="U2387" i="7" s="1"/>
  <c r="V2387" i="7" s="1"/>
  <c r="T2409" i="7"/>
  <c r="U2409" i="7" s="1"/>
  <c r="V2409" i="7" s="1"/>
  <c r="T2430" i="7"/>
  <c r="U2430" i="7" s="1"/>
  <c r="V2430" i="7" s="1"/>
  <c r="T2450" i="7"/>
  <c r="U2450" i="7" s="1"/>
  <c r="V2450" i="7" s="1"/>
  <c r="T2470" i="7"/>
  <c r="U2470" i="7" s="1"/>
  <c r="V2470" i="7" s="1"/>
  <c r="T2491" i="7"/>
  <c r="U2491" i="7" s="1"/>
  <c r="V2491" i="7" s="1"/>
  <c r="T2510" i="7"/>
  <c r="U2510" i="7" s="1"/>
  <c r="V2510" i="7" s="1"/>
  <c r="T2526" i="7"/>
  <c r="U2526" i="7" s="1"/>
  <c r="V2526" i="7" s="1"/>
  <c r="T2542" i="7"/>
  <c r="U2542" i="7" s="1"/>
  <c r="V2542" i="7" s="1"/>
  <c r="T2558" i="7"/>
  <c r="U2558" i="7" s="1"/>
  <c r="V2558" i="7" s="1"/>
  <c r="T2574" i="7"/>
  <c r="U2574" i="7" s="1"/>
  <c r="V2574" i="7" s="1"/>
  <c r="T2586" i="7"/>
  <c r="U2586" i="7" s="1"/>
  <c r="V2586" i="7" s="1"/>
  <c r="T2411" i="7"/>
  <c r="U2411" i="7" s="1"/>
  <c r="V2411" i="7" s="1"/>
  <c r="T2494" i="7"/>
  <c r="U2494" i="7" s="1"/>
  <c r="V2494" i="7" s="1"/>
  <c r="T2561" i="7"/>
  <c r="U2561" i="7" s="1"/>
  <c r="V2561" i="7" s="1"/>
  <c r="T2308" i="7"/>
  <c r="U2308" i="7" s="1"/>
  <c r="V2308" i="7" s="1"/>
  <c r="T2327" i="7"/>
  <c r="U2327" i="7" s="1"/>
  <c r="V2327" i="7" s="1"/>
  <c r="T2349" i="7"/>
  <c r="U2349" i="7" s="1"/>
  <c r="V2349" i="7" s="1"/>
  <c r="T2370" i="7"/>
  <c r="U2370" i="7" s="1"/>
  <c r="V2370" i="7" s="1"/>
  <c r="T2390" i="7"/>
  <c r="U2390" i="7" s="1"/>
  <c r="V2390" i="7" s="1"/>
  <c r="T2410" i="7"/>
  <c r="U2410" i="7" s="1"/>
  <c r="V2410" i="7" s="1"/>
  <c r="T2431" i="7"/>
  <c r="U2431" i="7" s="1"/>
  <c r="V2431" i="7" s="1"/>
  <c r="T2452" i="7"/>
  <c r="U2452" i="7" s="1"/>
  <c r="V2452" i="7" s="1"/>
  <c r="T2471" i="7"/>
  <c r="U2471" i="7" s="1"/>
  <c r="V2471" i="7" s="1"/>
  <c r="T2493" i="7"/>
  <c r="U2493" i="7" s="1"/>
  <c r="V2493" i="7" s="1"/>
  <c r="T2512" i="7"/>
  <c r="U2512" i="7" s="1"/>
  <c r="V2512" i="7" s="1"/>
  <c r="T2527" i="7"/>
  <c r="U2527" i="7" s="1"/>
  <c r="V2527" i="7" s="1"/>
  <c r="T2543" i="7"/>
  <c r="U2543" i="7" s="1"/>
  <c r="V2543" i="7" s="1"/>
  <c r="T2560" i="7"/>
  <c r="U2560" i="7" s="1"/>
  <c r="V2560" i="7" s="1"/>
  <c r="T2575" i="7"/>
  <c r="U2575" i="7" s="1"/>
  <c r="V2575" i="7" s="1"/>
  <c r="T2587" i="7"/>
  <c r="U2587" i="7" s="1"/>
  <c r="V2587" i="7" s="1"/>
  <c r="T2310" i="7"/>
  <c r="U2310" i="7" s="1"/>
  <c r="V2310" i="7" s="1"/>
  <c r="T2371" i="7"/>
  <c r="U2371" i="7" s="1"/>
  <c r="V2371" i="7" s="1"/>
  <c r="T2454" i="7"/>
  <c r="U2454" i="7" s="1"/>
  <c r="V2454" i="7" s="1"/>
  <c r="T2529" i="7"/>
  <c r="U2529" i="7" s="1"/>
  <c r="V2529" i="7" s="1"/>
  <c r="T2588" i="7"/>
  <c r="U2588" i="7" s="1"/>
  <c r="V2588" i="7" s="1"/>
  <c r="T2311" i="7"/>
  <c r="U2311" i="7" s="1"/>
  <c r="V2311" i="7" s="1"/>
  <c r="T2332" i="7"/>
  <c r="U2332" i="7" s="1"/>
  <c r="V2332" i="7" s="1"/>
  <c r="T2351" i="7"/>
  <c r="U2351" i="7" s="1"/>
  <c r="V2351" i="7" s="1"/>
  <c r="T2373" i="7"/>
  <c r="U2373" i="7" s="1"/>
  <c r="V2373" i="7" s="1"/>
  <c r="T2394" i="7"/>
  <c r="U2394" i="7" s="1"/>
  <c r="V2394" i="7" s="1"/>
  <c r="T2414" i="7"/>
  <c r="U2414" i="7" s="1"/>
  <c r="V2414" i="7" s="1"/>
  <c r="T2434" i="7"/>
  <c r="U2434" i="7" s="1"/>
  <c r="V2434" i="7" s="1"/>
  <c r="T2455" i="7"/>
  <c r="U2455" i="7" s="1"/>
  <c r="V2455" i="7" s="1"/>
  <c r="T2476" i="7"/>
  <c r="U2476" i="7" s="1"/>
  <c r="V2476" i="7" s="1"/>
  <c r="T2495" i="7"/>
  <c r="U2495" i="7" s="1"/>
  <c r="V2495" i="7" s="1"/>
  <c r="T2514" i="7"/>
  <c r="U2514" i="7" s="1"/>
  <c r="V2514" i="7" s="1"/>
  <c r="T2530" i="7"/>
  <c r="U2530" i="7" s="1"/>
  <c r="V2530" i="7" s="1"/>
  <c r="T2546" i="7"/>
  <c r="U2546" i="7" s="1"/>
  <c r="V2546" i="7" s="1"/>
  <c r="T2562" i="7"/>
  <c r="U2562" i="7" s="1"/>
  <c r="V2562" i="7" s="1"/>
  <c r="T2577" i="7"/>
  <c r="U2577" i="7" s="1"/>
  <c r="V2577" i="7" s="1"/>
  <c r="T2589" i="7"/>
  <c r="U2589" i="7" s="1"/>
  <c r="V2589" i="7" s="1"/>
  <c r="T2313" i="7"/>
  <c r="U2313" i="7" s="1"/>
  <c r="V2313" i="7" s="1"/>
  <c r="T2334" i="7"/>
  <c r="U2334" i="7" s="1"/>
  <c r="V2334" i="7" s="1"/>
  <c r="T2354" i="7"/>
  <c r="U2354" i="7" s="1"/>
  <c r="V2354" i="7" s="1"/>
  <c r="T2374" i="7"/>
  <c r="U2374" i="7" s="1"/>
  <c r="V2374" i="7" s="1"/>
  <c r="T2395" i="7"/>
  <c r="U2395" i="7" s="1"/>
  <c r="V2395" i="7" s="1"/>
  <c r="T2416" i="7"/>
  <c r="U2416" i="7" s="1"/>
  <c r="V2416" i="7" s="1"/>
  <c r="T2435" i="7"/>
  <c r="U2435" i="7" s="1"/>
  <c r="V2435" i="7" s="1"/>
  <c r="T2457" i="7"/>
  <c r="U2457" i="7" s="1"/>
  <c r="V2457" i="7" s="1"/>
  <c r="T2478" i="7"/>
  <c r="U2478" i="7" s="1"/>
  <c r="V2478" i="7" s="1"/>
  <c r="T2498" i="7"/>
  <c r="U2498" i="7" s="1"/>
  <c r="V2498" i="7" s="1"/>
  <c r="T2515" i="7"/>
  <c r="U2515" i="7" s="1"/>
  <c r="V2515" i="7" s="1"/>
  <c r="T2531" i="7"/>
  <c r="U2531" i="7" s="1"/>
  <c r="V2531" i="7" s="1"/>
  <c r="T2548" i="7"/>
  <c r="U2548" i="7" s="1"/>
  <c r="V2548" i="7" s="1"/>
  <c r="T2563" i="7"/>
  <c r="U2563" i="7" s="1"/>
  <c r="V2563" i="7" s="1"/>
  <c r="T2578" i="7"/>
  <c r="U2578" i="7" s="1"/>
  <c r="V2578" i="7" s="1"/>
  <c r="T2590" i="7"/>
  <c r="U2590" i="7" s="1"/>
  <c r="V2590" i="7" s="1"/>
  <c r="T2296" i="7"/>
  <c r="U2296" i="7" s="1"/>
  <c r="V2296" i="7" s="1"/>
  <c r="T2358" i="7"/>
  <c r="U2358" i="7" s="1"/>
  <c r="V2358" i="7" s="1"/>
  <c r="T2419" i="7"/>
  <c r="U2419" i="7" s="1"/>
  <c r="V2419" i="7" s="1"/>
  <c r="T2459" i="7"/>
  <c r="U2459" i="7" s="1"/>
  <c r="V2459" i="7" s="1"/>
  <c r="T2518" i="7"/>
  <c r="U2518" i="7" s="1"/>
  <c r="V2518" i="7" s="1"/>
  <c r="T2550" i="7"/>
  <c r="U2550" i="7" s="1"/>
  <c r="V2550" i="7" s="1"/>
  <c r="T2592" i="7"/>
  <c r="U2592" i="7" s="1"/>
  <c r="V2592" i="7" s="1"/>
  <c r="T2294" i="7"/>
  <c r="U2294" i="7" s="1"/>
  <c r="V2294" i="7" s="1"/>
  <c r="T2314" i="7"/>
  <c r="U2314" i="7" s="1"/>
  <c r="V2314" i="7" s="1"/>
  <c r="T2335" i="7"/>
  <c r="U2335" i="7" s="1"/>
  <c r="V2335" i="7" s="1"/>
  <c r="T2356" i="7"/>
  <c r="U2356" i="7" s="1"/>
  <c r="V2356" i="7" s="1"/>
  <c r="T2375" i="7"/>
  <c r="U2375" i="7" s="1"/>
  <c r="V2375" i="7" s="1"/>
  <c r="T2397" i="7"/>
  <c r="U2397" i="7" s="1"/>
  <c r="V2397" i="7" s="1"/>
  <c r="T2418" i="7"/>
  <c r="U2418" i="7" s="1"/>
  <c r="V2418" i="7" s="1"/>
  <c r="T2438" i="7"/>
  <c r="U2438" i="7" s="1"/>
  <c r="V2438" i="7" s="1"/>
  <c r="T2458" i="7"/>
  <c r="U2458" i="7" s="1"/>
  <c r="V2458" i="7" s="1"/>
  <c r="T2479" i="7"/>
  <c r="U2479" i="7" s="1"/>
  <c r="V2479" i="7" s="1"/>
  <c r="T2500" i="7"/>
  <c r="U2500" i="7" s="1"/>
  <c r="V2500" i="7" s="1"/>
  <c r="T2517" i="7"/>
  <c r="U2517" i="7" s="1"/>
  <c r="V2517" i="7" s="1"/>
  <c r="T2533" i="7"/>
  <c r="U2533" i="7" s="1"/>
  <c r="V2533" i="7" s="1"/>
  <c r="T2549" i="7"/>
  <c r="U2549" i="7" s="1"/>
  <c r="V2549" i="7" s="1"/>
  <c r="T2565" i="7"/>
  <c r="U2565" i="7" s="1"/>
  <c r="V2565" i="7" s="1"/>
  <c r="T2579" i="7"/>
  <c r="U2579" i="7" s="1"/>
  <c r="V2579" i="7" s="1"/>
  <c r="T2591" i="7"/>
  <c r="U2591" i="7" s="1"/>
  <c r="V2591" i="7" s="1"/>
  <c r="T2337" i="7"/>
  <c r="U2337" i="7" s="1"/>
  <c r="V2337" i="7" s="1"/>
  <c r="T2378" i="7"/>
  <c r="U2378" i="7" s="1"/>
  <c r="V2378" i="7" s="1"/>
  <c r="T2440" i="7"/>
  <c r="U2440" i="7" s="1"/>
  <c r="V2440" i="7" s="1"/>
  <c r="T2502" i="7"/>
  <c r="U2502" i="7" s="1"/>
  <c r="V2502" i="7" s="1"/>
  <c r="T2534" i="7"/>
  <c r="U2534" i="7" s="1"/>
  <c r="V2534" i="7" s="1"/>
  <c r="T2580" i="7"/>
  <c r="U2580" i="7" s="1"/>
  <c r="V2580" i="7" s="1"/>
  <c r="T2315" i="7"/>
  <c r="U2315" i="7" s="1"/>
  <c r="V2315" i="7" s="1"/>
  <c r="T2398" i="7"/>
  <c r="U2398" i="7" s="1"/>
  <c r="V2398" i="7" s="1"/>
  <c r="T2481" i="7"/>
  <c r="U2481" i="7" s="1"/>
  <c r="V2481" i="7" s="1"/>
  <c r="T2566" i="7"/>
  <c r="U2566" i="7" s="1"/>
  <c r="V2566" i="7" s="1"/>
  <c r="T2338" i="7"/>
  <c r="U2338" i="7" s="1"/>
  <c r="V2338" i="7" s="1"/>
  <c r="T2462" i="7"/>
  <c r="U2462" i="7" s="1"/>
  <c r="V2462" i="7" s="1"/>
  <c r="T2567" i="7"/>
  <c r="U2567" i="7" s="1"/>
  <c r="V2567" i="7" s="1"/>
  <c r="T2503" i="7"/>
  <c r="U2503" i="7" s="1"/>
  <c r="V2503" i="7" s="1"/>
  <c r="T2382" i="7"/>
  <c r="U2382" i="7" s="1"/>
  <c r="V2382" i="7" s="1"/>
  <c r="T2551" i="7"/>
  <c r="U2551" i="7" s="1"/>
  <c r="V2551" i="7" s="1"/>
  <c r="T2553" i="7"/>
  <c r="U2553" i="7" s="1"/>
  <c r="V2553" i="7" s="1"/>
  <c r="T2339" i="7"/>
  <c r="U2339" i="7" s="1"/>
  <c r="V2339" i="7" s="1"/>
  <c r="T2464" i="7"/>
  <c r="U2464" i="7" s="1"/>
  <c r="V2464" i="7" s="1"/>
  <c r="T2569" i="7"/>
  <c r="U2569" i="7" s="1"/>
  <c r="V2569" i="7" s="1"/>
  <c r="T2442" i="7"/>
  <c r="U2442" i="7" s="1"/>
  <c r="V2442" i="7" s="1"/>
  <c r="T2359" i="7"/>
  <c r="U2359" i="7" s="1"/>
  <c r="V2359" i="7" s="1"/>
  <c r="T2482" i="7"/>
  <c r="U2482" i="7" s="1"/>
  <c r="V2482" i="7" s="1"/>
  <c r="T2581" i="7"/>
  <c r="U2581" i="7" s="1"/>
  <c r="V2581" i="7" s="1"/>
  <c r="T2380" i="7"/>
  <c r="U2380" i="7" s="1"/>
  <c r="V2380" i="7" s="1"/>
  <c r="T2443" i="7"/>
  <c r="U2443" i="7" s="1"/>
  <c r="V2443" i="7" s="1"/>
  <c r="T2361" i="7"/>
  <c r="U2361" i="7" s="1"/>
  <c r="V2361" i="7" s="1"/>
  <c r="T2483" i="7"/>
  <c r="U2483" i="7" s="1"/>
  <c r="V2483" i="7" s="1"/>
  <c r="T2582" i="7"/>
  <c r="U2582" i="7" s="1"/>
  <c r="V2582" i="7" s="1"/>
  <c r="T2593" i="7"/>
  <c r="U2593" i="7" s="1"/>
  <c r="V2593" i="7" s="1"/>
  <c r="T2505" i="7"/>
  <c r="U2505" i="7" s="1"/>
  <c r="V2505" i="7" s="1"/>
  <c r="T2399" i="7"/>
  <c r="U2399" i="7" s="1"/>
  <c r="V2399" i="7" s="1"/>
  <c r="T2519" i="7"/>
  <c r="U2519" i="7" s="1"/>
  <c r="V2519" i="7" s="1"/>
  <c r="T2299" i="7"/>
  <c r="U2299" i="7" s="1"/>
  <c r="V2299" i="7" s="1"/>
  <c r="T2422" i="7"/>
  <c r="U2422" i="7" s="1"/>
  <c r="V2422" i="7" s="1"/>
  <c r="T2537" i="7"/>
  <c r="U2537" i="7" s="1"/>
  <c r="V2537" i="7" s="1"/>
  <c r="T2402" i="7"/>
  <c r="U2402" i="7" s="1"/>
  <c r="V2402" i="7" s="1"/>
  <c r="T2521" i="7"/>
  <c r="U2521" i="7" s="1"/>
  <c r="V2521" i="7" s="1"/>
  <c r="T2298" i="7"/>
  <c r="U2298" i="7" s="1"/>
  <c r="V2298" i="7" s="1"/>
  <c r="T2421" i="7"/>
  <c r="U2421" i="7" s="1"/>
  <c r="V2421" i="7" s="1"/>
  <c r="T2536" i="7"/>
  <c r="U2536" i="7" s="1"/>
  <c r="V2536" i="7" s="1"/>
  <c r="T2318" i="7"/>
  <c r="U2318" i="7" s="1"/>
  <c r="V2318" i="7" s="1"/>
  <c r="T2320" i="7"/>
  <c r="U2320" i="7" s="1"/>
  <c r="V2320" i="7" s="1"/>
  <c r="T915" i="7"/>
  <c r="U915" i="7" s="1"/>
  <c r="V915" i="7" s="1"/>
  <c r="T904" i="7"/>
  <c r="U904" i="7" s="1"/>
  <c r="V904" i="7" s="1"/>
  <c r="T894" i="7"/>
  <c r="U894" i="7" s="1"/>
  <c r="V894" i="7" s="1"/>
  <c r="T919" i="7"/>
  <c r="U919" i="7" s="1"/>
  <c r="V919" i="7" s="1"/>
  <c r="T936" i="7"/>
  <c r="U936" i="7" s="1"/>
  <c r="V936" i="7" s="1"/>
  <c r="T979" i="7"/>
  <c r="U979" i="7" s="1"/>
  <c r="V979" i="7" s="1"/>
  <c r="T950" i="7"/>
  <c r="U950" i="7" s="1"/>
  <c r="V950" i="7" s="1"/>
  <c r="T865" i="7"/>
  <c r="U865" i="7" s="1"/>
  <c r="V865" i="7" s="1"/>
  <c r="T1006" i="7"/>
  <c r="U1006" i="7" s="1"/>
  <c r="V1006" i="7" s="1"/>
  <c r="T825" i="7"/>
  <c r="U825" i="7" s="1"/>
  <c r="V825" i="7" s="1"/>
  <c r="T1032" i="7"/>
  <c r="U1032" i="7" s="1"/>
  <c r="V1032" i="7" s="1"/>
  <c r="T897" i="7"/>
  <c r="U897" i="7" s="1"/>
  <c r="V897" i="7" s="1"/>
  <c r="T873" i="7"/>
  <c r="U873" i="7" s="1"/>
  <c r="V873" i="7" s="1"/>
  <c r="T1035" i="7"/>
  <c r="U1035" i="7" s="1"/>
  <c r="V1035" i="7" s="1"/>
  <c r="T914" i="7"/>
  <c r="U914" i="7" s="1"/>
  <c r="V914" i="7" s="1"/>
  <c r="T857" i="7"/>
  <c r="U857" i="7" s="1"/>
  <c r="V857" i="7" s="1"/>
  <c r="T941" i="7"/>
  <c r="U941" i="7" s="1"/>
  <c r="V941" i="7" s="1"/>
  <c r="T884" i="7"/>
  <c r="U884" i="7" s="1"/>
  <c r="V884" i="7" s="1"/>
  <c r="T881" i="7"/>
  <c r="U881" i="7" s="1"/>
  <c r="V881" i="7" s="1"/>
  <c r="T991" i="7"/>
  <c r="U991" i="7" s="1"/>
  <c r="V991" i="7" s="1"/>
  <c r="T1037" i="7"/>
  <c r="U1037" i="7" s="1"/>
  <c r="V1037" i="7" s="1"/>
  <c r="T867" i="7"/>
  <c r="U867" i="7" s="1"/>
  <c r="V867" i="7" s="1"/>
  <c r="T868" i="7"/>
  <c r="U868" i="7" s="1"/>
  <c r="V868" i="7" s="1"/>
  <c r="T851" i="7"/>
  <c r="U851" i="7" s="1"/>
  <c r="V851" i="7" s="1"/>
  <c r="T1013" i="7"/>
  <c r="U1013" i="7" s="1"/>
  <c r="V1013" i="7" s="1"/>
  <c r="T927" i="7"/>
  <c r="U927" i="7" s="1"/>
  <c r="V927" i="7" s="1"/>
  <c r="T916" i="7"/>
  <c r="U916" i="7" s="1"/>
  <c r="V916" i="7" s="1"/>
  <c r="T906" i="7"/>
  <c r="U906" i="7" s="1"/>
  <c r="V906" i="7" s="1"/>
  <c r="T931" i="7"/>
  <c r="U931" i="7" s="1"/>
  <c r="V931" i="7" s="1"/>
  <c r="T948" i="7"/>
  <c r="U948" i="7" s="1"/>
  <c r="V948" i="7" s="1"/>
  <c r="T992" i="7"/>
  <c r="U992" i="7" s="1"/>
  <c r="V992" i="7" s="1"/>
  <c r="T995" i="7"/>
  <c r="U995" i="7" s="1"/>
  <c r="V995" i="7" s="1"/>
  <c r="T886" i="7"/>
  <c r="U886" i="7" s="1"/>
  <c r="V886" i="7" s="1"/>
  <c r="T1018" i="7"/>
  <c r="U1018" i="7" s="1"/>
  <c r="V1018" i="7" s="1"/>
  <c r="T849" i="7"/>
  <c r="U849" i="7" s="1"/>
  <c r="V849" i="7" s="1"/>
  <c r="T956" i="7"/>
  <c r="U956" i="7" s="1"/>
  <c r="V956" i="7" s="1"/>
  <c r="T893" i="7"/>
  <c r="U893" i="7" s="1"/>
  <c r="V893" i="7" s="1"/>
  <c r="T935" i="7"/>
  <c r="U935" i="7" s="1"/>
  <c r="V935" i="7" s="1"/>
  <c r="T877" i="7"/>
  <c r="U877" i="7" s="1"/>
  <c r="V877" i="7" s="1"/>
  <c r="T958" i="7"/>
  <c r="U958" i="7" s="1"/>
  <c r="V958" i="7" s="1"/>
  <c r="T961" i="7"/>
  <c r="U961" i="7" s="1"/>
  <c r="V961" i="7" s="1"/>
  <c r="T901" i="7"/>
  <c r="U901" i="7" s="1"/>
  <c r="V901" i="7" s="1"/>
  <c r="T1027" i="7"/>
  <c r="U1027" i="7" s="1"/>
  <c r="V1027" i="7" s="1"/>
  <c r="T989" i="7"/>
  <c r="U989" i="7" s="1"/>
  <c r="V989" i="7" s="1"/>
  <c r="T862" i="7"/>
  <c r="U862" i="7" s="1"/>
  <c r="V862" i="7" s="1"/>
  <c r="T888" i="7"/>
  <c r="U888" i="7" s="1"/>
  <c r="V888" i="7" s="1"/>
  <c r="T1005" i="7"/>
  <c r="U1005" i="7" s="1"/>
  <c r="V1005" i="7" s="1"/>
  <c r="T883" i="7"/>
  <c r="U883" i="7" s="1"/>
  <c r="V883" i="7" s="1"/>
  <c r="T1021" i="7"/>
  <c r="U1021" i="7" s="1"/>
  <c r="V1021" i="7" s="1"/>
  <c r="T937" i="7"/>
  <c r="U937" i="7" s="1"/>
  <c r="V937" i="7" s="1"/>
  <c r="T1036" i="7"/>
  <c r="U1036" i="7" s="1"/>
  <c r="V1036" i="7" s="1"/>
  <c r="T830" i="7"/>
  <c r="U830" i="7" s="1"/>
  <c r="V830" i="7" s="1"/>
  <c r="T939" i="7"/>
  <c r="U939" i="7" s="1"/>
  <c r="V939" i="7" s="1"/>
  <c r="T928" i="7"/>
  <c r="U928" i="7" s="1"/>
  <c r="V928" i="7" s="1"/>
  <c r="T918" i="7"/>
  <c r="U918" i="7" s="1"/>
  <c r="V918" i="7" s="1"/>
  <c r="T943" i="7"/>
  <c r="U943" i="7" s="1"/>
  <c r="V943" i="7" s="1"/>
  <c r="T960" i="7"/>
  <c r="U960" i="7" s="1"/>
  <c r="V960" i="7" s="1"/>
  <c r="T1004" i="7"/>
  <c r="U1004" i="7" s="1"/>
  <c r="V1004" i="7" s="1"/>
  <c r="T1031" i="7"/>
  <c r="U1031" i="7" s="1"/>
  <c r="V1031" i="7" s="1"/>
  <c r="T908" i="7"/>
  <c r="U908" i="7" s="1"/>
  <c r="V908" i="7" s="1"/>
  <c r="T869" i="7"/>
  <c r="U869" i="7" s="1"/>
  <c r="V869" i="7" s="1"/>
  <c r="T1030" i="7"/>
  <c r="U1030" i="7" s="1"/>
  <c r="V1030" i="7" s="1"/>
  <c r="T872" i="7"/>
  <c r="U872" i="7" s="1"/>
  <c r="V872" i="7" s="1"/>
  <c r="T1023" i="7"/>
  <c r="U1023" i="7" s="1"/>
  <c r="V1023" i="7" s="1"/>
  <c r="T913" i="7"/>
  <c r="U913" i="7" s="1"/>
  <c r="V913" i="7" s="1"/>
  <c r="T955" i="7"/>
  <c r="U955" i="7" s="1"/>
  <c r="V955" i="7" s="1"/>
  <c r="T898" i="7"/>
  <c r="U898" i="7" s="1"/>
  <c r="V898" i="7" s="1"/>
  <c r="T974" i="7"/>
  <c r="U974" i="7" s="1"/>
  <c r="V974" i="7" s="1"/>
  <c r="T1003" i="7"/>
  <c r="U1003" i="7" s="1"/>
  <c r="V1003" i="7" s="1"/>
  <c r="T922" i="7"/>
  <c r="U922" i="7" s="1"/>
  <c r="V922" i="7" s="1"/>
  <c r="T944" i="7"/>
  <c r="U944" i="7" s="1"/>
  <c r="V944" i="7" s="1"/>
  <c r="T856" i="7"/>
  <c r="U856" i="7" s="1"/>
  <c r="V856" i="7" s="1"/>
  <c r="T829" i="7"/>
  <c r="U829" i="7" s="1"/>
  <c r="V829" i="7" s="1"/>
  <c r="T925" i="7"/>
  <c r="U925" i="7" s="1"/>
  <c r="V925" i="7" s="1"/>
  <c r="T1017" i="7"/>
  <c r="U1017" i="7" s="1"/>
  <c r="V1017" i="7" s="1"/>
  <c r="T896" i="7"/>
  <c r="U896" i="7" s="1"/>
  <c r="V896" i="7" s="1"/>
  <c r="T842" i="7"/>
  <c r="U842" i="7" s="1"/>
  <c r="V842" i="7" s="1"/>
  <c r="T951" i="7"/>
  <c r="U951" i="7" s="1"/>
  <c r="V951" i="7" s="1"/>
  <c r="T940" i="7"/>
  <c r="U940" i="7" s="1"/>
  <c r="V940" i="7" s="1"/>
  <c r="T930" i="7"/>
  <c r="U930" i="7" s="1"/>
  <c r="V930" i="7" s="1"/>
  <c r="T828" i="7"/>
  <c r="U828" i="7" s="1"/>
  <c r="V828" i="7" s="1"/>
  <c r="T972" i="7"/>
  <c r="U972" i="7" s="1"/>
  <c r="V972" i="7" s="1"/>
  <c r="T1016" i="7"/>
  <c r="U1016" i="7" s="1"/>
  <c r="V1016" i="7" s="1"/>
  <c r="T999" i="7"/>
  <c r="U999" i="7" s="1"/>
  <c r="V999" i="7" s="1"/>
  <c r="T926" i="7"/>
  <c r="U926" i="7" s="1"/>
  <c r="V926" i="7" s="1"/>
  <c r="T932" i="7"/>
  <c r="U932" i="7" s="1"/>
  <c r="V932" i="7" s="1"/>
  <c r="T845" i="7"/>
  <c r="U845" i="7" s="1"/>
  <c r="V845" i="7" s="1"/>
  <c r="T848" i="7"/>
  <c r="U848" i="7" s="1"/>
  <c r="V848" i="7" s="1"/>
  <c r="T890" i="7"/>
  <c r="U890" i="7" s="1"/>
  <c r="V890" i="7" s="1"/>
  <c r="T934" i="7"/>
  <c r="U934" i="7" s="1"/>
  <c r="V934" i="7" s="1"/>
  <c r="T970" i="7"/>
  <c r="U970" i="7" s="1"/>
  <c r="V970" i="7" s="1"/>
  <c r="T920" i="7"/>
  <c r="U920" i="7" s="1"/>
  <c r="V920" i="7" s="1"/>
  <c r="T1039" i="7"/>
  <c r="U1039" i="7" s="1"/>
  <c r="V1039" i="7" s="1"/>
  <c r="T846" i="7"/>
  <c r="U846" i="7" s="1"/>
  <c r="V846" i="7" s="1"/>
  <c r="T827" i="7"/>
  <c r="U827" i="7" s="1"/>
  <c r="V827" i="7" s="1"/>
  <c r="T978" i="7"/>
  <c r="U978" i="7" s="1"/>
  <c r="V978" i="7" s="1"/>
  <c r="T996" i="7"/>
  <c r="U996" i="7" s="1"/>
  <c r="V996" i="7" s="1"/>
  <c r="T1012" i="7"/>
  <c r="U1012" i="7" s="1"/>
  <c r="V1012" i="7" s="1"/>
  <c r="T1015" i="7"/>
  <c r="U1015" i="7" s="1"/>
  <c r="V1015" i="7" s="1"/>
  <c r="T838" i="7"/>
  <c r="U838" i="7" s="1"/>
  <c r="V838" i="7" s="1"/>
  <c r="T854" i="7"/>
  <c r="U854" i="7" s="1"/>
  <c r="V854" i="7" s="1"/>
  <c r="T963" i="7"/>
  <c r="U963" i="7" s="1"/>
  <c r="V963" i="7" s="1"/>
  <c r="T952" i="7"/>
  <c r="U952" i="7" s="1"/>
  <c r="V952" i="7" s="1"/>
  <c r="T942" i="7"/>
  <c r="U942" i="7" s="1"/>
  <c r="V942" i="7" s="1"/>
  <c r="T840" i="7"/>
  <c r="U840" i="7" s="1"/>
  <c r="V840" i="7" s="1"/>
  <c r="T984" i="7"/>
  <c r="U984" i="7" s="1"/>
  <c r="V984" i="7" s="1"/>
  <c r="T1028" i="7"/>
  <c r="U1028" i="7" s="1"/>
  <c r="V1028" i="7" s="1"/>
  <c r="T947" i="7"/>
  <c r="U947" i="7" s="1"/>
  <c r="V947" i="7" s="1"/>
  <c r="T967" i="7"/>
  <c r="U967" i="7" s="1"/>
  <c r="V967" i="7" s="1"/>
  <c r="T866" i="7"/>
  <c r="U866" i="7" s="1"/>
  <c r="V866" i="7" s="1"/>
  <c r="T910" i="7"/>
  <c r="U910" i="7" s="1"/>
  <c r="V910" i="7" s="1"/>
  <c r="T911" i="7"/>
  <c r="U911" i="7" s="1"/>
  <c r="V911" i="7" s="1"/>
  <c r="T954" i="7"/>
  <c r="U954" i="7" s="1"/>
  <c r="V954" i="7" s="1"/>
  <c r="T986" i="7"/>
  <c r="U986" i="7" s="1"/>
  <c r="V986" i="7" s="1"/>
  <c r="T938" i="7"/>
  <c r="U938" i="7" s="1"/>
  <c r="V938" i="7" s="1"/>
  <c r="T1001" i="7"/>
  <c r="U1001" i="7" s="1"/>
  <c r="V1001" i="7" s="1"/>
  <c r="T959" i="7"/>
  <c r="U959" i="7" s="1"/>
  <c r="V959" i="7" s="1"/>
  <c r="T905" i="7"/>
  <c r="U905" i="7" s="1"/>
  <c r="V905" i="7" s="1"/>
  <c r="T900" i="7"/>
  <c r="U900" i="7" s="1"/>
  <c r="V900" i="7" s="1"/>
  <c r="T966" i="7"/>
  <c r="U966" i="7" s="1"/>
  <c r="V966" i="7" s="1"/>
  <c r="T831" i="7"/>
  <c r="U831" i="7" s="1"/>
  <c r="V831" i="7" s="1"/>
  <c r="T975" i="7"/>
  <c r="U975" i="7" s="1"/>
  <c r="V975" i="7" s="1"/>
  <c r="T964" i="7"/>
  <c r="U964" i="7" s="1"/>
  <c r="V964" i="7" s="1"/>
  <c r="T835" i="7"/>
  <c r="U835" i="7" s="1"/>
  <c r="V835" i="7" s="1"/>
  <c r="T852" i="7"/>
  <c r="U852" i="7" s="1"/>
  <c r="V852" i="7" s="1"/>
  <c r="T839" i="7"/>
  <c r="U839" i="7" s="1"/>
  <c r="V839" i="7" s="1"/>
  <c r="T1040" i="7"/>
  <c r="U1040" i="7" s="1"/>
  <c r="V1040" i="7" s="1"/>
  <c r="T965" i="7"/>
  <c r="U965" i="7" s="1"/>
  <c r="V965" i="7" s="1"/>
  <c r="T1007" i="7"/>
  <c r="U1007" i="7" s="1"/>
  <c r="V1007" i="7" s="1"/>
  <c r="T887" i="7"/>
  <c r="U887" i="7" s="1"/>
  <c r="V887" i="7" s="1"/>
  <c r="T982" i="7"/>
  <c r="U982" i="7" s="1"/>
  <c r="V982" i="7" s="1"/>
  <c r="T1011" i="7"/>
  <c r="U1011" i="7" s="1"/>
  <c r="V1011" i="7" s="1"/>
  <c r="T933" i="7"/>
  <c r="U933" i="7" s="1"/>
  <c r="V933" i="7" s="1"/>
  <c r="T969" i="7"/>
  <c r="U969" i="7" s="1"/>
  <c r="V969" i="7" s="1"/>
  <c r="T998" i="7"/>
  <c r="U998" i="7" s="1"/>
  <c r="V998" i="7" s="1"/>
  <c r="T957" i="7"/>
  <c r="U957" i="7" s="1"/>
  <c r="V957" i="7" s="1"/>
  <c r="T1025" i="7"/>
  <c r="U1025" i="7" s="1"/>
  <c r="V1025" i="7" s="1"/>
  <c r="T977" i="7"/>
  <c r="U977" i="7" s="1"/>
  <c r="V977" i="7" s="1"/>
  <c r="T990" i="7"/>
  <c r="U990" i="7" s="1"/>
  <c r="V990" i="7" s="1"/>
  <c r="T871" i="7"/>
  <c r="U871" i="7" s="1"/>
  <c r="V871" i="7" s="1"/>
  <c r="T983" i="7"/>
  <c r="U983" i="7" s="1"/>
  <c r="V983" i="7" s="1"/>
  <c r="T1009" i="7"/>
  <c r="U1009" i="7" s="1"/>
  <c r="V1009" i="7" s="1"/>
  <c r="T1034" i="7"/>
  <c r="U1034" i="7" s="1"/>
  <c r="V1034" i="7" s="1"/>
  <c r="T1000" i="7"/>
  <c r="U1000" i="7" s="1"/>
  <c r="V1000" i="7" s="1"/>
  <c r="T860" i="7"/>
  <c r="U860" i="7" s="1"/>
  <c r="V860" i="7" s="1"/>
  <c r="T1014" i="7"/>
  <c r="U1014" i="7" s="1"/>
  <c r="V1014" i="7" s="1"/>
  <c r="T879" i="7"/>
  <c r="U879" i="7" s="1"/>
  <c r="V879" i="7" s="1"/>
  <c r="T945" i="7"/>
  <c r="U945" i="7" s="1"/>
  <c r="V945" i="7" s="1"/>
  <c r="T843" i="7"/>
  <c r="U843" i="7" s="1"/>
  <c r="V843" i="7" s="1"/>
  <c r="T832" i="7"/>
  <c r="U832" i="7" s="1"/>
  <c r="V832" i="7" s="1"/>
  <c r="T976" i="7"/>
  <c r="U976" i="7" s="1"/>
  <c r="V976" i="7" s="1"/>
  <c r="T847" i="7"/>
  <c r="U847" i="7" s="1"/>
  <c r="V847" i="7" s="1"/>
  <c r="T864" i="7"/>
  <c r="U864" i="7" s="1"/>
  <c r="V864" i="7" s="1"/>
  <c r="T863" i="7"/>
  <c r="U863" i="7" s="1"/>
  <c r="V863" i="7" s="1"/>
  <c r="T980" i="7"/>
  <c r="U980" i="7" s="1"/>
  <c r="V980" i="7" s="1"/>
  <c r="T909" i="7"/>
  <c r="U909" i="7" s="1"/>
  <c r="V909" i="7" s="1"/>
  <c r="T1019" i="7"/>
  <c r="U1019" i="7" s="1"/>
  <c r="V1019" i="7" s="1"/>
  <c r="T953" i="7"/>
  <c r="U953" i="7" s="1"/>
  <c r="V953" i="7" s="1"/>
  <c r="T985" i="7"/>
  <c r="U985" i="7" s="1"/>
  <c r="V985" i="7" s="1"/>
  <c r="T1010" i="7"/>
  <c r="U1010" i="7" s="1"/>
  <c r="V1010" i="7" s="1"/>
  <c r="T973" i="7"/>
  <c r="U973" i="7" s="1"/>
  <c r="V973" i="7" s="1"/>
  <c r="T878" i="7"/>
  <c r="U878" i="7" s="1"/>
  <c r="V878" i="7" s="1"/>
  <c r="T987" i="7"/>
  <c r="U987" i="7" s="1"/>
  <c r="V987" i="7" s="1"/>
  <c r="T855" i="7"/>
  <c r="U855" i="7" s="1"/>
  <c r="V855" i="7" s="1"/>
  <c r="T844" i="7"/>
  <c r="U844" i="7" s="1"/>
  <c r="V844" i="7" s="1"/>
  <c r="T834" i="7"/>
  <c r="U834" i="7" s="1"/>
  <c r="V834" i="7" s="1"/>
  <c r="T859" i="7"/>
  <c r="U859" i="7" s="1"/>
  <c r="V859" i="7" s="1"/>
  <c r="T876" i="7"/>
  <c r="U876" i="7" s="1"/>
  <c r="V876" i="7" s="1"/>
  <c r="T885" i="7"/>
  <c r="U885" i="7" s="1"/>
  <c r="V885" i="7" s="1"/>
  <c r="T993" i="7"/>
  <c r="U993" i="7" s="1"/>
  <c r="V993" i="7" s="1"/>
  <c r="T971" i="7"/>
  <c r="U971" i="7" s="1"/>
  <c r="V971" i="7" s="1"/>
  <c r="T929" i="7"/>
  <c r="U929" i="7" s="1"/>
  <c r="V929" i="7" s="1"/>
  <c r="T968" i="7"/>
  <c r="U968" i="7" s="1"/>
  <c r="V968" i="7" s="1"/>
  <c r="T997" i="7"/>
  <c r="U997" i="7" s="1"/>
  <c r="V997" i="7" s="1"/>
  <c r="T1022" i="7"/>
  <c r="U1022" i="7" s="1"/>
  <c r="V1022" i="7" s="1"/>
  <c r="T988" i="7"/>
  <c r="U988" i="7" s="1"/>
  <c r="V988" i="7" s="1"/>
  <c r="T923" i="7"/>
  <c r="U923" i="7" s="1"/>
  <c r="V923" i="7" s="1"/>
  <c r="T836" i="7"/>
  <c r="U836" i="7" s="1"/>
  <c r="V836" i="7" s="1"/>
  <c r="T1002" i="7"/>
  <c r="U1002" i="7" s="1"/>
  <c r="V1002" i="7" s="1"/>
  <c r="T949" i="7"/>
  <c r="U949" i="7" s="1"/>
  <c r="V949" i="7" s="1"/>
  <c r="T858" i="7"/>
  <c r="U858" i="7" s="1"/>
  <c r="V858" i="7" s="1"/>
  <c r="T853" i="7"/>
  <c r="U853" i="7" s="1"/>
  <c r="V853" i="7" s="1"/>
  <c r="T1026" i="7"/>
  <c r="U1026" i="7" s="1"/>
  <c r="V1026" i="7" s="1"/>
  <c r="T861" i="7"/>
  <c r="U861" i="7" s="1"/>
  <c r="V861" i="7" s="1"/>
  <c r="T891" i="7"/>
  <c r="U891" i="7" s="1"/>
  <c r="V891" i="7" s="1"/>
  <c r="T880" i="7"/>
  <c r="U880" i="7" s="1"/>
  <c r="V880" i="7" s="1"/>
  <c r="T870" i="7"/>
  <c r="U870" i="7" s="1"/>
  <c r="V870" i="7" s="1"/>
  <c r="T895" i="7"/>
  <c r="U895" i="7" s="1"/>
  <c r="V895" i="7" s="1"/>
  <c r="T912" i="7"/>
  <c r="U912" i="7" s="1"/>
  <c r="V912" i="7" s="1"/>
  <c r="T946" i="7"/>
  <c r="U946" i="7" s="1"/>
  <c r="V946" i="7" s="1"/>
  <c r="T1029" i="7"/>
  <c r="U1029" i="7" s="1"/>
  <c r="V1029" i="7" s="1"/>
  <c r="T981" i="7"/>
  <c r="U981" i="7" s="1"/>
  <c r="V981" i="7" s="1"/>
  <c r="T1008" i="7"/>
  <c r="U1008" i="7" s="1"/>
  <c r="V1008" i="7" s="1"/>
  <c r="T826" i="7"/>
  <c r="U826" i="7" s="1"/>
  <c r="V826" i="7" s="1"/>
  <c r="T1033" i="7"/>
  <c r="U1033" i="7" s="1"/>
  <c r="V1033" i="7" s="1"/>
  <c r="T875" i="7"/>
  <c r="U875" i="7" s="1"/>
  <c r="V875" i="7" s="1"/>
  <c r="T874" i="7"/>
  <c r="U874" i="7" s="1"/>
  <c r="V874" i="7" s="1"/>
  <c r="T917" i="7"/>
  <c r="U917" i="7" s="1"/>
  <c r="V917" i="7" s="1"/>
  <c r="T1024" i="7"/>
  <c r="U1024" i="7" s="1"/>
  <c r="V1024" i="7" s="1"/>
  <c r="T899" i="7"/>
  <c r="U899" i="7" s="1"/>
  <c r="V899" i="7" s="1"/>
  <c r="T837" i="7"/>
  <c r="U837" i="7" s="1"/>
  <c r="V837" i="7" s="1"/>
  <c r="T1038" i="7"/>
  <c r="U1038" i="7" s="1"/>
  <c r="V1038" i="7" s="1"/>
  <c r="T902" i="7"/>
  <c r="U902" i="7" s="1"/>
  <c r="V902" i="7" s="1"/>
  <c r="T903" i="7"/>
  <c r="U903" i="7" s="1"/>
  <c r="V903" i="7" s="1"/>
  <c r="T892" i="7"/>
  <c r="U892" i="7" s="1"/>
  <c r="V892" i="7" s="1"/>
  <c r="T882" i="7"/>
  <c r="U882" i="7" s="1"/>
  <c r="V882" i="7" s="1"/>
  <c r="T907" i="7"/>
  <c r="U907" i="7" s="1"/>
  <c r="V907" i="7" s="1"/>
  <c r="T924" i="7"/>
  <c r="U924" i="7" s="1"/>
  <c r="V924" i="7" s="1"/>
  <c r="T962" i="7"/>
  <c r="U962" i="7" s="1"/>
  <c r="V962" i="7" s="1"/>
  <c r="T889" i="7"/>
  <c r="U889" i="7" s="1"/>
  <c r="V889" i="7" s="1"/>
  <c r="T841" i="7"/>
  <c r="U841" i="7" s="1"/>
  <c r="V841" i="7" s="1"/>
  <c r="T1041" i="7"/>
  <c r="U1041" i="7" s="1"/>
  <c r="V1041" i="7" s="1"/>
  <c r="T994" i="7"/>
  <c r="U994" i="7" s="1"/>
  <c r="V994" i="7" s="1"/>
  <c r="T1020" i="7"/>
  <c r="U1020" i="7" s="1"/>
  <c r="V1020" i="7" s="1"/>
  <c r="T850" i="7"/>
  <c r="U850" i="7" s="1"/>
  <c r="V850" i="7" s="1"/>
  <c r="T833" i="7"/>
  <c r="U833" i="7" s="1"/>
  <c r="V833" i="7" s="1"/>
  <c r="T921" i="7"/>
  <c r="U921" i="7" s="1"/>
  <c r="V921" i="7" s="1"/>
  <c r="T588" i="7"/>
  <c r="U588" i="7" s="1"/>
  <c r="V588" i="7" s="1"/>
  <c r="T584" i="7"/>
  <c r="U584" i="7" s="1"/>
  <c r="V584" i="7" s="1"/>
  <c r="T539" i="7"/>
  <c r="U539" i="7" s="1"/>
  <c r="V539" i="7" s="1"/>
  <c r="T547" i="7"/>
  <c r="U547" i="7" s="1"/>
  <c r="V547" i="7" s="1"/>
  <c r="T576" i="7"/>
  <c r="U576" i="7" s="1"/>
  <c r="V576" i="7" s="1"/>
  <c r="T579" i="7"/>
  <c r="U579" i="7" s="1"/>
  <c r="V579" i="7" s="1"/>
  <c r="T626" i="7"/>
  <c r="U626" i="7" s="1"/>
  <c r="V626" i="7" s="1"/>
  <c r="T770" i="7"/>
  <c r="U770" i="7" s="1"/>
  <c r="V770" i="7" s="1"/>
  <c r="T651" i="7"/>
  <c r="U651" i="7" s="1"/>
  <c r="V651" i="7" s="1"/>
  <c r="T795" i="7"/>
  <c r="U795" i="7" s="1"/>
  <c r="V795" i="7" s="1"/>
  <c r="T700" i="7"/>
  <c r="U700" i="7" s="1"/>
  <c r="V700" i="7" s="1"/>
  <c r="T605" i="7"/>
  <c r="U605" i="7" s="1"/>
  <c r="V605" i="7" s="1"/>
  <c r="T749" i="7"/>
  <c r="U749" i="7" s="1"/>
  <c r="V749" i="7" s="1"/>
  <c r="T666" i="7"/>
  <c r="U666" i="7" s="1"/>
  <c r="V666" i="7" s="1"/>
  <c r="T810" i="7"/>
  <c r="U810" i="7" s="1"/>
  <c r="V810" i="7" s="1"/>
  <c r="T607" i="7"/>
  <c r="U607" i="7" s="1"/>
  <c r="V607" i="7" s="1"/>
  <c r="T751" i="7"/>
  <c r="U751" i="7" s="1"/>
  <c r="V751" i="7" s="1"/>
  <c r="T694" i="7"/>
  <c r="U694" i="7" s="1"/>
  <c r="V694" i="7" s="1"/>
  <c r="T624" i="7"/>
  <c r="U624" i="7" s="1"/>
  <c r="V624" i="7" s="1"/>
  <c r="T768" i="7"/>
  <c r="U768" i="7" s="1"/>
  <c r="V768" i="7" s="1"/>
  <c r="T779" i="7"/>
  <c r="U779" i="7" s="1"/>
  <c r="V779" i="7" s="1"/>
  <c r="T637" i="7"/>
  <c r="U637" i="7" s="1"/>
  <c r="V637" i="7" s="1"/>
  <c r="T693" i="7"/>
  <c r="U693" i="7" s="1"/>
  <c r="V693" i="7" s="1"/>
  <c r="T613" i="7"/>
  <c r="U613" i="7" s="1"/>
  <c r="V613" i="7" s="1"/>
  <c r="T621" i="7"/>
  <c r="U621" i="7" s="1"/>
  <c r="V621" i="7" s="1"/>
  <c r="T733" i="7"/>
  <c r="U733" i="7" s="1"/>
  <c r="V733" i="7" s="1"/>
  <c r="T776" i="7"/>
  <c r="U776" i="7" s="1"/>
  <c r="V776" i="7" s="1"/>
  <c r="T688" i="7"/>
  <c r="U688" i="7" s="1"/>
  <c r="V688" i="7" s="1"/>
  <c r="T601" i="7"/>
  <c r="U601" i="7" s="1"/>
  <c r="V601" i="7" s="1"/>
  <c r="T583" i="7"/>
  <c r="U583" i="7" s="1"/>
  <c r="V583" i="7" s="1"/>
  <c r="T585" i="7"/>
  <c r="U585" i="7" s="1"/>
  <c r="V585" i="7" s="1"/>
  <c r="T535" i="7"/>
  <c r="U535" i="7" s="1"/>
  <c r="V535" i="7" s="1"/>
  <c r="T555" i="7"/>
  <c r="U555" i="7" s="1"/>
  <c r="V555" i="7" s="1"/>
  <c r="T563" i="7"/>
  <c r="U563" i="7" s="1"/>
  <c r="V563" i="7" s="1"/>
  <c r="T573" i="7"/>
  <c r="U573" i="7" s="1"/>
  <c r="V573" i="7" s="1"/>
  <c r="T638" i="7"/>
  <c r="U638" i="7" s="1"/>
  <c r="V638" i="7" s="1"/>
  <c r="T782" i="7"/>
  <c r="U782" i="7" s="1"/>
  <c r="V782" i="7" s="1"/>
  <c r="T663" i="7"/>
  <c r="U663" i="7" s="1"/>
  <c r="V663" i="7" s="1"/>
  <c r="T807" i="7"/>
  <c r="U807" i="7" s="1"/>
  <c r="V807" i="7" s="1"/>
  <c r="T712" i="7"/>
  <c r="U712" i="7" s="1"/>
  <c r="V712" i="7" s="1"/>
  <c r="T617" i="7"/>
  <c r="U617" i="7" s="1"/>
  <c r="V617" i="7" s="1"/>
  <c r="T761" i="7"/>
  <c r="U761" i="7" s="1"/>
  <c r="V761" i="7" s="1"/>
  <c r="T678" i="7"/>
  <c r="U678" i="7" s="1"/>
  <c r="V678" i="7" s="1"/>
  <c r="T822" i="7"/>
  <c r="U822" i="7" s="1"/>
  <c r="V822" i="7" s="1"/>
  <c r="T619" i="7"/>
  <c r="U619" i="7" s="1"/>
  <c r="V619" i="7" s="1"/>
  <c r="T763" i="7"/>
  <c r="U763" i="7" s="1"/>
  <c r="V763" i="7" s="1"/>
  <c r="T706" i="7"/>
  <c r="U706" i="7" s="1"/>
  <c r="V706" i="7" s="1"/>
  <c r="T636" i="7"/>
  <c r="U636" i="7" s="1"/>
  <c r="V636" i="7" s="1"/>
  <c r="T780" i="7"/>
  <c r="U780" i="7" s="1"/>
  <c r="V780" i="7" s="1"/>
  <c r="T814" i="7"/>
  <c r="U814" i="7" s="1"/>
  <c r="V814" i="7" s="1"/>
  <c r="T673" i="7"/>
  <c r="U673" i="7" s="1"/>
  <c r="V673" i="7" s="1"/>
  <c r="T608" i="7"/>
  <c r="U608" i="7" s="1"/>
  <c r="V608" i="7" s="1"/>
  <c r="T801" i="7"/>
  <c r="U801" i="7" s="1"/>
  <c r="V801" i="7" s="1"/>
  <c r="T649" i="7"/>
  <c r="U649" i="7" s="1"/>
  <c r="V649" i="7" s="1"/>
  <c r="T729" i="7"/>
  <c r="U729" i="7" s="1"/>
  <c r="V729" i="7" s="1"/>
  <c r="T769" i="7"/>
  <c r="U769" i="7" s="1"/>
  <c r="V769" i="7" s="1"/>
  <c r="T812" i="7"/>
  <c r="U812" i="7" s="1"/>
  <c r="V812" i="7" s="1"/>
  <c r="T669" i="7"/>
  <c r="U669" i="7" s="1"/>
  <c r="V669" i="7" s="1"/>
  <c r="T741" i="7"/>
  <c r="U741" i="7" s="1"/>
  <c r="V741" i="7" s="1"/>
  <c r="T614" i="7"/>
  <c r="U614" i="7" s="1"/>
  <c r="V614" i="7" s="1"/>
  <c r="T800" i="7"/>
  <c r="U800" i="7" s="1"/>
  <c r="V800" i="7" s="1"/>
  <c r="T594" i="7"/>
  <c r="U594" i="7" s="1"/>
  <c r="V594" i="7" s="1"/>
  <c r="T538" i="7"/>
  <c r="U538" i="7" s="1"/>
  <c r="V538" i="7" s="1"/>
  <c r="T550" i="7"/>
  <c r="U550" i="7" s="1"/>
  <c r="V550" i="7" s="1"/>
  <c r="T549" i="7"/>
  <c r="U549" i="7" s="1"/>
  <c r="V549" i="7" s="1"/>
  <c r="T567" i="7"/>
  <c r="U567" i="7" s="1"/>
  <c r="V567" i="7" s="1"/>
  <c r="T574" i="7"/>
  <c r="U574" i="7" s="1"/>
  <c r="V574" i="7" s="1"/>
  <c r="T650" i="7"/>
  <c r="U650" i="7" s="1"/>
  <c r="V650" i="7" s="1"/>
  <c r="T794" i="7"/>
  <c r="U794" i="7" s="1"/>
  <c r="V794" i="7" s="1"/>
  <c r="T675" i="7"/>
  <c r="U675" i="7" s="1"/>
  <c r="V675" i="7" s="1"/>
  <c r="T819" i="7"/>
  <c r="U819" i="7" s="1"/>
  <c r="V819" i="7" s="1"/>
  <c r="T724" i="7"/>
  <c r="U724" i="7" s="1"/>
  <c r="V724" i="7" s="1"/>
  <c r="T629" i="7"/>
  <c r="U629" i="7" s="1"/>
  <c r="V629" i="7" s="1"/>
  <c r="T773" i="7"/>
  <c r="U773" i="7" s="1"/>
  <c r="V773" i="7" s="1"/>
  <c r="T690" i="7"/>
  <c r="U690" i="7" s="1"/>
  <c r="V690" i="7" s="1"/>
  <c r="T631" i="7"/>
  <c r="U631" i="7" s="1"/>
  <c r="V631" i="7" s="1"/>
  <c r="T775" i="7"/>
  <c r="U775" i="7" s="1"/>
  <c r="V775" i="7" s="1"/>
  <c r="T718" i="7"/>
  <c r="U718" i="7" s="1"/>
  <c r="V718" i="7" s="1"/>
  <c r="T648" i="7"/>
  <c r="U648" i="7" s="1"/>
  <c r="V648" i="7" s="1"/>
  <c r="T792" i="7"/>
  <c r="U792" i="7" s="1"/>
  <c r="V792" i="7" s="1"/>
  <c r="T709" i="7"/>
  <c r="U709" i="7" s="1"/>
  <c r="V709" i="7" s="1"/>
  <c r="T644" i="7"/>
  <c r="U644" i="7" s="1"/>
  <c r="V644" i="7" s="1"/>
  <c r="T685" i="7"/>
  <c r="U685" i="7" s="1"/>
  <c r="V685" i="7" s="1"/>
  <c r="T805" i="7"/>
  <c r="U805" i="7" s="1"/>
  <c r="V805" i="7" s="1"/>
  <c r="T783" i="7"/>
  <c r="U783" i="7" s="1"/>
  <c r="V783" i="7" s="1"/>
  <c r="T582" i="7"/>
  <c r="U582" i="7" s="1"/>
  <c r="V582" i="7" s="1"/>
  <c r="T533" i="7"/>
  <c r="U533" i="7" s="1"/>
  <c r="V533" i="7" s="1"/>
  <c r="T554" i="7"/>
  <c r="U554" i="7" s="1"/>
  <c r="V554" i="7" s="1"/>
  <c r="T551" i="7"/>
  <c r="U551" i="7" s="1"/>
  <c r="V551" i="7" s="1"/>
  <c r="T572" i="7"/>
  <c r="U572" i="7" s="1"/>
  <c r="V572" i="7" s="1"/>
  <c r="T580" i="7"/>
  <c r="U580" i="7" s="1"/>
  <c r="V580" i="7" s="1"/>
  <c r="T662" i="7"/>
  <c r="U662" i="7" s="1"/>
  <c r="V662" i="7" s="1"/>
  <c r="T806" i="7"/>
  <c r="U806" i="7" s="1"/>
  <c r="V806" i="7" s="1"/>
  <c r="T687" i="7"/>
  <c r="U687" i="7" s="1"/>
  <c r="V687" i="7" s="1"/>
  <c r="T736" i="7"/>
  <c r="U736" i="7" s="1"/>
  <c r="V736" i="7" s="1"/>
  <c r="T641" i="7"/>
  <c r="U641" i="7" s="1"/>
  <c r="V641" i="7" s="1"/>
  <c r="T785" i="7"/>
  <c r="U785" i="7" s="1"/>
  <c r="V785" i="7" s="1"/>
  <c r="T702" i="7"/>
  <c r="U702" i="7" s="1"/>
  <c r="V702" i="7" s="1"/>
  <c r="T643" i="7"/>
  <c r="U643" i="7" s="1"/>
  <c r="V643" i="7" s="1"/>
  <c r="T787" i="7"/>
  <c r="U787" i="7" s="1"/>
  <c r="V787" i="7" s="1"/>
  <c r="T730" i="7"/>
  <c r="U730" i="7" s="1"/>
  <c r="V730" i="7" s="1"/>
  <c r="T660" i="7"/>
  <c r="U660" i="7" s="1"/>
  <c r="V660" i="7" s="1"/>
  <c r="T804" i="7"/>
  <c r="U804" i="7" s="1"/>
  <c r="V804" i="7" s="1"/>
  <c r="T745" i="7"/>
  <c r="U745" i="7" s="1"/>
  <c r="V745" i="7" s="1"/>
  <c r="T680" i="7"/>
  <c r="U680" i="7" s="1"/>
  <c r="V680" i="7" s="1"/>
  <c r="T721" i="7"/>
  <c r="U721" i="7" s="1"/>
  <c r="V721" i="7" s="1"/>
  <c r="T633" i="7"/>
  <c r="U633" i="7" s="1"/>
  <c r="V633" i="7" s="1"/>
  <c r="T577" i="7"/>
  <c r="U577" i="7" s="1"/>
  <c r="V577" i="7" s="1"/>
  <c r="T682" i="7"/>
  <c r="U682" i="7" s="1"/>
  <c r="V682" i="7" s="1"/>
  <c r="T593" i="7"/>
  <c r="U593" i="7" s="1"/>
  <c r="V593" i="7" s="1"/>
  <c r="T541" i="7"/>
  <c r="U541" i="7" s="1"/>
  <c r="V541" i="7" s="1"/>
  <c r="T562" i="7"/>
  <c r="U562" i="7" s="1"/>
  <c r="V562" i="7" s="1"/>
  <c r="T557" i="7"/>
  <c r="U557" i="7" s="1"/>
  <c r="V557" i="7" s="1"/>
  <c r="T569" i="7"/>
  <c r="U569" i="7" s="1"/>
  <c r="V569" i="7" s="1"/>
  <c r="T581" i="7"/>
  <c r="U581" i="7" s="1"/>
  <c r="V581" i="7" s="1"/>
  <c r="T674" i="7"/>
  <c r="U674" i="7" s="1"/>
  <c r="V674" i="7" s="1"/>
  <c r="T818" i="7"/>
  <c r="U818" i="7" s="1"/>
  <c r="V818" i="7" s="1"/>
  <c r="T699" i="7"/>
  <c r="U699" i="7" s="1"/>
  <c r="V699" i="7" s="1"/>
  <c r="T604" i="7"/>
  <c r="U604" i="7" s="1"/>
  <c r="V604" i="7" s="1"/>
  <c r="T748" i="7"/>
  <c r="U748" i="7" s="1"/>
  <c r="V748" i="7" s="1"/>
  <c r="T653" i="7"/>
  <c r="U653" i="7" s="1"/>
  <c r="V653" i="7" s="1"/>
  <c r="T797" i="7"/>
  <c r="U797" i="7" s="1"/>
  <c r="V797" i="7" s="1"/>
  <c r="T714" i="7"/>
  <c r="U714" i="7" s="1"/>
  <c r="V714" i="7" s="1"/>
  <c r="T655" i="7"/>
  <c r="U655" i="7" s="1"/>
  <c r="V655" i="7" s="1"/>
  <c r="T799" i="7"/>
  <c r="U799" i="7" s="1"/>
  <c r="V799" i="7" s="1"/>
  <c r="T742" i="7"/>
  <c r="U742" i="7" s="1"/>
  <c r="V742" i="7" s="1"/>
  <c r="T672" i="7"/>
  <c r="U672" i="7" s="1"/>
  <c r="V672" i="7" s="1"/>
  <c r="T816" i="7"/>
  <c r="U816" i="7" s="1"/>
  <c r="V816" i="7" s="1"/>
  <c r="T781" i="7"/>
  <c r="U781" i="7" s="1"/>
  <c r="V781" i="7" s="1"/>
  <c r="T716" i="7"/>
  <c r="U716" i="7" s="1"/>
  <c r="V716" i="7" s="1"/>
  <c r="T757" i="7"/>
  <c r="U757" i="7" s="1"/>
  <c r="V757" i="7" s="1"/>
  <c r="T639" i="7"/>
  <c r="U639" i="7" s="1"/>
  <c r="V639" i="7" s="1"/>
  <c r="T592" i="7"/>
  <c r="U592" i="7" s="1"/>
  <c r="V592" i="7" s="1"/>
  <c r="T542" i="7"/>
  <c r="U542" i="7" s="1"/>
  <c r="V542" i="7" s="1"/>
  <c r="T548" i="7"/>
  <c r="U548" i="7" s="1"/>
  <c r="V548" i="7" s="1"/>
  <c r="T559" i="7"/>
  <c r="U559" i="7" s="1"/>
  <c r="V559" i="7" s="1"/>
  <c r="T571" i="7"/>
  <c r="U571" i="7" s="1"/>
  <c r="V571" i="7" s="1"/>
  <c r="T598" i="7"/>
  <c r="U598" i="7" s="1"/>
  <c r="V598" i="7" s="1"/>
  <c r="T686" i="7"/>
  <c r="U686" i="7" s="1"/>
  <c r="V686" i="7" s="1"/>
  <c r="T711" i="7"/>
  <c r="U711" i="7" s="1"/>
  <c r="V711" i="7" s="1"/>
  <c r="T616" i="7"/>
  <c r="U616" i="7" s="1"/>
  <c r="V616" i="7" s="1"/>
  <c r="T760" i="7"/>
  <c r="U760" i="7" s="1"/>
  <c r="V760" i="7" s="1"/>
  <c r="T665" i="7"/>
  <c r="U665" i="7" s="1"/>
  <c r="V665" i="7" s="1"/>
  <c r="T809" i="7"/>
  <c r="U809" i="7" s="1"/>
  <c r="V809" i="7" s="1"/>
  <c r="T726" i="7"/>
  <c r="U726" i="7" s="1"/>
  <c r="V726" i="7" s="1"/>
  <c r="T667" i="7"/>
  <c r="U667" i="7" s="1"/>
  <c r="V667" i="7" s="1"/>
  <c r="T811" i="7"/>
  <c r="U811" i="7" s="1"/>
  <c r="V811" i="7" s="1"/>
  <c r="T610" i="7"/>
  <c r="U610" i="7" s="1"/>
  <c r="V610" i="7" s="1"/>
  <c r="T754" i="7"/>
  <c r="U754" i="7" s="1"/>
  <c r="V754" i="7" s="1"/>
  <c r="T684" i="7"/>
  <c r="U684" i="7" s="1"/>
  <c r="V684" i="7" s="1"/>
  <c r="T815" i="7"/>
  <c r="U815" i="7" s="1"/>
  <c r="V815" i="7" s="1"/>
  <c r="T752" i="7"/>
  <c r="U752" i="7" s="1"/>
  <c r="V752" i="7" s="1"/>
  <c r="T793" i="7"/>
  <c r="U793" i="7" s="1"/>
  <c r="V793" i="7" s="1"/>
  <c r="T623" i="7"/>
  <c r="U623" i="7" s="1"/>
  <c r="V623" i="7" s="1"/>
  <c r="T758" i="7"/>
  <c r="U758" i="7" s="1"/>
  <c r="V758" i="7" s="1"/>
  <c r="T798" i="7"/>
  <c r="U798" i="7" s="1"/>
  <c r="V798" i="7" s="1"/>
  <c r="T756" i="7"/>
  <c r="U756" i="7" s="1"/>
  <c r="V756" i="7" s="1"/>
  <c r="T740" i="7"/>
  <c r="U740" i="7" s="1"/>
  <c r="V740" i="7" s="1"/>
  <c r="T596" i="7"/>
  <c r="U596" i="7" s="1"/>
  <c r="V596" i="7" s="1"/>
  <c r="T540" i="7"/>
  <c r="U540" i="7" s="1"/>
  <c r="V540" i="7" s="1"/>
  <c r="T560" i="7"/>
  <c r="U560" i="7" s="1"/>
  <c r="V560" i="7" s="1"/>
  <c r="T544" i="7"/>
  <c r="U544" i="7" s="1"/>
  <c r="V544" i="7" s="1"/>
  <c r="T578" i="7"/>
  <c r="U578" i="7" s="1"/>
  <c r="V578" i="7" s="1"/>
  <c r="T586" i="7"/>
  <c r="U586" i="7" s="1"/>
  <c r="V586" i="7" s="1"/>
  <c r="T698" i="7"/>
  <c r="U698" i="7" s="1"/>
  <c r="V698" i="7" s="1"/>
  <c r="T723" i="7"/>
  <c r="U723" i="7" s="1"/>
  <c r="V723" i="7" s="1"/>
  <c r="T628" i="7"/>
  <c r="U628" i="7" s="1"/>
  <c r="V628" i="7" s="1"/>
  <c r="T772" i="7"/>
  <c r="U772" i="7" s="1"/>
  <c r="V772" i="7" s="1"/>
  <c r="T677" i="7"/>
  <c r="U677" i="7" s="1"/>
  <c r="V677" i="7" s="1"/>
  <c r="T821" i="7"/>
  <c r="U821" i="7" s="1"/>
  <c r="V821" i="7" s="1"/>
  <c r="T738" i="7"/>
  <c r="U738" i="7" s="1"/>
  <c r="V738" i="7" s="1"/>
  <c r="T679" i="7"/>
  <c r="U679" i="7" s="1"/>
  <c r="V679" i="7" s="1"/>
  <c r="T823" i="7"/>
  <c r="U823" i="7" s="1"/>
  <c r="V823" i="7" s="1"/>
  <c r="T622" i="7"/>
  <c r="U622" i="7" s="1"/>
  <c r="V622" i="7" s="1"/>
  <c r="T766" i="7"/>
  <c r="U766" i="7" s="1"/>
  <c r="V766" i="7" s="1"/>
  <c r="T696" i="7"/>
  <c r="U696" i="7" s="1"/>
  <c r="V696" i="7" s="1"/>
  <c r="T788" i="7"/>
  <c r="U788" i="7" s="1"/>
  <c r="V788" i="7" s="1"/>
  <c r="T611" i="7"/>
  <c r="U611" i="7" s="1"/>
  <c r="V611" i="7" s="1"/>
  <c r="T657" i="7"/>
  <c r="U657" i="7" s="1"/>
  <c r="V657" i="7" s="1"/>
  <c r="T620" i="7"/>
  <c r="U620" i="7" s="1"/>
  <c r="V620" i="7" s="1"/>
  <c r="T659" i="7"/>
  <c r="U659" i="7" s="1"/>
  <c r="V659" i="7" s="1"/>
  <c r="T590" i="7"/>
  <c r="U590" i="7" s="1"/>
  <c r="V590" i="7" s="1"/>
  <c r="T532" i="7"/>
  <c r="U532" i="7" s="1"/>
  <c r="V532" i="7" s="1"/>
  <c r="T558" i="7"/>
  <c r="U558" i="7" s="1"/>
  <c r="V558" i="7" s="1"/>
  <c r="T561" i="7"/>
  <c r="U561" i="7" s="1"/>
  <c r="V561" i="7" s="1"/>
  <c r="T568" i="7"/>
  <c r="U568" i="7" s="1"/>
  <c r="V568" i="7" s="1"/>
  <c r="T595" i="7"/>
  <c r="U595" i="7" s="1"/>
  <c r="V595" i="7" s="1"/>
  <c r="T710" i="7"/>
  <c r="U710" i="7" s="1"/>
  <c r="V710" i="7" s="1"/>
  <c r="T735" i="7"/>
  <c r="U735" i="7" s="1"/>
  <c r="V735" i="7" s="1"/>
  <c r="T640" i="7"/>
  <c r="U640" i="7" s="1"/>
  <c r="V640" i="7" s="1"/>
  <c r="T784" i="7"/>
  <c r="U784" i="7" s="1"/>
  <c r="V784" i="7" s="1"/>
  <c r="T689" i="7"/>
  <c r="U689" i="7" s="1"/>
  <c r="V689" i="7" s="1"/>
  <c r="T606" i="7"/>
  <c r="U606" i="7" s="1"/>
  <c r="V606" i="7" s="1"/>
  <c r="T750" i="7"/>
  <c r="U750" i="7" s="1"/>
  <c r="V750" i="7" s="1"/>
  <c r="T691" i="7"/>
  <c r="U691" i="7" s="1"/>
  <c r="V691" i="7" s="1"/>
  <c r="T634" i="7"/>
  <c r="U634" i="7" s="1"/>
  <c r="V634" i="7" s="1"/>
  <c r="T778" i="7"/>
  <c r="U778" i="7" s="1"/>
  <c r="V778" i="7" s="1"/>
  <c r="T708" i="7"/>
  <c r="U708" i="7" s="1"/>
  <c r="V708" i="7" s="1"/>
  <c r="T599" i="7"/>
  <c r="U599" i="7" s="1"/>
  <c r="V599" i="7" s="1"/>
  <c r="T817" i="7"/>
  <c r="U817" i="7" s="1"/>
  <c r="V817" i="7" s="1"/>
  <c r="T647" i="7"/>
  <c r="U647" i="7" s="1"/>
  <c r="V647" i="7" s="1"/>
  <c r="T765" i="7"/>
  <c r="U765" i="7" s="1"/>
  <c r="V765" i="7" s="1"/>
  <c r="T656" i="7"/>
  <c r="U656" i="7" s="1"/>
  <c r="V656" i="7" s="1"/>
  <c r="T695" i="7"/>
  <c r="U695" i="7" s="1"/>
  <c r="V695" i="7" s="1"/>
  <c r="T777" i="7"/>
  <c r="U777" i="7" s="1"/>
  <c r="V777" i="7" s="1"/>
  <c r="T661" i="7"/>
  <c r="U661" i="7" s="1"/>
  <c r="V661" i="7" s="1"/>
  <c r="T587" i="7"/>
  <c r="U587" i="7" s="1"/>
  <c r="V587" i="7" s="1"/>
  <c r="T739" i="7"/>
  <c r="U739" i="7" s="1"/>
  <c r="V739" i="7" s="1"/>
  <c r="T791" i="7"/>
  <c r="U791" i="7" s="1"/>
  <c r="V791" i="7" s="1"/>
  <c r="T597" i="7"/>
  <c r="U597" i="7" s="1"/>
  <c r="V597" i="7" s="1"/>
  <c r="T537" i="7"/>
  <c r="U537" i="7" s="1"/>
  <c r="V537" i="7" s="1"/>
  <c r="T543" i="7"/>
  <c r="U543" i="7" s="1"/>
  <c r="V543" i="7" s="1"/>
  <c r="T556" i="7"/>
  <c r="U556" i="7" s="1"/>
  <c r="V556" i="7" s="1"/>
  <c r="T575" i="7"/>
  <c r="U575" i="7" s="1"/>
  <c r="V575" i="7" s="1"/>
  <c r="T722" i="7"/>
  <c r="U722" i="7" s="1"/>
  <c r="V722" i="7" s="1"/>
  <c r="T603" i="7"/>
  <c r="U603" i="7" s="1"/>
  <c r="V603" i="7" s="1"/>
  <c r="T747" i="7"/>
  <c r="U747" i="7" s="1"/>
  <c r="V747" i="7" s="1"/>
  <c r="T652" i="7"/>
  <c r="U652" i="7" s="1"/>
  <c r="V652" i="7" s="1"/>
  <c r="T796" i="7"/>
  <c r="U796" i="7" s="1"/>
  <c r="V796" i="7" s="1"/>
  <c r="T701" i="7"/>
  <c r="U701" i="7" s="1"/>
  <c r="V701" i="7" s="1"/>
  <c r="T618" i="7"/>
  <c r="U618" i="7" s="1"/>
  <c r="V618" i="7" s="1"/>
  <c r="T762" i="7"/>
  <c r="U762" i="7" s="1"/>
  <c r="V762" i="7" s="1"/>
  <c r="T703" i="7"/>
  <c r="U703" i="7" s="1"/>
  <c r="V703" i="7" s="1"/>
  <c r="T646" i="7"/>
  <c r="U646" i="7" s="1"/>
  <c r="V646" i="7" s="1"/>
  <c r="T790" i="7"/>
  <c r="U790" i="7" s="1"/>
  <c r="V790" i="7" s="1"/>
  <c r="T720" i="7"/>
  <c r="U720" i="7" s="1"/>
  <c r="V720" i="7" s="1"/>
  <c r="T635" i="7"/>
  <c r="U635" i="7" s="1"/>
  <c r="V635" i="7" s="1"/>
  <c r="T645" i="7"/>
  <c r="U645" i="7" s="1"/>
  <c r="V645" i="7" s="1"/>
  <c r="T717" i="7"/>
  <c r="U717" i="7" s="1"/>
  <c r="V717" i="7" s="1"/>
  <c r="T683" i="7"/>
  <c r="U683" i="7" s="1"/>
  <c r="V683" i="7" s="1"/>
  <c r="T692" i="7"/>
  <c r="U692" i="7" s="1"/>
  <c r="V692" i="7" s="1"/>
  <c r="T731" i="7"/>
  <c r="U731" i="7" s="1"/>
  <c r="V731" i="7" s="1"/>
  <c r="T705" i="7"/>
  <c r="U705" i="7" s="1"/>
  <c r="V705" i="7" s="1"/>
  <c r="T632" i="7"/>
  <c r="U632" i="7" s="1"/>
  <c r="V632" i="7" s="1"/>
  <c r="T803" i="7"/>
  <c r="U803" i="7" s="1"/>
  <c r="V803" i="7" s="1"/>
  <c r="T704" i="7"/>
  <c r="U704" i="7" s="1"/>
  <c r="V704" i="7" s="1"/>
  <c r="T566" i="7"/>
  <c r="U566" i="7" s="1"/>
  <c r="V566" i="7" s="1"/>
  <c r="T789" i="7"/>
  <c r="U789" i="7" s="1"/>
  <c r="V789" i="7" s="1"/>
  <c r="T591" i="7"/>
  <c r="U591" i="7" s="1"/>
  <c r="V591" i="7" s="1"/>
  <c r="T536" i="7"/>
  <c r="U536" i="7" s="1"/>
  <c r="V536" i="7" s="1"/>
  <c r="T552" i="7"/>
  <c r="U552" i="7" s="1"/>
  <c r="V552" i="7" s="1"/>
  <c r="T553" i="7"/>
  <c r="U553" i="7" s="1"/>
  <c r="V553" i="7" s="1"/>
  <c r="T570" i="7"/>
  <c r="U570" i="7" s="1"/>
  <c r="V570" i="7" s="1"/>
  <c r="T734" i="7"/>
  <c r="U734" i="7" s="1"/>
  <c r="V734" i="7" s="1"/>
  <c r="T615" i="7"/>
  <c r="U615" i="7" s="1"/>
  <c r="V615" i="7" s="1"/>
  <c r="T759" i="7"/>
  <c r="U759" i="7" s="1"/>
  <c r="V759" i="7" s="1"/>
  <c r="T664" i="7"/>
  <c r="U664" i="7" s="1"/>
  <c r="V664" i="7" s="1"/>
  <c r="T808" i="7"/>
  <c r="U808" i="7" s="1"/>
  <c r="V808" i="7" s="1"/>
  <c r="T713" i="7"/>
  <c r="U713" i="7" s="1"/>
  <c r="V713" i="7" s="1"/>
  <c r="T630" i="7"/>
  <c r="U630" i="7" s="1"/>
  <c r="V630" i="7" s="1"/>
  <c r="T774" i="7"/>
  <c r="U774" i="7" s="1"/>
  <c r="V774" i="7" s="1"/>
  <c r="T715" i="7"/>
  <c r="U715" i="7" s="1"/>
  <c r="V715" i="7" s="1"/>
  <c r="T658" i="7"/>
  <c r="U658" i="7" s="1"/>
  <c r="V658" i="7" s="1"/>
  <c r="T802" i="7"/>
  <c r="U802" i="7" s="1"/>
  <c r="V802" i="7" s="1"/>
  <c r="T732" i="7"/>
  <c r="U732" i="7" s="1"/>
  <c r="V732" i="7" s="1"/>
  <c r="T671" i="7"/>
  <c r="U671" i="7" s="1"/>
  <c r="V671" i="7" s="1"/>
  <c r="T753" i="7"/>
  <c r="U753" i="7" s="1"/>
  <c r="V753" i="7" s="1"/>
  <c r="T609" i="7"/>
  <c r="U609" i="7" s="1"/>
  <c r="V609" i="7" s="1"/>
  <c r="T719" i="7"/>
  <c r="U719" i="7" s="1"/>
  <c r="V719" i="7" s="1"/>
  <c r="T728" i="7"/>
  <c r="U728" i="7" s="1"/>
  <c r="V728" i="7" s="1"/>
  <c r="T767" i="7"/>
  <c r="U767" i="7" s="1"/>
  <c r="V767" i="7" s="1"/>
  <c r="T625" i="7"/>
  <c r="U625" i="7" s="1"/>
  <c r="V625" i="7" s="1"/>
  <c r="T813" i="7"/>
  <c r="U813" i="7" s="1"/>
  <c r="V813" i="7" s="1"/>
  <c r="T668" i="7"/>
  <c r="U668" i="7" s="1"/>
  <c r="V668" i="7" s="1"/>
  <c r="T531" i="7"/>
  <c r="U531" i="7" s="1"/>
  <c r="V531" i="7" s="1"/>
  <c r="T737" i="7"/>
  <c r="U737" i="7" s="1"/>
  <c r="V737" i="7" s="1"/>
  <c r="T612" i="7"/>
  <c r="U612" i="7" s="1"/>
  <c r="V612" i="7" s="1"/>
  <c r="T697" i="7"/>
  <c r="U697" i="7" s="1"/>
  <c r="V697" i="7" s="1"/>
  <c r="T589" i="7"/>
  <c r="U589" i="7" s="1"/>
  <c r="V589" i="7" s="1"/>
  <c r="T534" i="7"/>
  <c r="U534" i="7" s="1"/>
  <c r="V534" i="7" s="1"/>
  <c r="T545" i="7"/>
  <c r="U545" i="7" s="1"/>
  <c r="V545" i="7" s="1"/>
  <c r="T564" i="7"/>
  <c r="U564" i="7" s="1"/>
  <c r="V564" i="7" s="1"/>
  <c r="T565" i="7"/>
  <c r="U565" i="7" s="1"/>
  <c r="V565" i="7" s="1"/>
  <c r="T602" i="7"/>
  <c r="U602" i="7" s="1"/>
  <c r="V602" i="7" s="1"/>
  <c r="T746" i="7"/>
  <c r="U746" i="7" s="1"/>
  <c r="V746" i="7" s="1"/>
  <c r="T627" i="7"/>
  <c r="U627" i="7" s="1"/>
  <c r="V627" i="7" s="1"/>
  <c r="T771" i="7"/>
  <c r="U771" i="7" s="1"/>
  <c r="V771" i="7" s="1"/>
  <c r="T676" i="7"/>
  <c r="U676" i="7" s="1"/>
  <c r="V676" i="7" s="1"/>
  <c r="T820" i="7"/>
  <c r="U820" i="7" s="1"/>
  <c r="V820" i="7" s="1"/>
  <c r="T725" i="7"/>
  <c r="U725" i="7" s="1"/>
  <c r="V725" i="7" s="1"/>
  <c r="T642" i="7"/>
  <c r="U642" i="7" s="1"/>
  <c r="V642" i="7" s="1"/>
  <c r="T786" i="7"/>
  <c r="U786" i="7" s="1"/>
  <c r="V786" i="7" s="1"/>
  <c r="T727" i="7"/>
  <c r="U727" i="7" s="1"/>
  <c r="V727" i="7" s="1"/>
  <c r="T670" i="7"/>
  <c r="U670" i="7" s="1"/>
  <c r="V670" i="7" s="1"/>
  <c r="T600" i="7"/>
  <c r="U600" i="7" s="1"/>
  <c r="V600" i="7" s="1"/>
  <c r="T744" i="7"/>
  <c r="U744" i="7" s="1"/>
  <c r="V744" i="7" s="1"/>
  <c r="T707" i="7"/>
  <c r="U707" i="7" s="1"/>
  <c r="V707" i="7" s="1"/>
  <c r="T824" i="7"/>
  <c r="U824" i="7" s="1"/>
  <c r="V824" i="7" s="1"/>
  <c r="T681" i="7"/>
  <c r="U681" i="7" s="1"/>
  <c r="V681" i="7" s="1"/>
  <c r="T755" i="7"/>
  <c r="U755" i="7" s="1"/>
  <c r="V755" i="7" s="1"/>
  <c r="T764" i="7"/>
  <c r="U764" i="7" s="1"/>
  <c r="V764" i="7" s="1"/>
  <c r="T546" i="7"/>
  <c r="U546" i="7" s="1"/>
  <c r="V546" i="7" s="1"/>
  <c r="T654" i="7"/>
  <c r="U654" i="7" s="1"/>
  <c r="V654" i="7" s="1"/>
  <c r="T743" i="7"/>
  <c r="U743" i="7" s="1"/>
  <c r="V743" i="7" s="1"/>
  <c r="T34" i="7"/>
  <c r="U34" i="7" s="1"/>
  <c r="V34" i="7" s="1"/>
  <c r="T35" i="7"/>
  <c r="U35" i="7" s="1"/>
  <c r="V35" i="7" s="1"/>
  <c r="T33" i="7"/>
  <c r="U33" i="7" s="1"/>
  <c r="V33" i="7" s="1"/>
  <c r="T38" i="7"/>
  <c r="U38" i="7" s="1"/>
  <c r="V38" i="7" s="1"/>
  <c r="T36" i="7"/>
  <c r="U36" i="7" s="1"/>
  <c r="V36" i="7" s="1"/>
  <c r="T37" i="7"/>
  <c r="U37" i="7" s="1"/>
  <c r="V37" i="7" s="1"/>
  <c r="T42" i="7"/>
  <c r="U42" i="7" s="1"/>
  <c r="V42" i="7" s="1"/>
  <c r="T43" i="7"/>
  <c r="U43" i="7" s="1"/>
  <c r="V43" i="7" s="1"/>
  <c r="T39" i="7"/>
  <c r="U39" i="7" s="1"/>
  <c r="V39" i="7" s="1"/>
  <c r="T40" i="7"/>
  <c r="U40" i="7" s="1"/>
  <c r="V40" i="7" s="1"/>
  <c r="T41" i="7"/>
  <c r="U41" i="7" s="1"/>
  <c r="V41" i="7" s="1"/>
  <c r="T44" i="7"/>
  <c r="U44" i="7" s="1"/>
  <c r="V44" i="7" s="1"/>
  <c r="T47" i="7"/>
  <c r="U47" i="7" s="1"/>
  <c r="V47" i="7" s="1"/>
  <c r="T45" i="7"/>
  <c r="U45" i="7" s="1"/>
  <c r="V45" i="7" s="1"/>
  <c r="T46" i="7"/>
  <c r="U46" i="7" s="1"/>
  <c r="V46" i="7" s="1"/>
  <c r="T50" i="7"/>
  <c r="U50" i="7" s="1"/>
  <c r="V50" i="7" s="1"/>
  <c r="T53" i="7"/>
  <c r="U53" i="7" s="1"/>
  <c r="V53" i="7" s="1"/>
  <c r="T51" i="7"/>
  <c r="U51" i="7" s="1"/>
  <c r="V51" i="7" s="1"/>
  <c r="T48" i="7"/>
  <c r="U48" i="7" s="1"/>
  <c r="V48" i="7" s="1"/>
  <c r="T49" i="7"/>
  <c r="U49" i="7" s="1"/>
  <c r="V49" i="7" s="1"/>
  <c r="T52" i="7"/>
  <c r="U52" i="7" s="1"/>
  <c r="V52" i="7" s="1"/>
  <c r="T55" i="7"/>
  <c r="U55" i="7" s="1"/>
  <c r="V55" i="7" s="1"/>
  <c r="T54" i="7"/>
  <c r="U54" i="7" s="1"/>
  <c r="V54" i="7" s="1"/>
  <c r="T56" i="7"/>
  <c r="U56" i="7" s="1"/>
  <c r="V56" i="7" s="1"/>
  <c r="T59" i="7"/>
  <c r="U59" i="7" s="1"/>
  <c r="V59" i="7" s="1"/>
  <c r="T58" i="7"/>
  <c r="U58" i="7" s="1"/>
  <c r="V58" i="7" s="1"/>
  <c r="T57" i="7"/>
  <c r="U57" i="7" s="1"/>
  <c r="V57" i="7" s="1"/>
  <c r="T60" i="7"/>
  <c r="U60" i="7" s="1"/>
  <c r="V60" i="7" s="1"/>
  <c r="T61" i="7"/>
  <c r="U61" i="7" s="1"/>
  <c r="V61" i="7" s="1"/>
  <c r="T62" i="7"/>
  <c r="U62" i="7" s="1"/>
  <c r="V62" i="7" s="1"/>
  <c r="T67" i="7"/>
  <c r="U67" i="7" s="1"/>
  <c r="V67" i="7" s="1"/>
  <c r="T66" i="7"/>
  <c r="U66" i="7" s="1"/>
  <c r="V66" i="7" s="1"/>
  <c r="T65" i="7"/>
  <c r="U65" i="7" s="1"/>
  <c r="V65" i="7" s="1"/>
  <c r="T64" i="7"/>
  <c r="U64" i="7" s="1"/>
  <c r="V64" i="7" s="1"/>
  <c r="T68" i="7"/>
  <c r="U68" i="7" s="1"/>
  <c r="V68" i="7" s="1"/>
  <c r="T63" i="7"/>
  <c r="U63" i="7" s="1"/>
  <c r="V63" i="7" s="1"/>
  <c r="T72" i="7"/>
  <c r="U72" i="7" s="1"/>
  <c r="V72" i="7" s="1"/>
  <c r="T74" i="7"/>
  <c r="U74" i="7" s="1"/>
  <c r="V74" i="7" s="1"/>
  <c r="T70" i="7"/>
  <c r="U70" i="7" s="1"/>
  <c r="V70" i="7" s="1"/>
  <c r="T71" i="7"/>
  <c r="U71" i="7" s="1"/>
  <c r="V71" i="7" s="1"/>
  <c r="T69" i="7"/>
  <c r="U69" i="7" s="1"/>
  <c r="V69" i="7" s="1"/>
  <c r="T73" i="7"/>
  <c r="U73" i="7" s="1"/>
  <c r="V73" i="7" s="1"/>
  <c r="T77" i="7"/>
  <c r="U77" i="7" s="1"/>
  <c r="V77" i="7" s="1"/>
  <c r="T75" i="7"/>
  <c r="U75" i="7" s="1"/>
  <c r="V75" i="7" s="1"/>
  <c r="T76" i="7"/>
  <c r="U76" i="7" s="1"/>
  <c r="V76" i="7" s="1"/>
  <c r="T80" i="7"/>
  <c r="U80" i="7" s="1"/>
  <c r="V80" i="7" s="1"/>
  <c r="T82" i="7"/>
  <c r="U82" i="7" s="1"/>
  <c r="V82" i="7" s="1"/>
  <c r="T79" i="7"/>
  <c r="U79" i="7" s="1"/>
  <c r="V79" i="7" s="1"/>
  <c r="T81" i="7"/>
  <c r="U81" i="7" s="1"/>
  <c r="V81" i="7" s="1"/>
  <c r="T78" i="7"/>
  <c r="U78" i="7" s="1"/>
  <c r="V78" i="7" s="1"/>
  <c r="T83" i="7"/>
  <c r="U83" i="7" s="1"/>
  <c r="V83" i="7" s="1"/>
  <c r="T397" i="7"/>
  <c r="U397" i="7" s="1"/>
  <c r="V397" i="7" s="1"/>
  <c r="T413" i="7"/>
  <c r="U413" i="7" s="1"/>
  <c r="V413" i="7" s="1"/>
  <c r="T410" i="7"/>
  <c r="U410" i="7" s="1"/>
  <c r="V410" i="7" s="1"/>
  <c r="T427" i="7"/>
  <c r="U427" i="7" s="1"/>
  <c r="V427" i="7" s="1"/>
  <c r="T463" i="7"/>
  <c r="U463" i="7" s="1"/>
  <c r="V463" i="7" s="1"/>
  <c r="T450" i="7"/>
  <c r="U450" i="7" s="1"/>
  <c r="V450" i="7" s="1"/>
  <c r="T490" i="7"/>
  <c r="U490" i="7" s="1"/>
  <c r="V490" i="7" s="1"/>
  <c r="T498" i="7"/>
  <c r="U498" i="7" s="1"/>
  <c r="V498" i="7" s="1"/>
  <c r="T473" i="7"/>
  <c r="U473" i="7" s="1"/>
  <c r="V473" i="7" s="1"/>
  <c r="T515" i="7"/>
  <c r="U515" i="7" s="1"/>
  <c r="V515" i="7" s="1"/>
  <c r="T499" i="7"/>
  <c r="U499" i="7" s="1"/>
  <c r="V499" i="7" s="1"/>
  <c r="T522" i="7"/>
  <c r="U522" i="7" s="1"/>
  <c r="V522" i="7" s="1"/>
  <c r="T529" i="7"/>
  <c r="U529" i="7" s="1"/>
  <c r="V529" i="7" s="1"/>
  <c r="T352" i="7"/>
  <c r="U352" i="7" s="1"/>
  <c r="V352" i="7" s="1"/>
  <c r="T357" i="7"/>
  <c r="U357" i="7" s="1"/>
  <c r="V357" i="7" s="1"/>
  <c r="T318" i="7"/>
  <c r="U318" i="7" s="1"/>
  <c r="V318" i="7" s="1"/>
  <c r="T343" i="7"/>
  <c r="U343" i="7" s="1"/>
  <c r="V343" i="7" s="1"/>
  <c r="T359" i="7"/>
  <c r="U359" i="7" s="1"/>
  <c r="V359" i="7" s="1"/>
  <c r="T375" i="7"/>
  <c r="U375" i="7" s="1"/>
  <c r="V375" i="7" s="1"/>
  <c r="T376" i="7"/>
  <c r="U376" i="7" s="1"/>
  <c r="V376" i="7" s="1"/>
  <c r="T240" i="7"/>
  <c r="U240" i="7" s="1"/>
  <c r="V240" i="7" s="1"/>
  <c r="T248" i="7"/>
  <c r="U248" i="7" s="1"/>
  <c r="V248" i="7" s="1"/>
  <c r="T254" i="7"/>
  <c r="U254" i="7" s="1"/>
  <c r="V254" i="7" s="1"/>
  <c r="T272" i="7"/>
  <c r="U272" i="7" s="1"/>
  <c r="V272" i="7" s="1"/>
  <c r="T282" i="7"/>
  <c r="U282" i="7" s="1"/>
  <c r="V282" i="7" s="1"/>
  <c r="T290" i="7"/>
  <c r="U290" i="7" s="1"/>
  <c r="V290" i="7" s="1"/>
  <c r="T303" i="7"/>
  <c r="U303" i="7" s="1"/>
  <c r="V303" i="7" s="1"/>
  <c r="T418" i="7"/>
  <c r="U418" i="7" s="1"/>
  <c r="V418" i="7" s="1"/>
  <c r="T403" i="7"/>
  <c r="U403" i="7" s="1"/>
  <c r="V403" i="7" s="1"/>
  <c r="T422" i="7"/>
  <c r="U422" i="7" s="1"/>
  <c r="V422" i="7" s="1"/>
  <c r="T439" i="7"/>
  <c r="U439" i="7" s="1"/>
  <c r="V439" i="7" s="1"/>
  <c r="T458" i="7"/>
  <c r="U458" i="7" s="1"/>
  <c r="V458" i="7" s="1"/>
  <c r="T424" i="7"/>
  <c r="U424" i="7" s="1"/>
  <c r="V424" i="7" s="1"/>
  <c r="T479" i="7"/>
  <c r="U479" i="7" s="1"/>
  <c r="V479" i="7" s="1"/>
  <c r="T488" i="7"/>
  <c r="U488" i="7" s="1"/>
  <c r="V488" i="7" s="1"/>
  <c r="T495" i="7"/>
  <c r="U495" i="7" s="1"/>
  <c r="V495" i="7" s="1"/>
  <c r="T502" i="7"/>
  <c r="U502" i="7" s="1"/>
  <c r="V502" i="7" s="1"/>
  <c r="T516" i="7"/>
  <c r="U516" i="7" s="1"/>
  <c r="V516" i="7" s="1"/>
  <c r="T526" i="7"/>
  <c r="U526" i="7" s="1"/>
  <c r="V526" i="7" s="1"/>
  <c r="T523" i="7"/>
  <c r="U523" i="7" s="1"/>
  <c r="V523" i="7" s="1"/>
  <c r="T355" i="7"/>
  <c r="U355" i="7" s="1"/>
  <c r="V355" i="7" s="1"/>
  <c r="T341" i="7"/>
  <c r="U341" i="7" s="1"/>
  <c r="V341" i="7" s="1"/>
  <c r="T325" i="7"/>
  <c r="U325" i="7" s="1"/>
  <c r="V325" i="7" s="1"/>
  <c r="T351" i="7"/>
  <c r="U351" i="7" s="1"/>
  <c r="V351" i="7" s="1"/>
  <c r="T381" i="7"/>
  <c r="U381" i="7" s="1"/>
  <c r="V381" i="7" s="1"/>
  <c r="T373" i="7"/>
  <c r="U373" i="7" s="1"/>
  <c r="V373" i="7" s="1"/>
  <c r="T238" i="7"/>
  <c r="U238" i="7" s="1"/>
  <c r="V238" i="7" s="1"/>
  <c r="T229" i="7"/>
  <c r="U229" i="7" s="1"/>
  <c r="V229" i="7" s="1"/>
  <c r="T287" i="7"/>
  <c r="U287" i="7" s="1"/>
  <c r="V287" i="7" s="1"/>
  <c r="T281" i="7"/>
  <c r="U281" i="7" s="1"/>
  <c r="V281" i="7" s="1"/>
  <c r="T247" i="7"/>
  <c r="U247" i="7" s="1"/>
  <c r="V247" i="7" s="1"/>
  <c r="T259" i="7"/>
  <c r="U259" i="7" s="1"/>
  <c r="V259" i="7" s="1"/>
  <c r="T298" i="7"/>
  <c r="U298" i="7" s="1"/>
  <c r="V298" i="7" s="1"/>
  <c r="T304" i="7"/>
  <c r="U304" i="7" s="1"/>
  <c r="V304" i="7" s="1"/>
  <c r="T455" i="7"/>
  <c r="U455" i="7" s="1"/>
  <c r="V455" i="7" s="1"/>
  <c r="T388" i="7"/>
  <c r="U388" i="7" s="1"/>
  <c r="V388" i="7" s="1"/>
  <c r="T412" i="7"/>
  <c r="U412" i="7" s="1"/>
  <c r="V412" i="7" s="1"/>
  <c r="T423" i="7"/>
  <c r="U423" i="7" s="1"/>
  <c r="V423" i="7" s="1"/>
  <c r="T411" i="7"/>
  <c r="U411" i="7" s="1"/>
  <c r="V411" i="7" s="1"/>
  <c r="T434" i="7"/>
  <c r="U434" i="7" s="1"/>
  <c r="V434" i="7" s="1"/>
  <c r="T426" i="7"/>
  <c r="U426" i="7" s="1"/>
  <c r="V426" i="7" s="1"/>
  <c r="T451" i="7"/>
  <c r="U451" i="7" s="1"/>
  <c r="V451" i="7" s="1"/>
  <c r="T470" i="7"/>
  <c r="U470" i="7" s="1"/>
  <c r="V470" i="7" s="1"/>
  <c r="T489" i="7"/>
  <c r="U489" i="7" s="1"/>
  <c r="V489" i="7" s="1"/>
  <c r="T477" i="7"/>
  <c r="U477" i="7" s="1"/>
  <c r="V477" i="7" s="1"/>
  <c r="T504" i="7"/>
  <c r="U504" i="7" s="1"/>
  <c r="V504" i="7" s="1"/>
  <c r="T513" i="7"/>
  <c r="U513" i="7" s="1"/>
  <c r="V513" i="7" s="1"/>
  <c r="T349" i="7"/>
  <c r="U349" i="7" s="1"/>
  <c r="V349" i="7" s="1"/>
  <c r="T353" i="7"/>
  <c r="U353" i="7" s="1"/>
  <c r="V353" i="7" s="1"/>
  <c r="T348" i="7"/>
  <c r="U348" i="7" s="1"/>
  <c r="V348" i="7" s="1"/>
  <c r="T354" i="7"/>
  <c r="U354" i="7" s="1"/>
  <c r="V354" i="7" s="1"/>
  <c r="T362" i="7"/>
  <c r="U362" i="7" s="1"/>
  <c r="V362" i="7" s="1"/>
  <c r="T382" i="7"/>
  <c r="U382" i="7" s="1"/>
  <c r="V382" i="7" s="1"/>
  <c r="T230" i="7"/>
  <c r="U230" i="7" s="1"/>
  <c r="V230" i="7" s="1"/>
  <c r="T232" i="7"/>
  <c r="U232" i="7" s="1"/>
  <c r="V232" i="7" s="1"/>
  <c r="T276" i="7"/>
  <c r="U276" i="7" s="1"/>
  <c r="V276" i="7" s="1"/>
  <c r="T286" i="7"/>
  <c r="U286" i="7" s="1"/>
  <c r="V286" i="7" s="1"/>
  <c r="T271" i="7"/>
  <c r="U271" i="7" s="1"/>
  <c r="V271" i="7" s="1"/>
  <c r="T288" i="7"/>
  <c r="U288" i="7" s="1"/>
  <c r="V288" i="7" s="1"/>
  <c r="T300" i="7"/>
  <c r="U300" i="7" s="1"/>
  <c r="V300" i="7" s="1"/>
  <c r="T292" i="7"/>
  <c r="U292" i="7" s="1"/>
  <c r="V292" i="7" s="1"/>
  <c r="T508" i="7"/>
  <c r="U508" i="7" s="1"/>
  <c r="V508" i="7" s="1"/>
  <c r="T269" i="7"/>
  <c r="U269" i="7" s="1"/>
  <c r="V269" i="7" s="1"/>
  <c r="T387" i="7"/>
  <c r="U387" i="7" s="1"/>
  <c r="V387" i="7" s="1"/>
  <c r="T407" i="7"/>
  <c r="U407" i="7" s="1"/>
  <c r="V407" i="7" s="1"/>
  <c r="T402" i="7"/>
  <c r="U402" i="7" s="1"/>
  <c r="V402" i="7" s="1"/>
  <c r="T425" i="7"/>
  <c r="U425" i="7" s="1"/>
  <c r="V425" i="7" s="1"/>
  <c r="T449" i="7"/>
  <c r="U449" i="7" s="1"/>
  <c r="V449" i="7" s="1"/>
  <c r="T443" i="7"/>
  <c r="U443" i="7" s="1"/>
  <c r="V443" i="7" s="1"/>
  <c r="T452" i="7"/>
  <c r="U452" i="7" s="1"/>
  <c r="V452" i="7" s="1"/>
  <c r="T474" i="7"/>
  <c r="U474" i="7" s="1"/>
  <c r="V474" i="7" s="1"/>
  <c r="T478" i="7"/>
  <c r="U478" i="7" s="1"/>
  <c r="V478" i="7" s="1"/>
  <c r="T472" i="7"/>
  <c r="U472" i="7" s="1"/>
  <c r="V472" i="7" s="1"/>
  <c r="T519" i="7"/>
  <c r="U519" i="7" s="1"/>
  <c r="V519" i="7" s="1"/>
  <c r="T510" i="7"/>
  <c r="U510" i="7" s="1"/>
  <c r="V510" i="7" s="1"/>
  <c r="T356" i="7"/>
  <c r="U356" i="7" s="1"/>
  <c r="V356" i="7" s="1"/>
  <c r="T337" i="7"/>
  <c r="U337" i="7" s="1"/>
  <c r="V337" i="7" s="1"/>
  <c r="T327" i="7"/>
  <c r="U327" i="7" s="1"/>
  <c r="V327" i="7" s="1"/>
  <c r="T336" i="7"/>
  <c r="U336" i="7" s="1"/>
  <c r="V336" i="7" s="1"/>
  <c r="T366" i="7"/>
  <c r="U366" i="7" s="1"/>
  <c r="V366" i="7" s="1"/>
  <c r="T365" i="7"/>
  <c r="U365" i="7" s="1"/>
  <c r="V365" i="7" s="1"/>
  <c r="T227" i="7"/>
  <c r="U227" i="7" s="1"/>
  <c r="V227" i="7" s="1"/>
  <c r="T241" i="7"/>
  <c r="U241" i="7" s="1"/>
  <c r="V241" i="7" s="1"/>
  <c r="T257" i="7"/>
  <c r="U257" i="7" s="1"/>
  <c r="V257" i="7" s="1"/>
  <c r="T260" i="7"/>
  <c r="U260" i="7" s="1"/>
  <c r="V260" i="7" s="1"/>
  <c r="T278" i="7"/>
  <c r="U278" i="7" s="1"/>
  <c r="V278" i="7" s="1"/>
  <c r="T279" i="7"/>
  <c r="U279" i="7" s="1"/>
  <c r="V279" i="7" s="1"/>
  <c r="T297" i="7"/>
  <c r="U297" i="7" s="1"/>
  <c r="V297" i="7" s="1"/>
  <c r="T305" i="7"/>
  <c r="U305" i="7" s="1"/>
  <c r="V305" i="7" s="1"/>
  <c r="T507" i="7"/>
  <c r="U507" i="7" s="1"/>
  <c r="V507" i="7" s="1"/>
  <c r="T252" i="7"/>
  <c r="U252" i="7" s="1"/>
  <c r="V252" i="7" s="1"/>
  <c r="T389" i="7"/>
  <c r="U389" i="7" s="1"/>
  <c r="V389" i="7" s="1"/>
  <c r="T416" i="7"/>
  <c r="U416" i="7" s="1"/>
  <c r="V416" i="7" s="1"/>
  <c r="T420" i="7"/>
  <c r="U420" i="7" s="1"/>
  <c r="V420" i="7" s="1"/>
  <c r="T430" i="7"/>
  <c r="U430" i="7" s="1"/>
  <c r="V430" i="7" s="1"/>
  <c r="T454" i="7"/>
  <c r="U454" i="7" s="1"/>
  <c r="V454" i="7" s="1"/>
  <c r="T428" i="7"/>
  <c r="U428" i="7" s="1"/>
  <c r="V428" i="7" s="1"/>
  <c r="T459" i="7"/>
  <c r="U459" i="7" s="1"/>
  <c r="V459" i="7" s="1"/>
  <c r="T476" i="7"/>
  <c r="U476" i="7" s="1"/>
  <c r="V476" i="7" s="1"/>
  <c r="T481" i="7"/>
  <c r="U481" i="7" s="1"/>
  <c r="V481" i="7" s="1"/>
  <c r="T467" i="7"/>
  <c r="U467" i="7" s="1"/>
  <c r="V467" i="7" s="1"/>
  <c r="T512" i="7"/>
  <c r="U512" i="7" s="1"/>
  <c r="V512" i="7" s="1"/>
  <c r="T314" i="7"/>
  <c r="U314" i="7" s="1"/>
  <c r="V314" i="7" s="1"/>
  <c r="T345" i="7"/>
  <c r="U345" i="7" s="1"/>
  <c r="V345" i="7" s="1"/>
  <c r="T330" i="7"/>
  <c r="U330" i="7" s="1"/>
  <c r="V330" i="7" s="1"/>
  <c r="T340" i="7"/>
  <c r="U340" i="7" s="1"/>
  <c r="V340" i="7" s="1"/>
  <c r="T372" i="7"/>
  <c r="U372" i="7" s="1"/>
  <c r="V372" i="7" s="1"/>
  <c r="T377" i="7"/>
  <c r="U377" i="7" s="1"/>
  <c r="V377" i="7" s="1"/>
  <c r="T239" i="7"/>
  <c r="U239" i="7" s="1"/>
  <c r="V239" i="7" s="1"/>
  <c r="T244" i="7"/>
  <c r="U244" i="7" s="1"/>
  <c r="V244" i="7" s="1"/>
  <c r="T262" i="7"/>
  <c r="U262" i="7" s="1"/>
  <c r="V262" i="7" s="1"/>
  <c r="T263" i="7"/>
  <c r="U263" i="7" s="1"/>
  <c r="V263" i="7" s="1"/>
  <c r="T258" i="7"/>
  <c r="U258" i="7" s="1"/>
  <c r="V258" i="7" s="1"/>
  <c r="T256" i="7"/>
  <c r="U256" i="7" s="1"/>
  <c r="V256" i="7" s="1"/>
  <c r="T302" i="7"/>
  <c r="U302" i="7" s="1"/>
  <c r="V302" i="7" s="1"/>
  <c r="T296" i="7"/>
  <c r="U296" i="7" s="1"/>
  <c r="V296" i="7" s="1"/>
  <c r="T468" i="7"/>
  <c r="U468" i="7" s="1"/>
  <c r="V468" i="7" s="1"/>
  <c r="T390" i="7"/>
  <c r="U390" i="7" s="1"/>
  <c r="V390" i="7" s="1"/>
  <c r="T419" i="7"/>
  <c r="U419" i="7" s="1"/>
  <c r="V419" i="7" s="1"/>
  <c r="T404" i="7"/>
  <c r="U404" i="7" s="1"/>
  <c r="V404" i="7" s="1"/>
  <c r="T445" i="7"/>
  <c r="U445" i="7" s="1"/>
  <c r="V445" i="7" s="1"/>
  <c r="T457" i="7"/>
  <c r="U457" i="7" s="1"/>
  <c r="V457" i="7" s="1"/>
  <c r="T456" i="7"/>
  <c r="U456" i="7" s="1"/>
  <c r="V456" i="7" s="1"/>
  <c r="T462" i="7"/>
  <c r="U462" i="7" s="1"/>
  <c r="V462" i="7" s="1"/>
  <c r="T491" i="7"/>
  <c r="U491" i="7" s="1"/>
  <c r="V491" i="7" s="1"/>
  <c r="T471" i="7"/>
  <c r="U471" i="7" s="1"/>
  <c r="V471" i="7" s="1"/>
  <c r="T484" i="7"/>
  <c r="U484" i="7" s="1"/>
  <c r="V484" i="7" s="1"/>
  <c r="T503" i="7"/>
  <c r="U503" i="7" s="1"/>
  <c r="V503" i="7" s="1"/>
  <c r="T527" i="7"/>
  <c r="U527" i="7" s="1"/>
  <c r="V527" i="7" s="1"/>
  <c r="T317" i="7"/>
  <c r="U317" i="7" s="1"/>
  <c r="V317" i="7" s="1"/>
  <c r="T338" i="7"/>
  <c r="U338" i="7" s="1"/>
  <c r="V338" i="7" s="1"/>
  <c r="T347" i="7"/>
  <c r="U347" i="7" s="1"/>
  <c r="V347" i="7" s="1"/>
  <c r="T328" i="7"/>
  <c r="U328" i="7" s="1"/>
  <c r="V328" i="7" s="1"/>
  <c r="T378" i="7"/>
  <c r="U378" i="7" s="1"/>
  <c r="V378" i="7" s="1"/>
  <c r="T363" i="7"/>
  <c r="U363" i="7" s="1"/>
  <c r="V363" i="7" s="1"/>
  <c r="T242" i="7"/>
  <c r="U242" i="7" s="1"/>
  <c r="V242" i="7" s="1"/>
  <c r="T226" i="7"/>
  <c r="U226" i="7" s="1"/>
  <c r="V226" i="7" s="1"/>
  <c r="T249" i="7"/>
  <c r="U249" i="7" s="1"/>
  <c r="V249" i="7" s="1"/>
  <c r="T268" i="7"/>
  <c r="U268" i="7" s="1"/>
  <c r="V268" i="7" s="1"/>
  <c r="T277" i="7"/>
  <c r="U277" i="7" s="1"/>
  <c r="V277" i="7" s="1"/>
  <c r="T284" i="7"/>
  <c r="U284" i="7" s="1"/>
  <c r="V284" i="7" s="1"/>
  <c r="T310" i="7"/>
  <c r="T431" i="7"/>
  <c r="U431" i="7" s="1"/>
  <c r="V431" i="7" s="1"/>
  <c r="T400" i="7"/>
  <c r="U400" i="7" s="1"/>
  <c r="V400" i="7" s="1"/>
  <c r="T401" i="7"/>
  <c r="U401" i="7" s="1"/>
  <c r="V401" i="7" s="1"/>
  <c r="T394" i="7"/>
  <c r="U394" i="7" s="1"/>
  <c r="V394" i="7" s="1"/>
  <c r="T464" i="7"/>
  <c r="U464" i="7" s="1"/>
  <c r="V464" i="7" s="1"/>
  <c r="T444" i="7"/>
  <c r="U444" i="7" s="1"/>
  <c r="V444" i="7" s="1"/>
  <c r="T448" i="7"/>
  <c r="U448" i="7" s="1"/>
  <c r="V448" i="7" s="1"/>
  <c r="T440" i="7"/>
  <c r="U440" i="7" s="1"/>
  <c r="V440" i="7" s="1"/>
  <c r="T482" i="7"/>
  <c r="U482" i="7" s="1"/>
  <c r="V482" i="7" s="1"/>
  <c r="T475" i="7"/>
  <c r="U475" i="7" s="1"/>
  <c r="V475" i="7" s="1"/>
  <c r="T511" i="7"/>
  <c r="U511" i="7" s="1"/>
  <c r="V511" i="7" s="1"/>
  <c r="T500" i="7"/>
  <c r="U500" i="7" s="1"/>
  <c r="V500" i="7" s="1"/>
  <c r="T521" i="7"/>
  <c r="U521" i="7" s="1"/>
  <c r="V521" i="7" s="1"/>
  <c r="T322" i="7"/>
  <c r="U322" i="7" s="1"/>
  <c r="V322" i="7" s="1"/>
  <c r="T346" i="7"/>
  <c r="U346" i="7" s="1"/>
  <c r="V346" i="7" s="1"/>
  <c r="T332" i="7"/>
  <c r="U332" i="7" s="1"/>
  <c r="V332" i="7" s="1"/>
  <c r="T331" i="7"/>
  <c r="U331" i="7" s="1"/>
  <c r="V331" i="7" s="1"/>
  <c r="T361" i="7"/>
  <c r="U361" i="7" s="1"/>
  <c r="V361" i="7" s="1"/>
  <c r="T367" i="7"/>
  <c r="U367" i="7" s="1"/>
  <c r="V367" i="7" s="1"/>
  <c r="T224" i="7"/>
  <c r="U224" i="7" s="1"/>
  <c r="V224" i="7" s="1"/>
  <c r="T233" i="7"/>
  <c r="U233" i="7" s="1"/>
  <c r="V233" i="7" s="1"/>
  <c r="T275" i="7"/>
  <c r="U275" i="7" s="1"/>
  <c r="V275" i="7" s="1"/>
  <c r="T266" i="7"/>
  <c r="U266" i="7" s="1"/>
  <c r="V266" i="7" s="1"/>
  <c r="T283" i="7"/>
  <c r="U283" i="7" s="1"/>
  <c r="V283" i="7" s="1"/>
  <c r="T306" i="7"/>
  <c r="U306" i="7" s="1"/>
  <c r="V306" i="7" s="1"/>
  <c r="T311" i="7"/>
  <c r="U311" i="7" s="1"/>
  <c r="V311" i="7" s="1"/>
  <c r="T395" i="7"/>
  <c r="U395" i="7" s="1"/>
  <c r="V395" i="7" s="1"/>
  <c r="T421" i="7"/>
  <c r="U421" i="7" s="1"/>
  <c r="V421" i="7" s="1"/>
  <c r="T405" i="7"/>
  <c r="U405" i="7" s="1"/>
  <c r="V405" i="7" s="1"/>
  <c r="T441" i="7"/>
  <c r="U441" i="7" s="1"/>
  <c r="V441" i="7" s="1"/>
  <c r="T446" i="7"/>
  <c r="U446" i="7" s="1"/>
  <c r="V446" i="7" s="1"/>
  <c r="T435" i="7"/>
  <c r="U435" i="7" s="1"/>
  <c r="V435" i="7" s="1"/>
  <c r="T460" i="7"/>
  <c r="U460" i="7" s="1"/>
  <c r="V460" i="7" s="1"/>
  <c r="T486" i="7"/>
  <c r="U486" i="7" s="1"/>
  <c r="V486" i="7" s="1"/>
  <c r="T466" i="7"/>
  <c r="U466" i="7" s="1"/>
  <c r="V466" i="7" s="1"/>
  <c r="T517" i="7"/>
  <c r="U517" i="7" s="1"/>
  <c r="V517" i="7" s="1"/>
  <c r="T505" i="7"/>
  <c r="U505" i="7" s="1"/>
  <c r="V505" i="7" s="1"/>
  <c r="T320" i="7"/>
  <c r="U320" i="7" s="1"/>
  <c r="V320" i="7" s="1"/>
  <c r="T321" i="7"/>
  <c r="U321" i="7" s="1"/>
  <c r="V321" i="7" s="1"/>
  <c r="T342" i="7"/>
  <c r="U342" i="7" s="1"/>
  <c r="V342" i="7" s="1"/>
  <c r="T344" i="7"/>
  <c r="U344" i="7" s="1"/>
  <c r="V344" i="7" s="1"/>
  <c r="T358" i="7"/>
  <c r="U358" i="7" s="1"/>
  <c r="V358" i="7" s="1"/>
  <c r="T368" i="7"/>
  <c r="U368" i="7" s="1"/>
  <c r="V368" i="7" s="1"/>
  <c r="T236" i="7"/>
  <c r="U236" i="7" s="1"/>
  <c r="V236" i="7" s="1"/>
  <c r="T237" i="7"/>
  <c r="U237" i="7" s="1"/>
  <c r="V237" i="7" s="1"/>
  <c r="T264" i="7"/>
  <c r="U264" i="7" s="1"/>
  <c r="V264" i="7" s="1"/>
  <c r="T246" i="7"/>
  <c r="U246" i="7" s="1"/>
  <c r="V246" i="7" s="1"/>
  <c r="T255" i="7"/>
  <c r="U255" i="7" s="1"/>
  <c r="V255" i="7" s="1"/>
  <c r="T301" i="7"/>
  <c r="U301" i="7" s="1"/>
  <c r="V301" i="7" s="1"/>
  <c r="T293" i="7"/>
  <c r="U293" i="7" s="1"/>
  <c r="V293" i="7" s="1"/>
  <c r="T399" i="7"/>
  <c r="U399" i="7" s="1"/>
  <c r="V399" i="7" s="1"/>
  <c r="T483" i="7"/>
  <c r="U483" i="7" s="1"/>
  <c r="V483" i="7" s="1"/>
  <c r="T326" i="7"/>
  <c r="U326" i="7" s="1"/>
  <c r="V326" i="7" s="1"/>
  <c r="T319" i="7"/>
  <c r="U319" i="7" s="1"/>
  <c r="V319" i="7" s="1"/>
  <c r="T384" i="7"/>
  <c r="U384" i="7" s="1"/>
  <c r="V384" i="7" s="1"/>
  <c r="T228" i="7"/>
  <c r="U228" i="7" s="1"/>
  <c r="V228" i="7" s="1"/>
  <c r="T261" i="7"/>
  <c r="U261" i="7" s="1"/>
  <c r="V261" i="7" s="1"/>
  <c r="T291" i="7"/>
  <c r="U291" i="7" s="1"/>
  <c r="V291" i="7" s="1"/>
  <c r="T417" i="7"/>
  <c r="U417" i="7" s="1"/>
  <c r="V417" i="7" s="1"/>
  <c r="T408" i="7"/>
  <c r="U408" i="7" s="1"/>
  <c r="V408" i="7" s="1"/>
  <c r="T414" i="7"/>
  <c r="U414" i="7" s="1"/>
  <c r="V414" i="7" s="1"/>
  <c r="T437" i="7"/>
  <c r="U437" i="7" s="1"/>
  <c r="V437" i="7" s="1"/>
  <c r="T461" i="7"/>
  <c r="U461" i="7" s="1"/>
  <c r="V461" i="7" s="1"/>
  <c r="T438" i="7"/>
  <c r="U438" i="7" s="1"/>
  <c r="V438" i="7" s="1"/>
  <c r="T497" i="7"/>
  <c r="U497" i="7" s="1"/>
  <c r="V497" i="7" s="1"/>
  <c r="T492" i="7"/>
  <c r="U492" i="7" s="1"/>
  <c r="V492" i="7" s="1"/>
  <c r="T496" i="7"/>
  <c r="U496" i="7" s="1"/>
  <c r="V496" i="7" s="1"/>
  <c r="T514" i="7"/>
  <c r="U514" i="7" s="1"/>
  <c r="V514" i="7" s="1"/>
  <c r="T506" i="7"/>
  <c r="U506" i="7" s="1"/>
  <c r="V506" i="7" s="1"/>
  <c r="T525" i="7"/>
  <c r="U525" i="7" s="1"/>
  <c r="V525" i="7" s="1"/>
  <c r="T335" i="7"/>
  <c r="U335" i="7" s="1"/>
  <c r="V335" i="7" s="1"/>
  <c r="T316" i="7"/>
  <c r="U316" i="7" s="1"/>
  <c r="V316" i="7" s="1"/>
  <c r="T333" i="7"/>
  <c r="U333" i="7" s="1"/>
  <c r="V333" i="7" s="1"/>
  <c r="T360" i="7"/>
  <c r="U360" i="7" s="1"/>
  <c r="V360" i="7" s="1"/>
  <c r="T374" i="7"/>
  <c r="U374" i="7" s="1"/>
  <c r="V374" i="7" s="1"/>
  <c r="T379" i="7"/>
  <c r="U379" i="7" s="1"/>
  <c r="V379" i="7" s="1"/>
  <c r="T231" i="7"/>
  <c r="U231" i="7" s="1"/>
  <c r="V231" i="7" s="1"/>
  <c r="T234" i="7"/>
  <c r="U234" i="7" s="1"/>
  <c r="V234" i="7" s="1"/>
  <c r="T280" i="7"/>
  <c r="U280" i="7" s="1"/>
  <c r="V280" i="7" s="1"/>
  <c r="T251" i="7"/>
  <c r="U251" i="7" s="1"/>
  <c r="V251" i="7" s="1"/>
  <c r="T270" i="7"/>
  <c r="U270" i="7" s="1"/>
  <c r="V270" i="7" s="1"/>
  <c r="T295" i="7"/>
  <c r="U295" i="7" s="1"/>
  <c r="V295" i="7" s="1"/>
  <c r="T294" i="7"/>
  <c r="U294" i="7" s="1"/>
  <c r="V294" i="7" s="1"/>
  <c r="T396" i="7"/>
  <c r="U396" i="7" s="1"/>
  <c r="V396" i="7" s="1"/>
  <c r="T392" i="7"/>
  <c r="U392" i="7" s="1"/>
  <c r="V392" i="7" s="1"/>
  <c r="T442" i="7"/>
  <c r="U442" i="7" s="1"/>
  <c r="V442" i="7" s="1"/>
  <c r="T465" i="7"/>
  <c r="U465" i="7" s="1"/>
  <c r="V465" i="7" s="1"/>
  <c r="T524" i="7"/>
  <c r="U524" i="7" s="1"/>
  <c r="V524" i="7" s="1"/>
  <c r="T350" i="7"/>
  <c r="U350" i="7" s="1"/>
  <c r="V350" i="7" s="1"/>
  <c r="T369" i="7"/>
  <c r="U369" i="7" s="1"/>
  <c r="V369" i="7" s="1"/>
  <c r="T364" i="7"/>
  <c r="U364" i="7" s="1"/>
  <c r="V364" i="7" s="1"/>
  <c r="T235" i="7"/>
  <c r="U235" i="7" s="1"/>
  <c r="V235" i="7" s="1"/>
  <c r="T309" i="7"/>
  <c r="U309" i="7" s="1"/>
  <c r="V309" i="7" s="1"/>
  <c r="T391" i="7"/>
  <c r="U391" i="7" s="1"/>
  <c r="V391" i="7" s="1"/>
  <c r="T393" i="7"/>
  <c r="U393" i="7" s="1"/>
  <c r="V393" i="7" s="1"/>
  <c r="T409" i="7"/>
  <c r="U409" i="7" s="1"/>
  <c r="V409" i="7" s="1"/>
  <c r="T453" i="7"/>
  <c r="U453" i="7" s="1"/>
  <c r="V453" i="7" s="1"/>
  <c r="T433" i="7"/>
  <c r="U433" i="7" s="1"/>
  <c r="V433" i="7" s="1"/>
  <c r="T429" i="7"/>
  <c r="U429" i="7" s="1"/>
  <c r="V429" i="7" s="1"/>
  <c r="T480" i="7"/>
  <c r="U480" i="7" s="1"/>
  <c r="V480" i="7" s="1"/>
  <c r="T485" i="7"/>
  <c r="U485" i="7" s="1"/>
  <c r="V485" i="7" s="1"/>
  <c r="T487" i="7"/>
  <c r="U487" i="7" s="1"/>
  <c r="V487" i="7" s="1"/>
  <c r="T501" i="7"/>
  <c r="U501" i="7" s="1"/>
  <c r="V501" i="7" s="1"/>
  <c r="T509" i="7"/>
  <c r="U509" i="7" s="1"/>
  <c r="V509" i="7" s="1"/>
  <c r="T530" i="7"/>
  <c r="U530" i="7" s="1"/>
  <c r="V530" i="7" s="1"/>
  <c r="T312" i="7"/>
  <c r="U312" i="7" s="1"/>
  <c r="V312" i="7" s="1"/>
  <c r="T329" i="7"/>
  <c r="U329" i="7" s="1"/>
  <c r="V329" i="7" s="1"/>
  <c r="T323" i="7"/>
  <c r="U323" i="7" s="1"/>
  <c r="V323" i="7" s="1"/>
  <c r="T339" i="7"/>
  <c r="U339" i="7" s="1"/>
  <c r="V339" i="7" s="1"/>
  <c r="T370" i="7"/>
  <c r="U370" i="7" s="1"/>
  <c r="V370" i="7" s="1"/>
  <c r="T383" i="7"/>
  <c r="U383" i="7" s="1"/>
  <c r="V383" i="7" s="1"/>
  <c r="T371" i="7"/>
  <c r="U371" i="7" s="1"/>
  <c r="V371" i="7" s="1"/>
  <c r="T225" i="7"/>
  <c r="U225" i="7" s="1"/>
  <c r="V225" i="7" s="1"/>
  <c r="T245" i="7"/>
  <c r="U245" i="7" s="1"/>
  <c r="V245" i="7" s="1"/>
  <c r="T274" i="7"/>
  <c r="U274" i="7" s="1"/>
  <c r="V274" i="7" s="1"/>
  <c r="T265" i="7"/>
  <c r="U265" i="7" s="1"/>
  <c r="V265" i="7" s="1"/>
  <c r="T285" i="7"/>
  <c r="U285" i="7" s="1"/>
  <c r="V285" i="7" s="1"/>
  <c r="T289" i="7"/>
  <c r="U289" i="7" s="1"/>
  <c r="V289" i="7" s="1"/>
  <c r="T299" i="7"/>
  <c r="U299" i="7" s="1"/>
  <c r="V299" i="7" s="1"/>
  <c r="T415" i="7"/>
  <c r="U415" i="7" s="1"/>
  <c r="V415" i="7" s="1"/>
  <c r="T406" i="7"/>
  <c r="U406" i="7" s="1"/>
  <c r="V406" i="7" s="1"/>
  <c r="T398" i="7"/>
  <c r="U398" i="7" s="1"/>
  <c r="V398" i="7" s="1"/>
  <c r="T432" i="7"/>
  <c r="U432" i="7" s="1"/>
  <c r="V432" i="7" s="1"/>
  <c r="T436" i="7"/>
  <c r="U436" i="7" s="1"/>
  <c r="V436" i="7" s="1"/>
  <c r="T447" i="7"/>
  <c r="U447" i="7" s="1"/>
  <c r="V447" i="7" s="1"/>
  <c r="T493" i="7"/>
  <c r="U493" i="7" s="1"/>
  <c r="V493" i="7" s="1"/>
  <c r="T494" i="7"/>
  <c r="U494" i="7" s="1"/>
  <c r="V494" i="7" s="1"/>
  <c r="T469" i="7"/>
  <c r="U469" i="7" s="1"/>
  <c r="V469" i="7" s="1"/>
  <c r="T520" i="7"/>
  <c r="U520" i="7" s="1"/>
  <c r="V520" i="7" s="1"/>
  <c r="T518" i="7"/>
  <c r="U518" i="7" s="1"/>
  <c r="V518" i="7" s="1"/>
  <c r="T528" i="7"/>
  <c r="U528" i="7" s="1"/>
  <c r="V528" i="7" s="1"/>
  <c r="T313" i="7"/>
  <c r="U313" i="7" s="1"/>
  <c r="V313" i="7" s="1"/>
  <c r="T334" i="7"/>
  <c r="U334" i="7" s="1"/>
  <c r="V334" i="7" s="1"/>
  <c r="T315" i="7"/>
  <c r="U315" i="7" s="1"/>
  <c r="V315" i="7" s="1"/>
  <c r="T324" i="7"/>
  <c r="U324" i="7" s="1"/>
  <c r="V324" i="7" s="1"/>
  <c r="T385" i="7"/>
  <c r="U385" i="7" s="1"/>
  <c r="V385" i="7" s="1"/>
  <c r="T386" i="7"/>
  <c r="U386" i="7" s="1"/>
  <c r="V386" i="7" s="1"/>
  <c r="T380" i="7"/>
  <c r="U380" i="7" s="1"/>
  <c r="V380" i="7" s="1"/>
  <c r="T243" i="7"/>
  <c r="U243" i="7" s="1"/>
  <c r="V243" i="7" s="1"/>
  <c r="T250" i="7"/>
  <c r="U250" i="7" s="1"/>
  <c r="V250" i="7" s="1"/>
  <c r="T253" i="7"/>
  <c r="U253" i="7" s="1"/>
  <c r="V253" i="7" s="1"/>
  <c r="T273" i="7"/>
  <c r="U273" i="7" s="1"/>
  <c r="V273" i="7" s="1"/>
  <c r="T267" i="7"/>
  <c r="U267" i="7" s="1"/>
  <c r="V267" i="7" s="1"/>
  <c r="T307" i="7"/>
  <c r="U307" i="7" s="1"/>
  <c r="V307" i="7" s="1"/>
  <c r="T308" i="7"/>
  <c r="U308" i="7" s="1"/>
  <c r="V308" i="7" s="1"/>
  <c r="T90" i="7"/>
  <c r="U90" i="7" s="1"/>
  <c r="V90" i="7" s="1"/>
  <c r="T148" i="7"/>
  <c r="U148" i="7" s="1"/>
  <c r="V148" i="7" s="1"/>
  <c r="T107" i="7"/>
  <c r="U107" i="7" s="1"/>
  <c r="V107" i="7" s="1"/>
  <c r="T151" i="7"/>
  <c r="U151" i="7" s="1"/>
  <c r="V151" i="7" s="1"/>
  <c r="T150" i="7"/>
  <c r="U150" i="7" s="1"/>
  <c r="V150" i="7" s="1"/>
  <c r="T115" i="7"/>
  <c r="U115" i="7" s="1"/>
  <c r="V115" i="7" s="1"/>
  <c r="T169" i="7"/>
  <c r="U169" i="7" s="1"/>
  <c r="V169" i="7" s="1"/>
  <c r="T147" i="7"/>
  <c r="U147" i="7" s="1"/>
  <c r="V147" i="7" s="1"/>
  <c r="T91" i="7"/>
  <c r="U91" i="7" s="1"/>
  <c r="V91" i="7" s="1"/>
  <c r="T209" i="7"/>
  <c r="U209" i="7" s="1"/>
  <c r="V209" i="7" s="1"/>
  <c r="T87" i="7"/>
  <c r="U87" i="7" s="1"/>
  <c r="V87" i="7" s="1"/>
  <c r="T116" i="7"/>
  <c r="U116" i="7" s="1"/>
  <c r="V116" i="7" s="1"/>
  <c r="T101" i="7"/>
  <c r="U101" i="7" s="1"/>
  <c r="V101" i="7" s="1"/>
  <c r="T89" i="7"/>
  <c r="U89" i="7" s="1"/>
  <c r="V89" i="7" s="1"/>
  <c r="T121" i="7"/>
  <c r="U121" i="7" s="1"/>
  <c r="V121" i="7" s="1"/>
  <c r="T103" i="7"/>
  <c r="U103" i="7" s="1"/>
  <c r="V103" i="7" s="1"/>
  <c r="T117" i="7"/>
  <c r="U117" i="7" s="1"/>
  <c r="V117" i="7" s="1"/>
  <c r="T106" i="7"/>
  <c r="U106" i="7" s="1"/>
  <c r="V106" i="7" s="1"/>
  <c r="T166" i="7"/>
  <c r="U166" i="7" s="1"/>
  <c r="V166" i="7" s="1"/>
  <c r="T96" i="7"/>
  <c r="U96" i="7" s="1"/>
  <c r="V96" i="7" s="1"/>
  <c r="T173" i="7"/>
  <c r="U173" i="7" s="1"/>
  <c r="V173" i="7" s="1"/>
  <c r="T143" i="7"/>
  <c r="U143" i="7" s="1"/>
  <c r="V143" i="7" s="1"/>
  <c r="T184" i="7"/>
  <c r="U184" i="7" s="1"/>
  <c r="V184" i="7" s="1"/>
  <c r="T126" i="7"/>
  <c r="U126" i="7" s="1"/>
  <c r="V126" i="7" s="1"/>
  <c r="T161" i="7"/>
  <c r="U161" i="7" s="1"/>
  <c r="V161" i="7" s="1"/>
  <c r="T154" i="7"/>
  <c r="U154" i="7" s="1"/>
  <c r="V154" i="7" s="1"/>
  <c r="T160" i="7"/>
  <c r="U160" i="7" s="1"/>
  <c r="V160" i="7" s="1"/>
  <c r="T175" i="7"/>
  <c r="U175" i="7" s="1"/>
  <c r="V175" i="7" s="1"/>
  <c r="T208" i="7"/>
  <c r="U208" i="7" s="1"/>
  <c r="V208" i="7" s="1"/>
  <c r="T152" i="7"/>
  <c r="U152" i="7" s="1"/>
  <c r="V152" i="7" s="1"/>
  <c r="T102" i="7"/>
  <c r="U102" i="7" s="1"/>
  <c r="V102" i="7" s="1"/>
  <c r="T132" i="7"/>
  <c r="U132" i="7" s="1"/>
  <c r="V132" i="7" s="1"/>
  <c r="T124" i="7"/>
  <c r="U124" i="7" s="1"/>
  <c r="V124" i="7" s="1"/>
  <c r="T178" i="7"/>
  <c r="U178" i="7" s="1"/>
  <c r="V178" i="7" s="1"/>
  <c r="T181" i="7"/>
  <c r="U181" i="7" s="1"/>
  <c r="V181" i="7" s="1"/>
  <c r="T171" i="7"/>
  <c r="U171" i="7" s="1"/>
  <c r="V171" i="7" s="1"/>
  <c r="T122" i="7"/>
  <c r="U122" i="7" s="1"/>
  <c r="V122" i="7" s="1"/>
  <c r="T188" i="7"/>
  <c r="U188" i="7" s="1"/>
  <c r="V188" i="7" s="1"/>
  <c r="T217" i="7"/>
  <c r="U217" i="7" s="1"/>
  <c r="V217" i="7" s="1"/>
  <c r="T218" i="7"/>
  <c r="U218" i="7" s="1"/>
  <c r="V218" i="7" s="1"/>
  <c r="T200" i="7"/>
  <c r="U200" i="7" s="1"/>
  <c r="V200" i="7" s="1"/>
  <c r="T194" i="7"/>
  <c r="U194" i="7" s="1"/>
  <c r="V194" i="7" s="1"/>
  <c r="T95" i="7"/>
  <c r="U95" i="7" s="1"/>
  <c r="V95" i="7" s="1"/>
  <c r="T114" i="7"/>
  <c r="U114" i="7" s="1"/>
  <c r="V114" i="7" s="1"/>
  <c r="T156" i="7"/>
  <c r="U156" i="7" s="1"/>
  <c r="V156" i="7" s="1"/>
  <c r="T196" i="7"/>
  <c r="U196" i="7" s="1"/>
  <c r="V196" i="7" s="1"/>
  <c r="T186" i="7"/>
  <c r="U186" i="7" s="1"/>
  <c r="V186" i="7" s="1"/>
  <c r="T118" i="7"/>
  <c r="U118" i="7" s="1"/>
  <c r="V118" i="7" s="1"/>
  <c r="T179" i="7"/>
  <c r="U179" i="7" s="1"/>
  <c r="V179" i="7" s="1"/>
  <c r="T199" i="7"/>
  <c r="U199" i="7" s="1"/>
  <c r="V199" i="7" s="1"/>
  <c r="T158" i="7"/>
  <c r="U158" i="7" s="1"/>
  <c r="V158" i="7" s="1"/>
  <c r="T145" i="7"/>
  <c r="U145" i="7" s="1"/>
  <c r="V145" i="7" s="1"/>
  <c r="T136" i="7"/>
  <c r="U136" i="7" s="1"/>
  <c r="V136" i="7" s="1"/>
  <c r="T211" i="7"/>
  <c r="U211" i="7" s="1"/>
  <c r="V211" i="7" s="1"/>
  <c r="T163" i="7"/>
  <c r="U163" i="7" s="1"/>
  <c r="V163" i="7" s="1"/>
  <c r="T85" i="7"/>
  <c r="U85" i="7" s="1"/>
  <c r="V85" i="7" s="1"/>
  <c r="T168" i="7"/>
  <c r="U168" i="7" s="1"/>
  <c r="V168" i="7" s="1"/>
  <c r="T86" i="7"/>
  <c r="U86" i="7" s="1"/>
  <c r="V86" i="7" s="1"/>
  <c r="T177" i="7"/>
  <c r="U177" i="7" s="1"/>
  <c r="V177" i="7" s="1"/>
  <c r="T108" i="7"/>
  <c r="U108" i="7" s="1"/>
  <c r="V108" i="7" s="1"/>
  <c r="T182" i="7"/>
  <c r="U182" i="7" s="1"/>
  <c r="V182" i="7" s="1"/>
  <c r="T164" i="7"/>
  <c r="U164" i="7" s="1"/>
  <c r="V164" i="7" s="1"/>
  <c r="T110" i="7"/>
  <c r="U110" i="7" s="1"/>
  <c r="V110" i="7" s="1"/>
  <c r="T193" i="7"/>
  <c r="U193" i="7" s="1"/>
  <c r="V193" i="7" s="1"/>
  <c r="T134" i="7"/>
  <c r="U134" i="7" s="1"/>
  <c r="V134" i="7" s="1"/>
  <c r="T195" i="7"/>
  <c r="U195" i="7" s="1"/>
  <c r="V195" i="7" s="1"/>
  <c r="T119" i="7"/>
  <c r="U119" i="7" s="1"/>
  <c r="V119" i="7" s="1"/>
  <c r="T88" i="7"/>
  <c r="U88" i="7" s="1"/>
  <c r="V88" i="7" s="1"/>
  <c r="T203" i="7"/>
  <c r="U203" i="7" s="1"/>
  <c r="V203" i="7" s="1"/>
  <c r="T109" i="7"/>
  <c r="U109" i="7" s="1"/>
  <c r="V109" i="7" s="1"/>
  <c r="T201" i="7"/>
  <c r="U201" i="7" s="1"/>
  <c r="V201" i="7" s="1"/>
  <c r="T100" i="7"/>
  <c r="U100" i="7" s="1"/>
  <c r="V100" i="7" s="1"/>
  <c r="T216" i="7"/>
  <c r="U216" i="7" s="1"/>
  <c r="V216" i="7" s="1"/>
  <c r="T174" i="7"/>
  <c r="U174" i="7" s="1"/>
  <c r="V174" i="7" s="1"/>
  <c r="T128" i="7"/>
  <c r="U128" i="7" s="1"/>
  <c r="V128" i="7" s="1"/>
  <c r="T111" i="7"/>
  <c r="U111" i="7" s="1"/>
  <c r="V111" i="7" s="1"/>
  <c r="T202" i="7"/>
  <c r="U202" i="7" s="1"/>
  <c r="V202" i="7" s="1"/>
  <c r="T222" i="7"/>
  <c r="U222" i="7" s="1"/>
  <c r="V222" i="7" s="1"/>
  <c r="T192" i="7"/>
  <c r="U192" i="7" s="1"/>
  <c r="V192" i="7" s="1"/>
  <c r="T189" i="7"/>
  <c r="U189" i="7" s="1"/>
  <c r="V189" i="7" s="1"/>
  <c r="T141" i="7"/>
  <c r="U141" i="7" s="1"/>
  <c r="V141" i="7" s="1"/>
  <c r="T125" i="7"/>
  <c r="U125" i="7" s="1"/>
  <c r="V125" i="7" s="1"/>
  <c r="T113" i="7"/>
  <c r="U113" i="7" s="1"/>
  <c r="V113" i="7" s="1"/>
  <c r="T97" i="7"/>
  <c r="U97" i="7" s="1"/>
  <c r="V97" i="7" s="1"/>
  <c r="T92" i="7"/>
  <c r="U92" i="7" s="1"/>
  <c r="V92" i="7" s="1"/>
  <c r="T120" i="7"/>
  <c r="U120" i="7" s="1"/>
  <c r="V120" i="7" s="1"/>
  <c r="T206" i="7"/>
  <c r="U206" i="7" s="1"/>
  <c r="V206" i="7" s="1"/>
  <c r="T99" i="7"/>
  <c r="U99" i="7" s="1"/>
  <c r="V99" i="7" s="1"/>
  <c r="T221" i="7"/>
  <c r="U221" i="7" s="1"/>
  <c r="V221" i="7" s="1"/>
  <c r="T219" i="7"/>
  <c r="U219" i="7" s="1"/>
  <c r="V219" i="7" s="1"/>
  <c r="T197" i="7"/>
  <c r="U197" i="7" s="1"/>
  <c r="V197" i="7" s="1"/>
  <c r="T214" i="7"/>
  <c r="U214" i="7" s="1"/>
  <c r="V214" i="7" s="1"/>
  <c r="T153" i="7"/>
  <c r="U153" i="7" s="1"/>
  <c r="V153" i="7" s="1"/>
  <c r="T183" i="7"/>
  <c r="U183" i="7" s="1"/>
  <c r="V183" i="7" s="1"/>
  <c r="T105" i="7"/>
  <c r="U105" i="7" s="1"/>
  <c r="V105" i="7" s="1"/>
  <c r="T185" i="7"/>
  <c r="U185" i="7" s="1"/>
  <c r="V185" i="7" s="1"/>
  <c r="T130" i="7"/>
  <c r="U130" i="7" s="1"/>
  <c r="V130" i="7" s="1"/>
  <c r="T180" i="7"/>
  <c r="U180" i="7" s="1"/>
  <c r="V180" i="7" s="1"/>
  <c r="T204" i="7"/>
  <c r="U204" i="7" s="1"/>
  <c r="V204" i="7" s="1"/>
  <c r="T94" i="7"/>
  <c r="U94" i="7" s="1"/>
  <c r="V94" i="7" s="1"/>
  <c r="T104" i="7"/>
  <c r="U104" i="7" s="1"/>
  <c r="V104" i="7" s="1"/>
  <c r="T210" i="7"/>
  <c r="U210" i="7" s="1"/>
  <c r="V210" i="7" s="1"/>
  <c r="T190" i="7"/>
  <c r="U190" i="7" s="1"/>
  <c r="V190" i="7" s="1"/>
  <c r="T223" i="7"/>
  <c r="T140" i="7"/>
  <c r="U140" i="7" s="1"/>
  <c r="V140" i="7" s="1"/>
  <c r="T191" i="7"/>
  <c r="U191" i="7" s="1"/>
  <c r="V191" i="7" s="1"/>
  <c r="T176" i="7"/>
  <c r="U176" i="7" s="1"/>
  <c r="V176" i="7" s="1"/>
  <c r="T144" i="7"/>
  <c r="U144" i="7" s="1"/>
  <c r="V144" i="7" s="1"/>
  <c r="T162" i="7"/>
  <c r="U162" i="7" s="1"/>
  <c r="V162" i="7" s="1"/>
  <c r="T212" i="7"/>
  <c r="U212" i="7" s="1"/>
  <c r="V212" i="7" s="1"/>
  <c r="T129" i="7"/>
  <c r="U129" i="7" s="1"/>
  <c r="V129" i="7" s="1"/>
  <c r="T131" i="7"/>
  <c r="U131" i="7" s="1"/>
  <c r="V131" i="7" s="1"/>
  <c r="T146" i="7"/>
  <c r="U146" i="7" s="1"/>
  <c r="V146" i="7" s="1"/>
  <c r="T207" i="7"/>
  <c r="U207" i="7" s="1"/>
  <c r="V207" i="7" s="1"/>
  <c r="T123" i="7"/>
  <c r="U123" i="7" s="1"/>
  <c r="V123" i="7" s="1"/>
  <c r="T205" i="7"/>
  <c r="U205" i="7" s="1"/>
  <c r="V205" i="7" s="1"/>
  <c r="T133" i="7"/>
  <c r="U133" i="7" s="1"/>
  <c r="V133" i="7" s="1"/>
  <c r="T137" i="7"/>
  <c r="U137" i="7" s="1"/>
  <c r="V137" i="7" s="1"/>
  <c r="T170" i="7"/>
  <c r="U170" i="7" s="1"/>
  <c r="V170" i="7" s="1"/>
  <c r="T139" i="7"/>
  <c r="U139" i="7" s="1"/>
  <c r="V139" i="7" s="1"/>
  <c r="T155" i="7"/>
  <c r="U155" i="7" s="1"/>
  <c r="V155" i="7" s="1"/>
  <c r="T157" i="7"/>
  <c r="U157" i="7" s="1"/>
  <c r="V157" i="7" s="1"/>
  <c r="T112" i="7"/>
  <c r="U112" i="7" s="1"/>
  <c r="V112" i="7" s="1"/>
  <c r="T138" i="7"/>
  <c r="U138" i="7" s="1"/>
  <c r="V138" i="7" s="1"/>
  <c r="T165" i="7"/>
  <c r="U165" i="7" s="1"/>
  <c r="V165" i="7" s="1"/>
  <c r="T198" i="7"/>
  <c r="U198" i="7" s="1"/>
  <c r="V198" i="7" s="1"/>
  <c r="T135" i="7"/>
  <c r="U135" i="7" s="1"/>
  <c r="V135" i="7" s="1"/>
  <c r="T172" i="7"/>
  <c r="U172" i="7" s="1"/>
  <c r="V172" i="7" s="1"/>
  <c r="T213" i="7"/>
  <c r="U213" i="7" s="1"/>
  <c r="V213" i="7" s="1"/>
  <c r="T93" i="7"/>
  <c r="U93" i="7" s="1"/>
  <c r="V93" i="7" s="1"/>
  <c r="T187" i="7"/>
  <c r="U187" i="7" s="1"/>
  <c r="V187" i="7" s="1"/>
  <c r="T167" i="7"/>
  <c r="U167" i="7" s="1"/>
  <c r="V167" i="7" s="1"/>
  <c r="T127" i="7"/>
  <c r="U127" i="7" s="1"/>
  <c r="V127" i="7" s="1"/>
  <c r="T98" i="7"/>
  <c r="U98" i="7" s="1"/>
  <c r="V98" i="7" s="1"/>
  <c r="T220" i="7"/>
  <c r="U220" i="7" s="1"/>
  <c r="V220" i="7" s="1"/>
  <c r="T215" i="7"/>
  <c r="U215" i="7" s="1"/>
  <c r="V215" i="7" s="1"/>
  <c r="T142" i="7"/>
  <c r="U142" i="7" s="1"/>
  <c r="V142" i="7" s="1"/>
  <c r="T149" i="7"/>
  <c r="U149" i="7" s="1"/>
  <c r="V149" i="7" s="1"/>
  <c r="T159" i="7"/>
  <c r="U159" i="7" s="1"/>
  <c r="V159" i="7" s="1"/>
  <c r="T1" i="7" l="1" a="1"/>
  <c r="T1" i="7" s="1"/>
  <c r="AA217" i="7"/>
  <c r="AC216" i="7"/>
  <c r="AD216" i="7" s="1"/>
  <c r="U310" i="7"/>
  <c r="V310" i="7" s="1"/>
  <c r="U223" i="7"/>
  <c r="V223" i="7" s="1"/>
  <c r="V1" i="7" s="1"/>
  <c r="AA218" i="7" l="1"/>
  <c r="AC217" i="7"/>
  <c r="AD217" i="7" s="1"/>
  <c r="D3" i="7"/>
  <c r="E3" i="7" s="1"/>
  <c r="U1" i="7"/>
  <c r="B1" i="7"/>
  <c r="E2" i="7" l="1"/>
  <c r="AA219" i="7"/>
  <c r="AC218" i="7"/>
  <c r="AD218" i="7" s="1"/>
  <c r="AA220" i="7" l="1"/>
  <c r="AC219" i="7"/>
  <c r="AD219" i="7" s="1"/>
  <c r="AA221" i="7" l="1"/>
  <c r="AC220" i="7"/>
  <c r="AD220" i="7" s="1"/>
  <c r="AA222" i="7" l="1"/>
  <c r="AC221" i="7"/>
  <c r="AD221" i="7" s="1"/>
  <c r="AA223" i="7" l="1"/>
  <c r="AC222" i="7"/>
  <c r="AD222" i="7" s="1"/>
  <c r="AA224" i="7" l="1"/>
  <c r="AC223" i="7"/>
  <c r="AD223" i="7" s="1"/>
  <c r="AA225" i="7" l="1"/>
  <c r="AC224" i="7"/>
  <c r="AD224" i="7" s="1"/>
  <c r="AA226" i="7" l="1"/>
  <c r="AC225" i="7"/>
  <c r="AD225" i="7" s="1"/>
  <c r="AC226" i="7" l="1"/>
  <c r="AD226" i="7" s="1"/>
  <c r="AA227" i="7"/>
  <c r="AA228" i="7" l="1"/>
  <c r="AC227" i="7"/>
  <c r="AD227" i="7" s="1"/>
  <c r="AA229" i="7" l="1"/>
  <c r="AC228" i="7"/>
  <c r="AD228" i="7" s="1"/>
  <c r="AA230" i="7" l="1"/>
  <c r="AC229" i="7"/>
  <c r="AD229" i="7" s="1"/>
  <c r="AA231" i="7" l="1"/>
  <c r="AC230" i="7"/>
  <c r="AD230" i="7" s="1"/>
  <c r="AA232" i="7" l="1"/>
  <c r="AC231" i="7"/>
  <c r="AD231" i="7" s="1"/>
  <c r="AA233" i="7" l="1"/>
  <c r="AC232" i="7"/>
  <c r="AD232" i="7" s="1"/>
  <c r="AA234" i="7" l="1"/>
  <c r="AC233" i="7"/>
  <c r="AD233" i="7" s="1"/>
  <c r="AA235" i="7" l="1"/>
  <c r="AC234" i="7"/>
  <c r="AD234" i="7" s="1"/>
  <c r="AA236" i="7" l="1"/>
  <c r="AC235" i="7"/>
  <c r="AD235" i="7" s="1"/>
  <c r="AA237" i="7" l="1"/>
  <c r="AC236" i="7"/>
  <c r="AD236" i="7" s="1"/>
  <c r="AA238" i="7" l="1"/>
  <c r="AC237" i="7"/>
  <c r="AD237" i="7" s="1"/>
  <c r="AC238" i="7" l="1"/>
  <c r="AD238" i="7" s="1"/>
  <c r="AA239" i="7"/>
  <c r="AA240" i="7" l="1"/>
  <c r="AC239" i="7"/>
  <c r="AD239" i="7" s="1"/>
  <c r="AA241" i="7" l="1"/>
  <c r="AC240" i="7"/>
  <c r="AD240" i="7" s="1"/>
  <c r="AA242" i="7" l="1"/>
  <c r="AC241" i="7"/>
  <c r="AD241" i="7" s="1"/>
  <c r="AC242" i="7" l="1"/>
  <c r="AD242" i="7" s="1"/>
  <c r="AA243" i="7"/>
  <c r="AA244" i="7" l="1"/>
  <c r="AC243" i="7"/>
  <c r="AD243" i="7" s="1"/>
  <c r="AA245" i="7" l="1"/>
  <c r="AC244" i="7"/>
  <c r="AD244" i="7" s="1"/>
  <c r="AA246" i="7" l="1"/>
  <c r="AC245" i="7"/>
  <c r="AD245" i="7" s="1"/>
  <c r="AC246" i="7" l="1"/>
  <c r="AD246" i="7" s="1"/>
  <c r="AA247" i="7"/>
  <c r="AA248" i="7" l="1"/>
  <c r="AC247" i="7"/>
  <c r="AD247" i="7" s="1"/>
  <c r="AA249" i="7" l="1"/>
  <c r="AC248" i="7"/>
  <c r="AD248" i="7" s="1"/>
  <c r="AA250" i="7" l="1"/>
  <c r="AC249" i="7"/>
  <c r="AD249" i="7" s="1"/>
  <c r="AC250" i="7" l="1"/>
  <c r="AD250" i="7" s="1"/>
  <c r="AA251" i="7"/>
  <c r="AA252" i="7" l="1"/>
  <c r="AC251" i="7"/>
  <c r="AD251" i="7" s="1"/>
  <c r="AA253" i="7" l="1"/>
  <c r="AC252" i="7"/>
  <c r="AD252" i="7" s="1"/>
  <c r="AA254" i="7" l="1"/>
  <c r="AC253" i="7"/>
  <c r="AD253" i="7" s="1"/>
  <c r="AA255" i="7" l="1"/>
  <c r="AC254" i="7"/>
  <c r="AD254" i="7" s="1"/>
  <c r="AA256" i="7" l="1"/>
  <c r="AC255" i="7"/>
  <c r="AD255" i="7" s="1"/>
  <c r="AA257" i="7" l="1"/>
  <c r="AC256" i="7"/>
  <c r="AD256" i="7" s="1"/>
  <c r="AA258" i="7" l="1"/>
  <c r="AC257" i="7"/>
  <c r="AD257" i="7" s="1"/>
  <c r="AC258" i="7" l="1"/>
  <c r="AD258" i="7" s="1"/>
  <c r="AA259" i="7"/>
  <c r="AA260" i="7" l="1"/>
  <c r="AC259" i="7"/>
  <c r="AD259" i="7" s="1"/>
  <c r="AA261" i="7" l="1"/>
  <c r="AC260" i="7"/>
  <c r="AD260" i="7" s="1"/>
  <c r="AC261" i="7" l="1"/>
  <c r="AD261" i="7" s="1"/>
  <c r="AA262" i="7"/>
  <c r="AC262" i="7" l="1"/>
  <c r="AD262" i="7" s="1"/>
  <c r="AA263" i="7"/>
  <c r="AA264" i="7" l="1"/>
  <c r="AC263" i="7"/>
  <c r="AD263" i="7" s="1"/>
  <c r="AA265" i="7" l="1"/>
  <c r="AC264" i="7"/>
  <c r="AD264" i="7" s="1"/>
  <c r="AA266" i="7" l="1"/>
  <c r="AC265" i="7"/>
  <c r="AD265" i="7" s="1"/>
  <c r="AA267" i="7" l="1"/>
  <c r="AC266" i="7"/>
  <c r="AD266" i="7" s="1"/>
  <c r="AA268" i="7" l="1"/>
  <c r="AC267" i="7"/>
  <c r="AD267" i="7" s="1"/>
  <c r="AA269" i="7" l="1"/>
  <c r="AC268" i="7"/>
  <c r="AD268" i="7" s="1"/>
  <c r="AA270" i="7" l="1"/>
  <c r="AC269" i="7"/>
  <c r="AD269" i="7" s="1"/>
  <c r="AA271" i="7" l="1"/>
  <c r="AC270" i="7"/>
  <c r="AD270" i="7" s="1"/>
  <c r="AA272" i="7" l="1"/>
  <c r="AC271" i="7"/>
  <c r="AD271" i="7" s="1"/>
  <c r="AC272" i="7" l="1"/>
  <c r="AD272" i="7" s="1"/>
  <c r="AA273" i="7"/>
  <c r="AC273" i="7" l="1"/>
  <c r="AD273" i="7" s="1"/>
  <c r="AA274" i="7"/>
  <c r="AC274" i="7" l="1"/>
  <c r="AD274" i="7" s="1"/>
  <c r="AA275" i="7"/>
  <c r="AC275" i="7" l="1"/>
  <c r="AD275" i="7" s="1"/>
  <c r="AA276" i="7"/>
  <c r="AC276" i="7" l="1"/>
  <c r="AD276" i="7" s="1"/>
  <c r="AA277" i="7"/>
  <c r="AC277" i="7" l="1"/>
  <c r="AD277" i="7" s="1"/>
  <c r="AA278" i="7"/>
  <c r="AA279" i="7" l="1"/>
  <c r="AC278" i="7"/>
  <c r="AD278" i="7" s="1"/>
  <c r="AC279" i="7" l="1"/>
  <c r="AD279" i="7" s="1"/>
  <c r="AA280" i="7"/>
  <c r="AA281" i="7" l="1"/>
  <c r="AC280" i="7"/>
  <c r="AD280" i="7" s="1"/>
  <c r="AA282" i="7" l="1"/>
  <c r="AC281" i="7"/>
  <c r="AD281" i="7" s="1"/>
  <c r="AC282" i="7" l="1"/>
  <c r="AD282" i="7" s="1"/>
  <c r="AA283" i="7"/>
  <c r="AA284" i="7" l="1"/>
  <c r="AC283" i="7"/>
  <c r="AD283" i="7" s="1"/>
  <c r="AA285" i="7" l="1"/>
  <c r="AC284" i="7"/>
  <c r="AD284" i="7" s="1"/>
  <c r="AA286" i="7" l="1"/>
  <c r="AC285" i="7"/>
  <c r="AD285" i="7" s="1"/>
  <c r="AC286" i="7" l="1"/>
  <c r="AD286" i="7" s="1"/>
  <c r="AA287" i="7"/>
  <c r="AA288" i="7" l="1"/>
  <c r="AC287" i="7"/>
  <c r="AD287" i="7" s="1"/>
  <c r="AA289" i="7" l="1"/>
  <c r="AC288" i="7"/>
  <c r="AD288" i="7" s="1"/>
  <c r="AA290" i="7" l="1"/>
  <c r="AC289" i="7"/>
  <c r="AD289" i="7" s="1"/>
  <c r="AC290" i="7" l="1"/>
  <c r="AD290" i="7" s="1"/>
  <c r="AA291" i="7"/>
  <c r="AA292" i="7" l="1"/>
  <c r="AC291" i="7"/>
  <c r="AD291" i="7" s="1"/>
  <c r="AA293" i="7" l="1"/>
  <c r="AC292" i="7"/>
  <c r="AD292" i="7" s="1"/>
  <c r="AA294" i="7" l="1"/>
  <c r="AC293" i="7"/>
  <c r="AD293" i="7" s="1"/>
  <c r="AC294" i="7" l="1"/>
  <c r="AD294" i="7" s="1"/>
  <c r="AA295" i="7"/>
  <c r="AA296" i="7" l="1"/>
  <c r="AC295" i="7"/>
  <c r="AD295" i="7" s="1"/>
  <c r="AA297" i="7" l="1"/>
  <c r="AC296" i="7"/>
  <c r="AD296" i="7" s="1"/>
  <c r="AA298" i="7" l="1"/>
  <c r="AC297" i="7"/>
  <c r="AD297" i="7" s="1"/>
  <c r="AC298" i="7" l="1"/>
  <c r="AD298" i="7" s="1"/>
  <c r="AA299" i="7"/>
  <c r="AA300" i="7" l="1"/>
  <c r="AC299" i="7"/>
  <c r="AD299" i="7" s="1"/>
  <c r="AA301" i="7" l="1"/>
  <c r="AC300" i="7"/>
  <c r="AD300" i="7" s="1"/>
  <c r="AA302" i="7" l="1"/>
  <c r="AC301" i="7"/>
  <c r="AD301" i="7" s="1"/>
  <c r="AC302" i="7" l="1"/>
  <c r="AD302" i="7" s="1"/>
  <c r="AA303" i="7"/>
  <c r="AA304" i="7" l="1"/>
  <c r="AC303" i="7"/>
  <c r="AD303" i="7" s="1"/>
  <c r="AA305" i="7" l="1"/>
  <c r="AC304" i="7"/>
  <c r="AD304" i="7" s="1"/>
  <c r="AA306" i="7" l="1"/>
  <c r="AC305" i="7"/>
  <c r="AD305" i="7" s="1"/>
  <c r="AC306" i="7" l="1"/>
  <c r="AD306" i="7" s="1"/>
  <c r="AA307" i="7"/>
  <c r="AA308" i="7" l="1"/>
  <c r="AC307" i="7"/>
  <c r="AD307" i="7" s="1"/>
  <c r="AA309" i="7" l="1"/>
  <c r="AC308" i="7"/>
  <c r="AD308" i="7" s="1"/>
  <c r="AA310" i="7" l="1"/>
  <c r="AC309" i="7"/>
  <c r="AD309" i="7" s="1"/>
  <c r="AA311" i="7" l="1"/>
  <c r="AC310" i="7"/>
  <c r="AD310" i="7" s="1"/>
  <c r="AC311" i="7" l="1"/>
  <c r="AD311" i="7" s="1"/>
  <c r="AA312" i="7"/>
  <c r="AA313" i="7" l="1"/>
  <c r="AC312" i="7"/>
  <c r="AD312" i="7" s="1"/>
  <c r="AA314" i="7" l="1"/>
  <c r="AC313" i="7"/>
  <c r="AD313" i="7" s="1"/>
  <c r="AA315" i="7" l="1"/>
  <c r="AC314" i="7"/>
  <c r="AD314" i="7" s="1"/>
  <c r="AC315" i="7" l="1"/>
  <c r="AD315" i="7" s="1"/>
  <c r="AA316" i="7"/>
  <c r="AA317" i="7" l="1"/>
  <c r="AC316" i="7"/>
  <c r="AD316" i="7" s="1"/>
  <c r="AA318" i="7" l="1"/>
  <c r="AC317" i="7"/>
  <c r="AD317" i="7" s="1"/>
  <c r="AA319" i="7" l="1"/>
  <c r="AC318" i="7"/>
  <c r="AD318" i="7" s="1"/>
  <c r="AA320" i="7" l="1"/>
  <c r="AC319" i="7"/>
  <c r="AD319" i="7" s="1"/>
  <c r="AC320" i="7" l="1"/>
  <c r="AD320" i="7" s="1"/>
  <c r="AA321" i="7"/>
  <c r="AA322" i="7" l="1"/>
  <c r="AC321" i="7"/>
  <c r="AD321" i="7" s="1"/>
  <c r="AA323" i="7" l="1"/>
  <c r="AC322" i="7"/>
  <c r="AD322" i="7" s="1"/>
  <c r="AA324" i="7" l="1"/>
  <c r="AC323" i="7"/>
  <c r="AD323" i="7" s="1"/>
  <c r="AC324" i="7" l="1"/>
  <c r="AD324" i="7" s="1"/>
  <c r="AA325" i="7"/>
  <c r="AA326" i="7" l="1"/>
  <c r="AC325" i="7"/>
  <c r="AD325" i="7" s="1"/>
  <c r="AA327" i="7" l="1"/>
  <c r="AC326" i="7"/>
  <c r="AD326" i="7" s="1"/>
  <c r="AA328" i="7" l="1"/>
  <c r="AC327" i="7"/>
  <c r="AD327" i="7" s="1"/>
  <c r="AC328" i="7" l="1"/>
  <c r="AD328" i="7" s="1"/>
  <c r="AA329" i="7"/>
  <c r="AA330" i="7" l="1"/>
  <c r="AC329" i="7"/>
  <c r="AD329" i="7" s="1"/>
  <c r="AA331" i="7" l="1"/>
  <c r="AC330" i="7"/>
  <c r="AD330" i="7" s="1"/>
  <c r="AC331" i="7" l="1"/>
  <c r="AD331" i="7" s="1"/>
  <c r="AA332" i="7"/>
  <c r="AA333" i="7" l="1"/>
  <c r="AC332" i="7"/>
  <c r="AD332" i="7" s="1"/>
  <c r="AA334" i="7" l="1"/>
  <c r="AC333" i="7"/>
  <c r="AD333" i="7" s="1"/>
  <c r="AA335" i="7" l="1"/>
  <c r="AC334" i="7"/>
  <c r="AD334" i="7" s="1"/>
  <c r="AC335" i="7" l="1"/>
  <c r="AD335" i="7" s="1"/>
  <c r="AA336" i="7"/>
  <c r="AA337" i="7" l="1"/>
  <c r="AC336" i="7"/>
  <c r="AD336" i="7" s="1"/>
  <c r="AA338" i="7" l="1"/>
  <c r="AC337" i="7"/>
  <c r="AD337" i="7" s="1"/>
  <c r="AA339" i="7" l="1"/>
  <c r="AC338" i="7"/>
  <c r="AD338" i="7" s="1"/>
  <c r="AC339" i="7" l="1"/>
  <c r="AD339" i="7" s="1"/>
  <c r="AA340" i="7"/>
  <c r="AA341" i="7" l="1"/>
  <c r="AC340" i="7"/>
  <c r="AD340" i="7" s="1"/>
  <c r="AA342" i="7" l="1"/>
  <c r="AC341" i="7"/>
  <c r="AD341" i="7" s="1"/>
  <c r="AA343" i="7" l="1"/>
  <c r="AC342" i="7"/>
  <c r="AD342" i="7" s="1"/>
  <c r="AA344" i="7" l="1"/>
  <c r="AC343" i="7"/>
  <c r="AD343" i="7" s="1"/>
  <c r="AC344" i="7" l="1"/>
  <c r="AD344" i="7" s="1"/>
  <c r="AA345" i="7"/>
  <c r="AA346" i="7" l="1"/>
  <c r="AC345" i="7"/>
  <c r="AD345" i="7" s="1"/>
  <c r="AA347" i="7" l="1"/>
  <c r="AC346" i="7"/>
  <c r="AD346" i="7" s="1"/>
  <c r="AA348" i="7" l="1"/>
  <c r="AC347" i="7"/>
  <c r="AD347" i="7" s="1"/>
  <c r="AC348" i="7" l="1"/>
  <c r="AD348" i="7" s="1"/>
  <c r="AA349" i="7"/>
  <c r="AA350" i="7" l="1"/>
  <c r="AC349" i="7"/>
  <c r="AD349" i="7" s="1"/>
  <c r="AA351" i="7" l="1"/>
  <c r="AC350" i="7"/>
  <c r="AD350" i="7" s="1"/>
  <c r="AA352" i="7" l="1"/>
  <c r="AC351" i="7"/>
  <c r="AD351" i="7" s="1"/>
  <c r="AC352" i="7" l="1"/>
  <c r="AD352" i="7" s="1"/>
  <c r="AA353" i="7"/>
  <c r="AA354" i="7" l="1"/>
  <c r="AC353" i="7"/>
  <c r="AD353" i="7" s="1"/>
  <c r="AA355" i="7" l="1"/>
  <c r="AC354" i="7"/>
  <c r="AD354" i="7" s="1"/>
  <c r="AC355" i="7" l="1"/>
  <c r="AD355" i="7" s="1"/>
  <c r="AA356" i="7"/>
  <c r="AA357" i="7" l="1"/>
  <c r="AC356" i="7"/>
  <c r="AD356" i="7" s="1"/>
  <c r="AA358" i="7" l="1"/>
  <c r="AC357" i="7"/>
  <c r="AD357" i="7" s="1"/>
  <c r="AA359" i="7" l="1"/>
  <c r="AC358" i="7"/>
  <c r="AD358" i="7" s="1"/>
  <c r="AC359" i="7" l="1"/>
  <c r="AD359" i="7" s="1"/>
  <c r="AA360" i="7"/>
  <c r="AA361" i="7" l="1"/>
  <c r="AC360" i="7"/>
  <c r="AD360" i="7" s="1"/>
  <c r="AA362" i="7" l="1"/>
  <c r="AC361" i="7"/>
  <c r="AD361" i="7" s="1"/>
  <c r="AA363" i="7" l="1"/>
  <c r="AC362" i="7"/>
  <c r="AD362" i="7" s="1"/>
  <c r="AC363" i="7" l="1"/>
  <c r="AD363" i="7" s="1"/>
  <c r="AA364" i="7"/>
  <c r="AA365" i="7" l="1"/>
  <c r="AC364" i="7"/>
  <c r="AD364" i="7" s="1"/>
  <c r="AA366" i="7" l="1"/>
  <c r="AC365" i="7"/>
  <c r="AD365" i="7" s="1"/>
  <c r="AA367" i="7" l="1"/>
  <c r="AC366" i="7"/>
  <c r="AD366" i="7" s="1"/>
  <c r="AC367" i="7" l="1"/>
  <c r="AD367" i="7" s="1"/>
  <c r="AA368" i="7"/>
  <c r="AC368" i="7" l="1"/>
  <c r="AD368" i="7" s="1"/>
  <c r="AA369" i="7"/>
  <c r="AA370" i="7" l="1"/>
  <c r="AC369" i="7"/>
  <c r="AD369" i="7" s="1"/>
  <c r="AC370" i="7" l="1"/>
  <c r="AD370" i="7" s="1"/>
  <c r="AA371" i="7"/>
  <c r="AA372" i="7" l="1"/>
  <c r="AC371" i="7"/>
  <c r="AD371" i="7" s="1"/>
  <c r="AC372" i="7" l="1"/>
  <c r="AD372" i="7" s="1"/>
  <c r="AA373" i="7"/>
  <c r="AA374" i="7" l="1"/>
  <c r="AC373" i="7"/>
  <c r="AD373" i="7" s="1"/>
  <c r="AA375" i="7" l="1"/>
  <c r="AC374" i="7"/>
  <c r="AD374" i="7" s="1"/>
  <c r="AA376" i="7" l="1"/>
  <c r="AC375" i="7"/>
  <c r="AD375" i="7" s="1"/>
  <c r="AA377" i="7" l="1"/>
  <c r="AC376" i="7"/>
  <c r="AD376" i="7" s="1"/>
  <c r="AA378" i="7" l="1"/>
  <c r="AC377" i="7"/>
  <c r="AD377" i="7" s="1"/>
  <c r="AA379" i="7" l="1"/>
  <c r="AC378" i="7"/>
  <c r="AD378" i="7" s="1"/>
  <c r="AC379" i="7" l="1"/>
  <c r="AD379" i="7" s="1"/>
  <c r="AA380" i="7"/>
  <c r="AA381" i="7" l="1"/>
  <c r="AC380" i="7"/>
  <c r="AD380" i="7" s="1"/>
  <c r="AA382" i="7" l="1"/>
  <c r="AC381" i="7"/>
  <c r="AD381" i="7" s="1"/>
  <c r="AA383" i="7" l="1"/>
  <c r="AC382" i="7"/>
  <c r="AD382" i="7" s="1"/>
  <c r="AA384" i="7" l="1"/>
  <c r="AC383" i="7"/>
  <c r="AD383" i="7" s="1"/>
  <c r="AA385" i="7" l="1"/>
  <c r="AC384" i="7"/>
  <c r="AD384" i="7" s="1"/>
  <c r="AA386" i="7" l="1"/>
  <c r="AC385" i="7"/>
  <c r="AD385" i="7" s="1"/>
  <c r="AA387" i="7" l="1"/>
  <c r="AC386" i="7"/>
  <c r="AD386" i="7" s="1"/>
  <c r="AA388" i="7" l="1"/>
  <c r="AC387" i="7"/>
  <c r="AD387" i="7" s="1"/>
  <c r="AA389" i="7" l="1"/>
  <c r="AC388" i="7"/>
  <c r="AD388" i="7" s="1"/>
  <c r="AA390" i="7" l="1"/>
  <c r="AC389" i="7"/>
  <c r="AD389" i="7" s="1"/>
  <c r="AA391" i="7" l="1"/>
  <c r="AC390" i="7"/>
  <c r="AD390" i="7" s="1"/>
  <c r="AC391" i="7" l="1"/>
  <c r="AD391" i="7" s="1"/>
  <c r="AA392" i="7"/>
  <c r="AA393" i="7" l="1"/>
  <c r="AC392" i="7"/>
  <c r="AD392" i="7" s="1"/>
  <c r="AC393" i="7" l="1"/>
  <c r="AD393" i="7" s="1"/>
  <c r="AA394" i="7"/>
  <c r="AC394" i="7" l="1"/>
  <c r="AD394" i="7" s="1"/>
  <c r="AA395" i="7"/>
  <c r="AC395" i="7" l="1"/>
  <c r="AD395" i="7" s="1"/>
  <c r="AA396" i="7"/>
  <c r="AA397" i="7" l="1"/>
  <c r="AC396" i="7"/>
  <c r="AD396" i="7" s="1"/>
  <c r="AA398" i="7" l="1"/>
  <c r="AC397" i="7"/>
  <c r="AD397" i="7" s="1"/>
  <c r="AC398" i="7" l="1"/>
  <c r="AD398" i="7" s="1"/>
  <c r="AA399" i="7"/>
  <c r="AA400" i="7" l="1"/>
  <c r="AC399" i="7"/>
  <c r="AD399" i="7" s="1"/>
  <c r="AA401" i="7" l="1"/>
  <c r="AC400" i="7"/>
  <c r="AD400" i="7" s="1"/>
  <c r="AC401" i="7" l="1"/>
  <c r="AD401" i="7" s="1"/>
  <c r="AA402" i="7"/>
  <c r="AA403" i="7" l="1"/>
  <c r="AC402" i="7"/>
  <c r="AD402" i="7" s="1"/>
  <c r="AA404" i="7" l="1"/>
  <c r="AC403" i="7"/>
  <c r="AD403" i="7" s="1"/>
  <c r="AC404" i="7" l="1"/>
  <c r="AD404" i="7" s="1"/>
  <c r="AA405" i="7"/>
  <c r="AC405" i="7" l="1"/>
  <c r="AD405" i="7" s="1"/>
  <c r="AA406" i="7"/>
  <c r="AA407" i="7" l="1"/>
  <c r="AC406" i="7"/>
  <c r="AD406" i="7" s="1"/>
  <c r="AA408" i="7" l="1"/>
  <c r="AC407" i="7"/>
  <c r="AD407" i="7" s="1"/>
  <c r="AA409" i="7" l="1"/>
  <c r="AC408" i="7"/>
  <c r="AD408" i="7" s="1"/>
  <c r="AA410" i="7" l="1"/>
  <c r="AC409" i="7"/>
  <c r="AD409" i="7" s="1"/>
  <c r="AC410" i="7" l="1"/>
  <c r="AD410" i="7" s="1"/>
  <c r="AA411" i="7"/>
  <c r="AC411" i="7" l="1"/>
  <c r="AD411" i="7" s="1"/>
  <c r="AA412" i="7"/>
  <c r="AC412" i="7" l="1"/>
  <c r="AD412" i="7" s="1"/>
  <c r="AA413" i="7"/>
  <c r="AA414" i="7" l="1"/>
  <c r="AC413" i="7"/>
  <c r="AD413" i="7" s="1"/>
  <c r="AA415" i="7" l="1"/>
  <c r="AC414" i="7"/>
  <c r="AD414" i="7" s="1"/>
  <c r="AA416" i="7" l="1"/>
  <c r="AC415" i="7"/>
  <c r="AD415" i="7" s="1"/>
  <c r="AA417" i="7" l="1"/>
  <c r="AC416" i="7"/>
  <c r="AD416" i="7" s="1"/>
  <c r="AC417" i="7" l="1"/>
  <c r="AD417" i="7" s="1"/>
  <c r="AA418" i="7"/>
  <c r="AC418" i="7" l="1"/>
  <c r="AD418" i="7" s="1"/>
  <c r="AA419" i="7"/>
  <c r="AC419" i="7" l="1"/>
  <c r="AD419" i="7" s="1"/>
  <c r="AA420" i="7"/>
  <c r="AA421" i="7" l="1"/>
  <c r="AC420" i="7"/>
  <c r="AD420" i="7" s="1"/>
  <c r="AC421" i="7" l="1"/>
  <c r="AD421" i="7" s="1"/>
  <c r="AA422" i="7"/>
  <c r="AC422" i="7" l="1"/>
  <c r="AD422" i="7" s="1"/>
  <c r="AA423" i="7"/>
  <c r="AC423" i="7" l="1"/>
  <c r="AD423" i="7" s="1"/>
  <c r="AA424" i="7"/>
  <c r="AA425" i="7" l="1"/>
  <c r="AC424" i="7"/>
  <c r="AD424" i="7" s="1"/>
  <c r="AC425" i="7" l="1"/>
  <c r="AD425" i="7" s="1"/>
  <c r="AA426" i="7"/>
  <c r="AC426" i="7" l="1"/>
  <c r="AD426" i="7" s="1"/>
  <c r="AA427" i="7"/>
  <c r="AC427" i="7" l="1"/>
  <c r="AD427" i="7" s="1"/>
  <c r="AA428" i="7"/>
  <c r="AA429" i="7" l="1"/>
  <c r="AC428" i="7"/>
  <c r="AD428" i="7" s="1"/>
  <c r="AC429" i="7" l="1"/>
  <c r="AD429" i="7" s="1"/>
  <c r="AA430" i="7"/>
  <c r="AC430" i="7" l="1"/>
  <c r="AD430" i="7" s="1"/>
  <c r="AA431" i="7"/>
  <c r="AC431" i="7" l="1"/>
  <c r="AD431" i="7" s="1"/>
  <c r="AA432" i="7"/>
  <c r="AA433" i="7" l="1"/>
  <c r="AC432" i="7"/>
  <c r="AD432" i="7" s="1"/>
  <c r="AC433" i="7" l="1"/>
  <c r="AD433" i="7" s="1"/>
  <c r="AA434" i="7"/>
  <c r="AC434" i="7" l="1"/>
  <c r="AD434" i="7" s="1"/>
  <c r="AA435" i="7"/>
  <c r="AC435" i="7" l="1"/>
  <c r="AD435" i="7" s="1"/>
  <c r="AA436" i="7"/>
  <c r="AA437" i="7" l="1"/>
  <c r="AC436" i="7"/>
  <c r="AD436" i="7" s="1"/>
  <c r="AA438" i="7" l="1"/>
  <c r="AC437" i="7"/>
  <c r="AD437" i="7" s="1"/>
  <c r="AC438" i="7" l="1"/>
  <c r="AD438" i="7" s="1"/>
  <c r="AA439" i="7"/>
  <c r="AC439" i="7" l="1"/>
  <c r="AD439" i="7" s="1"/>
  <c r="AA440" i="7"/>
  <c r="AA441" i="7" l="1"/>
  <c r="AC440" i="7"/>
  <c r="AD440" i="7" s="1"/>
  <c r="AC441" i="7" l="1"/>
  <c r="AD441" i="7" s="1"/>
  <c r="AA442" i="7"/>
  <c r="AA443" i="7" l="1"/>
  <c r="AC442" i="7"/>
  <c r="AD442" i="7" s="1"/>
  <c r="AC443" i="7" l="1"/>
  <c r="AD443" i="7" s="1"/>
  <c r="AA444" i="7"/>
  <c r="AA445" i="7" l="1"/>
  <c r="AC444" i="7"/>
  <c r="AD444" i="7" s="1"/>
  <c r="AA446" i="7" l="1"/>
  <c r="AC445" i="7"/>
  <c r="AD445" i="7" s="1"/>
  <c r="AC446" i="7" l="1"/>
  <c r="AD446" i="7" s="1"/>
  <c r="AA447" i="7"/>
  <c r="AA448" i="7" l="1"/>
  <c r="AC447" i="7"/>
  <c r="AD447" i="7" s="1"/>
  <c r="AA449" i="7" l="1"/>
  <c r="AC448" i="7"/>
  <c r="AD448" i="7" s="1"/>
  <c r="AC449" i="7" l="1"/>
  <c r="AD449" i="7" s="1"/>
  <c r="AA450" i="7"/>
  <c r="AA451" i="7" l="1"/>
  <c r="AC450" i="7"/>
  <c r="AD450" i="7" s="1"/>
  <c r="AC451" i="7" l="1"/>
  <c r="AD451" i="7" s="1"/>
  <c r="AA452" i="7"/>
  <c r="AA453" i="7" l="1"/>
  <c r="AC452" i="7"/>
  <c r="AD452" i="7" s="1"/>
  <c r="AA454" i="7" l="1"/>
  <c r="AC453" i="7"/>
  <c r="AD453" i="7" s="1"/>
  <c r="AA455" i="7" l="1"/>
  <c r="AC454" i="7"/>
  <c r="AD454" i="7" s="1"/>
  <c r="AA456" i="7" l="1"/>
  <c r="AC455" i="7"/>
  <c r="AD455" i="7" s="1"/>
  <c r="AA457" i="7" l="1"/>
  <c r="AC456" i="7"/>
  <c r="AD456" i="7" s="1"/>
  <c r="AA458" i="7" l="1"/>
  <c r="AC457" i="7"/>
  <c r="AD457" i="7" s="1"/>
  <c r="AC458" i="7" l="1"/>
  <c r="AD458" i="7" s="1"/>
  <c r="AA459" i="7"/>
  <c r="AC459" i="7" l="1"/>
  <c r="AD459" i="7" s="1"/>
  <c r="AA460" i="7"/>
  <c r="AA461" i="7" l="1"/>
  <c r="AC460" i="7"/>
  <c r="AD460" i="7" s="1"/>
  <c r="AA462" i="7" l="1"/>
  <c r="AC461" i="7"/>
  <c r="AD461" i="7" s="1"/>
  <c r="AA463" i="7" l="1"/>
  <c r="AC462" i="7"/>
  <c r="AD462" i="7" s="1"/>
  <c r="AA464" i="7" l="1"/>
  <c r="AC463" i="7"/>
  <c r="AD463" i="7" s="1"/>
  <c r="AA465" i="7" l="1"/>
  <c r="AC464" i="7"/>
  <c r="AD464" i="7" s="1"/>
  <c r="AA466" i="7" l="1"/>
  <c r="AC465" i="7"/>
  <c r="AD465" i="7" s="1"/>
  <c r="AC466" i="7" l="1"/>
  <c r="AD466" i="7" s="1"/>
  <c r="AA467" i="7"/>
  <c r="AA468" i="7" l="1"/>
  <c r="AC467" i="7"/>
  <c r="AD467" i="7" s="1"/>
  <c r="AA469" i="7" l="1"/>
  <c r="AC468" i="7"/>
  <c r="AD468" i="7" s="1"/>
  <c r="AA470" i="7" l="1"/>
  <c r="AC469" i="7"/>
  <c r="AD469" i="7" s="1"/>
  <c r="AA471" i="7" l="1"/>
  <c r="AC470" i="7"/>
  <c r="AD470" i="7" s="1"/>
  <c r="AC471" i="7" l="1"/>
  <c r="AD471" i="7" s="1"/>
  <c r="AA472" i="7"/>
  <c r="AC472" i="7" l="1"/>
  <c r="AD472" i="7" s="1"/>
  <c r="AA473" i="7"/>
  <c r="AC473" i="7" l="1"/>
  <c r="AD473" i="7" s="1"/>
  <c r="AA474" i="7"/>
  <c r="AC474" i="7" l="1"/>
  <c r="AD474" i="7" s="1"/>
  <c r="AA475" i="7"/>
  <c r="AA476" i="7" l="1"/>
  <c r="AC475" i="7"/>
  <c r="AD475" i="7" s="1"/>
  <c r="AA477" i="7" l="1"/>
  <c r="AC476" i="7"/>
  <c r="AD476" i="7" s="1"/>
  <c r="AC477" i="7" l="1"/>
  <c r="AD477" i="7" s="1"/>
  <c r="AA478" i="7"/>
  <c r="AA479" i="7" l="1"/>
  <c r="AC478" i="7"/>
  <c r="AD478" i="7" s="1"/>
  <c r="AC479" i="7" l="1"/>
  <c r="AD479" i="7" s="1"/>
  <c r="AA480" i="7"/>
  <c r="AC480" i="7" l="1"/>
  <c r="AD480" i="7" s="1"/>
  <c r="AA481" i="7"/>
  <c r="AA482" i="7" l="1"/>
  <c r="AC481" i="7"/>
  <c r="AD481" i="7" s="1"/>
  <c r="AC482" i="7" l="1"/>
  <c r="AD482" i="7" s="1"/>
  <c r="AA483" i="7"/>
  <c r="AC483" i="7" l="1"/>
  <c r="AD483" i="7" s="1"/>
  <c r="AA484" i="7"/>
  <c r="AA485" i="7" l="1"/>
  <c r="AC484" i="7"/>
  <c r="AD484" i="7" s="1"/>
  <c r="AA486" i="7" l="1"/>
  <c r="AC485" i="7"/>
  <c r="AD485" i="7" s="1"/>
  <c r="AA487" i="7" l="1"/>
  <c r="AC486" i="7"/>
  <c r="AD486" i="7" s="1"/>
  <c r="AA488" i="7" l="1"/>
  <c r="AC487" i="7"/>
  <c r="AD487" i="7" s="1"/>
  <c r="AA489" i="7" l="1"/>
  <c r="AC488" i="7"/>
  <c r="AD488" i="7" s="1"/>
  <c r="AA490" i="7" l="1"/>
  <c r="AC489" i="7"/>
  <c r="AD489" i="7" s="1"/>
  <c r="AC490" i="7" l="1"/>
  <c r="AD490" i="7" s="1"/>
  <c r="AA491" i="7"/>
  <c r="AC491" i="7" l="1"/>
  <c r="AD491" i="7" s="1"/>
  <c r="AA492" i="7"/>
  <c r="AA493" i="7" l="1"/>
  <c r="AC492" i="7"/>
  <c r="AD492" i="7" s="1"/>
  <c r="AA494" i="7" l="1"/>
  <c r="AC493" i="7"/>
  <c r="AD493" i="7" s="1"/>
  <c r="AA495" i="7" l="1"/>
  <c r="AC494" i="7"/>
  <c r="AD494" i="7" s="1"/>
  <c r="AA496" i="7" l="1"/>
  <c r="AC495" i="7"/>
  <c r="AD495" i="7" s="1"/>
  <c r="AA497" i="7" l="1"/>
  <c r="AC496" i="7"/>
  <c r="AD496" i="7" s="1"/>
  <c r="AA498" i="7" l="1"/>
  <c r="AC497" i="7"/>
  <c r="AD497" i="7" s="1"/>
  <c r="AC498" i="7" l="1"/>
  <c r="AD498" i="7" s="1"/>
  <c r="AA499" i="7"/>
  <c r="AA500" i="7" l="1"/>
  <c r="AC499" i="7"/>
  <c r="AD499" i="7" s="1"/>
  <c r="AC500" i="7" l="1"/>
  <c r="AD500" i="7" s="1"/>
  <c r="AA501" i="7"/>
  <c r="AA502" i="7" l="1"/>
  <c r="AC501" i="7"/>
  <c r="AD501" i="7" s="1"/>
  <c r="AA503" i="7" l="1"/>
  <c r="AC502" i="7"/>
  <c r="AD502" i="7" s="1"/>
  <c r="AA504" i="7" l="1"/>
  <c r="AC503" i="7"/>
  <c r="AD503" i="7" s="1"/>
  <c r="AA505" i="7" l="1"/>
  <c r="AC504" i="7"/>
  <c r="AD504" i="7" s="1"/>
  <c r="AA506" i="7" l="1"/>
  <c r="AC505" i="7"/>
  <c r="AD505" i="7" s="1"/>
  <c r="AA507" i="7" l="1"/>
  <c r="AC506" i="7"/>
  <c r="AD506" i="7" s="1"/>
  <c r="AA508" i="7" l="1"/>
  <c r="AC507" i="7"/>
  <c r="AD507" i="7" s="1"/>
  <c r="AA509" i="7" l="1"/>
  <c r="AC508" i="7"/>
  <c r="AD508" i="7" s="1"/>
  <c r="AA510" i="7" l="1"/>
  <c r="AC509" i="7"/>
  <c r="AD509" i="7" s="1"/>
  <c r="AA511" i="7" l="1"/>
  <c r="AC510" i="7"/>
  <c r="AD510" i="7" s="1"/>
  <c r="AC511" i="7" l="1"/>
  <c r="AD511" i="7" s="1"/>
  <c r="AA512" i="7"/>
  <c r="AA513" i="7" l="1"/>
  <c r="AC512" i="7"/>
  <c r="AD512" i="7" s="1"/>
  <c r="AA514" i="7" l="1"/>
  <c r="AC513" i="7"/>
  <c r="AD513" i="7" s="1"/>
  <c r="AC514" i="7" l="1"/>
  <c r="AD514" i="7" s="1"/>
  <c r="AA515" i="7"/>
  <c r="AC515" i="7" l="1"/>
  <c r="AD515" i="7" s="1"/>
  <c r="AA516" i="7"/>
  <c r="AA517" i="7" l="1"/>
  <c r="AC516" i="7"/>
  <c r="AD516" i="7" s="1"/>
  <c r="AC517" i="7" l="1"/>
  <c r="AD517" i="7" s="1"/>
  <c r="AA518" i="7"/>
  <c r="AC518" i="7" l="1"/>
  <c r="AD518" i="7" s="1"/>
  <c r="AA519" i="7"/>
  <c r="AC519" i="7" l="1"/>
  <c r="AD519" i="7" s="1"/>
  <c r="AA520" i="7"/>
  <c r="AA521" i="7" l="1"/>
  <c r="AC520" i="7"/>
  <c r="AD520" i="7" s="1"/>
  <c r="AC521" i="7" l="1"/>
  <c r="AD521" i="7" s="1"/>
  <c r="AA522" i="7"/>
  <c r="AC522" i="7" l="1"/>
  <c r="AD522" i="7" s="1"/>
  <c r="AA523" i="7"/>
  <c r="AA524" i="7" l="1"/>
  <c r="AC523" i="7"/>
  <c r="AD523" i="7" s="1"/>
  <c r="AA525" i="7" l="1"/>
  <c r="AC524" i="7"/>
  <c r="AD524" i="7" s="1"/>
  <c r="AC525" i="7" l="1"/>
  <c r="AD525" i="7" s="1"/>
  <c r="AA526" i="7"/>
  <c r="AA527" i="7" l="1"/>
  <c r="AC526" i="7"/>
  <c r="AD526" i="7" s="1"/>
  <c r="AA528" i="7" l="1"/>
  <c r="AC527" i="7"/>
  <c r="AD527" i="7" s="1"/>
  <c r="AA529" i="7" l="1"/>
  <c r="AC528" i="7"/>
  <c r="AD528" i="7" s="1"/>
  <c r="AC529" i="7" l="1"/>
  <c r="AD529" i="7" s="1"/>
  <c r="AA530" i="7"/>
  <c r="AC530" i="7" l="1"/>
  <c r="AD530" i="7" s="1"/>
  <c r="AA531" i="7"/>
  <c r="AA532" i="7" l="1"/>
  <c r="AC531" i="7"/>
  <c r="AD531" i="7" s="1"/>
  <c r="AA533" i="7" l="1"/>
  <c r="AC532" i="7"/>
  <c r="AD532" i="7" s="1"/>
  <c r="AC533" i="7" l="1"/>
  <c r="AD533" i="7" s="1"/>
  <c r="AA534" i="7"/>
  <c r="AC534" i="7" l="1"/>
  <c r="AD534" i="7" s="1"/>
  <c r="AA535" i="7"/>
  <c r="AA536" i="7" l="1"/>
  <c r="AC535" i="7"/>
  <c r="AD535" i="7" s="1"/>
  <c r="AC536" i="7" l="1"/>
  <c r="AD536" i="7" s="1"/>
  <c r="AA537" i="7"/>
  <c r="AA538" i="7" l="1"/>
  <c r="AC537" i="7"/>
  <c r="AD537" i="7" s="1"/>
  <c r="AA539" i="7" l="1"/>
  <c r="AC538" i="7"/>
  <c r="AD538" i="7" s="1"/>
  <c r="AC539" i="7" l="1"/>
  <c r="AD539" i="7" s="1"/>
  <c r="AA540" i="7"/>
  <c r="AC540" i="7" l="1"/>
  <c r="AD540" i="7" s="1"/>
  <c r="AA541" i="7"/>
  <c r="AA542" i="7" l="1"/>
  <c r="AC541" i="7"/>
  <c r="AD541" i="7" s="1"/>
  <c r="AA543" i="7" l="1"/>
  <c r="AC542" i="7"/>
  <c r="AD542" i="7" s="1"/>
  <c r="AC543" i="7" l="1"/>
  <c r="AD543" i="7" s="1"/>
  <c r="AA544" i="7"/>
  <c r="AC544" i="7" l="1"/>
  <c r="AD544" i="7" s="1"/>
  <c r="AA545" i="7"/>
  <c r="AA546" i="7" l="1"/>
  <c r="AC545" i="7"/>
  <c r="AD545" i="7" s="1"/>
  <c r="AC546" i="7" l="1"/>
  <c r="AD546" i="7" s="1"/>
  <c r="AA547" i="7"/>
  <c r="AC547" i="7" l="1"/>
  <c r="AD547" i="7" s="1"/>
  <c r="AA548" i="7"/>
  <c r="AA549" i="7" l="1"/>
  <c r="AC548" i="7"/>
  <c r="AD548" i="7" s="1"/>
  <c r="AA550" i="7" l="1"/>
  <c r="AC549" i="7"/>
  <c r="AD549" i="7" s="1"/>
  <c r="AC550" i="7" l="1"/>
  <c r="AD550" i="7" s="1"/>
  <c r="AA551" i="7"/>
  <c r="AC551" i="7" l="1"/>
  <c r="AD551" i="7" s="1"/>
  <c r="AA552" i="7"/>
  <c r="AC552" i="7" l="1"/>
  <c r="AD552" i="7" s="1"/>
  <c r="AA553" i="7"/>
  <c r="AC553" i="7" l="1"/>
  <c r="AD553" i="7" s="1"/>
  <c r="AA554" i="7"/>
  <c r="AA555" i="7" l="1"/>
  <c r="AC554" i="7"/>
  <c r="AD554" i="7" s="1"/>
  <c r="AA556" i="7" l="1"/>
  <c r="AC555" i="7"/>
  <c r="AD555" i="7" s="1"/>
  <c r="AA557" i="7" l="1"/>
  <c r="AC556" i="7"/>
  <c r="AD556" i="7" s="1"/>
  <c r="AC557" i="7" l="1"/>
  <c r="AD557" i="7" s="1"/>
  <c r="AA558" i="7"/>
  <c r="AA559" i="7" l="1"/>
  <c r="AC558" i="7"/>
  <c r="AD558" i="7" s="1"/>
  <c r="AA560" i="7" l="1"/>
  <c r="AC559" i="7"/>
  <c r="AD559" i="7" s="1"/>
  <c r="AA561" i="7" l="1"/>
  <c r="AC560" i="7"/>
  <c r="AD560" i="7" s="1"/>
  <c r="AA562" i="7" l="1"/>
  <c r="AC561" i="7"/>
  <c r="AD561" i="7" s="1"/>
  <c r="AC562" i="7" l="1"/>
  <c r="AD562" i="7" s="1"/>
  <c r="AA563" i="7"/>
  <c r="AA564" i="7" l="1"/>
  <c r="AC563" i="7"/>
  <c r="AD563" i="7" s="1"/>
  <c r="AC564" i="7" l="1"/>
  <c r="AD564" i="7" s="1"/>
  <c r="AA565" i="7"/>
  <c r="AC565" i="7" l="1"/>
  <c r="AD565" i="7" s="1"/>
  <c r="AA566" i="7"/>
  <c r="AA567" i="7" l="1"/>
  <c r="AC566" i="7"/>
  <c r="AD566" i="7" s="1"/>
  <c r="AA568" i="7" l="1"/>
  <c r="AC567" i="7"/>
  <c r="AD567" i="7" s="1"/>
  <c r="AA569" i="7" l="1"/>
  <c r="AC568" i="7"/>
  <c r="AD568" i="7" s="1"/>
  <c r="AC569" i="7" l="1"/>
  <c r="AD569" i="7" s="1"/>
  <c r="AA570" i="7"/>
  <c r="AA571" i="7" l="1"/>
  <c r="AC570" i="7"/>
  <c r="AD570" i="7" s="1"/>
  <c r="AC571" i="7" l="1"/>
  <c r="AD571" i="7" s="1"/>
  <c r="AA572" i="7"/>
  <c r="AA573" i="7" l="1"/>
  <c r="AC572" i="7"/>
  <c r="AD572" i="7" s="1"/>
  <c r="AA574" i="7" l="1"/>
  <c r="AC573" i="7"/>
  <c r="AD573" i="7" s="1"/>
  <c r="AA575" i="7" l="1"/>
  <c r="AC574" i="7"/>
  <c r="AD574" i="7" s="1"/>
  <c r="AA576" i="7" l="1"/>
  <c r="AC575" i="7"/>
  <c r="AD575" i="7" s="1"/>
  <c r="AA577" i="7" l="1"/>
  <c r="AC576" i="7"/>
  <c r="AD576" i="7" s="1"/>
  <c r="AC577" i="7" l="1"/>
  <c r="AD577" i="7" s="1"/>
  <c r="AA578" i="7"/>
  <c r="AC578" i="7" l="1"/>
  <c r="AD578" i="7" s="1"/>
  <c r="AA579" i="7"/>
  <c r="AC579" i="7" l="1"/>
  <c r="AD579" i="7" s="1"/>
  <c r="AA580" i="7"/>
  <c r="AC580" i="7" l="1"/>
  <c r="AD580" i="7" s="1"/>
  <c r="AA581" i="7"/>
  <c r="AC581" i="7" l="1"/>
  <c r="AD581" i="7" s="1"/>
  <c r="AA582" i="7"/>
  <c r="AC582" i="7" l="1"/>
  <c r="AD582" i="7" s="1"/>
  <c r="AA583" i="7"/>
  <c r="AA584" i="7" l="1"/>
  <c r="AC583" i="7"/>
  <c r="AD583" i="7" s="1"/>
  <c r="AA585" i="7" l="1"/>
  <c r="AC584" i="7"/>
  <c r="AD584" i="7" s="1"/>
  <c r="AA586" i="7" l="1"/>
  <c r="AC585" i="7"/>
  <c r="AD585" i="7" s="1"/>
  <c r="AC586" i="7" l="1"/>
  <c r="AD586" i="7" s="1"/>
  <c r="AA587" i="7"/>
  <c r="AA588" i="7" l="1"/>
  <c r="AC587" i="7"/>
  <c r="AD587" i="7" s="1"/>
  <c r="AC588" i="7" l="1"/>
  <c r="AD588" i="7" s="1"/>
  <c r="AA589" i="7"/>
  <c r="AA590" i="7" l="1"/>
  <c r="AC589" i="7"/>
  <c r="AD589" i="7" s="1"/>
  <c r="AA591" i="7" l="1"/>
  <c r="AC590" i="7"/>
  <c r="AD590" i="7" s="1"/>
  <c r="AC591" i="7" l="1"/>
  <c r="AD591" i="7" s="1"/>
  <c r="AA592" i="7"/>
  <c r="AC592" i="7" l="1"/>
  <c r="AD592" i="7" s="1"/>
  <c r="AA593" i="7"/>
  <c r="AA594" i="7" l="1"/>
  <c r="AC593" i="7"/>
  <c r="AD593" i="7" s="1"/>
  <c r="AC594" i="7" l="1"/>
  <c r="AD594" i="7" s="1"/>
  <c r="AA595" i="7"/>
  <c r="AC595" i="7" l="1"/>
  <c r="AD595" i="7" s="1"/>
  <c r="AA596" i="7"/>
  <c r="AC596" i="7" l="1"/>
  <c r="AD596" i="7" s="1"/>
  <c r="AA597" i="7"/>
  <c r="AA598" i="7" l="1"/>
  <c r="AC597" i="7"/>
  <c r="AD597" i="7" s="1"/>
  <c r="AA599" i="7" l="1"/>
  <c r="AC598" i="7"/>
  <c r="AD598" i="7" s="1"/>
  <c r="AC599" i="7" l="1"/>
  <c r="AD599" i="7" s="1"/>
  <c r="AA600" i="7"/>
  <c r="AA601" i="7" l="1"/>
  <c r="AC600" i="7"/>
  <c r="AD600" i="7" s="1"/>
  <c r="AA602" i="7" l="1"/>
  <c r="AC601" i="7"/>
  <c r="AD601" i="7" s="1"/>
  <c r="AA603" i="7" l="1"/>
  <c r="AC602" i="7"/>
  <c r="AD602" i="7" s="1"/>
  <c r="AC603" i="7" l="1"/>
  <c r="AD603" i="7" s="1"/>
  <c r="AA604" i="7"/>
  <c r="AC604" i="7" l="1"/>
  <c r="AD604" i="7" s="1"/>
  <c r="AA605" i="7"/>
  <c r="AA606" i="7" l="1"/>
  <c r="AC605" i="7"/>
  <c r="AD605" i="7" s="1"/>
  <c r="AC606" i="7" l="1"/>
  <c r="AD606" i="7" s="1"/>
  <c r="AA607" i="7"/>
  <c r="AC607" i="7" l="1"/>
  <c r="AD607" i="7" s="1"/>
  <c r="AA608" i="7"/>
  <c r="AA609" i="7" l="1"/>
  <c r="AC608" i="7"/>
  <c r="AD608" i="7" s="1"/>
  <c r="AA610" i="7" l="1"/>
  <c r="AC609" i="7"/>
  <c r="AD609" i="7" s="1"/>
  <c r="AC610" i="7" l="1"/>
  <c r="AD610" i="7" s="1"/>
  <c r="AA611" i="7"/>
  <c r="AC611" i="7" l="1"/>
  <c r="AD611" i="7" s="1"/>
  <c r="AA612" i="7"/>
  <c r="AC612" i="7" l="1"/>
  <c r="AD612" i="7" s="1"/>
  <c r="AA613" i="7"/>
  <c r="AC613" i="7" l="1"/>
  <c r="AD613" i="7" s="1"/>
  <c r="AA614" i="7"/>
  <c r="AC614" i="7" l="1"/>
  <c r="AD614" i="7" s="1"/>
  <c r="AA615" i="7"/>
  <c r="AC615" i="7" l="1"/>
  <c r="AD615" i="7" s="1"/>
  <c r="AA616" i="7"/>
  <c r="AA617" i="7" l="1"/>
  <c r="AC616" i="7"/>
  <c r="AD616" i="7" s="1"/>
  <c r="AC617" i="7" l="1"/>
  <c r="AD617" i="7" s="1"/>
  <c r="AA618" i="7"/>
  <c r="AC618" i="7" l="1"/>
  <c r="AD618" i="7" s="1"/>
  <c r="AA619" i="7"/>
  <c r="AC619" i="7" l="1"/>
  <c r="AD619" i="7" s="1"/>
  <c r="AA620" i="7"/>
  <c r="AA621" i="7" l="1"/>
  <c r="AC620" i="7"/>
  <c r="AD620" i="7" s="1"/>
  <c r="AC621" i="7" l="1"/>
  <c r="AD621" i="7" s="1"/>
  <c r="AA622" i="7"/>
  <c r="AC622" i="7" l="1"/>
  <c r="AD622" i="7" s="1"/>
  <c r="AA623" i="7"/>
  <c r="AC623" i="7" l="1"/>
  <c r="AD623" i="7" s="1"/>
  <c r="AA624" i="7"/>
  <c r="AC624" i="7" l="1"/>
  <c r="AD624" i="7" s="1"/>
  <c r="AA625" i="7"/>
  <c r="AA626" i="7" l="1"/>
  <c r="AC625" i="7"/>
  <c r="AD625" i="7" s="1"/>
  <c r="AA627" i="7" l="1"/>
  <c r="AC626" i="7"/>
  <c r="AD626" i="7" s="1"/>
  <c r="AC627" i="7" l="1"/>
  <c r="AD627" i="7" s="1"/>
  <c r="AA628" i="7"/>
  <c r="AC628" i="7" l="1"/>
  <c r="AD628" i="7" s="1"/>
  <c r="AA629" i="7"/>
  <c r="AA630" i="7" l="1"/>
  <c r="AC629" i="7"/>
  <c r="AD629" i="7" s="1"/>
  <c r="AA631" i="7" l="1"/>
  <c r="AC630" i="7"/>
  <c r="AD630" i="7" s="1"/>
  <c r="AC631" i="7" l="1"/>
  <c r="AD631" i="7" s="1"/>
  <c r="AA632" i="7"/>
  <c r="AA633" i="7" l="1"/>
  <c r="AC632" i="7"/>
  <c r="AD632" i="7" s="1"/>
  <c r="AA634" i="7" l="1"/>
  <c r="AC633" i="7"/>
  <c r="AD633" i="7" s="1"/>
  <c r="AC634" i="7" l="1"/>
  <c r="AD634" i="7" s="1"/>
  <c r="AA635" i="7"/>
  <c r="AC635" i="7" l="1"/>
  <c r="AD635" i="7" s="1"/>
  <c r="AA636" i="7"/>
  <c r="AA637" i="7" l="1"/>
  <c r="AC636" i="7"/>
  <c r="AD636" i="7" s="1"/>
  <c r="AA638" i="7" l="1"/>
  <c r="AC637" i="7"/>
  <c r="AD637" i="7" s="1"/>
  <c r="AC638" i="7" l="1"/>
  <c r="AD638" i="7" s="1"/>
  <c r="AA639" i="7"/>
  <c r="AC639" i="7" l="1"/>
  <c r="AD639" i="7" s="1"/>
  <c r="AA640" i="7"/>
  <c r="AA641" i="7" l="1"/>
  <c r="AC640" i="7"/>
  <c r="AD640" i="7" s="1"/>
  <c r="AA642" i="7" l="1"/>
  <c r="AC641" i="7"/>
  <c r="AD641" i="7" s="1"/>
  <c r="AC642" i="7" l="1"/>
  <c r="AD642" i="7" s="1"/>
  <c r="AA643" i="7"/>
  <c r="AC643" i="7" l="1"/>
  <c r="AD643" i="7" s="1"/>
  <c r="AA644" i="7"/>
  <c r="AC644" i="7" l="1"/>
  <c r="AD644" i="7" s="1"/>
  <c r="AA645" i="7"/>
  <c r="AC645" i="7" l="1"/>
  <c r="AD645" i="7" s="1"/>
  <c r="AA646" i="7"/>
  <c r="AA647" i="7" l="1"/>
  <c r="AC646" i="7"/>
  <c r="AD646" i="7" s="1"/>
  <c r="AA648" i="7" l="1"/>
  <c r="AC647" i="7"/>
  <c r="AD647" i="7" s="1"/>
  <c r="AA649" i="7" l="1"/>
  <c r="AC648" i="7"/>
  <c r="AD648" i="7" s="1"/>
  <c r="AA650" i="7" l="1"/>
  <c r="AC649" i="7"/>
  <c r="AD649" i="7" s="1"/>
  <c r="AA651" i="7" l="1"/>
  <c r="AC650" i="7"/>
  <c r="AD650" i="7" s="1"/>
  <c r="AC651" i="7" l="1"/>
  <c r="AD651" i="7" s="1"/>
  <c r="AA652" i="7"/>
  <c r="AA653" i="7" l="1"/>
  <c r="AC652" i="7"/>
  <c r="AD652" i="7" s="1"/>
  <c r="AC653" i="7" l="1"/>
  <c r="AD653" i="7" s="1"/>
  <c r="AA654" i="7"/>
  <c r="AA655" i="7" l="1"/>
  <c r="AC654" i="7"/>
  <c r="AD654" i="7" s="1"/>
  <c r="AA656" i="7" l="1"/>
  <c r="AC655" i="7"/>
  <c r="AD655" i="7" s="1"/>
  <c r="AA657" i="7" l="1"/>
  <c r="AC656" i="7"/>
  <c r="AD656" i="7" s="1"/>
  <c r="AC657" i="7" l="1"/>
  <c r="AD657" i="7" s="1"/>
  <c r="AA658" i="7"/>
  <c r="AA659" i="7" l="1"/>
  <c r="AC658" i="7"/>
  <c r="AD658" i="7" s="1"/>
  <c r="AC659" i="7" l="1"/>
  <c r="AD659" i="7" s="1"/>
  <c r="AA660" i="7"/>
  <c r="AC660" i="7" l="1"/>
  <c r="AD660" i="7" s="1"/>
  <c r="AA661" i="7"/>
  <c r="AC661" i="7" l="1"/>
  <c r="AD661" i="7" s="1"/>
  <c r="AA662" i="7"/>
  <c r="AC662" i="7" l="1"/>
  <c r="AD662" i="7" s="1"/>
  <c r="AA663" i="7"/>
  <c r="AC663" i="7" l="1"/>
  <c r="AD663" i="7" s="1"/>
  <c r="AA664" i="7"/>
  <c r="AA665" i="7" l="1"/>
  <c r="AC664" i="7"/>
  <c r="AD664" i="7" s="1"/>
  <c r="AC665" i="7" l="1"/>
  <c r="AD665" i="7" s="1"/>
  <c r="AA666" i="7"/>
  <c r="AC666" i="7" l="1"/>
  <c r="AD666" i="7" s="1"/>
  <c r="AA667" i="7"/>
  <c r="AC667" i="7" l="1"/>
  <c r="AD667" i="7" s="1"/>
  <c r="AA668" i="7"/>
  <c r="AC668" i="7" l="1"/>
  <c r="AD668" i="7" s="1"/>
  <c r="AA669" i="7"/>
  <c r="AC669" i="7" l="1"/>
  <c r="AD669" i="7" s="1"/>
  <c r="AA670" i="7"/>
  <c r="AA671" i="7" l="1"/>
  <c r="AC670" i="7"/>
  <c r="AD670" i="7" s="1"/>
  <c r="AA672" i="7" l="1"/>
  <c r="AC671" i="7"/>
  <c r="AD671" i="7" s="1"/>
  <c r="AC672" i="7" l="1"/>
  <c r="AD672" i="7" s="1"/>
  <c r="AA673" i="7"/>
  <c r="AC673" i="7" l="1"/>
  <c r="AD673" i="7" s="1"/>
  <c r="AA674" i="7"/>
  <c r="AC674" i="7" l="1"/>
  <c r="AD674" i="7" s="1"/>
  <c r="AA675" i="7"/>
  <c r="AA676" i="7" l="1"/>
  <c r="AC675" i="7"/>
  <c r="AD675" i="7" s="1"/>
  <c r="AC676" i="7" l="1"/>
  <c r="AD676" i="7" s="1"/>
  <c r="AA677" i="7"/>
  <c r="AA678" i="7" l="1"/>
  <c r="AC677" i="7"/>
  <c r="AD677" i="7" s="1"/>
  <c r="AA679" i="7" l="1"/>
  <c r="AC678" i="7"/>
  <c r="AD678" i="7" s="1"/>
  <c r="AC679" i="7" l="1"/>
  <c r="AD679" i="7" s="1"/>
  <c r="AA680" i="7"/>
  <c r="AA681" i="7" l="1"/>
  <c r="AC680" i="7"/>
  <c r="AD680" i="7" s="1"/>
  <c r="AC681" i="7" l="1"/>
  <c r="AD681" i="7" s="1"/>
  <c r="AA682" i="7"/>
  <c r="AA683" i="7" l="1"/>
  <c r="AC682" i="7"/>
  <c r="AD682" i="7" s="1"/>
  <c r="AA684" i="7" l="1"/>
  <c r="AC683" i="7"/>
  <c r="AD683" i="7" s="1"/>
  <c r="AC684" i="7" l="1"/>
  <c r="AD684" i="7" s="1"/>
  <c r="AA685" i="7"/>
  <c r="AC685" i="7" l="1"/>
  <c r="AD685" i="7" s="1"/>
  <c r="AA686" i="7"/>
  <c r="AA687" i="7" l="1"/>
  <c r="AC686" i="7"/>
  <c r="AD686" i="7" s="1"/>
  <c r="AA688" i="7" l="1"/>
  <c r="AC687" i="7"/>
  <c r="AD687" i="7" s="1"/>
  <c r="AC688" i="7" l="1"/>
  <c r="AD688" i="7" s="1"/>
  <c r="AA689" i="7"/>
  <c r="AC689" i="7" l="1"/>
  <c r="AD689" i="7" s="1"/>
  <c r="AA690" i="7"/>
  <c r="AC690" i="7" l="1"/>
  <c r="AD690" i="7" s="1"/>
  <c r="AA691" i="7"/>
  <c r="AA692" i="7" l="1"/>
  <c r="AC691" i="7"/>
  <c r="AD691" i="7" s="1"/>
  <c r="AA693" i="7" l="1"/>
  <c r="AC692" i="7"/>
  <c r="AD692" i="7" s="1"/>
  <c r="AA694" i="7" l="1"/>
  <c r="AC693" i="7"/>
  <c r="AD693" i="7" s="1"/>
  <c r="AA695" i="7" l="1"/>
  <c r="AC694" i="7"/>
  <c r="AD694" i="7" s="1"/>
  <c r="AC695" i="7" l="1"/>
  <c r="AD695" i="7" s="1"/>
  <c r="AA696" i="7"/>
  <c r="AA697" i="7" l="1"/>
  <c r="AC696" i="7"/>
  <c r="AD696" i="7" s="1"/>
  <c r="AC697" i="7" l="1"/>
  <c r="AD697" i="7" s="1"/>
  <c r="AA698" i="7"/>
  <c r="AA699" i="7" l="1"/>
  <c r="AC698" i="7"/>
  <c r="AD698" i="7" s="1"/>
  <c r="AA700" i="7" l="1"/>
  <c r="AC699" i="7"/>
  <c r="AD699" i="7" s="1"/>
  <c r="AC700" i="7" l="1"/>
  <c r="AD700" i="7" s="1"/>
  <c r="AA701" i="7"/>
  <c r="AC701" i="7" l="1"/>
  <c r="AD701" i="7" s="1"/>
  <c r="AA702" i="7"/>
  <c r="AA703" i="7" l="1"/>
  <c r="AC702" i="7"/>
  <c r="AD702" i="7" s="1"/>
  <c r="AC703" i="7" l="1"/>
  <c r="AD703" i="7" s="1"/>
  <c r="AA704" i="7"/>
  <c r="AC704" i="7" l="1"/>
  <c r="AD704" i="7" s="1"/>
  <c r="AA705" i="7"/>
  <c r="AC705" i="7" l="1"/>
  <c r="AD705" i="7" s="1"/>
  <c r="AA706" i="7"/>
  <c r="AC706" i="7" l="1"/>
  <c r="AD706" i="7" s="1"/>
  <c r="AA707" i="7"/>
  <c r="AC707" i="7" l="1"/>
  <c r="AD707" i="7" s="1"/>
  <c r="AA708" i="7"/>
  <c r="AC708" i="7" l="1"/>
  <c r="AD708" i="7" s="1"/>
  <c r="AA709" i="7"/>
  <c r="AA710" i="7" l="1"/>
  <c r="AC709" i="7"/>
  <c r="AD709" i="7" s="1"/>
  <c r="AC710" i="7" l="1"/>
  <c r="AD710" i="7" s="1"/>
  <c r="AA711" i="7"/>
  <c r="AA712" i="7" l="1"/>
  <c r="AC711" i="7"/>
  <c r="AD711" i="7" s="1"/>
  <c r="AA713" i="7" l="1"/>
  <c r="AC712" i="7"/>
  <c r="AD712" i="7" s="1"/>
  <c r="AA714" i="7" l="1"/>
  <c r="AC713" i="7"/>
  <c r="AD713" i="7" s="1"/>
  <c r="AC714" i="7" l="1"/>
  <c r="AD714" i="7" s="1"/>
  <c r="AA715" i="7"/>
  <c r="AA716" i="7" l="1"/>
  <c r="AC715" i="7"/>
  <c r="AD715" i="7" s="1"/>
  <c r="AC716" i="7" l="1"/>
  <c r="AD716" i="7" s="1"/>
  <c r="AA717" i="7"/>
  <c r="AA718" i="7" l="1"/>
  <c r="AC717" i="7"/>
  <c r="AD717" i="7" s="1"/>
  <c r="AA719" i="7" l="1"/>
  <c r="AC718" i="7"/>
  <c r="AD718" i="7" s="1"/>
  <c r="AA720" i="7" l="1"/>
  <c r="AC719" i="7"/>
  <c r="AD719" i="7" s="1"/>
  <c r="AA721" i="7" l="1"/>
  <c r="AC720" i="7"/>
  <c r="AD720" i="7" s="1"/>
  <c r="AA722" i="7" l="1"/>
  <c r="AC721" i="7"/>
  <c r="AD721" i="7" s="1"/>
  <c r="AC722" i="7" l="1"/>
  <c r="AD722" i="7" s="1"/>
  <c r="AA723" i="7"/>
  <c r="AA724" i="7" l="1"/>
  <c r="AC723" i="7"/>
  <c r="AD723" i="7" s="1"/>
  <c r="AC724" i="7" l="1"/>
  <c r="AD724" i="7" s="1"/>
  <c r="AA725" i="7"/>
  <c r="AC725" i="7" l="1"/>
  <c r="AD725" i="7" s="1"/>
  <c r="AA726" i="7"/>
  <c r="AC726" i="7" l="1"/>
  <c r="AD726" i="7" s="1"/>
  <c r="AA727" i="7"/>
  <c r="AA728" i="7" l="1"/>
  <c r="AC727" i="7"/>
  <c r="AD727" i="7" s="1"/>
  <c r="AA729" i="7" l="1"/>
  <c r="AC728" i="7"/>
  <c r="AD728" i="7" s="1"/>
  <c r="AC729" i="7" l="1"/>
  <c r="AD729" i="7" s="1"/>
  <c r="AA730" i="7"/>
  <c r="AA731" i="7" l="1"/>
  <c r="AC730" i="7"/>
  <c r="AD730" i="7" s="1"/>
  <c r="AA732" i="7" l="1"/>
  <c r="AC731" i="7"/>
  <c r="AD731" i="7" s="1"/>
  <c r="AC732" i="7" l="1"/>
  <c r="AD732" i="7" s="1"/>
  <c r="AA733" i="7"/>
  <c r="AA734" i="7" l="1"/>
  <c r="AC733" i="7"/>
  <c r="AD733" i="7" s="1"/>
  <c r="AA735" i="7" l="1"/>
  <c r="AC734" i="7"/>
  <c r="AD734" i="7" s="1"/>
  <c r="AA736" i="7" l="1"/>
  <c r="AC735" i="7"/>
  <c r="AD735" i="7" s="1"/>
  <c r="AA737" i="7" l="1"/>
  <c r="AC736" i="7"/>
  <c r="AD736" i="7" s="1"/>
  <c r="AA738" i="7" l="1"/>
  <c r="AC737" i="7"/>
  <c r="AD737" i="7" s="1"/>
  <c r="AA739" i="7" l="1"/>
  <c r="AC738" i="7"/>
  <c r="AD738" i="7" s="1"/>
  <c r="AA740" i="7" l="1"/>
  <c r="AC739" i="7"/>
  <c r="AD739" i="7" s="1"/>
  <c r="AC740" i="7" l="1"/>
  <c r="AD740" i="7" s="1"/>
  <c r="AA741" i="7"/>
  <c r="AC741" i="7" l="1"/>
  <c r="AD741" i="7" s="1"/>
  <c r="AA742" i="7"/>
  <c r="AC742" i="7" l="1"/>
  <c r="AD742" i="7" s="1"/>
  <c r="AA743" i="7"/>
  <c r="AA744" i="7" l="1"/>
  <c r="AC743" i="7"/>
  <c r="AD743" i="7" s="1"/>
  <c r="AC744" i="7" l="1"/>
  <c r="AD744" i="7" s="1"/>
  <c r="AA745" i="7"/>
  <c r="AC745" i="7" l="1"/>
  <c r="AD745" i="7" s="1"/>
  <c r="AA746" i="7"/>
  <c r="AA747" i="7" l="1"/>
  <c r="AC746" i="7"/>
  <c r="AD746" i="7" s="1"/>
  <c r="AC747" i="7" l="1"/>
  <c r="AD747" i="7" s="1"/>
  <c r="AA748" i="7"/>
  <c r="AC748" i="7" l="1"/>
  <c r="AD748" i="7" s="1"/>
  <c r="AA749" i="7"/>
  <c r="AA750" i="7" l="1"/>
  <c r="AC749" i="7"/>
  <c r="AD749" i="7" s="1"/>
  <c r="AA751" i="7" l="1"/>
  <c r="AC750" i="7"/>
  <c r="AD750" i="7" s="1"/>
  <c r="AA752" i="7" l="1"/>
  <c r="AC751" i="7"/>
  <c r="AD751" i="7" s="1"/>
  <c r="AA753" i="7" l="1"/>
  <c r="AC752" i="7"/>
  <c r="AD752" i="7" s="1"/>
  <c r="AA754" i="7" l="1"/>
  <c r="AC753" i="7"/>
  <c r="AD753" i="7" s="1"/>
  <c r="AA755" i="7" l="1"/>
  <c r="AC754" i="7"/>
  <c r="AD754" i="7" s="1"/>
  <c r="AA756" i="7" l="1"/>
  <c r="AC755" i="7"/>
  <c r="AD755" i="7" s="1"/>
  <c r="AC756" i="7" l="1"/>
  <c r="AD756" i="7" s="1"/>
  <c r="AA757" i="7"/>
  <c r="AC757" i="7" l="1"/>
  <c r="AD757" i="7" s="1"/>
  <c r="AA758" i="7"/>
  <c r="AC758" i="7" l="1"/>
  <c r="AD758" i="7" s="1"/>
  <c r="AA759" i="7"/>
  <c r="AC759" i="7" l="1"/>
  <c r="AD759" i="7" s="1"/>
  <c r="AA760" i="7"/>
  <c r="AA761" i="7" l="1"/>
  <c r="AC760" i="7"/>
  <c r="AD760" i="7" s="1"/>
  <c r="AA762" i="7" l="1"/>
  <c r="AC761" i="7"/>
  <c r="AD761" i="7" s="1"/>
  <c r="AC762" i="7" l="1"/>
  <c r="AD762" i="7" s="1"/>
  <c r="AA763" i="7"/>
  <c r="AA764" i="7" l="1"/>
  <c r="AC763" i="7"/>
  <c r="AD763" i="7" s="1"/>
  <c r="AC764" i="7" l="1"/>
  <c r="AD764" i="7" s="1"/>
  <c r="AA765" i="7"/>
  <c r="AA766" i="7" l="1"/>
  <c r="AC765" i="7"/>
  <c r="AD765" i="7" s="1"/>
  <c r="AC766" i="7" l="1"/>
  <c r="AD766" i="7" s="1"/>
  <c r="AA767" i="7"/>
  <c r="AA768" i="7" l="1"/>
  <c r="AC767" i="7"/>
  <c r="AD767" i="7" s="1"/>
  <c r="AC768" i="7" l="1"/>
  <c r="AD768" i="7" s="1"/>
  <c r="AA769" i="7"/>
  <c r="AA770" i="7" l="1"/>
  <c r="AC769" i="7"/>
  <c r="AD769" i="7" s="1"/>
  <c r="AC770" i="7" l="1"/>
  <c r="AD770" i="7" s="1"/>
  <c r="AA771" i="7"/>
  <c r="AA772" i="7" l="1"/>
  <c r="AC771" i="7"/>
  <c r="AD771" i="7" s="1"/>
  <c r="AC772" i="7" l="1"/>
  <c r="AD772" i="7" s="1"/>
  <c r="AA773" i="7"/>
  <c r="AC773" i="7" l="1"/>
  <c r="AD773" i="7" s="1"/>
  <c r="AA774" i="7"/>
  <c r="AA775" i="7" l="1"/>
  <c r="AC774" i="7"/>
  <c r="AD774" i="7" s="1"/>
  <c r="AC775" i="7" l="1"/>
  <c r="AD775" i="7" s="1"/>
  <c r="AA776" i="7"/>
  <c r="AC776" i="7" l="1"/>
  <c r="AD776" i="7" s="1"/>
  <c r="AA777" i="7"/>
  <c r="AC777" i="7" l="1"/>
  <c r="AD777" i="7" s="1"/>
  <c r="AA778" i="7"/>
  <c r="AC778" i="7" l="1"/>
  <c r="AD778" i="7" s="1"/>
  <c r="AA779" i="7"/>
  <c r="AA780" i="7" l="1"/>
  <c r="AC779" i="7"/>
  <c r="AD779" i="7" s="1"/>
  <c r="AC780" i="7" l="1"/>
  <c r="AD780" i="7" s="1"/>
  <c r="AA781" i="7"/>
  <c r="AA782" i="7" l="1"/>
  <c r="AC781" i="7"/>
  <c r="AD781" i="7" s="1"/>
  <c r="AC782" i="7" l="1"/>
  <c r="AD782" i="7" s="1"/>
  <c r="AA783" i="7"/>
  <c r="AA784" i="7" l="1"/>
  <c r="AC783" i="7"/>
  <c r="AD783" i="7" s="1"/>
  <c r="AC784" i="7" l="1"/>
  <c r="AD784" i="7" s="1"/>
  <c r="AA785" i="7"/>
  <c r="AA786" i="7" l="1"/>
  <c r="AC785" i="7"/>
  <c r="AD785" i="7" s="1"/>
  <c r="AC786" i="7" l="1"/>
  <c r="AD786" i="7" s="1"/>
  <c r="AA787" i="7"/>
  <c r="AA788" i="7" l="1"/>
  <c r="AC787" i="7"/>
  <c r="AD787" i="7" s="1"/>
  <c r="AC788" i="7" l="1"/>
  <c r="AD788" i="7" s="1"/>
  <c r="AA789" i="7"/>
  <c r="AC789" i="7" l="1"/>
  <c r="AD789" i="7" s="1"/>
  <c r="AA790" i="7"/>
  <c r="AA791" i="7" l="1"/>
  <c r="AC790" i="7"/>
  <c r="AD790" i="7" s="1"/>
  <c r="AA792" i="7" l="1"/>
  <c r="AC791" i="7"/>
  <c r="AD791" i="7" s="1"/>
  <c r="AA793" i="7" l="1"/>
  <c r="AC792" i="7"/>
  <c r="AD792" i="7" s="1"/>
  <c r="AC793" i="7" l="1"/>
  <c r="AD793" i="7" s="1"/>
  <c r="AA794" i="7"/>
  <c r="AA795" i="7" l="1"/>
  <c r="AC794" i="7"/>
  <c r="AD794" i="7" s="1"/>
  <c r="AA796" i="7" l="1"/>
  <c r="AC795" i="7"/>
  <c r="AD795" i="7" s="1"/>
  <c r="AC796" i="7" l="1"/>
  <c r="AD796" i="7" s="1"/>
  <c r="AA797" i="7"/>
  <c r="AA798" i="7" l="1"/>
  <c r="AC797" i="7"/>
  <c r="AD797" i="7" s="1"/>
  <c r="AC798" i="7" l="1"/>
  <c r="AD798" i="7" s="1"/>
  <c r="AA799" i="7"/>
  <c r="AC799" i="7" l="1"/>
  <c r="AD799" i="7" s="1"/>
  <c r="AA800" i="7"/>
  <c r="AA801" i="7" l="1"/>
  <c r="AC800" i="7"/>
  <c r="AD800" i="7" s="1"/>
  <c r="AA802" i="7" l="1"/>
  <c r="AC801" i="7"/>
  <c r="AD801" i="7" s="1"/>
  <c r="AC802" i="7" l="1"/>
  <c r="AD802" i="7" s="1"/>
  <c r="AA803" i="7"/>
  <c r="AA804" i="7" l="1"/>
  <c r="AC803" i="7"/>
  <c r="AD803" i="7" s="1"/>
  <c r="AA805" i="7" l="1"/>
  <c r="AC804" i="7"/>
  <c r="AD804" i="7" s="1"/>
  <c r="AC805" i="7" l="1"/>
  <c r="AD805" i="7" s="1"/>
  <c r="AA806" i="7"/>
  <c r="AC806" i="7" l="1"/>
  <c r="AD806" i="7" s="1"/>
  <c r="AA807" i="7"/>
  <c r="AC807" i="7" l="1"/>
  <c r="AD807" i="7" s="1"/>
  <c r="AA808" i="7"/>
  <c r="AC808" i="7" l="1"/>
  <c r="AD808" i="7" s="1"/>
  <c r="AA809" i="7"/>
  <c r="AC809" i="7" l="1"/>
  <c r="AD809" i="7" s="1"/>
  <c r="AA810" i="7"/>
  <c r="AC810" i="7" l="1"/>
  <c r="AD810" i="7" s="1"/>
  <c r="AA811" i="7"/>
  <c r="AA812" i="7" l="1"/>
  <c r="AC811" i="7"/>
  <c r="AD811" i="7" s="1"/>
  <c r="AA813" i="7" l="1"/>
  <c r="AC812" i="7"/>
  <c r="AD812" i="7" s="1"/>
  <c r="AA814" i="7" l="1"/>
  <c r="AC813" i="7"/>
  <c r="AD813" i="7" s="1"/>
  <c r="AA815" i="7" l="1"/>
  <c r="AC814" i="7"/>
  <c r="AD814" i="7" s="1"/>
  <c r="AC815" i="7" l="1"/>
  <c r="AD815" i="7" s="1"/>
  <c r="AA816" i="7"/>
  <c r="AC816" i="7" l="1"/>
  <c r="AD816" i="7" s="1"/>
  <c r="AA817" i="7"/>
  <c r="AA818" i="7" l="1"/>
  <c r="AC817" i="7"/>
  <c r="AD817" i="7" s="1"/>
  <c r="AC818" i="7" l="1"/>
  <c r="AD818" i="7" s="1"/>
  <c r="AA819" i="7"/>
  <c r="AC819" i="7" l="1"/>
  <c r="AD819" i="7" s="1"/>
  <c r="AA820" i="7"/>
  <c r="AA821" i="7" l="1"/>
  <c r="AC820" i="7"/>
  <c r="AD820" i="7" s="1"/>
  <c r="AC821" i="7" l="1"/>
  <c r="AD821" i="7" s="1"/>
  <c r="AA822" i="7"/>
  <c r="AA823" i="7" l="1"/>
  <c r="AC822" i="7"/>
  <c r="AD822" i="7" s="1"/>
  <c r="AA824" i="7" l="1"/>
  <c r="AC823" i="7"/>
  <c r="AD823" i="7" s="1"/>
  <c r="AC824" i="7" l="1"/>
  <c r="AD824" i="7" s="1"/>
  <c r="AA825" i="7"/>
  <c r="AC825" i="7" l="1"/>
  <c r="AD825" i="7" s="1"/>
  <c r="AA826" i="7"/>
  <c r="AA827" i="7" l="1"/>
  <c r="AC826" i="7"/>
  <c r="AD826" i="7" s="1"/>
  <c r="AA828" i="7" l="1"/>
  <c r="AC827" i="7"/>
  <c r="AD827" i="7" s="1"/>
  <c r="AC828" i="7" l="1"/>
  <c r="AD828" i="7" s="1"/>
  <c r="AA829" i="7"/>
  <c r="AA830" i="7" l="1"/>
  <c r="AC829" i="7"/>
  <c r="AD829" i="7" s="1"/>
  <c r="AC830" i="7" l="1"/>
  <c r="AD830" i="7" s="1"/>
  <c r="AA831" i="7"/>
  <c r="AC831" i="7" l="1"/>
  <c r="AD831" i="7" s="1"/>
  <c r="AA832" i="7"/>
  <c r="AA833" i="7" l="1"/>
  <c r="AC832" i="7"/>
  <c r="AD832" i="7" s="1"/>
  <c r="AA834" i="7" l="1"/>
  <c r="AC833" i="7"/>
  <c r="AD833" i="7" s="1"/>
  <c r="AA835" i="7" l="1"/>
  <c r="AC834" i="7"/>
  <c r="AD834" i="7" s="1"/>
  <c r="AA836" i="7" l="1"/>
  <c r="AC835" i="7"/>
  <c r="AD835" i="7" s="1"/>
  <c r="AA837" i="7" l="1"/>
  <c r="AC836" i="7"/>
  <c r="AD836" i="7" s="1"/>
  <c r="AC837" i="7" l="1"/>
  <c r="AD837" i="7" s="1"/>
  <c r="AA838" i="7"/>
  <c r="AA839" i="7" l="1"/>
  <c r="AC838" i="7"/>
  <c r="AD838" i="7" s="1"/>
  <c r="AA840" i="7" l="1"/>
  <c r="AC839" i="7"/>
  <c r="AD839" i="7" s="1"/>
  <c r="AC840" i="7" l="1"/>
  <c r="AD840" i="7" s="1"/>
  <c r="AA841" i="7"/>
  <c r="AC841" i="7" l="1"/>
  <c r="AD841" i="7" s="1"/>
  <c r="AA842" i="7"/>
  <c r="AA843" i="7" l="1"/>
  <c r="AC842" i="7"/>
  <c r="AD842" i="7" s="1"/>
  <c r="AA844" i="7" l="1"/>
  <c r="AC843" i="7"/>
  <c r="AD843" i="7" s="1"/>
  <c r="AA845" i="7" l="1"/>
  <c r="AC844" i="7"/>
  <c r="AD844" i="7" s="1"/>
  <c r="AC845" i="7" l="1"/>
  <c r="AD845" i="7" s="1"/>
  <c r="AA846" i="7"/>
  <c r="AA847" i="7" l="1"/>
  <c r="AC846" i="7"/>
  <c r="AD846" i="7" s="1"/>
  <c r="AC847" i="7" l="1"/>
  <c r="AD847" i="7" s="1"/>
  <c r="AA848" i="7"/>
  <c r="AA849" i="7" l="1"/>
  <c r="AC848" i="7"/>
  <c r="AD848" i="7" s="1"/>
  <c r="AA850" i="7" l="1"/>
  <c r="AC849" i="7"/>
  <c r="AD849" i="7" s="1"/>
  <c r="AA851" i="7" l="1"/>
  <c r="AC850" i="7"/>
  <c r="AD850" i="7" s="1"/>
  <c r="AA852" i="7" l="1"/>
  <c r="AC851" i="7"/>
  <c r="AD851" i="7" s="1"/>
  <c r="AA853" i="7" l="1"/>
  <c r="AC852" i="7"/>
  <c r="AD852" i="7" s="1"/>
  <c r="AC853" i="7" l="1"/>
  <c r="AD853" i="7" s="1"/>
  <c r="AA854" i="7"/>
  <c r="AA855" i="7" l="1"/>
  <c r="AC854" i="7"/>
  <c r="AD854" i="7" s="1"/>
  <c r="AA856" i="7" l="1"/>
  <c r="AC855" i="7"/>
  <c r="AD855" i="7" s="1"/>
  <c r="AC856" i="7" l="1"/>
  <c r="AD856" i="7" s="1"/>
  <c r="AA857" i="7"/>
  <c r="AC857" i="7" l="1"/>
  <c r="AD857" i="7" s="1"/>
  <c r="AA858" i="7"/>
  <c r="AA859" i="7" l="1"/>
  <c r="AC858" i="7"/>
  <c r="AD858" i="7" s="1"/>
  <c r="AA860" i="7" l="1"/>
  <c r="AC859" i="7"/>
  <c r="AD859" i="7" s="1"/>
  <c r="AC860" i="7" l="1"/>
  <c r="AD860" i="7" s="1"/>
  <c r="AA861" i="7"/>
  <c r="AA862" i="7" l="1"/>
  <c r="AC861" i="7"/>
  <c r="AD861" i="7" s="1"/>
  <c r="AA863" i="7" l="1"/>
  <c r="AC862" i="7"/>
  <c r="AD862" i="7" s="1"/>
  <c r="AC863" i="7" l="1"/>
  <c r="AD863" i="7" s="1"/>
  <c r="AA864" i="7"/>
  <c r="AA865" i="7" l="1"/>
  <c r="AC864" i="7"/>
  <c r="AD864" i="7" s="1"/>
  <c r="AA866" i="7" l="1"/>
  <c r="AC865" i="7"/>
  <c r="AD865" i="7" s="1"/>
  <c r="AA867" i="7" l="1"/>
  <c r="AC866" i="7"/>
  <c r="AD866" i="7" s="1"/>
  <c r="AA868" i="7" l="1"/>
  <c r="AC867" i="7"/>
  <c r="AD867" i="7" s="1"/>
  <c r="AA869" i="7" l="1"/>
  <c r="AC868" i="7"/>
  <c r="AD868" i="7" s="1"/>
  <c r="AC869" i="7" l="1"/>
  <c r="AD869" i="7" s="1"/>
  <c r="AA870" i="7"/>
  <c r="AA871" i="7" l="1"/>
  <c r="AC870" i="7"/>
  <c r="AD870" i="7" s="1"/>
  <c r="AA872" i="7" l="1"/>
  <c r="AC871" i="7"/>
  <c r="AD871" i="7" s="1"/>
  <c r="AC872" i="7" l="1"/>
  <c r="AD872" i="7" s="1"/>
  <c r="AA873" i="7"/>
  <c r="AC873" i="7" l="1"/>
  <c r="AD873" i="7" s="1"/>
  <c r="AA874" i="7"/>
  <c r="AA875" i="7" l="1"/>
  <c r="AC874" i="7"/>
  <c r="AD874" i="7" s="1"/>
  <c r="AA876" i="7" l="1"/>
  <c r="AC875" i="7"/>
  <c r="AD875" i="7" s="1"/>
  <c r="AC876" i="7" l="1"/>
  <c r="AD876" i="7" s="1"/>
  <c r="AA877" i="7"/>
  <c r="AA878" i="7" l="1"/>
  <c r="AC877" i="7"/>
  <c r="AD877" i="7" s="1"/>
  <c r="AA879" i="7" l="1"/>
  <c r="AC878" i="7"/>
  <c r="AD878" i="7" s="1"/>
  <c r="AC879" i="7" l="1"/>
  <c r="AD879" i="7" s="1"/>
  <c r="AA880" i="7"/>
  <c r="AA881" i="7" l="1"/>
  <c r="AC880" i="7"/>
  <c r="AD880" i="7" s="1"/>
  <c r="AA882" i="7" l="1"/>
  <c r="AC881" i="7"/>
  <c r="AD881" i="7" s="1"/>
  <c r="AA883" i="7" l="1"/>
  <c r="AC882" i="7"/>
  <c r="AD882" i="7" s="1"/>
  <c r="AA884" i="7" l="1"/>
  <c r="AC883" i="7"/>
  <c r="AD883" i="7" s="1"/>
  <c r="AA885" i="7" l="1"/>
  <c r="AC884" i="7"/>
  <c r="AD884" i="7" s="1"/>
  <c r="AC885" i="7" l="1"/>
  <c r="AD885" i="7" s="1"/>
  <c r="AA886" i="7"/>
  <c r="AA887" i="7" l="1"/>
  <c r="AC886" i="7"/>
  <c r="AD886" i="7" s="1"/>
  <c r="AA888" i="7" l="1"/>
  <c r="AC887" i="7"/>
  <c r="AD887" i="7" s="1"/>
  <c r="AC888" i="7" l="1"/>
  <c r="AD888" i="7" s="1"/>
  <c r="AA889" i="7"/>
  <c r="AC889" i="7" l="1"/>
  <c r="AD889" i="7" s="1"/>
  <c r="AA890" i="7"/>
  <c r="AA891" i="7" l="1"/>
  <c r="AC890" i="7"/>
  <c r="AD890" i="7" s="1"/>
  <c r="AA892" i="7" l="1"/>
  <c r="AC891" i="7"/>
  <c r="AD891" i="7" s="1"/>
  <c r="AA893" i="7" l="1"/>
  <c r="AC892" i="7"/>
  <c r="AD892" i="7" s="1"/>
  <c r="AA894" i="7" l="1"/>
  <c r="AC893" i="7"/>
  <c r="AD893" i="7" s="1"/>
  <c r="AA895" i="7" l="1"/>
  <c r="AC894" i="7"/>
  <c r="AD894" i="7" s="1"/>
  <c r="AA896" i="7" l="1"/>
  <c r="AC895" i="7"/>
  <c r="AD895" i="7" s="1"/>
  <c r="AC896" i="7" l="1"/>
  <c r="AD896" i="7" s="1"/>
  <c r="AA897" i="7"/>
  <c r="AC897" i="7" l="1"/>
  <c r="AD897" i="7" s="1"/>
  <c r="AA898" i="7"/>
  <c r="AC898" i="7" l="1"/>
  <c r="AD898" i="7" s="1"/>
  <c r="AA899" i="7"/>
  <c r="AC899" i="7" l="1"/>
  <c r="AD899" i="7" s="1"/>
  <c r="AA900" i="7"/>
  <c r="AA901" i="7" l="1"/>
  <c r="AC900" i="7"/>
  <c r="AD900" i="7" s="1"/>
  <c r="AC901" i="7" l="1"/>
  <c r="AD901" i="7" s="1"/>
  <c r="AA902" i="7"/>
  <c r="AA903" i="7" l="1"/>
  <c r="AC902" i="7"/>
  <c r="AD902" i="7" s="1"/>
  <c r="AA904" i="7" l="1"/>
  <c r="AC903" i="7"/>
  <c r="AD903" i="7" s="1"/>
  <c r="AC904" i="7" l="1"/>
  <c r="AD904" i="7" s="1"/>
  <c r="AA905" i="7"/>
  <c r="AC905" i="7" l="1"/>
  <c r="AD905" i="7" s="1"/>
  <c r="AA906" i="7"/>
  <c r="AA907" i="7" l="1"/>
  <c r="AC906" i="7"/>
  <c r="AD906" i="7" s="1"/>
  <c r="AA908" i="7" l="1"/>
  <c r="AC907" i="7"/>
  <c r="AD907" i="7" s="1"/>
  <c r="AA909" i="7" l="1"/>
  <c r="AC908" i="7"/>
  <c r="AD908" i="7" s="1"/>
  <c r="AA910" i="7" l="1"/>
  <c r="AC909" i="7"/>
  <c r="AD909" i="7" s="1"/>
  <c r="AA911" i="7" l="1"/>
  <c r="AC910" i="7"/>
  <c r="AD910" i="7" s="1"/>
  <c r="AA912" i="7" l="1"/>
  <c r="AC911" i="7"/>
  <c r="AD911" i="7" s="1"/>
  <c r="AC912" i="7" l="1"/>
  <c r="AD912" i="7" s="1"/>
  <c r="AA913" i="7"/>
  <c r="AC913" i="7" l="1"/>
  <c r="AD913" i="7" s="1"/>
  <c r="AA914" i="7"/>
  <c r="AA915" i="7" l="1"/>
  <c r="AC914" i="7"/>
  <c r="AD914" i="7" s="1"/>
  <c r="AA916" i="7" l="1"/>
  <c r="AC915" i="7"/>
  <c r="AD915" i="7" s="1"/>
  <c r="AC916" i="7" l="1"/>
  <c r="AD916" i="7" s="1"/>
  <c r="AA917" i="7"/>
  <c r="AA918" i="7" l="1"/>
  <c r="AC917" i="7"/>
  <c r="AD917" i="7" s="1"/>
  <c r="AA919" i="7" l="1"/>
  <c r="AC918" i="7"/>
  <c r="AD918" i="7" s="1"/>
  <c r="AA920" i="7" l="1"/>
  <c r="AC919" i="7"/>
  <c r="AD919" i="7" s="1"/>
  <c r="AC920" i="7" l="1"/>
  <c r="AD920" i="7" s="1"/>
  <c r="AA921" i="7"/>
  <c r="AA922" i="7" l="1"/>
  <c r="AC921" i="7"/>
  <c r="AD921" i="7" s="1"/>
  <c r="AA923" i="7" l="1"/>
  <c r="AC922" i="7"/>
  <c r="AD922" i="7" s="1"/>
  <c r="AA924" i="7" l="1"/>
  <c r="AC923" i="7"/>
  <c r="AD923" i="7" s="1"/>
  <c r="AA925" i="7" l="1"/>
  <c r="AC924" i="7"/>
  <c r="AD924" i="7" s="1"/>
  <c r="AA926" i="7" l="1"/>
  <c r="AC925" i="7"/>
  <c r="AD925" i="7" s="1"/>
  <c r="AA927" i="7" l="1"/>
  <c r="AC926" i="7"/>
  <c r="AD926" i="7" s="1"/>
  <c r="AA928" i="7" l="1"/>
  <c r="AC927" i="7"/>
  <c r="AD927" i="7" s="1"/>
  <c r="AA929" i="7" l="1"/>
  <c r="AC928" i="7"/>
  <c r="AD928" i="7" s="1"/>
  <c r="AA930" i="7" l="1"/>
  <c r="AC929" i="7"/>
  <c r="AD929" i="7" s="1"/>
  <c r="AA931" i="7" l="1"/>
  <c r="AC930" i="7"/>
  <c r="AD930" i="7" s="1"/>
  <c r="AA932" i="7" l="1"/>
  <c r="AC931" i="7"/>
  <c r="AD931" i="7" s="1"/>
  <c r="AC932" i="7" l="1"/>
  <c r="AD932" i="7" s="1"/>
  <c r="AA933" i="7"/>
  <c r="AA934" i="7" l="1"/>
  <c r="AC933" i="7"/>
  <c r="AD933" i="7" s="1"/>
  <c r="AA935" i="7" l="1"/>
  <c r="AC934" i="7"/>
  <c r="AD934" i="7" s="1"/>
  <c r="AA936" i="7" l="1"/>
  <c r="AC935" i="7"/>
  <c r="AD935" i="7" s="1"/>
  <c r="AC936" i="7" l="1"/>
  <c r="AD936" i="7" s="1"/>
  <c r="AA937" i="7"/>
  <c r="AA938" i="7" l="1"/>
  <c r="AC937" i="7"/>
  <c r="AD937" i="7" s="1"/>
  <c r="AA939" i="7" l="1"/>
  <c r="AC938" i="7"/>
  <c r="AD938" i="7" s="1"/>
  <c r="AC939" i="7" l="1"/>
  <c r="AD939" i="7" s="1"/>
  <c r="AA940" i="7"/>
  <c r="AA941" i="7" l="1"/>
  <c r="AC940" i="7"/>
  <c r="AD940" i="7" s="1"/>
  <c r="AC941" i="7" l="1"/>
  <c r="AD941" i="7" s="1"/>
  <c r="AA942" i="7"/>
  <c r="AA943" i="7" l="1"/>
  <c r="AC942" i="7"/>
  <c r="AD942" i="7" s="1"/>
  <c r="AC943" i="7" l="1"/>
  <c r="AD943" i="7" s="1"/>
  <c r="AA944" i="7"/>
  <c r="AC944" i="7" l="1"/>
  <c r="AD944" i="7" s="1"/>
  <c r="AA945" i="7"/>
  <c r="AC945" i="7" l="1"/>
  <c r="AD945" i="7" s="1"/>
  <c r="AA946" i="7"/>
  <c r="AA947" i="7" l="1"/>
  <c r="AC946" i="7"/>
  <c r="AD946" i="7" s="1"/>
  <c r="AC947" i="7" l="1"/>
  <c r="AD947" i="7" s="1"/>
  <c r="AA948" i="7"/>
  <c r="AC948" i="7" l="1"/>
  <c r="AD948" i="7" s="1"/>
  <c r="AA949" i="7"/>
  <c r="AC949" i="7" l="1"/>
  <c r="AD949" i="7" s="1"/>
  <c r="AA950" i="7"/>
  <c r="AA951" i="7" l="1"/>
  <c r="AC950" i="7"/>
  <c r="AD950" i="7" s="1"/>
  <c r="AC951" i="7" l="1"/>
  <c r="AD951" i="7" s="1"/>
  <c r="AA952" i="7"/>
  <c r="AC952" i="7" l="1"/>
  <c r="AD952" i="7" s="1"/>
  <c r="AA953" i="7"/>
  <c r="AC953" i="7" l="1"/>
  <c r="AD953" i="7" s="1"/>
  <c r="AA954" i="7"/>
  <c r="AA955" i="7" l="1"/>
  <c r="AC954" i="7"/>
  <c r="AD954" i="7" s="1"/>
  <c r="AA956" i="7" l="1"/>
  <c r="AC955" i="7"/>
  <c r="AD955" i="7" s="1"/>
  <c r="AC956" i="7" l="1"/>
  <c r="AD956" i="7" s="1"/>
  <c r="AA957" i="7"/>
  <c r="AA958" i="7" l="1"/>
  <c r="AC957" i="7"/>
  <c r="AD957" i="7" s="1"/>
  <c r="AA959" i="7" l="1"/>
  <c r="AC958" i="7"/>
  <c r="AD958" i="7" s="1"/>
  <c r="AA960" i="7" l="1"/>
  <c r="AC959" i="7"/>
  <c r="AD959" i="7" s="1"/>
  <c r="AA961" i="7" l="1"/>
  <c r="AC960" i="7"/>
  <c r="AD960" i="7" s="1"/>
  <c r="AC961" i="7" l="1"/>
  <c r="AD961" i="7" s="1"/>
  <c r="AA962" i="7"/>
  <c r="AA963" i="7" l="1"/>
  <c r="AC962" i="7"/>
  <c r="AD962" i="7" s="1"/>
  <c r="AA964" i="7" l="1"/>
  <c r="AC963" i="7"/>
  <c r="AD963" i="7" s="1"/>
  <c r="AC964" i="7" l="1"/>
  <c r="AD964" i="7" s="1"/>
  <c r="AA965" i="7"/>
  <c r="AA966" i="7" l="1"/>
  <c r="AC965" i="7"/>
  <c r="AD965" i="7" s="1"/>
  <c r="AA967" i="7" l="1"/>
  <c r="AC966" i="7"/>
  <c r="AD966" i="7" s="1"/>
  <c r="AA968" i="7" l="1"/>
  <c r="AC967" i="7"/>
  <c r="AD967" i="7" s="1"/>
  <c r="AA969" i="7" l="1"/>
  <c r="AC968" i="7"/>
  <c r="AD968" i="7" s="1"/>
  <c r="AC969" i="7" l="1"/>
  <c r="AD969" i="7" s="1"/>
  <c r="AA970" i="7"/>
  <c r="AA971" i="7" l="1"/>
  <c r="AC970" i="7"/>
  <c r="AD970" i="7" s="1"/>
  <c r="AA972" i="7" l="1"/>
  <c r="AC971" i="7"/>
  <c r="AD971" i="7" s="1"/>
  <c r="AC972" i="7" l="1"/>
  <c r="AD972" i="7" s="1"/>
  <c r="AA973" i="7"/>
  <c r="AA974" i="7" l="1"/>
  <c r="AC973" i="7"/>
  <c r="AD973" i="7" s="1"/>
  <c r="AC974" i="7" l="1"/>
  <c r="AD974" i="7" s="1"/>
  <c r="AA975" i="7"/>
  <c r="AC975" i="7" l="1"/>
  <c r="AD975" i="7" s="1"/>
  <c r="AA976" i="7"/>
  <c r="AC976" i="7" l="1"/>
  <c r="AD976" i="7" s="1"/>
  <c r="AA977" i="7"/>
  <c r="AA978" i="7" l="1"/>
  <c r="AC977" i="7"/>
  <c r="AD977" i="7" s="1"/>
  <c r="AA979" i="7" l="1"/>
  <c r="AC978" i="7"/>
  <c r="AD978" i="7" s="1"/>
  <c r="AA980" i="7" l="1"/>
  <c r="AC979" i="7"/>
  <c r="AD979" i="7" s="1"/>
  <c r="AC980" i="7" l="1"/>
  <c r="AD980" i="7" s="1"/>
  <c r="AA981" i="7"/>
  <c r="AA982" i="7" l="1"/>
  <c r="AC981" i="7"/>
  <c r="AD981" i="7" s="1"/>
  <c r="AA983" i="7" l="1"/>
  <c r="AC982" i="7"/>
  <c r="AD982" i="7" s="1"/>
  <c r="AC983" i="7" l="1"/>
  <c r="AD983" i="7" s="1"/>
  <c r="AA984" i="7"/>
  <c r="AA985" i="7" l="1"/>
  <c r="AC984" i="7"/>
  <c r="AD984" i="7" s="1"/>
  <c r="AA986" i="7" l="1"/>
  <c r="AC985" i="7"/>
  <c r="AD985" i="7" s="1"/>
  <c r="AC986" i="7" l="1"/>
  <c r="AD986" i="7" s="1"/>
  <c r="AA987" i="7"/>
  <c r="AC987" i="7" l="1"/>
  <c r="AD987" i="7" s="1"/>
  <c r="AA988" i="7"/>
  <c r="AA989" i="7" l="1"/>
  <c r="AC988" i="7"/>
  <c r="AD988" i="7" s="1"/>
  <c r="AC989" i="7" l="1"/>
  <c r="AD989" i="7" s="1"/>
  <c r="AA990" i="7"/>
  <c r="AA991" i="7" l="1"/>
  <c r="AC990" i="7"/>
  <c r="AD990" i="7" s="1"/>
  <c r="AA992" i="7" l="1"/>
  <c r="AC991" i="7"/>
  <c r="AD991" i="7" s="1"/>
  <c r="AC992" i="7" l="1"/>
  <c r="AD992" i="7" s="1"/>
  <c r="AA993" i="7"/>
  <c r="AA994" i="7" l="1"/>
  <c r="AC993" i="7"/>
  <c r="AD993" i="7" s="1"/>
  <c r="AC994" i="7" l="1"/>
  <c r="AD994" i="7" s="1"/>
  <c r="AA995" i="7"/>
  <c r="AC995" i="7" l="1"/>
  <c r="AD995" i="7" s="1"/>
  <c r="AA996" i="7"/>
  <c r="AC996" i="7" l="1"/>
  <c r="AD996" i="7" s="1"/>
  <c r="AA997" i="7"/>
  <c r="AC997" i="7" l="1"/>
  <c r="AD997" i="7" s="1"/>
  <c r="AA998" i="7"/>
  <c r="AA999" i="7" l="1"/>
  <c r="AC998" i="7"/>
  <c r="AD998" i="7" s="1"/>
  <c r="AC999" i="7" l="1"/>
  <c r="AD999" i="7" s="1"/>
  <c r="AA1000" i="7"/>
  <c r="AC1000" i="7" l="1"/>
  <c r="AD1000" i="7" s="1"/>
  <c r="AA1001" i="7"/>
  <c r="AA1002" i="7" l="1"/>
  <c r="AC1001" i="7"/>
  <c r="AD1001" i="7" s="1"/>
  <c r="AA1003" i="7" l="1"/>
  <c r="AC1002" i="7"/>
  <c r="AD1002" i="7" s="1"/>
  <c r="AC1003" i="7" l="1"/>
  <c r="AD1003" i="7" s="1"/>
  <c r="AA1004" i="7"/>
  <c r="AA1005" i="7" l="1"/>
  <c r="AC1004" i="7"/>
  <c r="AD1004" i="7" s="1"/>
  <c r="AA1006" i="7" l="1"/>
  <c r="AC1005" i="7"/>
  <c r="AD1005" i="7" s="1"/>
  <c r="AC1006" i="7" l="1"/>
  <c r="AD1006" i="7" s="1"/>
  <c r="AA1007" i="7"/>
  <c r="AA1008" i="7" l="1"/>
  <c r="AC1007" i="7"/>
  <c r="AD1007" i="7" s="1"/>
  <c r="AC1008" i="7" l="1"/>
  <c r="AD1008" i="7" s="1"/>
  <c r="AA1009" i="7"/>
  <c r="AA1010" i="7" l="1"/>
  <c r="AC1009" i="7"/>
  <c r="AD1009" i="7" s="1"/>
  <c r="AC1010" i="7" l="1"/>
  <c r="AD1010" i="7" s="1"/>
  <c r="AA1011" i="7"/>
  <c r="AA1012" i="7" l="1"/>
  <c r="AC1011" i="7"/>
  <c r="AD1011" i="7" s="1"/>
  <c r="AC1012" i="7" l="1"/>
  <c r="AD1012" i="7" s="1"/>
  <c r="AA1013" i="7"/>
  <c r="AC1013" i="7" l="1"/>
  <c r="AD1013" i="7" s="1"/>
  <c r="AA1014" i="7"/>
  <c r="AC1014" i="7" l="1"/>
  <c r="AD1014" i="7" s="1"/>
  <c r="AA1015" i="7"/>
  <c r="AA1016" i="7" l="1"/>
  <c r="AC1015" i="7"/>
  <c r="AD1015" i="7" s="1"/>
  <c r="AC1016" i="7" l="1"/>
  <c r="AD1016" i="7" s="1"/>
  <c r="AA1017" i="7"/>
  <c r="AA1018" i="7" l="1"/>
  <c r="AC1017" i="7"/>
  <c r="AD1017" i="7" s="1"/>
  <c r="AC1018" i="7" l="1"/>
  <c r="AD1018" i="7" s="1"/>
  <c r="AA1019" i="7"/>
  <c r="AC1019" i="7" l="1"/>
  <c r="AD1019" i="7" s="1"/>
  <c r="AA1020" i="7"/>
  <c r="AA1021" i="7" l="1"/>
  <c r="AC1020" i="7"/>
  <c r="AD1020" i="7" s="1"/>
  <c r="AA1022" i="7" l="1"/>
  <c r="AC1021" i="7"/>
  <c r="AD1021" i="7" s="1"/>
  <c r="AA1023" i="7" l="1"/>
  <c r="AC1022" i="7"/>
  <c r="AD1022" i="7" s="1"/>
  <c r="AA1024" i="7" l="1"/>
  <c r="AC1023" i="7"/>
  <c r="AD1023" i="7" s="1"/>
  <c r="AA1025" i="7" l="1"/>
  <c r="AC1024" i="7"/>
  <c r="AD1024" i="7" s="1"/>
  <c r="AA1026" i="7" l="1"/>
  <c r="AC1025" i="7"/>
  <c r="AD1025" i="7" s="1"/>
  <c r="AA1027" i="7" l="1"/>
  <c r="AC1026" i="7"/>
  <c r="AD1026" i="7" s="1"/>
  <c r="AC1027" i="7" l="1"/>
  <c r="AD1027" i="7" s="1"/>
  <c r="AA1028" i="7"/>
  <c r="AA1029" i="7" l="1"/>
  <c r="AC1028" i="7"/>
  <c r="AD1028" i="7" s="1"/>
  <c r="AC1029" i="7" l="1"/>
  <c r="AD1029" i="7" s="1"/>
  <c r="AA1030" i="7"/>
  <c r="AA1031" i="7" l="1"/>
  <c r="AC1030" i="7"/>
  <c r="AD1030" i="7" s="1"/>
  <c r="AA1032" i="7" l="1"/>
  <c r="AC1031" i="7"/>
  <c r="AD1031" i="7" s="1"/>
  <c r="AA1033" i="7" l="1"/>
  <c r="AC1032" i="7"/>
  <c r="AD1032" i="7" s="1"/>
  <c r="AC1033" i="7" l="1"/>
  <c r="AD1033" i="7" s="1"/>
  <c r="AA1034" i="7"/>
  <c r="AA1035" i="7" l="1"/>
  <c r="AC1034" i="7"/>
  <c r="AD1034" i="7" s="1"/>
  <c r="AC1035" i="7" l="1"/>
  <c r="AD1035" i="7" s="1"/>
  <c r="AA1036" i="7"/>
  <c r="AA1037" i="7" l="1"/>
  <c r="AC1036" i="7"/>
  <c r="AD1036" i="7" s="1"/>
  <c r="AA1038" i="7" l="1"/>
  <c r="AC1037" i="7"/>
  <c r="AD1037" i="7" s="1"/>
  <c r="AC1038" i="7" l="1"/>
  <c r="AD1038" i="7" s="1"/>
  <c r="AA1039" i="7"/>
  <c r="AA1040" i="7" l="1"/>
  <c r="AC1039" i="7"/>
  <c r="AD1039" i="7" s="1"/>
  <c r="AA1041" i="7" l="1"/>
  <c r="AC1040" i="7"/>
  <c r="AD1040" i="7" s="1"/>
  <c r="AA1042" i="7" l="1"/>
  <c r="AC1041" i="7"/>
  <c r="AD1041" i="7" s="1"/>
  <c r="AC1042" i="7" l="1"/>
  <c r="AD1042" i="7" s="1"/>
  <c r="AA1043" i="7"/>
  <c r="AC1043" i="7" l="1"/>
  <c r="AD1043" i="7" s="1"/>
  <c r="AA1044" i="7"/>
  <c r="AA1045" i="7" l="1"/>
  <c r="AC1044" i="7"/>
  <c r="AD1044" i="7" s="1"/>
  <c r="AC1045" i="7" l="1"/>
  <c r="AD1045" i="7" s="1"/>
  <c r="AA1046" i="7"/>
  <c r="AC1046" i="7" l="1"/>
  <c r="AD1046" i="7" s="1"/>
  <c r="AA1047" i="7"/>
  <c r="AC1047" i="7" l="1"/>
  <c r="AD1047" i="7" s="1"/>
  <c r="AA1048" i="7"/>
  <c r="AA1049" i="7" l="1"/>
  <c r="AC1048" i="7"/>
  <c r="AD1048" i="7" s="1"/>
  <c r="AA1050" i="7" l="1"/>
  <c r="AC1049" i="7"/>
  <c r="AD1049" i="7" s="1"/>
  <c r="AC1050" i="7" l="1"/>
  <c r="AD1050" i="7" s="1"/>
  <c r="AA1051" i="7"/>
  <c r="AC1051" i="7" l="1"/>
  <c r="AD1051" i="7" s="1"/>
  <c r="AA1052" i="7"/>
  <c r="AA1053" i="7" l="1"/>
  <c r="AC1052" i="7"/>
  <c r="AD1052" i="7" s="1"/>
  <c r="AA1054" i="7" l="1"/>
  <c r="AC1053" i="7"/>
  <c r="AD1053" i="7" s="1"/>
  <c r="AC1054" i="7" l="1"/>
  <c r="AD1054" i="7" s="1"/>
  <c r="AA1055" i="7"/>
  <c r="AC1055" i="7" l="1"/>
  <c r="AD1055" i="7" s="1"/>
  <c r="AA1056" i="7"/>
  <c r="AA1057" i="7" l="1"/>
  <c r="AC1056" i="7"/>
  <c r="AD1056" i="7" s="1"/>
  <c r="AA1058" i="7" l="1"/>
  <c r="AC1057" i="7"/>
  <c r="AD1057" i="7" s="1"/>
  <c r="AC1058" i="7" l="1"/>
  <c r="AD1058" i="7" s="1"/>
  <c r="AA1059" i="7"/>
  <c r="AA1060" i="7" l="1"/>
  <c r="AC1059" i="7"/>
  <c r="AD1059" i="7" s="1"/>
  <c r="AA1061" i="7" l="1"/>
  <c r="AC1060" i="7"/>
  <c r="AD1060" i="7" s="1"/>
  <c r="AA1062" i="7" l="1"/>
  <c r="AC1061" i="7"/>
  <c r="AD1061" i="7" s="1"/>
  <c r="AA1063" i="7" l="1"/>
  <c r="AC1062" i="7"/>
  <c r="AD1062" i="7" s="1"/>
  <c r="AA1064" i="7" l="1"/>
  <c r="AC1063" i="7"/>
  <c r="AD1063" i="7" s="1"/>
  <c r="AA1065" i="7" l="1"/>
  <c r="AC1064" i="7"/>
  <c r="AD1064" i="7" s="1"/>
  <c r="AA1066" i="7" l="1"/>
  <c r="AC1065" i="7"/>
  <c r="AD1065" i="7" s="1"/>
  <c r="AC1066" i="7" l="1"/>
  <c r="AD1066" i="7" s="1"/>
  <c r="AA1067" i="7"/>
  <c r="AA1068" i="7" l="1"/>
  <c r="AC1067" i="7"/>
  <c r="AD1067" i="7" s="1"/>
  <c r="AC1068" i="7" l="1"/>
  <c r="AD1068" i="7" s="1"/>
  <c r="AA1069" i="7"/>
  <c r="AC1069" i="7" l="1"/>
  <c r="AD1069" i="7" s="1"/>
  <c r="AA1070" i="7"/>
  <c r="AA1071" i="7" l="1"/>
  <c r="AC1070" i="7"/>
  <c r="AD1070" i="7" s="1"/>
  <c r="AC1071" i="7" l="1"/>
  <c r="AD1071" i="7" s="1"/>
  <c r="AA1072" i="7"/>
  <c r="AA1073" i="7" l="1"/>
  <c r="AC1072" i="7"/>
  <c r="AD1072" i="7" s="1"/>
  <c r="AA1074" i="7" l="1"/>
  <c r="AC1073" i="7"/>
  <c r="AD1073" i="7" s="1"/>
  <c r="AC1074" i="7" l="1"/>
  <c r="AD1074" i="7" s="1"/>
  <c r="AA1075" i="7"/>
  <c r="AC1075" i="7" l="1"/>
  <c r="AD1075" i="7" s="1"/>
  <c r="AA1076" i="7"/>
  <c r="AC1076" i="7" l="1"/>
  <c r="AD1076" i="7" s="1"/>
  <c r="AA1077" i="7"/>
  <c r="AC1077" i="7" l="1"/>
  <c r="AD1077" i="7" s="1"/>
  <c r="AA1078" i="7"/>
  <c r="AC1078" i="7" l="1"/>
  <c r="AD1078" i="7" s="1"/>
  <c r="AA1079" i="7"/>
  <c r="AA1080" i="7" l="1"/>
  <c r="AC1079" i="7"/>
  <c r="AD1079" i="7" s="1"/>
  <c r="AC1080" i="7" l="1"/>
  <c r="AD1080" i="7" s="1"/>
  <c r="AA1081" i="7"/>
  <c r="AC1081" i="7" l="1"/>
  <c r="AD1081" i="7" s="1"/>
  <c r="AA1082" i="7"/>
  <c r="AA1083" i="7" l="1"/>
  <c r="AC1082" i="7"/>
  <c r="AD1082" i="7" s="1"/>
  <c r="AA1084" i="7" l="1"/>
  <c r="AC1083" i="7"/>
  <c r="AD1083" i="7" s="1"/>
  <c r="AC1084" i="7" l="1"/>
  <c r="AD1084" i="7" s="1"/>
  <c r="AA1085" i="7"/>
  <c r="AC1085" i="7" l="1"/>
  <c r="AD1085" i="7" s="1"/>
  <c r="AA1086" i="7"/>
  <c r="AC1086" i="7" l="1"/>
  <c r="AD1086" i="7" s="1"/>
  <c r="AA1087" i="7"/>
  <c r="AC1087" i="7" l="1"/>
  <c r="AD1087" i="7" s="1"/>
  <c r="AA1088" i="7"/>
  <c r="AA1089" i="7" l="1"/>
  <c r="AC1088" i="7"/>
  <c r="AD1088" i="7" s="1"/>
  <c r="AC1089" i="7" l="1"/>
  <c r="AD1089" i="7" s="1"/>
  <c r="AA1090" i="7"/>
  <c r="AA1091" i="7" l="1"/>
  <c r="AC1090" i="7"/>
  <c r="AD1090" i="7" s="1"/>
  <c r="AA1092" i="7" l="1"/>
  <c r="AC1091" i="7"/>
  <c r="AD1091" i="7" s="1"/>
  <c r="AC1092" i="7" l="1"/>
  <c r="AD1092" i="7" s="1"/>
  <c r="AA1093" i="7"/>
  <c r="AA1094" i="7" l="1"/>
  <c r="AC1093" i="7"/>
  <c r="AD1093" i="7" s="1"/>
  <c r="AA1095" i="7" l="1"/>
  <c r="AC1094" i="7"/>
  <c r="AD1094" i="7" s="1"/>
  <c r="AC1095" i="7" l="1"/>
  <c r="AD1095" i="7" s="1"/>
  <c r="AA1096" i="7"/>
  <c r="AC1096" i="7" l="1"/>
  <c r="AD1096" i="7" s="1"/>
  <c r="AA1097" i="7"/>
  <c r="AC1097" i="7" l="1"/>
  <c r="AD1097" i="7" s="1"/>
  <c r="AA1098" i="7"/>
  <c r="AC1098" i="7" l="1"/>
  <c r="AD1098" i="7" s="1"/>
  <c r="AA1099" i="7"/>
  <c r="AC1099" i="7" l="1"/>
  <c r="AD1099" i="7" s="1"/>
  <c r="AA1100" i="7"/>
  <c r="AC1100" i="7" l="1"/>
  <c r="AD1100" i="7" s="1"/>
  <c r="AA1101" i="7"/>
  <c r="AA1102" i="7" l="1"/>
  <c r="AC1101" i="7"/>
  <c r="AD1101" i="7" s="1"/>
  <c r="AA1103" i="7" l="1"/>
  <c r="AC1102" i="7"/>
  <c r="AD1102" i="7" s="1"/>
  <c r="AA1104" i="7" l="1"/>
  <c r="AC1103" i="7"/>
  <c r="AD1103" i="7" s="1"/>
  <c r="AA1105" i="7" l="1"/>
  <c r="AC1104" i="7"/>
  <c r="AD1104" i="7" s="1"/>
  <c r="AC1105" i="7" l="1"/>
  <c r="AD1105" i="7" s="1"/>
  <c r="AA1106" i="7"/>
  <c r="AA1107" i="7" l="1"/>
  <c r="AC1106" i="7"/>
  <c r="AD1106" i="7" s="1"/>
  <c r="AC1107" i="7" l="1"/>
  <c r="AD1107" i="7" s="1"/>
  <c r="AA1108" i="7"/>
  <c r="AC1108" i="7" l="1"/>
  <c r="AD1108" i="7" s="1"/>
  <c r="AA1109" i="7"/>
  <c r="AC1109" i="7" l="1"/>
  <c r="AD1109" i="7" s="1"/>
  <c r="AA1110" i="7"/>
  <c r="AA1111" i="7" l="1"/>
  <c r="AC1110" i="7"/>
  <c r="AD1110" i="7" s="1"/>
  <c r="AA1112" i="7" l="1"/>
  <c r="AC1111" i="7"/>
  <c r="AD1111" i="7" s="1"/>
  <c r="AA1113" i="7" l="1"/>
  <c r="AC1112" i="7"/>
  <c r="AD1112" i="7" s="1"/>
  <c r="AA1114" i="7" l="1"/>
  <c r="AC1113" i="7"/>
  <c r="AD1113" i="7" s="1"/>
  <c r="AA1115" i="7" l="1"/>
  <c r="AC1114" i="7"/>
  <c r="AD1114" i="7" s="1"/>
  <c r="AA1116" i="7" l="1"/>
  <c r="AC1115" i="7"/>
  <c r="AD1115" i="7" s="1"/>
  <c r="AC1116" i="7" l="1"/>
  <c r="AD1116" i="7" s="1"/>
  <c r="AA1117" i="7"/>
  <c r="AC1117" i="7" l="1"/>
  <c r="AD1117" i="7" s="1"/>
  <c r="AA1118" i="7"/>
  <c r="AA1119" i="7" l="1"/>
  <c r="AC1118" i="7"/>
  <c r="AD1118" i="7" s="1"/>
  <c r="AC1119" i="7" l="1"/>
  <c r="AD1119" i="7" s="1"/>
  <c r="AA1120" i="7"/>
  <c r="AA1121" i="7" l="1"/>
  <c r="AC1120" i="7"/>
  <c r="AD1120" i="7" s="1"/>
  <c r="AC1121" i="7" l="1"/>
  <c r="AD1121" i="7" s="1"/>
  <c r="AA1122" i="7"/>
  <c r="AA1123" i="7" l="1"/>
  <c r="AC1122" i="7"/>
  <c r="AD1122" i="7" s="1"/>
  <c r="AA1124" i="7" l="1"/>
  <c r="AC1123" i="7"/>
  <c r="AD1123" i="7" s="1"/>
  <c r="AC1124" i="7" l="1"/>
  <c r="AD1124" i="7" s="1"/>
  <c r="AA1125" i="7"/>
  <c r="AA1126" i="7" l="1"/>
  <c r="AC1125" i="7"/>
  <c r="AD1125" i="7" s="1"/>
  <c r="AA1127" i="7" l="1"/>
  <c r="AC1126" i="7"/>
  <c r="AD1126" i="7" s="1"/>
  <c r="AA1128" i="7" l="1"/>
  <c r="AC1127" i="7"/>
  <c r="AD1127" i="7" s="1"/>
  <c r="AA1129" i="7" l="1"/>
  <c r="AC1128" i="7"/>
  <c r="AD1128" i="7" s="1"/>
  <c r="AC1129" i="7" l="1"/>
  <c r="AD1129" i="7" s="1"/>
  <c r="AA1130" i="7"/>
  <c r="AA1131" i="7" l="1"/>
  <c r="AC1130" i="7"/>
  <c r="AD1130" i="7" s="1"/>
  <c r="AA1132" i="7" l="1"/>
  <c r="AC1131" i="7"/>
  <c r="AD1131" i="7" s="1"/>
  <c r="AA1133" i="7" l="1"/>
  <c r="AC1132" i="7"/>
  <c r="AD1132" i="7" s="1"/>
  <c r="AC1133" i="7" l="1"/>
  <c r="AD1133" i="7" s="1"/>
  <c r="AA1134" i="7"/>
  <c r="AA1135" i="7" l="1"/>
  <c r="AC1134" i="7"/>
  <c r="AD1134" i="7" s="1"/>
  <c r="AA1136" i="7" l="1"/>
  <c r="AC1135" i="7"/>
  <c r="AD1135" i="7" s="1"/>
  <c r="AA1137" i="7" l="1"/>
  <c r="AC1136" i="7"/>
  <c r="AD1136" i="7" s="1"/>
  <c r="AA1138" i="7" l="1"/>
  <c r="AC1137" i="7"/>
  <c r="AD1137" i="7" s="1"/>
  <c r="AC1138" i="7" l="1"/>
  <c r="AD1138" i="7" s="1"/>
  <c r="AA1139" i="7"/>
  <c r="AA1140" i="7" l="1"/>
  <c r="AC1139" i="7"/>
  <c r="AD1139" i="7" s="1"/>
  <c r="AA1141" i="7" l="1"/>
  <c r="AC1140" i="7"/>
  <c r="AD1140" i="7" s="1"/>
  <c r="AC1141" i="7" l="1"/>
  <c r="AD1141" i="7" s="1"/>
  <c r="AA1142" i="7"/>
  <c r="AA1143" i="7" l="1"/>
  <c r="AC1142" i="7"/>
  <c r="AD1142" i="7" s="1"/>
  <c r="AC1143" i="7" l="1"/>
  <c r="AD1143" i="7" s="1"/>
  <c r="AA1144" i="7"/>
  <c r="AA1145" i="7" l="1"/>
  <c r="AC1144" i="7"/>
  <c r="AD1144" i="7" s="1"/>
  <c r="AC1145" i="7" l="1"/>
  <c r="AD1145" i="7" s="1"/>
  <c r="AA1146" i="7"/>
  <c r="AA1147" i="7" l="1"/>
  <c r="AC1146" i="7"/>
  <c r="AD1146" i="7" s="1"/>
  <c r="AA1148" i="7" l="1"/>
  <c r="AC1147" i="7"/>
  <c r="AD1147" i="7" s="1"/>
  <c r="AA1149" i="7" l="1"/>
  <c r="AC1148" i="7"/>
  <c r="AD1148" i="7" s="1"/>
  <c r="AA1150" i="7" l="1"/>
  <c r="AC1149" i="7"/>
  <c r="AD1149" i="7" s="1"/>
  <c r="AA1151" i="7" l="1"/>
  <c r="AC1150" i="7"/>
  <c r="AD1150" i="7" s="1"/>
  <c r="AA1152" i="7" l="1"/>
  <c r="AC1151" i="7"/>
  <c r="AD1151" i="7" s="1"/>
  <c r="AA1153" i="7" l="1"/>
  <c r="AC1152" i="7"/>
  <c r="AD1152" i="7" s="1"/>
  <c r="AC1153" i="7" l="1"/>
  <c r="AD1153" i="7" s="1"/>
  <c r="AA1154" i="7"/>
  <c r="AA1155" i="7" l="1"/>
  <c r="AC1154" i="7"/>
  <c r="AD1154" i="7" s="1"/>
  <c r="AC1155" i="7" l="1"/>
  <c r="AD1155" i="7" s="1"/>
  <c r="AA1156" i="7"/>
  <c r="AA1157" i="7" l="1"/>
  <c r="AC1156" i="7"/>
  <c r="AD1156" i="7" s="1"/>
  <c r="AC1157" i="7" l="1"/>
  <c r="AD1157" i="7" s="1"/>
  <c r="AA1158" i="7"/>
  <c r="AA1159" i="7" l="1"/>
  <c r="AC1158" i="7"/>
  <c r="AD1158" i="7" s="1"/>
  <c r="AA1160" i="7" l="1"/>
  <c r="AC1159" i="7"/>
  <c r="AD1159" i="7" s="1"/>
  <c r="AA1161" i="7" l="1"/>
  <c r="AC1160" i="7"/>
  <c r="AD1160" i="7" s="1"/>
  <c r="AA1162" i="7" l="1"/>
  <c r="AC1161" i="7"/>
  <c r="AD1161" i="7" s="1"/>
  <c r="AA1163" i="7" l="1"/>
  <c r="AC1162" i="7"/>
  <c r="AD1162" i="7" s="1"/>
  <c r="AC1163" i="7" l="1"/>
  <c r="AD1163" i="7" s="1"/>
  <c r="AA1164" i="7"/>
  <c r="AA1165" i="7" l="1"/>
  <c r="AC1164" i="7"/>
  <c r="AD1164" i="7" s="1"/>
  <c r="AC1165" i="7" l="1"/>
  <c r="AD1165" i="7" s="1"/>
  <c r="AA1166" i="7"/>
  <c r="AA1167" i="7" l="1"/>
  <c r="AC1166" i="7"/>
  <c r="AD1166" i="7" s="1"/>
  <c r="AC1167" i="7" l="1"/>
  <c r="AD1167" i="7" s="1"/>
  <c r="AA1168" i="7"/>
  <c r="AA1169" i="7" l="1"/>
  <c r="AC1168" i="7"/>
  <c r="AD1168" i="7" s="1"/>
  <c r="AA1170" i="7" l="1"/>
  <c r="AC1169" i="7"/>
  <c r="AD1169" i="7" s="1"/>
  <c r="AA1171" i="7" l="1"/>
  <c r="AC1170" i="7"/>
  <c r="AD1170" i="7" s="1"/>
  <c r="AA1172" i="7" l="1"/>
  <c r="AC1171" i="7"/>
  <c r="AD1171" i="7" s="1"/>
  <c r="AA1173" i="7" l="1"/>
  <c r="AC1172" i="7"/>
  <c r="AD1172" i="7" s="1"/>
  <c r="AC1173" i="7" l="1"/>
  <c r="AD1173" i="7" s="1"/>
  <c r="AA1174" i="7"/>
  <c r="AA1175" i="7" l="1"/>
  <c r="AC1174" i="7"/>
  <c r="AD1174" i="7" s="1"/>
  <c r="AA1176" i="7" l="1"/>
  <c r="AC1175" i="7"/>
  <c r="AD1175" i="7" s="1"/>
  <c r="AA1177" i="7" l="1"/>
  <c r="AC1176" i="7"/>
  <c r="AD1176" i="7" s="1"/>
  <c r="AC1177" i="7" l="1"/>
  <c r="AD1177" i="7" s="1"/>
  <c r="AA1178" i="7"/>
  <c r="AC1178" i="7" l="1"/>
  <c r="AD1178" i="7" s="1"/>
  <c r="AA1179" i="7"/>
  <c r="AA1180" i="7" l="1"/>
  <c r="AC1179" i="7"/>
  <c r="AD1179" i="7" s="1"/>
  <c r="AC1180" i="7" l="1"/>
  <c r="AD1180" i="7" s="1"/>
  <c r="AA1181" i="7"/>
  <c r="AC1181" i="7" l="1"/>
  <c r="AD1181" i="7" s="1"/>
  <c r="AA1182" i="7"/>
  <c r="AA1183" i="7" l="1"/>
  <c r="AC1182" i="7"/>
  <c r="AD1182" i="7" s="1"/>
  <c r="AC1183" i="7" l="1"/>
  <c r="AD1183" i="7" s="1"/>
  <c r="AA1184" i="7"/>
  <c r="AC1184" i="7" l="1"/>
  <c r="AD1184" i="7" s="1"/>
  <c r="AA1185" i="7"/>
  <c r="AA1186" i="7" l="1"/>
  <c r="AC1185" i="7"/>
  <c r="AD1185" i="7" s="1"/>
  <c r="AA1187" i="7" l="1"/>
  <c r="AC1186" i="7"/>
  <c r="AD1186" i="7" s="1"/>
  <c r="AA1188" i="7" l="1"/>
  <c r="AC1187" i="7"/>
  <c r="AD1187" i="7" s="1"/>
  <c r="AC1188" i="7" l="1"/>
  <c r="AD1188" i="7" s="1"/>
  <c r="AA1189" i="7"/>
  <c r="AC1189" i="7" l="1"/>
  <c r="AD1189" i="7" s="1"/>
  <c r="AA1190" i="7"/>
  <c r="AA1191" i="7" l="1"/>
  <c r="AC1190" i="7"/>
  <c r="AD1190" i="7" s="1"/>
  <c r="AA1192" i="7" l="1"/>
  <c r="AC1191" i="7"/>
  <c r="AD1191" i="7" s="1"/>
  <c r="AA1193" i="7" l="1"/>
  <c r="AC1192" i="7"/>
  <c r="AD1192" i="7" s="1"/>
  <c r="AC1193" i="7" l="1"/>
  <c r="AD1193" i="7" s="1"/>
  <c r="AA1194" i="7"/>
  <c r="AA1195" i="7" l="1"/>
  <c r="AC1194" i="7"/>
  <c r="AD1194" i="7" s="1"/>
  <c r="AC1195" i="7" l="1"/>
  <c r="AD1195" i="7" s="1"/>
  <c r="AA1196" i="7"/>
  <c r="AC1196" i="7" l="1"/>
  <c r="AD1196" i="7" s="1"/>
  <c r="AA1197" i="7"/>
  <c r="AA1198" i="7" l="1"/>
  <c r="AC1197" i="7"/>
  <c r="AD1197" i="7" s="1"/>
  <c r="AC1198" i="7" l="1"/>
  <c r="AD1198" i="7" s="1"/>
  <c r="AA1199" i="7"/>
  <c r="AA1200" i="7" l="1"/>
  <c r="AC1199" i="7"/>
  <c r="AD1199" i="7" s="1"/>
  <c r="AC1200" i="7" l="1"/>
  <c r="AD1200" i="7" s="1"/>
  <c r="AA1201" i="7"/>
  <c r="AA1202" i="7" l="1"/>
  <c r="AC1201" i="7"/>
  <c r="AD1201" i="7" s="1"/>
  <c r="AA1203" i="7" l="1"/>
  <c r="AC1202" i="7"/>
  <c r="AD1202" i="7" s="1"/>
  <c r="AA1204" i="7" l="1"/>
  <c r="AC1203" i="7"/>
  <c r="AD1203" i="7" s="1"/>
  <c r="AA1205" i="7" l="1"/>
  <c r="AC1204" i="7"/>
  <c r="AD1204" i="7" s="1"/>
  <c r="AC1205" i="7" l="1"/>
  <c r="AD1205" i="7" s="1"/>
  <c r="AA1206" i="7"/>
  <c r="AA1207" i="7" l="1"/>
  <c r="AC1206" i="7"/>
  <c r="AD1206" i="7" s="1"/>
  <c r="AA1208" i="7" l="1"/>
  <c r="AC1207" i="7"/>
  <c r="AD1207" i="7" s="1"/>
  <c r="AA1209" i="7" l="1"/>
  <c r="AC1208" i="7"/>
  <c r="AD1208" i="7" s="1"/>
  <c r="AC1209" i="7" l="1"/>
  <c r="AD1209" i="7" s="1"/>
  <c r="AA1210" i="7"/>
  <c r="AA1211" i="7" l="1"/>
  <c r="AC1210" i="7"/>
  <c r="AD1210" i="7" s="1"/>
  <c r="AA1212" i="7" l="1"/>
  <c r="AC1211" i="7"/>
  <c r="AD1211" i="7" s="1"/>
  <c r="AC1212" i="7" l="1"/>
  <c r="AD1212" i="7" s="1"/>
  <c r="AA1213" i="7"/>
  <c r="AC1213" i="7" l="1"/>
  <c r="AD1213" i="7" s="1"/>
  <c r="AA1214" i="7"/>
  <c r="AA1215" i="7" l="1"/>
  <c r="AC1214" i="7"/>
  <c r="AD1214" i="7" s="1"/>
  <c r="AC1215" i="7" l="1"/>
  <c r="AD1215" i="7" s="1"/>
  <c r="AA1216" i="7"/>
  <c r="AA1217" i="7" l="1"/>
  <c r="AC1216" i="7"/>
  <c r="AD1216" i="7" s="1"/>
  <c r="AC1217" i="7" l="1"/>
  <c r="AD1217" i="7" s="1"/>
  <c r="AA1218" i="7"/>
  <c r="AC1218" i="7" l="1"/>
  <c r="AD1218" i="7" s="1"/>
  <c r="AA1219" i="7"/>
  <c r="AA1220" i="7" l="1"/>
  <c r="AC1219" i="7"/>
  <c r="AD1219" i="7" s="1"/>
  <c r="AC1220" i="7" l="1"/>
  <c r="AD1220" i="7" s="1"/>
  <c r="AA1221" i="7"/>
  <c r="AC1221" i="7" l="1"/>
  <c r="AD1221" i="7" s="1"/>
  <c r="AA1222" i="7"/>
  <c r="AA1223" i="7" l="1"/>
  <c r="AC1222" i="7"/>
  <c r="AD1222" i="7" s="1"/>
  <c r="AA1224" i="7" l="1"/>
  <c r="AC1223" i="7"/>
  <c r="AD1223" i="7" s="1"/>
  <c r="AA1225" i="7" l="1"/>
  <c r="AC1224" i="7"/>
  <c r="AD1224" i="7" s="1"/>
  <c r="AC1225" i="7" l="1"/>
  <c r="AD1225" i="7" s="1"/>
  <c r="AA1226" i="7"/>
  <c r="AC1226" i="7" l="1"/>
  <c r="AD1226" i="7" s="1"/>
  <c r="AA1227" i="7"/>
  <c r="AA1228" i="7" l="1"/>
  <c r="AC1227" i="7"/>
  <c r="AD1227" i="7" s="1"/>
  <c r="AA1229" i="7" l="1"/>
  <c r="AC1228" i="7"/>
  <c r="AD1228" i="7" s="1"/>
  <c r="AA1230" i="7" l="1"/>
  <c r="AC1229" i="7"/>
  <c r="AD1229" i="7" s="1"/>
  <c r="AA1231" i="7" l="1"/>
  <c r="AC1230" i="7"/>
  <c r="AD1230" i="7" s="1"/>
  <c r="AC1231" i="7" l="1"/>
  <c r="AD1231" i="7" s="1"/>
  <c r="AA1232" i="7"/>
  <c r="AA1233" i="7" l="1"/>
  <c r="AC1232" i="7"/>
  <c r="AD1232" i="7" s="1"/>
  <c r="AC1233" i="7" l="1"/>
  <c r="AD1233" i="7" s="1"/>
  <c r="AA1234" i="7"/>
  <c r="AC1234" i="7" l="1"/>
  <c r="AD1234" i="7" s="1"/>
  <c r="AA1235" i="7"/>
  <c r="AA1236" i="7" l="1"/>
  <c r="AC1235" i="7"/>
  <c r="AD1235" i="7" s="1"/>
  <c r="AA1237" i="7" l="1"/>
  <c r="AC1236" i="7"/>
  <c r="AD1236" i="7" s="1"/>
  <c r="AC1237" i="7" l="1"/>
  <c r="AD1237" i="7" s="1"/>
  <c r="AA1238" i="7"/>
  <c r="AA1239" i="7" l="1"/>
  <c r="AC1238" i="7"/>
  <c r="AD1238" i="7" s="1"/>
  <c r="AC1239" i="7" l="1"/>
  <c r="AD1239" i="7" s="1"/>
  <c r="AA1240" i="7"/>
  <c r="AA1241" i="7" l="1"/>
  <c r="AC1240" i="7"/>
  <c r="AD1240" i="7" s="1"/>
  <c r="AC1241" i="7" l="1"/>
  <c r="AD1241" i="7" s="1"/>
  <c r="AA1242" i="7"/>
  <c r="AC1242" i="7" l="1"/>
  <c r="AD1242" i="7" s="1"/>
  <c r="AA1243" i="7"/>
  <c r="AC1243" i="7" l="1"/>
  <c r="AD1243" i="7" s="1"/>
  <c r="AA1244" i="7"/>
  <c r="AA1245" i="7" l="1"/>
  <c r="AC1244" i="7"/>
  <c r="AD1244" i="7" s="1"/>
  <c r="AA1246" i="7" l="1"/>
  <c r="AC1245" i="7"/>
  <c r="AD1245" i="7" s="1"/>
  <c r="AC1246" i="7" l="1"/>
  <c r="AD1246" i="7" s="1"/>
  <c r="AA1247" i="7"/>
  <c r="AA1248" i="7" l="1"/>
  <c r="AC1247" i="7"/>
  <c r="AD1247" i="7" s="1"/>
  <c r="AC1248" i="7" l="1"/>
  <c r="AD1248" i="7" s="1"/>
  <c r="AA1249" i="7"/>
  <c r="AA1250" i="7" l="1"/>
  <c r="AC1249" i="7"/>
  <c r="AD1249" i="7" s="1"/>
  <c r="AA1251" i="7" l="1"/>
  <c r="AC1250" i="7"/>
  <c r="AD1250" i="7" s="1"/>
  <c r="AC1251" i="7" l="1"/>
  <c r="AD1251" i="7" s="1"/>
  <c r="AA1252" i="7"/>
  <c r="AC1252" i="7" l="1"/>
  <c r="AD1252" i="7" s="1"/>
  <c r="AA1253" i="7"/>
  <c r="AC1253" i="7" l="1"/>
  <c r="AD1253" i="7" s="1"/>
  <c r="AA1254" i="7"/>
  <c r="AC1254" i="7" l="1"/>
  <c r="AD1254" i="7" s="1"/>
  <c r="AA1255" i="7"/>
  <c r="AA1256" i="7" l="1"/>
  <c r="AC1255" i="7"/>
  <c r="AD1255" i="7" s="1"/>
  <c r="AA1257" i="7" l="1"/>
  <c r="AC1256" i="7"/>
  <c r="AD1256" i="7" s="1"/>
  <c r="AC1257" i="7" l="1"/>
  <c r="AD1257" i="7" s="1"/>
  <c r="AA1258" i="7"/>
  <c r="AA1259" i="7" l="1"/>
  <c r="AC1258" i="7"/>
  <c r="AD1258" i="7" s="1"/>
  <c r="AA1260" i="7" l="1"/>
  <c r="AC1259" i="7"/>
  <c r="AD1259" i="7" s="1"/>
  <c r="AA1261" i="7" l="1"/>
  <c r="AC1260" i="7"/>
  <c r="AD1260" i="7" s="1"/>
  <c r="AC1261" i="7" l="1"/>
  <c r="AD1261" i="7" s="1"/>
  <c r="AA1262" i="7"/>
  <c r="AC1262" i="7" l="1"/>
  <c r="AD1262" i="7" s="1"/>
  <c r="AA1263" i="7"/>
  <c r="AA1264" i="7" l="1"/>
  <c r="AC1263" i="7"/>
  <c r="AD1263" i="7" s="1"/>
  <c r="AC1264" i="7" l="1"/>
  <c r="AD1264" i="7" s="1"/>
  <c r="AA1265" i="7"/>
  <c r="AC1265" i="7" l="1"/>
  <c r="AD1265" i="7" s="1"/>
  <c r="AA1266" i="7"/>
  <c r="AA1267" i="7" l="1"/>
  <c r="AC1266" i="7"/>
  <c r="AD1266" i="7" s="1"/>
  <c r="AA1268" i="7" l="1"/>
  <c r="AC1267" i="7"/>
  <c r="AD1267" i="7" s="1"/>
  <c r="AC1268" i="7" l="1"/>
  <c r="AD1268" i="7" s="1"/>
  <c r="AA1269" i="7"/>
  <c r="AC1269" i="7" l="1"/>
  <c r="AD1269" i="7" s="1"/>
  <c r="AA1270" i="7"/>
  <c r="AA1271" i="7" l="1"/>
  <c r="AC1270" i="7"/>
  <c r="AD1270" i="7" s="1"/>
  <c r="AC1271" i="7" l="1"/>
  <c r="AD1271" i="7" s="1"/>
  <c r="AA1272" i="7"/>
  <c r="AA1273" i="7" l="1"/>
  <c r="AC1272" i="7"/>
  <c r="AD1272" i="7" s="1"/>
  <c r="AC1273" i="7" l="1"/>
  <c r="AD1273" i="7" s="1"/>
  <c r="AA1274" i="7"/>
  <c r="AA1275" i="7" l="1"/>
  <c r="AC1274" i="7"/>
  <c r="AD1274" i="7" s="1"/>
  <c r="AA1276" i="7" l="1"/>
  <c r="AC1275" i="7"/>
  <c r="AD1275" i="7" s="1"/>
  <c r="AC1276" i="7" l="1"/>
  <c r="AD1276" i="7" s="1"/>
  <c r="AA1277" i="7"/>
  <c r="AC1277" i="7" l="1"/>
  <c r="AD1277" i="7" s="1"/>
  <c r="AA1278" i="7"/>
  <c r="AA1279" i="7" l="1"/>
  <c r="AC1278" i="7"/>
  <c r="AD1278" i="7" s="1"/>
  <c r="AC1279" i="7" l="1"/>
  <c r="AD1279" i="7" s="1"/>
  <c r="AA1280" i="7"/>
  <c r="AA1281" i="7" l="1"/>
  <c r="AC1280" i="7"/>
  <c r="AD1280" i="7" s="1"/>
  <c r="AC1281" i="7" l="1"/>
  <c r="AD1281" i="7" s="1"/>
  <c r="AA1282" i="7"/>
  <c r="AA1283" i="7" l="1"/>
  <c r="AC1282" i="7"/>
  <c r="AD1282" i="7" s="1"/>
  <c r="AA1284" i="7" l="1"/>
  <c r="AC1283" i="7"/>
  <c r="AD1283" i="7" s="1"/>
  <c r="AC1284" i="7" l="1"/>
  <c r="AD1284" i="7" s="1"/>
  <c r="AA1285" i="7"/>
  <c r="AA1286" i="7" l="1"/>
  <c r="AC1285" i="7"/>
  <c r="AD1285" i="7" s="1"/>
  <c r="AA1287" i="7" l="1"/>
  <c r="AC1286" i="7"/>
  <c r="AD1286" i="7" s="1"/>
  <c r="AC1287" i="7" l="1"/>
  <c r="AD1287" i="7" s="1"/>
  <c r="AA1288" i="7"/>
  <c r="AA1289" i="7" l="1"/>
  <c r="AC1288" i="7"/>
  <c r="AD1288" i="7" s="1"/>
  <c r="AC1289" i="7" l="1"/>
  <c r="AD1289" i="7" s="1"/>
  <c r="AA1290" i="7"/>
  <c r="AA1291" i="7" l="1"/>
  <c r="AC1290" i="7"/>
  <c r="AD1290" i="7" s="1"/>
  <c r="AA1292" i="7" l="1"/>
  <c r="AC1291" i="7"/>
  <c r="AD1291" i="7" s="1"/>
  <c r="AA1293" i="7" l="1"/>
  <c r="AC1292" i="7"/>
  <c r="AD1292" i="7" s="1"/>
  <c r="AC1293" i="7" l="1"/>
  <c r="AD1293" i="7" s="1"/>
  <c r="AA1294" i="7"/>
  <c r="AA1295" i="7" l="1"/>
  <c r="AC1294" i="7"/>
  <c r="AD1294" i="7" s="1"/>
  <c r="AC1295" i="7" l="1"/>
  <c r="AD1295" i="7" s="1"/>
  <c r="AA1296" i="7"/>
  <c r="AC1296" i="7" l="1"/>
  <c r="AD1296" i="7" s="1"/>
  <c r="AA1297" i="7"/>
  <c r="AA1298" i="7" l="1"/>
  <c r="AC1297" i="7"/>
  <c r="AD1297" i="7" s="1"/>
  <c r="AA1299" i="7" l="1"/>
  <c r="AC1298" i="7"/>
  <c r="AD1298" i="7" s="1"/>
  <c r="AC1299" i="7" l="1"/>
  <c r="AD1299" i="7" s="1"/>
  <c r="AA1300" i="7"/>
  <c r="AA1301" i="7" l="1"/>
  <c r="AC1300" i="7"/>
  <c r="AD1300" i="7" s="1"/>
  <c r="AA1302" i="7" l="1"/>
  <c r="AC1301" i="7"/>
  <c r="AD1301" i="7" s="1"/>
  <c r="AA1303" i="7" l="1"/>
  <c r="AC1302" i="7"/>
  <c r="AD1302" i="7" s="1"/>
  <c r="AA1304" i="7" l="1"/>
  <c r="AC1303" i="7"/>
  <c r="AD1303" i="7" s="1"/>
  <c r="AA1305" i="7" l="1"/>
  <c r="AC1304" i="7"/>
  <c r="AD1304" i="7" s="1"/>
  <c r="AC1305" i="7" l="1"/>
  <c r="AD1305" i="7" s="1"/>
  <c r="AA1306" i="7"/>
  <c r="AC1306" i="7" l="1"/>
  <c r="AD1306" i="7" s="1"/>
  <c r="AA1307" i="7"/>
  <c r="AA1308" i="7" l="1"/>
  <c r="AC1307" i="7"/>
  <c r="AD1307" i="7" s="1"/>
  <c r="AC1308" i="7" l="1"/>
  <c r="AD1308" i="7" s="1"/>
  <c r="AA1309" i="7"/>
  <c r="AC1309" i="7" l="1"/>
  <c r="AD1309" i="7" s="1"/>
  <c r="AA1310" i="7"/>
  <c r="AA1311" i="7" l="1"/>
  <c r="AC1310" i="7"/>
  <c r="AD1310" i="7" s="1"/>
  <c r="AA1312" i="7" l="1"/>
  <c r="AC1311" i="7"/>
  <c r="AD1311" i="7" s="1"/>
  <c r="AC1312" i="7" l="1"/>
  <c r="AD1312" i="7" s="1"/>
  <c r="AA1313" i="7"/>
  <c r="AA1314" i="7" l="1"/>
  <c r="AC1313" i="7"/>
  <c r="AD1313" i="7" s="1"/>
  <c r="AC1314" i="7" l="1"/>
  <c r="AD1314" i="7" s="1"/>
  <c r="AA1315" i="7"/>
  <c r="AA1316" i="7" l="1"/>
  <c r="AC1315" i="7"/>
  <c r="AD1315" i="7" s="1"/>
  <c r="AC1316" i="7" l="1"/>
  <c r="AD1316" i="7" s="1"/>
  <c r="AA1317" i="7"/>
  <c r="AA1318" i="7" l="1"/>
  <c r="AC1317" i="7"/>
  <c r="AD1317" i="7" s="1"/>
  <c r="AA1319" i="7" l="1"/>
  <c r="AC1318" i="7"/>
  <c r="AD1318" i="7" s="1"/>
  <c r="AC1319" i="7" l="1"/>
  <c r="AD1319" i="7" s="1"/>
  <c r="AA1320" i="7"/>
  <c r="AA1321" i="7" l="1"/>
  <c r="AC1320" i="7"/>
  <c r="AD1320" i="7" s="1"/>
  <c r="AC1321" i="7" l="1"/>
  <c r="AD1321" i="7" s="1"/>
  <c r="AA1322" i="7"/>
  <c r="AA1323" i="7" l="1"/>
  <c r="AC1322" i="7"/>
  <c r="AD1322" i="7" s="1"/>
  <c r="AA1324" i="7" l="1"/>
  <c r="AC1323" i="7"/>
  <c r="AD1323" i="7" s="1"/>
  <c r="AC1324" i="7" l="1"/>
  <c r="AD1324" i="7" s="1"/>
  <c r="AA1325" i="7"/>
  <c r="AA1326" i="7" l="1"/>
  <c r="AC1325" i="7"/>
  <c r="AD1325" i="7" s="1"/>
  <c r="AC1326" i="7" l="1"/>
  <c r="AD1326" i="7" s="1"/>
  <c r="AA1327" i="7"/>
  <c r="AA1328" i="7" l="1"/>
  <c r="AC1327" i="7"/>
  <c r="AD1327" i="7" s="1"/>
  <c r="AC1328" i="7" l="1"/>
  <c r="AD1328" i="7" s="1"/>
  <c r="AA1329" i="7"/>
  <c r="AA1330" i="7" l="1"/>
  <c r="AC1329" i="7"/>
  <c r="AD1329" i="7" s="1"/>
  <c r="AC1330" i="7" l="1"/>
  <c r="AD1330" i="7" s="1"/>
  <c r="AA1331" i="7"/>
  <c r="AC1331" i="7" l="1"/>
  <c r="AD1331" i="7" s="1"/>
  <c r="AA1332" i="7"/>
  <c r="AC1332" i="7" l="1"/>
  <c r="AD1332" i="7" s="1"/>
  <c r="AA1333" i="7"/>
  <c r="AC1333" i="7" l="1"/>
  <c r="AD1333" i="7" s="1"/>
  <c r="AA1334" i="7"/>
  <c r="AA1335" i="7" l="1"/>
  <c r="AC1334" i="7"/>
  <c r="AD1334" i="7" s="1"/>
  <c r="AA1336" i="7" l="1"/>
  <c r="AC1335" i="7"/>
  <c r="AD1335" i="7" s="1"/>
  <c r="AA1337" i="7" l="1"/>
  <c r="AC1336" i="7"/>
  <c r="AD1336" i="7" s="1"/>
  <c r="AC1337" i="7" l="1"/>
  <c r="AD1337" i="7" s="1"/>
  <c r="AA1338" i="7"/>
  <c r="AA1339" i="7" l="1"/>
  <c r="AC1338" i="7"/>
  <c r="AD1338" i="7" s="1"/>
  <c r="AA1340" i="7" l="1"/>
  <c r="AC1339" i="7"/>
  <c r="AD1339" i="7" s="1"/>
  <c r="AC1340" i="7" l="1"/>
  <c r="AD1340" i="7" s="1"/>
  <c r="AA1341" i="7"/>
  <c r="AC1341" i="7" l="1"/>
  <c r="AD1341" i="7" s="1"/>
  <c r="AA1342" i="7"/>
  <c r="AA1343" i="7" l="1"/>
  <c r="AC1342" i="7"/>
  <c r="AD1342" i="7" s="1"/>
  <c r="AA1344" i="7" l="1"/>
  <c r="AC1343" i="7"/>
  <c r="AD1343" i="7" s="1"/>
  <c r="AC1344" i="7" l="1"/>
  <c r="AD1344" i="7" s="1"/>
  <c r="AA1345" i="7"/>
  <c r="AA1346" i="7" l="1"/>
  <c r="AC1345" i="7"/>
  <c r="AD1345" i="7" s="1"/>
  <c r="AA1347" i="7" l="1"/>
  <c r="AC1346" i="7"/>
  <c r="AD1346" i="7" s="1"/>
  <c r="AC1347" i="7" l="1"/>
  <c r="AD1347" i="7" s="1"/>
  <c r="AA1348" i="7"/>
  <c r="AA1349" i="7" l="1"/>
  <c r="AC1348" i="7"/>
  <c r="AD1348" i="7" s="1"/>
  <c r="AA1350" i="7" l="1"/>
  <c r="AC1349" i="7"/>
  <c r="AD1349" i="7" s="1"/>
  <c r="AC1350" i="7" l="1"/>
  <c r="AD1350" i="7" s="1"/>
  <c r="AA1351" i="7"/>
  <c r="AA1352" i="7" l="1"/>
  <c r="AC1351" i="7"/>
  <c r="AD1351" i="7" s="1"/>
  <c r="AA1353" i="7" l="1"/>
  <c r="AC1352" i="7"/>
  <c r="AD1352" i="7" s="1"/>
  <c r="AC1353" i="7" l="1"/>
  <c r="AD1353" i="7" s="1"/>
  <c r="AA1354" i="7"/>
  <c r="AA1355" i="7" l="1"/>
  <c r="AC1354" i="7"/>
  <c r="AD1354" i="7" s="1"/>
  <c r="AA1356" i="7" l="1"/>
  <c r="AC1355" i="7"/>
  <c r="AD1355" i="7" s="1"/>
  <c r="AC1356" i="7" l="1"/>
  <c r="AD1356" i="7" s="1"/>
  <c r="AA1357" i="7"/>
  <c r="AC1357" i="7" l="1"/>
  <c r="AD1357" i="7" s="1"/>
  <c r="AA1358" i="7"/>
  <c r="AC1358" i="7" l="1"/>
  <c r="AD1358" i="7" s="1"/>
  <c r="AA1359" i="7"/>
  <c r="AA1360" i="7" l="1"/>
  <c r="AC1359" i="7"/>
  <c r="AD1359" i="7" s="1"/>
  <c r="AC1360" i="7" l="1"/>
  <c r="AD1360" i="7" s="1"/>
  <c r="AA1361" i="7"/>
  <c r="AA1362" i="7" l="1"/>
  <c r="AC1361" i="7"/>
  <c r="AD1361" i="7" s="1"/>
  <c r="AA1363" i="7" l="1"/>
  <c r="AC1362" i="7"/>
  <c r="AD1362" i="7" s="1"/>
  <c r="AC1363" i="7" l="1"/>
  <c r="AD1363" i="7" s="1"/>
  <c r="AA1364" i="7"/>
  <c r="AA1365" i="7" l="1"/>
  <c r="AC1364" i="7"/>
  <c r="AD1364" i="7" s="1"/>
  <c r="AA1366" i="7" l="1"/>
  <c r="AC1365" i="7"/>
  <c r="AD1365" i="7" s="1"/>
  <c r="AA1367" i="7" l="1"/>
  <c r="AC1366" i="7"/>
  <c r="AD1366" i="7" s="1"/>
  <c r="AA1368" i="7" l="1"/>
  <c r="AC1367" i="7"/>
  <c r="AD1367" i="7" s="1"/>
  <c r="AA1369" i="7" l="1"/>
  <c r="AC1368" i="7"/>
  <c r="AD1368" i="7" s="1"/>
  <c r="AC1369" i="7" l="1"/>
  <c r="AD1369" i="7" s="1"/>
  <c r="AA1370" i="7"/>
  <c r="AC1370" i="7" l="1"/>
  <c r="AD1370" i="7" s="1"/>
  <c r="AA1371" i="7"/>
  <c r="AC1371" i="7" l="1"/>
  <c r="AD1371" i="7" s="1"/>
  <c r="AA1372" i="7"/>
  <c r="AC1372" i="7" l="1"/>
  <c r="AD1372" i="7" s="1"/>
  <c r="AA1373" i="7"/>
  <c r="AC1373" i="7" l="1"/>
  <c r="AD1373" i="7" s="1"/>
  <c r="AA1374" i="7"/>
  <c r="AA1375" i="7" l="1"/>
  <c r="AC1374" i="7"/>
  <c r="AD1374" i="7" s="1"/>
  <c r="AA1376" i="7" l="1"/>
  <c r="AC1375" i="7"/>
  <c r="AD1375" i="7" s="1"/>
  <c r="AC1376" i="7" l="1"/>
  <c r="AD1376" i="7" s="1"/>
  <c r="AA1377" i="7"/>
  <c r="AC1377" i="7" l="1"/>
  <c r="AD1377" i="7" s="1"/>
  <c r="AA1378" i="7"/>
  <c r="AA1379" i="7" l="1"/>
  <c r="AC1378" i="7"/>
  <c r="AD1378" i="7" s="1"/>
  <c r="AC1379" i="7" l="1"/>
  <c r="AD1379" i="7" s="1"/>
  <c r="AA1380" i="7"/>
  <c r="AA1381" i="7" l="1"/>
  <c r="AC1380" i="7"/>
  <c r="AD1380" i="7" s="1"/>
  <c r="AC1381" i="7" l="1"/>
  <c r="AD1381" i="7" s="1"/>
  <c r="AA1382" i="7"/>
  <c r="AC1382" i="7" l="1"/>
  <c r="AD1382" i="7" s="1"/>
  <c r="AA1383" i="7"/>
  <c r="AC1383" i="7" l="1"/>
  <c r="AD1383" i="7" s="1"/>
  <c r="AA1384" i="7"/>
  <c r="AC1384" i="7" l="1"/>
  <c r="AD1384" i="7" s="1"/>
  <c r="AA1385" i="7"/>
  <c r="AA1386" i="7" l="1"/>
  <c r="AC1385" i="7"/>
  <c r="AD1385" i="7" s="1"/>
  <c r="AA1387" i="7" l="1"/>
  <c r="AC1386" i="7"/>
  <c r="AD1386" i="7" s="1"/>
  <c r="AA1388" i="7" l="1"/>
  <c r="AC1387" i="7"/>
  <c r="AD1387" i="7" s="1"/>
  <c r="AC1388" i="7" l="1"/>
  <c r="AD1388" i="7" s="1"/>
  <c r="AA1389" i="7"/>
  <c r="AC1389" i="7" l="1"/>
  <c r="AD1389" i="7" s="1"/>
  <c r="AA1390" i="7"/>
  <c r="AA1391" i="7" l="1"/>
  <c r="AC1390" i="7"/>
  <c r="AD1390" i="7" s="1"/>
  <c r="AA1392" i="7" l="1"/>
  <c r="AC1391" i="7"/>
  <c r="AD1391" i="7" s="1"/>
  <c r="AC1392" i="7" l="1"/>
  <c r="AD1392" i="7" s="1"/>
  <c r="AA1393" i="7"/>
  <c r="AA1394" i="7" l="1"/>
  <c r="AC1393" i="7"/>
  <c r="AD1393" i="7" s="1"/>
  <c r="AA1395" i="7" l="1"/>
  <c r="AC1394" i="7"/>
  <c r="AD1394" i="7" s="1"/>
  <c r="AC1395" i="7" l="1"/>
  <c r="AD1395" i="7" s="1"/>
  <c r="AA1396" i="7"/>
  <c r="AA1397" i="7" l="1"/>
  <c r="AC1396" i="7"/>
  <c r="AD1396" i="7" s="1"/>
  <c r="AC1397" i="7" l="1"/>
  <c r="AD1397" i="7" s="1"/>
  <c r="AA1398" i="7"/>
  <c r="AA1399" i="7" l="1"/>
  <c r="AC1398" i="7"/>
  <c r="AD1398" i="7" s="1"/>
  <c r="AA1400" i="7" l="1"/>
  <c r="AC1399" i="7"/>
  <c r="AD1399" i="7" s="1"/>
  <c r="AC1400" i="7" l="1"/>
  <c r="AD1400" i="7" s="1"/>
  <c r="AA1401" i="7"/>
  <c r="AC1401" i="7" l="1"/>
  <c r="AD1401" i="7" s="1"/>
  <c r="AA1402" i="7"/>
  <c r="AA1403" i="7" l="1"/>
  <c r="AC1402" i="7"/>
  <c r="AD1402" i="7" s="1"/>
  <c r="AA1404" i="7" l="1"/>
  <c r="AC1403" i="7"/>
  <c r="AD1403" i="7" s="1"/>
  <c r="AC1404" i="7" l="1"/>
  <c r="AD1404" i="7" s="1"/>
  <c r="AA1405" i="7"/>
  <c r="AC1405" i="7" l="1"/>
  <c r="AD1405" i="7" s="1"/>
  <c r="AA1406" i="7"/>
  <c r="AA1407" i="7" l="1"/>
  <c r="AC1406" i="7"/>
  <c r="AD1406" i="7" s="1"/>
  <c r="AA1408" i="7" l="1"/>
  <c r="AC1407" i="7"/>
  <c r="AD1407" i="7" s="1"/>
  <c r="AC1408" i="7" l="1"/>
  <c r="AD1408" i="7" s="1"/>
  <c r="AA1409" i="7"/>
  <c r="AC1409" i="7" l="1"/>
  <c r="AD1409" i="7" s="1"/>
  <c r="AA1410" i="7"/>
  <c r="AA1411" i="7" l="1"/>
  <c r="AC1410" i="7"/>
  <c r="AD1410" i="7" s="1"/>
  <c r="AC1411" i="7" l="1"/>
  <c r="AD1411" i="7" s="1"/>
  <c r="AA1412" i="7"/>
  <c r="AC1412" i="7" l="1"/>
  <c r="AD1412" i="7" s="1"/>
  <c r="AA1413" i="7"/>
  <c r="AA1414" i="7" l="1"/>
  <c r="AC1413" i="7"/>
  <c r="AD1413" i="7" s="1"/>
  <c r="AA1415" i="7" l="1"/>
  <c r="AC1414" i="7"/>
  <c r="AD1414" i="7" s="1"/>
  <c r="AC1415" i="7" l="1"/>
  <c r="AD1415" i="7" s="1"/>
  <c r="AA1416" i="7"/>
  <c r="AC1416" i="7" l="1"/>
  <c r="AD1416" i="7" s="1"/>
  <c r="AA1417" i="7"/>
  <c r="AC1417" i="7" l="1"/>
  <c r="AD1417" i="7" s="1"/>
  <c r="AA1418" i="7"/>
  <c r="AC1418" i="7" l="1"/>
  <c r="AD1418" i="7" s="1"/>
  <c r="AA1419" i="7"/>
  <c r="AC1419" i="7" l="1"/>
  <c r="AD1419" i="7" s="1"/>
  <c r="AA1420" i="7"/>
  <c r="AA1421" i="7" l="1"/>
  <c r="AC1420" i="7"/>
  <c r="AD1420" i="7" s="1"/>
  <c r="AA1422" i="7" l="1"/>
  <c r="AC1421" i="7"/>
  <c r="AD1421" i="7" s="1"/>
  <c r="AA1423" i="7" l="1"/>
  <c r="AC1422" i="7"/>
  <c r="AD1422" i="7" s="1"/>
  <c r="AC1423" i="7" l="1"/>
  <c r="AD1423" i="7" s="1"/>
  <c r="AA1424" i="7"/>
  <c r="AA1425" i="7" l="1"/>
  <c r="AC1424" i="7"/>
  <c r="AD1424" i="7" s="1"/>
  <c r="AC1425" i="7" l="1"/>
  <c r="AD1425" i="7" s="1"/>
  <c r="AA1426" i="7"/>
  <c r="AA1427" i="7" l="1"/>
  <c r="AC1426" i="7"/>
  <c r="AD1426" i="7" s="1"/>
  <c r="AC1427" i="7" l="1"/>
  <c r="AD1427" i="7" s="1"/>
  <c r="AA1428" i="7"/>
  <c r="AC1428" i="7" l="1"/>
  <c r="AD1428" i="7" s="1"/>
  <c r="AA1429" i="7"/>
  <c r="AA1430" i="7" l="1"/>
  <c r="AC1429" i="7"/>
  <c r="AD1429" i="7" s="1"/>
  <c r="AA1431" i="7" l="1"/>
  <c r="AC1430" i="7"/>
  <c r="AD1430" i="7" s="1"/>
  <c r="AA1432" i="7" l="1"/>
  <c r="AC1431" i="7"/>
  <c r="AD1431" i="7" s="1"/>
  <c r="AA1433" i="7" l="1"/>
  <c r="AC1432" i="7"/>
  <c r="AD1432" i="7" s="1"/>
  <c r="AC1433" i="7" l="1"/>
  <c r="AD1433" i="7" s="1"/>
  <c r="AA1434" i="7"/>
  <c r="AA1435" i="7" l="1"/>
  <c r="AC1434" i="7"/>
  <c r="AD1434" i="7" s="1"/>
  <c r="AA1436" i="7" l="1"/>
  <c r="AC1435" i="7"/>
  <c r="AD1435" i="7" s="1"/>
  <c r="AC1436" i="7" l="1"/>
  <c r="AD1436" i="7" s="1"/>
  <c r="AA1437" i="7"/>
  <c r="AC1437" i="7" l="1"/>
  <c r="AD1437" i="7" s="1"/>
  <c r="AA1438" i="7"/>
  <c r="AA1439" i="7" l="1"/>
  <c r="AC1438" i="7"/>
  <c r="AD1438" i="7" s="1"/>
  <c r="AA1440" i="7" l="1"/>
  <c r="AC1439" i="7"/>
  <c r="AD1439" i="7" s="1"/>
  <c r="AC1440" i="7" l="1"/>
  <c r="AD1440" i="7" s="1"/>
  <c r="AA1441" i="7"/>
  <c r="AC1441" i="7" l="1"/>
  <c r="AD1441" i="7" s="1"/>
  <c r="AA1442" i="7"/>
  <c r="AA1443" i="7" l="1"/>
  <c r="AC1442" i="7"/>
  <c r="AD1442" i="7" s="1"/>
  <c r="AC1443" i="7" l="1"/>
  <c r="AD1443" i="7" s="1"/>
  <c r="AA1444" i="7"/>
  <c r="AA1445" i="7" l="1"/>
  <c r="AC1444" i="7"/>
  <c r="AD1444" i="7" s="1"/>
  <c r="AC1445" i="7" l="1"/>
  <c r="AD1445" i="7" s="1"/>
  <c r="AA1446" i="7"/>
  <c r="AC1446" i="7" l="1"/>
  <c r="AD1446" i="7" s="1"/>
  <c r="AA1447" i="7"/>
  <c r="AC1447" i="7" l="1"/>
  <c r="AD1447" i="7" s="1"/>
  <c r="AA1448" i="7"/>
  <c r="AA1449" i="7" l="1"/>
  <c r="AC1448" i="7"/>
  <c r="AD1448" i="7" s="1"/>
  <c r="AC1449" i="7" l="1"/>
  <c r="AD1449" i="7" s="1"/>
  <c r="AA1450" i="7"/>
  <c r="AA1451" i="7" l="1"/>
  <c r="AC1450" i="7"/>
  <c r="AD1450" i="7" s="1"/>
  <c r="AC1451" i="7" l="1"/>
  <c r="AD1451" i="7" s="1"/>
  <c r="AA1452" i="7"/>
  <c r="AC1452" i="7" l="1"/>
  <c r="AD1452" i="7" s="1"/>
  <c r="AA1453" i="7"/>
  <c r="AC1453" i="7" l="1"/>
  <c r="AD1453" i="7" s="1"/>
  <c r="AA1454" i="7"/>
  <c r="AA1455" i="7" l="1"/>
  <c r="AC1454" i="7"/>
  <c r="AD1454" i="7" s="1"/>
  <c r="AC1455" i="7" l="1"/>
  <c r="AD1455" i="7" s="1"/>
  <c r="AA1456" i="7"/>
  <c r="AA1457" i="7" l="1"/>
  <c r="AC1456" i="7"/>
  <c r="AD1456" i="7" s="1"/>
  <c r="AA1458" i="7" l="1"/>
  <c r="AC1457" i="7"/>
  <c r="AD1457" i="7" s="1"/>
  <c r="AA1459" i="7" l="1"/>
  <c r="AC1458" i="7"/>
  <c r="AD1458" i="7" s="1"/>
  <c r="AC1459" i="7" l="1"/>
  <c r="AD1459" i="7" s="1"/>
  <c r="AA1460" i="7"/>
  <c r="AC1460" i="7" l="1"/>
  <c r="AD1460" i="7" s="1"/>
  <c r="AA1461" i="7"/>
  <c r="AA1462" i="7" l="1"/>
  <c r="AC1461" i="7"/>
  <c r="AD1461" i="7" s="1"/>
  <c r="AA1463" i="7" l="1"/>
  <c r="AC1462" i="7"/>
  <c r="AD1462" i="7" s="1"/>
  <c r="AC1463" i="7" l="1"/>
  <c r="AD1463" i="7" s="1"/>
  <c r="AA1464" i="7"/>
  <c r="AC1464" i="7" l="1"/>
  <c r="AD1464" i="7" s="1"/>
  <c r="AA1465" i="7"/>
  <c r="AC1465" i="7" l="1"/>
  <c r="AD1465" i="7" s="1"/>
  <c r="AA1466" i="7"/>
  <c r="AC1466" i="7" l="1"/>
  <c r="AD1466" i="7" s="1"/>
  <c r="AA1467" i="7"/>
  <c r="AA1468" i="7" l="1"/>
  <c r="AC1467" i="7"/>
  <c r="AD1467" i="7" s="1"/>
  <c r="AA1469" i="7" l="1"/>
  <c r="AC1468" i="7"/>
  <c r="AD1468" i="7" s="1"/>
  <c r="AC1469" i="7" l="1"/>
  <c r="AD1469" i="7" s="1"/>
  <c r="AA1470" i="7"/>
  <c r="AC1470" i="7" l="1"/>
  <c r="AD1470" i="7" s="1"/>
  <c r="AA1471" i="7"/>
  <c r="AA1472" i="7" l="1"/>
  <c r="AC1471" i="7"/>
  <c r="AD1471" i="7" s="1"/>
  <c r="AC1472" i="7" l="1"/>
  <c r="AD1472" i="7" s="1"/>
  <c r="AA1473" i="7"/>
  <c r="AC1473" i="7" l="1"/>
  <c r="AD1473" i="7" s="1"/>
  <c r="AA1474" i="7"/>
  <c r="AA1475" i="7" l="1"/>
  <c r="AC1474" i="7"/>
  <c r="AD1474" i="7" s="1"/>
  <c r="AC1475" i="7" l="1"/>
  <c r="AD1475" i="7" s="1"/>
  <c r="AA1476" i="7"/>
  <c r="AC1476" i="7" l="1"/>
  <c r="AD1476" i="7" s="1"/>
  <c r="AA1477" i="7"/>
  <c r="AC1477" i="7" l="1"/>
  <c r="AD1477" i="7" s="1"/>
  <c r="AA1478" i="7"/>
  <c r="AA1479" i="7" l="1"/>
  <c r="AC1478" i="7"/>
  <c r="AD1478" i="7" s="1"/>
  <c r="AC1479" i="7" l="1"/>
  <c r="AD1479" i="7" s="1"/>
  <c r="AA1480" i="7"/>
  <c r="AC1480" i="7" l="1"/>
  <c r="AD1480" i="7" s="1"/>
  <c r="AA1481" i="7"/>
  <c r="AA1482" i="7" l="1"/>
  <c r="AC1481" i="7"/>
  <c r="AD1481" i="7" s="1"/>
  <c r="AA1483" i="7" l="1"/>
  <c r="AC1482" i="7"/>
  <c r="AD1482" i="7" s="1"/>
  <c r="AC1483" i="7" l="1"/>
  <c r="AD1483" i="7" s="1"/>
  <c r="AA1484" i="7"/>
  <c r="AA1485" i="7" l="1"/>
  <c r="AC1484" i="7"/>
  <c r="AD1484" i="7" s="1"/>
  <c r="AA1486" i="7" l="1"/>
  <c r="AC1485" i="7"/>
  <c r="AD1485" i="7" s="1"/>
  <c r="AC1486" i="7" l="1"/>
  <c r="AD1486" i="7" s="1"/>
  <c r="AA1487" i="7"/>
  <c r="AC1487" i="7" l="1"/>
  <c r="AD1487" i="7" s="1"/>
  <c r="AA1488" i="7"/>
  <c r="AA1489" i="7" l="1"/>
  <c r="AC1488" i="7"/>
  <c r="AD1488" i="7" s="1"/>
  <c r="AC1489" i="7" l="1"/>
  <c r="AD1489" i="7" s="1"/>
  <c r="AA1490" i="7"/>
  <c r="AA1491" i="7" l="1"/>
  <c r="AC1490" i="7"/>
  <c r="AD1490" i="7" s="1"/>
  <c r="AC1491" i="7" l="1"/>
  <c r="AD1491" i="7" s="1"/>
  <c r="AA1492" i="7"/>
  <c r="AC1492" i="7" l="1"/>
  <c r="AD1492" i="7" s="1"/>
  <c r="AA1493" i="7"/>
  <c r="AA1494" i="7" l="1"/>
  <c r="AC1493" i="7"/>
  <c r="AD1493" i="7" s="1"/>
  <c r="AA1495" i="7" l="1"/>
  <c r="AC1494" i="7"/>
  <c r="AD1494" i="7" s="1"/>
  <c r="AA1496" i="7" l="1"/>
  <c r="AC1495" i="7"/>
  <c r="AD1495" i="7" s="1"/>
  <c r="AA1497" i="7" l="1"/>
  <c r="AC1496" i="7"/>
  <c r="AD1496" i="7" s="1"/>
  <c r="AA1498" i="7" l="1"/>
  <c r="AC1497" i="7"/>
  <c r="AD1497" i="7" s="1"/>
  <c r="AA1499" i="7" l="1"/>
  <c r="AC1498" i="7"/>
  <c r="AD1498" i="7" s="1"/>
  <c r="AA1500" i="7" l="1"/>
  <c r="AC1499" i="7"/>
  <c r="AD1499" i="7" s="1"/>
  <c r="AA1501" i="7" l="1"/>
  <c r="AC1500" i="7"/>
  <c r="AD1500" i="7" s="1"/>
  <c r="AC1501" i="7" l="1"/>
  <c r="AD1501" i="7" s="1"/>
  <c r="AA1502" i="7"/>
  <c r="AA1503" i="7" l="1"/>
  <c r="AC1502" i="7"/>
  <c r="AD1502" i="7" s="1"/>
  <c r="AC1503" i="7" l="1"/>
  <c r="AD1503" i="7" s="1"/>
  <c r="AA1504" i="7"/>
  <c r="AC1504" i="7" l="1"/>
  <c r="AD1504" i="7" s="1"/>
  <c r="AA1505" i="7"/>
  <c r="AC1505" i="7" l="1"/>
  <c r="AD1505" i="7" s="1"/>
  <c r="AA1506" i="7"/>
  <c r="AA1507" i="7" l="1"/>
  <c r="AC1506" i="7"/>
  <c r="AD1506" i="7" s="1"/>
  <c r="AC1507" i="7" l="1"/>
  <c r="AD1507" i="7" s="1"/>
  <c r="AA1508" i="7"/>
  <c r="AC1508" i="7" l="1"/>
  <c r="AD1508" i="7" s="1"/>
  <c r="AA1509" i="7"/>
  <c r="AA1510" i="7" l="1"/>
  <c r="AC1509" i="7"/>
  <c r="AD1509" i="7" s="1"/>
  <c r="AA1511" i="7" l="1"/>
  <c r="AC1510" i="7"/>
  <c r="AD1510" i="7" s="1"/>
  <c r="AA1512" i="7" l="1"/>
  <c r="AC1511" i="7"/>
  <c r="AD1511" i="7" s="1"/>
  <c r="AA1513" i="7" l="1"/>
  <c r="AC1512" i="7"/>
  <c r="AD1512" i="7" s="1"/>
  <c r="AA1514" i="7" l="1"/>
  <c r="AC1513" i="7"/>
  <c r="AD1513" i="7" s="1"/>
  <c r="AA1515" i="7" l="1"/>
  <c r="AC1514" i="7"/>
  <c r="AD1514" i="7" s="1"/>
  <c r="AA1516" i="7" l="1"/>
  <c r="AC1515" i="7"/>
  <c r="AD1515" i="7" s="1"/>
  <c r="AA1517" i="7" l="1"/>
  <c r="AC1516" i="7"/>
  <c r="AD1516" i="7" s="1"/>
  <c r="AC1517" i="7" l="1"/>
  <c r="AD1517" i="7" s="1"/>
  <c r="AA1518" i="7"/>
  <c r="AA1519" i="7" l="1"/>
  <c r="AC1518" i="7"/>
  <c r="AD1518" i="7" s="1"/>
  <c r="AA1520" i="7" l="1"/>
  <c r="AC1519" i="7"/>
  <c r="AD1519" i="7" s="1"/>
  <c r="AC1520" i="7" l="1"/>
  <c r="AD1520" i="7" s="1"/>
  <c r="AA1521" i="7"/>
  <c r="AA1522" i="7" l="1"/>
  <c r="AC1521" i="7"/>
  <c r="AD1521" i="7" s="1"/>
  <c r="AA1523" i="7" l="1"/>
  <c r="AC1522" i="7"/>
  <c r="AD1522" i="7" s="1"/>
  <c r="AC1523" i="7" l="1"/>
  <c r="AD1523" i="7" s="1"/>
  <c r="AA1524" i="7"/>
  <c r="AC1524" i="7" l="1"/>
  <c r="AD1524" i="7" s="1"/>
  <c r="AA1525" i="7"/>
  <c r="AC1525" i="7" l="1"/>
  <c r="AD1525" i="7" s="1"/>
  <c r="AA1526" i="7"/>
  <c r="AA1527" i="7" l="1"/>
  <c r="AC1526" i="7"/>
  <c r="AD1526" i="7" s="1"/>
  <c r="AC1527" i="7" l="1"/>
  <c r="AD1527" i="7" s="1"/>
  <c r="AA1528" i="7"/>
  <c r="AA1529" i="7" l="1"/>
  <c r="AC1528" i="7"/>
  <c r="AD1528" i="7" s="1"/>
  <c r="AC1529" i="7" l="1"/>
  <c r="AD1529" i="7" s="1"/>
  <c r="AA1530" i="7"/>
  <c r="AA1531" i="7" l="1"/>
  <c r="AC1530" i="7"/>
  <c r="AD1530" i="7" s="1"/>
  <c r="AA1532" i="7" l="1"/>
  <c r="AC1531" i="7"/>
  <c r="AD1531" i="7" s="1"/>
  <c r="AC1532" i="7" l="1"/>
  <c r="AD1532" i="7" s="1"/>
  <c r="AA1533" i="7"/>
  <c r="AA1534" i="7" l="1"/>
  <c r="AC1533" i="7"/>
  <c r="AD1533" i="7" s="1"/>
  <c r="AA1535" i="7" l="1"/>
  <c r="AC1534" i="7"/>
  <c r="AD1534" i="7" s="1"/>
  <c r="AA1536" i="7" l="1"/>
  <c r="AC1535" i="7"/>
  <c r="AD1535" i="7" s="1"/>
  <c r="AC1536" i="7" l="1"/>
  <c r="AD1536" i="7" s="1"/>
  <c r="AA1537" i="7"/>
  <c r="AC1537" i="7" l="1"/>
  <c r="AD1537" i="7" s="1"/>
  <c r="AA1538" i="7"/>
  <c r="AC1538" i="7" l="1"/>
  <c r="AD1538" i="7" s="1"/>
  <c r="AA1539" i="7"/>
  <c r="AA1540" i="7" l="1"/>
  <c r="AC1539" i="7"/>
  <c r="AD1539" i="7" s="1"/>
  <c r="AC1540" i="7" l="1"/>
  <c r="AD1540" i="7" s="1"/>
  <c r="AA1541" i="7"/>
  <c r="AA1542" i="7" l="1"/>
  <c r="AC1541" i="7"/>
  <c r="AD1541" i="7" s="1"/>
  <c r="AA1543" i="7" l="1"/>
  <c r="AC1542" i="7"/>
  <c r="AD1542" i="7" s="1"/>
  <c r="AC1543" i="7" l="1"/>
  <c r="AD1543" i="7" s="1"/>
  <c r="AA1544" i="7"/>
  <c r="AA1545" i="7" l="1"/>
  <c r="AC1544" i="7"/>
  <c r="AD1544" i="7" s="1"/>
  <c r="AA1546" i="7" l="1"/>
  <c r="AC1545" i="7"/>
  <c r="AD1545" i="7" s="1"/>
  <c r="AA1547" i="7" l="1"/>
  <c r="AC1546" i="7"/>
  <c r="AD1546" i="7" s="1"/>
  <c r="AA1548" i="7" l="1"/>
  <c r="AC1547" i="7"/>
  <c r="AD1547" i="7" s="1"/>
  <c r="AC1548" i="7" l="1"/>
  <c r="AD1548" i="7" s="1"/>
  <c r="AA1549" i="7"/>
  <c r="AA1550" i="7" l="1"/>
  <c r="AC1549" i="7"/>
  <c r="AD1549" i="7" s="1"/>
  <c r="AA1551" i="7" l="1"/>
  <c r="AC1550" i="7"/>
  <c r="AD1550" i="7" s="1"/>
  <c r="AA1552" i="7" l="1"/>
  <c r="AC1551" i="7"/>
  <c r="AD1551" i="7" s="1"/>
  <c r="AC1552" i="7" l="1"/>
  <c r="AD1552" i="7" s="1"/>
  <c r="AA1553" i="7"/>
  <c r="AA1554" i="7" l="1"/>
  <c r="AC1553" i="7"/>
  <c r="AD1553" i="7" s="1"/>
  <c r="AA1555" i="7" l="1"/>
  <c r="AC1554" i="7"/>
  <c r="AD1554" i="7" s="1"/>
  <c r="AC1555" i="7" l="1"/>
  <c r="AD1555" i="7" s="1"/>
  <c r="AA1556" i="7"/>
  <c r="AA1557" i="7" l="1"/>
  <c r="AC1556" i="7"/>
  <c r="AD1556" i="7" s="1"/>
  <c r="AC1557" i="7" l="1"/>
  <c r="AD1557" i="7" s="1"/>
  <c r="AA1558" i="7"/>
  <c r="AA1559" i="7" l="1"/>
  <c r="AC1558" i="7"/>
  <c r="AD1558" i="7" s="1"/>
  <c r="AA1560" i="7" l="1"/>
  <c r="AC1559" i="7"/>
  <c r="AD1559" i="7" s="1"/>
  <c r="AA1561" i="7" l="1"/>
  <c r="AC1560" i="7"/>
  <c r="AD1560" i="7" s="1"/>
  <c r="AA1562" i="7" l="1"/>
  <c r="AC1561" i="7"/>
  <c r="AD1561" i="7" s="1"/>
  <c r="AC1562" i="7" l="1"/>
  <c r="AD1562" i="7" s="1"/>
  <c r="AA1563" i="7"/>
  <c r="AA1564" i="7" l="1"/>
  <c r="AC1563" i="7"/>
  <c r="AD1563" i="7" s="1"/>
  <c r="AC1564" i="7" l="1"/>
  <c r="AD1564" i="7" s="1"/>
  <c r="AA1565" i="7"/>
  <c r="AA1566" i="7" l="1"/>
  <c r="AC1565" i="7"/>
  <c r="AD1565" i="7" s="1"/>
  <c r="AA1567" i="7" l="1"/>
  <c r="AC1566" i="7"/>
  <c r="AD1566" i="7" s="1"/>
  <c r="AA1568" i="7" l="1"/>
  <c r="AC1567" i="7"/>
  <c r="AD1567" i="7" s="1"/>
  <c r="AC1568" i="7" l="1"/>
  <c r="AD1568" i="7" s="1"/>
  <c r="AA1569" i="7"/>
  <c r="AA1570" i="7" l="1"/>
  <c r="AC1569" i="7"/>
  <c r="AD1569" i="7" s="1"/>
  <c r="AA1571" i="7" l="1"/>
  <c r="AC1570" i="7"/>
  <c r="AD1570" i="7" s="1"/>
  <c r="AC1571" i="7" l="1"/>
  <c r="AD1571" i="7" s="1"/>
  <c r="AA1572" i="7"/>
  <c r="AC1572" i="7" l="1"/>
  <c r="AD1572" i="7" s="1"/>
  <c r="AA1573" i="7"/>
  <c r="AC1573" i="7" l="1"/>
  <c r="AD1573" i="7" s="1"/>
  <c r="AA1574" i="7"/>
  <c r="AA1575" i="7" l="1"/>
  <c r="AC1574" i="7"/>
  <c r="AD1574" i="7" s="1"/>
  <c r="AA1576" i="7" l="1"/>
  <c r="AC1575" i="7"/>
  <c r="AD1575" i="7" s="1"/>
  <c r="AA1577" i="7" l="1"/>
  <c r="AC1576" i="7"/>
  <c r="AD1576" i="7" s="1"/>
  <c r="AA1578" i="7" l="1"/>
  <c r="AC1577" i="7"/>
  <c r="AD1577" i="7" s="1"/>
  <c r="AA1579" i="7" l="1"/>
  <c r="AC1578" i="7"/>
  <c r="AD1578" i="7" s="1"/>
  <c r="AA1580" i="7" l="1"/>
  <c r="AC1579" i="7"/>
  <c r="AD1579" i="7" s="1"/>
  <c r="AC1580" i="7" l="1"/>
  <c r="AD1580" i="7" s="1"/>
  <c r="AA1581" i="7"/>
  <c r="AA1582" i="7" l="1"/>
  <c r="AC1581" i="7"/>
  <c r="AD1581" i="7" s="1"/>
  <c r="AA1583" i="7" l="1"/>
  <c r="AC1582" i="7"/>
  <c r="AD1582" i="7" s="1"/>
  <c r="AA1584" i="7" l="1"/>
  <c r="AC1583" i="7"/>
  <c r="AD1583" i="7" s="1"/>
  <c r="AC1584" i="7" l="1"/>
  <c r="AD1584" i="7" s="1"/>
  <c r="AA1585" i="7"/>
  <c r="AA1586" i="7" l="1"/>
  <c r="AC1585" i="7"/>
  <c r="AD1585" i="7" s="1"/>
  <c r="AA1587" i="7" l="1"/>
  <c r="AC1586" i="7"/>
  <c r="AD1586" i="7" s="1"/>
  <c r="AC1587" i="7" l="1"/>
  <c r="AD1587" i="7" s="1"/>
  <c r="AA1588" i="7"/>
  <c r="AC1588" i="7" l="1"/>
  <c r="AD1588" i="7" s="1"/>
  <c r="AA1589" i="7"/>
  <c r="AC1589" i="7" l="1"/>
  <c r="AD1589" i="7" s="1"/>
  <c r="AA1590" i="7"/>
  <c r="AA1591" i="7" l="1"/>
  <c r="AC1590" i="7"/>
  <c r="AD1590" i="7" s="1"/>
  <c r="AC1591" i="7" l="1"/>
  <c r="AD1591" i="7" s="1"/>
  <c r="AA1592" i="7"/>
  <c r="AC1592" i="7" l="1"/>
  <c r="AD1592" i="7" s="1"/>
  <c r="AA1593" i="7"/>
  <c r="AA1594" i="7" l="1"/>
  <c r="AC1593" i="7"/>
  <c r="AD1593" i="7" s="1"/>
  <c r="AA1595" i="7" l="1"/>
  <c r="AC1594" i="7"/>
  <c r="AD1594" i="7" s="1"/>
  <c r="AA1596" i="7" l="1"/>
  <c r="AC1595" i="7"/>
  <c r="AD1595" i="7" s="1"/>
  <c r="AC1596" i="7" l="1"/>
  <c r="AD1596" i="7" s="1"/>
  <c r="AA1597" i="7"/>
  <c r="AA1598" i="7" l="1"/>
  <c r="AC1597" i="7"/>
  <c r="AD1597" i="7" s="1"/>
  <c r="AA1599" i="7" l="1"/>
  <c r="AC1598" i="7"/>
  <c r="AD1598" i="7" s="1"/>
  <c r="AC1599" i="7" l="1"/>
  <c r="AD1599" i="7" s="1"/>
  <c r="AA1600" i="7"/>
  <c r="AC1600" i="7" l="1"/>
  <c r="AD1600" i="7" s="1"/>
  <c r="AA1601" i="7"/>
  <c r="AC1601" i="7" l="1"/>
  <c r="AD1601" i="7" s="1"/>
  <c r="AA1602" i="7"/>
  <c r="AA1603" i="7" l="1"/>
  <c r="AC1602" i="7"/>
  <c r="AD1602" i="7" s="1"/>
  <c r="AC1603" i="7" l="1"/>
  <c r="AD1603" i="7" s="1"/>
  <c r="AA1604" i="7"/>
  <c r="AA1605" i="7" l="1"/>
  <c r="AC1604" i="7"/>
  <c r="AD1604" i="7" s="1"/>
  <c r="AC1605" i="7" l="1"/>
  <c r="AD1605" i="7" s="1"/>
  <c r="AA1606" i="7"/>
  <c r="AA1607" i="7" l="1"/>
  <c r="AC1606" i="7"/>
  <c r="AD1606" i="7" s="1"/>
  <c r="AC1607" i="7" l="1"/>
  <c r="AD1607" i="7" s="1"/>
  <c r="AA1608" i="7"/>
  <c r="AC1608" i="7" l="1"/>
  <c r="AD1608" i="7" s="1"/>
  <c r="AA1609" i="7"/>
  <c r="AA1610" i="7" l="1"/>
  <c r="AC1609" i="7"/>
  <c r="AD1609" i="7" s="1"/>
  <c r="AA1611" i="7" l="1"/>
  <c r="AC1610" i="7"/>
  <c r="AD1610" i="7" s="1"/>
  <c r="AA1612" i="7" l="1"/>
  <c r="AC1611" i="7"/>
  <c r="AD1611" i="7" s="1"/>
  <c r="AA1613" i="7" l="1"/>
  <c r="AC1612" i="7"/>
  <c r="AD1612" i="7" s="1"/>
  <c r="AA1614" i="7" l="1"/>
  <c r="AC1613" i="7"/>
  <c r="AD1613" i="7" s="1"/>
  <c r="AA1615" i="7" l="1"/>
  <c r="AC1614" i="7"/>
  <c r="AD1614" i="7" s="1"/>
  <c r="AA1616" i="7" l="1"/>
  <c r="AC1615" i="7"/>
  <c r="AD1615" i="7" s="1"/>
  <c r="AC1616" i="7" l="1"/>
  <c r="AD1616" i="7" s="1"/>
  <c r="AA1617" i="7"/>
  <c r="AA1618" i="7" l="1"/>
  <c r="AC1617" i="7"/>
  <c r="AD1617" i="7" s="1"/>
  <c r="AC1618" i="7" l="1"/>
  <c r="AD1618" i="7" s="1"/>
  <c r="AA1619" i="7"/>
  <c r="AC1619" i="7" l="1"/>
  <c r="AD1619" i="7" s="1"/>
  <c r="AA1620" i="7"/>
  <c r="AA1621" i="7" l="1"/>
  <c r="AC1620" i="7"/>
  <c r="AD1620" i="7" s="1"/>
  <c r="AC1621" i="7" l="1"/>
  <c r="AD1621" i="7" s="1"/>
  <c r="AA1622" i="7"/>
  <c r="AA1623" i="7" l="1"/>
  <c r="AC1622" i="7"/>
  <c r="AD1622" i="7" s="1"/>
  <c r="AC1623" i="7" l="1"/>
  <c r="AD1623" i="7" s="1"/>
  <c r="AA1624" i="7"/>
  <c r="AC1624" i="7" l="1"/>
  <c r="AD1624" i="7" s="1"/>
  <c r="AA1625" i="7"/>
  <c r="AA1626" i="7" l="1"/>
  <c r="AC1625" i="7"/>
  <c r="AD1625" i="7" s="1"/>
  <c r="AC1626" i="7" l="1"/>
  <c r="AD1626" i="7" s="1"/>
  <c r="AA1627" i="7"/>
  <c r="AC1627" i="7" l="1"/>
  <c r="AD1627" i="7" s="1"/>
  <c r="AA1628" i="7"/>
  <c r="AC1628" i="7" l="1"/>
  <c r="AD1628" i="7" s="1"/>
  <c r="AA1629" i="7"/>
  <c r="AC1629" i="7" l="1"/>
  <c r="AD1629" i="7" s="1"/>
  <c r="AA1630" i="7"/>
  <c r="AA1631" i="7" l="1"/>
  <c r="AC1630" i="7"/>
  <c r="AD1630" i="7" s="1"/>
  <c r="AC1631" i="7" l="1"/>
  <c r="AD1631" i="7" s="1"/>
  <c r="AA1632" i="7"/>
  <c r="AA1633" i="7" l="1"/>
  <c r="AC1632" i="7"/>
  <c r="AD1632" i="7" s="1"/>
  <c r="AC1633" i="7" l="1"/>
  <c r="AD1633" i="7" s="1"/>
  <c r="AA1634" i="7"/>
  <c r="AA1635" i="7" l="1"/>
  <c r="AC1634" i="7"/>
  <c r="AD1634" i="7" s="1"/>
  <c r="AC1635" i="7" l="1"/>
  <c r="AD1635" i="7" s="1"/>
  <c r="AA1636" i="7"/>
  <c r="AA1637" i="7" l="1"/>
  <c r="AC1636" i="7"/>
  <c r="AD1636" i="7" s="1"/>
  <c r="AA1638" i="7" l="1"/>
  <c r="AC1637" i="7"/>
  <c r="AD1637" i="7" s="1"/>
  <c r="AC1638" i="7" l="1"/>
  <c r="AD1638" i="7" s="1"/>
  <c r="AA1639" i="7"/>
  <c r="AC1639" i="7" l="1"/>
  <c r="AD1639" i="7" s="1"/>
  <c r="AA1640" i="7"/>
  <c r="AC1640" i="7" l="1"/>
  <c r="AD1640" i="7" s="1"/>
  <c r="AA1641" i="7"/>
  <c r="AA1642" i="7" l="1"/>
  <c r="AC1641" i="7"/>
  <c r="AD1641" i="7" s="1"/>
  <c r="AC1642" i="7" l="1"/>
  <c r="AD1642" i="7" s="1"/>
  <c r="AA1643" i="7"/>
  <c r="AC1643" i="7" l="1"/>
  <c r="AD1643" i="7" s="1"/>
  <c r="AA1644" i="7"/>
  <c r="AA1645" i="7" l="1"/>
  <c r="AC1644" i="7"/>
  <c r="AD1644" i="7" s="1"/>
  <c r="AC1645" i="7" l="1"/>
  <c r="AD1645" i="7" s="1"/>
  <c r="AA1646" i="7"/>
  <c r="AA1647" i="7" l="1"/>
  <c r="AC1646" i="7"/>
  <c r="AD1646" i="7" s="1"/>
  <c r="AA1648" i="7" l="1"/>
  <c r="AC1647" i="7"/>
  <c r="AD1647" i="7" s="1"/>
  <c r="AA1649" i="7" l="1"/>
  <c r="AC1648" i="7"/>
  <c r="AD1648" i="7" s="1"/>
  <c r="AA1650" i="7" l="1"/>
  <c r="AC1649" i="7"/>
  <c r="AD1649" i="7" s="1"/>
  <c r="AA1651" i="7" l="1"/>
  <c r="AC1650" i="7"/>
  <c r="AD1650" i="7" s="1"/>
  <c r="AC1651" i="7" l="1"/>
  <c r="AD1651" i="7" s="1"/>
  <c r="AA1652" i="7"/>
  <c r="AA1653" i="7" l="1"/>
  <c r="AC1652" i="7"/>
  <c r="AD1652" i="7" s="1"/>
  <c r="AA1654" i="7" l="1"/>
  <c r="AC1653" i="7"/>
  <c r="AD1653" i="7" s="1"/>
  <c r="AA1655" i="7" l="1"/>
  <c r="AC1654" i="7"/>
  <c r="AD1654" i="7" s="1"/>
  <c r="AC1655" i="7" l="1"/>
  <c r="AD1655" i="7" s="1"/>
  <c r="AA1656" i="7"/>
  <c r="AA1657" i="7" l="1"/>
  <c r="AC1656" i="7"/>
  <c r="AD1656" i="7" s="1"/>
  <c r="AC1657" i="7" l="1"/>
  <c r="AD1657" i="7" s="1"/>
  <c r="AA1658" i="7"/>
  <c r="AA1659" i="7" l="1"/>
  <c r="AC1658" i="7"/>
  <c r="AD1658" i="7" s="1"/>
  <c r="AC1659" i="7" l="1"/>
  <c r="AD1659" i="7" s="1"/>
  <c r="AA1660" i="7"/>
  <c r="AA1661" i="7" l="1"/>
  <c r="AC1660" i="7"/>
  <c r="AD1660" i="7" s="1"/>
  <c r="AA1662" i="7" l="1"/>
  <c r="AC1661" i="7"/>
  <c r="AD1661" i="7" s="1"/>
  <c r="AA1663" i="7" l="1"/>
  <c r="AC1662" i="7"/>
  <c r="AD1662" i="7" s="1"/>
  <c r="AA1664" i="7" l="1"/>
  <c r="AC1663" i="7"/>
  <c r="AD1663" i="7" s="1"/>
  <c r="AA1665" i="7" l="1"/>
  <c r="AC1664" i="7"/>
  <c r="AD1664" i="7" s="1"/>
  <c r="AC1665" i="7" l="1"/>
  <c r="AD1665" i="7" s="1"/>
  <c r="AA1666" i="7"/>
  <c r="AA1667" i="7" l="1"/>
  <c r="AC1666" i="7"/>
  <c r="AD1666" i="7" s="1"/>
  <c r="AC1667" i="7" l="1"/>
  <c r="AD1667" i="7" s="1"/>
  <c r="AA1668" i="7"/>
  <c r="AA1669" i="7" l="1"/>
  <c r="AC1668" i="7"/>
  <c r="AD1668" i="7" s="1"/>
  <c r="AC1669" i="7" l="1"/>
  <c r="AD1669" i="7" s="1"/>
  <c r="AA1670" i="7"/>
  <c r="AC1670" i="7" l="1"/>
  <c r="AD1670" i="7" s="1"/>
  <c r="AA1671" i="7"/>
  <c r="AC1671" i="7" l="1"/>
  <c r="AD1671" i="7" s="1"/>
  <c r="AA1672" i="7"/>
  <c r="AA1673" i="7" l="1"/>
  <c r="AC1672" i="7"/>
  <c r="AD1672" i="7" s="1"/>
  <c r="AC1673" i="7" l="1"/>
  <c r="AD1673" i="7" s="1"/>
  <c r="AA1674" i="7"/>
  <c r="AC1674" i="7" l="1"/>
  <c r="AD1674" i="7" s="1"/>
  <c r="AA1675" i="7"/>
  <c r="AC1675" i="7" l="1"/>
  <c r="AD1675" i="7" s="1"/>
  <c r="AA1676" i="7"/>
  <c r="AA1677" i="7" l="1"/>
  <c r="AC1676" i="7"/>
  <c r="AD1676" i="7" s="1"/>
  <c r="AA1678" i="7" l="1"/>
  <c r="AC1677" i="7"/>
  <c r="AD1677" i="7" s="1"/>
  <c r="AA1679" i="7" l="1"/>
  <c r="AC1678" i="7"/>
  <c r="AD1678" i="7" s="1"/>
  <c r="AC1679" i="7" l="1"/>
  <c r="AD1679" i="7" s="1"/>
  <c r="AA1680" i="7"/>
  <c r="AC1680" i="7" l="1"/>
  <c r="AD1680" i="7" s="1"/>
  <c r="AA1681" i="7"/>
  <c r="AC1681" i="7" l="1"/>
  <c r="AD1681" i="7" s="1"/>
  <c r="AA1682" i="7"/>
  <c r="AA1683" i="7" l="1"/>
  <c r="AC1682" i="7"/>
  <c r="AD1682" i="7" s="1"/>
  <c r="AC1683" i="7" l="1"/>
  <c r="AD1683" i="7" s="1"/>
  <c r="AA1684" i="7"/>
  <c r="AA1685" i="7" l="1"/>
  <c r="AC1684" i="7"/>
  <c r="AD1684" i="7" s="1"/>
  <c r="AC1685" i="7" l="1"/>
  <c r="AD1685" i="7" s="1"/>
  <c r="AA1686" i="7"/>
  <c r="AA1687" i="7" l="1"/>
  <c r="AC1686" i="7"/>
  <c r="AD1686" i="7" s="1"/>
  <c r="AC1687" i="7" l="1"/>
  <c r="AD1687" i="7" s="1"/>
  <c r="AA1688" i="7"/>
  <c r="AA1689" i="7" l="1"/>
  <c r="AC1688" i="7"/>
  <c r="AD1688" i="7" s="1"/>
  <c r="AA1690" i="7" l="1"/>
  <c r="AC1689" i="7"/>
  <c r="AD1689" i="7" s="1"/>
  <c r="AA1691" i="7" l="1"/>
  <c r="AC1690" i="7"/>
  <c r="AD1690" i="7" s="1"/>
  <c r="AC1691" i="7" l="1"/>
  <c r="AD1691" i="7" s="1"/>
  <c r="AA1692" i="7"/>
  <c r="AA1693" i="7" l="1"/>
  <c r="AC1692" i="7"/>
  <c r="AD1692" i="7" s="1"/>
  <c r="AA1694" i="7" l="1"/>
  <c r="AC1693" i="7"/>
  <c r="AD1693" i="7" s="1"/>
  <c r="AC1694" i="7" l="1"/>
  <c r="AD1694" i="7" s="1"/>
  <c r="AA1695" i="7"/>
  <c r="AC1695" i="7" l="1"/>
  <c r="AD1695" i="7" s="1"/>
  <c r="AA1696" i="7"/>
  <c r="AC1696" i="7" l="1"/>
  <c r="AD1696" i="7" s="1"/>
  <c r="AA1697" i="7"/>
  <c r="AC1697" i="7" l="1"/>
  <c r="AD1697" i="7" s="1"/>
  <c r="AA1698" i="7"/>
  <c r="AC1698" i="7" l="1"/>
  <c r="AD1698" i="7" s="1"/>
  <c r="AA1699" i="7"/>
  <c r="AC1699" i="7" l="1"/>
  <c r="AD1699" i="7" s="1"/>
  <c r="AA1700" i="7"/>
  <c r="AA1701" i="7" l="1"/>
  <c r="AC1700" i="7"/>
  <c r="AD1700" i="7" s="1"/>
  <c r="AA1702" i="7" l="1"/>
  <c r="AC1701" i="7"/>
  <c r="AD1701" i="7" s="1"/>
  <c r="AC1702" i="7" l="1"/>
  <c r="AD1702" i="7" s="1"/>
  <c r="AA1703" i="7"/>
  <c r="AC1703" i="7" l="1"/>
  <c r="AD1703" i="7" s="1"/>
  <c r="AA1704" i="7"/>
  <c r="AC1704" i="7" l="1"/>
  <c r="AD1704" i="7" s="1"/>
  <c r="AA1705" i="7"/>
  <c r="AA1706" i="7" l="1"/>
  <c r="AC1705" i="7"/>
  <c r="AD1705" i="7" s="1"/>
  <c r="AC1706" i="7" l="1"/>
  <c r="AD1706" i="7" s="1"/>
  <c r="AA1707" i="7"/>
  <c r="AC1707" i="7" l="1"/>
  <c r="AD1707" i="7" s="1"/>
  <c r="AA1708" i="7"/>
  <c r="AC1708" i="7" l="1"/>
  <c r="AD1708" i="7" s="1"/>
  <c r="AA1709" i="7"/>
  <c r="AA1710" i="7" l="1"/>
  <c r="AC1709" i="7"/>
  <c r="AD1709" i="7" s="1"/>
  <c r="AC1710" i="7" l="1"/>
  <c r="AD1710" i="7" s="1"/>
  <c r="AA1711" i="7"/>
  <c r="AA1712" i="7" l="1"/>
  <c r="AC1711" i="7"/>
  <c r="AD1711" i="7" s="1"/>
  <c r="AC1712" i="7" l="1"/>
  <c r="AD1712" i="7" s="1"/>
  <c r="AA1713" i="7"/>
  <c r="AA1714" i="7" l="1"/>
  <c r="AC1713" i="7"/>
  <c r="AD1713" i="7" s="1"/>
  <c r="AC1714" i="7" l="1"/>
  <c r="AD1714" i="7" s="1"/>
  <c r="AA1715" i="7"/>
  <c r="AC1715" i="7" l="1"/>
  <c r="AD1715" i="7" s="1"/>
  <c r="AA1716" i="7"/>
  <c r="AA1717" i="7" l="1"/>
  <c r="AC1716" i="7"/>
  <c r="AD1716" i="7" s="1"/>
  <c r="AC1717" i="7" l="1"/>
  <c r="AD1717" i="7" s="1"/>
  <c r="AA1718" i="7"/>
  <c r="AA1719" i="7" l="1"/>
  <c r="AC1718" i="7"/>
  <c r="AD1718" i="7" s="1"/>
  <c r="AC1719" i="7" l="1"/>
  <c r="AD1719" i="7" s="1"/>
  <c r="AA1720" i="7"/>
  <c r="AC1720" i="7" l="1"/>
  <c r="AD1720" i="7" s="1"/>
  <c r="AA1721" i="7"/>
  <c r="AA1722" i="7" l="1"/>
  <c r="AC1721" i="7"/>
  <c r="AD1721" i="7" s="1"/>
  <c r="AC1722" i="7" l="1"/>
  <c r="AD1722" i="7" s="1"/>
  <c r="AA1723" i="7"/>
  <c r="AA1724" i="7" l="1"/>
  <c r="AC1723" i="7"/>
  <c r="AD1723" i="7" s="1"/>
  <c r="AA1725" i="7" l="1"/>
  <c r="AC1724" i="7"/>
  <c r="AD1724" i="7" s="1"/>
  <c r="AC1725" i="7" l="1"/>
  <c r="AD1725" i="7" s="1"/>
  <c r="AA1726" i="7"/>
  <c r="AC1726" i="7" l="1"/>
  <c r="AD1726" i="7" s="1"/>
  <c r="AA1727" i="7"/>
  <c r="AC1727" i="7" l="1"/>
  <c r="AD1727" i="7" s="1"/>
  <c r="AA1728" i="7"/>
  <c r="AC1728" i="7" l="1"/>
  <c r="AD1728" i="7" s="1"/>
  <c r="AA1729" i="7"/>
  <c r="AC1729" i="7" l="1"/>
  <c r="AD1729" i="7" s="1"/>
  <c r="AA1730" i="7"/>
  <c r="AA1731" i="7" l="1"/>
  <c r="AC1730" i="7"/>
  <c r="AD1730" i="7" s="1"/>
  <c r="AA1732" i="7" l="1"/>
  <c r="AC1731" i="7"/>
  <c r="AD1731" i="7" s="1"/>
  <c r="AC1732" i="7" l="1"/>
  <c r="AD1732" i="7" s="1"/>
  <c r="AA1733" i="7"/>
  <c r="AA1734" i="7" l="1"/>
  <c r="AC1733" i="7"/>
  <c r="AD1733" i="7" s="1"/>
  <c r="AC1734" i="7" l="1"/>
  <c r="AD1734" i="7" s="1"/>
  <c r="AA1735" i="7"/>
  <c r="AA1736" i="7" l="1"/>
  <c r="AC1735" i="7"/>
  <c r="AD1735" i="7" s="1"/>
  <c r="AA1737" i="7" l="1"/>
  <c r="AC1736" i="7"/>
  <c r="AD1736" i="7" s="1"/>
  <c r="AA1738" i="7" l="1"/>
  <c r="AC1737" i="7"/>
  <c r="AD1737" i="7" s="1"/>
  <c r="AA1739" i="7" l="1"/>
  <c r="AC1738" i="7"/>
  <c r="AD1738" i="7" s="1"/>
  <c r="AA1740" i="7" l="1"/>
  <c r="AC1739" i="7"/>
  <c r="AD1739" i="7" s="1"/>
  <c r="AC1740" i="7" l="1"/>
  <c r="AD1740" i="7" s="1"/>
  <c r="AA1741" i="7"/>
  <c r="AA1742" i="7" l="1"/>
  <c r="AC1741" i="7"/>
  <c r="AD1741" i="7" s="1"/>
  <c r="AA1743" i="7" l="1"/>
  <c r="AC1742" i="7"/>
  <c r="AD1742" i="7" s="1"/>
  <c r="AC1743" i="7" l="1"/>
  <c r="AD1743" i="7" s="1"/>
  <c r="AA1744" i="7"/>
  <c r="AA1745" i="7" l="1"/>
  <c r="AC1744" i="7"/>
  <c r="AD1744" i="7" s="1"/>
  <c r="AA1746" i="7" l="1"/>
  <c r="AC1745" i="7"/>
  <c r="AD1745" i="7" s="1"/>
  <c r="AA1747" i="7" l="1"/>
  <c r="AC1746" i="7"/>
  <c r="AD1746" i="7" s="1"/>
  <c r="AC1747" i="7" l="1"/>
  <c r="AD1747" i="7" s="1"/>
  <c r="AA1748" i="7"/>
  <c r="AA1749" i="7" l="1"/>
  <c r="AC1748" i="7"/>
  <c r="AD1748" i="7" s="1"/>
  <c r="AC1749" i="7" l="1"/>
  <c r="AD1749" i="7" s="1"/>
  <c r="AA1750" i="7"/>
  <c r="AA1751" i="7" l="1"/>
  <c r="AC1750" i="7"/>
  <c r="AD1750" i="7" s="1"/>
  <c r="AA1752" i="7" l="1"/>
  <c r="AC1751" i="7"/>
  <c r="AD1751" i="7" s="1"/>
  <c r="AA1753" i="7" l="1"/>
  <c r="AC1752" i="7"/>
  <c r="AD1752" i="7" s="1"/>
  <c r="AA1754" i="7" l="1"/>
  <c r="AC1753" i="7"/>
  <c r="AD1753" i="7" s="1"/>
  <c r="AA1755" i="7" l="1"/>
  <c r="AC1754" i="7"/>
  <c r="AD1754" i="7" s="1"/>
  <c r="AC1755" i="7" l="1"/>
  <c r="AD1755" i="7" s="1"/>
  <c r="AA1756" i="7"/>
  <c r="AA1757" i="7" l="1"/>
  <c r="AC1756" i="7"/>
  <c r="AD1756" i="7" s="1"/>
  <c r="AA1758" i="7" l="1"/>
  <c r="AC1757" i="7"/>
  <c r="AD1757" i="7" s="1"/>
  <c r="AA1759" i="7" l="1"/>
  <c r="AC1758" i="7"/>
  <c r="AD1758" i="7" s="1"/>
  <c r="AC1759" i="7" l="1"/>
  <c r="AD1759" i="7" s="1"/>
  <c r="AA1760" i="7"/>
  <c r="AA1761" i="7" l="1"/>
  <c r="AC1760" i="7"/>
  <c r="AD1760" i="7" s="1"/>
  <c r="AC1761" i="7" l="1"/>
  <c r="AD1761" i="7" s="1"/>
  <c r="AA1762" i="7"/>
  <c r="AA1763" i="7" l="1"/>
  <c r="AC1762" i="7"/>
  <c r="AD1762" i="7" s="1"/>
  <c r="AA1764" i="7" l="1"/>
  <c r="AC1763" i="7"/>
  <c r="AD1763" i="7" s="1"/>
  <c r="AC1764" i="7" l="1"/>
  <c r="AD1764" i="7" s="1"/>
  <c r="AA1765" i="7"/>
  <c r="AA1766" i="7" l="1"/>
  <c r="AC1765" i="7"/>
  <c r="AD1765" i="7" s="1"/>
  <c r="AA1767" i="7" l="1"/>
  <c r="AC1766" i="7"/>
  <c r="AD1766" i="7" s="1"/>
  <c r="AC1767" i="7" l="1"/>
  <c r="AD1767" i="7" s="1"/>
  <c r="AA1768" i="7"/>
  <c r="AA1769" i="7" l="1"/>
  <c r="AC1768" i="7"/>
  <c r="AD1768" i="7" s="1"/>
  <c r="AC1769" i="7" l="1"/>
  <c r="AD1769" i="7" s="1"/>
  <c r="AA1770" i="7"/>
  <c r="AC1770" i="7" l="1"/>
  <c r="AD1770" i="7" s="1"/>
  <c r="AA1771" i="7"/>
  <c r="AC1771" i="7" l="1"/>
  <c r="AD1771" i="7" s="1"/>
  <c r="AA1772" i="7"/>
  <c r="AC1772" i="7" l="1"/>
  <c r="AD1772" i="7" s="1"/>
  <c r="AA1773" i="7"/>
  <c r="AA1774" i="7" l="1"/>
  <c r="AC1773" i="7"/>
  <c r="AD1773" i="7" s="1"/>
  <c r="AA1775" i="7" l="1"/>
  <c r="AC1774" i="7"/>
  <c r="AD1774" i="7" s="1"/>
  <c r="AC1775" i="7" l="1"/>
  <c r="AD1775" i="7" s="1"/>
  <c r="AA1776" i="7"/>
  <c r="AA1777" i="7" l="1"/>
  <c r="AC1776" i="7"/>
  <c r="AD1776" i="7" s="1"/>
  <c r="AC1777" i="7" l="1"/>
  <c r="AD1777" i="7" s="1"/>
  <c r="AA1778" i="7"/>
  <c r="AA1779" i="7" l="1"/>
  <c r="AC1778" i="7"/>
  <c r="AD1778" i="7" s="1"/>
  <c r="AA1780" i="7" l="1"/>
  <c r="AC1779" i="7"/>
  <c r="AD1779" i="7" s="1"/>
  <c r="AA1781" i="7" l="1"/>
  <c r="AC1780" i="7"/>
  <c r="AD1780" i="7" s="1"/>
  <c r="AC1781" i="7" l="1"/>
  <c r="AD1781" i="7" s="1"/>
  <c r="AA1782" i="7"/>
  <c r="AA1783" i="7" l="1"/>
  <c r="AC1782" i="7"/>
  <c r="AD1782" i="7" s="1"/>
  <c r="AC1783" i="7" l="1"/>
  <c r="AD1783" i="7" s="1"/>
  <c r="AA1784" i="7"/>
  <c r="AA1785" i="7" l="1"/>
  <c r="AC1784" i="7"/>
  <c r="AD1784" i="7" s="1"/>
  <c r="AA1786" i="7" l="1"/>
  <c r="AC1785" i="7"/>
  <c r="AD1785" i="7" s="1"/>
  <c r="AC1786" i="7" l="1"/>
  <c r="AD1786" i="7" s="1"/>
  <c r="AA1787" i="7"/>
  <c r="AA1788" i="7" l="1"/>
  <c r="AC1787" i="7"/>
  <c r="AD1787" i="7" s="1"/>
  <c r="AA1789" i="7" l="1"/>
  <c r="AC1788" i="7"/>
  <c r="AD1788" i="7" s="1"/>
  <c r="AC1789" i="7" l="1"/>
  <c r="AD1789" i="7" s="1"/>
  <c r="AA1790" i="7"/>
  <c r="AA1791" i="7" l="1"/>
  <c r="AC1790" i="7"/>
  <c r="AD1790" i="7" s="1"/>
  <c r="AA1792" i="7" l="1"/>
  <c r="AC1791" i="7"/>
  <c r="AD1791" i="7" s="1"/>
  <c r="AC1792" i="7" l="1"/>
  <c r="AD1792" i="7" s="1"/>
  <c r="AA1793" i="7"/>
  <c r="AC1793" i="7" l="1"/>
  <c r="AD1793" i="7" s="1"/>
  <c r="AA1794" i="7"/>
  <c r="AA1795" i="7" l="1"/>
  <c r="AC1794" i="7"/>
  <c r="AD1794" i="7" s="1"/>
  <c r="AA1796" i="7" l="1"/>
  <c r="AC1795" i="7"/>
  <c r="AD1795" i="7" s="1"/>
  <c r="AC1796" i="7" l="1"/>
  <c r="AD1796" i="7" s="1"/>
  <c r="AA1797" i="7"/>
  <c r="AC1797" i="7" l="1"/>
  <c r="AD1797" i="7" s="1"/>
  <c r="AA1798" i="7"/>
  <c r="AA1799" i="7" l="1"/>
  <c r="AC1798" i="7"/>
  <c r="AD1798" i="7" s="1"/>
  <c r="AA1800" i="7" l="1"/>
  <c r="AC1799" i="7"/>
  <c r="AD1799" i="7" s="1"/>
  <c r="AA1801" i="7" l="1"/>
  <c r="AC1800" i="7"/>
  <c r="AD1800" i="7" s="1"/>
  <c r="AA1802" i="7" l="1"/>
  <c r="AC1801" i="7"/>
  <c r="AD1801" i="7" s="1"/>
  <c r="AC1802" i="7" l="1"/>
  <c r="AD1802" i="7" s="1"/>
  <c r="AA1803" i="7"/>
  <c r="AC1803" i="7" l="1"/>
  <c r="AD1803" i="7" s="1"/>
  <c r="AA1804" i="7"/>
  <c r="AA1805" i="7" l="1"/>
  <c r="AC1804" i="7"/>
  <c r="AD1804" i="7" s="1"/>
  <c r="AC1805" i="7" l="1"/>
  <c r="AD1805" i="7" s="1"/>
  <c r="AA1806" i="7"/>
  <c r="AA1807" i="7" l="1"/>
  <c r="AC1806" i="7"/>
  <c r="AD1806" i="7" s="1"/>
  <c r="AA1808" i="7" l="1"/>
  <c r="AC1807" i="7"/>
  <c r="AD1807" i="7" s="1"/>
  <c r="AC1808" i="7" l="1"/>
  <c r="AD1808" i="7" s="1"/>
  <c r="AA1809" i="7"/>
  <c r="AA1810" i="7" l="1"/>
  <c r="AC1809" i="7"/>
  <c r="AD1809" i="7" s="1"/>
  <c r="AA1811" i="7" l="1"/>
  <c r="AC1810" i="7"/>
  <c r="AD1810" i="7" s="1"/>
  <c r="AA1812" i="7" l="1"/>
  <c r="AC1811" i="7"/>
  <c r="AD1811" i="7" s="1"/>
  <c r="AC1812" i="7" l="1"/>
  <c r="AD1812" i="7" s="1"/>
  <c r="AA1813" i="7"/>
  <c r="AA1814" i="7" l="1"/>
  <c r="AC1813" i="7"/>
  <c r="AD1813" i="7" s="1"/>
  <c r="AA1815" i="7" l="1"/>
  <c r="AC1814" i="7"/>
  <c r="AD1814" i="7" s="1"/>
  <c r="AC1815" i="7" l="1"/>
  <c r="AD1815" i="7" s="1"/>
  <c r="AA1816" i="7"/>
  <c r="AA1817" i="7" l="1"/>
  <c r="AC1816" i="7"/>
  <c r="AD1816" i="7" s="1"/>
  <c r="AA1818" i="7" l="1"/>
  <c r="AC1817" i="7"/>
  <c r="AD1817" i="7" s="1"/>
  <c r="AC1818" i="7" l="1"/>
  <c r="AD1818" i="7" s="1"/>
  <c r="AA1819" i="7"/>
  <c r="AA1820" i="7" l="1"/>
  <c r="AC1819" i="7"/>
  <c r="AD1819" i="7" s="1"/>
  <c r="AC1820" i="7" l="1"/>
  <c r="AD1820" i="7" s="1"/>
  <c r="AA1821" i="7"/>
  <c r="AC1821" i="7" l="1"/>
  <c r="AD1821" i="7" s="1"/>
  <c r="AA1822" i="7"/>
  <c r="AA1823" i="7" l="1"/>
  <c r="AC1822" i="7"/>
  <c r="AD1822" i="7" s="1"/>
  <c r="AA1824" i="7" l="1"/>
  <c r="AC1823" i="7"/>
  <c r="AD1823" i="7" s="1"/>
  <c r="AC1824" i="7" l="1"/>
  <c r="AD1824" i="7" s="1"/>
  <c r="AA1825" i="7"/>
  <c r="AC1825" i="7" l="1"/>
  <c r="AD1825" i="7" s="1"/>
  <c r="AA1826" i="7"/>
  <c r="AA1827" i="7" l="1"/>
  <c r="AC1826" i="7"/>
  <c r="AD1826" i="7" s="1"/>
  <c r="AA1828" i="7" l="1"/>
  <c r="AC1827" i="7"/>
  <c r="AD1827" i="7" s="1"/>
  <c r="AC1828" i="7" l="1"/>
  <c r="AD1828" i="7" s="1"/>
  <c r="AA1829" i="7"/>
  <c r="AA1830" i="7" l="1"/>
  <c r="AC1829" i="7"/>
  <c r="AD1829" i="7" s="1"/>
  <c r="AA1831" i="7" l="1"/>
  <c r="AC1830" i="7"/>
  <c r="AD1830" i="7" s="1"/>
  <c r="AA1832" i="7" l="1"/>
  <c r="AC1831" i="7"/>
  <c r="AD1831" i="7" s="1"/>
  <c r="AA1833" i="7" l="1"/>
  <c r="AC1832" i="7"/>
  <c r="AD1832" i="7" s="1"/>
  <c r="AA1834" i="7" l="1"/>
  <c r="AC1833" i="7"/>
  <c r="AD1833" i="7" s="1"/>
  <c r="AA1835" i="7" l="1"/>
  <c r="AC1834" i="7"/>
  <c r="AD1834" i="7" s="1"/>
  <c r="AA1836" i="7" l="1"/>
  <c r="AC1835" i="7"/>
  <c r="AD1835" i="7" s="1"/>
  <c r="AC1836" i="7" l="1"/>
  <c r="AD1836" i="7" s="1"/>
  <c r="AA1837" i="7"/>
  <c r="AC1837" i="7" l="1"/>
  <c r="AD1837" i="7" s="1"/>
  <c r="AA1838" i="7"/>
  <c r="AA1839" i="7" l="1"/>
  <c r="AC1838" i="7"/>
  <c r="AD1838" i="7" s="1"/>
  <c r="AA1840" i="7" l="1"/>
  <c r="AC1839" i="7"/>
  <c r="AD1839" i="7" s="1"/>
  <c r="AC1840" i="7" l="1"/>
  <c r="AD1840" i="7" s="1"/>
  <c r="AA1841" i="7"/>
  <c r="AC1841" i="7" l="1"/>
  <c r="AD1841" i="7" s="1"/>
  <c r="AA1842" i="7"/>
  <c r="AA1843" i="7" l="1"/>
  <c r="AC1842" i="7"/>
  <c r="AD1842" i="7" s="1"/>
  <c r="AA1844" i="7" l="1"/>
  <c r="AC1843" i="7"/>
  <c r="AD1843" i="7" s="1"/>
  <c r="AC1844" i="7" l="1"/>
  <c r="AD1844" i="7" s="1"/>
  <c r="AA1845" i="7"/>
  <c r="AA1846" i="7" l="1"/>
  <c r="AC1845" i="7"/>
  <c r="AD1845" i="7" s="1"/>
  <c r="AA1847" i="7" l="1"/>
  <c r="AC1846" i="7"/>
  <c r="AD1846" i="7" s="1"/>
  <c r="AA1848" i="7" l="1"/>
  <c r="AC1847" i="7"/>
  <c r="AD1847" i="7" s="1"/>
  <c r="AA1849" i="7" l="1"/>
  <c r="AC1848" i="7"/>
  <c r="AD1848" i="7" s="1"/>
  <c r="AA1850" i="7" l="1"/>
  <c r="AC1849" i="7"/>
  <c r="AD1849" i="7" s="1"/>
  <c r="AA1851" i="7" l="1"/>
  <c r="AC1850" i="7"/>
  <c r="AD1850" i="7" s="1"/>
  <c r="AA1852" i="7" l="1"/>
  <c r="AC1851" i="7"/>
  <c r="AD1851" i="7" s="1"/>
  <c r="AC1852" i="7" l="1"/>
  <c r="AD1852" i="7" s="1"/>
  <c r="AA1853" i="7"/>
  <c r="AC1853" i="7" l="1"/>
  <c r="AD1853" i="7" s="1"/>
  <c r="AA1854" i="7"/>
  <c r="AA1855" i="7" l="1"/>
  <c r="AC1854" i="7"/>
  <c r="AD1854" i="7" s="1"/>
  <c r="AA1856" i="7" l="1"/>
  <c r="AC1855" i="7"/>
  <c r="AD1855" i="7" s="1"/>
  <c r="AC1856" i="7" l="1"/>
  <c r="AD1856" i="7" s="1"/>
  <c r="AA1857" i="7"/>
  <c r="AC1857" i="7" l="1"/>
  <c r="AD1857" i="7" s="1"/>
  <c r="AA1858" i="7"/>
  <c r="AA1859" i="7" l="1"/>
  <c r="AC1858" i="7"/>
  <c r="AD1858" i="7" s="1"/>
  <c r="AA1860" i="7" l="1"/>
  <c r="AC1859" i="7"/>
  <c r="AD1859" i="7" s="1"/>
  <c r="AA1861" i="7" l="1"/>
  <c r="AC1860" i="7"/>
  <c r="AD1860" i="7" s="1"/>
  <c r="AA1862" i="7" l="1"/>
  <c r="AC1861" i="7"/>
  <c r="AD1861" i="7" s="1"/>
  <c r="AA1863" i="7" l="1"/>
  <c r="AC1862" i="7"/>
  <c r="AD1862" i="7" s="1"/>
  <c r="AA1864" i="7" l="1"/>
  <c r="AC1863" i="7"/>
  <c r="AD1863" i="7" s="1"/>
  <c r="AA1865" i="7" l="1"/>
  <c r="AC1864" i="7"/>
  <c r="AD1864" i="7" s="1"/>
  <c r="AC1865" i="7" l="1"/>
  <c r="AD1865" i="7" s="1"/>
  <c r="AA1866" i="7"/>
  <c r="AC1866" i="7" l="1"/>
  <c r="AD1866" i="7" s="1"/>
  <c r="AA1867" i="7"/>
  <c r="AA1868" i="7" l="1"/>
  <c r="AC1867" i="7"/>
  <c r="AD1867" i="7" s="1"/>
  <c r="AC1868" i="7" l="1"/>
  <c r="AD1868" i="7" s="1"/>
  <c r="AA1869" i="7"/>
  <c r="AC1869" i="7" l="1"/>
  <c r="AD1869" i="7" s="1"/>
  <c r="AA1870" i="7"/>
  <c r="AA1871" i="7" l="1"/>
  <c r="AC1870" i="7"/>
  <c r="AD1870" i="7" s="1"/>
  <c r="AA1872" i="7" l="1"/>
  <c r="AC1871" i="7"/>
  <c r="AD1871" i="7" s="1"/>
  <c r="AC1872" i="7" l="1"/>
  <c r="AD1872" i="7" s="1"/>
  <c r="AA1873" i="7"/>
  <c r="AC1873" i="7" l="1"/>
  <c r="AD1873" i="7" s="1"/>
  <c r="AA1874" i="7"/>
  <c r="AA1875" i="7" l="1"/>
  <c r="AC1874" i="7"/>
  <c r="AD1874" i="7" s="1"/>
  <c r="AC1875" i="7" l="1"/>
  <c r="AD1875" i="7" s="1"/>
  <c r="AA1876" i="7"/>
  <c r="AA1877" i="7" l="1"/>
  <c r="AC1876" i="7"/>
  <c r="AD1876" i="7" s="1"/>
  <c r="AA1878" i="7" l="1"/>
  <c r="AC1877" i="7"/>
  <c r="AD1877" i="7" s="1"/>
  <c r="AA1879" i="7" l="1"/>
  <c r="AC1878" i="7"/>
  <c r="AD1878" i="7" s="1"/>
  <c r="AA1880" i="7" l="1"/>
  <c r="AC1879" i="7"/>
  <c r="AD1879" i="7" s="1"/>
  <c r="AC1880" i="7" l="1"/>
  <c r="AD1880" i="7" s="1"/>
  <c r="AA1881" i="7"/>
  <c r="AC1881" i="7" l="1"/>
  <c r="AD1881" i="7" s="1"/>
  <c r="AA1882" i="7"/>
  <c r="AA1883" i="7" l="1"/>
  <c r="AC1882" i="7"/>
  <c r="AD1882" i="7" s="1"/>
  <c r="AA1884" i="7" l="1"/>
  <c r="AC1883" i="7"/>
  <c r="AD1883" i="7" s="1"/>
  <c r="AC1884" i="7" l="1"/>
  <c r="AD1884" i="7" s="1"/>
  <c r="AA1885" i="7"/>
  <c r="AC1885" i="7" l="1"/>
  <c r="AD1885" i="7" s="1"/>
  <c r="AA1886" i="7"/>
  <c r="AC1886" i="7" l="1"/>
  <c r="AD1886" i="7" s="1"/>
  <c r="AA1887" i="7"/>
  <c r="AA1888" i="7" l="1"/>
  <c r="AC1887" i="7"/>
  <c r="AD1887" i="7" s="1"/>
  <c r="AC1888" i="7" l="1"/>
  <c r="AD1888" i="7" s="1"/>
  <c r="AA1889" i="7"/>
  <c r="AC1889" i="7" l="1"/>
  <c r="AD1889" i="7" s="1"/>
  <c r="AA1890" i="7"/>
  <c r="AA1891" i="7" l="1"/>
  <c r="AC1890" i="7"/>
  <c r="AD1890" i="7" s="1"/>
  <c r="AA1892" i="7" l="1"/>
  <c r="AC1891" i="7"/>
  <c r="AD1891" i="7" s="1"/>
  <c r="AC1892" i="7" l="1"/>
  <c r="AD1892" i="7" s="1"/>
  <c r="AA1893" i="7"/>
  <c r="AA1894" i="7" l="1"/>
  <c r="AC1893" i="7"/>
  <c r="AD1893" i="7" s="1"/>
  <c r="AC1894" i="7" l="1"/>
  <c r="AD1894" i="7" s="1"/>
  <c r="AA1895" i="7"/>
  <c r="AA1896" i="7" l="1"/>
  <c r="AC1895" i="7"/>
  <c r="AD1895" i="7" s="1"/>
  <c r="AA1897" i="7" l="1"/>
  <c r="AC1896" i="7"/>
  <c r="AD1896" i="7" s="1"/>
  <c r="AC1897" i="7" l="1"/>
  <c r="AD1897" i="7" s="1"/>
  <c r="AA1898" i="7"/>
  <c r="AA1899" i="7" l="1"/>
  <c r="AC1898" i="7"/>
  <c r="AD1898" i="7" s="1"/>
  <c r="AC1899" i="7" l="1"/>
  <c r="AD1899" i="7" s="1"/>
  <c r="AA1900" i="7"/>
  <c r="AA1901" i="7" l="1"/>
  <c r="AC1900" i="7"/>
  <c r="AD1900" i="7" s="1"/>
  <c r="AC1901" i="7" l="1"/>
  <c r="AD1901" i="7" s="1"/>
  <c r="AA1902" i="7"/>
  <c r="AC1902" i="7" l="1"/>
  <c r="AD1902" i="7" s="1"/>
  <c r="AA1903" i="7"/>
  <c r="AA1904" i="7" l="1"/>
  <c r="AC1903" i="7"/>
  <c r="AD1903" i="7" s="1"/>
  <c r="AC1904" i="7" l="1"/>
  <c r="AD1904" i="7" s="1"/>
  <c r="AA1905" i="7"/>
  <c r="AA1906" i="7" l="1"/>
  <c r="AC1905" i="7"/>
  <c r="AD1905" i="7" s="1"/>
  <c r="AA1907" i="7" l="1"/>
  <c r="AC1906" i="7"/>
  <c r="AD1906" i="7" s="1"/>
  <c r="AA1908" i="7" l="1"/>
  <c r="AC1907" i="7"/>
  <c r="AD1907" i="7" s="1"/>
  <c r="AC1908" i="7" l="1"/>
  <c r="AD1908" i="7" s="1"/>
  <c r="AA1909" i="7"/>
  <c r="AA1910" i="7" l="1"/>
  <c r="AC1909" i="7"/>
  <c r="AD1909" i="7" s="1"/>
  <c r="AC1910" i="7" l="1"/>
  <c r="AD1910" i="7" s="1"/>
  <c r="AA1911" i="7"/>
  <c r="AA1912" i="7" l="1"/>
  <c r="AC1911" i="7"/>
  <c r="AD1911" i="7" s="1"/>
  <c r="AA1913" i="7" l="1"/>
  <c r="AC1912" i="7"/>
  <c r="AD1912" i="7" s="1"/>
  <c r="AC1913" i="7" l="1"/>
  <c r="AD1913" i="7" s="1"/>
  <c r="AA1914" i="7"/>
  <c r="AA1915" i="7" l="1"/>
  <c r="AC1914" i="7"/>
  <c r="AD1914" i="7" s="1"/>
  <c r="AC1915" i="7" l="1"/>
  <c r="AD1915" i="7" s="1"/>
  <c r="AA1916" i="7"/>
  <c r="AC1916" i="7" l="1"/>
  <c r="AD1916" i="7" s="1"/>
  <c r="AA1917" i="7"/>
  <c r="AC1917" i="7" l="1"/>
  <c r="AD1917" i="7" s="1"/>
  <c r="AA1918" i="7"/>
  <c r="AC1918" i="7" l="1"/>
  <c r="AD1918" i="7" s="1"/>
  <c r="AA1919" i="7"/>
  <c r="AA1920" i="7" l="1"/>
  <c r="AC1919" i="7"/>
  <c r="AD1919" i="7" s="1"/>
  <c r="AC1920" i="7" l="1"/>
  <c r="AD1920" i="7" s="1"/>
  <c r="AA1921" i="7"/>
  <c r="AA1922" i="7" l="1"/>
  <c r="AC1921" i="7"/>
  <c r="AD1921" i="7" s="1"/>
  <c r="AC1922" i="7" l="1"/>
  <c r="AD1922" i="7" s="1"/>
  <c r="AA1923" i="7"/>
  <c r="AC1923" i="7" l="1"/>
  <c r="AD1923" i="7" s="1"/>
  <c r="AA1924" i="7"/>
  <c r="AA1925" i="7" l="1"/>
  <c r="AC1924" i="7"/>
  <c r="AD1924" i="7" s="1"/>
  <c r="AC1925" i="7" l="1"/>
  <c r="AD1925" i="7" s="1"/>
  <c r="AA1926" i="7"/>
  <c r="AA1927" i="7" l="1"/>
  <c r="AC1926" i="7"/>
  <c r="AD1926" i="7" s="1"/>
  <c r="AA1928" i="7" l="1"/>
  <c r="AC1927" i="7"/>
  <c r="AD1927" i="7" s="1"/>
  <c r="AC1928" i="7" l="1"/>
  <c r="AD1928" i="7" s="1"/>
  <c r="AA1929" i="7"/>
  <c r="AA1930" i="7" l="1"/>
  <c r="AC1929" i="7"/>
  <c r="AD1929" i="7" s="1"/>
  <c r="AC1930" i="7" l="1"/>
  <c r="AD1930" i="7" s="1"/>
  <c r="AA1931" i="7"/>
  <c r="AC1931" i="7" l="1"/>
  <c r="AD1931" i="7" s="1"/>
  <c r="AA1932" i="7"/>
  <c r="AA1933" i="7" l="1"/>
  <c r="AC1932" i="7"/>
  <c r="AD1932" i="7" s="1"/>
  <c r="AC1933" i="7" l="1"/>
  <c r="AD1933" i="7" s="1"/>
  <c r="AA1934" i="7"/>
  <c r="AA1935" i="7" l="1"/>
  <c r="AC1934" i="7"/>
  <c r="AD1934" i="7" s="1"/>
  <c r="AA1936" i="7" l="1"/>
  <c r="AC1935" i="7"/>
  <c r="AD1935" i="7" s="1"/>
  <c r="AC1936" i="7" l="1"/>
  <c r="AD1936" i="7" s="1"/>
  <c r="AA1937" i="7"/>
  <c r="AC1937" i="7" l="1"/>
  <c r="AD1937" i="7" s="1"/>
  <c r="AA1938" i="7"/>
  <c r="AA1939" i="7" l="1"/>
  <c r="AC1938" i="7"/>
  <c r="AD1938" i="7" s="1"/>
  <c r="AA1940" i="7" l="1"/>
  <c r="AC1939" i="7"/>
  <c r="AD1939" i="7" s="1"/>
  <c r="AA1941" i="7" l="1"/>
  <c r="AC1940" i="7"/>
  <c r="AD1940" i="7" s="1"/>
  <c r="AA1942" i="7" l="1"/>
  <c r="AC1941" i="7"/>
  <c r="AD1941" i="7" s="1"/>
  <c r="AC1942" i="7" l="1"/>
  <c r="AD1942" i="7" s="1"/>
  <c r="AA1943" i="7"/>
  <c r="AC1943" i="7" l="1"/>
  <c r="AD1943" i="7" s="1"/>
  <c r="AA1944" i="7"/>
  <c r="AC1944" i="7" l="1"/>
  <c r="AD1944" i="7" s="1"/>
  <c r="AA1945" i="7"/>
  <c r="AC1945" i="7" l="1"/>
  <c r="AD1945" i="7" s="1"/>
  <c r="AA1946" i="7"/>
  <c r="AC1946" i="7" l="1"/>
  <c r="AD1946" i="7" s="1"/>
  <c r="AA1947" i="7"/>
  <c r="AA1948" i="7" l="1"/>
  <c r="AC1947" i="7"/>
  <c r="AD1947" i="7" s="1"/>
  <c r="AC1948" i="7" l="1"/>
  <c r="AD1948" i="7" s="1"/>
  <c r="AA1949" i="7"/>
  <c r="AC1949" i="7" l="1"/>
  <c r="AD1949" i="7" s="1"/>
  <c r="AA1950" i="7"/>
  <c r="AC1950" i="7" l="1"/>
  <c r="AD1950" i="7" s="1"/>
  <c r="AA1951" i="7"/>
  <c r="AA1952" i="7" l="1"/>
  <c r="AC1951" i="7"/>
  <c r="AD1951" i="7" s="1"/>
  <c r="AA1953" i="7" l="1"/>
  <c r="AC1952" i="7"/>
  <c r="AD1952" i="7" s="1"/>
  <c r="AC1953" i="7" l="1"/>
  <c r="AD1953" i="7" s="1"/>
  <c r="AA1954" i="7"/>
  <c r="AA1955" i="7" l="1"/>
  <c r="AC1954" i="7"/>
  <c r="AD1954" i="7" s="1"/>
  <c r="AC1955" i="7" l="1"/>
  <c r="AD1955" i="7" s="1"/>
  <c r="AA1956" i="7"/>
  <c r="AA1957" i="7" l="1"/>
  <c r="AC1956" i="7"/>
  <c r="AD1956" i="7" s="1"/>
  <c r="AC1957" i="7" l="1"/>
  <c r="AD1957" i="7" s="1"/>
  <c r="AA1958" i="7"/>
  <c r="AC1958" i="7" l="1"/>
  <c r="AD1958" i="7" s="1"/>
  <c r="AA1959" i="7"/>
  <c r="AA1960" i="7" l="1"/>
  <c r="AC1959" i="7"/>
  <c r="AD1959" i="7" s="1"/>
  <c r="AA1961" i="7" l="1"/>
  <c r="AC1960" i="7"/>
  <c r="AD1960" i="7" s="1"/>
  <c r="AA1962" i="7" l="1"/>
  <c r="AC1961" i="7"/>
  <c r="AD1961" i="7" s="1"/>
  <c r="AC1962" i="7" l="1"/>
  <c r="AD1962" i="7" s="1"/>
  <c r="AA1963" i="7"/>
  <c r="AA1964" i="7" l="1"/>
  <c r="AC1963" i="7"/>
  <c r="AD1963" i="7" s="1"/>
  <c r="AA1965" i="7" l="1"/>
  <c r="AC1964" i="7"/>
  <c r="AD1964" i="7" s="1"/>
  <c r="AC1965" i="7" l="1"/>
  <c r="AD1965" i="7" s="1"/>
  <c r="AA1966" i="7"/>
  <c r="AC1966" i="7" l="1"/>
  <c r="AD1966" i="7" s="1"/>
  <c r="AA1967" i="7"/>
  <c r="AA1968" i="7" l="1"/>
  <c r="AC1967" i="7"/>
  <c r="AD1967" i="7" s="1"/>
  <c r="AA1969" i="7" l="1"/>
  <c r="AC1968" i="7"/>
  <c r="AD1968" i="7" s="1"/>
  <c r="AC1969" i="7" l="1"/>
  <c r="AD1969" i="7" s="1"/>
  <c r="AA1970" i="7"/>
  <c r="AA1971" i="7" l="1"/>
  <c r="AC1970" i="7"/>
  <c r="AD1970" i="7" s="1"/>
  <c r="AA1972" i="7" l="1"/>
  <c r="AC1971" i="7"/>
  <c r="AD1971" i="7" s="1"/>
  <c r="AC1972" i="7" l="1"/>
  <c r="AD1972" i="7" s="1"/>
  <c r="AA1973" i="7"/>
  <c r="AA1974" i="7" l="1"/>
  <c r="AC1973" i="7"/>
  <c r="AD1973" i="7" s="1"/>
  <c r="AA1975" i="7" l="1"/>
  <c r="AC1974" i="7"/>
  <c r="AD1974" i="7" s="1"/>
  <c r="AA1976" i="7" l="1"/>
  <c r="AC1975" i="7"/>
  <c r="AD1975" i="7" s="1"/>
  <c r="AC1976" i="7" l="1"/>
  <c r="AD1976" i="7" s="1"/>
  <c r="AA1977" i="7"/>
  <c r="AA1978" i="7" l="1"/>
  <c r="AC1977" i="7"/>
  <c r="AD1977" i="7" s="1"/>
  <c r="AA1979" i="7" l="1"/>
  <c r="AC1978" i="7"/>
  <c r="AD1978" i="7" s="1"/>
  <c r="AC1979" i="7" l="1"/>
  <c r="AD1979" i="7" s="1"/>
  <c r="AA1980" i="7"/>
  <c r="AC1980" i="7" l="1"/>
  <c r="AD1980" i="7" s="1"/>
  <c r="AA1981" i="7"/>
  <c r="AA1982" i="7" l="1"/>
  <c r="AC1981" i="7"/>
  <c r="AD1981" i="7" s="1"/>
  <c r="AA1983" i="7" l="1"/>
  <c r="AC1982" i="7"/>
  <c r="AD1982" i="7" s="1"/>
  <c r="AA1984" i="7" l="1"/>
  <c r="AC1983" i="7"/>
  <c r="AD1983" i="7" s="1"/>
  <c r="AC1984" i="7" l="1"/>
  <c r="AD1984" i="7" s="1"/>
  <c r="AA1985" i="7"/>
  <c r="AC1985" i="7" l="1"/>
  <c r="AD1985" i="7" s="1"/>
  <c r="AA1986" i="7"/>
  <c r="AC1986" i="7" l="1"/>
  <c r="AD1986" i="7" s="1"/>
  <c r="AA1987" i="7"/>
  <c r="AC1987" i="7" l="1"/>
  <c r="AD1987" i="7" s="1"/>
  <c r="AA1988" i="7"/>
  <c r="AC1988" i="7" l="1"/>
  <c r="AD1988" i="7" s="1"/>
  <c r="AA1989" i="7"/>
  <c r="AA1990" i="7" l="1"/>
  <c r="AC1989" i="7"/>
  <c r="AD1989" i="7" s="1"/>
  <c r="AC1990" i="7" l="1"/>
  <c r="AD1990" i="7" s="1"/>
  <c r="AA1991" i="7"/>
  <c r="AA1992" i="7" l="1"/>
  <c r="AC1991" i="7"/>
  <c r="AD1991" i="7" s="1"/>
  <c r="AC1992" i="7" l="1"/>
  <c r="AD1992" i="7" s="1"/>
  <c r="AA1993" i="7"/>
  <c r="AA1994" i="7" l="1"/>
  <c r="AC1993" i="7"/>
  <c r="AD1993" i="7" s="1"/>
  <c r="AC1994" i="7" l="1"/>
  <c r="AD1994" i="7" s="1"/>
  <c r="AA1995" i="7"/>
  <c r="AC1995" i="7" l="1"/>
  <c r="AD1995" i="7" s="1"/>
  <c r="AA1996" i="7"/>
  <c r="AA1997" i="7" l="1"/>
  <c r="AC1996" i="7"/>
  <c r="AD1996" i="7" s="1"/>
  <c r="AA1998" i="7" l="1"/>
  <c r="AC1997" i="7"/>
  <c r="AD1997" i="7" s="1"/>
  <c r="AC1998" i="7" l="1"/>
  <c r="AD1998" i="7" s="1"/>
  <c r="AA1999" i="7"/>
  <c r="AC1999" i="7" l="1"/>
  <c r="AD1999" i="7" s="1"/>
  <c r="AA2000" i="7"/>
  <c r="AA2001" i="7" l="1"/>
  <c r="AC2000" i="7"/>
  <c r="AD2000" i="7" s="1"/>
  <c r="AA2002" i="7" l="1"/>
  <c r="AC2001" i="7"/>
  <c r="AD2001" i="7" s="1"/>
  <c r="AA2003" i="7" l="1"/>
  <c r="AC2002" i="7"/>
  <c r="AD2002" i="7" s="1"/>
  <c r="AC2003" i="7" l="1"/>
  <c r="AD2003" i="7" s="1"/>
  <c r="AA2004" i="7"/>
  <c r="AC2004" i="7" l="1"/>
  <c r="AD2004" i="7" s="1"/>
  <c r="AA2005" i="7"/>
  <c r="AA2006" i="7" l="1"/>
  <c r="AC2005" i="7"/>
  <c r="AD2005" i="7" s="1"/>
  <c r="AC2006" i="7" l="1"/>
  <c r="AD2006" i="7" s="1"/>
  <c r="AA2007" i="7"/>
  <c r="AC2007" i="7" l="1"/>
  <c r="AD2007" i="7" s="1"/>
  <c r="AA2008" i="7"/>
  <c r="AA2009" i="7" l="1"/>
  <c r="AC2008" i="7"/>
  <c r="AD2008" i="7" s="1"/>
  <c r="AA2010" i="7" l="1"/>
  <c r="AC2009" i="7"/>
  <c r="AD2009" i="7" s="1"/>
  <c r="AC2010" i="7" l="1"/>
  <c r="AD2010" i="7" s="1"/>
  <c r="AA2011" i="7"/>
  <c r="AA2012" i="7" l="1"/>
  <c r="AC2011" i="7"/>
  <c r="AD2011" i="7" s="1"/>
  <c r="AA2013" i="7" l="1"/>
  <c r="AC2012" i="7"/>
  <c r="AD2012" i="7" s="1"/>
  <c r="AC2013" i="7" l="1"/>
  <c r="AD2013" i="7" s="1"/>
  <c r="AA2014" i="7"/>
  <c r="AC2014" i="7" l="1"/>
  <c r="AD2014" i="7" s="1"/>
  <c r="AA2015" i="7"/>
  <c r="AA2016" i="7" l="1"/>
  <c r="AC2015" i="7"/>
  <c r="AD2015" i="7" s="1"/>
  <c r="AA2017" i="7" l="1"/>
  <c r="AC2016" i="7"/>
  <c r="AD2016" i="7" s="1"/>
  <c r="AC2017" i="7" l="1"/>
  <c r="AD2017" i="7" s="1"/>
  <c r="AA2018" i="7"/>
  <c r="AA2019" i="7" l="1"/>
  <c r="AC2018" i="7"/>
  <c r="AD2018" i="7" s="1"/>
  <c r="AA2020" i="7" l="1"/>
  <c r="AC2019" i="7"/>
  <c r="AD2019" i="7" s="1"/>
  <c r="AC2020" i="7" l="1"/>
  <c r="AD2020" i="7" s="1"/>
  <c r="AA2021" i="7"/>
  <c r="AC2021" i="7" l="1"/>
  <c r="AD2021" i="7" s="1"/>
  <c r="AA2022" i="7"/>
  <c r="AC2022" i="7" l="1"/>
  <c r="AD2022" i="7" s="1"/>
  <c r="AA2023" i="7"/>
  <c r="AA2024" i="7" l="1"/>
  <c r="AC2023" i="7"/>
  <c r="AD2023" i="7" s="1"/>
  <c r="AC2024" i="7" l="1"/>
  <c r="AD2024" i="7" s="1"/>
  <c r="AA2025" i="7"/>
  <c r="AA2026" i="7" l="1"/>
  <c r="AC2025" i="7"/>
  <c r="AD2025" i="7" s="1"/>
  <c r="AA2027" i="7" l="1"/>
  <c r="AC2026" i="7"/>
  <c r="AD2026" i="7" s="1"/>
  <c r="AA2028" i="7" l="1"/>
  <c r="AC2027" i="7"/>
  <c r="AD2027" i="7" s="1"/>
  <c r="AC2028" i="7" l="1"/>
  <c r="AD2028" i="7" s="1"/>
  <c r="AA2029" i="7"/>
  <c r="AC2029" i="7" l="1"/>
  <c r="AD2029" i="7" s="1"/>
  <c r="AA2030" i="7"/>
  <c r="AA2031" i="7" l="1"/>
  <c r="AC2030" i="7"/>
  <c r="AD2030" i="7" s="1"/>
  <c r="AA2032" i="7" l="1"/>
  <c r="AC2031" i="7"/>
  <c r="AD2031" i="7" s="1"/>
  <c r="AC2032" i="7" l="1"/>
  <c r="AD2032" i="7" s="1"/>
  <c r="AA2033" i="7"/>
  <c r="AA2034" i="7" l="1"/>
  <c r="AC2033" i="7"/>
  <c r="AD2033" i="7" s="1"/>
  <c r="AC2034" i="7" l="1"/>
  <c r="AD2034" i="7" s="1"/>
  <c r="AA2035" i="7"/>
  <c r="AC2035" i="7" l="1"/>
  <c r="AD2035" i="7" s="1"/>
  <c r="AA2036" i="7"/>
  <c r="AA2037" i="7" l="1"/>
  <c r="AC2036" i="7"/>
  <c r="AD2036" i="7" s="1"/>
  <c r="AC2037" i="7" l="1"/>
  <c r="AD2037" i="7" s="1"/>
  <c r="AA2038" i="7"/>
  <c r="AC2038" i="7" l="1"/>
  <c r="AD2038" i="7" s="1"/>
  <c r="AA2039" i="7"/>
  <c r="AC2039" i="7" l="1"/>
  <c r="AD2039" i="7" s="1"/>
  <c r="AA2040" i="7"/>
  <c r="AA2041" i="7" l="1"/>
  <c r="AC2040" i="7"/>
  <c r="AD2040" i="7" s="1"/>
  <c r="AC2041" i="7" l="1"/>
  <c r="AD2041" i="7" s="1"/>
  <c r="AA2042" i="7"/>
  <c r="AA2043" i="7" l="1"/>
  <c r="AC2042" i="7"/>
  <c r="AD2042" i="7" s="1"/>
  <c r="AA2044" i="7" l="1"/>
  <c r="AC2043" i="7"/>
  <c r="AD2043" i="7" s="1"/>
  <c r="AC2044" i="7" l="1"/>
  <c r="AD2044" i="7" s="1"/>
  <c r="AA2045" i="7"/>
  <c r="AC2045" i="7" l="1"/>
  <c r="AD2045" i="7" s="1"/>
  <c r="AA2046" i="7"/>
  <c r="AC2046" i="7" l="1"/>
  <c r="AD2046" i="7" s="1"/>
  <c r="AA2047" i="7"/>
  <c r="AA2048" i="7" l="1"/>
  <c r="AC2047" i="7"/>
  <c r="AD2047" i="7" s="1"/>
  <c r="AC2048" i="7" l="1"/>
  <c r="AD2048" i="7" s="1"/>
  <c r="AA2049" i="7"/>
  <c r="AA2050" i="7" l="1"/>
  <c r="AC2049" i="7"/>
  <c r="AD2049" i="7" s="1"/>
  <c r="AA2051" i="7" l="1"/>
  <c r="AC2050" i="7"/>
  <c r="AD2050" i="7" s="1"/>
  <c r="AA2052" i="7" l="1"/>
  <c r="AC2051" i="7"/>
  <c r="AD2051" i="7" s="1"/>
  <c r="AC2052" i="7" l="1"/>
  <c r="AD2052" i="7" s="1"/>
  <c r="AA2053" i="7"/>
  <c r="AC2053" i="7" l="1"/>
  <c r="AD2053" i="7" s="1"/>
  <c r="AA2054" i="7"/>
  <c r="AC2054" i="7" l="1"/>
  <c r="AD2054" i="7" s="1"/>
  <c r="AA2055" i="7"/>
  <c r="AC2055" i="7" l="1"/>
  <c r="AD2055" i="7" s="1"/>
  <c r="AA2056" i="7"/>
  <c r="AC2056" i="7" l="1"/>
  <c r="AD2056" i="7" s="1"/>
  <c r="AA2057" i="7"/>
  <c r="AA2058" i="7" l="1"/>
  <c r="AC2057" i="7"/>
  <c r="AD2057" i="7" s="1"/>
  <c r="AC2058" i="7" l="1"/>
  <c r="AD2058" i="7" s="1"/>
  <c r="AA2059" i="7"/>
  <c r="AA2060" i="7" l="1"/>
  <c r="AC2059" i="7"/>
  <c r="AD2059" i="7" s="1"/>
  <c r="AC2060" i="7" l="1"/>
  <c r="AD2060" i="7" s="1"/>
  <c r="AA2061" i="7"/>
  <c r="AC2061" i="7" l="1"/>
  <c r="AD2061" i="7" s="1"/>
  <c r="AA2062" i="7"/>
  <c r="AC2062" i="7" l="1"/>
  <c r="AD2062" i="7" s="1"/>
  <c r="AA2063" i="7"/>
  <c r="AC2063" i="7" l="1"/>
  <c r="AD2063" i="7" s="1"/>
  <c r="AA2064" i="7"/>
  <c r="AA2065" i="7" l="1"/>
  <c r="AC2064" i="7"/>
  <c r="AD2064" i="7" s="1"/>
  <c r="AC2065" i="7" l="1"/>
  <c r="AD2065" i="7" s="1"/>
  <c r="AA2066" i="7"/>
  <c r="AA2067" i="7" l="1"/>
  <c r="AC2066" i="7"/>
  <c r="AD2066" i="7" s="1"/>
  <c r="AA2068" i="7" l="1"/>
  <c r="AC2067" i="7"/>
  <c r="AD2067" i="7" s="1"/>
  <c r="AA2069" i="7" l="1"/>
  <c r="AC2068" i="7"/>
  <c r="AD2068" i="7" s="1"/>
  <c r="AA2070" i="7" l="1"/>
  <c r="AC2069" i="7"/>
  <c r="AD2069" i="7" s="1"/>
  <c r="AA2071" i="7" l="1"/>
  <c r="AC2070" i="7"/>
  <c r="AD2070" i="7" s="1"/>
  <c r="AA2072" i="7" l="1"/>
  <c r="AC2071" i="7"/>
  <c r="AD2071" i="7" s="1"/>
  <c r="AA2073" i="7" l="1"/>
  <c r="AC2072" i="7"/>
  <c r="AD2072" i="7" s="1"/>
  <c r="AC2073" i="7" l="1"/>
  <c r="AD2073" i="7" s="1"/>
  <c r="AA2074" i="7"/>
  <c r="AC2074" i="7" l="1"/>
  <c r="AD2074" i="7" s="1"/>
  <c r="AA2075" i="7"/>
  <c r="AC2075" i="7" l="1"/>
  <c r="AD2075" i="7" s="1"/>
  <c r="AA2076" i="7"/>
  <c r="AA2077" i="7" l="1"/>
  <c r="AC2076" i="7"/>
  <c r="AD2076" i="7" s="1"/>
  <c r="AC2077" i="7" l="1"/>
  <c r="AD2077" i="7" s="1"/>
  <c r="AA2078" i="7"/>
  <c r="AA2079" i="7" l="1"/>
  <c r="AC2078" i="7"/>
  <c r="AD2078" i="7" s="1"/>
  <c r="AA2080" i="7" l="1"/>
  <c r="AC2079" i="7"/>
  <c r="AD2079" i="7" s="1"/>
  <c r="AC2080" i="7" l="1"/>
  <c r="AD2080" i="7" s="1"/>
  <c r="AA2081" i="7"/>
  <c r="AC2081" i="7" l="1"/>
  <c r="AD2081" i="7" s="1"/>
  <c r="AA2082" i="7"/>
  <c r="AC2082" i="7" l="1"/>
  <c r="AD2082" i="7" s="1"/>
  <c r="AA2083" i="7"/>
  <c r="AC2083" i="7" l="1"/>
  <c r="AD2083" i="7" s="1"/>
  <c r="AA2084" i="7"/>
  <c r="AC2084" i="7" l="1"/>
  <c r="AD2084" i="7" s="1"/>
  <c r="AA2085" i="7"/>
  <c r="AC2085" i="7" l="1"/>
  <c r="AD2085" i="7" s="1"/>
  <c r="AA2086" i="7"/>
  <c r="AC2086" i="7" l="1"/>
  <c r="AD2086" i="7" s="1"/>
  <c r="AA2087" i="7"/>
  <c r="AA2088" i="7" l="1"/>
  <c r="AC2087" i="7"/>
  <c r="AD2087" i="7" s="1"/>
  <c r="AA2089" i="7" l="1"/>
  <c r="AC2088" i="7"/>
  <c r="AD2088" i="7" s="1"/>
  <c r="AA2090" i="7" l="1"/>
  <c r="AC2089" i="7"/>
  <c r="AD2089" i="7" s="1"/>
  <c r="AA2091" i="7" l="1"/>
  <c r="AC2090" i="7"/>
  <c r="AD2090" i="7" s="1"/>
  <c r="AA2092" i="7" l="1"/>
  <c r="AC2091" i="7"/>
  <c r="AD2091" i="7" s="1"/>
  <c r="AC2092" i="7" l="1"/>
  <c r="AD2092" i="7" s="1"/>
  <c r="AA2093" i="7"/>
  <c r="AA2094" i="7" l="1"/>
  <c r="AC2093" i="7"/>
  <c r="AD2093" i="7" s="1"/>
  <c r="AC2094" i="7" l="1"/>
  <c r="AD2094" i="7" s="1"/>
  <c r="AA2095" i="7"/>
  <c r="AC2095" i="7" l="1"/>
  <c r="AD2095" i="7" s="1"/>
  <c r="AA2096" i="7"/>
  <c r="AA2097" i="7" l="1"/>
  <c r="AC2096" i="7"/>
  <c r="AD2096" i="7" s="1"/>
  <c r="AA2098" i="7" l="1"/>
  <c r="AC2097" i="7"/>
  <c r="AD2097" i="7" s="1"/>
  <c r="AC2098" i="7" l="1"/>
  <c r="AD2098" i="7" s="1"/>
  <c r="AA2099" i="7"/>
  <c r="AA2100" i="7" l="1"/>
  <c r="AC2099" i="7"/>
  <c r="AD2099" i="7" s="1"/>
  <c r="AC2100" i="7" l="1"/>
  <c r="AD2100" i="7" s="1"/>
  <c r="AA2101" i="7"/>
  <c r="AC2101" i="7" l="1"/>
  <c r="AD2101" i="7" s="1"/>
  <c r="AA2102" i="7"/>
  <c r="AA2103" i="7" l="1"/>
  <c r="AC2102" i="7"/>
  <c r="AD2102" i="7" s="1"/>
  <c r="AA2104" i="7" l="1"/>
  <c r="AC2103" i="7"/>
  <c r="AD2103" i="7" s="1"/>
  <c r="AC2104" i="7" l="1"/>
  <c r="AD2104" i="7" s="1"/>
  <c r="AA2105" i="7"/>
  <c r="AA2106" i="7" l="1"/>
  <c r="AC2105" i="7"/>
  <c r="AD2105" i="7" s="1"/>
  <c r="AC2106" i="7" l="1"/>
  <c r="AD2106" i="7" s="1"/>
  <c r="AA2107" i="7"/>
  <c r="AC2107" i="7" l="1"/>
  <c r="AD2107" i="7" s="1"/>
  <c r="AA2108" i="7"/>
  <c r="AC2108" i="7" l="1"/>
  <c r="AD2108" i="7" s="1"/>
  <c r="AA2109" i="7"/>
  <c r="AA2110" i="7" l="1"/>
  <c r="AC2109" i="7"/>
  <c r="AD2109" i="7" s="1"/>
  <c r="AA2111" i="7" l="1"/>
  <c r="AC2110" i="7"/>
  <c r="AD2110" i="7" s="1"/>
  <c r="AC2111" i="7" l="1"/>
  <c r="AD2111" i="7" s="1"/>
  <c r="AA2112" i="7"/>
  <c r="AA2113" i="7" l="1"/>
  <c r="AC2112" i="7"/>
  <c r="AD2112" i="7" s="1"/>
  <c r="AA2114" i="7" l="1"/>
  <c r="AC2113" i="7"/>
  <c r="AD2113" i="7" s="1"/>
  <c r="AA2115" i="7" l="1"/>
  <c r="AC2114" i="7"/>
  <c r="AD2114" i="7" s="1"/>
  <c r="AA2116" i="7" l="1"/>
  <c r="AC2115" i="7"/>
  <c r="AD2115" i="7" s="1"/>
  <c r="AA2117" i="7" l="1"/>
  <c r="AC2116" i="7"/>
  <c r="AD2116" i="7" s="1"/>
  <c r="AA2118" i="7" l="1"/>
  <c r="AC2117" i="7"/>
  <c r="AD2117" i="7" s="1"/>
  <c r="AC2118" i="7" l="1"/>
  <c r="AD2118" i="7" s="1"/>
  <c r="AA2119" i="7"/>
  <c r="AA2120" i="7" l="1"/>
  <c r="AC2119" i="7"/>
  <c r="AD2119" i="7" s="1"/>
  <c r="AA2121" i="7" l="1"/>
  <c r="AC2120" i="7"/>
  <c r="AD2120" i="7" s="1"/>
  <c r="AC2121" i="7" l="1"/>
  <c r="AD2121" i="7" s="1"/>
  <c r="AA2122" i="7"/>
  <c r="AA2123" i="7" l="1"/>
  <c r="AC2122" i="7"/>
  <c r="AD2122" i="7" s="1"/>
  <c r="AA2124" i="7" l="1"/>
  <c r="AC2123" i="7"/>
  <c r="AD2123" i="7" s="1"/>
  <c r="AC2124" i="7" l="1"/>
  <c r="AD2124" i="7" s="1"/>
  <c r="AA2125" i="7"/>
  <c r="AC2125" i="7" l="1"/>
  <c r="AD2125" i="7" s="1"/>
  <c r="AA2126" i="7"/>
  <c r="AC2126" i="7" l="1"/>
  <c r="AD2126" i="7" s="1"/>
  <c r="AA2127" i="7"/>
  <c r="AA2128" i="7" l="1"/>
  <c r="AC2127" i="7"/>
  <c r="AD2127" i="7" s="1"/>
  <c r="AC2128" i="7" l="1"/>
  <c r="AD2128" i="7" s="1"/>
  <c r="AA2129" i="7"/>
  <c r="AA2130" i="7" l="1"/>
  <c r="AC2129" i="7"/>
  <c r="AD2129" i="7" s="1"/>
  <c r="AC2130" i="7" l="1"/>
  <c r="AD2130" i="7" s="1"/>
  <c r="AA2131" i="7"/>
  <c r="AC2131" i="7" l="1"/>
  <c r="AD2131" i="7" s="1"/>
  <c r="AA2132" i="7"/>
  <c r="AA2133" i="7" l="1"/>
  <c r="AC2132" i="7"/>
  <c r="AD2132" i="7" s="1"/>
  <c r="AA2134" i="7" l="1"/>
  <c r="AC2133" i="7"/>
  <c r="AD2133" i="7" s="1"/>
  <c r="AA2135" i="7" l="1"/>
  <c r="AC2134" i="7"/>
  <c r="AD2134" i="7" s="1"/>
  <c r="AA2136" i="7" l="1"/>
  <c r="AC2135" i="7"/>
  <c r="AD2135" i="7" s="1"/>
  <c r="AC2136" i="7" l="1"/>
  <c r="AD2136" i="7" s="1"/>
  <c r="AA2137" i="7"/>
  <c r="AA2138" i="7" l="1"/>
  <c r="AC2137" i="7"/>
  <c r="AD2137" i="7" s="1"/>
  <c r="AA2139" i="7" l="1"/>
  <c r="AC2138" i="7"/>
  <c r="AD2138" i="7" s="1"/>
  <c r="AC2139" i="7" l="1"/>
  <c r="AD2139" i="7" s="1"/>
  <c r="AA2140" i="7"/>
  <c r="AA2141" i="7" l="1"/>
  <c r="AC2140" i="7"/>
  <c r="AD2140" i="7" s="1"/>
  <c r="AA2142" i="7" l="1"/>
  <c r="AC2141" i="7"/>
  <c r="AD2141" i="7" s="1"/>
  <c r="AA2143" i="7" l="1"/>
  <c r="AC2142" i="7"/>
  <c r="AD2142" i="7" s="1"/>
  <c r="AA2144" i="7" l="1"/>
  <c r="AC2143" i="7"/>
  <c r="AD2143" i="7" s="1"/>
  <c r="AC2144" i="7" l="1"/>
  <c r="AD2144" i="7" s="1"/>
  <c r="AA2145" i="7"/>
  <c r="AA2146" i="7" l="1"/>
  <c r="AC2145" i="7"/>
  <c r="AD2145" i="7" s="1"/>
  <c r="AA2147" i="7" l="1"/>
  <c r="AC2146" i="7"/>
  <c r="AD2146" i="7" s="1"/>
  <c r="AC2147" i="7" l="1"/>
  <c r="AD2147" i="7" s="1"/>
  <c r="AA2148" i="7"/>
  <c r="AA2149" i="7" l="1"/>
  <c r="AC2148" i="7"/>
  <c r="AD2148" i="7" s="1"/>
  <c r="AA2150" i="7" l="1"/>
  <c r="AC2149" i="7"/>
  <c r="AD2149" i="7" s="1"/>
  <c r="AC2150" i="7" l="1"/>
  <c r="AD2150" i="7" s="1"/>
  <c r="AA2151" i="7"/>
  <c r="AA2152" i="7" l="1"/>
  <c r="AC2151" i="7"/>
  <c r="AD2151" i="7" s="1"/>
  <c r="AA2153" i="7" l="1"/>
  <c r="AC2152" i="7"/>
  <c r="AD2152" i="7" s="1"/>
  <c r="AA2154" i="7" l="1"/>
  <c r="AC2153" i="7"/>
  <c r="AD2153" i="7" s="1"/>
  <c r="AA2155" i="7" l="1"/>
  <c r="AC2154" i="7"/>
  <c r="AD2154" i="7" s="1"/>
  <c r="AA2156" i="7" l="1"/>
  <c r="AC2155" i="7"/>
  <c r="AD2155" i="7" s="1"/>
  <c r="AC2156" i="7" l="1"/>
  <c r="AD2156" i="7" s="1"/>
  <c r="AA2157" i="7"/>
  <c r="AA2158" i="7" l="1"/>
  <c r="AC2157" i="7"/>
  <c r="AD2157" i="7" s="1"/>
  <c r="AC2158" i="7" l="1"/>
  <c r="AD2158" i="7" s="1"/>
  <c r="AA2159" i="7"/>
  <c r="AC2159" i="7" l="1"/>
  <c r="AD2159" i="7" s="1"/>
  <c r="AA2160" i="7"/>
  <c r="AA2161" i="7" l="1"/>
  <c r="AC2160" i="7"/>
  <c r="AD2160" i="7" s="1"/>
  <c r="AA2162" i="7" l="1"/>
  <c r="AC2161" i="7"/>
  <c r="AD2161" i="7" s="1"/>
  <c r="AA2163" i="7" l="1"/>
  <c r="AC2162" i="7"/>
  <c r="AD2162" i="7" s="1"/>
  <c r="AA2164" i="7" l="1"/>
  <c r="AC2163" i="7"/>
  <c r="AD2163" i="7" s="1"/>
  <c r="AA2165" i="7" l="1"/>
  <c r="AC2164" i="7"/>
  <c r="AD2164" i="7" s="1"/>
  <c r="AA2166" i="7" l="1"/>
  <c r="AC2165" i="7"/>
  <c r="AD2165" i="7" s="1"/>
  <c r="AA2167" i="7" l="1"/>
  <c r="AC2166" i="7"/>
  <c r="AD2166" i="7" s="1"/>
  <c r="AC2167" i="7" l="1"/>
  <c r="AD2167" i="7" s="1"/>
  <c r="AA2168" i="7"/>
  <c r="AA2169" i="7" l="1"/>
  <c r="AC2168" i="7"/>
  <c r="AD2168" i="7" s="1"/>
  <c r="AA2170" i="7" l="1"/>
  <c r="AC2169" i="7"/>
  <c r="AD2169" i="7" s="1"/>
  <c r="AC2170" i="7" l="1"/>
  <c r="AD2170" i="7" s="1"/>
  <c r="AA2171" i="7"/>
  <c r="AA2172" i="7" l="1"/>
  <c r="AC2171" i="7"/>
  <c r="AD2171" i="7" s="1"/>
  <c r="AC2172" i="7" l="1"/>
  <c r="AD2172" i="7" s="1"/>
  <c r="AA2173" i="7"/>
  <c r="AA2174" i="7" l="1"/>
  <c r="AC2173" i="7"/>
  <c r="AD2173" i="7" s="1"/>
  <c r="AA2175" i="7" l="1"/>
  <c r="AC2174" i="7"/>
  <c r="AD2174" i="7" s="1"/>
  <c r="AC2175" i="7" l="1"/>
  <c r="AD2175" i="7" s="1"/>
  <c r="AA2176" i="7"/>
  <c r="AC2176" i="7" l="1"/>
  <c r="AD2176" i="7" s="1"/>
  <c r="AA2177" i="7"/>
  <c r="AA2178" i="7" l="1"/>
  <c r="AC2177" i="7"/>
  <c r="AD2177" i="7" s="1"/>
  <c r="AC2178" i="7" l="1"/>
  <c r="AD2178" i="7" s="1"/>
  <c r="AA2179" i="7"/>
  <c r="AA2180" i="7" l="1"/>
  <c r="AC2179" i="7"/>
  <c r="AD2179" i="7" s="1"/>
  <c r="AA2181" i="7" l="1"/>
  <c r="AC2180" i="7"/>
  <c r="AD2180" i="7" s="1"/>
  <c r="AA2182" i="7" l="1"/>
  <c r="AC2181" i="7"/>
  <c r="AD2181" i="7" s="1"/>
  <c r="AC2182" i="7" l="1"/>
  <c r="AD2182" i="7" s="1"/>
  <c r="AA2183" i="7"/>
  <c r="AA2184" i="7" l="1"/>
  <c r="AC2183" i="7"/>
  <c r="AD2183" i="7" s="1"/>
  <c r="AC2184" i="7" l="1"/>
  <c r="AD2184" i="7" s="1"/>
  <c r="AA2185" i="7"/>
  <c r="AA2186" i="7" l="1"/>
  <c r="AC2185" i="7"/>
  <c r="AD2185" i="7" s="1"/>
  <c r="AC2186" i="7" l="1"/>
  <c r="AD2186" i="7" s="1"/>
  <c r="AA2187" i="7"/>
  <c r="AC2187" i="7" l="1"/>
  <c r="AD2187" i="7" s="1"/>
  <c r="AA2188" i="7"/>
  <c r="AA2189" i="7" l="1"/>
  <c r="AC2188" i="7"/>
  <c r="AD2188" i="7" s="1"/>
  <c r="AA2190" i="7" l="1"/>
  <c r="AC2189" i="7"/>
  <c r="AD2189" i="7" s="1"/>
  <c r="AA2191" i="7" l="1"/>
  <c r="AC2190" i="7"/>
  <c r="AD2190" i="7" s="1"/>
  <c r="AA2192" i="7" l="1"/>
  <c r="AC2191" i="7"/>
  <c r="AD2191" i="7" s="1"/>
  <c r="AC2192" i="7" l="1"/>
  <c r="AD2192" i="7" s="1"/>
  <c r="AA2193" i="7"/>
  <c r="AA2194" i="7" l="1"/>
  <c r="AC2193" i="7"/>
  <c r="AD2193" i="7" s="1"/>
  <c r="AA2195" i="7" l="1"/>
  <c r="AC2194" i="7"/>
  <c r="AD2194" i="7" s="1"/>
  <c r="AC2195" i="7" l="1"/>
  <c r="AD2195" i="7" s="1"/>
  <c r="AA2196" i="7"/>
  <c r="AC2196" i="7" l="1"/>
  <c r="AD2196" i="7" s="1"/>
  <c r="AA2197" i="7"/>
  <c r="AA2198" i="7" l="1"/>
  <c r="AC2197" i="7"/>
  <c r="AD2197" i="7" s="1"/>
  <c r="AC2198" i="7" l="1"/>
  <c r="AD2198" i="7" s="1"/>
  <c r="AA2199" i="7"/>
  <c r="AA2200" i="7" l="1"/>
  <c r="AC2199" i="7"/>
  <c r="AD2199" i="7" s="1"/>
  <c r="AC2200" i="7" l="1"/>
  <c r="AD2200" i="7" s="1"/>
  <c r="AA2201" i="7"/>
  <c r="AC2201" i="7" l="1"/>
  <c r="AD2201" i="7" s="1"/>
  <c r="AA2202" i="7"/>
  <c r="AA2203" i="7" l="1"/>
  <c r="AC2202" i="7"/>
  <c r="AD2202" i="7" s="1"/>
  <c r="AC2203" i="7" l="1"/>
  <c r="AD2203" i="7" s="1"/>
  <c r="AA2204" i="7"/>
  <c r="AC2204" i="7" l="1"/>
  <c r="AD2204" i="7" s="1"/>
  <c r="AA2205" i="7"/>
  <c r="AC2205" i="7" l="1"/>
  <c r="AD2205" i="7" s="1"/>
  <c r="AA2206" i="7"/>
  <c r="AC2206" i="7" l="1"/>
  <c r="AD2206" i="7" s="1"/>
  <c r="AA2207" i="7"/>
  <c r="AC2207" i="7" l="1"/>
  <c r="AD2207" i="7" s="1"/>
  <c r="AA2208" i="7"/>
  <c r="AA2209" i="7" l="1"/>
  <c r="AC2208" i="7"/>
  <c r="AD2208" i="7" s="1"/>
  <c r="AA2210" i="7" l="1"/>
  <c r="AC2209" i="7"/>
  <c r="AD2209" i="7" s="1"/>
  <c r="AC2210" i="7" l="1"/>
  <c r="AD2210" i="7" s="1"/>
  <c r="AA2211" i="7"/>
  <c r="AA2212" i="7" l="1"/>
  <c r="AC2211" i="7"/>
  <c r="AD2211" i="7" s="1"/>
  <c r="AC2212" i="7" l="1"/>
  <c r="AD2212" i="7" s="1"/>
  <c r="AA2213" i="7"/>
  <c r="AC2213" i="7" l="1"/>
  <c r="AD2213" i="7" s="1"/>
  <c r="AA2214" i="7"/>
  <c r="AC2214" i="7" l="1"/>
  <c r="AD2214" i="7" s="1"/>
  <c r="AA2215" i="7"/>
  <c r="AC2215" i="7" l="1"/>
  <c r="AD2215" i="7" s="1"/>
  <c r="AA2216" i="7"/>
  <c r="AA2217" i="7" l="1"/>
  <c r="AC2216" i="7"/>
  <c r="AD2216" i="7" s="1"/>
  <c r="AA2218" i="7" l="1"/>
  <c r="AC2217" i="7"/>
  <c r="AD2217" i="7" s="1"/>
  <c r="AA2219" i="7" l="1"/>
  <c r="AC2218" i="7"/>
  <c r="AD2218" i="7" s="1"/>
  <c r="AA2220" i="7" l="1"/>
  <c r="AC2219" i="7"/>
  <c r="AD2219" i="7" s="1"/>
  <c r="AC2220" i="7" l="1"/>
  <c r="AD2220" i="7" s="1"/>
  <c r="AA2221" i="7"/>
  <c r="AC2221" i="7" l="1"/>
  <c r="AD2221" i="7" s="1"/>
  <c r="AA2222" i="7"/>
  <c r="AA2223" i="7" l="1"/>
  <c r="AC2222" i="7"/>
  <c r="AD2222" i="7" s="1"/>
  <c r="AC2223" i="7" l="1"/>
  <c r="AD2223" i="7" s="1"/>
  <c r="AA2224" i="7"/>
  <c r="AA2225" i="7" l="1"/>
  <c r="AC2224" i="7"/>
  <c r="AD2224" i="7" s="1"/>
  <c r="AC2225" i="7" l="1"/>
  <c r="AD2225" i="7" s="1"/>
  <c r="AA2226" i="7"/>
  <c r="AA2227" i="7" l="1"/>
  <c r="AC2226" i="7"/>
  <c r="AD2226" i="7" s="1"/>
  <c r="AC2227" i="7" l="1"/>
  <c r="AD2227" i="7" s="1"/>
  <c r="AA2228" i="7"/>
  <c r="AA2229" i="7" l="1"/>
  <c r="AC2228" i="7"/>
  <c r="AD2228" i="7" s="1"/>
  <c r="AC2229" i="7" l="1"/>
  <c r="AD2229" i="7" s="1"/>
  <c r="AA2230" i="7"/>
  <c r="AA2231" i="7" l="1"/>
  <c r="AC2230" i="7"/>
  <c r="AD2230" i="7" s="1"/>
  <c r="AC2231" i="7" l="1"/>
  <c r="AD2231" i="7" s="1"/>
  <c r="AA2232" i="7"/>
  <c r="AC2232" i="7" l="1"/>
  <c r="AD2232" i="7" s="1"/>
  <c r="AA2233" i="7"/>
  <c r="AC2233" i="7" l="1"/>
  <c r="AD2233" i="7" s="1"/>
  <c r="AA2234" i="7"/>
  <c r="AA2235" i="7" l="1"/>
  <c r="AC2234" i="7"/>
  <c r="AD2234" i="7" s="1"/>
  <c r="AA2236" i="7" l="1"/>
  <c r="AC2235" i="7"/>
  <c r="AD2235" i="7" s="1"/>
  <c r="AA2237" i="7" l="1"/>
  <c r="AC2236" i="7"/>
  <c r="AD2236" i="7" s="1"/>
  <c r="AC2237" i="7" l="1"/>
  <c r="AD2237" i="7" s="1"/>
  <c r="AA2238" i="7"/>
  <c r="AA2239" i="7" l="1"/>
  <c r="AC2238" i="7"/>
  <c r="AD2238" i="7" s="1"/>
  <c r="AC2239" i="7" l="1"/>
  <c r="AD2239" i="7" s="1"/>
  <c r="AA2240" i="7"/>
  <c r="AA2241" i="7" l="1"/>
  <c r="AC2240" i="7"/>
  <c r="AD2240" i="7" s="1"/>
  <c r="AA2242" i="7" l="1"/>
  <c r="AC2241" i="7"/>
  <c r="AD2241" i="7" s="1"/>
  <c r="AA2243" i="7" l="1"/>
  <c r="AC2242" i="7"/>
  <c r="AD2242" i="7" s="1"/>
  <c r="AC2243" i="7" l="1"/>
  <c r="AD2243" i="7" s="1"/>
  <c r="AA2244" i="7"/>
  <c r="AC2244" i="7" l="1"/>
  <c r="AD2244" i="7" s="1"/>
  <c r="AA2245" i="7"/>
  <c r="AA2246" i="7" l="1"/>
  <c r="AC2245" i="7"/>
  <c r="AD2245" i="7" s="1"/>
  <c r="AC2246" i="7" l="1"/>
  <c r="AD2246" i="7" s="1"/>
  <c r="AA2247" i="7"/>
  <c r="AC2247" i="7" l="1"/>
  <c r="AD2247" i="7" s="1"/>
  <c r="AA2248" i="7"/>
  <c r="AC2248" i="7" l="1"/>
  <c r="AD2248" i="7" s="1"/>
  <c r="AA2249" i="7"/>
  <c r="AC2249" i="7" l="1"/>
  <c r="AD2249" i="7" s="1"/>
  <c r="AA2250" i="7"/>
  <c r="AA2251" i="7" l="1"/>
  <c r="AC2250" i="7"/>
  <c r="AD2250" i="7" s="1"/>
  <c r="AC2251" i="7" l="1"/>
  <c r="AD2251" i="7" s="1"/>
  <c r="AA2252" i="7"/>
  <c r="AA2253" i="7" l="1"/>
  <c r="AC2252" i="7"/>
  <c r="AD2252" i="7" s="1"/>
  <c r="AC2253" i="7" l="1"/>
  <c r="AD2253" i="7" s="1"/>
  <c r="AA2254" i="7"/>
  <c r="AA2255" i="7" l="1"/>
  <c r="AC2254" i="7"/>
  <c r="AD2254" i="7" s="1"/>
  <c r="AA2256" i="7" l="1"/>
  <c r="AC2255" i="7"/>
  <c r="AD2255" i="7" s="1"/>
  <c r="AC2256" i="7" l="1"/>
  <c r="AD2256" i="7" s="1"/>
  <c r="AA2257" i="7"/>
  <c r="AA2258" i="7" l="1"/>
  <c r="AC2257" i="7"/>
  <c r="AD2257" i="7" s="1"/>
  <c r="AA2259" i="7" l="1"/>
  <c r="AC2258" i="7"/>
  <c r="AD2258" i="7" s="1"/>
  <c r="AC2259" i="7" l="1"/>
  <c r="AD2259" i="7" s="1"/>
  <c r="AA2260" i="7"/>
  <c r="AA2261" i="7" l="1"/>
  <c r="AC2260" i="7"/>
  <c r="AD2260" i="7" s="1"/>
  <c r="AA2262" i="7" l="1"/>
  <c r="AC2261" i="7"/>
  <c r="AD2261" i="7" s="1"/>
  <c r="AC2262" i="7" l="1"/>
  <c r="AD2262" i="7" s="1"/>
  <c r="AA2263" i="7"/>
  <c r="AA2264" i="7" l="1"/>
  <c r="AC2263" i="7"/>
  <c r="AD2263" i="7" s="1"/>
  <c r="AA2265" i="7" l="1"/>
  <c r="AC2264" i="7"/>
  <c r="AD2264" i="7" s="1"/>
  <c r="AC2265" i="7" l="1"/>
  <c r="AD2265" i="7" s="1"/>
  <c r="AA2266" i="7"/>
  <c r="AA2267" i="7" l="1"/>
  <c r="AC2266" i="7"/>
  <c r="AD2266" i="7" s="1"/>
  <c r="AC2267" i="7" l="1"/>
  <c r="AD2267" i="7" s="1"/>
  <c r="AA2268" i="7"/>
  <c r="AC2268" i="7" l="1"/>
  <c r="AD2268" i="7" s="1"/>
  <c r="AA2269" i="7"/>
  <c r="AA2270" i="7" l="1"/>
  <c r="AC2269" i="7"/>
  <c r="AD2269" i="7" s="1"/>
  <c r="AC2270" i="7" l="1"/>
  <c r="AD2270" i="7" s="1"/>
  <c r="AA2271" i="7"/>
  <c r="AA2272" i="7" l="1"/>
  <c r="AC2271" i="7"/>
  <c r="AD2271" i="7" s="1"/>
  <c r="AC2272" i="7" l="1"/>
  <c r="AD2272" i="7" s="1"/>
  <c r="AA2273" i="7"/>
  <c r="AA2274" i="7" l="1"/>
  <c r="AC2273" i="7"/>
  <c r="AD2273" i="7" s="1"/>
  <c r="AA2275" i="7" l="1"/>
  <c r="AC2274" i="7"/>
  <c r="AD2274" i="7" s="1"/>
  <c r="AA2276" i="7" l="1"/>
  <c r="AC2275" i="7"/>
  <c r="AD2275" i="7" s="1"/>
  <c r="AA2277" i="7" l="1"/>
  <c r="AC2276" i="7"/>
  <c r="AD2276" i="7" s="1"/>
  <c r="AA2278" i="7" l="1"/>
  <c r="AC2277" i="7"/>
  <c r="AD2277" i="7" s="1"/>
  <c r="AA2279" i="7" l="1"/>
  <c r="AC2278" i="7"/>
  <c r="AD2278" i="7" s="1"/>
  <c r="AA2280" i="7" l="1"/>
  <c r="AC2279" i="7"/>
  <c r="AD2279" i="7" s="1"/>
  <c r="AC2280" i="7" l="1"/>
  <c r="AD2280" i="7" s="1"/>
  <c r="AA2281" i="7"/>
  <c r="AC2281" i="7" l="1"/>
  <c r="AD2281" i="7" s="1"/>
  <c r="AA2282" i="7"/>
  <c r="AA2283" i="7" l="1"/>
  <c r="AC2282" i="7"/>
  <c r="AD2282" i="7" s="1"/>
  <c r="AC2283" i="7" l="1"/>
  <c r="AD2283" i="7" s="1"/>
  <c r="AA2284" i="7"/>
  <c r="AA2285" i="7" l="1"/>
  <c r="AC2284" i="7"/>
  <c r="AD2284" i="7" s="1"/>
  <c r="AC2285" i="7" l="1"/>
  <c r="AD2285" i="7" s="1"/>
  <c r="AA2286" i="7"/>
  <c r="AA2287" i="7" l="1"/>
  <c r="AC2286" i="7"/>
  <c r="AD2286" i="7" s="1"/>
  <c r="AC2287" i="7" l="1"/>
  <c r="AD2287" i="7" s="1"/>
  <c r="AA2288" i="7"/>
  <c r="AA2289" i="7" l="1"/>
  <c r="AC2288" i="7"/>
  <c r="AD2288" i="7" s="1"/>
  <c r="AC2289" i="7" l="1"/>
  <c r="AD2289" i="7" s="1"/>
  <c r="AA2290" i="7"/>
  <c r="AC2290" i="7" l="1"/>
  <c r="AD2290" i="7" s="1"/>
  <c r="AA2291" i="7"/>
  <c r="AA2292" i="7" l="1"/>
  <c r="AC2291" i="7"/>
  <c r="AD2291" i="7" s="1"/>
  <c r="AA2293" i="7" l="1"/>
  <c r="AC2292" i="7"/>
  <c r="AD2292" i="7" s="1"/>
  <c r="AA2294" i="7" l="1"/>
  <c r="AC2293" i="7"/>
  <c r="AD2293" i="7" s="1"/>
  <c r="AC2294" i="7" l="1"/>
  <c r="AD2294" i="7" s="1"/>
  <c r="AA2295" i="7"/>
  <c r="AA2296" i="7" l="1"/>
  <c r="AC2295" i="7"/>
  <c r="AD2295" i="7" s="1"/>
  <c r="AA2297" i="7" l="1"/>
  <c r="AC2296" i="7"/>
  <c r="AD2296" i="7" s="1"/>
  <c r="AC2297" i="7" l="1"/>
  <c r="AD2297" i="7" s="1"/>
  <c r="AA2298" i="7"/>
  <c r="AC2298" i="7" l="1"/>
  <c r="AD2298" i="7" s="1"/>
  <c r="AA2299" i="7"/>
  <c r="AA2300" i="7" l="1"/>
  <c r="AC2299" i="7"/>
  <c r="AD2299" i="7" s="1"/>
  <c r="AC2300" i="7" l="1"/>
  <c r="AD2300" i="7" s="1"/>
  <c r="AA2301" i="7"/>
  <c r="AA2302" i="7" l="1"/>
  <c r="AC2301" i="7"/>
  <c r="AD2301" i="7" s="1"/>
  <c r="AA2303" i="7" l="1"/>
  <c r="AC2302" i="7"/>
  <c r="AD2302" i="7" s="1"/>
  <c r="AC2303" i="7" l="1"/>
  <c r="AD2303" i="7" s="1"/>
  <c r="AA2304" i="7"/>
  <c r="AA2305" i="7" l="1"/>
  <c r="AC2304" i="7"/>
  <c r="AD2304" i="7" s="1"/>
  <c r="AA2306" i="7" l="1"/>
  <c r="AC2305" i="7"/>
  <c r="AD2305" i="7" s="1"/>
  <c r="AA2307" i="7" l="1"/>
  <c r="AC2306" i="7"/>
  <c r="AD2306" i="7" s="1"/>
  <c r="AA2308" i="7" l="1"/>
  <c r="AC2307" i="7"/>
  <c r="AD2307" i="7" s="1"/>
  <c r="AC2308" i="7" l="1"/>
  <c r="AD2308" i="7" s="1"/>
  <c r="AA2309" i="7"/>
  <c r="AA2310" i="7" l="1"/>
  <c r="AC2309" i="7"/>
  <c r="AD2309" i="7" s="1"/>
  <c r="AA2311" i="7" l="1"/>
  <c r="AC2310" i="7"/>
  <c r="AD2310" i="7" s="1"/>
  <c r="AA2312" i="7" l="1"/>
  <c r="AC2311" i="7"/>
  <c r="AD2311" i="7" s="1"/>
  <c r="AA2313" i="7" l="1"/>
  <c r="AC2312" i="7"/>
  <c r="AD2312" i="7" s="1"/>
  <c r="AA2314" i="7" l="1"/>
  <c r="AC2313" i="7"/>
  <c r="AD2313" i="7" s="1"/>
  <c r="AC2314" i="7" l="1"/>
  <c r="AD2314" i="7" s="1"/>
  <c r="AA2315" i="7"/>
  <c r="AA2316" i="7" l="1"/>
  <c r="AC2315" i="7"/>
  <c r="AD2315" i="7" s="1"/>
  <c r="AC2316" i="7" l="1"/>
  <c r="AD2316" i="7" s="1"/>
  <c r="AA2317" i="7"/>
  <c r="AC2317" i="7" l="1"/>
  <c r="AD2317" i="7" s="1"/>
  <c r="AA2318" i="7"/>
  <c r="AA2319" i="7" l="1"/>
  <c r="AC2318" i="7"/>
  <c r="AD2318" i="7" s="1"/>
  <c r="AC2319" i="7" l="1"/>
  <c r="AD2319" i="7" s="1"/>
  <c r="AA2320" i="7"/>
  <c r="AA2321" i="7" l="1"/>
  <c r="AC2320" i="7"/>
  <c r="AD2320" i="7" s="1"/>
  <c r="AA2322" i="7" l="1"/>
  <c r="AC2321" i="7"/>
  <c r="AD2321" i="7" s="1"/>
  <c r="AC2322" i="7" l="1"/>
  <c r="AD2322" i="7" s="1"/>
  <c r="AA2323" i="7"/>
  <c r="AC2323" i="7" l="1"/>
  <c r="AD2323" i="7" s="1"/>
  <c r="AA2324" i="7"/>
  <c r="AA2325" i="7" l="1"/>
  <c r="AC2324" i="7"/>
  <c r="AD2324" i="7" s="1"/>
  <c r="AA2326" i="7" l="1"/>
  <c r="AC2325" i="7"/>
  <c r="AD2325" i="7" s="1"/>
  <c r="AC2326" i="7" l="1"/>
  <c r="AD2326" i="7" s="1"/>
  <c r="AA2327" i="7"/>
  <c r="AA2328" i="7" l="1"/>
  <c r="AC2327" i="7"/>
  <c r="AD2327" i="7" s="1"/>
  <c r="AC2328" i="7" l="1"/>
  <c r="AD2328" i="7" s="1"/>
  <c r="AA2329" i="7"/>
  <c r="AA2330" i="7" l="1"/>
  <c r="AC2329" i="7"/>
  <c r="AD2329" i="7" s="1"/>
  <c r="AA2331" i="7" l="1"/>
  <c r="AC2330" i="7"/>
  <c r="AD2330" i="7" s="1"/>
  <c r="AA2332" i="7" l="1"/>
  <c r="AC2331" i="7"/>
  <c r="AD2331" i="7" s="1"/>
  <c r="AA2333" i="7" l="1"/>
  <c r="AC2332" i="7"/>
  <c r="AD2332" i="7" s="1"/>
  <c r="AC2333" i="7" l="1"/>
  <c r="AD2333" i="7" s="1"/>
  <c r="AA2334" i="7"/>
  <c r="AA2335" i="7" l="1"/>
  <c r="AC2334" i="7"/>
  <c r="AD2334" i="7" s="1"/>
  <c r="AA2336" i="7" l="1"/>
  <c r="AC2335" i="7"/>
  <c r="AD2335" i="7" s="1"/>
  <c r="AC2336" i="7" l="1"/>
  <c r="AD2336" i="7" s="1"/>
  <c r="AA2337" i="7"/>
  <c r="AA2338" i="7" l="1"/>
  <c r="AC2337" i="7"/>
  <c r="AD2337" i="7" s="1"/>
  <c r="AA2339" i="7" l="1"/>
  <c r="AC2338" i="7"/>
  <c r="AD2338" i="7" s="1"/>
  <c r="AA2340" i="7" l="1"/>
  <c r="AC2339" i="7"/>
  <c r="AD2339" i="7" s="1"/>
  <c r="AC2340" i="7" l="1"/>
  <c r="AD2340" i="7" s="1"/>
  <c r="AA2341" i="7"/>
  <c r="AA2342" i="7" l="1"/>
  <c r="AC2341" i="7"/>
  <c r="AD2341" i="7" s="1"/>
  <c r="AC2342" i="7" l="1"/>
  <c r="AD2342" i="7" s="1"/>
  <c r="AA2343" i="7"/>
  <c r="AC2343" i="7" l="1"/>
  <c r="AD2343" i="7" s="1"/>
  <c r="AA2344" i="7"/>
  <c r="AA2345" i="7" l="1"/>
  <c r="AC2344" i="7"/>
  <c r="AD2344" i="7" s="1"/>
  <c r="AA2346" i="7" l="1"/>
  <c r="AC2345" i="7"/>
  <c r="AD2345" i="7" s="1"/>
  <c r="AA2347" i="7" l="1"/>
  <c r="AC2346" i="7"/>
  <c r="AD2346" i="7" s="1"/>
  <c r="AC2347" i="7" l="1"/>
  <c r="AD2347" i="7" s="1"/>
  <c r="AA2348" i="7"/>
  <c r="AC2348" i="7" l="1"/>
  <c r="AD2348" i="7" s="1"/>
  <c r="AA2349" i="7"/>
  <c r="AA2350" i="7" l="1"/>
  <c r="AC2349" i="7"/>
  <c r="AD2349" i="7" s="1"/>
  <c r="AC2350" i="7" l="1"/>
  <c r="AD2350" i="7" s="1"/>
  <c r="AA2351" i="7"/>
  <c r="AC2351" i="7" l="1"/>
  <c r="AD2351" i="7" s="1"/>
  <c r="AA2352" i="7"/>
  <c r="AA2353" i="7" l="1"/>
  <c r="AC2352" i="7"/>
  <c r="AD2352" i="7" s="1"/>
  <c r="AA2354" i="7" l="1"/>
  <c r="AC2353" i="7"/>
  <c r="AD2353" i="7" s="1"/>
  <c r="AA2355" i="7" l="1"/>
  <c r="AC2354" i="7"/>
  <c r="AD2354" i="7" s="1"/>
  <c r="AA2356" i="7" l="1"/>
  <c r="AC2355" i="7"/>
  <c r="AD2355" i="7" s="1"/>
  <c r="AC2356" i="7" l="1"/>
  <c r="AD2356" i="7" s="1"/>
  <c r="AA2357" i="7"/>
  <c r="AC2357" i="7" l="1"/>
  <c r="AD2357" i="7" s="1"/>
  <c r="AA2358" i="7"/>
  <c r="AA2359" i="7" l="1"/>
  <c r="AC2358" i="7"/>
  <c r="AD2358" i="7" s="1"/>
  <c r="AC2359" i="7" l="1"/>
  <c r="AD2359" i="7" s="1"/>
  <c r="AA2360" i="7"/>
  <c r="AC2360" i="7" l="1"/>
  <c r="AD2360" i="7" s="1"/>
  <c r="AA2361" i="7"/>
  <c r="AA2362" i="7" l="1"/>
  <c r="AC2361" i="7"/>
  <c r="AD2361" i="7" s="1"/>
  <c r="AC2362" i="7" l="1"/>
  <c r="AD2362" i="7" s="1"/>
  <c r="AA2363" i="7"/>
  <c r="AA2364" i="7" l="1"/>
  <c r="AC2363" i="7"/>
  <c r="AD2363" i="7" s="1"/>
  <c r="AC2364" i="7" l="1"/>
  <c r="AD2364" i="7" s="1"/>
  <c r="AA2365" i="7"/>
  <c r="AA2366" i="7" l="1"/>
  <c r="AC2365" i="7"/>
  <c r="AD2365" i="7" s="1"/>
  <c r="AC2366" i="7" l="1"/>
  <c r="AD2366" i="7" s="1"/>
  <c r="AA2367" i="7"/>
  <c r="AC2367" i="7" l="1"/>
  <c r="AD2367" i="7" s="1"/>
  <c r="AA2368" i="7"/>
  <c r="AC2368" i="7" l="1"/>
  <c r="AD2368" i="7" s="1"/>
  <c r="AA2369" i="7"/>
  <c r="AA2370" i="7" l="1"/>
  <c r="AC2369" i="7"/>
  <c r="AD2369" i="7" s="1"/>
  <c r="AC2370" i="7" l="1"/>
  <c r="AD2370" i="7" s="1"/>
  <c r="AA2371" i="7"/>
  <c r="AA2372" i="7" l="1"/>
  <c r="AC2371" i="7"/>
  <c r="AD2371" i="7" s="1"/>
  <c r="AA2373" i="7" l="1"/>
  <c r="AC2372" i="7"/>
  <c r="AD2372" i="7" s="1"/>
  <c r="AA2374" i="7" l="1"/>
  <c r="AC2373" i="7"/>
  <c r="AD2373" i="7" s="1"/>
  <c r="AC2374" i="7" l="1"/>
  <c r="AD2374" i="7" s="1"/>
  <c r="AA2375" i="7"/>
  <c r="AA2376" i="7" l="1"/>
  <c r="AC2375" i="7"/>
  <c r="AD2375" i="7" s="1"/>
  <c r="AC2376" i="7" l="1"/>
  <c r="AD2376" i="7" s="1"/>
  <c r="AA2377" i="7"/>
  <c r="AA2378" i="7" l="1"/>
  <c r="AC2377" i="7"/>
  <c r="AD2377" i="7" s="1"/>
  <c r="AA2379" i="7" l="1"/>
  <c r="AC2378" i="7"/>
  <c r="AD2378" i="7" s="1"/>
  <c r="AA2380" i="7" l="1"/>
  <c r="AC2379" i="7"/>
  <c r="AD2379" i="7" s="1"/>
  <c r="AA2381" i="7" l="1"/>
  <c r="AC2380" i="7"/>
  <c r="AD2380" i="7" s="1"/>
  <c r="AA2382" i="7" l="1"/>
  <c r="AC2381" i="7"/>
  <c r="AD2381" i="7" s="1"/>
  <c r="AA2383" i="7" l="1"/>
  <c r="AC2382" i="7"/>
  <c r="AD2382" i="7" s="1"/>
  <c r="AA2384" i="7" l="1"/>
  <c r="AC2383" i="7"/>
  <c r="AD2383" i="7" s="1"/>
  <c r="AC2384" i="7" l="1"/>
  <c r="AD2384" i="7" s="1"/>
  <c r="AA2385" i="7"/>
  <c r="AA2386" i="7" l="1"/>
  <c r="AC2385" i="7"/>
  <c r="AD2385" i="7" s="1"/>
  <c r="AA2387" i="7" l="1"/>
  <c r="AC2386" i="7"/>
  <c r="AD2386" i="7" s="1"/>
  <c r="AA2388" i="7" l="1"/>
  <c r="AC2387" i="7"/>
  <c r="AD2387" i="7" s="1"/>
  <c r="AC2388" i="7" l="1"/>
  <c r="AD2388" i="7" s="1"/>
  <c r="AA2389" i="7"/>
  <c r="AC2389" i="7" l="1"/>
  <c r="AD2389" i="7" s="1"/>
  <c r="AA2390" i="7"/>
  <c r="AC2390" i="7" l="1"/>
  <c r="AD2390" i="7" s="1"/>
  <c r="AA2391" i="7"/>
  <c r="AC2391" i="7" l="1"/>
  <c r="AD2391" i="7" s="1"/>
  <c r="AA2392" i="7"/>
  <c r="AA2393" i="7" l="1"/>
  <c r="AC2392" i="7"/>
  <c r="AD2392" i="7" s="1"/>
  <c r="AA2394" i="7" l="1"/>
  <c r="AC2393" i="7"/>
  <c r="AD2393" i="7" s="1"/>
  <c r="AA2395" i="7" l="1"/>
  <c r="AC2394" i="7"/>
  <c r="AD2394" i="7" s="1"/>
  <c r="AC2395" i="7" l="1"/>
  <c r="AD2395" i="7" s="1"/>
  <c r="AA2396" i="7"/>
  <c r="AC2396" i="7" l="1"/>
  <c r="AD2396" i="7" s="1"/>
  <c r="AA2397" i="7"/>
  <c r="AA2398" i="7" l="1"/>
  <c r="AC2397" i="7"/>
  <c r="AD2397" i="7" s="1"/>
  <c r="AC2398" i="7" l="1"/>
  <c r="AD2398" i="7" s="1"/>
  <c r="AA2399" i="7"/>
  <c r="AC2399" i="7" l="1"/>
  <c r="AD2399" i="7" s="1"/>
  <c r="AA2400" i="7"/>
  <c r="AA2401" i="7" l="1"/>
  <c r="AC2400" i="7"/>
  <c r="AD2400" i="7" s="1"/>
  <c r="AA2402" i="7" l="1"/>
  <c r="AC2401" i="7"/>
  <c r="AD2401" i="7" s="1"/>
  <c r="AA2403" i="7" l="1"/>
  <c r="AC2402" i="7"/>
  <c r="AD2402" i="7" s="1"/>
  <c r="AA2404" i="7" l="1"/>
  <c r="AC2403" i="7"/>
  <c r="AD2403" i="7" s="1"/>
  <c r="AA2405" i="7" l="1"/>
  <c r="AC2404" i="7"/>
  <c r="AD2404" i="7" s="1"/>
  <c r="AA2406" i="7" l="1"/>
  <c r="AC2405" i="7"/>
  <c r="AD2405" i="7" s="1"/>
  <c r="AA2407" i="7" l="1"/>
  <c r="AC2406" i="7"/>
  <c r="AD2406" i="7" s="1"/>
  <c r="AA2408" i="7" l="1"/>
  <c r="AC2407" i="7"/>
  <c r="AD2407" i="7" s="1"/>
  <c r="AA2409" i="7" l="1"/>
  <c r="AC2408" i="7"/>
  <c r="AD2408" i="7" s="1"/>
  <c r="AC2409" i="7" l="1"/>
  <c r="AD2409" i="7" s="1"/>
  <c r="AA2410" i="7"/>
  <c r="AA2411" i="7" l="1"/>
  <c r="AC2410" i="7"/>
  <c r="AD2410" i="7" s="1"/>
  <c r="AA2412" i="7" l="1"/>
  <c r="AC2411" i="7"/>
  <c r="AD2411" i="7" s="1"/>
  <c r="AA2413" i="7" l="1"/>
  <c r="AC2412" i="7"/>
  <c r="AD2412" i="7" s="1"/>
  <c r="AA2414" i="7" l="1"/>
  <c r="AC2413" i="7"/>
  <c r="AD2413" i="7" s="1"/>
  <c r="AA2415" i="7" l="1"/>
  <c r="AC2414" i="7"/>
  <c r="AD2414" i="7" s="1"/>
  <c r="AC2415" i="7" l="1"/>
  <c r="AD2415" i="7" s="1"/>
  <c r="AA2416" i="7"/>
  <c r="AC2416" i="7" l="1"/>
  <c r="AD2416" i="7" s="1"/>
  <c r="AA2417" i="7"/>
  <c r="AA2418" i="7" l="1"/>
  <c r="AC2417" i="7"/>
  <c r="AD2417" i="7" s="1"/>
  <c r="AC2418" i="7" l="1"/>
  <c r="AD2418" i="7" s="1"/>
  <c r="AA2419" i="7"/>
  <c r="AC2419" i="7" l="1"/>
  <c r="AD2419" i="7" s="1"/>
  <c r="AA2420" i="7"/>
  <c r="AA2421" i="7" l="1"/>
  <c r="AC2420" i="7"/>
  <c r="AD2420" i="7" s="1"/>
  <c r="AA2422" i="7" l="1"/>
  <c r="AC2421" i="7"/>
  <c r="AD2421" i="7" s="1"/>
  <c r="AC2422" i="7" l="1"/>
  <c r="AD2422" i="7" s="1"/>
  <c r="AA2423" i="7"/>
  <c r="AC2423" i="7" l="1"/>
  <c r="AD2423" i="7" s="1"/>
  <c r="AA2424" i="7"/>
  <c r="AA2425" i="7" l="1"/>
  <c r="AC2424" i="7"/>
  <c r="AD2424" i="7" s="1"/>
  <c r="AA2426" i="7" l="1"/>
  <c r="AC2425" i="7"/>
  <c r="AD2425" i="7" s="1"/>
  <c r="AA2427" i="7" l="1"/>
  <c r="AC2426" i="7"/>
  <c r="AD2426" i="7" s="1"/>
  <c r="AA2428" i="7" l="1"/>
  <c r="AC2427" i="7"/>
  <c r="AD2427" i="7" s="1"/>
  <c r="AA2429" i="7" l="1"/>
  <c r="AC2428" i="7"/>
  <c r="AD2428" i="7" s="1"/>
  <c r="AA2430" i="7" l="1"/>
  <c r="AC2429" i="7"/>
  <c r="AD2429" i="7" s="1"/>
  <c r="AA2431" i="7" l="1"/>
  <c r="AC2430" i="7"/>
  <c r="AD2430" i="7" s="1"/>
  <c r="AA2432" i="7" l="1"/>
  <c r="AC2431" i="7"/>
  <c r="AD2431" i="7" s="1"/>
  <c r="AC2432" i="7" l="1"/>
  <c r="AD2432" i="7" s="1"/>
  <c r="AA2433" i="7"/>
  <c r="AA2434" i="7" l="1"/>
  <c r="AC2433" i="7"/>
  <c r="AD2433" i="7" s="1"/>
  <c r="AA2435" i="7" l="1"/>
  <c r="AC2434" i="7"/>
  <c r="AD2434" i="7" s="1"/>
  <c r="AC2435" i="7" l="1"/>
  <c r="AD2435" i="7" s="1"/>
  <c r="AA2436" i="7"/>
  <c r="AA2437" i="7" l="1"/>
  <c r="AC2436" i="7"/>
  <c r="AD2436" i="7" s="1"/>
  <c r="AC2437" i="7" l="1"/>
  <c r="AD2437" i="7" s="1"/>
  <c r="AA2438" i="7"/>
  <c r="AC2438" i="7" l="1"/>
  <c r="AD2438" i="7" s="1"/>
  <c r="AA2439" i="7"/>
  <c r="AC2439" i="7" l="1"/>
  <c r="AD2439" i="7" s="1"/>
  <c r="AA2440" i="7"/>
  <c r="AA2441" i="7" l="1"/>
  <c r="AC2440" i="7"/>
  <c r="AD2440" i="7" s="1"/>
  <c r="AA2442" i="7" l="1"/>
  <c r="AC2441" i="7"/>
  <c r="AD2441" i="7" s="1"/>
  <c r="AA2443" i="7" l="1"/>
  <c r="AC2442" i="7"/>
  <c r="AD2442" i="7" s="1"/>
  <c r="AC2443" i="7" l="1"/>
  <c r="AD2443" i="7" s="1"/>
  <c r="AA2444" i="7"/>
  <c r="AC2444" i="7" l="1"/>
  <c r="AD2444" i="7" s="1"/>
  <c r="AA2445" i="7"/>
  <c r="AA2446" i="7" l="1"/>
  <c r="AC2445" i="7"/>
  <c r="AD2445" i="7" s="1"/>
  <c r="AC2446" i="7" l="1"/>
  <c r="AD2446" i="7" s="1"/>
  <c r="AA2447" i="7"/>
  <c r="AC2447" i="7" l="1"/>
  <c r="AD2447" i="7" s="1"/>
  <c r="AA2448" i="7"/>
  <c r="AA2449" i="7" l="1"/>
  <c r="AC2448" i="7"/>
  <c r="AD2448" i="7" s="1"/>
  <c r="AA2450" i="7" l="1"/>
  <c r="AC2449" i="7"/>
  <c r="AD2449" i="7" s="1"/>
  <c r="AA2451" i="7" l="1"/>
  <c r="AC2450" i="7"/>
  <c r="AD2450" i="7" s="1"/>
  <c r="AA2452" i="7" l="1"/>
  <c r="AC2451" i="7"/>
  <c r="AD2451" i="7" s="1"/>
  <c r="AC2452" i="7" l="1"/>
  <c r="AD2452" i="7" s="1"/>
  <c r="AA2453" i="7"/>
  <c r="AA2454" i="7" l="1"/>
  <c r="AC2453" i="7"/>
  <c r="AD2453" i="7" s="1"/>
  <c r="AA2455" i="7" l="1"/>
  <c r="AC2454" i="7"/>
  <c r="AD2454" i="7" s="1"/>
  <c r="AC2455" i="7" l="1"/>
  <c r="AD2455" i="7" s="1"/>
  <c r="AA2456" i="7"/>
  <c r="AA2457" i="7" l="1"/>
  <c r="AC2456" i="7"/>
  <c r="AD2456" i="7" s="1"/>
  <c r="AC2457" i="7" l="1"/>
  <c r="AD2457" i="7" s="1"/>
  <c r="AA2458" i="7"/>
  <c r="AC2458" i="7" l="1"/>
  <c r="AD2458" i="7" s="1"/>
  <c r="AA2459" i="7"/>
  <c r="AA2460" i="7" l="1"/>
  <c r="AC2459" i="7"/>
  <c r="AD2459" i="7" s="1"/>
  <c r="AC2460" i="7" l="1"/>
  <c r="AD2460" i="7" s="1"/>
  <c r="AA2461" i="7"/>
  <c r="AC2461" i="7" l="1"/>
  <c r="AD2461" i="7" s="1"/>
  <c r="AA2462" i="7"/>
  <c r="AC2462" i="7" l="1"/>
  <c r="AD2462" i="7" s="1"/>
  <c r="AA2463" i="7"/>
  <c r="AA2464" i="7" l="1"/>
  <c r="AC2463" i="7"/>
  <c r="AD2463" i="7" s="1"/>
  <c r="AC2464" i="7" l="1"/>
  <c r="AD2464" i="7" s="1"/>
  <c r="AA2465" i="7"/>
  <c r="AA2466" i="7" l="1"/>
  <c r="AC2465" i="7"/>
  <c r="AD2465" i="7" s="1"/>
  <c r="AC2466" i="7" l="1"/>
  <c r="AD2466" i="7" s="1"/>
  <c r="AA2467" i="7"/>
  <c r="AC2467" i="7" l="1"/>
  <c r="AD2467" i="7" s="1"/>
  <c r="AA2468" i="7"/>
  <c r="AC2468" i="7" l="1"/>
  <c r="AD2468" i="7" s="1"/>
  <c r="AA2469" i="7"/>
  <c r="AA2470" i="7" l="1"/>
  <c r="AC2469" i="7"/>
  <c r="AD2469" i="7" s="1"/>
  <c r="AA2471" i="7" l="1"/>
  <c r="AC2470" i="7"/>
  <c r="AD2470" i="7" s="1"/>
  <c r="AC2471" i="7" l="1"/>
  <c r="AD2471" i="7" s="1"/>
  <c r="AA2472" i="7"/>
  <c r="AC2472" i="7" l="1"/>
  <c r="AD2472" i="7" s="1"/>
  <c r="AA2473" i="7"/>
  <c r="AC2473" i="7" l="1"/>
  <c r="AD2473" i="7" s="1"/>
  <c r="AA2474" i="7"/>
  <c r="AA2475" i="7" l="1"/>
  <c r="AC2474" i="7"/>
  <c r="AD2474" i="7" s="1"/>
  <c r="AC2475" i="7" l="1"/>
  <c r="AD2475" i="7" s="1"/>
  <c r="AA2476" i="7"/>
  <c r="AC2476" i="7" l="1"/>
  <c r="AD2476" i="7" s="1"/>
  <c r="AA2477" i="7"/>
  <c r="AA2478" i="7" l="1"/>
  <c r="AC2477" i="7"/>
  <c r="AD2477" i="7" s="1"/>
  <c r="AA2479" i="7" l="1"/>
  <c r="AC2478" i="7"/>
  <c r="AD2478" i="7" s="1"/>
  <c r="AC2479" i="7" l="1"/>
  <c r="AD2479" i="7" s="1"/>
  <c r="AA2480" i="7"/>
  <c r="AC2480" i="7" l="1"/>
  <c r="AD2480" i="7" s="1"/>
  <c r="AA2481" i="7"/>
  <c r="AA2482" i="7" l="1"/>
  <c r="AC2481" i="7"/>
  <c r="AD2481" i="7" s="1"/>
  <c r="AA2483" i="7" l="1"/>
  <c r="AC2482" i="7"/>
  <c r="AD2482" i="7" s="1"/>
  <c r="AA2484" i="7" l="1"/>
  <c r="AC2483" i="7"/>
  <c r="AD2483" i="7" s="1"/>
  <c r="AA2485" i="7" l="1"/>
  <c r="AC2484" i="7"/>
  <c r="AD2484" i="7" s="1"/>
  <c r="AC2485" i="7" l="1"/>
  <c r="AD2485" i="7" s="1"/>
  <c r="AA2486" i="7"/>
  <c r="AC2486" i="7" l="1"/>
  <c r="AD2486" i="7" s="1"/>
  <c r="AA2487" i="7"/>
  <c r="AC2487" i="7" l="1"/>
  <c r="AD2487" i="7" s="1"/>
  <c r="AA2488" i="7"/>
  <c r="AC2488" i="7" l="1"/>
  <c r="AD2488" i="7" s="1"/>
  <c r="AA2489" i="7"/>
  <c r="AC2489" i="7" l="1"/>
  <c r="AD2489" i="7" s="1"/>
  <c r="AA2490" i="7"/>
  <c r="AC2490" i="7" l="1"/>
  <c r="AD2490" i="7" s="1"/>
  <c r="AA2491" i="7"/>
  <c r="AC2491" i="7" l="1"/>
  <c r="AD2491" i="7" s="1"/>
  <c r="AA2492" i="7"/>
  <c r="AA2493" i="7" l="1"/>
  <c r="AC2492" i="7"/>
  <c r="AD2492" i="7" s="1"/>
  <c r="AA2494" i="7" l="1"/>
  <c r="AC2493" i="7"/>
  <c r="AD2493" i="7" s="1"/>
  <c r="AC2494" i="7" l="1"/>
  <c r="AD2494" i="7" s="1"/>
  <c r="AA2495" i="7"/>
  <c r="AC2495" i="7" l="1"/>
  <c r="AD2495" i="7" s="1"/>
  <c r="AA2496" i="7"/>
  <c r="AC2496" i="7" l="1"/>
  <c r="AD2496" i="7" s="1"/>
  <c r="AA2497" i="7"/>
  <c r="AA2498" i="7" l="1"/>
  <c r="AC2497" i="7"/>
  <c r="AD2497" i="7" s="1"/>
  <c r="AC2498" i="7" l="1"/>
  <c r="AD2498" i="7" s="1"/>
  <c r="AA2499" i="7"/>
  <c r="AC2499" i="7" l="1"/>
  <c r="AD2499" i="7" s="1"/>
  <c r="AA2500" i="7"/>
  <c r="AA2501" i="7" l="1"/>
  <c r="AC2500" i="7"/>
  <c r="AD2500" i="7" s="1"/>
  <c r="AA2502" i="7" l="1"/>
  <c r="AC2501" i="7"/>
  <c r="AD2501" i="7" s="1"/>
  <c r="AC2502" i="7" l="1"/>
  <c r="AD2502" i="7" s="1"/>
  <c r="AA2503" i="7"/>
  <c r="AA2504" i="7" l="1"/>
  <c r="AC2503" i="7"/>
  <c r="AD2503" i="7" s="1"/>
  <c r="AC2504" i="7" l="1"/>
  <c r="AD2504" i="7" s="1"/>
  <c r="AA2505" i="7"/>
  <c r="AC2505" i="7" l="1"/>
  <c r="AD2505" i="7" s="1"/>
  <c r="AA2506" i="7"/>
  <c r="AC2506" i="7" l="1"/>
  <c r="AD2506" i="7" s="1"/>
  <c r="AA2507" i="7"/>
  <c r="AC2507" i="7" l="1"/>
  <c r="AD2507" i="7" s="1"/>
  <c r="AA2508" i="7"/>
  <c r="AC2508" i="7" l="1"/>
  <c r="AD2508" i="7" s="1"/>
  <c r="AA2509" i="7"/>
  <c r="AA2510" i="7" l="1"/>
  <c r="AC2509" i="7"/>
  <c r="AD2509" i="7" s="1"/>
  <c r="AA2511" i="7" l="1"/>
  <c r="AC2510" i="7"/>
  <c r="AD2510" i="7" s="1"/>
  <c r="AC2511" i="7" l="1"/>
  <c r="AD2511" i="7" s="1"/>
  <c r="AA2512" i="7"/>
  <c r="AA2513" i="7" l="1"/>
  <c r="AC2512" i="7"/>
  <c r="AD2512" i="7" s="1"/>
  <c r="AA2514" i="7" l="1"/>
  <c r="AC2513" i="7"/>
  <c r="AD2513" i="7" s="1"/>
  <c r="AC2514" i="7" l="1"/>
  <c r="AD2514" i="7" s="1"/>
  <c r="AA2515" i="7"/>
  <c r="AC2515" i="7" l="1"/>
  <c r="AD2515" i="7" s="1"/>
  <c r="AA2516" i="7"/>
  <c r="AC2516" i="7" l="1"/>
  <c r="AD2516" i="7" s="1"/>
  <c r="AA2517" i="7"/>
  <c r="AA2518" i="7" l="1"/>
  <c r="AC2517" i="7"/>
  <c r="AD2517" i="7" s="1"/>
  <c r="AC2518" i="7" l="1"/>
  <c r="AD2518" i="7" s="1"/>
  <c r="AA2519" i="7"/>
  <c r="AA2520" i="7" l="1"/>
  <c r="AC2519" i="7"/>
  <c r="AD2519" i="7" s="1"/>
  <c r="AA2521" i="7" l="1"/>
  <c r="AC2520" i="7"/>
  <c r="AD2520" i="7" s="1"/>
  <c r="AC2521" i="7" l="1"/>
  <c r="AD2521" i="7" s="1"/>
  <c r="AA2522" i="7"/>
  <c r="AC2522" i="7" l="1"/>
  <c r="AD2522" i="7" s="1"/>
  <c r="AA2523" i="7"/>
  <c r="AC2523" i="7" l="1"/>
  <c r="AD2523" i="7" s="1"/>
  <c r="AA2524" i="7"/>
  <c r="AA2525" i="7" l="1"/>
  <c r="AC2524" i="7"/>
  <c r="AD2524" i="7" s="1"/>
  <c r="AA2526" i="7" l="1"/>
  <c r="AC2525" i="7"/>
  <c r="AD2525" i="7" s="1"/>
  <c r="AC2526" i="7" l="1"/>
  <c r="AD2526" i="7" s="1"/>
  <c r="AA2527" i="7"/>
  <c r="AA2528" i="7" l="1"/>
  <c r="AC2527" i="7"/>
  <c r="AD2527" i="7" s="1"/>
  <c r="AA2529" i="7" l="1"/>
  <c r="AC2528" i="7"/>
  <c r="AD2528" i="7" s="1"/>
  <c r="AA2530" i="7" l="1"/>
  <c r="AC2529" i="7"/>
  <c r="AD2529" i="7" s="1"/>
  <c r="AC2530" i="7" l="1"/>
  <c r="AD2530" i="7" s="1"/>
  <c r="AA2531" i="7"/>
  <c r="AC2531" i="7" l="1"/>
  <c r="AD2531" i="7" s="1"/>
  <c r="AA2532" i="7"/>
  <c r="AA2533" i="7" l="1"/>
  <c r="AC2532" i="7"/>
  <c r="AD2532" i="7" s="1"/>
  <c r="AC2533" i="7" l="1"/>
  <c r="AD2533" i="7" s="1"/>
  <c r="AA2534" i="7"/>
  <c r="AC2534" i="7" l="1"/>
  <c r="AD2534" i="7" s="1"/>
  <c r="AA2535" i="7"/>
  <c r="AA2536" i="7" l="1"/>
  <c r="AC2535" i="7"/>
  <c r="AD2535" i="7" s="1"/>
  <c r="AC2536" i="7" l="1"/>
  <c r="AD2536" i="7" s="1"/>
  <c r="AA2537" i="7"/>
  <c r="AA2538" i="7" l="1"/>
  <c r="AC2537" i="7"/>
  <c r="AD2537" i="7" s="1"/>
  <c r="AA2539" i="7" l="1"/>
  <c r="AC2538" i="7"/>
  <c r="AD2538" i="7" s="1"/>
  <c r="AC2539" i="7" l="1"/>
  <c r="AD2539" i="7" s="1"/>
  <c r="AA2540" i="7"/>
  <c r="AA2541" i="7" l="1"/>
  <c r="AC2540" i="7"/>
  <c r="AD2540" i="7" s="1"/>
  <c r="AC2541" i="7" l="1"/>
  <c r="AD2541" i="7" s="1"/>
  <c r="AA2542" i="7"/>
  <c r="AC2542" i="7" l="1"/>
  <c r="AD2542" i="7" s="1"/>
  <c r="AA2543" i="7"/>
  <c r="AA2544" i="7" l="1"/>
  <c r="AC2543" i="7"/>
  <c r="AD2543" i="7" s="1"/>
  <c r="AC2544" i="7" l="1"/>
  <c r="AD2544" i="7" s="1"/>
  <c r="AA2545" i="7"/>
  <c r="AA2546" i="7" l="1"/>
  <c r="AC2545" i="7"/>
  <c r="AD2545" i="7" s="1"/>
  <c r="AC2546" i="7" l="1"/>
  <c r="AD2546" i="7" s="1"/>
  <c r="AA2547" i="7"/>
  <c r="AA2548" i="7" l="1"/>
  <c r="AC2547" i="7"/>
  <c r="AD2547" i="7" s="1"/>
  <c r="AC2548" i="7" l="1"/>
  <c r="AD2548" i="7" s="1"/>
  <c r="AA2549" i="7"/>
  <c r="AA2550" i="7" l="1"/>
  <c r="AC2549" i="7"/>
  <c r="AD2549" i="7" s="1"/>
  <c r="AC2550" i="7" l="1"/>
  <c r="AD2550" i="7" s="1"/>
  <c r="AA2551" i="7"/>
  <c r="AA2552" i="7" l="1"/>
  <c r="AC2551" i="7"/>
  <c r="AD2551" i="7" s="1"/>
  <c r="AC2552" i="7" l="1"/>
  <c r="AD2552" i="7" s="1"/>
  <c r="AA2553" i="7"/>
  <c r="AA2554" i="7" l="1"/>
  <c r="AC2553" i="7"/>
  <c r="AD2553" i="7" s="1"/>
  <c r="AC2554" i="7" l="1"/>
  <c r="AD2554" i="7" s="1"/>
  <c r="AA2555" i="7"/>
  <c r="AC2555" i="7" l="1"/>
  <c r="AD2555" i="7" s="1"/>
  <c r="AA2556" i="7"/>
  <c r="AA2557" i="7" l="1"/>
  <c r="AC2556" i="7"/>
  <c r="AD2556" i="7" s="1"/>
  <c r="AC2557" i="7" l="1"/>
  <c r="AD2557" i="7" s="1"/>
  <c r="AA2558" i="7"/>
  <c r="AC2558" i="7" l="1"/>
  <c r="AD2558" i="7" s="1"/>
  <c r="AA2559" i="7"/>
  <c r="AA2560" i="7" l="1"/>
  <c r="AC2559" i="7"/>
  <c r="AD2559" i="7" s="1"/>
  <c r="AA2561" i="7" l="1"/>
  <c r="AC2560" i="7"/>
  <c r="AD2560" i="7" s="1"/>
  <c r="AA2562" i="7" l="1"/>
  <c r="AC2561" i="7"/>
  <c r="AD2561" i="7" s="1"/>
  <c r="AC2562" i="7" l="1"/>
  <c r="AD2562" i="7" s="1"/>
  <c r="AA2563" i="7"/>
  <c r="AA2564" i="7" l="1"/>
  <c r="AC2563" i="7"/>
  <c r="AD2563" i="7" s="1"/>
  <c r="AA2565" i="7" l="1"/>
  <c r="AC2564" i="7"/>
  <c r="AD2564" i="7" s="1"/>
  <c r="AA2566" i="7" l="1"/>
  <c r="AC2565" i="7"/>
  <c r="AD2565" i="7" s="1"/>
  <c r="AA2567" i="7" l="1"/>
  <c r="AC2566" i="7"/>
  <c r="AD2566" i="7" s="1"/>
  <c r="AA2568" i="7" l="1"/>
  <c r="AC2567" i="7"/>
  <c r="AD2567" i="7" s="1"/>
  <c r="AA2569" i="7" l="1"/>
  <c r="AC2568" i="7"/>
  <c r="AD2568" i="7" s="1"/>
  <c r="AA2570" i="7" l="1"/>
  <c r="AC2569" i="7"/>
  <c r="AD2569" i="7" s="1"/>
  <c r="AC2570" i="7" l="1"/>
  <c r="AD2570" i="7" s="1"/>
  <c r="AA2571" i="7"/>
  <c r="AC2571" i="7" l="1"/>
  <c r="AD2571" i="7" s="1"/>
  <c r="AA2572" i="7"/>
  <c r="AA2573" i="7" l="1"/>
  <c r="AC2572" i="7"/>
  <c r="AD2572" i="7" s="1"/>
  <c r="AA2574" i="7" l="1"/>
  <c r="AC2573" i="7"/>
  <c r="AD2573" i="7" s="1"/>
  <c r="AC2574" i="7" l="1"/>
  <c r="AD2574" i="7" s="1"/>
  <c r="AA2575" i="7"/>
  <c r="AA2576" i="7" l="1"/>
  <c r="AC2575" i="7"/>
  <c r="AD2575" i="7" s="1"/>
  <c r="AC2576" i="7" l="1"/>
  <c r="AD2576" i="7" s="1"/>
  <c r="AA2577" i="7"/>
  <c r="AA2578" i="7" l="1"/>
  <c r="AC2577" i="7"/>
  <c r="AD2577" i="7" s="1"/>
  <c r="AC2578" i="7" l="1"/>
  <c r="AD2578" i="7" s="1"/>
  <c r="AA2579" i="7"/>
  <c r="AC2579" i="7" l="1"/>
  <c r="AD2579" i="7" s="1"/>
  <c r="AA2580" i="7"/>
  <c r="AC2580" i="7" l="1"/>
  <c r="AD2580" i="7" s="1"/>
  <c r="AA2581" i="7"/>
  <c r="AA2582" i="7" l="1"/>
  <c r="AC2581" i="7"/>
  <c r="AD2581" i="7" s="1"/>
  <c r="AC2582" i="7" l="1"/>
  <c r="AD2582" i="7" s="1"/>
  <c r="AA2583" i="7"/>
  <c r="AC2583" i="7" l="1"/>
  <c r="AD2583" i="7" s="1"/>
  <c r="AA2584" i="7"/>
  <c r="AC2584" i="7" l="1"/>
  <c r="AD2584" i="7" s="1"/>
  <c r="AA2585" i="7"/>
  <c r="AC2585" i="7" l="1"/>
  <c r="AD2585" i="7" s="1"/>
  <c r="AA2586" i="7"/>
  <c r="AC2586" i="7" l="1"/>
  <c r="AD2586" i="7" s="1"/>
  <c r="AA2587" i="7"/>
  <c r="AA2588" i="7" l="1"/>
  <c r="AC2587" i="7"/>
  <c r="AD2587" i="7" s="1"/>
  <c r="AA2589" i="7" l="1"/>
  <c r="AC2588" i="7"/>
  <c r="AD2588" i="7" s="1"/>
  <c r="AA2590" i="7" l="1"/>
  <c r="AC2589" i="7"/>
  <c r="AD2589" i="7" s="1"/>
  <c r="AA2591" i="7" l="1"/>
  <c r="AC2590" i="7"/>
  <c r="AD2590" i="7" s="1"/>
  <c r="AA2592" i="7" l="1"/>
  <c r="AC2591" i="7"/>
  <c r="AD2591" i="7" s="1"/>
  <c r="AC2592" i="7" l="1"/>
  <c r="AD2592" i="7" s="1"/>
  <c r="AA2593" i="7"/>
  <c r="AC2593" i="7" l="1"/>
  <c r="AD2593" i="7" s="1"/>
  <c r="AA2594" i="7"/>
  <c r="AC2594" i="7" l="1"/>
  <c r="AD2594" i="7" s="1"/>
  <c r="AA2595" i="7"/>
  <c r="AC2595" i="7" l="1"/>
  <c r="AD2595" i="7" s="1"/>
  <c r="AA2596" i="7"/>
  <c r="AC2596" i="7" l="1"/>
  <c r="AD2596" i="7" s="1"/>
  <c r="AA2597" i="7"/>
  <c r="AC2597" i="7" l="1"/>
  <c r="AD2597" i="7" s="1"/>
  <c r="AA2598" i="7"/>
  <c r="AA2599" i="7" l="1"/>
  <c r="AC2598" i="7"/>
  <c r="AD2598" i="7" s="1"/>
  <c r="AC2599" i="7" l="1"/>
  <c r="AD2599" i="7" s="1"/>
  <c r="AA2600" i="7"/>
  <c r="AA2601" i="7" l="1"/>
  <c r="AC2600" i="7"/>
  <c r="AD2600" i="7" s="1"/>
  <c r="AC2601" i="7" l="1"/>
  <c r="AD2601" i="7" s="1"/>
  <c r="AA2602" i="7"/>
  <c r="AA2603" i="7" l="1"/>
  <c r="AC2602" i="7"/>
  <c r="AD2602" i="7" s="1"/>
  <c r="AC2603" i="7" l="1"/>
  <c r="AD2603" i="7" s="1"/>
  <c r="AA2604" i="7"/>
  <c r="AC2604" i="7" l="1"/>
  <c r="AD2604" i="7" s="1"/>
  <c r="AA2605" i="7"/>
  <c r="AA2606" i="7" l="1"/>
  <c r="AC2605" i="7"/>
  <c r="AD2605" i="7" s="1"/>
  <c r="AC2606" i="7" l="1"/>
  <c r="AD2606" i="7" s="1"/>
  <c r="AA2607" i="7"/>
  <c r="AA2608" i="7" l="1"/>
  <c r="AC2607" i="7"/>
  <c r="AD2607" i="7" s="1"/>
  <c r="AC2608" i="7" l="1"/>
  <c r="AD2608" i="7" s="1"/>
  <c r="AA2609" i="7"/>
  <c r="AA2610" i="7" l="1"/>
  <c r="AC2609" i="7"/>
  <c r="AD2609" i="7" s="1"/>
  <c r="AA2611" i="7" l="1"/>
  <c r="AC2610" i="7"/>
  <c r="AD2610" i="7" s="1"/>
  <c r="AC2611" i="7" l="1"/>
  <c r="AD2611" i="7" s="1"/>
  <c r="AA2612" i="7"/>
  <c r="AA2613" i="7" l="1"/>
  <c r="AC2612" i="7"/>
  <c r="AD2612" i="7" s="1"/>
  <c r="AC2613" i="7" l="1"/>
  <c r="AD2613" i="7" s="1"/>
  <c r="AA2614" i="7"/>
  <c r="AA2615" i="7" l="1"/>
  <c r="AC2614" i="7"/>
  <c r="AD2614" i="7" s="1"/>
  <c r="AC2615" i="7" l="1"/>
  <c r="AD2615" i="7" s="1"/>
  <c r="AA2616" i="7"/>
  <c r="AA2617" i="7" l="1"/>
  <c r="AC2616" i="7"/>
  <c r="AD2616" i="7" s="1"/>
  <c r="AC2617" i="7" l="1"/>
  <c r="AD2617" i="7" s="1"/>
  <c r="AA2618" i="7"/>
  <c r="AA2619" i="7" l="1"/>
  <c r="AC2618" i="7"/>
  <c r="AD2618" i="7" s="1"/>
  <c r="AC2619" i="7" l="1"/>
  <c r="AD2619" i="7" s="1"/>
  <c r="AA2620" i="7"/>
  <c r="AA2621" i="7" l="1"/>
  <c r="AC2620" i="7"/>
  <c r="AD2620" i="7" s="1"/>
  <c r="AC2621" i="7" l="1"/>
  <c r="AD2621" i="7" s="1"/>
  <c r="AA2622" i="7"/>
  <c r="AC2622" i="7" l="1"/>
  <c r="AD2622" i="7" s="1"/>
  <c r="AA2623" i="7"/>
  <c r="AC2623" i="7" l="1"/>
  <c r="AD2623" i="7" s="1"/>
  <c r="AA2624" i="7"/>
  <c r="AA2625" i="7" l="1"/>
  <c r="AC2624" i="7"/>
  <c r="AD2624" i="7" s="1"/>
  <c r="AC2625" i="7" l="1"/>
  <c r="AD2625" i="7" s="1"/>
  <c r="AA2626" i="7"/>
  <c r="AC2626" i="7" l="1"/>
  <c r="AD2626" i="7" s="1"/>
  <c r="AA2627" i="7"/>
  <c r="AC2627" i="7" l="1"/>
  <c r="AD2627" i="7" s="1"/>
  <c r="AA2628" i="7"/>
  <c r="AC2628" i="7" l="1"/>
  <c r="AD2628" i="7" s="1"/>
  <c r="AA2629" i="7"/>
  <c r="AA2630" i="7" l="1"/>
  <c r="AC2629" i="7"/>
  <c r="AD2629" i="7" s="1"/>
  <c r="AC2630" i="7" l="1"/>
  <c r="AD2630" i="7" s="1"/>
  <c r="AA2631" i="7"/>
  <c r="AA2632" i="7" l="1"/>
  <c r="AC2631" i="7"/>
  <c r="AD2631" i="7" s="1"/>
  <c r="AC2632" i="7" l="1"/>
  <c r="AD2632" i="7" s="1"/>
  <c r="AA2633" i="7"/>
  <c r="AA2634" i="7" l="1"/>
  <c r="AC2633" i="7"/>
  <c r="AD2633" i="7" s="1"/>
  <c r="AA2635" i="7" l="1"/>
  <c r="AC2634" i="7"/>
  <c r="AD2634" i="7" s="1"/>
  <c r="AC2635" i="7" l="1"/>
  <c r="AD2635" i="7" s="1"/>
  <c r="AA2636" i="7"/>
  <c r="AA2637" i="7" l="1"/>
  <c r="AC2636" i="7"/>
  <c r="AD2636" i="7" s="1"/>
  <c r="AC2637" i="7" l="1"/>
  <c r="AD2637" i="7" s="1"/>
  <c r="AA2638" i="7"/>
  <c r="AA2639" i="7" l="1"/>
  <c r="AC2638" i="7"/>
  <c r="AD2638" i="7" s="1"/>
  <c r="AC2639" i="7" l="1"/>
  <c r="AD2639" i="7" s="1"/>
  <c r="AA2640" i="7"/>
  <c r="AA2641" i="7" l="1"/>
  <c r="AC2640" i="7"/>
  <c r="AD2640" i="7" s="1"/>
  <c r="AC2641" i="7" l="1"/>
  <c r="AD2641" i="7" s="1"/>
  <c r="AA2642" i="7"/>
  <c r="AA2643" i="7" l="1"/>
  <c r="AC2642" i="7"/>
  <c r="AD2642" i="7" s="1"/>
  <c r="AA2644" i="7" l="1"/>
  <c r="AC2643" i="7"/>
  <c r="AD2643" i="7" s="1"/>
  <c r="AC2644" i="7" l="1"/>
  <c r="AD2644" i="7" s="1"/>
  <c r="AA2645" i="7"/>
  <c r="AC2645" i="7" l="1"/>
  <c r="AD2645" i="7" s="1"/>
  <c r="AA2646" i="7"/>
  <c r="AA2647" i="7" l="1"/>
  <c r="AC2646" i="7"/>
  <c r="AD2646" i="7" s="1"/>
  <c r="AA2648" i="7" l="1"/>
  <c r="AC2647" i="7"/>
  <c r="AD2647" i="7" s="1"/>
  <c r="AC2648" i="7" l="1"/>
  <c r="AD2648" i="7" s="1"/>
  <c r="AA2649" i="7"/>
  <c r="AC2649" i="7" l="1"/>
  <c r="AD2649" i="7" s="1"/>
  <c r="AA2650" i="7"/>
  <c r="AC2650" i="7" l="1"/>
  <c r="AD2650" i="7" s="1"/>
  <c r="AA2651" i="7"/>
  <c r="AA2652" i="7" l="1"/>
  <c r="AC2651" i="7"/>
  <c r="AD2651" i="7" s="1"/>
  <c r="AA2653" i="7" l="1"/>
  <c r="AC2652" i="7"/>
  <c r="AD2652" i="7" s="1"/>
  <c r="AA2654" i="7" l="1"/>
  <c r="AC2653" i="7"/>
  <c r="AD2653" i="7" s="1"/>
  <c r="AA2655" i="7" l="1"/>
  <c r="AC2654" i="7"/>
  <c r="AD2654" i="7" s="1"/>
  <c r="AA2656" i="7" l="1"/>
  <c r="AC2655" i="7"/>
  <c r="AD2655" i="7" s="1"/>
  <c r="AA2657" i="7" l="1"/>
  <c r="AC2656" i="7"/>
  <c r="AD2656" i="7" s="1"/>
  <c r="AC2657" i="7" l="1"/>
  <c r="AD2657" i="7" s="1"/>
  <c r="AA2658" i="7"/>
  <c r="AC2658" i="7" l="1"/>
  <c r="AD2658" i="7" s="1"/>
  <c r="AA2659" i="7"/>
  <c r="AA2660" i="7" l="1"/>
  <c r="AC2659" i="7"/>
  <c r="AD2659" i="7" s="1"/>
  <c r="AA2661" i="7" l="1"/>
  <c r="AC2660" i="7"/>
  <c r="AD2660" i="7" s="1"/>
  <c r="AC2661" i="7" l="1"/>
  <c r="AD2661" i="7" s="1"/>
  <c r="AA2662" i="7"/>
  <c r="AA2663" i="7" l="1"/>
  <c r="AC2662" i="7"/>
  <c r="AD2662" i="7" s="1"/>
  <c r="AC2663" i="7" l="1"/>
  <c r="AD2663" i="7" s="1"/>
  <c r="AA2664" i="7"/>
  <c r="AA2665" i="7" l="1"/>
  <c r="AC2664" i="7"/>
  <c r="AD2664" i="7" s="1"/>
  <c r="AA2666" i="7" l="1"/>
  <c r="AC2665" i="7"/>
  <c r="AD2665" i="7" s="1"/>
  <c r="AA2667" i="7" l="1"/>
  <c r="AC2666" i="7"/>
  <c r="AD2666" i="7" s="1"/>
  <c r="AC2667" i="7" l="1"/>
  <c r="AD2667" i="7" s="1"/>
  <c r="AA2668" i="7"/>
  <c r="AA2669" i="7" l="1"/>
  <c r="AC2668" i="7"/>
  <c r="AD2668" i="7" s="1"/>
  <c r="AC2669" i="7" l="1"/>
  <c r="AD2669" i="7" s="1"/>
  <c r="AA2670" i="7"/>
  <c r="AC2670" i="7" l="1"/>
  <c r="AD2670" i="7" s="1"/>
  <c r="AA2671" i="7"/>
  <c r="AA2672" i="7" l="1"/>
  <c r="AC2671" i="7"/>
  <c r="AD2671" i="7" s="1"/>
  <c r="AA2673" i="7" l="1"/>
  <c r="AC2672" i="7"/>
  <c r="AD2672" i="7" s="1"/>
  <c r="AC2673" i="7" l="1"/>
  <c r="AD2673" i="7" s="1"/>
  <c r="AA2674" i="7"/>
  <c r="AA2675" i="7" l="1"/>
  <c r="AC2674" i="7"/>
  <c r="AD2674" i="7" s="1"/>
  <c r="AC2675" i="7" l="1"/>
  <c r="AD2675" i="7" s="1"/>
  <c r="AA2676" i="7"/>
  <c r="AA2677" i="7" l="1"/>
  <c r="AC2676" i="7"/>
  <c r="AD2676" i="7" s="1"/>
  <c r="AA2678" i="7" l="1"/>
  <c r="AC2677" i="7"/>
  <c r="AD2677" i="7" s="1"/>
  <c r="AC2678" i="7" l="1"/>
  <c r="AD2678" i="7" s="1"/>
  <c r="AA2679" i="7"/>
  <c r="AA2680" i="7" l="1"/>
  <c r="AC2679" i="7"/>
  <c r="AD2679" i="7" s="1"/>
  <c r="AA2681" i="7" l="1"/>
  <c r="AC2680" i="7"/>
  <c r="AD2680" i="7" s="1"/>
  <c r="AA2682" i="7" l="1"/>
  <c r="AC2681" i="7"/>
  <c r="AD2681" i="7" s="1"/>
  <c r="AA2683" i="7" l="1"/>
  <c r="AC2682" i="7"/>
  <c r="AD2682" i="7" s="1"/>
  <c r="AA2684" i="7" l="1"/>
  <c r="AC2683" i="7"/>
  <c r="AD2683" i="7" s="1"/>
  <c r="AA2685" i="7" l="1"/>
  <c r="AC2684" i="7"/>
  <c r="AD2684" i="7" s="1"/>
  <c r="AC2685" i="7" l="1"/>
  <c r="AD2685" i="7" s="1"/>
  <c r="AA2686" i="7"/>
  <c r="AA2687" i="7" l="1"/>
  <c r="AC2686" i="7"/>
  <c r="AD2686" i="7" s="1"/>
  <c r="AC2687" i="7" l="1"/>
  <c r="AD2687" i="7" s="1"/>
  <c r="AA2688" i="7"/>
  <c r="AA2689" i="7" l="1"/>
  <c r="AC2688" i="7"/>
  <c r="AD2688" i="7" s="1"/>
  <c r="AC2689" i="7" l="1"/>
  <c r="AD2689" i="7" s="1"/>
  <c r="AA2690" i="7"/>
  <c r="AC2690" i="7" l="1"/>
  <c r="AD2690" i="7" s="1"/>
  <c r="AA2691" i="7"/>
  <c r="AA2692" i="7" l="1"/>
  <c r="AC2691" i="7"/>
  <c r="AD2691" i="7" s="1"/>
  <c r="AC2692" i="7" l="1"/>
  <c r="AD2692" i="7" s="1"/>
  <c r="AA2693" i="7"/>
  <c r="AA2694" i="7" l="1"/>
  <c r="AC2693" i="7"/>
  <c r="AD2693" i="7" s="1"/>
  <c r="AA2695" i="7" l="1"/>
  <c r="AC2694" i="7"/>
  <c r="AD2694" i="7" s="1"/>
  <c r="AC2695" i="7" l="1"/>
  <c r="AD2695" i="7" s="1"/>
  <c r="AA2696" i="7"/>
  <c r="AC2696" i="7" l="1"/>
  <c r="AD2696" i="7" s="1"/>
  <c r="AA2697" i="7"/>
  <c r="AC2697" i="7" l="1"/>
  <c r="AD2697" i="7" s="1"/>
  <c r="AA2698" i="7"/>
  <c r="AA2699" i="7" l="1"/>
  <c r="AC2698" i="7"/>
  <c r="AD2698" i="7" s="1"/>
  <c r="AC2699" i="7" l="1"/>
  <c r="AD2699" i="7" s="1"/>
  <c r="AA2700" i="7"/>
  <c r="AA2701" i="7" l="1"/>
  <c r="AC2700" i="7"/>
  <c r="AD2700" i="7" s="1"/>
  <c r="AC2701" i="7" l="1"/>
  <c r="AD2701" i="7" s="1"/>
  <c r="AA2702" i="7"/>
  <c r="AC2702" i="7" l="1"/>
  <c r="AD2702" i="7" s="1"/>
  <c r="AA2703" i="7"/>
  <c r="AA2704" i="7" l="1"/>
  <c r="AC2703" i="7"/>
  <c r="AD2703" i="7" s="1"/>
  <c r="AC2704" i="7" l="1"/>
  <c r="AD2704" i="7" s="1"/>
  <c r="AA2705" i="7"/>
  <c r="AA2706" i="7" l="1"/>
  <c r="AC2705" i="7"/>
  <c r="AD2705" i="7" s="1"/>
  <c r="AA2707" i="7" l="1"/>
  <c r="AC2706" i="7"/>
  <c r="AD2706" i="7" s="1"/>
  <c r="AC2707" i="7" l="1"/>
  <c r="AD2707" i="7" s="1"/>
  <c r="AA2708" i="7"/>
  <c r="AC2708" i="7" l="1"/>
  <c r="AD2708" i="7" s="1"/>
  <c r="AA2709" i="7"/>
  <c r="AC2709" i="7" l="1"/>
  <c r="AD2709" i="7" s="1"/>
  <c r="AA2710" i="7"/>
  <c r="AA2711" i="7" l="1"/>
  <c r="AC2710" i="7"/>
  <c r="AD2710" i="7" s="1"/>
  <c r="AA2712" i="7" l="1"/>
  <c r="AC2711" i="7"/>
  <c r="AD2711" i="7" s="1"/>
  <c r="AC2712" i="7" l="1"/>
  <c r="AD2712" i="7" s="1"/>
  <c r="AA2713" i="7"/>
  <c r="AC2713" i="7" l="1"/>
  <c r="AD2713" i="7" s="1"/>
  <c r="AA2714" i="7"/>
  <c r="AC2714" i="7" l="1"/>
  <c r="AD2714" i="7" s="1"/>
  <c r="AA2715" i="7"/>
  <c r="AA2716" i="7" l="1"/>
  <c r="AC2715" i="7"/>
  <c r="AD2715" i="7" s="1"/>
  <c r="AC2716" i="7" l="1"/>
  <c r="AD2716" i="7" s="1"/>
  <c r="AA2717" i="7"/>
  <c r="AA2718" i="7" l="1"/>
  <c r="AC2717" i="7"/>
  <c r="AD2717" i="7" s="1"/>
  <c r="AA2719" i="7" l="1"/>
  <c r="AC2718" i="7"/>
  <c r="AD2718" i="7" s="1"/>
  <c r="AA2720" i="7" l="1"/>
  <c r="AC2719" i="7"/>
  <c r="AD2719" i="7" s="1"/>
  <c r="AC2720" i="7" l="1"/>
  <c r="AD2720" i="7" s="1"/>
  <c r="AA2721" i="7"/>
  <c r="AC2721" i="7" l="1"/>
  <c r="AD2721" i="7" s="1"/>
  <c r="AA2722" i="7"/>
  <c r="AA2723" i="7" l="1"/>
  <c r="AC2722" i="7"/>
  <c r="AD2722" i="7" s="1"/>
  <c r="AA2724" i="7" l="1"/>
  <c r="AC2723" i="7"/>
  <c r="AD2723" i="7" s="1"/>
  <c r="AC2724" i="7" l="1"/>
  <c r="AD2724" i="7" s="1"/>
  <c r="AA2725" i="7"/>
  <c r="AA2726" i="7" l="1"/>
  <c r="AC2725" i="7"/>
  <c r="AD2725" i="7" s="1"/>
  <c r="AC2726" i="7" l="1"/>
  <c r="AD2726" i="7" s="1"/>
  <c r="AA2727" i="7"/>
  <c r="AA2728" i="7" l="1"/>
  <c r="AC2727" i="7"/>
  <c r="AD2727" i="7" s="1"/>
  <c r="AC2728" i="7" l="1"/>
  <c r="AD2728" i="7" s="1"/>
  <c r="AA2729" i="7"/>
  <c r="AA2730" i="7" l="1"/>
  <c r="AC2729" i="7"/>
  <c r="AD2729" i="7" s="1"/>
  <c r="AA2731" i="7" l="1"/>
  <c r="AC2730" i="7"/>
  <c r="AD2730" i="7" s="1"/>
  <c r="AC2731" i="7" l="1"/>
  <c r="AD2731" i="7" s="1"/>
  <c r="AA2732" i="7"/>
  <c r="AC2732" i="7" l="1"/>
  <c r="AD2732" i="7" s="1"/>
  <c r="AA2733" i="7"/>
  <c r="AC2733" i="7" l="1"/>
  <c r="AD2733" i="7" s="1"/>
  <c r="AA2734" i="7"/>
  <c r="AA2735" i="7" l="1"/>
  <c r="AC2734" i="7"/>
  <c r="AD2734" i="7" s="1"/>
  <c r="AA2736" i="7" l="1"/>
  <c r="AC2735" i="7"/>
  <c r="AD2735" i="7" s="1"/>
  <c r="AC2736" i="7" l="1"/>
  <c r="AD2736" i="7" s="1"/>
  <c r="AA2737" i="7"/>
  <c r="AC2737" i="7" l="1"/>
  <c r="AD2737" i="7" s="1"/>
  <c r="AA2738" i="7"/>
  <c r="AC2738" i="7" l="1"/>
  <c r="AD2738" i="7" s="1"/>
  <c r="AA2739" i="7"/>
  <c r="AA2740" i="7" l="1"/>
  <c r="AC2739" i="7"/>
  <c r="AD2739" i="7" s="1"/>
  <c r="AC2740" i="7" l="1"/>
  <c r="AD2740" i="7" s="1"/>
  <c r="AA2741" i="7"/>
  <c r="AA2742" i="7" l="1"/>
  <c r="AC2741" i="7"/>
  <c r="AD2741" i="7" s="1"/>
  <c r="AA2743" i="7" l="1"/>
  <c r="AC2742" i="7"/>
  <c r="AD2742" i="7" s="1"/>
  <c r="AA2744" i="7" l="1"/>
  <c r="AC2743" i="7"/>
  <c r="AD2743" i="7" s="1"/>
  <c r="AC2744" i="7" l="1"/>
  <c r="AD2744" i="7" s="1"/>
  <c r="AA2745" i="7"/>
  <c r="AC2745" i="7" l="1"/>
  <c r="AD2745" i="7" s="1"/>
  <c r="AA2746" i="7"/>
  <c r="AA2747" i="7" l="1"/>
  <c r="AC2746" i="7"/>
  <c r="AD2746" i="7" s="1"/>
  <c r="AA2748" i="7" l="1"/>
  <c r="AC2747" i="7"/>
  <c r="AD2747" i="7" s="1"/>
  <c r="AC2748" i="7" l="1"/>
  <c r="AD2748" i="7" s="1"/>
  <c r="AA2749" i="7"/>
  <c r="AC2749" i="7" l="1"/>
  <c r="AD2749" i="7" s="1"/>
  <c r="AA2750" i="7"/>
  <c r="AC2750" i="7" l="1"/>
  <c r="AD2750" i="7" s="1"/>
  <c r="AA2751" i="7"/>
  <c r="AA2752" i="7" l="1"/>
  <c r="AC2751" i="7"/>
  <c r="AD2751" i="7" s="1"/>
  <c r="AA2753" i="7" l="1"/>
  <c r="AC2752" i="7"/>
  <c r="AD2752" i="7" s="1"/>
  <c r="AC2753" i="7" l="1"/>
  <c r="AD2753" i="7" s="1"/>
  <c r="AA2754" i="7"/>
  <c r="AA2755" i="7" l="1"/>
  <c r="AC2754" i="7"/>
  <c r="AD2754" i="7" s="1"/>
  <c r="AA2756" i="7" l="1"/>
  <c r="AC2755" i="7"/>
  <c r="AD2755" i="7" s="1"/>
  <c r="AC2756" i="7" l="1"/>
  <c r="AD2756" i="7" s="1"/>
  <c r="AA2757" i="7"/>
  <c r="AC2757" i="7" l="1"/>
  <c r="AD2757" i="7" s="1"/>
  <c r="AA2758" i="7"/>
  <c r="AA2759" i="7" l="1"/>
  <c r="AC2758" i="7"/>
  <c r="AD2758" i="7" s="1"/>
  <c r="AA2760" i="7" l="1"/>
  <c r="AC2759" i="7"/>
  <c r="AD2759" i="7" s="1"/>
  <c r="AA2761" i="7" l="1"/>
  <c r="AC2760" i="7"/>
  <c r="AD2760" i="7" s="1"/>
  <c r="AC2761" i="7" l="1"/>
  <c r="AD2761" i="7" s="1"/>
  <c r="AA2762" i="7"/>
  <c r="AC2762" i="7" l="1"/>
  <c r="AD2762" i="7" s="1"/>
  <c r="AA2763" i="7"/>
  <c r="AC2763" i="7" l="1"/>
  <c r="AD2763" i="7" s="1"/>
  <c r="AA2764" i="7"/>
  <c r="AA2765" i="7" l="1"/>
  <c r="AC2764" i="7"/>
  <c r="AD2764" i="7" s="1"/>
  <c r="AC2765" i="7" l="1"/>
  <c r="AD2765" i="7" s="1"/>
  <c r="AA2766" i="7"/>
  <c r="AA2767" i="7" l="1"/>
  <c r="AC2766" i="7"/>
  <c r="AD2766" i="7" s="1"/>
  <c r="AC2767" i="7" l="1"/>
  <c r="AD2767" i="7" s="1"/>
  <c r="AA2768" i="7"/>
  <c r="AC2768" i="7" l="1"/>
  <c r="AD2768" i="7" s="1"/>
  <c r="AA2769" i="7"/>
  <c r="AA2770" i="7" l="1"/>
  <c r="AC2769" i="7"/>
  <c r="AD2769" i="7" s="1"/>
  <c r="AC2770" i="7" l="1"/>
  <c r="AD2770" i="7" s="1"/>
  <c r="AA2771" i="7"/>
  <c r="AA2772" i="7" l="1"/>
  <c r="AC2771" i="7"/>
  <c r="AD2771" i="7" s="1"/>
  <c r="AC2772" i="7" l="1"/>
  <c r="AD2772" i="7" s="1"/>
  <c r="AA2773" i="7"/>
  <c r="AC2773" i="7" l="1"/>
  <c r="AD2773" i="7" s="1"/>
  <c r="AA2774" i="7"/>
  <c r="AA2775" i="7" l="1"/>
  <c r="AC2774" i="7"/>
  <c r="AD2774" i="7" s="1"/>
  <c r="AC2775" i="7" l="1"/>
  <c r="AD2775" i="7" s="1"/>
  <c r="AA2776" i="7"/>
  <c r="AA2777" i="7" l="1"/>
  <c r="AC2776" i="7"/>
  <c r="AD2776" i="7" s="1"/>
  <c r="AC2777" i="7" l="1"/>
  <c r="AD2777" i="7" s="1"/>
  <c r="AA2778" i="7"/>
  <c r="AA2779" i="7" l="1"/>
  <c r="AC2778" i="7"/>
  <c r="AD2778" i="7" s="1"/>
  <c r="AA2780" i="7" l="1"/>
  <c r="AC2779" i="7"/>
  <c r="AD2779" i="7" s="1"/>
  <c r="AC2780" i="7" l="1"/>
  <c r="AD2780" i="7" s="1"/>
  <c r="AA2781" i="7"/>
  <c r="AA2782" i="7" l="1"/>
  <c r="AC2781" i="7"/>
  <c r="AD2781" i="7" s="1"/>
  <c r="AA2783" i="7" l="1"/>
  <c r="AC2782" i="7"/>
  <c r="AD2782" i="7" s="1"/>
  <c r="AC2783" i="7" l="1"/>
  <c r="AD2783" i="7" s="1"/>
  <c r="AA2784" i="7"/>
  <c r="AC2784" i="7" l="1"/>
  <c r="AD2784" i="7" s="1"/>
  <c r="AA2785" i="7"/>
  <c r="AC2785" i="7" l="1"/>
  <c r="AD2785" i="7" s="1"/>
  <c r="AA2786" i="7"/>
  <c r="AA2787" i="7" l="1"/>
  <c r="AC2786" i="7"/>
  <c r="AD2786" i="7" s="1"/>
  <c r="AC2787" i="7" l="1"/>
  <c r="AD2787" i="7" s="1"/>
  <c r="AA2788" i="7"/>
  <c r="AA2789" i="7" l="1"/>
  <c r="AC2788" i="7"/>
  <c r="AD2788" i="7" s="1"/>
  <c r="AC2789" i="7" l="1"/>
  <c r="AD2789" i="7" s="1"/>
  <c r="AA2790" i="7"/>
  <c r="AA2791" i="7" l="1"/>
  <c r="AC2790" i="7"/>
  <c r="AD2790" i="7" s="1"/>
  <c r="AC2791" i="7" l="1"/>
  <c r="AD2791" i="7" s="1"/>
  <c r="AA2792" i="7"/>
  <c r="AC2792" i="7" l="1"/>
  <c r="AD2792" i="7" s="1"/>
  <c r="AA2793" i="7"/>
  <c r="AA2794" i="7" l="1"/>
  <c r="AC2793" i="7"/>
  <c r="AD2793" i="7" s="1"/>
  <c r="AA2795" i="7" l="1"/>
  <c r="AC2794" i="7"/>
  <c r="AD2794" i="7" s="1"/>
  <c r="AC2795" i="7" l="1"/>
  <c r="AD2795" i="7" s="1"/>
  <c r="AA2796" i="7"/>
  <c r="AC2796" i="7" l="1"/>
  <c r="AD2796" i="7" s="1"/>
  <c r="AA2797" i="7"/>
  <c r="AC2797" i="7" l="1"/>
  <c r="AD2797" i="7" s="1"/>
  <c r="AA2798" i="7"/>
  <c r="AC2798" i="7" l="1"/>
  <c r="AD2798" i="7" s="1"/>
  <c r="AA2799" i="7"/>
  <c r="AC2799" i="7" l="1"/>
  <c r="AD2799" i="7" s="1"/>
  <c r="AA2800" i="7"/>
  <c r="AA2801" i="7" l="1"/>
  <c r="AC2800" i="7"/>
  <c r="AD2800" i="7" s="1"/>
  <c r="AC2801" i="7" l="1"/>
  <c r="AD2801" i="7" s="1"/>
  <c r="AA2802" i="7"/>
  <c r="AA2803" i="7" l="1"/>
  <c r="AC2802" i="7"/>
  <c r="AD2802" i="7" s="1"/>
  <c r="AC2803" i="7" l="1"/>
  <c r="AD2803" i="7" s="1"/>
  <c r="AA2804" i="7"/>
  <c r="AC2804" i="7" l="1"/>
  <c r="AD2804" i="7" s="1"/>
  <c r="AA2805" i="7"/>
  <c r="AA2806" i="7" l="1"/>
  <c r="AC2805" i="7"/>
  <c r="AD2805" i="7" s="1"/>
  <c r="AA2807" i="7" l="1"/>
  <c r="AC2806" i="7"/>
  <c r="AD2806" i="7" s="1"/>
  <c r="AC2807" i="7" l="1"/>
  <c r="AD2807" i="7" s="1"/>
  <c r="AA2808" i="7"/>
  <c r="AC2808" i="7" l="1"/>
  <c r="AD2808" i="7" s="1"/>
  <c r="AA2809" i="7"/>
  <c r="AC2809" i="7" l="1"/>
  <c r="AD2809" i="7" s="1"/>
  <c r="AA2810" i="7"/>
  <c r="AC2810" i="7" l="1"/>
  <c r="AD2810" i="7" s="1"/>
  <c r="AA2811" i="7"/>
  <c r="AC2811" i="7" l="1"/>
  <c r="AD2811" i="7" s="1"/>
  <c r="AA2812" i="7"/>
  <c r="AA2813" i="7" l="1"/>
  <c r="AC2812" i="7"/>
  <c r="AD2812" i="7" s="1"/>
  <c r="AC2813" i="7" l="1"/>
  <c r="AD2813" i="7" s="1"/>
  <c r="AA2814" i="7"/>
  <c r="AA2815" i="7" l="1"/>
  <c r="AC2814" i="7"/>
  <c r="AD2814" i="7" s="1"/>
  <c r="AC2815" i="7" l="1"/>
  <c r="AD2815" i="7" s="1"/>
  <c r="AA2816" i="7"/>
  <c r="AC2816" i="7" l="1"/>
  <c r="AD2816" i="7" s="1"/>
  <c r="AA2817" i="7"/>
  <c r="AA2818" i="7" l="1"/>
  <c r="AC2817" i="7"/>
  <c r="AD2817" i="7" s="1"/>
  <c r="AA2819" i="7" l="1"/>
  <c r="AC2818" i="7"/>
  <c r="AD2818" i="7" s="1"/>
  <c r="AC2819" i="7" l="1"/>
  <c r="AD2819" i="7" s="1"/>
  <c r="AA2820" i="7"/>
  <c r="AC2820" i="7" l="1"/>
  <c r="AD2820" i="7" s="1"/>
  <c r="AA2821" i="7"/>
  <c r="AC2821" i="7" l="1"/>
  <c r="AD2821" i="7" s="1"/>
  <c r="AA2822" i="7"/>
  <c r="AC2822" i="7" l="1"/>
  <c r="AD2822" i="7" s="1"/>
  <c r="AA2823" i="7"/>
  <c r="AC2823" i="7" l="1"/>
  <c r="AD2823" i="7" s="1"/>
  <c r="AA2824" i="7"/>
  <c r="AA2825" i="7" l="1"/>
  <c r="AC2824" i="7"/>
  <c r="AD2824" i="7" s="1"/>
  <c r="AC2825" i="7" l="1"/>
  <c r="AD2825" i="7" s="1"/>
  <c r="AA2826" i="7"/>
  <c r="AA2827" i="7" l="1"/>
  <c r="AC2826" i="7"/>
  <c r="AD2826" i="7" s="1"/>
  <c r="AC2827" i="7" l="1"/>
  <c r="AD2827" i="7" s="1"/>
  <c r="AA2828" i="7"/>
  <c r="AC2828" i="7" l="1"/>
  <c r="AD2828" i="7" s="1"/>
  <c r="AA2829" i="7"/>
  <c r="AA2830" i="7" l="1"/>
  <c r="AC2829" i="7"/>
  <c r="AD2829" i="7" s="1"/>
  <c r="AA2831" i="7" l="1"/>
  <c r="AC2830" i="7"/>
  <c r="AD2830" i="7" s="1"/>
  <c r="AC2831" i="7" l="1"/>
  <c r="AD2831" i="7" s="1"/>
  <c r="AA2832" i="7"/>
  <c r="AC2832" i="7" l="1"/>
  <c r="AD2832" i="7" s="1"/>
  <c r="AA2833" i="7"/>
  <c r="AC2833" i="7" l="1"/>
  <c r="AD2833" i="7" s="1"/>
  <c r="AA2834" i="7"/>
  <c r="AC2834" i="7" l="1"/>
  <c r="AD2834" i="7" s="1"/>
  <c r="AA2835" i="7"/>
  <c r="AC2835" i="7" l="1"/>
  <c r="AD2835" i="7" s="1"/>
  <c r="AA2836" i="7"/>
  <c r="AA2837" i="7" l="1"/>
  <c r="AC2836" i="7"/>
  <c r="AD2836" i="7" s="1"/>
  <c r="AC2837" i="7" l="1"/>
  <c r="AD2837" i="7" s="1"/>
  <c r="AA2838" i="7"/>
  <c r="AA2839" i="7" l="1"/>
  <c r="AC2838" i="7"/>
  <c r="AD2838" i="7" s="1"/>
  <c r="AC2839" i="7" l="1"/>
  <c r="AD2839" i="7" s="1"/>
  <c r="AA2840" i="7"/>
  <c r="AC2840" i="7" l="1"/>
  <c r="AD2840" i="7" s="1"/>
  <c r="AA2841" i="7"/>
  <c r="AA2842" i="7" l="1"/>
  <c r="AC2841" i="7"/>
  <c r="AD2841" i="7" s="1"/>
  <c r="AA2843" i="7" l="1"/>
  <c r="AC2842" i="7"/>
  <c r="AD2842" i="7" s="1"/>
  <c r="AC2843" i="7" l="1"/>
  <c r="AD2843" i="7" s="1"/>
  <c r="AA2844" i="7"/>
  <c r="AC2844" i="7" l="1"/>
  <c r="AD2844" i="7" s="1"/>
  <c r="AA2845" i="7"/>
  <c r="AC2845" i="7" l="1"/>
  <c r="AD2845" i="7" s="1"/>
  <c r="AA2846" i="7"/>
  <c r="AC2846" i="7" l="1"/>
  <c r="AD2846" i="7" s="1"/>
  <c r="AA2847" i="7"/>
  <c r="AC2847" i="7" l="1"/>
  <c r="AD2847" i="7" s="1"/>
  <c r="AA2848" i="7"/>
  <c r="AA2849" i="7" l="1"/>
  <c r="AC2848" i="7"/>
  <c r="AD2848" i="7" s="1"/>
  <c r="AC2849" i="7" l="1"/>
  <c r="AD2849" i="7" s="1"/>
  <c r="AA2850" i="7"/>
  <c r="AA2851" i="7" l="1"/>
  <c r="AC2850" i="7"/>
  <c r="AD2850" i="7" s="1"/>
  <c r="AA2852" i="7" l="1"/>
  <c r="AC2851" i="7"/>
  <c r="AD2851" i="7" s="1"/>
  <c r="AC2852" i="7" l="1"/>
  <c r="AD2852" i="7" s="1"/>
  <c r="AA2853" i="7"/>
  <c r="AC2853" i="7" l="1"/>
  <c r="AD2853" i="7" s="1"/>
  <c r="AA2854" i="7"/>
  <c r="AA2855" i="7" l="1"/>
  <c r="AC2854" i="7"/>
  <c r="AD2854" i="7" s="1"/>
  <c r="AC2855" i="7" l="1"/>
  <c r="AD2855" i="7" s="1"/>
  <c r="AA2856" i="7"/>
  <c r="AC2856" i="7" l="1"/>
  <c r="AD2856" i="7" s="1"/>
  <c r="AA2857" i="7"/>
  <c r="AC2857" i="7" l="1"/>
  <c r="AD2857" i="7" s="1"/>
  <c r="AA2858" i="7"/>
  <c r="AC2858" i="7" l="1"/>
  <c r="AD2858" i="7" s="1"/>
  <c r="AA2859" i="7"/>
  <c r="AC2859" i="7" l="1"/>
  <c r="AD2859" i="7" s="1"/>
  <c r="AA2860" i="7"/>
  <c r="AA2861" i="7" l="1"/>
  <c r="AC2860" i="7"/>
  <c r="AD2860" i="7" s="1"/>
  <c r="AC2861" i="7" l="1"/>
  <c r="AD2861" i="7" s="1"/>
  <c r="AA2862" i="7"/>
  <c r="AA2863" i="7" l="1"/>
  <c r="AC2862" i="7"/>
  <c r="AD2862" i="7" s="1"/>
  <c r="AC2863" i="7" l="1"/>
  <c r="AD2863" i="7" s="1"/>
  <c r="AA2864" i="7"/>
  <c r="AC2864" i="7" l="1"/>
  <c r="AD2864" i="7" s="1"/>
  <c r="AA2865" i="7"/>
  <c r="AC2865" i="7" l="1"/>
  <c r="AD2865" i="7" s="1"/>
  <c r="AA2866" i="7"/>
  <c r="AA2867" i="7" l="1"/>
  <c r="AC2866" i="7"/>
  <c r="AD2866" i="7" s="1"/>
  <c r="AA2868" i="7" l="1"/>
  <c r="AC2867" i="7"/>
  <c r="AD2867" i="7" s="1"/>
  <c r="AC2868" i="7" l="1"/>
  <c r="AD2868" i="7" s="1"/>
  <c r="AA2869" i="7"/>
  <c r="AC2869" i="7" l="1"/>
  <c r="AD2869" i="7" s="1"/>
  <c r="AA2870" i="7"/>
  <c r="AC2870" i="7" l="1"/>
  <c r="AD2870" i="7" s="1"/>
  <c r="AA2871" i="7"/>
  <c r="AC2871" i="7" l="1"/>
  <c r="AD2871" i="7" s="1"/>
  <c r="AA2872" i="7"/>
  <c r="AA2873" i="7" l="1"/>
  <c r="AC2872" i="7"/>
  <c r="AD2872" i="7" s="1"/>
  <c r="AC2873" i="7" l="1"/>
  <c r="AD2873" i="7" s="1"/>
  <c r="AA2874" i="7"/>
  <c r="AC2874" i="7" l="1"/>
  <c r="AD2874" i="7" s="1"/>
  <c r="AA2875" i="7"/>
  <c r="AC2875" i="7" l="1"/>
  <c r="AD2875" i="7" s="1"/>
  <c r="AA2876" i="7"/>
  <c r="AA2877" i="7" l="1"/>
  <c r="AC2876" i="7"/>
  <c r="AD2876" i="7" s="1"/>
  <c r="AC2877" i="7" l="1"/>
  <c r="AD2877" i="7" s="1"/>
  <c r="AA2878" i="7"/>
  <c r="AA2879" i="7" l="1"/>
  <c r="AC2878" i="7"/>
  <c r="AD2878" i="7" s="1"/>
  <c r="AA2880" i="7" l="1"/>
  <c r="AC2879" i="7"/>
  <c r="AD2879" i="7" s="1"/>
  <c r="AC2880" i="7" l="1"/>
  <c r="AD2880" i="7" s="1"/>
  <c r="AA2881" i="7"/>
  <c r="AC2881" i="7" l="1"/>
  <c r="AD2881" i="7" s="1"/>
  <c r="AA2882" i="7"/>
  <c r="AA2883" i="7" l="1"/>
  <c r="AC2882" i="7"/>
  <c r="AD2882" i="7" s="1"/>
  <c r="AC2883" i="7" l="1"/>
  <c r="AD2883" i="7" s="1"/>
  <c r="AA2884" i="7"/>
  <c r="AC2884" i="7" l="1"/>
  <c r="AD2884" i="7" s="1"/>
  <c r="AA2885" i="7"/>
  <c r="AA2886" i="7" l="1"/>
  <c r="AC2885" i="7"/>
  <c r="AD2885" i="7" s="1"/>
  <c r="AA2887" i="7" l="1"/>
  <c r="AC2886" i="7"/>
  <c r="AD2886" i="7" s="1"/>
  <c r="AA2888" i="7" l="1"/>
  <c r="AC2887" i="7"/>
  <c r="AD2887" i="7" s="1"/>
  <c r="AA2889" i="7" l="1"/>
  <c r="AC2888" i="7"/>
  <c r="AD2888" i="7" s="1"/>
  <c r="AC2889" i="7" l="1"/>
  <c r="AD2889" i="7" s="1"/>
  <c r="AA2890" i="7"/>
  <c r="AA2891" i="7" l="1"/>
  <c r="AC2890" i="7"/>
  <c r="AD2890" i="7" s="1"/>
  <c r="AC2891" i="7" l="1"/>
  <c r="AD2891" i="7" s="1"/>
  <c r="AA2892" i="7"/>
  <c r="AA2893" i="7" l="1"/>
  <c r="AC2892" i="7"/>
  <c r="AD2892" i="7" s="1"/>
  <c r="AC2893" i="7" l="1"/>
  <c r="AD2893" i="7" s="1"/>
  <c r="AA2894" i="7"/>
  <c r="AA2895" i="7" l="1"/>
  <c r="AC2894" i="7"/>
  <c r="AD2894" i="7" s="1"/>
  <c r="AC2895" i="7" l="1"/>
  <c r="AD2895" i="7" s="1"/>
  <c r="AA2896" i="7"/>
  <c r="AA2897" i="7" l="1"/>
  <c r="AC2896" i="7"/>
  <c r="AD2896" i="7" s="1"/>
  <c r="AA2898" i="7" l="1"/>
  <c r="AC2897" i="7"/>
  <c r="AD2897" i="7" s="1"/>
  <c r="AC2898" i="7" l="1"/>
  <c r="AD2898" i="7" s="1"/>
  <c r="AA2899" i="7"/>
  <c r="AC2899" i="7" l="1"/>
  <c r="AD2899" i="7" s="1"/>
  <c r="AA2900" i="7"/>
  <c r="AC2900" i="7" l="1"/>
  <c r="AD2900" i="7" s="1"/>
  <c r="AA2901" i="7"/>
  <c r="AC2901" i="7" l="1"/>
  <c r="AD2901" i="7" s="1"/>
  <c r="AA2902" i="7"/>
  <c r="AC2902" i="7" l="1"/>
  <c r="AD2902" i="7" s="1"/>
  <c r="AA2903" i="7"/>
  <c r="AA2904" i="7" l="1"/>
  <c r="AC2903" i="7"/>
  <c r="AD2903" i="7" s="1"/>
  <c r="AC2904" i="7" l="1"/>
  <c r="AD2904" i="7" s="1"/>
  <c r="AA2905" i="7"/>
  <c r="AC2905" i="7" l="1"/>
  <c r="AD2905" i="7" s="1"/>
  <c r="AA2906" i="7"/>
  <c r="AA2907" i="7" l="1"/>
  <c r="AC2906" i="7"/>
  <c r="AD2906" i="7" s="1"/>
  <c r="AC2907" i="7" l="1"/>
  <c r="AD2907" i="7" s="1"/>
  <c r="AA2908" i="7"/>
  <c r="AC2908" i="7" l="1"/>
  <c r="AD2908" i="7" s="1"/>
  <c r="AA2909" i="7"/>
  <c r="AA2910" i="7" l="1"/>
  <c r="AC2909" i="7"/>
  <c r="AD2909" i="7" s="1"/>
  <c r="AC2910" i="7" l="1"/>
  <c r="AD2910" i="7" s="1"/>
  <c r="AA2911" i="7"/>
  <c r="AC2911" i="7" l="1"/>
  <c r="AD2911" i="7" s="1"/>
  <c r="AA2912" i="7"/>
  <c r="AC2912" i="7" l="1"/>
  <c r="AD2912" i="7" s="1"/>
  <c r="AA2913" i="7"/>
  <c r="AA2914" i="7" l="1"/>
  <c r="AC2913" i="7"/>
  <c r="AD2913" i="7" s="1"/>
  <c r="AC2914" i="7" l="1"/>
  <c r="AD2914" i="7" s="1"/>
  <c r="AA2915" i="7"/>
  <c r="AA2916" i="7" l="1"/>
  <c r="AC2915" i="7"/>
  <c r="AD2915" i="7" s="1"/>
  <c r="AC2916" i="7" l="1"/>
  <c r="AD2916" i="7" s="1"/>
  <c r="AA2917" i="7"/>
  <c r="AC2917" i="7" l="1"/>
  <c r="AD2917" i="7" s="1"/>
  <c r="AA2918" i="7"/>
  <c r="AA2919" i="7" l="1"/>
  <c r="AC2918" i="7"/>
  <c r="AD2918" i="7" s="1"/>
  <c r="AC2919" i="7" l="1"/>
  <c r="AD2919" i="7" s="1"/>
  <c r="AA2920" i="7"/>
  <c r="AC2920" i="7" l="1"/>
  <c r="AD2920" i="7" s="1"/>
  <c r="AA2921" i="7"/>
  <c r="AA2922" i="7" l="1"/>
  <c r="AC2921" i="7"/>
  <c r="AD2921" i="7" s="1"/>
  <c r="AC2922" i="7" l="1"/>
  <c r="AD2922" i="7" s="1"/>
  <c r="AA2923" i="7"/>
  <c r="AC2923" i="7" l="1"/>
  <c r="AD2923" i="7" s="1"/>
  <c r="AA2924" i="7"/>
  <c r="AC2924" i="7" l="1"/>
  <c r="AD2924" i="7" s="1"/>
  <c r="AA2925" i="7"/>
  <c r="AA2926" i="7" l="1"/>
  <c r="AC2925" i="7"/>
  <c r="AD2925" i="7" s="1"/>
  <c r="AC2926" i="7" l="1"/>
  <c r="AD2926" i="7" s="1"/>
  <c r="AA2927" i="7"/>
  <c r="AA2928" i="7" l="1"/>
  <c r="AC2927" i="7"/>
  <c r="AD2927" i="7" s="1"/>
  <c r="AC2928" i="7" l="1"/>
  <c r="AD2928" i="7" s="1"/>
  <c r="AA2929" i="7"/>
  <c r="AC2929" i="7" l="1"/>
  <c r="AD2929" i="7" s="1"/>
  <c r="AA2930" i="7"/>
  <c r="AA2931" i="7" l="1"/>
  <c r="AC2930" i="7"/>
  <c r="AD2930" i="7" s="1"/>
  <c r="AC2931" i="7" l="1"/>
  <c r="AD2931" i="7" s="1"/>
  <c r="AA2932" i="7"/>
  <c r="AC2932" i="7" l="1"/>
  <c r="AD2932" i="7" s="1"/>
  <c r="AA2933" i="7"/>
  <c r="AA2934" i="7" l="1"/>
  <c r="AC2933" i="7"/>
  <c r="AD2933" i="7" s="1"/>
  <c r="AC2934" i="7" l="1"/>
  <c r="AD2934" i="7" s="1"/>
  <c r="AA2935" i="7"/>
  <c r="AA2936" i="7" l="1"/>
  <c r="AC2935" i="7"/>
  <c r="AD2935" i="7" s="1"/>
  <c r="AC2936" i="7" l="1"/>
  <c r="AD2936" i="7" s="1"/>
  <c r="AA2937" i="7"/>
  <c r="AC2937" i="7" l="1"/>
  <c r="AD2937" i="7" s="1"/>
  <c r="AA2938" i="7"/>
  <c r="AC2938" i="7" l="1"/>
  <c r="AD2938" i="7" s="1"/>
  <c r="AA2939" i="7"/>
  <c r="AA2940" i="7" l="1"/>
  <c r="AC2939" i="7"/>
  <c r="AD2939" i="7" s="1"/>
  <c r="AC2940" i="7" l="1"/>
  <c r="AD2940" i="7" s="1"/>
  <c r="AA2941" i="7"/>
  <c r="AC2941" i="7" l="1"/>
  <c r="AD2941" i="7" s="1"/>
  <c r="AA2942" i="7"/>
  <c r="AA2943" i="7" l="1"/>
  <c r="AC2942" i="7"/>
  <c r="AD2942" i="7" s="1"/>
  <c r="AC2943" i="7" l="1"/>
  <c r="AD2943" i="7" s="1"/>
  <c r="AA2944" i="7"/>
  <c r="AC2944" i="7" l="1"/>
  <c r="AD2944" i="7" s="1"/>
  <c r="AA2945" i="7"/>
  <c r="AA2946" i="7" l="1"/>
  <c r="AC2945" i="7"/>
  <c r="AD2945" i="7" s="1"/>
  <c r="AC2946" i="7" l="1"/>
  <c r="AD2946" i="7" s="1"/>
  <c r="AA2947" i="7"/>
  <c r="AA2948" i="7" l="1"/>
  <c r="AC2947" i="7"/>
  <c r="AD2947" i="7" s="1"/>
  <c r="AC2948" i="7" l="1"/>
  <c r="AD2948" i="7" s="1"/>
  <c r="AA2949" i="7"/>
  <c r="AA2950" i="7" l="1"/>
  <c r="AC2949" i="7"/>
  <c r="AD2949" i="7" s="1"/>
  <c r="AC2950" i="7" l="1"/>
  <c r="AD2950" i="7" s="1"/>
  <c r="AA2951" i="7"/>
  <c r="AA2952" i="7" l="1"/>
  <c r="AC2951" i="7"/>
  <c r="AD2951" i="7" s="1"/>
  <c r="AC2952" i="7" l="1"/>
  <c r="AD2952" i="7" s="1"/>
  <c r="AA2953" i="7"/>
  <c r="AA2954" i="7" l="1"/>
  <c r="AC2953" i="7"/>
  <c r="AD2953" i="7" s="1"/>
  <c r="AC2954" i="7" l="1"/>
  <c r="AD2954" i="7" s="1"/>
  <c r="AA2955" i="7"/>
  <c r="AC2955" i="7" l="1"/>
  <c r="AD2955" i="7" s="1"/>
  <c r="AA2956" i="7"/>
  <c r="AC2956" i="7" l="1"/>
  <c r="AD2956" i="7" s="1"/>
  <c r="AA2957" i="7"/>
  <c r="AC2957" i="7" l="1"/>
  <c r="AD2957" i="7" s="1"/>
  <c r="AA2958" i="7"/>
  <c r="AA2959" i="7" l="1"/>
  <c r="AC2958" i="7"/>
  <c r="AD2958" i="7" s="1"/>
  <c r="AC2959" i="7" l="1"/>
  <c r="AD2959" i="7" s="1"/>
  <c r="AA2960" i="7"/>
  <c r="AA2961" i="7" l="1"/>
  <c r="AC2960" i="7"/>
  <c r="AD2960" i="7" s="1"/>
  <c r="AC2961" i="7" l="1"/>
  <c r="AD2961" i="7" s="1"/>
  <c r="AA2962" i="7"/>
  <c r="AA2963" i="7" l="1"/>
  <c r="AC2962" i="7"/>
  <c r="AD2962" i="7" s="1"/>
  <c r="AC2963" i="7" l="1"/>
  <c r="AD2963" i="7" s="1"/>
  <c r="AA2964" i="7"/>
  <c r="AC2964" i="7" l="1"/>
  <c r="AD2964" i="7" s="1"/>
  <c r="AA2965" i="7"/>
  <c r="AA2966" i="7" l="1"/>
  <c r="AC2965" i="7"/>
  <c r="AD2965" i="7" s="1"/>
  <c r="AA2967" i="7" l="1"/>
  <c r="AC2966" i="7"/>
  <c r="AD2966" i="7" s="1"/>
  <c r="AC2967" i="7" l="1"/>
  <c r="AD2967" i="7" s="1"/>
  <c r="AA2968" i="7"/>
  <c r="AC2968" i="7" l="1"/>
  <c r="AD2968" i="7" s="1"/>
  <c r="AA2969" i="7"/>
  <c r="AA2970" i="7" l="1"/>
  <c r="AC2969" i="7"/>
  <c r="AD2969" i="7" s="1"/>
  <c r="AC2970" i="7" l="1"/>
  <c r="AD2970" i="7" s="1"/>
  <c r="AA2971" i="7"/>
  <c r="AA2972" i="7" l="1"/>
  <c r="AC2971" i="7"/>
  <c r="AD2971" i="7" s="1"/>
  <c r="AC2972" i="7" l="1"/>
  <c r="AD2972" i="7" s="1"/>
  <c r="AA2973" i="7"/>
  <c r="AA2974" i="7" l="1"/>
  <c r="AC2973" i="7"/>
  <c r="AD2973" i="7" s="1"/>
  <c r="AC2974" i="7" l="1"/>
  <c r="AD2974" i="7" s="1"/>
  <c r="AA2975" i="7"/>
  <c r="AC2975" i="7" l="1"/>
  <c r="AD2975" i="7" s="1"/>
  <c r="AA2976" i="7"/>
  <c r="AA2977" i="7" l="1"/>
  <c r="AC2976" i="7"/>
  <c r="AD2976" i="7" s="1"/>
  <c r="AC2977" i="7" l="1"/>
  <c r="AD2977" i="7" s="1"/>
  <c r="AA2978" i="7"/>
  <c r="AA2979" i="7" l="1"/>
  <c r="AC2978" i="7"/>
  <c r="AD2978" i="7" s="1"/>
  <c r="AA2980" i="7" l="1"/>
  <c r="AC2979" i="7"/>
  <c r="AD2979" i="7" s="1"/>
  <c r="AC2980" i="7" l="1"/>
  <c r="AD2980" i="7" s="1"/>
  <c r="AA2981" i="7"/>
  <c r="AA2982" i="7" l="1"/>
  <c r="AC2981" i="7"/>
  <c r="AD2981" i="7" s="1"/>
  <c r="AC2982" i="7" l="1"/>
  <c r="AD2982" i="7" s="1"/>
  <c r="AA2983" i="7"/>
  <c r="AA2984" i="7" l="1"/>
  <c r="AC2983" i="7"/>
  <c r="AD2983" i="7" s="1"/>
  <c r="AC2984" i="7" l="1"/>
  <c r="AD2984" i="7" s="1"/>
  <c r="AA2985" i="7"/>
  <c r="AA2986" i="7" l="1"/>
  <c r="AC2985" i="7"/>
  <c r="AD2985" i="7" s="1"/>
  <c r="AC2986" i="7" l="1"/>
  <c r="AD2986" i="7" s="1"/>
  <c r="AA2987" i="7"/>
  <c r="AC2987" i="7" l="1"/>
  <c r="AD2987" i="7" s="1"/>
  <c r="AA2988" i="7"/>
  <c r="AA2989" i="7" l="1"/>
  <c r="AC2988" i="7"/>
  <c r="AD2988" i="7" s="1"/>
  <c r="AC2989" i="7" l="1"/>
  <c r="AD2989" i="7" s="1"/>
  <c r="AA2990" i="7"/>
  <c r="AA2991" i="7" l="1"/>
  <c r="AC2990" i="7"/>
  <c r="AD2990" i="7" s="1"/>
  <c r="AA2992" i="7" l="1"/>
  <c r="AC2991" i="7"/>
  <c r="AD2991" i="7" s="1"/>
  <c r="AC2992" i="7" l="1"/>
  <c r="AD2992" i="7" s="1"/>
  <c r="AA2993" i="7"/>
  <c r="AA2994" i="7" l="1"/>
  <c r="AC2993" i="7"/>
  <c r="AD2993" i="7" s="1"/>
  <c r="AC2994" i="7" l="1"/>
  <c r="AD2994" i="7" s="1"/>
  <c r="AA2995" i="7"/>
  <c r="AA2996" i="7" l="1"/>
  <c r="AC2995" i="7"/>
  <c r="AD2995" i="7" s="1"/>
  <c r="AC2996" i="7" l="1"/>
  <c r="AD2996" i="7" s="1"/>
  <c r="AA2997" i="7"/>
  <c r="AA2998" i="7" l="1"/>
  <c r="AC2997" i="7"/>
  <c r="AD2997" i="7" s="1"/>
  <c r="AC2998" i="7" l="1"/>
  <c r="AD2998" i="7" s="1"/>
  <c r="AA2999" i="7"/>
  <c r="AA3000" i="7" l="1"/>
  <c r="AC2999" i="7"/>
  <c r="AD2999" i="7" s="1"/>
  <c r="AC3000" i="7" l="1"/>
  <c r="AD3000" i="7" s="1"/>
  <c r="AA3001" i="7"/>
  <c r="AA3002" i="7" l="1"/>
  <c r="AC3001" i="7"/>
  <c r="AD3001" i="7" s="1"/>
  <c r="AC3002" i="7" l="1"/>
  <c r="AD3002" i="7" s="1"/>
  <c r="AA3003" i="7"/>
  <c r="AA3004" i="7" l="1"/>
  <c r="AC3003" i="7"/>
  <c r="AD3003" i="7" s="1"/>
  <c r="AC3004" i="7" l="1"/>
  <c r="AD3004" i="7" s="1"/>
  <c r="AA3005" i="7"/>
  <c r="AA3006" i="7" l="1"/>
  <c r="AC3005" i="7"/>
  <c r="AD3005" i="7" s="1"/>
  <c r="AA3007" i="7" l="1"/>
  <c r="AC3006" i="7"/>
  <c r="AD3006" i="7" s="1"/>
  <c r="AA3008" i="7" l="1"/>
  <c r="AC3007" i="7"/>
  <c r="AD3007" i="7" s="1"/>
  <c r="AC3008" i="7" l="1"/>
  <c r="AD3008" i="7" s="1"/>
  <c r="AA3009" i="7"/>
  <c r="AA3010" i="7" l="1"/>
  <c r="AC3009" i="7"/>
  <c r="AD3009" i="7" s="1"/>
  <c r="AC3010" i="7" l="1"/>
  <c r="AD3010" i="7" s="1"/>
  <c r="AA3011" i="7"/>
  <c r="AA3012" i="7" l="1"/>
  <c r="AC3011" i="7"/>
  <c r="AD3011" i="7" s="1"/>
  <c r="AA3013" i="7" l="1"/>
  <c r="AC3012" i="7"/>
  <c r="AD3012" i="7" s="1"/>
  <c r="AA3014" i="7" l="1"/>
  <c r="AC3013" i="7"/>
  <c r="AD3013" i="7" s="1"/>
  <c r="AC3014" i="7" l="1"/>
  <c r="AD3014" i="7" s="1"/>
  <c r="AA3015" i="7"/>
  <c r="AA3016" i="7" l="1"/>
  <c r="AC3015" i="7"/>
  <c r="AD3015" i="7" s="1"/>
  <c r="AC3016" i="7" l="1"/>
  <c r="AD3016" i="7" s="1"/>
  <c r="AA3017" i="7"/>
  <c r="AA3018" i="7" l="1"/>
  <c r="AC3017" i="7"/>
  <c r="AD3017" i="7" s="1"/>
  <c r="AA3019" i="7" l="1"/>
  <c r="AC3018" i="7"/>
  <c r="AD3018" i="7" s="1"/>
  <c r="AA3020" i="7" l="1"/>
  <c r="AC3019" i="7"/>
  <c r="AD3019" i="7" s="1"/>
  <c r="AC3020" i="7" l="1"/>
  <c r="AD3020" i="7" s="1"/>
  <c r="AA3021" i="7"/>
  <c r="AA3022" i="7" l="1"/>
  <c r="AC3021" i="7"/>
  <c r="AD3021" i="7" s="1"/>
  <c r="AC3022" i="7" l="1"/>
  <c r="AD3022" i="7" s="1"/>
  <c r="AA3023" i="7"/>
  <c r="AA3024" i="7" l="1"/>
  <c r="AC3023" i="7"/>
  <c r="AD3023" i="7" s="1"/>
  <c r="AA3025" i="7" l="1"/>
  <c r="AC3024" i="7"/>
  <c r="AD3024" i="7" s="1"/>
  <c r="AC3025" i="7" l="1"/>
  <c r="AD3025" i="7" s="1"/>
  <c r="AA3026" i="7"/>
  <c r="AA3027" i="7" l="1"/>
  <c r="AC3026" i="7"/>
  <c r="AD3026" i="7" s="1"/>
  <c r="AC3027" i="7" l="1"/>
  <c r="AD3027" i="7" s="1"/>
  <c r="AA3028" i="7"/>
  <c r="AC3028" i="7" l="1"/>
  <c r="AD3028" i="7" s="1"/>
  <c r="AA3029" i="7"/>
  <c r="AA3030" i="7" l="1"/>
  <c r="AC3029" i="7"/>
  <c r="AD3029" i="7" s="1"/>
  <c r="AA3031" i="7" l="1"/>
  <c r="AC3030" i="7"/>
  <c r="AD3030" i="7" s="1"/>
  <c r="AA3032" i="7" l="1"/>
  <c r="AC3031" i="7"/>
  <c r="AD3031" i="7" s="1"/>
  <c r="AC3032" i="7" l="1"/>
  <c r="AD3032" i="7" s="1"/>
  <c r="AA3033" i="7"/>
  <c r="AA3034" i="7" l="1"/>
  <c r="AC3033" i="7"/>
  <c r="AD3033" i="7" s="1"/>
  <c r="AC3034" i="7" l="1"/>
  <c r="AD3034" i="7" s="1"/>
  <c r="AA3035" i="7"/>
  <c r="AA3036" i="7" l="1"/>
  <c r="AC3035" i="7"/>
  <c r="AD3035" i="7" s="1"/>
  <c r="AC3036" i="7" l="1"/>
  <c r="AD3036" i="7" s="1"/>
  <c r="AA3037" i="7"/>
  <c r="AA3038" i="7" l="1"/>
  <c r="AC3037" i="7"/>
  <c r="AD3037" i="7" s="1"/>
  <c r="AC3038" i="7" l="1"/>
  <c r="AD3038" i="7" s="1"/>
  <c r="AA3039" i="7"/>
  <c r="AC3039" i="7" l="1"/>
  <c r="AD3039" i="7" s="1"/>
  <c r="AA3040" i="7"/>
  <c r="AC3040" i="7" l="1"/>
  <c r="AD3040" i="7" s="1"/>
  <c r="AA3041" i="7"/>
  <c r="AC3041" i="7" l="1"/>
  <c r="AD3041" i="7" s="1"/>
  <c r="AA3042" i="7"/>
  <c r="AC3042" i="7" l="1"/>
  <c r="AD3042" i="7" s="1"/>
  <c r="AA3043" i="7"/>
  <c r="AC3043" i="7" l="1"/>
  <c r="AD3043" i="7" s="1"/>
  <c r="AA3044" i="7"/>
  <c r="AA3045" i="7" l="1"/>
  <c r="AC3044" i="7"/>
  <c r="AD3044" i="7" s="1"/>
  <c r="AC3045" i="7" l="1"/>
  <c r="AD3045" i="7" s="1"/>
  <c r="AA3046" i="7"/>
  <c r="AC3046" i="7" l="1"/>
  <c r="AD3046" i="7" s="1"/>
  <c r="AA3047" i="7"/>
  <c r="AA3048" i="7" l="1"/>
  <c r="AC3047" i="7"/>
  <c r="AD3047" i="7" s="1"/>
  <c r="AA3049" i="7" l="1"/>
  <c r="AC3048" i="7"/>
  <c r="AD3048" i="7" s="1"/>
  <c r="AA3050" i="7" l="1"/>
  <c r="AC3049" i="7"/>
  <c r="AD3049" i="7" s="1"/>
  <c r="AA3051" i="7" l="1"/>
  <c r="AC3050" i="7"/>
  <c r="AD3050" i="7" s="1"/>
  <c r="AC3051" i="7" l="1"/>
  <c r="AD3051" i="7" s="1"/>
  <c r="AA3052" i="7"/>
  <c r="AC3052" i="7" l="1"/>
  <c r="AD3052" i="7" s="1"/>
  <c r="AA3053" i="7"/>
  <c r="AC3053" i="7" l="1"/>
  <c r="AD3053" i="7" s="1"/>
  <c r="AA3054" i="7"/>
  <c r="AC3054" i="7" l="1"/>
  <c r="AD3054" i="7" s="1"/>
  <c r="AA3055" i="7"/>
  <c r="AA3056" i="7" l="1"/>
  <c r="AC3055" i="7"/>
  <c r="AD3055" i="7" s="1"/>
  <c r="AC3056" i="7" l="1"/>
  <c r="AD3056" i="7" s="1"/>
  <c r="AA3057" i="7"/>
  <c r="AA3058" i="7" l="1"/>
  <c r="AC3057" i="7"/>
  <c r="AD3057" i="7" s="1"/>
  <c r="AC3058" i="7" l="1"/>
  <c r="AD3058" i="7" s="1"/>
  <c r="AA3059" i="7"/>
  <c r="AA3060" i="7" l="1"/>
  <c r="AC3059" i="7"/>
  <c r="AD3059" i="7" s="1"/>
  <c r="AC3060" i="7" l="1"/>
  <c r="AD3060" i="7" s="1"/>
  <c r="AA3061" i="7"/>
  <c r="AC3061" i="7" l="1"/>
  <c r="AD3061" i="7" s="1"/>
  <c r="AA3062" i="7"/>
  <c r="AA3063" i="7" l="1"/>
  <c r="AC3062" i="7"/>
  <c r="AD3062" i="7" s="1"/>
  <c r="AC3063" i="7" l="1"/>
  <c r="AD3063" i="7" s="1"/>
  <c r="AA3064" i="7"/>
  <c r="AA3065" i="7" l="1"/>
  <c r="AC3064" i="7"/>
  <c r="AD3064" i="7" s="1"/>
  <c r="AC3065" i="7" l="1"/>
  <c r="AD3065" i="7" s="1"/>
  <c r="AA3066" i="7"/>
  <c r="AA3067" i="7" l="1"/>
  <c r="AC3066" i="7"/>
  <c r="AD3066" i="7" s="1"/>
  <c r="AC3067" i="7" l="1"/>
  <c r="AD3067" i="7" s="1"/>
  <c r="AA3068" i="7"/>
  <c r="AC3068" i="7" l="1"/>
  <c r="AD3068" i="7" s="1"/>
  <c r="AA3069" i="7"/>
  <c r="AA3070" i="7" l="1"/>
  <c r="AC3069" i="7"/>
  <c r="AD3069" i="7" s="1"/>
  <c r="AC3070" i="7" l="1"/>
  <c r="AD3070" i="7" s="1"/>
  <c r="AA3071" i="7"/>
  <c r="AA3072" i="7" l="1"/>
  <c r="AC3071" i="7"/>
  <c r="AD3071" i="7" s="1"/>
  <c r="AC3072" i="7" l="1"/>
  <c r="AD3072" i="7" s="1"/>
  <c r="AA3073" i="7"/>
  <c r="AC3073" i="7" l="1"/>
  <c r="AD3073" i="7" s="1"/>
  <c r="AA3074" i="7"/>
  <c r="AA3075" i="7" l="1"/>
  <c r="AC3074" i="7"/>
  <c r="AD3074" i="7" s="1"/>
  <c r="AC3075" i="7" l="1"/>
  <c r="AD3075" i="7" s="1"/>
  <c r="AA3076" i="7"/>
  <c r="AA3077" i="7" l="1"/>
  <c r="AC3076" i="7"/>
  <c r="AD3076" i="7" s="1"/>
  <c r="AC3077" i="7" l="1"/>
  <c r="AD3077" i="7" s="1"/>
  <c r="AA3078" i="7"/>
  <c r="AA3079" i="7" l="1"/>
  <c r="AC3078" i="7"/>
  <c r="AD3078" i="7" s="1"/>
  <c r="AC3079" i="7" l="1"/>
  <c r="AD3079" i="7" s="1"/>
  <c r="AA3080" i="7"/>
  <c r="AC3080" i="7" l="1"/>
  <c r="AD3080" i="7" s="1"/>
  <c r="AA3081" i="7"/>
  <c r="AA3082" i="7" l="1"/>
  <c r="AC3081" i="7"/>
  <c r="AD3081" i="7" s="1"/>
  <c r="AC3082" i="7" l="1"/>
  <c r="AD3082" i="7" s="1"/>
  <c r="AA3083" i="7"/>
  <c r="AA3084" i="7" l="1"/>
  <c r="AC3083" i="7"/>
  <c r="AD3083" i="7" s="1"/>
  <c r="AC3084" i="7" l="1"/>
  <c r="AD3084" i="7" s="1"/>
  <c r="AA3085" i="7"/>
  <c r="AC3085" i="7" l="1"/>
  <c r="AD3085" i="7" s="1"/>
  <c r="AA3086" i="7"/>
  <c r="AA3087" i="7" l="1"/>
  <c r="AC3086" i="7"/>
  <c r="AD3086" i="7" s="1"/>
  <c r="AC3087" i="7" l="1"/>
  <c r="AD3087" i="7" s="1"/>
  <c r="AA3088" i="7"/>
  <c r="AA3089" i="7" l="1"/>
  <c r="AC3088" i="7"/>
  <c r="AD3088" i="7" s="1"/>
  <c r="AC3089" i="7" l="1"/>
  <c r="AD3089" i="7" s="1"/>
  <c r="AA3090" i="7"/>
  <c r="AA3091" i="7" l="1"/>
  <c r="AC3090" i="7"/>
  <c r="AD3090" i="7" s="1"/>
  <c r="AC3091" i="7" l="1"/>
  <c r="AD3091" i="7" s="1"/>
  <c r="AA3092" i="7"/>
  <c r="AC3092" i="7" l="1"/>
  <c r="AD3092" i="7" s="1"/>
  <c r="AA3093" i="7"/>
  <c r="AA3094" i="7" l="1"/>
  <c r="AC3093" i="7"/>
  <c r="AD3093" i="7" s="1"/>
  <c r="AC3094" i="7" l="1"/>
  <c r="AD3094" i="7" s="1"/>
  <c r="AA3095" i="7"/>
  <c r="AA3096" i="7" l="1"/>
  <c r="AC3095" i="7"/>
  <c r="AD3095" i="7" s="1"/>
  <c r="AC3096" i="7" l="1"/>
  <c r="AD3096" i="7" s="1"/>
  <c r="AA3097" i="7"/>
  <c r="AC3097" i="7" l="1"/>
  <c r="AD3097" i="7" s="1"/>
  <c r="AA3098" i="7"/>
  <c r="AA3099" i="7" l="1"/>
  <c r="AC3098" i="7"/>
  <c r="AD3098" i="7" s="1"/>
  <c r="AC3099" i="7" l="1"/>
  <c r="AD3099" i="7" s="1"/>
  <c r="AA3100" i="7"/>
  <c r="AA3101" i="7" l="1"/>
  <c r="AC3100" i="7"/>
  <c r="AD3100" i="7" s="1"/>
  <c r="AC3101" i="7" l="1"/>
  <c r="AD3101" i="7" s="1"/>
  <c r="AA3102" i="7"/>
  <c r="AA3103" i="7" l="1"/>
  <c r="AC3102" i="7"/>
  <c r="AD3102" i="7" s="1"/>
  <c r="AC3103" i="7" l="1"/>
  <c r="AD3103" i="7" s="1"/>
  <c r="AA3104" i="7"/>
  <c r="AC3104" i="7" l="1"/>
  <c r="AD3104" i="7" s="1"/>
  <c r="AA3105" i="7"/>
  <c r="AA3106" i="7" l="1"/>
  <c r="AC3105" i="7"/>
  <c r="AD3105" i="7" s="1"/>
  <c r="AC3106" i="7" l="1"/>
  <c r="AD3106" i="7" s="1"/>
  <c r="AA3107" i="7"/>
  <c r="AA3108" i="7" l="1"/>
  <c r="AC3107" i="7"/>
  <c r="AD3107" i="7" s="1"/>
  <c r="AC3108" i="7" l="1"/>
  <c r="AD3108" i="7" s="1"/>
  <c r="AA3109" i="7"/>
  <c r="AC3109" i="7" l="1"/>
  <c r="AD3109" i="7" s="1"/>
  <c r="AA3110" i="7"/>
  <c r="AA3111" i="7" l="1"/>
  <c r="AC3110" i="7"/>
  <c r="AD3110" i="7" s="1"/>
  <c r="AC3111" i="7" l="1"/>
  <c r="AD3111" i="7" s="1"/>
  <c r="AA3112" i="7"/>
  <c r="AA3113" i="7" l="1"/>
  <c r="AC3112" i="7"/>
  <c r="AD3112" i="7" s="1"/>
  <c r="AC3113" i="7" l="1"/>
  <c r="AD3113" i="7" s="1"/>
  <c r="AA3114" i="7"/>
  <c r="AA3115" i="7" l="1"/>
  <c r="AC3114" i="7"/>
  <c r="AD3114" i="7" s="1"/>
  <c r="AC3115" i="7" l="1"/>
  <c r="AD3115" i="7" s="1"/>
  <c r="AA3116" i="7"/>
  <c r="AC3116" i="7" l="1"/>
  <c r="AD3116" i="7" s="1"/>
  <c r="AA3117" i="7"/>
  <c r="AA3118" i="7" l="1"/>
  <c r="AC3117" i="7"/>
  <c r="AD3117" i="7" s="1"/>
  <c r="AC3118" i="7" l="1"/>
  <c r="AD3118" i="7" s="1"/>
  <c r="AA3119" i="7"/>
  <c r="AA3120" i="7" l="1"/>
  <c r="AC3119" i="7"/>
  <c r="AD3119" i="7" s="1"/>
  <c r="AC3120" i="7" l="1"/>
  <c r="AD3120" i="7" s="1"/>
  <c r="AA3121" i="7"/>
  <c r="AC3121" i="7" l="1"/>
  <c r="AD3121" i="7" s="1"/>
  <c r="AA3122" i="7"/>
  <c r="AA3123" i="7" l="1"/>
  <c r="AC3122" i="7"/>
  <c r="AD3122" i="7" s="1"/>
  <c r="AC3123" i="7" l="1"/>
  <c r="AD3123" i="7" s="1"/>
  <c r="AA3124" i="7"/>
  <c r="AA3125" i="7" l="1"/>
  <c r="AC3124" i="7"/>
  <c r="AD3124" i="7" s="1"/>
  <c r="AC3125" i="7" l="1"/>
  <c r="AD3125" i="7" s="1"/>
  <c r="AA3126" i="7"/>
  <c r="AA3127" i="7" l="1"/>
  <c r="AC3126" i="7"/>
  <c r="AD3126" i="7" s="1"/>
  <c r="AC3127" i="7" l="1"/>
  <c r="AD3127" i="7" s="1"/>
  <c r="AA3128" i="7"/>
  <c r="AC3128" i="7" l="1"/>
  <c r="AD3128" i="7" s="1"/>
  <c r="AA3129" i="7"/>
  <c r="AA3130" i="7" l="1"/>
  <c r="AC3129" i="7"/>
  <c r="AD3129" i="7" s="1"/>
  <c r="AC3130" i="7" l="1"/>
  <c r="AD3130" i="7" s="1"/>
  <c r="AA3131" i="7"/>
  <c r="AA3132" i="7" l="1"/>
  <c r="AC3131" i="7"/>
  <c r="AD3131" i="7" s="1"/>
  <c r="AC3132" i="7" l="1"/>
  <c r="AD3132" i="7" s="1"/>
  <c r="AA3133" i="7"/>
  <c r="AC3133" i="7" l="1"/>
  <c r="AD3133" i="7" s="1"/>
  <c r="AA3134" i="7"/>
  <c r="AC3134" i="7" l="1"/>
  <c r="AD3134" i="7" s="1"/>
  <c r="AA3135" i="7"/>
  <c r="AC3135" i="7" l="1"/>
  <c r="AD3135" i="7" s="1"/>
  <c r="AA3136" i="7"/>
  <c r="AA3137" i="7" l="1"/>
  <c r="AC3136" i="7"/>
  <c r="AD3136" i="7" s="1"/>
  <c r="AA3138" i="7" l="1"/>
  <c r="AC3137" i="7"/>
  <c r="AD3137" i="7" s="1"/>
  <c r="AC3138" i="7" l="1"/>
  <c r="AD3138" i="7" s="1"/>
  <c r="AA3139" i="7"/>
  <c r="AC3139" i="7" l="1"/>
  <c r="AD3139" i="7" s="1"/>
  <c r="AA3140" i="7"/>
  <c r="AC3140" i="7" l="1"/>
  <c r="AD3140" i="7" s="1"/>
  <c r="AA3141" i="7"/>
  <c r="AA3142" i="7" l="1"/>
  <c r="AC3141" i="7"/>
  <c r="AD3141" i="7" s="1"/>
  <c r="AC3142" i="7" l="1"/>
  <c r="AD3142" i="7" s="1"/>
  <c r="AA3143" i="7"/>
  <c r="AA3144" i="7" l="1"/>
  <c r="AC3143" i="7"/>
  <c r="AD3143" i="7" s="1"/>
  <c r="AC3144" i="7" l="1"/>
  <c r="AD3144" i="7" s="1"/>
  <c r="AA3145" i="7"/>
  <c r="AC3145" i="7" l="1"/>
  <c r="AD3145" i="7" s="1"/>
  <c r="AA3146" i="7"/>
  <c r="AA3147" i="7" l="1"/>
  <c r="AC3146" i="7"/>
  <c r="AD3146" i="7" s="1"/>
  <c r="AC3147" i="7" l="1"/>
  <c r="AD3147" i="7" s="1"/>
  <c r="AA3148" i="7"/>
  <c r="AA3149" i="7" l="1"/>
  <c r="AC3148" i="7"/>
  <c r="AD3148" i="7" s="1"/>
  <c r="AC3149" i="7" l="1"/>
  <c r="AD3149" i="7" s="1"/>
  <c r="AA3150" i="7"/>
  <c r="AA3151" i="7" l="1"/>
  <c r="AC3150" i="7"/>
  <c r="AD3150" i="7" s="1"/>
  <c r="AC3151" i="7" l="1"/>
  <c r="AD3151" i="7" s="1"/>
  <c r="AA3152" i="7"/>
  <c r="AC3152" i="7" l="1"/>
  <c r="AD3152" i="7" s="1"/>
  <c r="AA3153" i="7"/>
  <c r="AA3154" i="7" l="1"/>
  <c r="AC3153" i="7"/>
  <c r="AD3153" i="7" s="1"/>
  <c r="AC3154" i="7" l="1"/>
  <c r="AD3154" i="7" s="1"/>
  <c r="AA3155" i="7"/>
  <c r="AA3156" i="7" l="1"/>
  <c r="AC3155" i="7"/>
  <c r="AD3155" i="7" s="1"/>
  <c r="AC3156" i="7" l="1"/>
  <c r="AD3156" i="7" s="1"/>
  <c r="AA3157" i="7"/>
  <c r="AC3157" i="7" l="1"/>
  <c r="AD3157" i="7" s="1"/>
  <c r="AA3158" i="7"/>
  <c r="AC3158" i="7" l="1"/>
  <c r="AD3158" i="7" s="1"/>
  <c r="AA3159" i="7"/>
  <c r="AC3159" i="7" l="1"/>
  <c r="AD3159" i="7" s="1"/>
  <c r="AA3160" i="7"/>
  <c r="AC3160" i="7" l="1"/>
  <c r="AD3160" i="7" s="1"/>
  <c r="AA3161" i="7"/>
  <c r="AC3161" i="7" l="1"/>
  <c r="AD3161" i="7" s="1"/>
  <c r="AA3162" i="7"/>
  <c r="AA3163" i="7" l="1"/>
  <c r="AC3162" i="7"/>
  <c r="AD3162" i="7" s="1"/>
  <c r="AA3164" i="7" l="1"/>
  <c r="AC3163" i="7"/>
  <c r="AD3163" i="7" s="1"/>
  <c r="AC3164" i="7" l="1"/>
  <c r="AD3164" i="7" s="1"/>
  <c r="AA3165" i="7"/>
  <c r="AC3165" i="7" l="1"/>
  <c r="AD3165" i="7" s="1"/>
  <c r="AA3166" i="7"/>
  <c r="AC3166" i="7" l="1"/>
  <c r="AD3166" i="7" s="1"/>
  <c r="AA3167" i="7"/>
  <c r="AC3167" i="7" l="1"/>
  <c r="AD3167" i="7" s="1"/>
  <c r="AA3168" i="7"/>
  <c r="AA3169" i="7" l="1"/>
  <c r="AC3168" i="7"/>
  <c r="AD3168" i="7" s="1"/>
  <c r="AC3169" i="7" l="1"/>
  <c r="AD3169" i="7" s="1"/>
  <c r="AA3170" i="7"/>
  <c r="AA3171" i="7" l="1"/>
  <c r="AC3170" i="7"/>
  <c r="AD3170" i="7" s="1"/>
  <c r="AC3171" i="7" l="1"/>
  <c r="AD3171" i="7" s="1"/>
  <c r="AA3172" i="7"/>
  <c r="AC3172" i="7" l="1"/>
  <c r="AD3172" i="7" s="1"/>
  <c r="AA3173" i="7"/>
  <c r="AA3174" i="7" l="1"/>
  <c r="AC3173" i="7"/>
  <c r="AD3173" i="7" s="1"/>
  <c r="AC3174" i="7" l="1"/>
  <c r="AD3174" i="7" s="1"/>
  <c r="AA3175" i="7"/>
  <c r="AA3176" i="7" l="1"/>
  <c r="AC3175" i="7"/>
  <c r="AD3175" i="7" s="1"/>
  <c r="AC3176" i="7" l="1"/>
  <c r="AD3176" i="7" s="1"/>
  <c r="AA3177" i="7"/>
  <c r="AA3178" i="7" l="1"/>
  <c r="AC3177" i="7"/>
  <c r="AD3177" i="7" s="1"/>
  <c r="AC3178" i="7" l="1"/>
  <c r="AD3178" i="7" s="1"/>
  <c r="AA3179" i="7"/>
  <c r="AC3179" i="7" l="1"/>
  <c r="AD3179" i="7" s="1"/>
  <c r="AA3180" i="7"/>
  <c r="AA3181" i="7" l="1"/>
  <c r="AC3180" i="7"/>
  <c r="AD3180" i="7" s="1"/>
  <c r="AC3181" i="7" l="1"/>
  <c r="AD3181" i="7" s="1"/>
  <c r="AA3182" i="7"/>
  <c r="AA3183" i="7" l="1"/>
  <c r="AC3182" i="7"/>
  <c r="AD3182" i="7" s="1"/>
  <c r="AC3183" i="7" l="1"/>
  <c r="AD3183" i="7" s="1"/>
  <c r="AA3184" i="7"/>
  <c r="AC3184" i="7" l="1"/>
  <c r="AD3184" i="7" s="1"/>
  <c r="AA3185" i="7"/>
  <c r="AA3186" i="7" l="1"/>
  <c r="AC3185" i="7"/>
  <c r="AD3185" i="7" s="1"/>
  <c r="AA3187" i="7" l="1"/>
  <c r="AC3186" i="7"/>
  <c r="AD3186" i="7" s="1"/>
  <c r="AC3187" i="7" l="1"/>
  <c r="AD3187" i="7" s="1"/>
  <c r="AA3188" i="7"/>
  <c r="AC3188" i="7" l="1"/>
  <c r="AD3188" i="7" s="1"/>
  <c r="AA3189" i="7"/>
  <c r="AA3190" i="7" l="1"/>
  <c r="AC3189" i="7"/>
  <c r="AD3189" i="7" s="1"/>
  <c r="AC3190" i="7" l="1"/>
  <c r="AD3190" i="7" s="1"/>
  <c r="AA3191" i="7"/>
  <c r="AC3191" i="7" l="1"/>
  <c r="AD3191" i="7" s="1"/>
  <c r="AA3192" i="7"/>
  <c r="AA3193" i="7" l="1"/>
  <c r="AC3192" i="7"/>
  <c r="AD3192" i="7" s="1"/>
  <c r="AC3193" i="7" l="1"/>
  <c r="AD3193" i="7" s="1"/>
  <c r="AA3194" i="7"/>
  <c r="AA3195" i="7" l="1"/>
  <c r="AC3194" i="7"/>
  <c r="AD3194" i="7" s="1"/>
  <c r="AC3195" i="7" l="1"/>
  <c r="AD3195" i="7" s="1"/>
  <c r="AA3196" i="7"/>
  <c r="AC3196" i="7" l="1"/>
  <c r="AD3196" i="7" s="1"/>
  <c r="AA3197" i="7"/>
  <c r="AA3198" i="7" l="1"/>
  <c r="AC3197" i="7"/>
  <c r="AD3197" i="7" s="1"/>
  <c r="AA3199" i="7" l="1"/>
  <c r="AC3198" i="7"/>
  <c r="AD3198" i="7" s="1"/>
  <c r="AC3199" i="7" l="1"/>
  <c r="AD3199" i="7" s="1"/>
  <c r="AA3200" i="7"/>
  <c r="AC3200" i="7" l="1"/>
  <c r="AD3200" i="7" s="1"/>
  <c r="AA3201" i="7"/>
  <c r="AA3202" i="7" l="1"/>
  <c r="AC3201" i="7"/>
  <c r="AD3201" i="7" s="1"/>
  <c r="AC3202" i="7" l="1"/>
  <c r="AD3202" i="7" s="1"/>
  <c r="AA3203" i="7"/>
  <c r="AC3203" i="7" l="1"/>
  <c r="AD3203" i="7" s="1"/>
  <c r="AA3204" i="7"/>
  <c r="AA3205" i="7" l="1"/>
  <c r="AC3204" i="7"/>
  <c r="AD3204" i="7" s="1"/>
  <c r="AC3205" i="7" l="1"/>
  <c r="AD3205" i="7" s="1"/>
  <c r="AA3206" i="7"/>
  <c r="AA3207" i="7" l="1"/>
  <c r="AC3206" i="7"/>
  <c r="AD3206" i="7" s="1"/>
  <c r="AC3207" i="7" l="1"/>
  <c r="AD3207" i="7" s="1"/>
  <c r="AA3208" i="7"/>
  <c r="AC3208" i="7" l="1"/>
  <c r="AD3208" i="7" s="1"/>
  <c r="AA3209" i="7"/>
  <c r="AA3210" i="7" l="1"/>
  <c r="AC3209" i="7"/>
  <c r="AD3209" i="7" s="1"/>
  <c r="AA3211" i="7" l="1"/>
  <c r="AC3210" i="7"/>
  <c r="AD3210" i="7" s="1"/>
  <c r="AC3211" i="7" l="1"/>
  <c r="AD3211" i="7" s="1"/>
  <c r="AA3212" i="7"/>
  <c r="AC3212" i="7" l="1"/>
  <c r="AD3212" i="7" s="1"/>
  <c r="AA3213" i="7"/>
  <c r="AA3214" i="7" l="1"/>
  <c r="AC3213" i="7"/>
  <c r="AD3213" i="7" s="1"/>
  <c r="AC3214" i="7" l="1"/>
  <c r="AD3214" i="7" s="1"/>
  <c r="AA3215" i="7"/>
  <c r="AC3215" i="7" l="1"/>
  <c r="AD3215" i="7" s="1"/>
  <c r="AA3216" i="7"/>
  <c r="AA3217" i="7" l="1"/>
  <c r="AC3216" i="7"/>
  <c r="AD3216" i="7" s="1"/>
  <c r="AC3217" i="7" l="1"/>
  <c r="AD3217" i="7" s="1"/>
  <c r="AA3218" i="7"/>
  <c r="AA3219" i="7" l="1"/>
  <c r="AC3218" i="7"/>
  <c r="AD3218" i="7" s="1"/>
  <c r="AC3219" i="7" l="1"/>
  <c r="AD3219" i="7" s="1"/>
  <c r="AA3220" i="7"/>
  <c r="AC3220" i="7" l="1"/>
  <c r="AD3220" i="7" s="1"/>
  <c r="AA3221" i="7"/>
  <c r="AA3222" i="7" l="1"/>
  <c r="AC3221" i="7"/>
  <c r="AD3221" i="7" s="1"/>
  <c r="AA3223" i="7" l="1"/>
  <c r="AC3222" i="7"/>
  <c r="AD3222" i="7" s="1"/>
  <c r="AC3223" i="7" l="1"/>
  <c r="AD3223" i="7" s="1"/>
  <c r="AA3224" i="7"/>
  <c r="AC3224" i="7" l="1"/>
  <c r="AD3224" i="7" s="1"/>
  <c r="AA3225" i="7"/>
  <c r="AA3226" i="7" l="1"/>
  <c r="AC3225" i="7"/>
  <c r="AD3225" i="7" s="1"/>
  <c r="AC3226" i="7" l="1"/>
  <c r="AD3226" i="7" s="1"/>
  <c r="AA3227" i="7"/>
  <c r="AC3227" i="7" l="1"/>
  <c r="AD3227" i="7" s="1"/>
  <c r="AA3228" i="7"/>
  <c r="AA3229" i="7" l="1"/>
  <c r="AC3228" i="7"/>
  <c r="AD3228" i="7" s="1"/>
  <c r="AC3229" i="7" l="1"/>
  <c r="AD3229" i="7" s="1"/>
  <c r="AA3230" i="7"/>
  <c r="AA3231" i="7" l="1"/>
  <c r="AC3230" i="7"/>
  <c r="AD3230" i="7" s="1"/>
  <c r="AC3231" i="7" l="1"/>
  <c r="AD3231" i="7" s="1"/>
  <c r="AA3232" i="7"/>
  <c r="AA3233" i="7" l="1"/>
  <c r="AC3232" i="7"/>
  <c r="AD3232" i="7" s="1"/>
  <c r="AC3233" i="7" l="1"/>
  <c r="AD3233" i="7" s="1"/>
  <c r="AA3234" i="7"/>
  <c r="AA3235" i="7" l="1"/>
  <c r="AC3234" i="7"/>
  <c r="AD3234" i="7" s="1"/>
  <c r="AA3236" i="7" l="1"/>
  <c r="AC3235" i="7"/>
  <c r="AD3235" i="7" s="1"/>
  <c r="AC3236" i="7" l="1"/>
  <c r="AD3236" i="7" s="1"/>
  <c r="AA3237" i="7"/>
  <c r="AA3238" i="7" l="1"/>
  <c r="AC3237" i="7"/>
  <c r="AD3237" i="7" s="1"/>
  <c r="AC3238" i="7" l="1"/>
  <c r="AD3238" i="7" s="1"/>
  <c r="AA3239" i="7"/>
  <c r="AC3239" i="7" l="1"/>
  <c r="AD3239" i="7" s="1"/>
  <c r="AA3240" i="7"/>
  <c r="AA3241" i="7" l="1"/>
  <c r="AC3240" i="7"/>
  <c r="AD3240" i="7" s="1"/>
  <c r="AC3241" i="7" l="1"/>
  <c r="AD3241" i="7" s="1"/>
  <c r="AA3242" i="7"/>
  <c r="AC3242" i="7" l="1"/>
  <c r="AD3242" i="7" s="1"/>
  <c r="AA3243" i="7"/>
  <c r="AC3243" i="7" l="1"/>
  <c r="AD3243" i="7" s="1"/>
  <c r="AA3244" i="7"/>
  <c r="AC3244" i="7" l="1"/>
  <c r="AD3244" i="7" s="1"/>
  <c r="AA3245" i="7"/>
  <c r="AA3246" i="7" l="1"/>
  <c r="AC3245" i="7"/>
  <c r="AD3245" i="7" s="1"/>
  <c r="AA3247" i="7" l="1"/>
  <c r="AC3246" i="7"/>
  <c r="AD3246" i="7" s="1"/>
  <c r="AC3247" i="7" l="1"/>
  <c r="AD3247" i="7" s="1"/>
  <c r="AA3248" i="7"/>
  <c r="AC3248" i="7" l="1"/>
  <c r="AD3248" i="7" s="1"/>
  <c r="AA3249" i="7"/>
  <c r="AA3250" i="7" l="1"/>
  <c r="AC3249" i="7"/>
  <c r="AD3249" i="7" s="1"/>
  <c r="AA3251" i="7" l="1"/>
  <c r="AC3250" i="7"/>
  <c r="AD3250" i="7" s="1"/>
  <c r="AC3251" i="7" l="1"/>
  <c r="AD3251" i="7" s="1"/>
  <c r="AA3252" i="7"/>
  <c r="AA3253" i="7" l="1"/>
  <c r="AC3252" i="7"/>
  <c r="AD3252" i="7" s="1"/>
  <c r="AC3253" i="7" l="1"/>
  <c r="AD3253" i="7" s="1"/>
  <c r="AA3254" i="7"/>
  <c r="AA3255" i="7" l="1"/>
  <c r="AC3254" i="7"/>
  <c r="AD3254" i="7" s="1"/>
  <c r="AC3255" i="7" l="1"/>
  <c r="AD3255" i="7" s="1"/>
  <c r="AA3256" i="7"/>
  <c r="AA3257" i="7" l="1"/>
  <c r="AC3256" i="7"/>
  <c r="AD3256" i="7" s="1"/>
  <c r="AC3257" i="7" l="1"/>
  <c r="AD3257" i="7" s="1"/>
  <c r="AA3258" i="7"/>
  <c r="AA3259" i="7" l="1"/>
  <c r="AC3258" i="7"/>
  <c r="AD3258" i="7" s="1"/>
  <c r="AC3259" i="7" l="1"/>
  <c r="AD3259" i="7" s="1"/>
  <c r="AA3260" i="7"/>
  <c r="AC3260" i="7" l="1"/>
  <c r="AD3260" i="7" s="1"/>
  <c r="AA3261" i="7"/>
  <c r="AA3262" i="7" l="1"/>
  <c r="AC3261" i="7"/>
  <c r="AD3261" i="7" s="1"/>
  <c r="AC3262" i="7" l="1"/>
  <c r="AD3262" i="7" s="1"/>
  <c r="AA3263" i="7"/>
  <c r="AC3263" i="7" l="1"/>
  <c r="AD3263" i="7" s="1"/>
  <c r="AA3264" i="7"/>
  <c r="AA3265" i="7" l="1"/>
  <c r="AC3264" i="7"/>
  <c r="AD3264" i="7" s="1"/>
  <c r="AA3266" i="7" l="1"/>
  <c r="AC3265" i="7"/>
  <c r="AD3265" i="7" s="1"/>
  <c r="AC3266" i="7" l="1"/>
  <c r="AD3266" i="7" s="1"/>
  <c r="AA3267" i="7"/>
  <c r="AA3268" i="7" l="1"/>
  <c r="AC3267" i="7"/>
  <c r="AD3267" i="7" s="1"/>
  <c r="AC3268" i="7" l="1"/>
  <c r="AD3268" i="7" s="1"/>
  <c r="AA3269" i="7"/>
  <c r="AA3270" i="7" l="1"/>
  <c r="AC3269" i="7"/>
  <c r="AD3269" i="7" s="1"/>
  <c r="AC3270" i="7" l="1"/>
  <c r="AD3270" i="7" s="1"/>
  <c r="AA3271" i="7"/>
  <c r="AC3271" i="7" l="1"/>
  <c r="AD3271" i="7" s="1"/>
  <c r="AA3272" i="7"/>
  <c r="AC3272" i="7" l="1"/>
  <c r="AD3272" i="7" s="1"/>
  <c r="AA3273" i="7"/>
  <c r="AC3273" i="7" l="1"/>
  <c r="AD3273" i="7" s="1"/>
  <c r="AA3274" i="7"/>
  <c r="AA3275" i="7" l="1"/>
  <c r="AC3274" i="7"/>
  <c r="AD3274" i="7" s="1"/>
  <c r="AA3276" i="7" l="1"/>
  <c r="AC3275" i="7"/>
  <c r="AD3275" i="7" s="1"/>
  <c r="AA3277" i="7" l="1"/>
  <c r="AC3276" i="7"/>
  <c r="AD3276" i="7" s="1"/>
  <c r="AA3278" i="7" l="1"/>
  <c r="AC3277" i="7"/>
  <c r="AD3277" i="7" s="1"/>
  <c r="AC3278" i="7" l="1"/>
  <c r="AD3278" i="7" s="1"/>
  <c r="AA3279" i="7"/>
  <c r="AA3280" i="7" l="1"/>
  <c r="AC3279" i="7"/>
  <c r="AD3279" i="7" s="1"/>
  <c r="AA3281" i="7" l="1"/>
  <c r="AC3280" i="7"/>
  <c r="AD3280" i="7" s="1"/>
  <c r="AA3282" i="7" l="1"/>
  <c r="AC3281" i="7"/>
  <c r="AD3281" i="7" s="1"/>
  <c r="AC3282" i="7" l="1"/>
  <c r="AD3282" i="7" s="1"/>
  <c r="AA3283" i="7"/>
  <c r="AA3284" i="7" l="1"/>
  <c r="AC3283" i="7"/>
  <c r="AD3283" i="7" s="1"/>
  <c r="AC3284" i="7" l="1"/>
  <c r="AD3284" i="7" s="1"/>
  <c r="AA3285" i="7"/>
  <c r="AA3286" i="7" l="1"/>
  <c r="AC3285" i="7"/>
  <c r="AD3285" i="7" s="1"/>
  <c r="AC3286" i="7" l="1"/>
  <c r="AD3286" i="7" s="1"/>
  <c r="AA3287" i="7"/>
  <c r="AC3287" i="7" l="1"/>
  <c r="AD3287" i="7" s="1"/>
  <c r="AA3288" i="7"/>
  <c r="AA3289" i="7" l="1"/>
  <c r="AC3288" i="7"/>
  <c r="AD3288" i="7" s="1"/>
  <c r="AC3289" i="7" l="1"/>
  <c r="AD3289" i="7" s="1"/>
  <c r="AA3290" i="7"/>
  <c r="AA3291" i="7" l="1"/>
  <c r="AC3290" i="7"/>
  <c r="AD3290" i="7" s="1"/>
  <c r="AC3291" i="7" l="1"/>
  <c r="AD3291" i="7" s="1"/>
  <c r="AA3292" i="7"/>
  <c r="AC3292" i="7" l="1"/>
  <c r="AD3292" i="7" s="1"/>
  <c r="AA3293" i="7"/>
  <c r="AA3294" i="7" l="1"/>
  <c r="AC3293" i="7"/>
  <c r="AD3293" i="7" s="1"/>
  <c r="AC3294" i="7" l="1"/>
  <c r="AD3294" i="7" s="1"/>
  <c r="AA3295" i="7"/>
  <c r="AA3296" i="7" l="1"/>
  <c r="AC3295" i="7"/>
  <c r="AD3295" i="7" s="1"/>
  <c r="AC3296" i="7" l="1"/>
  <c r="AD3296" i="7" s="1"/>
  <c r="AA3297" i="7"/>
  <c r="AA3298" i="7" l="1"/>
  <c r="AC3297" i="7"/>
  <c r="AD3297" i="7" s="1"/>
  <c r="AC3298" i="7" l="1"/>
  <c r="AD3298" i="7" s="1"/>
  <c r="AA3299" i="7"/>
  <c r="AC3299" i="7" l="1"/>
  <c r="AD3299" i="7" s="1"/>
  <c r="AA3300" i="7"/>
  <c r="AA3301" i="7" l="1"/>
  <c r="AC3300" i="7"/>
  <c r="AD3300" i="7" s="1"/>
  <c r="AC3301" i="7" l="1"/>
  <c r="AD3301" i="7" s="1"/>
  <c r="AA3302" i="7"/>
  <c r="AA3303" i="7" l="1"/>
  <c r="AC3302" i="7"/>
  <c r="AD3302" i="7" s="1"/>
  <c r="AC3303" i="7" l="1"/>
  <c r="AD3303" i="7" s="1"/>
  <c r="AA3304" i="7"/>
  <c r="AC3304" i="7" l="1"/>
  <c r="AD3304" i="7" s="1"/>
  <c r="AA3305" i="7"/>
  <c r="AA3306" i="7" l="1"/>
  <c r="AC3305" i="7"/>
  <c r="AD3305" i="7" s="1"/>
  <c r="AC3306" i="7" l="1"/>
  <c r="AD3306" i="7" s="1"/>
  <c r="AA3307" i="7"/>
  <c r="AA3308" i="7" l="1"/>
  <c r="AC3307" i="7"/>
  <c r="AD3307" i="7" s="1"/>
  <c r="AC3308" i="7" l="1"/>
  <c r="AD3308" i="7" s="1"/>
  <c r="AA3309" i="7"/>
  <c r="AA3310" i="7" l="1"/>
  <c r="AC3309" i="7"/>
  <c r="AD3309" i="7" s="1"/>
  <c r="AC3310" i="7" l="1"/>
  <c r="AD3310" i="7" s="1"/>
  <c r="AA3311" i="7"/>
  <c r="AC3311" i="7" l="1"/>
  <c r="AD3311" i="7" s="1"/>
  <c r="AA3312" i="7"/>
  <c r="AA3313" i="7" l="1"/>
  <c r="AC3312" i="7"/>
  <c r="AD3312" i="7" s="1"/>
  <c r="AC3313" i="7" l="1"/>
  <c r="AD3313" i="7" s="1"/>
  <c r="AA3314" i="7"/>
  <c r="AA3315" i="7" l="1"/>
  <c r="AC3314" i="7"/>
  <c r="AD3314" i="7" s="1"/>
  <c r="AC3315" i="7" l="1"/>
  <c r="AD3315" i="7" s="1"/>
  <c r="AA3316" i="7"/>
  <c r="AC3316" i="7" l="1"/>
  <c r="AD3316" i="7" s="1"/>
  <c r="AA3317" i="7"/>
  <c r="AA3318" i="7" l="1"/>
  <c r="AC3317" i="7"/>
  <c r="AD3317" i="7" s="1"/>
  <c r="AC3318" i="7" l="1"/>
  <c r="AD3318" i="7" s="1"/>
  <c r="AA3319" i="7"/>
  <c r="AA3320" i="7" l="1"/>
  <c r="AC3319" i="7"/>
  <c r="AD3319" i="7" s="1"/>
  <c r="AC3320" i="7" l="1"/>
  <c r="AD3320" i="7" s="1"/>
  <c r="AA3321" i="7"/>
  <c r="AA3322" i="7" l="1"/>
  <c r="AC3321" i="7"/>
  <c r="AD3321" i="7" s="1"/>
  <c r="AC3322" i="7" l="1"/>
  <c r="AD3322" i="7" s="1"/>
  <c r="AA3323" i="7"/>
  <c r="AC3323" i="7" l="1"/>
  <c r="AD3323" i="7" s="1"/>
  <c r="AA3324" i="7"/>
  <c r="AA3325" i="7" l="1"/>
  <c r="AC3324" i="7"/>
  <c r="AD3324" i="7" s="1"/>
  <c r="AC3325" i="7" l="1"/>
  <c r="AD3325" i="7" s="1"/>
  <c r="AA3326" i="7"/>
  <c r="AA3327" i="7" l="1"/>
  <c r="AC3326" i="7"/>
  <c r="AD3326" i="7" s="1"/>
  <c r="AC3327" i="7" l="1"/>
  <c r="AD3327" i="7" s="1"/>
  <c r="AA3328" i="7"/>
  <c r="AA3329" i="7" l="1"/>
  <c r="AC3328" i="7"/>
  <c r="AD3328" i="7" s="1"/>
  <c r="AC3329" i="7" l="1"/>
  <c r="AD3329" i="7" s="1"/>
  <c r="AA3330" i="7"/>
  <c r="AC3330" i="7" l="1"/>
  <c r="AD3330" i="7" s="1"/>
  <c r="AA3331" i="7"/>
  <c r="AC3331" i="7" l="1"/>
  <c r="AD3331" i="7" s="1"/>
  <c r="AA3332" i="7"/>
  <c r="AA3333" i="7" l="1"/>
  <c r="AC3332" i="7"/>
  <c r="AD3332" i="7" s="1"/>
  <c r="AA3334" i="7" l="1"/>
  <c r="AC3333" i="7"/>
  <c r="AD3333" i="7" s="1"/>
  <c r="AC3334" i="7" l="1"/>
  <c r="AD3334" i="7" s="1"/>
  <c r="AA3335" i="7"/>
  <c r="AC3335" i="7" l="1"/>
  <c r="AD3335" i="7" s="1"/>
  <c r="AA3336" i="7"/>
  <c r="AA3337" i="7" l="1"/>
  <c r="AC3336" i="7"/>
  <c r="AD3336" i="7" s="1"/>
  <c r="AC3337" i="7" l="1"/>
  <c r="AD3337" i="7" s="1"/>
  <c r="AA3338" i="7"/>
  <c r="AA3339" i="7" l="1"/>
  <c r="AC3338" i="7"/>
  <c r="AD3338" i="7" s="1"/>
  <c r="AA3340" i="7" l="1"/>
  <c r="AC3339" i="7"/>
  <c r="AD3339" i="7" s="1"/>
  <c r="AC3340" i="7" l="1"/>
  <c r="AD3340" i="7" s="1"/>
  <c r="AA3341" i="7"/>
  <c r="AC3341" i="7" l="1"/>
  <c r="AD3341" i="7" s="1"/>
  <c r="AA3342" i="7"/>
  <c r="AA3343" i="7" l="1"/>
  <c r="AC3342" i="7"/>
  <c r="AD3342" i="7" s="1"/>
  <c r="AA3344" i="7" l="1"/>
  <c r="AC3343" i="7"/>
  <c r="AD3343" i="7" s="1"/>
  <c r="AC3344" i="7" l="1"/>
  <c r="AD3344" i="7" s="1"/>
  <c r="AA3345" i="7"/>
  <c r="AA3346" i="7" l="1"/>
  <c r="AC3345" i="7"/>
  <c r="AD3345" i="7" s="1"/>
  <c r="AA3347" i="7" l="1"/>
  <c r="AC3346" i="7"/>
  <c r="AD3346" i="7" s="1"/>
  <c r="AC3347" i="7" l="1"/>
  <c r="AD3347" i="7" s="1"/>
  <c r="AA3348" i="7"/>
  <c r="AC3348" i="7" l="1"/>
  <c r="AD3348" i="7" s="1"/>
  <c r="AA3349" i="7"/>
  <c r="AC3349" i="7" l="1"/>
  <c r="AD3349" i="7" s="1"/>
  <c r="AA3350" i="7"/>
  <c r="AA3351" i="7" l="1"/>
  <c r="AC3350" i="7"/>
  <c r="AD3350" i="7" s="1"/>
  <c r="AA3352" i="7" l="1"/>
  <c r="AC3351" i="7"/>
  <c r="AD3351" i="7" s="1"/>
  <c r="AC3352" i="7" l="1"/>
  <c r="AD3352" i="7" s="1"/>
  <c r="AA3353" i="7"/>
  <c r="AA3354" i="7" l="1"/>
  <c r="AC3353" i="7"/>
  <c r="AD3353" i="7" s="1"/>
  <c r="AC3354" i="7" l="1"/>
  <c r="AD3354" i="7" s="1"/>
  <c r="AA3355" i="7"/>
  <c r="AA3356" i="7" l="1"/>
  <c r="AC3355" i="7"/>
  <c r="AD3355" i="7" s="1"/>
  <c r="AC3356" i="7" l="1"/>
  <c r="AD3356" i="7" s="1"/>
  <c r="AA3357" i="7"/>
  <c r="AA3358" i="7" l="1"/>
  <c r="AC3357" i="7"/>
  <c r="AD3357" i="7" s="1"/>
  <c r="AC3358" i="7" l="1"/>
  <c r="AD3358" i="7" s="1"/>
  <c r="AA3359" i="7"/>
  <c r="AC3359" i="7" l="1"/>
  <c r="AD3359" i="7" s="1"/>
  <c r="AA3360" i="7"/>
  <c r="AC3360" i="7" l="1"/>
  <c r="AD3360" i="7" s="1"/>
  <c r="AA3361" i="7"/>
  <c r="AC3361" i="7" l="1"/>
  <c r="AD3361" i="7" s="1"/>
  <c r="AA3362" i="7"/>
  <c r="AC3362" i="7" l="1"/>
  <c r="AD3362" i="7" s="1"/>
  <c r="AA3363" i="7"/>
  <c r="AA3364" i="7" l="1"/>
  <c r="AC3363" i="7"/>
  <c r="AD3363" i="7" s="1"/>
  <c r="AC3364" i="7" l="1"/>
  <c r="AD3364" i="7" s="1"/>
  <c r="AA3365" i="7"/>
  <c r="AA3366" i="7" l="1"/>
  <c r="AC3365" i="7"/>
  <c r="AD3365" i="7" s="1"/>
  <c r="AC3366" i="7" l="1"/>
  <c r="AD3366" i="7" s="1"/>
  <c r="AA3367" i="7"/>
  <c r="AA3368" i="7" l="1"/>
  <c r="AC3367" i="7"/>
  <c r="AD3367" i="7" s="1"/>
  <c r="AC3368" i="7" l="1"/>
  <c r="AD3368" i="7" s="1"/>
  <c r="AA3369" i="7"/>
  <c r="AA3370" i="7" l="1"/>
  <c r="AC3369" i="7"/>
  <c r="AD3369" i="7" s="1"/>
  <c r="AC3370" i="7" l="1"/>
  <c r="AD3370" i="7" s="1"/>
  <c r="AA3371" i="7"/>
  <c r="AC3371" i="7" l="1"/>
  <c r="AD3371" i="7" s="1"/>
  <c r="AA3372" i="7"/>
  <c r="AA3373" i="7" l="1"/>
  <c r="AC3372" i="7"/>
  <c r="AD3372" i="7" s="1"/>
  <c r="AC3373" i="7" l="1"/>
  <c r="AD3373" i="7" s="1"/>
  <c r="AA3374" i="7"/>
  <c r="AA3375" i="7" l="1"/>
  <c r="AC3374" i="7"/>
  <c r="AD3374" i="7" s="1"/>
  <c r="AC3375" i="7" l="1"/>
  <c r="AD3375" i="7" s="1"/>
  <c r="AA3376" i="7"/>
  <c r="AA3377" i="7" l="1"/>
  <c r="AC3376" i="7"/>
  <c r="AD3376" i="7" s="1"/>
  <c r="AA3378" i="7" l="1"/>
  <c r="AC3377" i="7"/>
  <c r="AD3377" i="7" s="1"/>
  <c r="AC3378" i="7" l="1"/>
  <c r="AD3378" i="7" s="1"/>
  <c r="AA3379" i="7"/>
  <c r="AA3380" i="7" l="1"/>
  <c r="AC3379" i="7"/>
  <c r="AD3379" i="7" s="1"/>
  <c r="AC3380" i="7" l="1"/>
  <c r="AD3380" i="7" s="1"/>
  <c r="AA3381" i="7"/>
  <c r="AA3382" i="7" l="1"/>
  <c r="AC3381" i="7"/>
  <c r="AD3381" i="7" s="1"/>
  <c r="AC3382" i="7" l="1"/>
  <c r="AD3382" i="7" s="1"/>
  <c r="AA3383" i="7"/>
  <c r="AC3383" i="7" l="1"/>
  <c r="AD3383" i="7" s="1"/>
  <c r="AA3384" i="7"/>
  <c r="AA3385" i="7" l="1"/>
  <c r="AC3384" i="7"/>
  <c r="AD3384" i="7" s="1"/>
  <c r="AC3385" i="7" l="1"/>
  <c r="AD3385" i="7" s="1"/>
  <c r="AA3386" i="7"/>
  <c r="AA3387" i="7" l="1"/>
  <c r="AC3386" i="7"/>
  <c r="AD3386" i="7" s="1"/>
  <c r="AC3387" i="7" l="1"/>
  <c r="AD3387" i="7" s="1"/>
  <c r="AA3388" i="7"/>
  <c r="AA3389" i="7" l="1"/>
  <c r="AC3388" i="7"/>
  <c r="AD3388" i="7" s="1"/>
  <c r="AA3390" i="7" l="1"/>
  <c r="AC3389" i="7"/>
  <c r="AD3389" i="7" s="1"/>
  <c r="AC3390" i="7" l="1"/>
  <c r="AD3390" i="7" s="1"/>
  <c r="AA3391" i="7"/>
  <c r="AA3392" i="7" l="1"/>
  <c r="AC3391" i="7"/>
  <c r="AD3391" i="7" s="1"/>
  <c r="AC3392" i="7" l="1"/>
  <c r="AD3392" i="7" s="1"/>
  <c r="AA3393" i="7"/>
  <c r="AA3394" i="7" l="1"/>
  <c r="AC3393" i="7"/>
  <c r="AD3393" i="7" s="1"/>
  <c r="AC3394" i="7" l="1"/>
  <c r="AD3394" i="7" s="1"/>
  <c r="AA3395" i="7"/>
  <c r="AC3395" i="7" l="1"/>
  <c r="AD3395" i="7" s="1"/>
  <c r="AA3396" i="7"/>
  <c r="AA3397" i="7" l="1"/>
  <c r="AC3396" i="7"/>
  <c r="AD3396" i="7" s="1"/>
  <c r="AC3397" i="7" l="1"/>
  <c r="AD3397" i="7" s="1"/>
  <c r="AA3398" i="7"/>
  <c r="AA3399" i="7" l="1"/>
  <c r="AC3398" i="7"/>
  <c r="AD3398" i="7" s="1"/>
  <c r="AC3399" i="7" l="1"/>
  <c r="AD3399" i="7" s="1"/>
  <c r="AA3400" i="7"/>
  <c r="AA3401" i="7" l="1"/>
  <c r="AC3400" i="7"/>
  <c r="AD3400" i="7" s="1"/>
  <c r="AC3401" i="7" l="1"/>
  <c r="AD3401" i="7" s="1"/>
  <c r="AA3402" i="7"/>
  <c r="AC3402" i="7" l="1"/>
  <c r="AD3402" i="7" s="1"/>
  <c r="AA3403" i="7"/>
  <c r="AA3404" i="7" l="1"/>
  <c r="AC3403" i="7"/>
  <c r="AD3403" i="7" s="1"/>
  <c r="AC3404" i="7" l="1"/>
  <c r="AD3404" i="7" s="1"/>
  <c r="AA3405" i="7"/>
  <c r="AA3406" i="7" l="1"/>
  <c r="AC3405" i="7"/>
  <c r="AD3405" i="7" s="1"/>
  <c r="AC3406" i="7" l="1"/>
  <c r="AD3406" i="7" s="1"/>
  <c r="AA3407" i="7"/>
  <c r="AC3407" i="7" l="1"/>
  <c r="AD3407" i="7" s="1"/>
  <c r="AA3408" i="7"/>
  <c r="AA3409" i="7" l="1"/>
  <c r="AC3408" i="7"/>
  <c r="AD3408" i="7" s="1"/>
  <c r="AC3409" i="7" l="1"/>
  <c r="AD3409" i="7" s="1"/>
  <c r="AA3410" i="7"/>
  <c r="AA3411" i="7" l="1"/>
  <c r="AC3410" i="7"/>
  <c r="AD3410" i="7" s="1"/>
  <c r="AC3411" i="7" l="1"/>
  <c r="AD3411" i="7" s="1"/>
  <c r="AA3412" i="7"/>
  <c r="AA3413" i="7" l="1"/>
  <c r="AC3412" i="7"/>
  <c r="AD3412" i="7" s="1"/>
  <c r="AC3413" i="7" l="1"/>
  <c r="AD3413" i="7" s="1"/>
  <c r="AA3414" i="7"/>
  <c r="AC3414" i="7" l="1"/>
  <c r="AD3414" i="7" s="1"/>
  <c r="AA3415" i="7"/>
  <c r="AA3416" i="7" l="1"/>
  <c r="AC3415" i="7"/>
  <c r="AD3415" i="7" s="1"/>
  <c r="AC3416" i="7" l="1"/>
  <c r="AD3416" i="7" s="1"/>
  <c r="AA3417" i="7"/>
  <c r="AA3418" i="7" l="1"/>
  <c r="AC3417" i="7"/>
  <c r="AD3417" i="7" s="1"/>
  <c r="AC3418" i="7" l="1"/>
  <c r="AD3418" i="7" s="1"/>
  <c r="AA3419" i="7"/>
  <c r="AC3419" i="7" l="1"/>
  <c r="AD3419" i="7" s="1"/>
  <c r="AA3420" i="7"/>
  <c r="AA3421" i="7" l="1"/>
  <c r="AC3420" i="7"/>
  <c r="AD3420" i="7" s="1"/>
  <c r="AA3422" i="7" l="1"/>
  <c r="AC3421" i="7"/>
  <c r="AD3421" i="7" s="1"/>
  <c r="AC3422" i="7" l="1"/>
  <c r="AD3422" i="7" s="1"/>
  <c r="AA3423" i="7"/>
  <c r="AA3424" i="7" l="1"/>
  <c r="AC3423" i="7"/>
  <c r="AD3423" i="7" s="1"/>
  <c r="AA3425" i="7" l="1"/>
  <c r="AC3424" i="7"/>
  <c r="AD3424" i="7" s="1"/>
  <c r="AA3426" i="7" l="1"/>
  <c r="AC3425" i="7"/>
  <c r="AD3425" i="7" s="1"/>
  <c r="AC3426" i="7" l="1"/>
  <c r="AD3426" i="7" s="1"/>
  <c r="AA3427" i="7"/>
  <c r="AC3427" i="7" l="1"/>
  <c r="AD3427" i="7" s="1"/>
  <c r="AA3428" i="7"/>
  <c r="AA3429" i="7" l="1"/>
  <c r="AC3428" i="7"/>
  <c r="AD3428" i="7" s="1"/>
  <c r="AA3430" i="7" l="1"/>
  <c r="AC3429" i="7"/>
  <c r="AD3429" i="7" s="1"/>
  <c r="AA3431" i="7" l="1"/>
  <c r="AC3430" i="7"/>
  <c r="AD3430" i="7" s="1"/>
  <c r="AA3432" i="7" l="1"/>
  <c r="AC3431" i="7"/>
  <c r="AD3431" i="7" s="1"/>
  <c r="AA3433" i="7" l="1"/>
  <c r="AC3432" i="7"/>
  <c r="AD3432" i="7" s="1"/>
  <c r="AC3433" i="7" l="1"/>
  <c r="AD3433" i="7" s="1"/>
  <c r="AA3434" i="7"/>
  <c r="AA3435" i="7" l="1"/>
  <c r="AC3434" i="7"/>
  <c r="AD3434" i="7" s="1"/>
  <c r="AA3436" i="7" l="1"/>
  <c r="AC3435" i="7"/>
  <c r="AD3435" i="7" s="1"/>
  <c r="AC3436" i="7" l="1"/>
  <c r="AD3436" i="7" s="1"/>
  <c r="AA3437" i="7"/>
  <c r="AC3437" i="7" l="1"/>
  <c r="AD3437" i="7" s="1"/>
  <c r="AA3438" i="7"/>
  <c r="AC3438" i="7" l="1"/>
  <c r="AD3438" i="7" s="1"/>
  <c r="AA3439" i="7"/>
  <c r="AA3440" i="7" l="1"/>
  <c r="AC3439" i="7"/>
  <c r="AD3439" i="7" s="1"/>
  <c r="AC3440" i="7" l="1"/>
  <c r="AD3440" i="7" s="1"/>
  <c r="AA3441" i="7"/>
  <c r="AA3442" i="7" l="1"/>
  <c r="AC3441" i="7"/>
  <c r="AD3441" i="7" s="1"/>
  <c r="AC3442" i="7" l="1"/>
  <c r="AD3442" i="7" s="1"/>
  <c r="AA3443" i="7"/>
  <c r="AC3443" i="7" l="1"/>
  <c r="AD3443" i="7" s="1"/>
  <c r="AA3444" i="7"/>
  <c r="AA3445" i="7" l="1"/>
  <c r="AC3444" i="7"/>
  <c r="AD3444" i="7" s="1"/>
  <c r="AC3445" i="7" l="1"/>
  <c r="AD3445" i="7" s="1"/>
  <c r="AA3446" i="7"/>
  <c r="AA3447" i="7" l="1"/>
  <c r="AC3446" i="7"/>
  <c r="AD3446" i="7" s="1"/>
  <c r="AC3447" i="7" l="1"/>
  <c r="AD3447" i="7" s="1"/>
  <c r="AA3448" i="7"/>
  <c r="AA3449" i="7" l="1"/>
  <c r="AC3448" i="7"/>
  <c r="AD3448" i="7" s="1"/>
  <c r="AA3450" i="7" l="1"/>
  <c r="AC3449" i="7"/>
  <c r="AD3449" i="7" s="1"/>
  <c r="AC3450" i="7" l="1"/>
  <c r="AD3450" i="7" s="1"/>
  <c r="AA3451" i="7"/>
  <c r="AC3451" i="7" l="1"/>
  <c r="AD3451" i="7" s="1"/>
  <c r="AA3452" i="7"/>
  <c r="AC3452" i="7" l="1"/>
  <c r="AD3452" i="7" s="1"/>
  <c r="AA3453" i="7"/>
  <c r="AA3454" i="7" l="1"/>
  <c r="AC3453" i="7"/>
  <c r="AD3453" i="7" s="1"/>
  <c r="AC3454" i="7" l="1"/>
  <c r="AD3454" i="7" s="1"/>
  <c r="AA3455" i="7"/>
  <c r="AC3455" i="7" l="1"/>
  <c r="AD3455" i="7" s="1"/>
  <c r="AA3456" i="7"/>
  <c r="AC3456" i="7" l="1"/>
  <c r="AD3456" i="7" s="1"/>
  <c r="AA3457" i="7"/>
  <c r="AC3457" i="7" l="1"/>
  <c r="AD3457" i="7" s="1"/>
  <c r="AA3458" i="7"/>
  <c r="AA3459" i="7" l="1"/>
  <c r="AC3458" i="7"/>
  <c r="AD3458" i="7" s="1"/>
  <c r="AC3459" i="7" l="1"/>
  <c r="AD3459" i="7" s="1"/>
  <c r="AA3460" i="7"/>
  <c r="AA3461" i="7" l="1"/>
  <c r="AC3460" i="7"/>
  <c r="AD3460" i="7" s="1"/>
  <c r="AC3461" i="7" l="1"/>
  <c r="AD3461" i="7" s="1"/>
  <c r="AA3462" i="7"/>
  <c r="AC3462" i="7" l="1"/>
  <c r="AD3462" i="7" s="1"/>
  <c r="AA3463" i="7"/>
  <c r="AC3463" i="7" l="1"/>
  <c r="AD3463" i="7" s="1"/>
  <c r="AA3464" i="7"/>
  <c r="AA3465" i="7" l="1"/>
  <c r="AC3464" i="7"/>
  <c r="AD3464" i="7" s="1"/>
  <c r="AC3465" i="7" l="1"/>
  <c r="AD3465" i="7" s="1"/>
  <c r="AA3466" i="7"/>
  <c r="AC3466" i="7" l="1"/>
  <c r="AD3466" i="7" s="1"/>
  <c r="AA3467" i="7"/>
  <c r="AC3467" i="7" l="1"/>
  <c r="AD3467" i="7" s="1"/>
  <c r="AA3468" i="7"/>
  <c r="AC3468" i="7" l="1"/>
  <c r="AD3468" i="7" s="1"/>
  <c r="AA3469" i="7"/>
  <c r="AC3469" i="7" l="1"/>
  <c r="AD3469" i="7" s="1"/>
  <c r="AA3470" i="7"/>
  <c r="AC3470" i="7" l="1"/>
  <c r="AD3470" i="7" s="1"/>
  <c r="AA3471" i="7"/>
  <c r="AC3471" i="7" l="1"/>
  <c r="AD3471" i="7" s="1"/>
  <c r="AA3472" i="7"/>
  <c r="AA3473" i="7" l="1"/>
  <c r="AC3472" i="7"/>
  <c r="AD3472" i="7" s="1"/>
  <c r="AC3473" i="7" l="1"/>
  <c r="AD3473" i="7" s="1"/>
  <c r="AA3474" i="7"/>
  <c r="AC3474" i="7" l="1"/>
  <c r="AD3474" i="7" s="1"/>
  <c r="AA3475" i="7"/>
  <c r="AC3475" i="7" l="1"/>
  <c r="AD3475" i="7" s="1"/>
  <c r="AA3476" i="7"/>
  <c r="AA3477" i="7" l="1"/>
  <c r="AC3476" i="7"/>
  <c r="AD3476" i="7" s="1"/>
  <c r="AA3478" i="7" l="1"/>
  <c r="AC3477" i="7"/>
  <c r="AD3477" i="7" s="1"/>
  <c r="AC3478" i="7" l="1"/>
  <c r="AD3478" i="7" s="1"/>
  <c r="AA3479" i="7"/>
  <c r="AA3480" i="7" l="1"/>
  <c r="AC3479" i="7"/>
  <c r="AD3479" i="7" s="1"/>
  <c r="AC3480" i="7" l="1"/>
  <c r="AD3480" i="7" s="1"/>
  <c r="AA3481" i="7"/>
  <c r="AA3482" i="7" l="1"/>
  <c r="AC3481" i="7"/>
  <c r="AD3481" i="7" s="1"/>
  <c r="AC3482" i="7" l="1"/>
  <c r="AD3482" i="7" s="1"/>
  <c r="AA3483" i="7"/>
  <c r="AA3484" i="7" l="1"/>
  <c r="AC3483" i="7"/>
  <c r="AD3483" i="7" s="1"/>
  <c r="AC3484" i="7" l="1"/>
  <c r="AD3484" i="7" s="1"/>
  <c r="AA3485" i="7"/>
  <c r="AC3485" i="7" l="1"/>
  <c r="AD3485" i="7" s="1"/>
  <c r="AA3486" i="7"/>
  <c r="AC3486" i="7" l="1"/>
  <c r="AD3486" i="7" s="1"/>
  <c r="AA3487" i="7"/>
  <c r="AC3487" i="7" l="1"/>
  <c r="AD3487" i="7" s="1"/>
  <c r="AA3488" i="7"/>
  <c r="AA3489" i="7" l="1"/>
  <c r="AC3488" i="7"/>
  <c r="AD3488" i="7" s="1"/>
  <c r="AC3489" i="7" l="1"/>
  <c r="AD3489" i="7" s="1"/>
  <c r="AA3490" i="7"/>
  <c r="AA3491" i="7" l="1"/>
  <c r="AC3490" i="7"/>
  <c r="AD3490" i="7" s="1"/>
  <c r="AC3491" i="7" l="1"/>
  <c r="AD3491" i="7" s="1"/>
  <c r="AA3492" i="7"/>
  <c r="AA3493" i="7" l="1"/>
  <c r="AC3492" i="7"/>
  <c r="AD3492" i="7" s="1"/>
  <c r="AC3493" i="7" l="1"/>
  <c r="AD3493" i="7" s="1"/>
  <c r="AA3494" i="7"/>
  <c r="AA3495" i="7" l="1"/>
  <c r="AC3494" i="7"/>
  <c r="AD3494" i="7" s="1"/>
  <c r="AA3496" i="7" l="1"/>
  <c r="AC3495" i="7"/>
  <c r="AD3495" i="7" s="1"/>
  <c r="AA3497" i="7" l="1"/>
  <c r="AC3496" i="7"/>
  <c r="AD3496" i="7" s="1"/>
  <c r="AC3497" i="7" l="1"/>
  <c r="AD3497" i="7" s="1"/>
  <c r="AA3498" i="7"/>
  <c r="AC3498" i="7" l="1"/>
  <c r="AD3498" i="7" s="1"/>
  <c r="AA3499" i="7"/>
  <c r="AA3500" i="7" l="1"/>
  <c r="AC3499" i="7"/>
  <c r="AD3499" i="7" s="1"/>
  <c r="AC3500" i="7" l="1"/>
  <c r="AD3500" i="7" s="1"/>
  <c r="AA3501" i="7"/>
  <c r="AA3502" i="7" l="1"/>
  <c r="AC3501" i="7"/>
  <c r="AD3501" i="7" s="1"/>
  <c r="AC3502" i="7" l="1"/>
  <c r="AD3502" i="7" s="1"/>
  <c r="AA3503" i="7"/>
  <c r="AC3503" i="7" l="1"/>
  <c r="AD3503" i="7" s="1"/>
  <c r="AA3504" i="7"/>
  <c r="AC3504" i="7" l="1"/>
  <c r="AD3504" i="7" s="1"/>
  <c r="AA3505" i="7"/>
  <c r="AC3505" i="7" l="1"/>
  <c r="AD3505" i="7" s="1"/>
  <c r="AA3506" i="7"/>
  <c r="AA3507" i="7" l="1"/>
  <c r="AC3506" i="7"/>
  <c r="AD3506" i="7" s="1"/>
  <c r="AC3507" i="7" l="1"/>
  <c r="AD3507" i="7" s="1"/>
  <c r="AA3508" i="7"/>
  <c r="AA3509" i="7" l="1"/>
  <c r="AC3508" i="7"/>
  <c r="AD3508" i="7" s="1"/>
  <c r="AC3509" i="7" l="1"/>
  <c r="AD3509" i="7" s="1"/>
  <c r="AA3510" i="7"/>
  <c r="AC3510" i="7" l="1"/>
  <c r="AD3510" i="7" s="1"/>
  <c r="AA3511" i="7"/>
  <c r="AA3512" i="7" l="1"/>
  <c r="AC3511" i="7"/>
  <c r="AD3511" i="7" s="1"/>
  <c r="AC3512" i="7" l="1"/>
  <c r="AD3512" i="7" s="1"/>
  <c r="AA3513" i="7"/>
  <c r="AA3514" i="7" l="1"/>
  <c r="AC3513" i="7"/>
  <c r="AD3513" i="7" s="1"/>
  <c r="AC3514" i="7" l="1"/>
  <c r="AD3514" i="7" s="1"/>
  <c r="AA3515" i="7"/>
  <c r="AC3515" i="7" l="1"/>
  <c r="AD3515" i="7" s="1"/>
  <c r="AA3516" i="7"/>
  <c r="AC3516" i="7" l="1"/>
  <c r="AD3516" i="7" s="1"/>
  <c r="AA3517" i="7"/>
  <c r="AC3517" i="7" l="1"/>
  <c r="AD3517" i="7" s="1"/>
  <c r="AA3518" i="7"/>
  <c r="AA3519" i="7" l="1"/>
  <c r="AC3518" i="7"/>
  <c r="AD3518" i="7" s="1"/>
  <c r="AC3519" i="7" l="1"/>
  <c r="AD3519" i="7" s="1"/>
  <c r="AA3520" i="7"/>
  <c r="AA3521" i="7" l="1"/>
  <c r="AC3520" i="7"/>
  <c r="AD3520" i="7" s="1"/>
  <c r="AA3522" i="7" l="1"/>
  <c r="AC3521" i="7"/>
  <c r="AD3521" i="7" s="1"/>
  <c r="AC3522" i="7" l="1"/>
  <c r="AD3522" i="7" s="1"/>
  <c r="AA3523" i="7"/>
  <c r="AA3524" i="7" l="1"/>
  <c r="AC3523" i="7"/>
  <c r="AD3523" i="7" s="1"/>
  <c r="AC3524" i="7" l="1"/>
  <c r="AD3524" i="7" s="1"/>
  <c r="AA3525" i="7"/>
  <c r="AA3526" i="7" l="1"/>
  <c r="AC3525" i="7"/>
  <c r="AD3525" i="7" s="1"/>
  <c r="AC3526" i="7" l="1"/>
  <c r="AD3526" i="7" s="1"/>
  <c r="AA3527" i="7"/>
  <c r="AC3527" i="7" l="1"/>
  <c r="AD3527" i="7" s="1"/>
  <c r="AA3528" i="7"/>
  <c r="AA3529" i="7" l="1"/>
  <c r="AC3528" i="7"/>
  <c r="AD3528" i="7" s="1"/>
  <c r="AC3529" i="7" l="1"/>
  <c r="AD3529" i="7" s="1"/>
  <c r="AA3530" i="7"/>
  <c r="AA3531" i="7" l="1"/>
  <c r="AC3530" i="7"/>
  <c r="AD3530" i="7" s="1"/>
  <c r="AA3532" i="7" l="1"/>
  <c r="AC3531" i="7"/>
  <c r="AD3531" i="7" s="1"/>
  <c r="AC3532" i="7" l="1"/>
  <c r="AD3532" i="7" s="1"/>
  <c r="AA3533" i="7"/>
  <c r="AA3534" i="7" l="1"/>
  <c r="AC3533" i="7"/>
  <c r="AD3533" i="7" s="1"/>
  <c r="AC3534" i="7" l="1"/>
  <c r="AD3534" i="7" s="1"/>
  <c r="AA3535" i="7"/>
  <c r="AA3536" i="7" l="1"/>
  <c r="AC3535" i="7"/>
  <c r="AD3535" i="7" s="1"/>
  <c r="AC3536" i="7" l="1"/>
  <c r="AD3536" i="7" s="1"/>
  <c r="AA3537" i="7"/>
  <c r="AA3538" i="7" l="1"/>
  <c r="AC3537" i="7"/>
  <c r="AD3537" i="7" s="1"/>
  <c r="AA3539" i="7" l="1"/>
  <c r="AC3538" i="7"/>
  <c r="AD3538" i="7" s="1"/>
  <c r="AC3539" i="7" l="1"/>
  <c r="AD3539" i="7" s="1"/>
  <c r="AA3540" i="7"/>
  <c r="AA3541" i="7" l="1"/>
  <c r="AC3540" i="7"/>
  <c r="AD3540" i="7" s="1"/>
  <c r="AA3542" i="7" l="1"/>
  <c r="AC3541" i="7"/>
  <c r="AD3541" i="7" s="1"/>
  <c r="AC3542" i="7" l="1"/>
  <c r="AD3542" i="7" s="1"/>
  <c r="AA3543" i="7"/>
  <c r="AA3544" i="7" l="1"/>
  <c r="AC3543" i="7"/>
  <c r="AD3543" i="7" s="1"/>
  <c r="AC3544" i="7" l="1"/>
  <c r="AD3544" i="7" s="1"/>
  <c r="AA3545" i="7"/>
  <c r="AA3546" i="7" l="1"/>
  <c r="AC3545" i="7"/>
  <c r="AD3545" i="7" s="1"/>
  <c r="AC3546" i="7" l="1"/>
  <c r="AD3546" i="7" s="1"/>
  <c r="AA3547" i="7"/>
  <c r="AA3548" i="7" l="1"/>
  <c r="AC3547" i="7"/>
  <c r="AD3547" i="7" s="1"/>
  <c r="AC3548" i="7" l="1"/>
  <c r="AD3548" i="7" s="1"/>
  <c r="AA3549" i="7"/>
  <c r="AA3550" i="7" l="1"/>
  <c r="AC3549" i="7"/>
  <c r="AD3549" i="7" s="1"/>
  <c r="AC3550" i="7" l="1"/>
  <c r="AD3550" i="7" s="1"/>
  <c r="AA3551" i="7"/>
  <c r="AC3551" i="7" l="1"/>
  <c r="AD3551" i="7" s="1"/>
  <c r="AA3552" i="7"/>
  <c r="AA3553" i="7" l="1"/>
  <c r="AC3552" i="7"/>
  <c r="AD3552" i="7" s="1"/>
  <c r="AC3553" i="7" l="1"/>
  <c r="AD3553" i="7" s="1"/>
  <c r="AA3554" i="7"/>
  <c r="AC3554" i="7" l="1"/>
  <c r="AD3554" i="7" s="1"/>
  <c r="AA3555" i="7"/>
  <c r="AA3556" i="7" l="1"/>
  <c r="AC3555" i="7"/>
  <c r="AD3555" i="7" s="1"/>
  <c r="AC3556" i="7" l="1"/>
  <c r="AD3556" i="7" s="1"/>
  <c r="AA3557" i="7"/>
  <c r="AA3558" i="7" l="1"/>
  <c r="AC3557" i="7"/>
  <c r="AD3557" i="7" s="1"/>
  <c r="AC3558" i="7" l="1"/>
  <c r="AD3558" i="7" s="1"/>
  <c r="AA3559" i="7"/>
  <c r="AC3559" i="7" l="1"/>
  <c r="AD3559" i="7" s="1"/>
  <c r="AA3560" i="7"/>
  <c r="AC3560" i="7" l="1"/>
  <c r="AD3560" i="7" s="1"/>
  <c r="AA3561" i="7"/>
  <c r="AC3561" i="7" l="1"/>
  <c r="AD3561" i="7" s="1"/>
  <c r="AA3562" i="7"/>
  <c r="AA3563" i="7" l="1"/>
  <c r="AC3562" i="7"/>
  <c r="AD3562" i="7" s="1"/>
  <c r="AC3563" i="7" l="1"/>
  <c r="AD3563" i="7" s="1"/>
  <c r="AA3564" i="7"/>
  <c r="AA3565" i="7" l="1"/>
  <c r="AC3564" i="7"/>
  <c r="AD3564" i="7" s="1"/>
  <c r="AA3566" i="7" l="1"/>
  <c r="AC3565" i="7"/>
  <c r="AD3565" i="7" s="1"/>
  <c r="AC3566" i="7" l="1"/>
  <c r="AD3566" i="7" s="1"/>
  <c r="AA3567" i="7"/>
  <c r="AA3568" i="7" l="1"/>
  <c r="AC3567" i="7"/>
  <c r="AD3567" i="7" s="1"/>
  <c r="AC3568" i="7" l="1"/>
  <c r="AD3568" i="7" s="1"/>
  <c r="AA3569" i="7"/>
  <c r="AA3570" i="7" l="1"/>
  <c r="AC3569" i="7"/>
  <c r="AD3569" i="7" s="1"/>
  <c r="AC3570" i="7" l="1"/>
  <c r="AD3570" i="7" s="1"/>
  <c r="AA3571" i="7"/>
  <c r="AA3572" i="7" l="1"/>
  <c r="AC3571" i="7"/>
  <c r="AD3571" i="7" s="1"/>
  <c r="AA3573" i="7" l="1"/>
  <c r="AC3572" i="7"/>
  <c r="AD3572" i="7" s="1"/>
  <c r="AC3573" i="7" l="1"/>
  <c r="AD3573" i="7" s="1"/>
  <c r="AA3574" i="7"/>
  <c r="AA3575" i="7" l="1"/>
  <c r="AC3574" i="7"/>
  <c r="AD3574" i="7" s="1"/>
  <c r="AC3575" i="7" l="1"/>
  <c r="AD3575" i="7" s="1"/>
  <c r="AA3576" i="7"/>
  <c r="AA3577" i="7" l="1"/>
  <c r="AC3576" i="7"/>
  <c r="AD3576" i="7" s="1"/>
  <c r="AC3577" i="7" l="1"/>
  <c r="AD3577" i="7" s="1"/>
  <c r="AA3578" i="7"/>
  <c r="AA3579" i="7" l="1"/>
  <c r="AC3578" i="7"/>
  <c r="AD3578" i="7" s="1"/>
  <c r="AC3579" i="7" l="1"/>
  <c r="AD3579" i="7" s="1"/>
  <c r="AA3580" i="7"/>
  <c r="AC3580" i="7" l="1"/>
  <c r="AD3580" i="7" s="1"/>
  <c r="AA3581" i="7"/>
  <c r="AA3582" i="7" l="1"/>
  <c r="AC3581" i="7"/>
  <c r="AD3581" i="7" s="1"/>
  <c r="AA3583" i="7" l="1"/>
  <c r="AC3582" i="7"/>
  <c r="AD3582" i="7" s="1"/>
  <c r="AC3583" i="7" l="1"/>
  <c r="AD3583" i="7" s="1"/>
  <c r="AA3584" i="7"/>
  <c r="AA3585" i="7" l="1"/>
  <c r="AC3584" i="7"/>
  <c r="AD3584" i="7" s="1"/>
  <c r="AC3585" i="7" l="1"/>
  <c r="AD3585" i="7" s="1"/>
  <c r="AA3586" i="7"/>
  <c r="AC3586" i="7" l="1"/>
  <c r="AD3586" i="7" s="1"/>
  <c r="AA3587" i="7"/>
  <c r="AC3587" i="7" l="1"/>
  <c r="AD3587" i="7" s="1"/>
  <c r="AA3588" i="7"/>
  <c r="AC3588" i="7" l="1"/>
  <c r="AD3588" i="7" s="1"/>
  <c r="AA3589" i="7"/>
  <c r="AA3590" i="7" l="1"/>
  <c r="AC3589" i="7"/>
  <c r="AD3589" i="7" s="1"/>
  <c r="AC3590" i="7" l="1"/>
  <c r="AD3590" i="7" s="1"/>
  <c r="AA3591" i="7"/>
  <c r="AA3592" i="7" l="1"/>
  <c r="AC3591" i="7"/>
  <c r="AD3591" i="7" s="1"/>
  <c r="AC3592" i="7" l="1"/>
  <c r="AD3592" i="7" s="1"/>
  <c r="AA3593" i="7"/>
  <c r="AC3593" i="7" l="1"/>
  <c r="AD3593" i="7" s="1"/>
  <c r="AA3594" i="7"/>
  <c r="AA3595" i="7" l="1"/>
  <c r="AC3594" i="7"/>
  <c r="AD3594" i="7" s="1"/>
  <c r="AC3595" i="7" l="1"/>
  <c r="AD3595" i="7" s="1"/>
  <c r="AA3596" i="7"/>
  <c r="AA3597" i="7" l="1"/>
  <c r="AC3596" i="7"/>
  <c r="AD3596" i="7" s="1"/>
  <c r="AC3597" i="7" l="1"/>
  <c r="AD3597" i="7" s="1"/>
  <c r="AA3598" i="7"/>
  <c r="AA3599" i="7" l="1"/>
  <c r="AC3598" i="7"/>
  <c r="AD3598" i="7" s="1"/>
  <c r="AC3599" i="7" l="1"/>
  <c r="AD3599" i="7" s="1"/>
  <c r="AA3600" i="7"/>
  <c r="AC3600" i="7" l="1"/>
  <c r="AD3600" i="7" s="1"/>
  <c r="AA3601" i="7"/>
  <c r="AA3602" i="7" l="1"/>
  <c r="AC3601" i="7"/>
  <c r="AD3601" i="7" s="1"/>
  <c r="AC3602" i="7" l="1"/>
  <c r="AD3602" i="7" s="1"/>
  <c r="AA3603" i="7"/>
  <c r="AA3604" i="7" l="1"/>
  <c r="AC3603" i="7"/>
  <c r="AD3603" i="7" s="1"/>
  <c r="AC3604" i="7" l="1"/>
  <c r="AD3604" i="7" s="1"/>
  <c r="AA3605" i="7"/>
  <c r="AC3605" i="7" l="1"/>
  <c r="AD3605" i="7" s="1"/>
  <c r="AA3606" i="7"/>
  <c r="AA3607" i="7" l="1"/>
  <c r="AC3606" i="7"/>
  <c r="AD3606" i="7" s="1"/>
  <c r="AC3607" i="7" l="1"/>
  <c r="AD3607" i="7" s="1"/>
  <c r="AA3608" i="7"/>
  <c r="AA3609" i="7" l="1"/>
  <c r="AC3608" i="7"/>
  <c r="AD3608" i="7" s="1"/>
  <c r="AC3609" i="7" l="1"/>
  <c r="AD3609" i="7" s="1"/>
  <c r="AA3610" i="7"/>
  <c r="AA3611" i="7" l="1"/>
  <c r="AC3610" i="7"/>
  <c r="AD3610" i="7" s="1"/>
  <c r="AC3611" i="7" l="1"/>
  <c r="AD3611" i="7" s="1"/>
  <c r="AA3612" i="7"/>
  <c r="AC3612" i="7" l="1"/>
  <c r="AD3612" i="7" s="1"/>
  <c r="AA3613" i="7"/>
  <c r="AA3614" i="7" l="1"/>
  <c r="AC3613" i="7"/>
  <c r="AD3613" i="7" s="1"/>
  <c r="AC3614" i="7" l="1"/>
  <c r="AD3614" i="7" s="1"/>
  <c r="AA3615" i="7"/>
  <c r="AA3616" i="7" l="1"/>
  <c r="AC3615" i="7"/>
  <c r="AD3615" i="7" s="1"/>
  <c r="AC3616" i="7" l="1"/>
  <c r="AD3616" i="7" s="1"/>
  <c r="AA3617" i="7"/>
  <c r="AC3617" i="7" l="1"/>
  <c r="AD3617" i="7" s="1"/>
  <c r="AA3618" i="7"/>
  <c r="AA3619" i="7" l="1"/>
  <c r="AC3618" i="7"/>
  <c r="AD3618" i="7" s="1"/>
  <c r="AC3619" i="7" l="1"/>
  <c r="AD3619" i="7" s="1"/>
  <c r="AA3620" i="7"/>
  <c r="AA3621" i="7" l="1"/>
  <c r="AC3620" i="7"/>
  <c r="AD3620" i="7" s="1"/>
  <c r="AC3621" i="7" l="1"/>
  <c r="AD3621" i="7" s="1"/>
  <c r="AA3622" i="7"/>
  <c r="AA3623" i="7" l="1"/>
  <c r="AC3622" i="7"/>
  <c r="AD3622" i="7" s="1"/>
  <c r="AC3623" i="7" l="1"/>
  <c r="AD3623" i="7" s="1"/>
  <c r="AA3624" i="7"/>
  <c r="AC3624" i="7" l="1"/>
  <c r="AD3624" i="7" s="1"/>
  <c r="AA3625" i="7"/>
  <c r="AA3626" i="7" l="1"/>
  <c r="AC3625" i="7"/>
  <c r="AD3625" i="7" s="1"/>
  <c r="AC3626" i="7" l="1"/>
  <c r="AD3626" i="7" s="1"/>
  <c r="AA3627" i="7"/>
  <c r="AA3628" i="7" l="1"/>
  <c r="AC3627" i="7"/>
  <c r="AD3627" i="7" s="1"/>
  <c r="AC3628" i="7" l="1"/>
  <c r="AD3628" i="7" s="1"/>
  <c r="AA3629" i="7"/>
  <c r="AC3629" i="7" l="1"/>
  <c r="AD3629" i="7" s="1"/>
  <c r="AA3630" i="7"/>
  <c r="AA3631" i="7" l="1"/>
  <c r="AC3630" i="7"/>
  <c r="AD3630" i="7" s="1"/>
  <c r="AC3631" i="7" l="1"/>
  <c r="AD3631" i="7" s="1"/>
  <c r="AA3632" i="7"/>
  <c r="AA3633" i="7" l="1"/>
  <c r="AC3632" i="7"/>
  <c r="AD3632" i="7" s="1"/>
  <c r="AC3633" i="7" l="1"/>
  <c r="AD3633" i="7" s="1"/>
  <c r="AA3634" i="7"/>
  <c r="AA3635" i="7" l="1"/>
  <c r="AC3634" i="7"/>
  <c r="AD3634" i="7" s="1"/>
  <c r="AC3635" i="7" l="1"/>
  <c r="AD3635" i="7" s="1"/>
  <c r="AA3636" i="7"/>
  <c r="AC3636" i="7" l="1"/>
  <c r="AD3636" i="7" s="1"/>
  <c r="AA3637" i="7"/>
  <c r="AA3638" i="7" l="1"/>
  <c r="AC3637" i="7"/>
  <c r="AD3637" i="7" s="1"/>
  <c r="AC3638" i="7" l="1"/>
  <c r="AD3638" i="7" s="1"/>
  <c r="AA3639" i="7"/>
  <c r="AA3640" i="7" l="1"/>
  <c r="AC3639" i="7"/>
  <c r="AD3639" i="7" s="1"/>
  <c r="AC3640" i="7" l="1"/>
  <c r="AD3640" i="7" s="1"/>
  <c r="AA3641" i="7"/>
  <c r="AC3641" i="7" l="1"/>
  <c r="AD3641" i="7" s="1"/>
  <c r="AA3642" i="7"/>
  <c r="AA3643" i="7" l="1"/>
  <c r="AC3642" i="7"/>
  <c r="AD3642" i="7" s="1"/>
  <c r="AC3643" i="7" l="1"/>
  <c r="AD3643" i="7" s="1"/>
  <c r="AA3644" i="7"/>
  <c r="AA3645" i="7" l="1"/>
  <c r="AC3644" i="7"/>
  <c r="AD3644" i="7" s="1"/>
  <c r="AC3645" i="7" l="1"/>
  <c r="AD3645" i="7" s="1"/>
  <c r="AA3646" i="7"/>
  <c r="AA3647" i="7" l="1"/>
  <c r="AC3646" i="7"/>
  <c r="AD3646" i="7" s="1"/>
  <c r="AC3647" i="7" l="1"/>
  <c r="AD3647" i="7" s="1"/>
  <c r="AA3648" i="7"/>
  <c r="AC3648" i="7" l="1"/>
  <c r="AD3648" i="7" s="1"/>
  <c r="AA3649" i="7"/>
  <c r="AA3650" i="7" l="1"/>
  <c r="AC3649" i="7"/>
  <c r="AD3649" i="7" s="1"/>
  <c r="AC3650" i="7" l="1"/>
  <c r="AD3650" i="7" s="1"/>
  <c r="AA3651" i="7"/>
  <c r="AA3652" i="7" l="1"/>
  <c r="AC3651" i="7"/>
  <c r="AD3651" i="7" s="1"/>
  <c r="AC3652" i="7" l="1"/>
  <c r="AD3652" i="7" s="1"/>
  <c r="AA3653" i="7"/>
  <c r="AC3653" i="7" l="1"/>
  <c r="AD3653" i="7" s="1"/>
  <c r="AA3654" i="7"/>
  <c r="AA3655" i="7" l="1"/>
  <c r="AC3654" i="7"/>
  <c r="AD3654" i="7" s="1"/>
  <c r="AC3655" i="7" l="1"/>
  <c r="AD3655" i="7" s="1"/>
  <c r="AA3656" i="7"/>
  <c r="AA3657" i="7" l="1"/>
  <c r="AC3656" i="7"/>
  <c r="AD3656" i="7" s="1"/>
  <c r="AC3657" i="7" l="1"/>
  <c r="AD3657" i="7" s="1"/>
  <c r="AA3658" i="7"/>
  <c r="AC3658" i="7" l="1"/>
  <c r="AD3658" i="7" s="1"/>
  <c r="AA3659" i="7"/>
  <c r="AC3659" i="7" l="1"/>
  <c r="AD3659" i="7" s="1"/>
  <c r="AA3660" i="7"/>
  <c r="AC3660" i="7" l="1"/>
  <c r="AD3660" i="7" s="1"/>
  <c r="AA3661" i="7"/>
  <c r="AA3662" i="7" l="1"/>
  <c r="AC3661" i="7"/>
  <c r="AD3661" i="7" s="1"/>
  <c r="AC3662" i="7" l="1"/>
  <c r="AD3662" i="7" s="1"/>
  <c r="AA3663" i="7"/>
  <c r="AC3663" i="7" l="1"/>
  <c r="AD3663" i="7" s="1"/>
  <c r="AA3664" i="7"/>
  <c r="AC3664" i="7" l="1"/>
  <c r="AD3664" i="7" s="1"/>
  <c r="AA3665" i="7"/>
  <c r="AC3665" i="7" l="1"/>
  <c r="AD3665" i="7" s="1"/>
  <c r="AA3666" i="7"/>
  <c r="AA3667" i="7" l="1"/>
  <c r="AC3666" i="7"/>
  <c r="AD3666" i="7" s="1"/>
  <c r="AC3667" i="7" l="1"/>
  <c r="AD3667" i="7" s="1"/>
  <c r="AA3668" i="7"/>
  <c r="AA3669" i="7" l="1"/>
  <c r="AC3668" i="7"/>
  <c r="AD3668" i="7" s="1"/>
  <c r="AC3669" i="7" l="1"/>
  <c r="AD3669" i="7" s="1"/>
  <c r="AA3670" i="7"/>
  <c r="AA3671" i="7" l="1"/>
  <c r="AC3670" i="7"/>
  <c r="AD3670" i="7" s="1"/>
  <c r="AC3671" i="7" l="1"/>
  <c r="AD3671" i="7" s="1"/>
  <c r="AA3672" i="7"/>
  <c r="AC3672" i="7" l="1"/>
  <c r="AD3672" i="7" s="1"/>
  <c r="AA3673" i="7"/>
  <c r="AA3674" i="7" l="1"/>
  <c r="AC3673" i="7"/>
  <c r="AD3673" i="7" s="1"/>
  <c r="AA3675" i="7" l="1"/>
  <c r="AC3674" i="7"/>
  <c r="AD3674" i="7" s="1"/>
  <c r="AC3675" i="7" l="1"/>
  <c r="AD3675" i="7" s="1"/>
  <c r="AA3676" i="7"/>
  <c r="AC3676" i="7" l="1"/>
  <c r="AD3676" i="7" s="1"/>
  <c r="AA3677" i="7"/>
  <c r="AC3677" i="7" l="1"/>
  <c r="AD3677" i="7" s="1"/>
  <c r="AA3678" i="7"/>
  <c r="AA3679" i="7" l="1"/>
  <c r="AC3678" i="7"/>
  <c r="AD3678" i="7" s="1"/>
  <c r="AC3679" i="7" l="1"/>
  <c r="AD3679" i="7" s="1"/>
  <c r="AA3680" i="7"/>
  <c r="AA3681" i="7" l="1"/>
  <c r="AC3680" i="7"/>
  <c r="AD3680" i="7" s="1"/>
  <c r="AC3681" i="7" l="1"/>
  <c r="AD3681" i="7" s="1"/>
  <c r="AA3682" i="7"/>
  <c r="AA3683" i="7" l="1"/>
  <c r="AC3682" i="7"/>
  <c r="AD3682" i="7" s="1"/>
  <c r="AC3683" i="7" l="1"/>
  <c r="AD3683" i="7" s="1"/>
  <c r="AA3684" i="7"/>
  <c r="AC3684" i="7" l="1"/>
  <c r="AD3684" i="7" s="1"/>
  <c r="AA3685" i="7"/>
  <c r="AA3686" i="7" l="1"/>
  <c r="AC3685" i="7"/>
  <c r="AD3685" i="7" s="1"/>
  <c r="AA3687" i="7" l="1"/>
  <c r="AC3686" i="7"/>
  <c r="AD3686" i="7" s="1"/>
  <c r="AC3687" i="7" l="1"/>
  <c r="AD3687" i="7" s="1"/>
  <c r="AA3688" i="7"/>
  <c r="AC3688" i="7" l="1"/>
  <c r="AD3688" i="7" s="1"/>
  <c r="AA3689" i="7"/>
  <c r="AC3689" i="7" l="1"/>
  <c r="AD3689" i="7" s="1"/>
  <c r="AA3690" i="7"/>
  <c r="AA3691" i="7" l="1"/>
  <c r="AC3690" i="7"/>
  <c r="AD3690" i="7" s="1"/>
  <c r="AC3691" i="7" l="1"/>
  <c r="AD3691" i="7" s="1"/>
  <c r="AA3692" i="7"/>
  <c r="AA3693" i="7" l="1"/>
  <c r="AC3692" i="7"/>
  <c r="AD3692" i="7" s="1"/>
  <c r="AC3693" i="7" l="1"/>
  <c r="AD3693" i="7" s="1"/>
  <c r="AA3694" i="7"/>
  <c r="AA3695" i="7" l="1"/>
  <c r="AC3694" i="7"/>
  <c r="AD3694" i="7" s="1"/>
  <c r="AC3695" i="7" l="1"/>
  <c r="AD3695" i="7" s="1"/>
  <c r="AA3696" i="7"/>
  <c r="AC3696" i="7" l="1"/>
  <c r="AD3696" i="7" s="1"/>
  <c r="AA3697" i="7"/>
  <c r="AA3698" i="7" l="1"/>
  <c r="AC3697" i="7"/>
  <c r="AD3697" i="7" s="1"/>
  <c r="AA3699" i="7" l="1"/>
  <c r="AC3698" i="7"/>
  <c r="AD3698" i="7" s="1"/>
  <c r="AC3699" i="7" l="1"/>
  <c r="AD3699" i="7" s="1"/>
  <c r="AA3700" i="7"/>
  <c r="AC3700" i="7" l="1"/>
  <c r="AD3700" i="7" s="1"/>
  <c r="AA3701" i="7"/>
  <c r="AC3701" i="7" l="1"/>
  <c r="AD3701" i="7" s="1"/>
  <c r="AA3702" i="7"/>
  <c r="AA3703" i="7" l="1"/>
  <c r="AC3702" i="7"/>
  <c r="AD3702" i="7" s="1"/>
  <c r="AC3703" i="7" l="1"/>
  <c r="AD3703" i="7" s="1"/>
  <c r="AA3704" i="7"/>
  <c r="AA3705" i="7" l="1"/>
  <c r="AC3704" i="7"/>
  <c r="AD3704" i="7" s="1"/>
  <c r="AC3705" i="7" l="1"/>
  <c r="AD3705" i="7" s="1"/>
  <c r="AA3706" i="7"/>
  <c r="AA3707" i="7" l="1"/>
  <c r="AC3706" i="7"/>
  <c r="AD3706" i="7" s="1"/>
  <c r="AC3707" i="7" l="1"/>
  <c r="AD3707" i="7" s="1"/>
  <c r="AA3708" i="7"/>
  <c r="AC3708" i="7" l="1"/>
  <c r="AD3708" i="7" s="1"/>
  <c r="AA3709" i="7"/>
  <c r="AA3710" i="7" l="1"/>
  <c r="AC3709" i="7"/>
  <c r="AD3709" i="7" s="1"/>
  <c r="AA3711" i="7" l="1"/>
  <c r="AC3710" i="7"/>
  <c r="AD3710" i="7" s="1"/>
  <c r="AC3711" i="7" l="1"/>
  <c r="AD3711" i="7" s="1"/>
  <c r="AA3712" i="7"/>
  <c r="AC3712" i="7" l="1"/>
  <c r="AD3712" i="7" s="1"/>
  <c r="AA3713" i="7"/>
  <c r="AC3713" i="7" l="1"/>
  <c r="AD3713" i="7" s="1"/>
  <c r="AA3714" i="7"/>
  <c r="AA3715" i="7" l="1"/>
  <c r="AC3714" i="7"/>
  <c r="AD3714" i="7" s="1"/>
  <c r="AC3715" i="7" l="1"/>
  <c r="AD3715" i="7" s="1"/>
  <c r="AA3716" i="7"/>
  <c r="AA3717" i="7" l="1"/>
  <c r="AC3716" i="7"/>
  <c r="AD3716" i="7" s="1"/>
  <c r="AC3717" i="7" l="1"/>
  <c r="AD3717" i="7" s="1"/>
  <c r="AA3718" i="7"/>
  <c r="AA3719" i="7" l="1"/>
  <c r="AC3718" i="7"/>
  <c r="AD3718" i="7" s="1"/>
  <c r="AC3719" i="7" l="1"/>
  <c r="AD3719" i="7" s="1"/>
  <c r="AA3720" i="7"/>
  <c r="AC3720" i="7" l="1"/>
  <c r="AD3720" i="7" s="1"/>
  <c r="AA3721" i="7"/>
  <c r="AA3722" i="7" l="1"/>
  <c r="AC3721" i="7"/>
  <c r="AD3721" i="7" s="1"/>
  <c r="AA3723" i="7" l="1"/>
  <c r="AC3722" i="7"/>
  <c r="AD3722" i="7" s="1"/>
  <c r="AC3723" i="7" l="1"/>
  <c r="AD3723" i="7" s="1"/>
  <c r="AA3724" i="7"/>
  <c r="AC3724" i="7" l="1"/>
  <c r="AD3724" i="7" s="1"/>
  <c r="AA3725" i="7"/>
  <c r="AC3725" i="7" l="1"/>
  <c r="AD3725" i="7" s="1"/>
  <c r="AA3726" i="7"/>
  <c r="AA3727" i="7" l="1"/>
  <c r="AC3726" i="7"/>
  <c r="AD3726" i="7" s="1"/>
  <c r="AC3727" i="7" l="1"/>
  <c r="AD3727" i="7" s="1"/>
  <c r="AA3728" i="7"/>
  <c r="AA3729" i="7" l="1"/>
  <c r="AC3728" i="7"/>
  <c r="AD3728" i="7" s="1"/>
  <c r="AC3729" i="7" l="1"/>
  <c r="AD3729" i="7" s="1"/>
  <c r="AA3730" i="7"/>
  <c r="AC3730" i="7" l="1"/>
  <c r="AD3730" i="7" s="1"/>
  <c r="AA3731" i="7"/>
  <c r="AC3731" i="7" l="1"/>
  <c r="AD3731" i="7" s="1"/>
  <c r="AA3732" i="7"/>
  <c r="AC3732" i="7" l="1"/>
  <c r="AD3732" i="7" s="1"/>
  <c r="AA3733" i="7"/>
  <c r="AA3734" i="7" l="1"/>
  <c r="AC3733" i="7"/>
  <c r="AD3733" i="7" s="1"/>
  <c r="AC3734" i="7" l="1"/>
  <c r="AD3734" i="7" s="1"/>
  <c r="AA3735" i="7"/>
  <c r="AC3735" i="7" l="1"/>
  <c r="AD3735" i="7" s="1"/>
  <c r="AA3736" i="7"/>
  <c r="AC3736" i="7" l="1"/>
  <c r="AD3736" i="7" s="1"/>
  <c r="AA3737" i="7"/>
  <c r="AC3737" i="7" l="1"/>
  <c r="AD3737" i="7" s="1"/>
  <c r="AA3738" i="7"/>
  <c r="AA3739" i="7" l="1"/>
  <c r="AC3738" i="7"/>
  <c r="AD3738" i="7" s="1"/>
  <c r="AC3739" i="7" l="1"/>
  <c r="AD3739" i="7" s="1"/>
  <c r="AA3740" i="7"/>
  <c r="AC3740" i="7" l="1"/>
  <c r="AD3740" i="7" s="1"/>
  <c r="AA3741" i="7"/>
  <c r="AC3741" i="7" l="1"/>
  <c r="AD3741" i="7" s="1"/>
  <c r="AA3742" i="7"/>
  <c r="AA3743" i="7" l="1"/>
  <c r="AC3742" i="7"/>
  <c r="AD3742" i="7" s="1"/>
  <c r="AC3743" i="7" l="1"/>
  <c r="AD3743" i="7" s="1"/>
  <c r="AA3744" i="7"/>
  <c r="AC3744" i="7" l="1"/>
  <c r="AD3744" i="7" s="1"/>
  <c r="AA3745" i="7"/>
  <c r="AA3746" i="7" l="1"/>
  <c r="AC3745" i="7"/>
  <c r="AD3745" i="7" s="1"/>
  <c r="AC3746" i="7" l="1"/>
  <c r="AD3746" i="7" s="1"/>
  <c r="AA3747" i="7"/>
  <c r="AA3748" i="7" l="1"/>
  <c r="AC3747" i="7"/>
  <c r="AD3747" i="7" s="1"/>
  <c r="AC3748" i="7" l="1"/>
  <c r="AD3748" i="7" s="1"/>
  <c r="AA3749" i="7"/>
  <c r="AC3749" i="7" l="1"/>
  <c r="AD3749" i="7" s="1"/>
  <c r="AA3750" i="7"/>
  <c r="AA3751" i="7" l="1"/>
  <c r="AC3750" i="7"/>
  <c r="AD3750" i="7" s="1"/>
  <c r="AC3751" i="7" l="1"/>
  <c r="AD3751" i="7" s="1"/>
  <c r="AA3752" i="7"/>
  <c r="AA3753" i="7" l="1"/>
  <c r="AC3752" i="7"/>
  <c r="AD3752" i="7" s="1"/>
  <c r="AC3753" i="7" l="1"/>
  <c r="AD3753" i="7" s="1"/>
  <c r="AA3754" i="7"/>
  <c r="AA3755" i="7" l="1"/>
  <c r="AC3754" i="7"/>
  <c r="AD3754" i="7" s="1"/>
  <c r="AC3755" i="7" l="1"/>
  <c r="AD3755" i="7" s="1"/>
  <c r="AA3756" i="7"/>
  <c r="AC3756" i="7" l="1"/>
  <c r="AD3756" i="7" s="1"/>
  <c r="AA3757" i="7"/>
  <c r="AC3757" i="7" l="1"/>
  <c r="AD3757" i="7" s="1"/>
  <c r="AA3758" i="7"/>
  <c r="AC3758" i="7" l="1"/>
  <c r="AD3758" i="7" s="1"/>
  <c r="AA3759" i="7"/>
  <c r="AC3759" i="7" l="1"/>
  <c r="AD3759" i="7" s="1"/>
  <c r="AA3760" i="7"/>
  <c r="AC3760" i="7" l="1"/>
  <c r="AD3760" i="7" s="1"/>
  <c r="AA3761" i="7"/>
  <c r="AA3762" i="7" l="1"/>
  <c r="AC3761" i="7"/>
  <c r="AD3761" i="7" s="1"/>
  <c r="AC3762" i="7" l="1"/>
  <c r="AD3762" i="7" s="1"/>
  <c r="AA3763" i="7"/>
  <c r="AC3763" i="7" l="1"/>
  <c r="AD3763" i="7" s="1"/>
  <c r="AA3764" i="7"/>
  <c r="AA3765" i="7" l="1"/>
  <c r="AC3764" i="7"/>
  <c r="AD3764" i="7" s="1"/>
  <c r="AC3765" i="7" l="1"/>
  <c r="AD3765" i="7" s="1"/>
  <c r="AA3766" i="7"/>
  <c r="AA3767" i="7" l="1"/>
  <c r="AC3766" i="7"/>
  <c r="AD3766" i="7" s="1"/>
  <c r="AC3767" i="7" l="1"/>
  <c r="AD3767" i="7" s="1"/>
  <c r="AA3768" i="7"/>
  <c r="AC3768" i="7" l="1"/>
  <c r="AD3768" i="7" s="1"/>
  <c r="AA3769" i="7"/>
  <c r="AC3769" i="7" l="1"/>
  <c r="AD3769" i="7" s="1"/>
  <c r="AA3770" i="7"/>
  <c r="AA3771" i="7" l="1"/>
  <c r="AC3770" i="7"/>
  <c r="AD3770" i="7" s="1"/>
  <c r="AC3771" i="7" l="1"/>
  <c r="AD3771" i="7" s="1"/>
  <c r="AA3772" i="7"/>
  <c r="AC3772" i="7" l="1"/>
  <c r="AD3772" i="7" s="1"/>
  <c r="AA3773" i="7"/>
  <c r="AA3774" i="7" l="1"/>
  <c r="AC3773" i="7"/>
  <c r="AD3773" i="7" s="1"/>
  <c r="AA3775" i="7" l="1"/>
  <c r="AC3774" i="7"/>
  <c r="AD3774" i="7" s="1"/>
  <c r="AC3775" i="7" l="1"/>
  <c r="AD3775" i="7" s="1"/>
  <c r="AA3776" i="7"/>
  <c r="AA3777" i="7" l="1"/>
  <c r="AC3776" i="7"/>
  <c r="AD3776" i="7" s="1"/>
  <c r="AC3777" i="7" l="1"/>
  <c r="AD3777" i="7" s="1"/>
  <c r="AA3778" i="7"/>
  <c r="AC3778" i="7" l="1"/>
  <c r="AD3778" i="7" s="1"/>
  <c r="AA3779" i="7"/>
  <c r="AA3780" i="7" l="1"/>
  <c r="AC3779" i="7"/>
  <c r="AD3779" i="7" s="1"/>
  <c r="AC3780" i="7" l="1"/>
  <c r="AD3780" i="7" s="1"/>
  <c r="AA3781" i="7"/>
  <c r="AA3782" i="7" l="1"/>
  <c r="AC3781" i="7"/>
  <c r="AD3781" i="7" s="1"/>
  <c r="AC3782" i="7" l="1"/>
  <c r="AD3782" i="7" s="1"/>
  <c r="AA3783" i="7"/>
  <c r="AA3784" i="7" l="1"/>
  <c r="AC3783" i="7"/>
  <c r="AD3783" i="7" s="1"/>
  <c r="AC3784" i="7" l="1"/>
  <c r="AD3784" i="7" s="1"/>
  <c r="AA3785" i="7"/>
  <c r="AC3785" i="7" l="1"/>
  <c r="AD3785" i="7" s="1"/>
  <c r="AA3786" i="7"/>
  <c r="AA3787" i="7" l="1"/>
  <c r="AC3786" i="7"/>
  <c r="AD3786" i="7" s="1"/>
  <c r="AC3787" i="7" l="1"/>
  <c r="AD3787" i="7" s="1"/>
  <c r="AA3788" i="7"/>
  <c r="AA3789" i="7" l="1"/>
  <c r="AC3788" i="7"/>
  <c r="AD3788" i="7" s="1"/>
  <c r="AA3790" i="7" l="1"/>
  <c r="AC3789" i="7"/>
  <c r="AD3789" i="7" s="1"/>
  <c r="AC3790" i="7" l="1"/>
  <c r="AD3790" i="7" s="1"/>
  <c r="AA3791" i="7"/>
  <c r="AA3792" i="7" l="1"/>
  <c r="AC3791" i="7"/>
  <c r="AD3791" i="7" s="1"/>
  <c r="AC3792" i="7" l="1"/>
  <c r="AD3792" i="7" s="1"/>
  <c r="AA3793" i="7"/>
  <c r="AA3794" i="7" l="1"/>
  <c r="AC3793" i="7"/>
  <c r="AD3793" i="7" s="1"/>
  <c r="AC3794" i="7" l="1"/>
  <c r="AD3794" i="7" s="1"/>
  <c r="AA3795" i="7"/>
  <c r="AA3796" i="7" l="1"/>
  <c r="AC3795" i="7"/>
  <c r="AD3795" i="7" s="1"/>
  <c r="AC3796" i="7" l="1"/>
  <c r="AD3796" i="7" s="1"/>
  <c r="AA3797" i="7"/>
  <c r="AC3797" i="7" l="1"/>
  <c r="AD3797" i="7" s="1"/>
  <c r="AA3798" i="7"/>
  <c r="AA3799" i="7" l="1"/>
  <c r="AC3798" i="7"/>
  <c r="AD3798" i="7" s="1"/>
  <c r="AC3799" i="7" l="1"/>
  <c r="AD3799" i="7" s="1"/>
  <c r="AA3800" i="7"/>
  <c r="AA3801" i="7" l="1"/>
  <c r="AC3800" i="7"/>
  <c r="AD3800" i="7" s="1"/>
  <c r="AC3801" i="7" l="1"/>
  <c r="AD3801" i="7" s="1"/>
  <c r="AA3802" i="7"/>
  <c r="AC3802" i="7" l="1"/>
  <c r="AD3802" i="7" s="1"/>
  <c r="AA3803" i="7"/>
  <c r="AA3804" i="7" l="1"/>
  <c r="AC3803" i="7"/>
  <c r="AD3803" i="7" s="1"/>
  <c r="AA3805" i="7" l="1"/>
  <c r="AC3804" i="7"/>
  <c r="AD3804" i="7" s="1"/>
  <c r="AA3806" i="7" l="1"/>
  <c r="AC3805" i="7"/>
  <c r="AD3805" i="7" s="1"/>
  <c r="AC3806" i="7" l="1"/>
  <c r="AD3806" i="7" s="1"/>
  <c r="AA3807" i="7"/>
  <c r="AA3808" i="7" l="1"/>
  <c r="AC3807" i="7"/>
  <c r="AD3807" i="7" s="1"/>
  <c r="AC3808" i="7" l="1"/>
  <c r="AD3808" i="7" s="1"/>
  <c r="AA3809" i="7"/>
  <c r="AC3809" i="7" l="1"/>
  <c r="AD3809" i="7" s="1"/>
  <c r="AA3810" i="7"/>
  <c r="AA3811" i="7" l="1"/>
  <c r="AC3810" i="7"/>
  <c r="AD3810" i="7" s="1"/>
  <c r="AC3811" i="7" l="1"/>
  <c r="AD3811" i="7" s="1"/>
  <c r="AA3812" i="7"/>
  <c r="AA3813" i="7" l="1"/>
  <c r="AC3812" i="7"/>
  <c r="AD3812" i="7" s="1"/>
  <c r="AC3813" i="7" l="1"/>
  <c r="AD3813" i="7" s="1"/>
  <c r="AA3814" i="7"/>
  <c r="AC3814" i="7" l="1"/>
  <c r="AD3814" i="7" s="1"/>
  <c r="AA3815" i="7"/>
  <c r="AA3816" i="7" l="1"/>
  <c r="AC3815" i="7"/>
  <c r="AD3815" i="7" s="1"/>
  <c r="AC3816" i="7" l="1"/>
  <c r="AD3816" i="7" s="1"/>
  <c r="AA3817" i="7"/>
  <c r="AA3818" i="7" l="1"/>
  <c r="AC3817" i="7"/>
  <c r="AD3817" i="7" s="1"/>
  <c r="AC3818" i="7" l="1"/>
  <c r="AD3818" i="7" s="1"/>
  <c r="AA3819" i="7"/>
  <c r="AA3820" i="7" l="1"/>
  <c r="AC3819" i="7"/>
  <c r="AD3819" i="7" s="1"/>
  <c r="AC3820" i="7" l="1"/>
  <c r="AD3820" i="7" s="1"/>
  <c r="AA3821" i="7"/>
  <c r="AC3821" i="7" l="1"/>
  <c r="AD3821" i="7" s="1"/>
  <c r="AA3822" i="7"/>
  <c r="AA3823" i="7" l="1"/>
  <c r="AC3822" i="7"/>
  <c r="AD3822" i="7" s="1"/>
  <c r="AC3823" i="7" l="1"/>
  <c r="AD3823" i="7" s="1"/>
  <c r="AA3824" i="7"/>
  <c r="AA3825" i="7" l="1"/>
  <c r="AC3824" i="7"/>
  <c r="AD3824" i="7" s="1"/>
  <c r="AC3825" i="7" l="1"/>
  <c r="AD3825" i="7" s="1"/>
  <c r="AA3826" i="7"/>
  <c r="AC3826" i="7" l="1"/>
  <c r="AD3826" i="7" s="1"/>
  <c r="AA3827" i="7"/>
  <c r="AA3828" i="7" l="1"/>
  <c r="AC3827" i="7"/>
  <c r="AD3827" i="7" s="1"/>
  <c r="AC3828" i="7" l="1"/>
  <c r="AD3828" i="7" s="1"/>
  <c r="AA3829" i="7"/>
  <c r="AA3830" i="7" l="1"/>
  <c r="AC3829" i="7"/>
  <c r="AD3829" i="7" s="1"/>
  <c r="AA3831" i="7" l="1"/>
  <c r="AC3830" i="7"/>
  <c r="AD3830" i="7" s="1"/>
  <c r="AC3831" i="7" l="1"/>
  <c r="AD3831" i="7" s="1"/>
  <c r="AA3832" i="7"/>
  <c r="AA3833" i="7" l="1"/>
  <c r="AC3832" i="7"/>
  <c r="AD3832" i="7" s="1"/>
  <c r="AC3833" i="7" l="1"/>
  <c r="AD3833" i="7" s="1"/>
  <c r="AA3834" i="7"/>
  <c r="AA3835" i="7" l="1"/>
  <c r="AC3834" i="7"/>
  <c r="AD3834" i="7" s="1"/>
  <c r="AC3835" i="7" l="1"/>
  <c r="AD3835" i="7" s="1"/>
  <c r="AA3836" i="7"/>
  <c r="AA3837" i="7" l="1"/>
  <c r="AC3836" i="7"/>
  <c r="AD3836" i="7" s="1"/>
  <c r="AC3837" i="7" l="1"/>
  <c r="AD3837" i="7" s="1"/>
  <c r="AA3838" i="7"/>
  <c r="AA3839" i="7" l="1"/>
  <c r="AC3839" i="7" s="1"/>
  <c r="AD3839" i="7" s="1"/>
  <c r="AC3838" i="7"/>
  <c r="AD3838" i="7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<sst xmlns="http://schemas.openxmlformats.org/spreadsheetml/2006/main" count="8500" uniqueCount="983">
  <si>
    <t>TradeDate</t>
  </si>
  <si>
    <t>SettleDate</t>
  </si>
  <si>
    <t>Horizon (L)</t>
  </si>
  <si>
    <t>Trade#</t>
  </si>
  <si>
    <t>Start_Tenor</t>
  </si>
  <si>
    <t>Period_Tenor</t>
  </si>
  <si>
    <t>Comment</t>
  </si>
  <si>
    <t>CarryRoll</t>
  </si>
  <si>
    <t>1kdv01</t>
  </si>
  <si>
    <t>TIIE28</t>
  </si>
  <si>
    <t>SwapRate</t>
  </si>
  <si>
    <t>Carry (USD)</t>
  </si>
  <si>
    <t>Carry</t>
  </si>
  <si>
    <t>YFS</t>
  </si>
  <si>
    <t>1y</t>
  </si>
  <si>
    <t>2y</t>
  </si>
  <si>
    <t>3y</t>
  </si>
  <si>
    <t>Horizon Dt</t>
  </si>
  <si>
    <t>3m</t>
  </si>
  <si>
    <t>6m</t>
  </si>
  <si>
    <t>9m</t>
  </si>
  <si>
    <t>1s2s</t>
  </si>
  <si>
    <t>4y</t>
  </si>
  <si>
    <t>5y</t>
  </si>
  <si>
    <t>2s5s</t>
  </si>
  <si>
    <t>7y</t>
  </si>
  <si>
    <t>5s10s</t>
  </si>
  <si>
    <t>10y</t>
  </si>
  <si>
    <t>3s7s</t>
  </si>
  <si>
    <t>15y</t>
  </si>
  <si>
    <t>2s10s</t>
  </si>
  <si>
    <t>20y</t>
  </si>
  <si>
    <t>30y</t>
  </si>
  <si>
    <t>3m3m</t>
  </si>
  <si>
    <t>1y1y vs 2y1y</t>
  </si>
  <si>
    <t>3m6m</t>
  </si>
  <si>
    <t>6m3m</t>
  </si>
  <si>
    <t>9m4m</t>
  </si>
  <si>
    <t>6m7m</t>
  </si>
  <si>
    <t>3m10m</t>
  </si>
  <si>
    <t>1y1y</t>
  </si>
  <si>
    <t>1y2y</t>
  </si>
  <si>
    <t>2y1y</t>
  </si>
  <si>
    <t>1y3y</t>
  </si>
  <si>
    <t>2y2y</t>
  </si>
  <si>
    <t>3y1y</t>
  </si>
  <si>
    <t>1y4y</t>
  </si>
  <si>
    <t>2y3y</t>
  </si>
  <si>
    <t>3y2y</t>
  </si>
  <si>
    <t>4y1y</t>
  </si>
  <si>
    <t>2y5y</t>
  </si>
  <si>
    <t>3y4y</t>
  </si>
  <si>
    <t>4y3y</t>
  </si>
  <si>
    <t>5y2y</t>
  </si>
  <si>
    <t>3y7y</t>
  </si>
  <si>
    <t>5y5y</t>
  </si>
  <si>
    <t>7y3y</t>
  </si>
  <si>
    <t>MPC Meetings</t>
  </si>
  <si>
    <t>Fix Eff</t>
  </si>
  <si>
    <t>Rate</t>
  </si>
  <si>
    <t>#Tenor</t>
  </si>
  <si>
    <t>#Period(L)</t>
  </si>
  <si>
    <t>#TradeDate</t>
  </si>
  <si>
    <t>#Notional</t>
  </si>
  <si>
    <t>#Start Date</t>
  </si>
  <si>
    <t>#Maturity</t>
  </si>
  <si>
    <t>#Cp Date</t>
  </si>
  <si>
    <t>#SmthRate</t>
  </si>
  <si>
    <t>#StpRate</t>
  </si>
  <si>
    <t>#CpStrDate</t>
  </si>
  <si>
    <t>#CpEndDate</t>
  </si>
  <si>
    <t>#FltRateFixing</t>
  </si>
  <si>
    <t>#FltR_Smooth</t>
  </si>
  <si>
    <t>#FltR_Step</t>
  </si>
  <si>
    <t>#FixRate</t>
  </si>
  <si>
    <t>#NetPmt</t>
  </si>
  <si>
    <t>#NetPmt_Step</t>
  </si>
  <si>
    <t>#DF</t>
  </si>
  <si>
    <t>#PVCF</t>
  </si>
  <si>
    <t>#PVCF_Step</t>
  </si>
  <si>
    <t>#NPV</t>
  </si>
  <si>
    <t>#NPV_Step</t>
  </si>
  <si>
    <t>Smooth_Step</t>
  </si>
  <si>
    <t>Tenor</t>
  </si>
  <si>
    <t>Pricing</t>
  </si>
  <si>
    <t>Meetings#</t>
  </si>
  <si>
    <t>#DF_Shftd</t>
  </si>
  <si>
    <t>Decision</t>
  </si>
  <si>
    <t>1m</t>
  </si>
  <si>
    <t>2m</t>
  </si>
  <si>
    <t>4m</t>
  </si>
  <si>
    <t>5m</t>
  </si>
  <si>
    <t>7m</t>
  </si>
  <si>
    <t>8m</t>
  </si>
  <si>
    <t>10m</t>
  </si>
  <si>
    <t>11m</t>
  </si>
  <si>
    <t>12m</t>
  </si>
  <si>
    <t>13m</t>
  </si>
  <si>
    <t>14m</t>
  </si>
  <si>
    <t>15m</t>
  </si>
  <si>
    <t>16m</t>
  </si>
  <si>
    <t>17m</t>
  </si>
  <si>
    <t>18m</t>
  </si>
  <si>
    <t>19m</t>
  </si>
  <si>
    <t>20m</t>
  </si>
  <si>
    <t>21m</t>
  </si>
  <si>
    <t>TerminalRate</t>
  </si>
  <si>
    <t>TIIE</t>
  </si>
  <si>
    <t>Fondeo</t>
  </si>
  <si>
    <t>22m</t>
  </si>
  <si>
    <t>23m</t>
  </si>
  <si>
    <t>24m</t>
  </si>
  <si>
    <t>Spread</t>
  </si>
  <si>
    <t>25m</t>
  </si>
  <si>
    <t>3m vs 6m</t>
  </si>
  <si>
    <t>26m</t>
  </si>
  <si>
    <t>6m vs 9m</t>
  </si>
  <si>
    <t>9m vs 13m</t>
  </si>
  <si>
    <t>Fwd</t>
  </si>
  <si>
    <t>MXN</t>
  </si>
  <si>
    <t>Path</t>
  </si>
  <si>
    <t>at 11.465</t>
  </si>
  <si>
    <t>at 11.47</t>
  </si>
  <si>
    <t>MPC#</t>
  </si>
  <si>
    <t>0-25-25</t>
  </si>
  <si>
    <t>0-0-50</t>
  </si>
  <si>
    <t>0-0-25</t>
  </si>
  <si>
    <t>0-0-0</t>
  </si>
  <si>
    <t>MPC Date</t>
  </si>
  <si>
    <t>FwdTIIE28</t>
  </si>
  <si>
    <t>Inc. Pric.</t>
  </si>
  <si>
    <t>FOMC Dt</t>
  </si>
  <si>
    <t>Sc1 7.50</t>
  </si>
  <si>
    <t>Sc2 8.50</t>
  </si>
  <si>
    <t>SC3 hold</t>
  </si>
  <si>
    <t>Sc4 (M 3y)</t>
  </si>
  <si>
    <t>Meeting</t>
  </si>
  <si>
    <t>Bps</t>
  </si>
  <si>
    <t>O/N</t>
  </si>
  <si>
    <t>T</t>
  </si>
  <si>
    <t>Finamex Rec/Pay</t>
  </si>
  <si>
    <t>Outright DV01</t>
  </si>
  <si>
    <t>valChck</t>
  </si>
  <si>
    <t>krrChck</t>
  </si>
  <si>
    <t>Prd_Tenor</t>
  </si>
  <si>
    <t>Start_Date</t>
  </si>
  <si>
    <t>End_Date</t>
  </si>
  <si>
    <t>Notional_MXN</t>
  </si>
  <si>
    <t>NPV_MXN</t>
  </si>
  <si>
    <t>DV01_USD</t>
  </si>
  <si>
    <t>Date_Generation</t>
  </si>
  <si>
    <t>KRR_Group</t>
  </si>
  <si>
    <t>Comment 1</t>
  </si>
  <si>
    <t>Comment 2</t>
  </si>
  <si>
    <t>S2B</t>
  </si>
  <si>
    <t>Cashflows</t>
  </si>
  <si>
    <t>#1L</t>
  </si>
  <si>
    <t>#3L</t>
  </si>
  <si>
    <t>#6L</t>
  </si>
  <si>
    <t>#9L</t>
  </si>
  <si>
    <t>#13L</t>
  </si>
  <si>
    <t>#26L</t>
  </si>
  <si>
    <t>#39L</t>
  </si>
  <si>
    <t>#52L</t>
  </si>
  <si>
    <t>#65L</t>
  </si>
  <si>
    <t>#91L</t>
  </si>
  <si>
    <t>#130L</t>
  </si>
  <si>
    <t>#195L</t>
  </si>
  <si>
    <t>#260L</t>
  </si>
  <si>
    <t>#390L</t>
  </si>
  <si>
    <t>x</t>
  </si>
  <si>
    <t>Backward</t>
  </si>
  <si>
    <t>Collapse</t>
  </si>
  <si>
    <t>usdmxn</t>
  </si>
  <si>
    <t>Notional</t>
  </si>
  <si>
    <t>step_fltRate</t>
  </si>
  <si>
    <t>step_fltAmt</t>
  </si>
  <si>
    <t>step_netAmt</t>
  </si>
  <si>
    <t>FltRate</t>
  </si>
  <si>
    <t>DF</t>
  </si>
  <si>
    <t>PV</t>
  </si>
  <si>
    <t>CF(ZFR)</t>
  </si>
  <si>
    <t>CF(TIIE28)</t>
  </si>
  <si>
    <t>NetCF</t>
  </si>
  <si>
    <t>PVNetCF</t>
  </si>
  <si>
    <t>FltRateGF</t>
  </si>
  <si>
    <t>CumFltRateGF</t>
  </si>
  <si>
    <t>ZeroFixedRate</t>
  </si>
  <si>
    <t>Risk</t>
  </si>
  <si>
    <t>Gate</t>
  </si>
  <si>
    <t>ZFR</t>
  </si>
  <si>
    <t>MPC Pricing</t>
  </si>
  <si>
    <t>Send2Blotter</t>
  </si>
  <si>
    <t>jun24</t>
  </si>
  <si>
    <t>sep24</t>
  </si>
  <si>
    <t>4y2y</t>
  </si>
  <si>
    <t>5y1y</t>
  </si>
  <si>
    <t>7y1y</t>
  </si>
  <si>
    <t>7y2y</t>
  </si>
  <si>
    <t>10y1y</t>
  </si>
  <si>
    <t>10y2y</t>
  </si>
  <si>
    <t>3y3y</t>
  </si>
  <si>
    <t>5y3y</t>
  </si>
  <si>
    <t>10y3y</t>
  </si>
  <si>
    <t>NPV</t>
  </si>
  <si>
    <t>DV01</t>
  </si>
  <si>
    <t>Delta</t>
  </si>
  <si>
    <t>TradeRoll</t>
  </si>
  <si>
    <t>n</t>
  </si>
  <si>
    <t>#CpStrDateRoll</t>
  </si>
  <si>
    <t>#FltRateFixingRoll</t>
  </si>
  <si>
    <t>#FltRStep</t>
  </si>
  <si>
    <t>#FltRStepRoll</t>
  </si>
  <si>
    <t>MPCM</t>
  </si>
  <si>
    <t>MPCMR</t>
  </si>
  <si>
    <t>MPCMf</t>
  </si>
  <si>
    <t>MPCMRf</t>
  </si>
  <si>
    <t>#SwpR</t>
  </si>
  <si>
    <t>#SwpRRoll</t>
  </si>
  <si>
    <t>#CRE</t>
  </si>
  <si>
    <t>#%CRE</t>
  </si>
  <si>
    <t>SettleRoll</t>
  </si>
  <si>
    <t>isCpnRoll</t>
  </si>
  <si>
    <t>RollEffect</t>
  </si>
  <si>
    <t>Trade_#</t>
  </si>
  <si>
    <t>Fwd_Tenor</t>
  </si>
  <si>
    <t>Clearing</t>
  </si>
  <si>
    <t>Clearing_Broker</t>
  </si>
  <si>
    <t>Broker</t>
  </si>
  <si>
    <t>Cpty</t>
  </si>
  <si>
    <t>ID</t>
  </si>
  <si>
    <t>Notes</t>
  </si>
  <si>
    <t>Upfront_Fee_MXN</t>
  </si>
  <si>
    <t>#PnL</t>
  </si>
  <si>
    <t>T-1 (cme)</t>
  </si>
  <si>
    <t>InitRisk(USD)</t>
  </si>
  <si>
    <t>DayRisk (USD)</t>
  </si>
  <si>
    <t>EoD Risk (USD)</t>
  </si>
  <si>
    <t>PnL</t>
  </si>
  <si>
    <t>USD</t>
  </si>
  <si>
    <t>DeltaRates</t>
  </si>
  <si>
    <t>Trading</t>
  </si>
  <si>
    <t>EoD</t>
  </si>
  <si>
    <t>Outright</t>
  </si>
  <si>
    <t>#3L - #13L</t>
  </si>
  <si>
    <t>#26L - #65L</t>
  </si>
  <si>
    <t>#91L - #130L</t>
  </si>
  <si>
    <t>#195L - #260L</t>
  </si>
  <si>
    <t>Date</t>
  </si>
  <si>
    <t>BANXICO MEETING</t>
  </si>
  <si>
    <t>MM.MXN.TIIE.28D.MEX06</t>
  </si>
  <si>
    <t>FX</t>
  </si>
  <si>
    <t>Swap.12W.MXN.TIIE.28D/28D.MEX06</t>
  </si>
  <si>
    <t>Bucket</t>
  </si>
  <si>
    <t>DV01 (USD)</t>
  </si>
  <si>
    <t>Swap.24W.MXN.TIIE.28D/28D.MEX06</t>
  </si>
  <si>
    <t>Flat</t>
  </si>
  <si>
    <t>Swap.36W.MXN.TIIE.28D/28D.MEX06</t>
  </si>
  <si>
    <t xml:space="preserve"> #1L </t>
  </si>
  <si>
    <t>Swap.52W.MXN.TIIE.28D/28D.MEX06</t>
  </si>
  <si>
    <t xml:space="preserve"> #3L </t>
  </si>
  <si>
    <t>Swap.104W.MXN.TIIE.28D/28D.MEX06</t>
  </si>
  <si>
    <t xml:space="preserve"> #6L </t>
  </si>
  <si>
    <t>Swap.156W.MXN.TIIE.28D/28D.MEX06</t>
  </si>
  <si>
    <t xml:space="preserve"> #9L </t>
  </si>
  <si>
    <t>Swap.208W.MXN.TIIE.28D/28D.MEX06</t>
  </si>
  <si>
    <t xml:space="preserve"> #13L </t>
  </si>
  <si>
    <t>Swap.260W.MXN.TIIE.28D/28D.MEX06</t>
  </si>
  <si>
    <t xml:space="preserve"> #26L </t>
  </si>
  <si>
    <t>Swap.364W.MXN.TIIE.28D/28D.MEX06</t>
  </si>
  <si>
    <t xml:space="preserve"> #39L </t>
  </si>
  <si>
    <t>Swap.520W.MXN.TIIE.28D/28D.MEX06</t>
  </si>
  <si>
    <t xml:space="preserve"> #52L </t>
  </si>
  <si>
    <t>Swap.182M.MXN.TIIE.28D/28D.MEX06</t>
  </si>
  <si>
    <t xml:space="preserve"> #65L </t>
  </si>
  <si>
    <t>Swap.1040W.MXN.TIIE.28D/28D.MEX06</t>
  </si>
  <si>
    <t xml:space="preserve"> #91L </t>
  </si>
  <si>
    <t>Swap.364M.MXN.TIIE.28D/28D.MEX06</t>
  </si>
  <si>
    <t xml:space="preserve"> #130L </t>
  </si>
  <si>
    <t>FX.USD.MXN.ON</t>
  </si>
  <si>
    <t xml:space="preserve"> #195L </t>
  </si>
  <si>
    <t>FX.USD.MXN.TN</t>
  </si>
  <si>
    <t xml:space="preserve"> #260L </t>
  </si>
  <si>
    <t>FX.USD.MXN</t>
  </si>
  <si>
    <t xml:space="preserve"> #390L </t>
  </si>
  <si>
    <t>FX.USD.MXN.1W</t>
  </si>
  <si>
    <t>FX.USD.MXN.1M</t>
  </si>
  <si>
    <t>FX.USD.MXN.2M</t>
  </si>
  <si>
    <t>FX.USD.MXN.3M</t>
  </si>
  <si>
    <t>FX.USD.MXN.6M</t>
  </si>
  <si>
    <t>FX.USD.MXN.9M</t>
  </si>
  <si>
    <t>DELTA</t>
  </si>
  <si>
    <t>FX.USD.MXN.1Y</t>
  </si>
  <si>
    <t>BucketRisk</t>
  </si>
  <si>
    <t>Swap.104W.MXN.TIIE.28D/USD.LIBOR.1M.LIBOR01</t>
  </si>
  <si>
    <t>Swap.156W.MXN.TIIE.28D/USD.LIBOR.1M.LIBOR01</t>
  </si>
  <si>
    <t>Swap.208W.MXN.TIIE.28D/USD.LIBOR.1M.LIBOR01</t>
  </si>
  <si>
    <t>Swap.260W.MXN.TIIE.28D/USD.LIBOR.1M.LIBOR01</t>
  </si>
  <si>
    <t>Swap.364W.MXN.TIIE.28D/USD.LIBOR.1M.LIBOR01</t>
  </si>
  <si>
    <t>Swap.520W.MXN.TIIE.28D/USD.LIBOR.1M.LIBOR01</t>
  </si>
  <si>
    <t>Swap.182M.MXN.TIIE.28D/USD.LIBOR.1M.LIBOR01</t>
  </si>
  <si>
    <t>Swap.1040W.MXN.TIIE.28D/USD.LIBOR.1M.LIBOR01</t>
  </si>
  <si>
    <t>Swap.364M.MXN.TIIE.28D/USD.LIBOR.1M.LIBOR01</t>
  </si>
  <si>
    <t>MXN OIS</t>
  </si>
  <si>
    <t>MXNTIIE</t>
  </si>
  <si>
    <t>d</t>
  </si>
  <si>
    <t>T-1</t>
  </si>
  <si>
    <t>T'</t>
  </si>
  <si>
    <t>N</t>
  </si>
  <si>
    <t>t1</t>
  </si>
  <si>
    <t>t2</t>
  </si>
  <si>
    <t>ft1t2</t>
  </si>
  <si>
    <t>Dft2</t>
  </si>
  <si>
    <t>Ticker</t>
  </si>
  <si>
    <t>Period</t>
  </si>
  <si>
    <t>Types</t>
  </si>
  <si>
    <t>Quotes</t>
  </si>
  <si>
    <t>Bid</t>
  </si>
  <si>
    <t>Offer</t>
  </si>
  <si>
    <t>Mid</t>
  </si>
  <si>
    <t>CostCalc</t>
  </si>
  <si>
    <t>Ten</t>
  </si>
  <si>
    <t>REMATE MID</t>
  </si>
  <si>
    <t>Bid Path</t>
  </si>
  <si>
    <t>Offer Path</t>
  </si>
  <si>
    <t>OptField</t>
  </si>
  <si>
    <t>OptParam</t>
  </si>
  <si>
    <t>OptMid</t>
  </si>
  <si>
    <t>MXIBTIIE Index</t>
  </si>
  <si>
    <t>%1L</t>
  </si>
  <si>
    <t>DEPO</t>
  </si>
  <si>
    <t>start</t>
  </si>
  <si>
    <t>MPSWC Curncy</t>
  </si>
  <si>
    <t>%3L</t>
  </si>
  <si>
    <t>SWAP</t>
  </si>
  <si>
    <t>end</t>
  </si>
  <si>
    <t>MPSWF Curncy</t>
  </si>
  <si>
    <t>%6L</t>
  </si>
  <si>
    <t>target</t>
  </si>
  <si>
    <t>MPSWI Curncy</t>
  </si>
  <si>
    <t>%9L</t>
  </si>
  <si>
    <t>init</t>
  </si>
  <si>
    <t>MPSW1A Curncy</t>
  </si>
  <si>
    <t>%13L</t>
  </si>
  <si>
    <t>MPSW2B Curncy</t>
  </si>
  <si>
    <t>%26L</t>
  </si>
  <si>
    <t>MPSW3C Curncy</t>
  </si>
  <si>
    <t>%39L</t>
  </si>
  <si>
    <t>MPSW4D Curncy</t>
  </si>
  <si>
    <t>%52L</t>
  </si>
  <si>
    <t>MPSW5E Curncy</t>
  </si>
  <si>
    <t>%65L</t>
  </si>
  <si>
    <t>MPSW7G Curncy</t>
  </si>
  <si>
    <t>%91L</t>
  </si>
  <si>
    <t>MPSW10J Curncy</t>
  </si>
  <si>
    <t>%130L</t>
  </si>
  <si>
    <t>MPSW16C Curncy</t>
  </si>
  <si>
    <t>%195L</t>
  </si>
  <si>
    <t>MPSW21H Curncy</t>
  </si>
  <si>
    <t>%260L</t>
  </si>
  <si>
    <t>MPSW32F Curncy</t>
  </si>
  <si>
    <t>%390L</t>
  </si>
  <si>
    <t>TIIE Spreads</t>
  </si>
  <si>
    <t>Sleg</t>
  </si>
  <si>
    <t>Lleg</t>
  </si>
  <si>
    <t>TIIE 3m vs 6m</t>
  </si>
  <si>
    <t>3s6m</t>
  </si>
  <si>
    <t>TIIE 6m vs 9m</t>
  </si>
  <si>
    <t>6s9m</t>
  </si>
  <si>
    <t>TIIE 9m vs 1y</t>
  </si>
  <si>
    <t>9s1y</t>
  </si>
  <si>
    <t>TIIE 1y vs 2y</t>
  </si>
  <si>
    <t>Tickers</t>
  </si>
  <si>
    <t>MXN BDEM Curncy</t>
  </si>
  <si>
    <t>Spot Rate</t>
  </si>
  <si>
    <t>SPOT</t>
  </si>
  <si>
    <t>MPBSMC Curncy</t>
  </si>
  <si>
    <t>BASIS</t>
  </si>
  <si>
    <t>MPBSMF Curncy</t>
  </si>
  <si>
    <t>MPBSMI Curncy</t>
  </si>
  <si>
    <t>MPBSM1A Curncy</t>
  </si>
  <si>
    <t>MPBSM2B Curncy</t>
  </si>
  <si>
    <t>MPBSM3C Curncy</t>
  </si>
  <si>
    <t>MPBSM4D Curncy</t>
  </si>
  <si>
    <t>MPBSM5E Curncy</t>
  </si>
  <si>
    <t>MPBSM7G Curncy</t>
  </si>
  <si>
    <t>MPBSM10J Curncy</t>
  </si>
  <si>
    <t>MPBSM16C Curncy</t>
  </si>
  <si>
    <t>MPBSM21H Curncy</t>
  </si>
  <si>
    <t>MPBSM32F Curncy</t>
  </si>
  <si>
    <t>MXNTN Curncy</t>
  </si>
  <si>
    <t>%-1B</t>
  </si>
  <si>
    <t>POINTS</t>
  </si>
  <si>
    <t>MXN1W Curncy</t>
  </si>
  <si>
    <t>%1W</t>
  </si>
  <si>
    <t>MXN1M Curncy</t>
  </si>
  <si>
    <t>%1M</t>
  </si>
  <si>
    <t>MXN2M Curncy</t>
  </si>
  <si>
    <t>%2M</t>
  </si>
  <si>
    <t>MXN3M Curncy</t>
  </si>
  <si>
    <t>%3M</t>
  </si>
  <si>
    <t>MXN6M Curncy</t>
  </si>
  <si>
    <t>%6M</t>
  </si>
  <si>
    <t>MXN9M Curncy</t>
  </si>
  <si>
    <t>%9M</t>
  </si>
  <si>
    <t>MXN12M Curncy</t>
  </si>
  <si>
    <t>%1Y</t>
  </si>
  <si>
    <t>Tenors</t>
  </si>
  <si>
    <t>SOFRRATE Index</t>
  </si>
  <si>
    <t>1B</t>
  </si>
  <si>
    <t>1F</t>
  </si>
  <si>
    <t>FUT</t>
  </si>
  <si>
    <t>2F</t>
  </si>
  <si>
    <t>SFRH4</t>
  </si>
  <si>
    <t>3F</t>
  </si>
  <si>
    <t>SFRH4 Comdty</t>
  </si>
  <si>
    <t>SFRM4</t>
  </si>
  <si>
    <t>4F</t>
  </si>
  <si>
    <t>SFRM4 Comdty</t>
  </si>
  <si>
    <t>SFRU4</t>
  </si>
  <si>
    <t>5F</t>
  </si>
  <si>
    <t>USOSFR2 BGN Curncy</t>
  </si>
  <si>
    <t>%2Y</t>
  </si>
  <si>
    <t>USOSFR3 BGN Curncy</t>
  </si>
  <si>
    <t>%3Y</t>
  </si>
  <si>
    <t>USOSFR4 BGN Curncy</t>
  </si>
  <si>
    <t>%4Y</t>
  </si>
  <si>
    <t>USOSFR5 BGN Curncy</t>
  </si>
  <si>
    <t>%5Y</t>
  </si>
  <si>
    <t>USOSFR6 BGN Curncy</t>
  </si>
  <si>
    <t>%6Y</t>
  </si>
  <si>
    <t>USOSFR7 BGN Curncy</t>
  </si>
  <si>
    <t>%7Y</t>
  </si>
  <si>
    <t>USOSFR8 BGN Curncy</t>
  </si>
  <si>
    <t>%8Y</t>
  </si>
  <si>
    <t>USOSFR9 BGN Curncy</t>
  </si>
  <si>
    <t>%9Y</t>
  </si>
  <si>
    <t>USOSFR10 BGN Curncy</t>
  </si>
  <si>
    <t>%10Y</t>
  </si>
  <si>
    <t>USOSFR12 BGN Curncy</t>
  </si>
  <si>
    <t>%12Y</t>
  </si>
  <si>
    <t>USOSFR15 BGN Curncy</t>
  </si>
  <si>
    <t>%15Y</t>
  </si>
  <si>
    <t>USOSFR20 BGN Curncy</t>
  </si>
  <si>
    <t>%20Y</t>
  </si>
  <si>
    <t>USOSFR25 BGN Curncy</t>
  </si>
  <si>
    <t>%25Y</t>
  </si>
  <si>
    <t>USOSFR30 BGN Curncy</t>
  </si>
  <si>
    <t>%30Y</t>
  </si>
  <si>
    <t>USOSFR40 BGN Curncy</t>
  </si>
  <si>
    <t>%40Y</t>
  </si>
  <si>
    <t>USOSFR50 BGN Curncy</t>
  </si>
  <si>
    <t>%50Y</t>
  </si>
  <si>
    <t>FEDL01 Index</t>
  </si>
  <si>
    <t>USSO1Z Curncy</t>
  </si>
  <si>
    <t>OIS</t>
  </si>
  <si>
    <t>USSO2Z Curncy</t>
  </si>
  <si>
    <t>%2W</t>
  </si>
  <si>
    <t>USSO3Z Curncy</t>
  </si>
  <si>
    <t>%3W</t>
  </si>
  <si>
    <t>USSOA Curncy</t>
  </si>
  <si>
    <t>USSOB Curncy</t>
  </si>
  <si>
    <t>USSOC Curncy</t>
  </si>
  <si>
    <t>USSOD Curncy</t>
  </si>
  <si>
    <t>%4M</t>
  </si>
  <si>
    <t>USSOE Curncy</t>
  </si>
  <si>
    <t>%5M</t>
  </si>
  <si>
    <t>USSOF Curncy</t>
  </si>
  <si>
    <t>USSOI Curncy</t>
  </si>
  <si>
    <t>USSO1 Curncy</t>
  </si>
  <si>
    <t>%12M</t>
  </si>
  <si>
    <t>USSO1F Curncy</t>
  </si>
  <si>
    <t>%18M</t>
  </si>
  <si>
    <t>USSO2 Curncy</t>
  </si>
  <si>
    <t>USSO3 Curncy</t>
  </si>
  <si>
    <t>USSO4 Curncy</t>
  </si>
  <si>
    <t>USSO5 Curncy</t>
  </si>
  <si>
    <t>USSO7 Curncy</t>
  </si>
  <si>
    <t>USSO10 Curncy</t>
  </si>
  <si>
    <t>USSO12 Curncy</t>
  </si>
  <si>
    <t>USSO15 Curncy</t>
  </si>
  <si>
    <t>USSO20 Curncy</t>
  </si>
  <si>
    <t>USSO25 Curncy</t>
  </si>
  <si>
    <t>USSO30 Curncy</t>
  </si>
  <si>
    <t>USSO40 Curncy</t>
  </si>
  <si>
    <t>USSWAP50 Curncy</t>
  </si>
  <si>
    <t>Meeting_Dates</t>
  </si>
  <si>
    <t>Chg</t>
  </si>
  <si>
    <t>FOMC_Dates</t>
  </si>
  <si>
    <t>CumChg</t>
  </si>
  <si>
    <t>ImpliedR</t>
  </si>
  <si>
    <t>T 2Y</t>
  </si>
  <si>
    <t>FEDL01</t>
  </si>
  <si>
    <t>ImplR_Tkr</t>
  </si>
  <si>
    <t>US0AFR MAY2024 Index</t>
  </si>
  <si>
    <t>US0AFR JUN2024 Index</t>
  </si>
  <si>
    <t>US0AFR JUL2024 Index</t>
  </si>
  <si>
    <t>US0AFR SEP2024 Index</t>
  </si>
  <si>
    <t>US0AFR NOV2024 Index</t>
  </si>
  <si>
    <t>US0AFR DEC2024 Index</t>
  </si>
  <si>
    <t>US0AFR JAN2025 Index</t>
  </si>
  <si>
    <t>Possible Combinatios:</t>
  </si>
  <si>
    <t>Valuation_Check</t>
  </si>
  <si>
    <t>Key_Rate_Risk_Check</t>
  </si>
  <si>
    <t>dic23</t>
  </si>
  <si>
    <t>MX CAL</t>
  </si>
  <si>
    <t>US CAL</t>
  </si>
  <si>
    <t>UDI</t>
  </si>
  <si>
    <t>ASW Mar29</t>
  </si>
  <si>
    <t>MonthC</t>
  </si>
  <si>
    <t>FF</t>
  </si>
  <si>
    <t>PX_LAST</t>
  </si>
  <si>
    <t>Month</t>
  </si>
  <si>
    <t>FutCode</t>
  </si>
  <si>
    <t>F</t>
  </si>
  <si>
    <t>G</t>
  </si>
  <si>
    <t>H</t>
  </si>
  <si>
    <t>J</t>
  </si>
  <si>
    <t>K</t>
  </si>
  <si>
    <t>M</t>
  </si>
  <si>
    <t>Q</t>
  </si>
  <si>
    <t>U</t>
  </si>
  <si>
    <t>V</t>
  </si>
  <si>
    <t>X</t>
  </si>
  <si>
    <t>Z</t>
  </si>
  <si>
    <t>ImpYld</t>
  </si>
  <si>
    <t>ImpChg</t>
  </si>
  <si>
    <t>Mty</t>
  </si>
  <si>
    <t>9m vs 1y</t>
  </si>
  <si>
    <t>ASW Mar26</t>
  </si>
  <si>
    <t>ASW May33</t>
  </si>
  <si>
    <t>ASW Nov47</t>
  </si>
  <si>
    <t>2s3s</t>
  </si>
  <si>
    <t>3s4s</t>
  </si>
  <si>
    <t>4s5s</t>
  </si>
  <si>
    <t>ASW Mar27</t>
  </si>
  <si>
    <t>IncChg</t>
  </si>
  <si>
    <t>Prob 25bp Cut</t>
  </si>
  <si>
    <t>MBONO</t>
  </si>
  <si>
    <t>FUTURES</t>
  </si>
  <si>
    <t>Total</t>
  </si>
  <si>
    <t>MXUS10Y</t>
  </si>
  <si>
    <t>MXUS05Y</t>
  </si>
  <si>
    <t>MXUS02Y</t>
  </si>
  <si>
    <t>Delta Src</t>
  </si>
  <si>
    <t>1s5s</t>
  </si>
  <si>
    <t>9m4m vs 1y1y</t>
  </si>
  <si>
    <t>#DV01</t>
  </si>
  <si>
    <t>[3]</t>
  </si>
  <si>
    <t>dtype: object</t>
  </si>
  <si>
    <t>8089 PCR</t>
  </si>
  <si>
    <t>date</t>
  </si>
  <si>
    <t>fixingDate</t>
  </si>
  <si>
    <t>accStartDate</t>
  </si>
  <si>
    <t>accEndDate</t>
  </si>
  <si>
    <t>fixAmt</t>
  </si>
  <si>
    <t>fltAmt</t>
  </si>
  <si>
    <t>netAmt</t>
  </si>
  <si>
    <t>accDays</t>
  </si>
  <si>
    <t>TradeID</t>
  </si>
  <si>
    <t>2y1y vs 3y1y</t>
  </si>
  <si>
    <t>ASW Mar25</t>
  </si>
  <si>
    <t>4s5s7s</t>
  </si>
  <si>
    <t>Mkt</t>
  </si>
  <si>
    <t>4y1y vs 5y2y</t>
  </si>
  <si>
    <t>dec24</t>
  </si>
  <si>
    <t>Bucket Risk</t>
  </si>
  <si>
    <t>Costs</t>
  </si>
  <si>
    <t>CalcCost</t>
  </si>
  <si>
    <t>CalcBO</t>
  </si>
  <si>
    <t>3y1y vs 4y1y</t>
  </si>
  <si>
    <t>3y2y vs 5y2y</t>
  </si>
  <si>
    <t>3y2y vs 5y5y</t>
  </si>
  <si>
    <t>1y1y imm</t>
  </si>
  <si>
    <t>2y1y imm</t>
  </si>
  <si>
    <t>jun26</t>
  </si>
  <si>
    <t>SFRZ4</t>
  </si>
  <si>
    <t>SFRH5</t>
  </si>
  <si>
    <t>SFRU4 Comdty</t>
  </si>
  <si>
    <t>SFRZ4 Comdty</t>
  </si>
  <si>
    <t>SFRH5 Comdty</t>
  </si>
  <si>
    <t>Cum.</t>
  </si>
  <si>
    <t>2y1y vs 3y2y</t>
  </si>
  <si>
    <t>CalSpread</t>
  </si>
  <si>
    <t>PCR</t>
  </si>
  <si>
    <t>BID</t>
  </si>
  <si>
    <t>OFFER</t>
  </si>
  <si>
    <t>BOSpread</t>
  </si>
  <si>
    <t>2y2y vs 3y2y</t>
  </si>
  <si>
    <t>91282CGR Govt</t>
  </si>
  <si>
    <t>Título</t>
  </si>
  <si>
    <t>Tasa objetivo</t>
  </si>
  <si>
    <t>Periodo disponible</t>
  </si>
  <si>
    <t>21/01/2008 - 25/03/2024</t>
  </si>
  <si>
    <t>02/01/2006 - 22/03/2024</t>
  </si>
  <si>
    <t>23/03/1995 - 25/03/2024</t>
  </si>
  <si>
    <t>Periodicidad</t>
  </si>
  <si>
    <t>Diaria</t>
  </si>
  <si>
    <t>Cifra</t>
  </si>
  <si>
    <t>Porcentajes</t>
  </si>
  <si>
    <t>Tasas Promedio</t>
  </si>
  <si>
    <t>Unidad</t>
  </si>
  <si>
    <t>Sin Unidad</t>
  </si>
  <si>
    <t>Base</t>
  </si>
  <si>
    <t>Aviso</t>
  </si>
  <si>
    <t>Tipo de información</t>
  </si>
  <si>
    <t>Niveles</t>
  </si>
  <si>
    <t>Fecha</t>
  </si>
  <si>
    <t>SF61745</t>
  </si>
  <si>
    <t>SF331451</t>
  </si>
  <si>
    <t>SF43783</t>
  </si>
  <si>
    <t>N/E</t>
  </si>
  <si>
    <t>TIIE Fondeo</t>
  </si>
  <si>
    <t>TIIE 28</t>
  </si>
  <si>
    <t>m6 2y2y</t>
  </si>
  <si>
    <t>2y2y at 8.07</t>
  </si>
  <si>
    <t xml:space="preserve">m24 </t>
  </si>
  <si>
    <t>Porto</t>
  </si>
  <si>
    <t>Tenors: Spot /2.00Y</t>
  </si>
  <si>
    <t>Start Date: 08-Apr-2024</t>
  </si>
  <si>
    <t>End Date: 06-Apr-2026</t>
  </si>
  <si>
    <t>Notional: MXN$ -185,000,000</t>
  </si>
  <si>
    <t>Rate: % 10.0000</t>
  </si>
  <si>
    <t>Finamex: REC Fixed MXN IRS</t>
  </si>
  <si>
    <t>Verition: PAY Fixed MXN IRS</t>
  </si>
  <si>
    <t>9m1y2m</t>
  </si>
  <si>
    <t>fly bid</t>
  </si>
  <si>
    <t>fly offer</t>
  </si>
  <si>
    <t>Mbonos</t>
  </si>
  <si>
    <t>TOTAL</t>
  </si>
  <si>
    <t>12    2025-12-11  2025-12-12           NaN</t>
  </si>
  <si>
    <t>Meeting Date</t>
  </si>
  <si>
    <t>Eff Date</t>
  </si>
  <si>
    <t>Sens</t>
  </si>
  <si>
    <t>At 2024-06-28</t>
  </si>
  <si>
    <t>1s2s3s</t>
  </si>
  <si>
    <t>IRS MXN 2024-03-22 2026-03-20 MXIBTII</t>
  </si>
  <si>
    <t>ff_Meeting          Sens</t>
  </si>
  <si>
    <t>IRS MXN 2019-08-13 2024-08-07 6.905000 (BP)</t>
  </si>
  <si>
    <t>IRS MXN 2019-08-13 2024-08-07 6.9125000 (MS)</t>
  </si>
  <si>
    <t>IRS MXN 2019-08-14 2024-08-08 6.915000 (ML)</t>
  </si>
  <si>
    <t>IRS MXN 2019-08-15 2024-08-09 6.79000 (MS)</t>
  </si>
  <si>
    <t>IRS MXN 2019-08-16 2024-08-12 6.70000 (MS)</t>
  </si>
  <si>
    <t>IRS MXN 2019-09-23 2024-09-17 6.48500 (BP)</t>
  </si>
  <si>
    <t>IRS MXN 2020-03-04 2025-02-27 5.96000 (XP)</t>
  </si>
  <si>
    <t>IRS MXN 2020-03-13 2025-03-11 7.39000 (JB)</t>
  </si>
  <si>
    <t>IRS MXN 2020-03-17 2025-03-12 7.34100 (JB)</t>
  </si>
  <si>
    <t>IRS MXN 2020-06-02 2025-05-28 5.31900 (JB)</t>
  </si>
  <si>
    <t>IRS MXN 2020-06-04 2025-05-30 5.31000 (BP)</t>
  </si>
  <si>
    <t>IRS MXN 2020-08-14 2025-08-11 4.92000 (BP)</t>
  </si>
  <si>
    <t>IRS MXN 2020-08-14 2025-08-11 4.92150 (BP)</t>
  </si>
  <si>
    <t>IRS MXN 2020-09-15 2025-09-11 4.86000 (JB)</t>
  </si>
  <si>
    <t>IRS MXN 2021-09-29 2026-09-24 7.09000 (GS)</t>
  </si>
  <si>
    <t>IRS MXN 2021-09-30 2026-09-25 7.14500 (BP)</t>
  </si>
  <si>
    <t>IRS MXN 2021-10-15 2026-10-12 7.29000 (DB)</t>
  </si>
  <si>
    <t>IRS MXN 2021-10-18 2026-10-13 7.36000 (SC)</t>
  </si>
  <si>
    <t>IRS MXN 2021-11-24 2026-11-18 7.40000 (BP)</t>
  </si>
  <si>
    <t>IRS MXN 2021-11-24 2026-11-18 7.45000 (JB)</t>
  </si>
  <si>
    <t>IRS MXN 2021-12-07 2026-12-01 7.10250 (JB)</t>
  </si>
  <si>
    <t>IRS MXN 2021-12-08 2026-12-02 7.08500 (XP)</t>
  </si>
  <si>
    <t>IRS MXN 2021-12-17 2026-12-11 7.14000 (GS)</t>
  </si>
  <si>
    <t>IRS MXN 2021-12-17 2026-12-11 7.18000 (BB)</t>
  </si>
  <si>
    <t>IRS MXN 2022-04-07 2027-04-01 8.45500 (XP)</t>
  </si>
  <si>
    <t>IRS MXN 2022-05-13 2027-05-07 8.71500 (MS)</t>
  </si>
  <si>
    <t>IRS MXN 2022-05-13 2027-05-07 8.76000 (UB)</t>
  </si>
  <si>
    <t>IRS MXN 2022-07-06 2024-07-03 9.295000 (XP)</t>
  </si>
  <si>
    <t>IRS MXN 2022-07-06 2027-06-30 8.760000 (XP)</t>
  </si>
  <si>
    <t>IRS MXN 2022-08-11 2024-08-08 8.900000 (JB)</t>
  </si>
  <si>
    <t>IRS MXN 2022-08-11 2024-08-08 8.900000 (XP)</t>
  </si>
  <si>
    <t>IRS MXN 2022-08-12 2024-08-09 8.930000 (SB)</t>
  </si>
  <si>
    <t>IRS MXN 2022-08-12 2024-08-09 8.935000 (BB)</t>
  </si>
  <si>
    <t>IRS MXN 2022-08-24 2025-08-20 8.855000 (DB)</t>
  </si>
  <si>
    <t>IRS MXN 2022-08-30 2024-08-27 9.560000 (SC)</t>
  </si>
  <si>
    <t>IRS MXN 2022-08-30 2024-08-27 9.560000 (ST)</t>
  </si>
  <si>
    <t>IRS MXN 2022-09-12 2025-09-08 9.040000 (SC)</t>
  </si>
  <si>
    <t>IRS MXN 2022-09-12 2025-09-08 9.060000 (BP)</t>
  </si>
  <si>
    <t>IRS MXN 2023-05-04 2026-04-30 MXIB 9.065(FM)(01)</t>
  </si>
  <si>
    <t>IRS MXN 2023-02-08 2026-02-04 MXIBTII</t>
  </si>
  <si>
    <t>IRS MXN 2023-04-19 2028-04-12 MXIBTII</t>
  </si>
  <si>
    <t>IRS MXN 2023-04-21 2028-04-14 MXIBTII</t>
  </si>
  <si>
    <t>IRS MXN 2023-04-24 2028-04-17 MXIBTII</t>
  </si>
  <si>
    <t>IRS MXN 2023-04-26 2026-04-22 MXIBTII</t>
  </si>
  <si>
    <t>IRS MXN 2023-05-04 2026-04-30 MXIBTII</t>
  </si>
  <si>
    <t>IRS MXN 2023-05-15 2025-05-12 MXIBTII</t>
  </si>
  <si>
    <t>IRS MXN 2023-05-15 2026-05-11 MXIBTII</t>
  </si>
  <si>
    <t>IRS MXN 2023-05-16 2025-05-13 MXIBTII</t>
  </si>
  <si>
    <t>IRS MXN 2023-05-19 2025-05-16 MXIBTII</t>
  </si>
  <si>
    <t>IRS MXN 2023-05-19 2026-05-15 MXIBTII</t>
  </si>
  <si>
    <t>IRS MXN 2023-05-19 2028-05-12 MXIBTII</t>
  </si>
  <si>
    <t>IRS MXN 2023-05-26 2026-05-22 MXIBTII</t>
  </si>
  <si>
    <t>IRS MXN 2023-06-02 2026-05-29 MXIBTII</t>
  </si>
  <si>
    <t>IRS MXN 2023-06-14 2025-06-11 MXIBTII</t>
  </si>
  <si>
    <t>IRS MXN 2023-06-14 2026-06-10 MXIBTII</t>
  </si>
  <si>
    <t>IRS MXN 2023-06-14 2028-06-07 MXIBTII</t>
  </si>
  <si>
    <t>IRS MXN 2023-06-26 2025-06-23 MXIBTII</t>
  </si>
  <si>
    <t>IRS MXN 2023-06-28 2025-06-25 MXIBTII</t>
  </si>
  <si>
    <t>IRS MXN 2023-06-28 2026-06-24 MXIBTII</t>
  </si>
  <si>
    <t>IRS MXN 2023-06-30 2025-06-27 MXIBTII</t>
  </si>
  <si>
    <t>IRS MXN 2023-07-28 2028-07-21 MXIBTII</t>
  </si>
  <si>
    <t>IRS MXN 2023-08-07 2025-08-04 MXIBTII</t>
  </si>
  <si>
    <t>IRS MXN 2023-08-09 2025-08-06 MXIBTII</t>
  </si>
  <si>
    <t>IRS MXN 2023-08-22 2025-08-19 MXIBTII</t>
  </si>
  <si>
    <t>IRS MXN 2023-08-22 2028-08-15 MXIBTII</t>
  </si>
  <si>
    <t>IRS MXN 2023-09-06 2025-09-03 MXIBTII</t>
  </si>
  <si>
    <t>IRS MXN 2023-09-06 2026-09-02 MXIBTII</t>
  </si>
  <si>
    <t>IRS MXN 2023-09-07 2026-09-03 MXIBTII</t>
  </si>
  <si>
    <t>IRS MXN 2023-09-08 2025-09-05 MXIBTII</t>
  </si>
  <si>
    <t>IRS MXN 2023-09-08 2026-09-04 MXIBTII</t>
  </si>
  <si>
    <t>IRS MXN 2023-09-15 2026-09-11 MXIBTII</t>
  </si>
  <si>
    <t>IRS MXN 2023-09-20 2025-09-17 MXIBTII</t>
  </si>
  <si>
    <t>IRS MXN 2023-09-27 2025-09-24 MXIBTII</t>
  </si>
  <si>
    <t>IRS MXN 2023-09-28 2025-09-25 MXIBTII</t>
  </si>
  <si>
    <t>IRS MXN 2023-10-02 2025-09-29 MXIBTII</t>
  </si>
  <si>
    <t>IRS MXN 2023-10-03 2025-09-30 MXIBTII</t>
  </si>
  <si>
    <t>IRS MXN 2023-10-06 2025-10-03 MXIBTII</t>
  </si>
  <si>
    <t>IRS MXN 2023-11-10 2025-11-07 MXIBTII</t>
  </si>
  <si>
    <t>IRS MXN 2023-11-23 2025-11-20 MXIBTII</t>
  </si>
  <si>
    <t>IRS MXN 2023-12-01 2025-11-28 MXIBTII</t>
  </si>
  <si>
    <t>IRS MXN 2023-12-07 2025-12-04 MXIBTII</t>
  </si>
  <si>
    <t>IRS MXN 2023-12-14 2025-12-11 MXIBTII</t>
  </si>
  <si>
    <t>IRS MXN 2023-12-15 2025-12-12 MXIBTII</t>
  </si>
  <si>
    <t>IRS MXN 2023-12-19 2026-12-15 MXIBTII</t>
  </si>
  <si>
    <t>IRS MXN 2024-01-05 2027-01-01 MXIBTII</t>
  </si>
  <si>
    <t>IRS MXN 2024-01-24 2026-01-21 MXIBTII</t>
  </si>
  <si>
    <t>IRS MXN 2024-01-24 2027-01-20 MXIBTII</t>
  </si>
  <si>
    <t>IRS MXN 2024-01-30 2026-01-27 MXIBTII</t>
  </si>
  <si>
    <t>IRS MXN 2024-02-01 2026-01-29 MXIBTII</t>
  </si>
  <si>
    <t>IRS MXN 2024-02-06 2026-02-03 MXIBTII</t>
  </si>
  <si>
    <t>IRS MXN 2024-02-07 2026-02-04 MXIBTII</t>
  </si>
  <si>
    <t>IRS MXN 2024-03-21 2026-03-19 MXIBTII</t>
  </si>
  <si>
    <t>IRS MXN 2024-03-25 2025-03-24 MXIBTII</t>
  </si>
  <si>
    <t>IRS MXN 2024-04-04 2026-04-02 MXIBTII</t>
  </si>
  <si>
    <t>IRS MXN 2024-04-08 2026-04-06 MXIBTII</t>
  </si>
  <si>
    <t>IRS MXN 2024-04-18 2027-04-15 MXIBTII</t>
  </si>
  <si>
    <t>IRS MXN 2024-05-02 2026-04-30 MXIBTII</t>
  </si>
  <si>
    <t>MS)</t>
  </si>
  <si>
    <t>BP)</t>
  </si>
  <si>
    <t>ML)</t>
  </si>
  <si>
    <t>GS)</t>
  </si>
  <si>
    <t>FM)</t>
  </si>
  <si>
    <t>DB)</t>
  </si>
  <si>
    <t>ST)</t>
  </si>
  <si>
    <t>IT)</t>
  </si>
  <si>
    <t>NX)</t>
  </si>
  <si>
    <t>HS)</t>
  </si>
  <si>
    <t>CT)</t>
  </si>
  <si>
    <t>BB)</t>
  </si>
  <si>
    <t>JP)</t>
  </si>
  <si>
    <t>XP)</t>
  </si>
  <si>
    <t>SG)</t>
  </si>
  <si>
    <t>[130]</t>
  </si>
  <si>
    <t>02/04/2026</t>
  </si>
  <si>
    <t>04/30/2026</t>
  </si>
  <si>
    <t>06/30/2023</t>
  </si>
  <si>
    <t>06/27/2025</t>
  </si>
  <si>
    <t>07/28/2023</t>
  </si>
  <si>
    <t>07/21/2028</t>
  </si>
  <si>
    <t>08/07/2023</t>
  </si>
  <si>
    <t>08/04/2025</t>
  </si>
  <si>
    <t>08/09/2023</t>
  </si>
  <si>
    <t>08/06/2025</t>
  </si>
  <si>
    <t>08/22/2023</t>
  </si>
  <si>
    <t>08/19/2025</t>
  </si>
  <si>
    <t>08/15/2028</t>
  </si>
  <si>
    <t>09/06/2023</t>
  </si>
  <si>
    <t>09/03/2025</t>
  </si>
  <si>
    <t>09/02/2026</t>
  </si>
  <si>
    <t>09/07/2023</t>
  </si>
  <si>
    <t>09/03/2026</t>
  </si>
  <si>
    <t>09/08/2023</t>
  </si>
  <si>
    <t>09/05/2025</t>
  </si>
  <si>
    <t>09/04/2026</t>
  </si>
  <si>
    <t>09/15/2023</t>
  </si>
  <si>
    <t>09/11/2026</t>
  </si>
  <si>
    <t>09/20/2023</t>
  </si>
  <si>
    <t>09/17/2025</t>
  </si>
  <si>
    <t>09/27/2023</t>
  </si>
  <si>
    <t>09/24/2025</t>
  </si>
  <si>
    <t>09/28/2023</t>
  </si>
  <si>
    <t>09/25/2025</t>
  </si>
  <si>
    <t>10/02/2023</t>
  </si>
  <si>
    <t>09/29/2025</t>
  </si>
  <si>
    <t>10/03/2023</t>
  </si>
  <si>
    <t>09/30/2025</t>
  </si>
  <si>
    <t>10/06/2023</t>
  </si>
  <si>
    <t>10/03/2025</t>
  </si>
  <si>
    <t>11/10/2023</t>
  </si>
  <si>
    <t>11/07/2025</t>
  </si>
  <si>
    <t>11/23/2023</t>
  </si>
  <si>
    <t>11/20/2025</t>
  </si>
  <si>
    <t>12/01/2023</t>
  </si>
  <si>
    <t>11/28/2025</t>
  </si>
  <si>
    <t>12/07/2023</t>
  </si>
  <si>
    <t>12/04/2025</t>
  </si>
  <si>
    <t>12/14/2023</t>
  </si>
  <si>
    <t>12/11/2025</t>
  </si>
  <si>
    <t>12/15/2023</t>
  </si>
  <si>
    <t>12/12/2025</t>
  </si>
  <si>
    <t>12/19/2023</t>
  </si>
  <si>
    <t>12/15/2026</t>
  </si>
  <si>
    <t>01/05/2024</t>
  </si>
  <si>
    <t>01/01/2027</t>
  </si>
  <si>
    <t>01/24/2024</t>
  </si>
  <si>
    <t>01/21/2026</t>
  </si>
  <si>
    <t>01/20/2027</t>
  </si>
  <si>
    <t>01/30/2024</t>
  </si>
  <si>
    <t>01/27/2026</t>
  </si>
  <si>
    <t>02/01/2024</t>
  </si>
  <si>
    <t>01/29/2026</t>
  </si>
  <si>
    <t>02/06/2024</t>
  </si>
  <si>
    <t>02/03/2026</t>
  </si>
  <si>
    <t>02/07/2024</t>
  </si>
  <si>
    <t>03/21/2024</t>
  </si>
  <si>
    <t>03/19/2026</t>
  </si>
  <si>
    <t>03/22/2024</t>
  </si>
  <si>
    <t>03/20/2026</t>
  </si>
  <si>
    <t>03/25/2024</t>
  </si>
  <si>
    <t>03/24/2025</t>
  </si>
  <si>
    <t>04/04/2024</t>
  </si>
  <si>
    <t>04/02/2026</t>
  </si>
  <si>
    <t>04/08/2024</t>
  </si>
  <si>
    <t>04/06/2026</t>
  </si>
  <si>
    <t>04/18/2024</t>
  </si>
  <si>
    <t>04/15/2027</t>
  </si>
  <si>
    <t>05/02/2024</t>
  </si>
  <si>
    <t>{MX} TIIE Pricing by Meeting</t>
  </si>
  <si>
    <t>J1</t>
  </si>
  <si>
    <t>J2</t>
  </si>
  <si>
    <t>J5</t>
  </si>
  <si>
    <t>J6</t>
  </si>
  <si>
    <t>J8</t>
  </si>
  <si>
    <t>J3</t>
  </si>
  <si>
    <t>J4</t>
  </si>
  <si>
    <t>J7</t>
  </si>
  <si>
    <t>rem</t>
  </si>
  <si>
    <t>Total (Whole Portfolio) DV01s</t>
  </si>
  <si>
    <t>1814new</t>
  </si>
  <si>
    <t>1 X 1</t>
  </si>
  <si>
    <t>3 X 1</t>
  </si>
  <si>
    <t>6 X 1</t>
  </si>
  <si>
    <t>9 X 1</t>
  </si>
  <si>
    <t>13 X 1</t>
  </si>
  <si>
    <t>26 X 1</t>
  </si>
  <si>
    <t>39 X 1</t>
  </si>
  <si>
    <t>52 X 1</t>
  </si>
  <si>
    <t>65 X 1</t>
  </si>
  <si>
    <t>91 X 1</t>
  </si>
  <si>
    <t>130 X 1</t>
  </si>
  <si>
    <t>195 X 1</t>
  </si>
  <si>
    <t>260 X 1</t>
  </si>
  <si>
    <t>390 X 1</t>
  </si>
  <si>
    <t> Flat (all rates shift) </t>
  </si>
  <si>
    <t>J11</t>
  </si>
  <si>
    <t>enla</t>
  </si>
  <si>
    <t>J12</t>
  </si>
  <si>
    <t>J13</t>
  </si>
  <si>
    <t>J16</t>
  </si>
  <si>
    <t>J17</t>
  </si>
  <si>
    <t>J18</t>
  </si>
  <si>
    <t>J19</t>
  </si>
  <si>
    <t>J20</t>
  </si>
  <si>
    <t>J21</t>
  </si>
  <si>
    <t>J22</t>
  </si>
  <si>
    <t>J31</t>
  </si>
  <si>
    <t>J32</t>
  </si>
  <si>
    <t>Meeting_Dates Eff_Meeting          Sens</t>
  </si>
  <si>
    <t>0     2024-06-27  2024-06-28   8646.382738</t>
  </si>
  <si>
    <t>1     2024-08-08  2024-08-09  10999.988885</t>
  </si>
  <si>
    <t>2     2024-09-26  2024-09-27  -2584.228915</t>
  </si>
  <si>
    <t>3     2024-11-14  2024-11-15  15186.034137</t>
  </si>
  <si>
    <t>4     2024-12-19  2024-12-20  -3972.706282</t>
  </si>
  <si>
    <t>5     2025-02-06  2025-02-07  10820.042947</t>
  </si>
  <si>
    <t>6     2025-03-25  2025-03-26  -8366.865142</t>
  </si>
  <si>
    <t>7     2025-05-15  2025-05-16   1280.467385</t>
  </si>
  <si>
    <t>8     2025-06-19  2025-06-20   1979.629520</t>
  </si>
  <si>
    <t>9     2025-08-07  2025-08-08    375.667447</t>
  </si>
  <si>
    <t>10    2025-09-24  2025-09-25   -655.139284</t>
  </si>
  <si>
    <t>11    2025-11-06  2025-11-07    828.075231</t>
  </si>
  <si>
    <t>13    2026-02-04  2026-02-05   -923.669257</t>
  </si>
  <si>
    <t>14    2026-03-26  2026-03-27   -101.793789</t>
  </si>
  <si>
    <t>15    2026-05-14  2026-05-15  -1666.352876</t>
  </si>
  <si>
    <t>16    2026-06-18  2026-06-19    149.784483</t>
  </si>
  <si>
    <t>17    2026-08-06  2026-08-07  -1666.352876</t>
  </si>
  <si>
    <t>18    2026-09-24  2026-09-25   -970.323503</t>
  </si>
  <si>
    <t>J23</t>
  </si>
  <si>
    <t>J24</t>
  </si>
  <si>
    <t>J28</t>
  </si>
  <si>
    <t>J29</t>
  </si>
  <si>
    <t>icap</t>
  </si>
  <si>
    <t>[9]</t>
  </si>
  <si>
    <t>invex</t>
  </si>
  <si>
    <t>J14</t>
  </si>
  <si>
    <t>J15</t>
  </si>
  <si>
    <t>trad</t>
  </si>
  <si>
    <t>NPV (MXN): 79,316,283</t>
  </si>
  <si>
    <t>OutrightRisk    -19,966</t>
  </si>
  <si>
    <t>%1L              -6,524</t>
  </si>
  <si>
    <t>%3L              23,920</t>
  </si>
  <si>
    <t>%6L             -49,060</t>
  </si>
  <si>
    <t>%9L              -1,788</t>
  </si>
  <si>
    <t>%13L            -11,776</t>
  </si>
  <si>
    <t>%26L            -22,774</t>
  </si>
  <si>
    <t>%39L             20,760</t>
  </si>
  <si>
    <t>%52L              3,048</t>
  </si>
  <si>
    <t>%65L             -9,665</t>
  </si>
  <si>
    <t>%91L             11,833</t>
  </si>
  <si>
    <t>%130L            24,190</t>
  </si>
  <si>
    <t>%195L            -2,987</t>
  </si>
  <si>
    <t>%260L               984</t>
  </si>
  <si>
    <t>%390L              -126</t>
  </si>
  <si>
    <t>[9, 13]</t>
  </si>
  <si>
    <t>[130, 65, 52]</t>
  </si>
  <si>
    <t>[130, 65]</t>
  </si>
  <si>
    <t>[130, 65, 91]</t>
  </si>
  <si>
    <t>At 2024-06-11</t>
  </si>
  <si>
    <t>NPV (MXN): 80,728,263</t>
  </si>
  <si>
    <t>OutrightRisk    -48,667</t>
  </si>
  <si>
    <t>%1L               9,259</t>
  </si>
  <si>
    <t>%3L               2,425</t>
  </si>
  <si>
    <t>%6L             -50,655</t>
  </si>
  <si>
    <t>%9L               5,483</t>
  </si>
  <si>
    <t>%13L               -355</t>
  </si>
  <si>
    <t>%26L            -40,245</t>
  </si>
  <si>
    <t>%39L             26,002</t>
  </si>
  <si>
    <t>%52L             -1,390</t>
  </si>
  <si>
    <t>%65L            -35,463</t>
  </si>
  <si>
    <t>%91L              9,704</t>
  </si>
  <si>
    <t>%130L            28,773</t>
  </si>
  <si>
    <t>%195L            -3,096</t>
  </si>
  <si>
    <t>%260L             1,024</t>
  </si>
  <si>
    <t>%390L              -132</t>
  </si>
  <si>
    <t>[3, 6]</t>
  </si>
  <si>
    <t>[13]</t>
  </si>
  <si>
    <t>Pharo</t>
  </si>
  <si>
    <t>[9, 13, 26]</t>
  </si>
  <si>
    <t>[9, 13, 26, 39]</t>
  </si>
  <si>
    <t>IMM</t>
  </si>
  <si>
    <t>BKDT</t>
  </si>
  <si>
    <t>[13, 26]</t>
  </si>
  <si>
    <t>[13, 26, 39]</t>
  </si>
  <si>
    <t>[13, 26, 39, 52]</t>
  </si>
  <si>
    <t>[13, 26, 130, 65]</t>
  </si>
  <si>
    <t>[13, 26, 130, 65, 91]</t>
  </si>
  <si>
    <t>[13, 26, 130]</t>
  </si>
  <si>
    <t>J33</t>
  </si>
  <si>
    <t>J34</t>
  </si>
  <si>
    <t>btg</t>
  </si>
  <si>
    <t>At 2024-06-12</t>
  </si>
  <si>
    <t>NPV (MXN): 98,587,223</t>
  </si>
  <si>
    <t>OutrightRisk    -39,296</t>
  </si>
  <si>
    <t>%1L              26,570</t>
  </si>
  <si>
    <t>%3L              -1,793</t>
  </si>
  <si>
    <t>%6L             -52,762</t>
  </si>
  <si>
    <t>%9L             -10,636</t>
  </si>
  <si>
    <t>%13L              2,027</t>
  </si>
  <si>
    <t>%26L                -17</t>
  </si>
  <si>
    <t>%39L                905</t>
  </si>
  <si>
    <t>%52L             -8,114</t>
  </si>
  <si>
    <t>%65L            -15,840</t>
  </si>
  <si>
    <t>%91L              9,504</t>
  </si>
  <si>
    <t>%130L            13,054</t>
  </si>
  <si>
    <t>%195L            -3,081</t>
  </si>
  <si>
    <t>%260L             1,021</t>
  </si>
  <si>
    <t>mar25</t>
  </si>
  <si>
    <t>jun25</t>
  </si>
  <si>
    <t>lalo</t>
  </si>
  <si>
    <t>Gauss</t>
  </si>
  <si>
    <t>Banorte</t>
  </si>
  <si>
    <t>Caxton</t>
  </si>
  <si>
    <t>J25</t>
  </si>
  <si>
    <t>J26</t>
  </si>
  <si>
    <t>J27</t>
  </si>
  <si>
    <t>arhil</t>
  </si>
  <si>
    <t>J35</t>
  </si>
  <si>
    <t>J37</t>
  </si>
  <si>
    <t>J38</t>
  </si>
  <si>
    <t>J39</t>
  </si>
  <si>
    <t>J40</t>
  </si>
  <si>
    <t>J41</t>
  </si>
  <si>
    <t>J45</t>
  </si>
  <si>
    <t>J46</t>
  </si>
  <si>
    <t>lalo pa</t>
  </si>
  <si>
    <t>J47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</si>
</sst>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9">
    <numFmt numFmtId="43" formatCode="_-* #,##0.00_-;\-* #,##0.00_-;_-* &quot;-&quot;??_-;_-@_-"/>
    <numFmt numFmtId="164" formatCode="_-&quot;£&quot;* #,##0.00_-;\-&quot;£&quot;* #,##0.00_-;_-&quot;£&quot;* &quot;-&quot;??_-;_-@_-"/>
    <numFmt numFmtId="165" formatCode="[$-409]dd\-mmm\-yy;@"/>
    <numFmt numFmtId="166" formatCode="0.0000%"/>
    <numFmt numFmtId="167" formatCode="#,##0.0;[Red]\(#,##0.0\)"/>
    <numFmt numFmtId="168" formatCode="0.0"/>
    <numFmt numFmtId="169" formatCode="#,##0;[Red]\(#,##0\)"/>
    <numFmt numFmtId="170" formatCode="0.000000"/>
    <numFmt numFmtId="171" formatCode="#,##0.0000;[Red]\(#,##0.0000\)"/>
    <numFmt numFmtId="172" formatCode="0.0000"/>
    <numFmt numFmtId="173" formatCode="0.000%"/>
    <numFmt numFmtId="174" formatCode="#,##0;[Red]#,##0"/>
    <numFmt numFmtId="175" formatCode="0&quot;bp&quot;"/>
    <numFmt numFmtId="176" formatCode="0&quot;m&quot;"/>
    <numFmt numFmtId="177" formatCode="[Color46]#,###;[Color14]\(#,##0\)"/>
    <numFmt numFmtId="178" formatCode="yyyy\-mm\-dd\ h:mm:ss"/>
    <numFmt numFmtId="179" formatCode="0.000"/>
    <numFmt numFmtId="180" formatCode="[Green]#,##0;[Red]\-#,##0"/>
    <numFmt numFmtId="181" formatCode="0.00000000000000000%"/>
    <numFmt numFmtId="182" formatCode="0.000000%"/>
    <numFmt numFmtId="183" formatCode="0.00000000%"/>
    <numFmt numFmtId="184" formatCode="_-* #,##0_-;\-* #,##0_-;_-* &quot;-&quot;??_-;_-@_-"/>
    <numFmt numFmtId="185" formatCode="_-* #,##0.0000_-;\-* #,##0.0000_-;_-* &quot;-&quot;??_-;_-@_-"/>
    <numFmt numFmtId="186" formatCode="[$]mm/dd/yy;@" x16r2:formatCode16="[$-en-GG,1]mm/dd/yy;@"/>
    <numFmt numFmtId="187" formatCode="\+#,##0;\-#,##0"/>
    <numFmt numFmtId="188" formatCode="[Color46]\+#,##0&quot;bp&quot;;[Color14]\-#,##0&quot;bp&quot;"/>
    <numFmt numFmtId="189" formatCode="_-[$$-409]* #,##0_ ;_-[$$-409]* \-#,##0\ ;_-[$$-409]* &quot;-&quot;??_ ;_-@_ "/>
    <numFmt numFmtId="190" formatCode="0.0&quot;bp&quot;"/>
    <numFmt numFmtId="191" formatCode="#,##0;\(#,##0\)"/>
    <numFmt numFmtId="192" formatCode="_-* #,##0.000000_-;\-* #,##0.000000_-;_-* &quot;-&quot;??_-;_-@_-"/>
    <numFmt numFmtId="193" formatCode="#,##0.0"/>
    <numFmt numFmtId="194" formatCode="0.00000"/>
    <numFmt numFmtId="195" formatCode="[$-409]d\-mmm\-yy;@"/>
    <numFmt numFmtId="196" formatCode="[Green]#,##0.0;[Red]\-#,##0.0"/>
    <numFmt numFmtId="197" formatCode="0.0%"/>
    <numFmt numFmtId="198" formatCode="\+#,##0.0;[Red]\(#,##0.0\)"/>
    <numFmt numFmtId="199" formatCode="[Color46]#,###.00;[Color14]\(#,##0.00\)"/>
    <numFmt numFmtId="200" formatCode="#,##0.0000"/>
    <numFmt numFmtId="201" formatCode="[$-409]dd\-mmm\-yyyy;@"/>
  </numFmts>
  <fonts count="4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rgb="FF1119E1"/>
      <name val="Aptos Narrow"/>
      <family val="2"/>
      <scheme val="minor"/>
    </font>
    <font>
      <sz val="11"/>
      <color rgb="FF008000"/>
      <name val="Aptos Narrow"/>
      <family val="2"/>
      <scheme val="minor"/>
    </font>
    <font>
      <sz val="11"/>
      <color theme="5"/>
      <name val="Aptos Narrow"/>
      <family val="2"/>
      <scheme val="minor"/>
    </font>
    <font>
      <sz val="11"/>
      <color rgb="FF0000FF"/>
      <name val="Aptos Narrow"/>
      <family val="2"/>
      <scheme val="minor"/>
    </font>
    <font>
      <sz val="11"/>
      <color rgb="FF00B050"/>
      <name val="Aptos Narrow"/>
      <family val="2"/>
      <scheme val="minor"/>
    </font>
    <font>
      <b/>
      <sz val="11"/>
      <color rgb="FF1119E1"/>
      <name val="Aptos Narrow"/>
      <family val="2"/>
      <scheme val="minor"/>
    </font>
    <font>
      <b/>
      <sz val="11"/>
      <color rgb="FF008000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name val="Aptos Narrow"/>
      <family val="2"/>
      <scheme val="minor"/>
    </font>
    <font>
      <sz val="11"/>
      <color theme="3" tint="0.39997558519241921"/>
      <name val="Aptos Narrow"/>
      <family val="2"/>
      <scheme val="minor"/>
    </font>
    <font>
      <b/>
      <sz val="11"/>
      <color indexed="9"/>
      <name val="Calibri"/>
      <family val="2"/>
    </font>
    <font>
      <b/>
      <sz val="11"/>
      <color rgb="FF0000FF"/>
      <name val="Aptos Narrow"/>
      <family val="2"/>
      <scheme val="minor"/>
    </font>
    <font>
      <sz val="11"/>
      <color rgb="FF0070C0"/>
      <name val="Aptos Narrow"/>
      <family val="2"/>
      <scheme val="minor"/>
    </font>
    <font>
      <b/>
      <sz val="11"/>
      <color theme="4" tint="-0.249977111117893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sz val="11"/>
      <color theme="4"/>
      <name val="Aptos Narrow"/>
      <family val="2"/>
      <scheme val="minor"/>
    </font>
    <font>
      <sz val="11"/>
      <color theme="6" tint="-0.249977111117893"/>
      <name val="Aptos Narrow"/>
      <family val="2"/>
      <scheme val="minor"/>
    </font>
    <font>
      <b/>
      <sz val="11"/>
      <color theme="5"/>
      <name val="Aptos Narrow"/>
      <family val="2"/>
      <scheme val="min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8"/>
      <color theme="3"/>
      <name val="Aptos Display"/>
      <family val="2"/>
      <scheme val="major"/>
    </font>
    <font>
      <sz val="11"/>
      <color rgb="FF9C6500"/>
      <name val="Aptos Narrow"/>
      <family val="2"/>
      <scheme val="minor"/>
    </font>
    <font>
      <sz val="18"/>
      <color theme="3"/>
      <name val="Aptos Display"/>
      <family val="2"/>
      <scheme val="major"/>
    </font>
    <font>
      <sz val="11"/>
      <color rgb="FF9C5700"/>
      <name val="Aptos Narrow"/>
      <family val="2"/>
      <scheme val="minor"/>
    </font>
    <font>
      <sz val="8"/>
      <name val="Aptos Narrow"/>
      <family val="2"/>
      <scheme val="minor"/>
    </font>
    <font>
      <b/>
      <sz val="11"/>
      <name val="Calibri"/>
    </font>
    <font>
      <sz val="11"/>
      <name val="Calibri"/>
    </font>
    <font>
      <b/>
      <sz val="11"/>
      <color rgb="FFC00000"/>
      <name val="Calibri"/>
    </font>
    <font>
      <sz val="11"/>
      <color theme="7" tint="-0.249977111117893"/>
      <name val="Aptos Narrow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rgb="FFC8FAFA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61923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EAF8E4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6E7E7"/>
      </patternFill>
    </fill>
    <fill>
      <patternFill patternType="solid">
        <fgColor rgb="FFE7E7E7" tint="-9.9978637043366805E-2"/>
        <bgColor indexed="65"/>
      </patternFill>
    </fill>
    <fill>
      <patternFill patternType="solid">
        <fgColor rgb="FFE3EBED"/>
      </patternFill>
    </fill>
  </fills>
  <borders count="27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 style="thin">
        <color theme="3" tint="0.39997558519241921"/>
      </top>
      <bottom style="thin">
        <color theme="3" tint="0.39997558519241921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64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6" fillId="10" borderId="0"/>
    <xf numFmtId="0" fontId="24" fillId="0" borderId="9" applyNumberFormat="0" applyFill="0" applyAlignment="0" applyProtection="0"/>
    <xf numFmtId="0" fontId="25" fillId="0" borderId="10" applyNumberFormat="0" applyFill="0" applyAlignment="0" applyProtection="0"/>
    <xf numFmtId="0" fontId="26" fillId="0" borderId="11" applyNumberFormat="0" applyFill="0" applyAlignment="0" applyProtection="0"/>
    <xf numFmtId="0" fontId="26" fillId="0" borderId="0" applyNumberFormat="0" applyFill="0" applyBorder="0" applyAlignment="0" applyProtection="0"/>
    <xf numFmtId="0" fontId="27" fillId="19" borderId="0" applyNumberFormat="0" applyBorder="0" applyAlignment="0" applyProtection="0"/>
    <xf numFmtId="0" fontId="28" fillId="20" borderId="0" applyNumberFormat="0" applyBorder="0" applyAlignment="0" applyProtection="0"/>
    <xf numFmtId="0" fontId="29" fillId="22" borderId="12" applyNumberFormat="0" applyAlignment="0" applyProtection="0"/>
    <xf numFmtId="0" fontId="30" fillId="23" borderId="13" applyNumberFormat="0" applyAlignment="0" applyProtection="0"/>
    <xf numFmtId="0" fontId="31" fillId="23" borderId="12" applyNumberFormat="0" applyAlignment="0" applyProtection="0"/>
    <xf numFmtId="0" fontId="32" fillId="0" borderId="14" applyNumberFormat="0" applyFill="0" applyAlignment="0" applyProtection="0"/>
    <xf numFmtId="0" fontId="2" fillId="24" borderId="15" applyNumberFormat="0" applyAlignment="0" applyProtection="0"/>
    <xf numFmtId="0" fontId="3" fillId="0" borderId="0" applyNumberFormat="0" applyFill="0" applyBorder="0" applyAlignment="0" applyProtection="0"/>
    <xf numFmtId="0" fontId="1" fillId="25" borderId="16" applyNumberFormat="0" applyFont="0" applyAlignment="0" applyProtection="0"/>
    <xf numFmtId="0" fontId="33" fillId="0" borderId="0" applyNumberFormat="0" applyFill="0" applyBorder="0" applyAlignment="0" applyProtection="0"/>
    <xf numFmtId="0" fontId="4" fillId="0" borderId="17" applyNumberFormat="0" applyFill="0" applyAlignment="0" applyProtection="0"/>
    <xf numFmtId="0" fontId="5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5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5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5" fillId="38" borderId="0" applyNumberFormat="0" applyBorder="0" applyAlignment="0" applyProtection="0"/>
    <xf numFmtId="0" fontId="1" fillId="39" borderId="0" applyNumberFormat="0" applyBorder="0" applyAlignment="0" applyProtection="0"/>
    <xf numFmtId="0" fontId="1" fillId="40" borderId="0" applyNumberFormat="0" applyBorder="0" applyAlignment="0" applyProtection="0"/>
    <xf numFmtId="0" fontId="5" fillId="42" borderId="0" applyNumberFormat="0" applyBorder="0" applyAlignment="0" applyProtection="0"/>
    <xf numFmtId="0" fontId="1" fillId="43" borderId="0" applyNumberFormat="0" applyBorder="0" applyAlignment="0" applyProtection="0"/>
    <xf numFmtId="0" fontId="1" fillId="44" borderId="0" applyNumberFormat="0" applyBorder="0" applyAlignment="0" applyProtection="0"/>
    <xf numFmtId="0" fontId="5" fillId="46" borderId="0" applyNumberFormat="0" applyBorder="0" applyAlignment="0" applyProtection="0"/>
    <xf numFmtId="0" fontId="1" fillId="47" borderId="0" applyNumberFormat="0" applyBorder="0" applyAlignment="0" applyProtection="0"/>
    <xf numFmtId="0" fontId="1" fillId="48" borderId="0" applyNumberFormat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41" borderId="0" applyNumberFormat="0" applyBorder="0" applyAlignment="0" applyProtection="0"/>
    <xf numFmtId="0" fontId="5" fillId="45" borderId="0" applyNumberFormat="0" applyBorder="0" applyAlignment="0" applyProtection="0"/>
    <xf numFmtId="0" fontId="5" fillId="49" borderId="0" applyNumberFormat="0" applyBorder="0" applyAlignment="0" applyProtection="0"/>
    <xf numFmtId="0" fontId="35" fillId="21" borderId="0" applyNumberFormat="0" applyBorder="0" applyAlignment="0" applyProtection="0"/>
    <xf numFmtId="0" fontId="34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21" borderId="0" applyNumberFormat="0" applyBorder="0" applyAlignment="0" applyProtection="0"/>
    <xf numFmtId="0" fontId="1" fillId="29" borderId="0" applyNumberFormat="0" applyBorder="0" applyAlignment="0" applyProtection="0"/>
    <xf numFmtId="0" fontId="1" fillId="33" borderId="0" applyNumberFormat="0" applyBorder="0" applyAlignment="0" applyProtection="0"/>
    <xf numFmtId="0" fontId="1" fillId="37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5" fillId="29" borderId="0" applyNumberFormat="0" applyBorder="0" applyAlignment="0" applyProtection="0"/>
    <xf numFmtId="0" fontId="5" fillId="33" borderId="0" applyNumberFormat="0" applyBorder="0" applyAlignment="0" applyProtection="0"/>
    <xf numFmtId="0" fontId="5" fillId="37" borderId="0" applyNumberFormat="0" applyBorder="0" applyAlignment="0" applyProtection="0"/>
    <xf numFmtId="0" fontId="5" fillId="41" borderId="0" applyNumberFormat="0" applyBorder="0" applyAlignment="0" applyProtection="0"/>
    <xf numFmtId="0" fontId="5" fillId="45" borderId="0" applyNumberFormat="0" applyBorder="0" applyAlignment="0" applyProtection="0"/>
    <xf numFmtId="0" fontId="5" fillId="49" borderId="0" applyNumberFormat="0" applyBorder="0" applyAlignment="0" applyProtection="0"/>
    <xf numFmtId="0" fontId="34" fillId="0" borderId="0" applyNumberFormat="0" applyFill="0" applyBorder="0" applyAlignment="0" applyProtection="0"/>
  </cellStyleXfs>
  <cellXfs count="443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3" fontId="0" fillId="0" borderId="0" xfId="0" applyNumberFormat="1"/>
    <xf numFmtId="166" fontId="0" fillId="0" borderId="0" xfId="3" applyNumberFormat="1" applyFont="1"/>
    <xf numFmtId="167" fontId="0" fillId="0" borderId="0" xfId="0" applyNumberFormat="1"/>
    <xf numFmtId="167" fontId="0" fillId="0" borderId="0" xfId="0" applyNumberFormat="1" applyAlignment="1">
      <alignment horizontal="center" vertical="center"/>
    </xf>
    <xf numFmtId="167" fontId="2" fillId="2" borderId="1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2" fontId="0" fillId="0" borderId="0" xfId="0" applyNumberFormat="1"/>
    <xf numFmtId="10" fontId="0" fillId="0" borderId="0" xfId="3" applyNumberFormat="1" applyFont="1"/>
    <xf numFmtId="168" fontId="0" fillId="0" borderId="0" xfId="0" applyNumberFormat="1"/>
    <xf numFmtId="169" fontId="0" fillId="0" borderId="0" xfId="0" applyNumberFormat="1" applyAlignment="1">
      <alignment horizontal="center" vertical="center"/>
    </xf>
    <xf numFmtId="1" fontId="0" fillId="0" borderId="0" xfId="0" applyNumberFormat="1"/>
    <xf numFmtId="170" fontId="0" fillId="0" borderId="0" xfId="0" applyNumberFormat="1"/>
    <xf numFmtId="171" fontId="0" fillId="0" borderId="0" xfId="0" applyNumberFormat="1"/>
    <xf numFmtId="168" fontId="0" fillId="0" borderId="0" xfId="3" applyNumberFormat="1" applyFont="1"/>
    <xf numFmtId="0" fontId="2" fillId="2" borderId="0" xfId="0" applyFont="1" applyFill="1" applyAlignment="1">
      <alignment horizontal="right" vertical="center"/>
    </xf>
    <xf numFmtId="166" fontId="2" fillId="2" borderId="0" xfId="3" applyNumberFormat="1" applyFont="1" applyFill="1" applyAlignment="1">
      <alignment horizontal="center" vertical="center"/>
    </xf>
    <xf numFmtId="170" fontId="2" fillId="2" borderId="0" xfId="0" applyNumberFormat="1" applyFont="1" applyFill="1" applyAlignment="1">
      <alignment horizontal="center" vertical="center"/>
    </xf>
    <xf numFmtId="172" fontId="0" fillId="0" borderId="0" xfId="0" applyNumberFormat="1"/>
    <xf numFmtId="0" fontId="6" fillId="5" borderId="0" xfId="0" applyFont="1" applyFill="1" applyAlignment="1">
      <alignment horizontal="right" vertical="center"/>
    </xf>
    <xf numFmtId="0" fontId="7" fillId="5" borderId="0" xfId="0" applyFont="1" applyFill="1" applyAlignment="1">
      <alignment vertical="center"/>
    </xf>
    <xf numFmtId="15" fontId="7" fillId="5" borderId="0" xfId="0" applyNumberFormat="1" applyFont="1" applyFill="1" applyAlignment="1">
      <alignment vertical="center"/>
    </xf>
    <xf numFmtId="3" fontId="6" fillId="5" borderId="0" xfId="0" applyNumberFormat="1" applyFont="1" applyFill="1" applyAlignment="1">
      <alignment vertical="center"/>
    </xf>
    <xf numFmtId="173" fontId="3" fillId="5" borderId="0" xfId="3" applyNumberFormat="1" applyFont="1" applyFill="1" applyAlignment="1">
      <alignment vertical="center"/>
    </xf>
    <xf numFmtId="15" fontId="0" fillId="5" borderId="0" xfId="0" applyNumberFormat="1" applyFill="1"/>
    <xf numFmtId="166" fontId="3" fillId="5" borderId="0" xfId="3" applyNumberFormat="1" applyFont="1" applyFill="1"/>
    <xf numFmtId="166" fontId="8" fillId="5" borderId="0" xfId="3" applyNumberFormat="1" applyFont="1" applyFill="1"/>
    <xf numFmtId="3" fontId="0" fillId="5" borderId="0" xfId="0" applyNumberFormat="1" applyFill="1"/>
    <xf numFmtId="169" fontId="0" fillId="5" borderId="0" xfId="0" applyNumberFormat="1" applyFill="1"/>
    <xf numFmtId="170" fontId="3" fillId="5" borderId="0" xfId="0" applyNumberFormat="1" applyFont="1" applyFill="1"/>
    <xf numFmtId="169" fontId="0" fillId="6" borderId="0" xfId="0" applyNumberFormat="1" applyFill="1"/>
    <xf numFmtId="174" fontId="0" fillId="5" borderId="0" xfId="0" applyNumberFormat="1" applyFill="1"/>
    <xf numFmtId="0" fontId="5" fillId="0" borderId="0" xfId="0" applyFont="1"/>
    <xf numFmtId="15" fontId="7" fillId="5" borderId="0" xfId="0" applyNumberFormat="1" applyFont="1" applyFill="1" applyAlignment="1">
      <alignment horizontal="center" vertical="center"/>
    </xf>
    <xf numFmtId="175" fontId="9" fillId="5" borderId="0" xfId="0" applyNumberFormat="1" applyFont="1" applyFill="1" applyAlignment="1">
      <alignment horizontal="right" vertical="center"/>
    </xf>
    <xf numFmtId="172" fontId="7" fillId="5" borderId="0" xfId="0" applyNumberFormat="1" applyFont="1" applyFill="1"/>
    <xf numFmtId="166" fontId="10" fillId="5" borderId="0" xfId="3" applyNumberFormat="1" applyFont="1" applyFill="1"/>
    <xf numFmtId="170" fontId="0" fillId="0" borderId="0" xfId="0" applyNumberFormat="1" applyAlignment="1">
      <alignment vertical="center"/>
    </xf>
    <xf numFmtId="15" fontId="0" fillId="6" borderId="0" xfId="0" applyNumberFormat="1" applyFill="1"/>
    <xf numFmtId="166" fontId="3" fillId="6" borderId="0" xfId="3" applyNumberFormat="1" applyFont="1" applyFill="1"/>
    <xf numFmtId="166" fontId="8" fillId="6" borderId="0" xfId="3" applyNumberFormat="1" applyFont="1" applyFill="1"/>
    <xf numFmtId="166" fontId="10" fillId="6" borderId="0" xfId="3" applyNumberFormat="1" applyFont="1" applyFill="1"/>
    <xf numFmtId="3" fontId="0" fillId="6" borderId="0" xfId="0" applyNumberFormat="1" applyFill="1"/>
    <xf numFmtId="170" fontId="3" fillId="6" borderId="0" xfId="0" applyNumberFormat="1" applyFont="1" applyFill="1"/>
    <xf numFmtId="174" fontId="0" fillId="6" borderId="0" xfId="0" applyNumberFormat="1" applyFill="1"/>
    <xf numFmtId="15" fontId="3" fillId="5" borderId="0" xfId="0" applyNumberFormat="1" applyFont="1" applyFill="1"/>
    <xf numFmtId="10" fontId="3" fillId="5" borderId="0" xfId="0" applyNumberFormat="1" applyFont="1" applyFill="1"/>
    <xf numFmtId="0" fontId="6" fillId="5" borderId="0" xfId="0" applyFont="1" applyFill="1" applyAlignment="1">
      <alignment horizontal="right"/>
    </xf>
    <xf numFmtId="168" fontId="3" fillId="5" borderId="0" xfId="0" applyNumberFormat="1" applyFont="1" applyFill="1"/>
    <xf numFmtId="10" fontId="0" fillId="0" borderId="0" xfId="0" applyNumberFormat="1"/>
    <xf numFmtId="15" fontId="0" fillId="0" borderId="0" xfId="0" applyNumberFormat="1"/>
    <xf numFmtId="2" fontId="0" fillId="0" borderId="0" xfId="3" applyNumberFormat="1" applyFont="1"/>
    <xf numFmtId="166" fontId="3" fillId="5" borderId="0" xfId="0" applyNumberFormat="1" applyFont="1" applyFill="1"/>
    <xf numFmtId="169" fontId="0" fillId="0" borderId="0" xfId="0" applyNumberFormat="1"/>
    <xf numFmtId="176" fontId="0" fillId="5" borderId="0" xfId="0" applyNumberFormat="1" applyFill="1" applyAlignment="1">
      <alignment horizontal="center" vertical="center"/>
    </xf>
    <xf numFmtId="177" fontId="0" fillId="5" borderId="0" xfId="0" applyNumberFormat="1" applyFill="1"/>
    <xf numFmtId="1" fontId="0" fillId="5" borderId="0" xfId="0" applyNumberFormat="1" applyFill="1" applyAlignment="1">
      <alignment horizontal="center" vertical="center"/>
    </xf>
    <xf numFmtId="10" fontId="3" fillId="5" borderId="0" xfId="3" applyNumberFormat="1" applyFont="1" applyFill="1" applyAlignment="1">
      <alignment horizontal="center" vertical="center"/>
    </xf>
    <xf numFmtId="178" fontId="14" fillId="0" borderId="1" xfId="0" applyNumberFormat="1" applyFont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169" fontId="0" fillId="0" borderId="1" xfId="0" applyNumberFormat="1" applyBorder="1" applyAlignment="1">
      <alignment horizontal="right" vertical="center"/>
    </xf>
    <xf numFmtId="169" fontId="0" fillId="0" borderId="1" xfId="0" applyNumberFormat="1" applyBorder="1" applyAlignment="1">
      <alignment horizontal="center"/>
    </xf>
    <xf numFmtId="179" fontId="0" fillId="0" borderId="1" xfId="0" applyNumberFormat="1" applyBorder="1" applyAlignment="1">
      <alignment horizontal="center"/>
    </xf>
    <xf numFmtId="168" fontId="0" fillId="0" borderId="1" xfId="0" applyNumberFormat="1" applyBorder="1" applyAlignment="1">
      <alignment horizontal="center"/>
    </xf>
    <xf numFmtId="178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80" fontId="2" fillId="2" borderId="1" xfId="0" applyNumberFormat="1" applyFont="1" applyFill="1" applyBorder="1" applyAlignment="1">
      <alignment horizontal="center" vertical="center"/>
    </xf>
    <xf numFmtId="169" fontId="2" fillId="2" borderId="1" xfId="0" applyNumberFormat="1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180" fontId="6" fillId="0" borderId="1" xfId="1" applyNumberFormat="1" applyFont="1" applyFill="1" applyBorder="1" applyAlignment="1">
      <alignment horizontal="right" vertical="center"/>
    </xf>
    <xf numFmtId="166" fontId="6" fillId="0" borderId="1" xfId="0" applyNumberFormat="1" applyFont="1" applyBorder="1" applyAlignment="1">
      <alignment horizontal="center"/>
    </xf>
    <xf numFmtId="169" fontId="6" fillId="0" borderId="1" xfId="1" applyNumberFormat="1" applyFont="1" applyFill="1" applyBorder="1" applyAlignment="1">
      <alignment horizontal="right" vertical="center"/>
    </xf>
    <xf numFmtId="0" fontId="6" fillId="0" borderId="1" xfId="1" applyNumberFormat="1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2" fontId="6" fillId="0" borderId="1" xfId="0" applyNumberFormat="1" applyFont="1" applyBorder="1" applyAlignment="1">
      <alignment horizontal="center"/>
    </xf>
    <xf numFmtId="168" fontId="6" fillId="0" borderId="1" xfId="0" applyNumberFormat="1" applyFont="1" applyBorder="1" applyAlignment="1">
      <alignment horizontal="center"/>
    </xf>
    <xf numFmtId="0" fontId="6" fillId="6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/>
    </xf>
    <xf numFmtId="165" fontId="6" fillId="6" borderId="1" xfId="0" applyNumberFormat="1" applyFont="1" applyFill="1" applyBorder="1" applyAlignment="1">
      <alignment horizontal="center"/>
    </xf>
    <xf numFmtId="0" fontId="6" fillId="6" borderId="1" xfId="1" applyNumberFormat="1" applyFont="1" applyFill="1" applyBorder="1" applyAlignment="1">
      <alignment horizontal="center"/>
    </xf>
    <xf numFmtId="3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6" fillId="0" borderId="1" xfId="0" quotePrefix="1" applyFont="1" applyBorder="1" applyAlignment="1">
      <alignment horizontal="center"/>
    </xf>
    <xf numFmtId="179" fontId="6" fillId="0" borderId="1" xfId="0" applyNumberFormat="1" applyFont="1" applyBorder="1" applyAlignment="1">
      <alignment horizontal="center"/>
    </xf>
    <xf numFmtId="0" fontId="6" fillId="6" borderId="1" xfId="0" quotePrefix="1" applyFont="1" applyFill="1" applyBorder="1" applyAlignment="1">
      <alignment horizontal="center"/>
    </xf>
    <xf numFmtId="168" fontId="6" fillId="6" borderId="1" xfId="0" applyNumberFormat="1" applyFont="1" applyFill="1" applyBorder="1" applyAlignment="1">
      <alignment horizontal="center"/>
    </xf>
    <xf numFmtId="169" fontId="6" fillId="6" borderId="1" xfId="1" applyNumberFormat="1" applyFont="1" applyFill="1" applyBorder="1" applyAlignment="1">
      <alignment horizontal="right" vertical="center"/>
    </xf>
    <xf numFmtId="2" fontId="0" fillId="0" borderId="1" xfId="0" applyNumberFormat="1" applyBorder="1" applyAlignment="1">
      <alignment horizontal="center"/>
    </xf>
    <xf numFmtId="173" fontId="0" fillId="0" borderId="1" xfId="3" applyNumberFormat="1" applyFon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81" fontId="0" fillId="0" borderId="1" xfId="0" applyNumberFormat="1" applyBorder="1" applyAlignment="1">
      <alignment horizontal="center"/>
    </xf>
    <xf numFmtId="43" fontId="0" fillId="0" borderId="1" xfId="0" applyNumberFormat="1" applyBorder="1" applyAlignment="1">
      <alignment horizontal="center"/>
    </xf>
    <xf numFmtId="0" fontId="6" fillId="5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169" fontId="6" fillId="9" borderId="1" xfId="1" applyNumberFormat="1" applyFont="1" applyFill="1" applyBorder="1" applyAlignment="1">
      <alignment horizontal="right" vertical="center"/>
    </xf>
    <xf numFmtId="166" fontId="6" fillId="9" borderId="1" xfId="0" applyNumberFormat="1" applyFont="1" applyFill="1" applyBorder="1" applyAlignment="1">
      <alignment horizontal="center"/>
    </xf>
    <xf numFmtId="180" fontId="0" fillId="0" borderId="1" xfId="0" applyNumberFormat="1" applyBorder="1" applyAlignment="1">
      <alignment horizontal="right" vertical="center"/>
    </xf>
    <xf numFmtId="178" fontId="6" fillId="0" borderId="1" xfId="0" applyNumberFormat="1" applyFont="1" applyBorder="1" applyAlignment="1">
      <alignment horizontal="center"/>
    </xf>
    <xf numFmtId="0" fontId="6" fillId="0" borderId="1" xfId="1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68" fontId="6" fillId="0" borderId="1" xfId="0" applyNumberFormat="1" applyFont="1" applyBorder="1" applyAlignment="1">
      <alignment horizontal="center" vertical="center"/>
    </xf>
    <xf numFmtId="0" fontId="0" fillId="0" borderId="0" xfId="0" applyAlignment="1">
      <alignment horizontal="right" vertical="center"/>
    </xf>
    <xf numFmtId="165" fontId="0" fillId="0" borderId="0" xfId="0" applyNumberFormat="1"/>
    <xf numFmtId="166" fontId="0" fillId="0" borderId="0" xfId="3" applyNumberFormat="1" applyFont="1" applyAlignment="1">
      <alignment horizontal="right" vertical="center"/>
    </xf>
    <xf numFmtId="172" fontId="0" fillId="0" borderId="0" xfId="0" applyNumberFormat="1" applyAlignment="1">
      <alignment horizontal="right" vertical="center"/>
    </xf>
    <xf numFmtId="182" fontId="0" fillId="0" borderId="0" xfId="3" applyNumberFormat="1" applyFont="1"/>
    <xf numFmtId="183" fontId="0" fillId="0" borderId="0" xfId="3" applyNumberFormat="1" applyFont="1"/>
    <xf numFmtId="2" fontId="0" fillId="0" borderId="0" xfId="0" applyNumberFormat="1" applyAlignment="1">
      <alignment horizontal="right" vertical="center"/>
    </xf>
    <xf numFmtId="169" fontId="13" fillId="4" borderId="0" xfId="0" applyNumberFormat="1" applyFont="1" applyFill="1"/>
    <xf numFmtId="166" fontId="13" fillId="0" borderId="0" xfId="3" applyNumberFormat="1" applyFont="1" applyAlignment="1">
      <alignment horizontal="right" vertical="center"/>
    </xf>
    <xf numFmtId="172" fontId="13" fillId="0" borderId="0" xfId="0" applyNumberFormat="1" applyFont="1" applyAlignment="1">
      <alignment horizontal="right" vertical="center"/>
    </xf>
    <xf numFmtId="0" fontId="13" fillId="0" borderId="0" xfId="0" applyFont="1" applyAlignment="1">
      <alignment horizontal="right" vertical="center"/>
    </xf>
    <xf numFmtId="182" fontId="15" fillId="3" borderId="0" xfId="3" applyNumberFormat="1" applyFont="1" applyFill="1" applyAlignment="1">
      <alignment horizontal="center" vertical="center"/>
    </xf>
    <xf numFmtId="166" fontId="0" fillId="0" borderId="0" xfId="3" applyNumberFormat="1" applyFont="1" applyAlignment="1">
      <alignment vertical="center"/>
    </xf>
    <xf numFmtId="165" fontId="0" fillId="0" borderId="0" xfId="0" applyNumberFormat="1" applyAlignment="1">
      <alignment horizontal="right" vertical="center"/>
    </xf>
    <xf numFmtId="166" fontId="0" fillId="0" borderId="0" xfId="3" applyNumberFormat="1" applyFont="1" applyAlignment="1">
      <alignment horizontal="center" vertical="center"/>
    </xf>
    <xf numFmtId="170" fontId="6" fillId="0" borderId="1" xfId="0" applyNumberFormat="1" applyFont="1" applyBorder="1" applyAlignment="1">
      <alignment horizontal="center"/>
    </xf>
    <xf numFmtId="184" fontId="0" fillId="0" borderId="1" xfId="1" applyNumberFormat="1" applyFont="1" applyBorder="1" applyAlignment="1">
      <alignment horizontal="center"/>
    </xf>
    <xf numFmtId="185" fontId="0" fillId="0" borderId="1" xfId="1" applyNumberFormat="1" applyFont="1" applyBorder="1" applyAlignment="1">
      <alignment horizontal="center"/>
    </xf>
    <xf numFmtId="14" fontId="0" fillId="0" borderId="0" xfId="0" applyNumberFormat="1"/>
    <xf numFmtId="186" fontId="0" fillId="0" borderId="0" xfId="0" applyNumberFormat="1"/>
    <xf numFmtId="11" fontId="0" fillId="0" borderId="0" xfId="0" applyNumberFormat="1"/>
    <xf numFmtId="0" fontId="2" fillId="2" borderId="1" xfId="0" applyFont="1" applyFill="1" applyBorder="1" applyAlignment="1">
      <alignment horizontal="right" vertical="center"/>
    </xf>
    <xf numFmtId="15" fontId="7" fillId="0" borderId="0" xfId="0" applyNumberFormat="1" applyFont="1"/>
    <xf numFmtId="0" fontId="0" fillId="0" borderId="0" xfId="0" applyAlignment="1">
      <alignment horizontal="right"/>
    </xf>
    <xf numFmtId="0" fontId="7" fillId="0" borderId="0" xfId="0" applyFont="1"/>
    <xf numFmtId="172" fontId="17" fillId="11" borderId="1" xfId="0" applyNumberFormat="1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0" fillId="5" borderId="0" xfId="0" applyFill="1"/>
    <xf numFmtId="166" fontId="0" fillId="5" borderId="0" xfId="0" applyNumberFormat="1" applyFill="1"/>
    <xf numFmtId="10" fontId="0" fillId="0" borderId="0" xfId="0" applyNumberFormat="1" applyAlignment="1">
      <alignment horizontal="right" vertical="center"/>
    </xf>
    <xf numFmtId="187" fontId="0" fillId="0" borderId="0" xfId="0" applyNumberFormat="1" applyAlignment="1">
      <alignment horizontal="center" vertical="center"/>
    </xf>
    <xf numFmtId="9" fontId="0" fillId="0" borderId="0" xfId="0" applyNumberFormat="1" applyAlignment="1">
      <alignment horizontal="right" vertical="center"/>
    </xf>
    <xf numFmtId="15" fontId="7" fillId="5" borderId="0" xfId="0" applyNumberFormat="1" applyFont="1" applyFill="1"/>
    <xf numFmtId="175" fontId="9" fillId="5" borderId="0" xfId="0" applyNumberFormat="1" applyFont="1" applyFill="1"/>
    <xf numFmtId="0" fontId="13" fillId="4" borderId="0" xfId="0" applyFont="1" applyFill="1" applyAlignment="1">
      <alignment horizontal="right"/>
    </xf>
    <xf numFmtId="0" fontId="13" fillId="4" borderId="0" xfId="0" applyFont="1" applyFill="1" applyAlignment="1">
      <alignment horizontal="center" vertical="center"/>
    </xf>
    <xf numFmtId="0" fontId="0" fillId="5" borderId="4" xfId="0" applyFill="1" applyBorder="1"/>
    <xf numFmtId="15" fontId="0" fillId="5" borderId="4" xfId="0" applyNumberFormat="1" applyFill="1" applyBorder="1"/>
    <xf numFmtId="166" fontId="0" fillId="5" borderId="4" xfId="0" applyNumberFormat="1" applyFill="1" applyBorder="1"/>
    <xf numFmtId="187" fontId="0" fillId="0" borderId="0" xfId="0" applyNumberFormat="1" applyAlignment="1">
      <alignment horizontal="right" vertical="center"/>
    </xf>
    <xf numFmtId="165" fontId="2" fillId="2" borderId="1" xfId="0" applyNumberFormat="1" applyFont="1" applyFill="1" applyBorder="1" applyAlignment="1">
      <alignment horizontal="center" vertical="center"/>
    </xf>
    <xf numFmtId="38" fontId="2" fillId="2" borderId="1" xfId="0" applyNumberFormat="1" applyFont="1" applyFill="1" applyBorder="1" applyAlignment="1">
      <alignment horizontal="center" vertical="center"/>
    </xf>
    <xf numFmtId="166" fontId="2" fillId="2" borderId="1" xfId="3" applyNumberFormat="1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0" fontId="0" fillId="0" borderId="1" xfId="0" applyBorder="1"/>
    <xf numFmtId="38" fontId="6" fillId="0" borderId="1" xfId="1" applyNumberFormat="1" applyFont="1" applyBorder="1" applyAlignment="1">
      <alignment horizontal="center"/>
    </xf>
    <xf numFmtId="166" fontId="6" fillId="0" borderId="1" xfId="3" applyNumberFormat="1" applyFont="1" applyBorder="1" applyAlignment="1">
      <alignment horizontal="center"/>
    </xf>
    <xf numFmtId="10" fontId="6" fillId="0" borderId="1" xfId="0" applyNumberFormat="1" applyFont="1" applyBorder="1" applyAlignment="1">
      <alignment horizontal="center"/>
    </xf>
    <xf numFmtId="1" fontId="6" fillId="0" borderId="1" xfId="0" applyNumberFormat="1" applyFont="1" applyBorder="1" applyAlignment="1">
      <alignment horizontal="center"/>
    </xf>
    <xf numFmtId="177" fontId="0" fillId="0" borderId="1" xfId="0" applyNumberFormat="1" applyBorder="1"/>
    <xf numFmtId="14" fontId="0" fillId="0" borderId="1" xfId="0" applyNumberFormat="1" applyBorder="1"/>
    <xf numFmtId="38" fontId="0" fillId="0" borderId="1" xfId="0" applyNumberFormat="1" applyBorder="1"/>
    <xf numFmtId="166" fontId="0" fillId="0" borderId="1" xfId="3" applyNumberFormat="1" applyFont="1" applyBorder="1"/>
    <xf numFmtId="176" fontId="0" fillId="0" borderId="1" xfId="0" applyNumberFormat="1" applyBorder="1" applyAlignment="1">
      <alignment horizontal="right" vertical="center"/>
    </xf>
    <xf numFmtId="172" fontId="0" fillId="0" borderId="1" xfId="0" applyNumberFormat="1" applyBorder="1"/>
    <xf numFmtId="188" fontId="0" fillId="0" borderId="1" xfId="0" applyNumberFormat="1" applyBorder="1"/>
    <xf numFmtId="0" fontId="0" fillId="0" borderId="1" xfId="0" applyBorder="1" applyAlignment="1">
      <alignment horizontal="right" vertical="center"/>
    </xf>
    <xf numFmtId="189" fontId="0" fillId="0" borderId="1" xfId="2" applyNumberFormat="1" applyFont="1" applyBorder="1" applyAlignment="1">
      <alignment horizontal="right" vertical="center"/>
    </xf>
    <xf numFmtId="169" fontId="0" fillId="0" borderId="1" xfId="0" applyNumberFormat="1" applyBorder="1"/>
    <xf numFmtId="176" fontId="0" fillId="0" borderId="0" xfId="0" applyNumberFormat="1" applyAlignment="1">
      <alignment horizontal="right" vertical="center"/>
    </xf>
    <xf numFmtId="177" fontId="0" fillId="0" borderId="0" xfId="0" applyNumberFormat="1"/>
    <xf numFmtId="177" fontId="0" fillId="0" borderId="0" xfId="0" applyNumberFormat="1" applyAlignment="1">
      <alignment horizontal="right" vertical="center"/>
    </xf>
    <xf numFmtId="0" fontId="0" fillId="13" borderId="0" xfId="0" applyFill="1" applyAlignment="1">
      <alignment horizontal="center"/>
    </xf>
    <xf numFmtId="0" fontId="0" fillId="0" borderId="0" xfId="0" applyAlignment="1">
      <alignment vertical="center"/>
    </xf>
    <xf numFmtId="191" fontId="3" fillId="4" borderId="0" xfId="0" applyNumberFormat="1" applyFont="1" applyFill="1" applyAlignment="1">
      <alignment horizontal="right" vertical="center"/>
    </xf>
    <xf numFmtId="0" fontId="0" fillId="0" borderId="0" xfId="0" applyAlignment="1">
      <alignment horizontal="left" vertical="center"/>
    </xf>
    <xf numFmtId="0" fontId="0" fillId="6" borderId="0" xfId="0" applyFill="1" applyAlignment="1">
      <alignment horizontal="right" vertical="center"/>
    </xf>
    <xf numFmtId="166" fontId="10" fillId="0" borderId="0" xfId="3" applyNumberFormat="1" applyFont="1"/>
    <xf numFmtId="173" fontId="3" fillId="5" borderId="0" xfId="3" applyNumberFormat="1" applyFont="1" applyFill="1"/>
    <xf numFmtId="170" fontId="0" fillId="0" borderId="0" xfId="3" applyNumberFormat="1" applyFont="1"/>
    <xf numFmtId="173" fontId="13" fillId="5" borderId="0" xfId="3" applyNumberFormat="1" applyFont="1" applyFill="1"/>
    <xf numFmtId="0" fontId="2" fillId="14" borderId="1" xfId="0" applyFont="1" applyFill="1" applyBorder="1" applyAlignment="1">
      <alignment horizontal="left"/>
    </xf>
    <xf numFmtId="192" fontId="2" fillId="14" borderId="5" xfId="1" applyNumberFormat="1" applyFont="1" applyFill="1" applyBorder="1" applyAlignment="1">
      <alignment horizontal="right"/>
    </xf>
    <xf numFmtId="0" fontId="0" fillId="6" borderId="0" xfId="0" applyFill="1" applyAlignment="1">
      <alignment horizontal="left"/>
    </xf>
    <xf numFmtId="165" fontId="2" fillId="2" borderId="6" xfId="0" applyNumberFormat="1" applyFont="1" applyFill="1" applyBorder="1" applyAlignment="1">
      <alignment horizontal="center" vertical="center"/>
    </xf>
    <xf numFmtId="165" fontId="2" fillId="2" borderId="5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6" borderId="7" xfId="0" applyFill="1" applyBorder="1" applyAlignment="1">
      <alignment horizontal="left"/>
    </xf>
    <xf numFmtId="172" fontId="0" fillId="0" borderId="1" xfId="0" applyNumberFormat="1" applyBorder="1" applyAlignment="1">
      <alignment horizontal="center" vertical="center"/>
    </xf>
    <xf numFmtId="0" fontId="0" fillId="0" borderId="7" xfId="0" applyBorder="1" applyAlignment="1">
      <alignment horizontal="left"/>
    </xf>
    <xf numFmtId="0" fontId="0" fillId="0" borderId="6" xfId="0" applyBorder="1" applyAlignment="1">
      <alignment horizontal="right" vertical="center"/>
    </xf>
    <xf numFmtId="172" fontId="19" fillId="0" borderId="7" xfId="1" applyNumberFormat="1" applyFont="1" applyBorder="1" applyAlignment="1">
      <alignment horizontal="left" vertical="center"/>
    </xf>
    <xf numFmtId="0" fontId="0" fillId="0" borderId="6" xfId="0" applyBorder="1" applyAlignment="1">
      <alignment horizontal="left"/>
    </xf>
    <xf numFmtId="179" fontId="0" fillId="0" borderId="1" xfId="0" applyNumberFormat="1" applyBorder="1" applyAlignment="1">
      <alignment horizontal="right" vertical="top"/>
    </xf>
    <xf numFmtId="179" fontId="0" fillId="0" borderId="1" xfId="0" applyNumberFormat="1" applyBorder="1" applyAlignment="1">
      <alignment horizontal="left"/>
    </xf>
    <xf numFmtId="0" fontId="0" fillId="5" borderId="0" xfId="0" applyFill="1" applyAlignment="1">
      <alignment horizontal="right" vertical="center"/>
    </xf>
    <xf numFmtId="0" fontId="19" fillId="0" borderId="1" xfId="0" applyFont="1" applyBorder="1" applyAlignment="1">
      <alignment horizontal="left" vertical="center"/>
    </xf>
    <xf numFmtId="172" fontId="0" fillId="0" borderId="1" xfId="0" applyNumberFormat="1" applyBorder="1" applyAlignment="1">
      <alignment horizontal="right" vertical="center"/>
    </xf>
    <xf numFmtId="172" fontId="0" fillId="0" borderId="1" xfId="0" applyNumberFormat="1" applyBorder="1" applyAlignment="1">
      <alignment horizontal="left"/>
    </xf>
    <xf numFmtId="172" fontId="19" fillId="0" borderId="7" xfId="0" applyNumberFormat="1" applyFont="1" applyBorder="1" applyAlignment="1">
      <alignment horizontal="left" vertical="center"/>
    </xf>
    <xf numFmtId="168" fontId="0" fillId="6" borderId="0" xfId="0" applyNumberFormat="1" applyFill="1" applyAlignment="1">
      <alignment horizontal="left"/>
    </xf>
    <xf numFmtId="172" fontId="0" fillId="0" borderId="1" xfId="0" applyNumberFormat="1" applyBorder="1" applyAlignment="1">
      <alignment horizontal="left" vertical="center"/>
    </xf>
    <xf numFmtId="2" fontId="0" fillId="0" borderId="1" xfId="0" applyNumberFormat="1" applyBorder="1" applyAlignment="1">
      <alignment horizontal="center" vertical="center"/>
    </xf>
    <xf numFmtId="172" fontId="0" fillId="6" borderId="0" xfId="0" applyNumberFormat="1" applyFill="1" applyAlignment="1">
      <alignment horizontal="left"/>
    </xf>
    <xf numFmtId="179" fontId="0" fillId="0" borderId="1" xfId="0" applyNumberFormat="1" applyBorder="1" applyAlignment="1">
      <alignment horizontal="center" vertical="center"/>
    </xf>
    <xf numFmtId="0" fontId="0" fillId="6" borderId="1" xfId="0" applyFill="1" applyBorder="1" applyAlignment="1">
      <alignment horizontal="left"/>
    </xf>
    <xf numFmtId="192" fontId="0" fillId="6" borderId="3" xfId="1" applyNumberFormat="1" applyFont="1" applyFill="1" applyBorder="1" applyAlignment="1">
      <alignment horizontal="right"/>
    </xf>
    <xf numFmtId="0" fontId="0" fillId="6" borderId="3" xfId="0" applyFill="1" applyBorder="1" applyAlignment="1">
      <alignment horizontal="left"/>
    </xf>
    <xf numFmtId="0" fontId="0" fillId="0" borderId="8" xfId="0" applyBorder="1" applyAlignment="1">
      <alignment horizontal="left"/>
    </xf>
    <xf numFmtId="2" fontId="0" fillId="0" borderId="1" xfId="1" applyNumberFormat="1" applyFont="1" applyBorder="1" applyAlignment="1">
      <alignment horizontal="right" vertical="center"/>
    </xf>
    <xf numFmtId="0" fontId="0" fillId="5" borderId="0" xfId="0" applyFill="1" applyAlignment="1">
      <alignment horizontal="left"/>
    </xf>
    <xf numFmtId="168" fontId="0" fillId="0" borderId="1" xfId="0" applyNumberFormat="1" applyBorder="1" applyAlignment="1">
      <alignment horizontal="left"/>
    </xf>
    <xf numFmtId="0" fontId="3" fillId="0" borderId="1" xfId="0" applyFont="1" applyBorder="1" applyAlignment="1">
      <alignment horizontal="right" vertical="center"/>
    </xf>
    <xf numFmtId="2" fontId="3" fillId="0" borderId="1" xfId="1" applyNumberFormat="1" applyFont="1" applyBorder="1" applyAlignment="1">
      <alignment horizontal="right" vertical="center"/>
    </xf>
    <xf numFmtId="192" fontId="0" fillId="0" borderId="1" xfId="1" applyNumberFormat="1" applyFont="1" applyBorder="1" applyAlignment="1">
      <alignment horizontal="right" vertical="center"/>
    </xf>
    <xf numFmtId="192" fontId="0" fillId="0" borderId="1" xfId="1" applyNumberFormat="1" applyFont="1" applyBorder="1" applyAlignment="1">
      <alignment horizontal="right"/>
    </xf>
    <xf numFmtId="0" fontId="2" fillId="14" borderId="1" xfId="0" applyFont="1" applyFill="1" applyBorder="1"/>
    <xf numFmtId="0" fontId="2" fillId="14" borderId="1" xfId="0" applyFont="1" applyFill="1" applyBorder="1" applyAlignment="1">
      <alignment horizontal="center"/>
    </xf>
    <xf numFmtId="172" fontId="0" fillId="5" borderId="0" xfId="0" applyNumberFormat="1" applyFill="1"/>
    <xf numFmtId="193" fontId="0" fillId="5" borderId="0" xfId="0" applyNumberFormat="1" applyFill="1"/>
    <xf numFmtId="193" fontId="0" fillId="0" borderId="1" xfId="0" applyNumberFormat="1" applyBorder="1"/>
    <xf numFmtId="2" fontId="0" fillId="0" borderId="1" xfId="0" applyNumberFormat="1" applyBorder="1"/>
    <xf numFmtId="194" fontId="0" fillId="0" borderId="1" xfId="0" applyNumberFormat="1" applyBorder="1" applyAlignment="1">
      <alignment horizontal="center"/>
    </xf>
    <xf numFmtId="194" fontId="0" fillId="0" borderId="1" xfId="0" applyNumberFormat="1" applyBorder="1"/>
    <xf numFmtId="170" fontId="0" fillId="0" borderId="1" xfId="0" applyNumberFormat="1" applyBorder="1" applyAlignment="1">
      <alignment horizontal="center"/>
    </xf>
    <xf numFmtId="175" fontId="2" fillId="2" borderId="1" xfId="0" applyNumberFormat="1" applyFont="1" applyFill="1" applyBorder="1" applyAlignment="1">
      <alignment horizontal="center" vertical="center"/>
    </xf>
    <xf numFmtId="179" fontId="2" fillId="2" borderId="1" xfId="0" applyNumberFormat="1" applyFont="1" applyFill="1" applyBorder="1" applyAlignment="1">
      <alignment horizontal="center" vertical="center"/>
    </xf>
    <xf numFmtId="179" fontId="0" fillId="0" borderId="1" xfId="0" applyNumberFormat="1" applyBorder="1"/>
    <xf numFmtId="0" fontId="5" fillId="0" borderId="1" xfId="0" applyFont="1" applyBorder="1" applyAlignment="1">
      <alignment horizontal="left" vertical="top"/>
    </xf>
    <xf numFmtId="175" fontId="0" fillId="0" borderId="1" xfId="0" applyNumberFormat="1" applyBorder="1" applyAlignment="1">
      <alignment horizontal="center" vertical="center"/>
    </xf>
    <xf numFmtId="175" fontId="0" fillId="0" borderId="2" xfId="0" applyNumberFormat="1" applyBorder="1" applyAlignment="1">
      <alignment horizontal="center" vertical="center"/>
    </xf>
    <xf numFmtId="179" fontId="0" fillId="0" borderId="2" xfId="0" applyNumberFormat="1" applyBorder="1"/>
    <xf numFmtId="172" fontId="0" fillId="0" borderId="6" xfId="0" applyNumberFormat="1" applyBorder="1"/>
    <xf numFmtId="0" fontId="0" fillId="0" borderId="3" xfId="0" applyBorder="1"/>
    <xf numFmtId="0" fontId="4" fillId="0" borderId="1" xfId="0" applyFont="1" applyBorder="1"/>
    <xf numFmtId="184" fontId="6" fillId="0" borderId="1" xfId="1" applyNumberFormat="1" applyFont="1" applyBorder="1" applyAlignment="1">
      <alignment horizontal="center"/>
    </xf>
    <xf numFmtId="165" fontId="0" fillId="0" borderId="0" xfId="0" applyNumberFormat="1" applyAlignment="1">
      <alignment horizontal="center" vertical="center"/>
    </xf>
    <xf numFmtId="165" fontId="17" fillId="15" borderId="0" xfId="0" applyNumberFormat="1" applyFont="1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horizontal="right" vertical="center"/>
    </xf>
    <xf numFmtId="0" fontId="0" fillId="16" borderId="0" xfId="0" applyFill="1" applyAlignment="1">
      <alignment horizontal="right" vertical="center"/>
    </xf>
    <xf numFmtId="0" fontId="0" fillId="7" borderId="0" xfId="0" applyFill="1" applyAlignment="1">
      <alignment horizontal="right" vertical="center"/>
    </xf>
    <xf numFmtId="191" fontId="3" fillId="17" borderId="0" xfId="0" applyNumberFormat="1" applyFont="1" applyFill="1" applyAlignment="1">
      <alignment horizontal="right" vertical="center"/>
    </xf>
    <xf numFmtId="172" fontId="3" fillId="17" borderId="0" xfId="0" applyNumberFormat="1" applyFont="1" applyFill="1" applyAlignment="1">
      <alignment horizontal="right" vertical="center"/>
    </xf>
    <xf numFmtId="170" fontId="18" fillId="15" borderId="0" xfId="0" applyNumberFormat="1" applyFont="1" applyFill="1"/>
    <xf numFmtId="168" fontId="18" fillId="15" borderId="0" xfId="0" applyNumberFormat="1" applyFont="1" applyFill="1"/>
    <xf numFmtId="2" fontId="18" fillId="15" borderId="0" xfId="0" applyNumberFormat="1" applyFont="1" applyFill="1"/>
    <xf numFmtId="175" fontId="11" fillId="15" borderId="0" xfId="0" applyNumberFormat="1" applyFont="1" applyFill="1" applyAlignment="1">
      <alignment horizontal="center" vertical="center"/>
    </xf>
    <xf numFmtId="175" fontId="3" fillId="17" borderId="0" xfId="0" applyNumberFormat="1" applyFont="1" applyFill="1" applyAlignment="1">
      <alignment horizontal="center" vertical="center"/>
    </xf>
    <xf numFmtId="179" fontId="3" fillId="17" borderId="0" xfId="0" applyNumberFormat="1" applyFont="1" applyFill="1"/>
    <xf numFmtId="165" fontId="6" fillId="15" borderId="1" xfId="0" applyNumberFormat="1" applyFont="1" applyFill="1" applyBorder="1" applyAlignment="1">
      <alignment horizontal="center"/>
    </xf>
    <xf numFmtId="165" fontId="6" fillId="15" borderId="7" xfId="0" applyNumberFormat="1" applyFont="1" applyFill="1" applyBorder="1" applyAlignment="1">
      <alignment horizontal="center"/>
    </xf>
    <xf numFmtId="165" fontId="22" fillId="4" borderId="7" xfId="0" applyNumberFormat="1" applyFont="1" applyFill="1" applyBorder="1" applyAlignment="1">
      <alignment horizontal="center"/>
    </xf>
    <xf numFmtId="1" fontId="6" fillId="15" borderId="1" xfId="0" applyNumberFormat="1" applyFont="1" applyFill="1" applyBorder="1" applyAlignment="1">
      <alignment horizontal="center"/>
    </xf>
    <xf numFmtId="165" fontId="3" fillId="17" borderId="0" xfId="0" applyNumberFormat="1" applyFont="1" applyFill="1"/>
    <xf numFmtId="0" fontId="11" fillId="15" borderId="0" xfId="0" applyFont="1" applyFill="1" applyAlignment="1">
      <alignment horizontal="right" vertical="center"/>
    </xf>
    <xf numFmtId="0" fontId="12" fillId="15" borderId="0" xfId="0" applyFont="1" applyFill="1" applyAlignment="1">
      <alignment vertical="center"/>
    </xf>
    <xf numFmtId="15" fontId="12" fillId="15" borderId="0" xfId="0" applyNumberFormat="1" applyFont="1" applyFill="1" applyAlignment="1">
      <alignment vertical="center"/>
    </xf>
    <xf numFmtId="3" fontId="11" fillId="15" borderId="0" xfId="0" applyNumberFormat="1" applyFont="1" applyFill="1" applyAlignment="1">
      <alignment vertical="center"/>
    </xf>
    <xf numFmtId="173" fontId="13" fillId="15" borderId="0" xfId="3" applyNumberFormat="1" applyFont="1" applyFill="1" applyAlignment="1">
      <alignment vertical="center"/>
    </xf>
    <xf numFmtId="166" fontId="13" fillId="15" borderId="0" xfId="3" applyNumberFormat="1" applyFont="1" applyFill="1" applyAlignment="1">
      <alignment vertical="center"/>
    </xf>
    <xf numFmtId="166" fontId="3" fillId="17" borderId="0" xfId="0" applyNumberFormat="1" applyFont="1" applyFill="1"/>
    <xf numFmtId="176" fontId="0" fillId="15" borderId="0" xfId="0" applyNumberFormat="1" applyFill="1" applyAlignment="1">
      <alignment horizontal="center" vertical="center"/>
    </xf>
    <xf numFmtId="177" fontId="0" fillId="15" borderId="0" xfId="0" applyNumberFormat="1" applyFill="1"/>
    <xf numFmtId="1" fontId="0" fillId="15" borderId="0" xfId="0" applyNumberFormat="1" applyFill="1" applyAlignment="1">
      <alignment horizontal="center" vertical="center"/>
    </xf>
    <xf numFmtId="172" fontId="6" fillId="15" borderId="1" xfId="0" applyNumberFormat="1" applyFont="1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176" fontId="15" fillId="15" borderId="0" xfId="0" applyNumberFormat="1" applyFont="1" applyFill="1" applyAlignment="1">
      <alignment horizontal="right" vertical="center"/>
    </xf>
    <xf numFmtId="166" fontId="3" fillId="17" borderId="0" xfId="3" applyNumberFormat="1" applyFont="1" applyFill="1" applyAlignment="1">
      <alignment horizontal="right" vertical="center"/>
    </xf>
    <xf numFmtId="0" fontId="4" fillId="15" borderId="1" xfId="0" applyFont="1" applyFill="1" applyBorder="1" applyAlignment="1">
      <alignment horizontal="right" vertical="center"/>
    </xf>
    <xf numFmtId="189" fontId="4" fillId="15" borderId="1" xfId="2" applyNumberFormat="1" applyFont="1" applyFill="1" applyBorder="1" applyAlignment="1">
      <alignment horizontal="right" vertical="center"/>
    </xf>
    <xf numFmtId="172" fontId="0" fillId="15" borderId="0" xfId="1" applyNumberFormat="1" applyFont="1" applyFill="1" applyBorder="1" applyAlignment="1">
      <alignment horizontal="right"/>
    </xf>
    <xf numFmtId="172" fontId="20" fillId="15" borderId="0" xfId="0" applyNumberFormat="1" applyFont="1" applyFill="1" applyAlignment="1">
      <alignment horizontal="center" vertical="center"/>
    </xf>
    <xf numFmtId="165" fontId="21" fillId="15" borderId="1" xfId="0" applyNumberFormat="1" applyFont="1" applyFill="1" applyBorder="1" applyAlignment="1">
      <alignment horizontal="right" vertical="center"/>
    </xf>
    <xf numFmtId="172" fontId="20" fillId="15" borderId="1" xfId="0" applyNumberFormat="1" applyFont="1" applyFill="1" applyBorder="1" applyAlignment="1">
      <alignment horizontal="right" vertical="center"/>
    </xf>
    <xf numFmtId="172" fontId="21" fillId="15" borderId="1" xfId="0" applyNumberFormat="1" applyFont="1" applyFill="1" applyBorder="1" applyAlignment="1">
      <alignment horizontal="right" vertical="center"/>
    </xf>
    <xf numFmtId="172" fontId="0" fillId="5" borderId="1" xfId="0" applyNumberFormat="1" applyFill="1" applyBorder="1" applyAlignment="1">
      <alignment horizontal="right" vertical="center"/>
    </xf>
    <xf numFmtId="0" fontId="0" fillId="17" borderId="1" xfId="0" applyFill="1" applyBorder="1" applyAlignment="1">
      <alignment horizontal="right" vertical="center"/>
    </xf>
    <xf numFmtId="166" fontId="6" fillId="15" borderId="0" xfId="3" applyNumberFormat="1" applyFont="1" applyFill="1"/>
    <xf numFmtId="170" fontId="6" fillId="15" borderId="1" xfId="0" applyNumberFormat="1" applyFont="1" applyFill="1" applyBorder="1" applyAlignment="1">
      <alignment horizontal="center"/>
    </xf>
    <xf numFmtId="172" fontId="23" fillId="0" borderId="1" xfId="1" applyNumberFormat="1" applyFont="1" applyBorder="1" applyAlignment="1">
      <alignment horizontal="right" vertical="center"/>
    </xf>
    <xf numFmtId="172" fontId="23" fillId="0" borderId="1" xfId="0" applyNumberFormat="1" applyFont="1" applyBorder="1" applyAlignment="1">
      <alignment horizontal="right" vertical="center"/>
    </xf>
    <xf numFmtId="0" fontId="23" fillId="0" borderId="6" xfId="0" applyFont="1" applyBorder="1" applyAlignment="1">
      <alignment horizontal="right" vertical="center"/>
    </xf>
    <xf numFmtId="172" fontId="0" fillId="18" borderId="0" xfId="0" applyNumberFormat="1" applyFill="1" applyAlignment="1">
      <alignment horizontal="center" vertical="center"/>
    </xf>
    <xf numFmtId="14" fontId="6" fillId="0" borderId="1" xfId="0" applyNumberFormat="1" applyFont="1" applyBorder="1" applyAlignment="1">
      <alignment horizontal="center"/>
    </xf>
    <xf numFmtId="17" fontId="0" fillId="0" borderId="1" xfId="0" applyNumberFormat="1" applyBorder="1"/>
    <xf numFmtId="168" fontId="0" fillId="0" borderId="1" xfId="0" applyNumberFormat="1" applyBorder="1"/>
    <xf numFmtId="195" fontId="0" fillId="0" borderId="1" xfId="0" applyNumberFormat="1" applyBorder="1" applyAlignment="1">
      <alignment horizontal="right" vertical="center"/>
    </xf>
    <xf numFmtId="195" fontId="0" fillId="0" borderId="1" xfId="0" applyNumberFormat="1" applyBorder="1" applyAlignment="1">
      <alignment horizontal="right"/>
    </xf>
    <xf numFmtId="167" fontId="6" fillId="0" borderId="1" xfId="1" applyNumberFormat="1" applyFont="1" applyFill="1" applyBorder="1" applyAlignment="1">
      <alignment horizontal="right" vertical="center"/>
    </xf>
    <xf numFmtId="179" fontId="0" fillId="0" borderId="1" xfId="3" applyNumberFormat="1" applyFont="1" applyBorder="1" applyAlignment="1">
      <alignment horizontal="center"/>
    </xf>
    <xf numFmtId="196" fontId="6" fillId="0" borderId="1" xfId="1" applyNumberFormat="1" applyFont="1" applyFill="1" applyBorder="1" applyAlignment="1">
      <alignment horizontal="right" vertical="center"/>
    </xf>
    <xf numFmtId="197" fontId="0" fillId="0" borderId="1" xfId="3" applyNumberFormat="1" applyFont="1" applyBorder="1"/>
    <xf numFmtId="1" fontId="0" fillId="0" borderId="1" xfId="3" applyNumberFormat="1" applyFont="1" applyBorder="1" applyAlignment="1">
      <alignment horizontal="center" vertical="center"/>
    </xf>
    <xf numFmtId="189" fontId="0" fillId="0" borderId="0" xfId="0" applyNumberFormat="1"/>
    <xf numFmtId="1" fontId="0" fillId="0" borderId="1" xfId="0" applyNumberFormat="1" applyBorder="1" applyAlignment="1">
      <alignment horizontal="center" vertical="center"/>
    </xf>
    <xf numFmtId="189" fontId="0" fillId="0" borderId="18" xfId="2" applyNumberFormat="1" applyFont="1" applyBorder="1" applyAlignment="1">
      <alignment horizontal="right" vertical="center"/>
    </xf>
    <xf numFmtId="0" fontId="0" fillId="0" borderId="18" xfId="0" applyBorder="1" applyAlignment="1">
      <alignment horizontal="right" vertical="center"/>
    </xf>
    <xf numFmtId="189" fontId="0" fillId="0" borderId="3" xfId="2" applyNumberFormat="1" applyFont="1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189" fontId="0" fillId="0" borderId="2" xfId="2" applyNumberFormat="1" applyFont="1" applyBorder="1" applyAlignment="1">
      <alignment horizontal="right" vertical="center"/>
    </xf>
    <xf numFmtId="0" fontId="0" fillId="0" borderId="2" xfId="0" applyBorder="1" applyAlignment="1">
      <alignment horizontal="right" vertical="center"/>
    </xf>
    <xf numFmtId="169" fontId="6" fillId="0" borderId="2" xfId="1" applyNumberFormat="1" applyFont="1" applyFill="1" applyBorder="1" applyAlignment="1">
      <alignment horizontal="right" vertical="center"/>
    </xf>
    <xf numFmtId="180" fontId="6" fillId="0" borderId="2" xfId="1" applyNumberFormat="1" applyFont="1" applyFill="1" applyBorder="1" applyAlignment="1">
      <alignment horizontal="right" vertical="center"/>
    </xf>
    <xf numFmtId="0" fontId="6" fillId="0" borderId="2" xfId="0" applyFont="1" applyBorder="1" applyAlignment="1">
      <alignment horizontal="center" vertical="center"/>
    </xf>
    <xf numFmtId="179" fontId="0" fillId="0" borderId="2" xfId="3" applyNumberFormat="1" applyFont="1" applyBorder="1" applyAlignment="1">
      <alignment horizontal="center"/>
    </xf>
    <xf numFmtId="165" fontId="6" fillId="0" borderId="2" xfId="0" applyNumberFormat="1" applyFont="1" applyBorder="1" applyAlignment="1">
      <alignment horizontal="center"/>
    </xf>
    <xf numFmtId="168" fontId="6" fillId="0" borderId="2" xfId="0" applyNumberFormat="1" applyFont="1" applyBorder="1" applyAlignment="1">
      <alignment horizontal="center"/>
    </xf>
    <xf numFmtId="0" fontId="6" fillId="0" borderId="2" xfId="0" quotePrefix="1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2" xfId="1" applyNumberFormat="1" applyFont="1" applyBorder="1" applyAlignment="1">
      <alignment horizontal="center"/>
    </xf>
    <xf numFmtId="0" fontId="4" fillId="0" borderId="0" xfId="0" applyFont="1" applyAlignment="1">
      <alignment horizontal="right" vertical="center"/>
    </xf>
    <xf numFmtId="169" fontId="4" fillId="0" borderId="0" xfId="0" applyNumberFormat="1" applyFont="1" applyAlignment="1">
      <alignment horizontal="right" vertical="center"/>
    </xf>
    <xf numFmtId="1" fontId="6" fillId="0" borderId="1" xfId="0" applyNumberFormat="1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3" xfId="0" quotePrefix="1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165" fontId="6" fillId="0" borderId="3" xfId="0" applyNumberFormat="1" applyFont="1" applyBorder="1" applyAlignment="1">
      <alignment horizontal="center"/>
    </xf>
    <xf numFmtId="180" fontId="6" fillId="0" borderId="3" xfId="1" applyNumberFormat="1" applyFont="1" applyFill="1" applyBorder="1" applyAlignment="1">
      <alignment horizontal="right" vertical="center"/>
    </xf>
    <xf numFmtId="0" fontId="6" fillId="0" borderId="3" xfId="1" applyNumberFormat="1" applyFont="1" applyBorder="1" applyAlignment="1">
      <alignment horizontal="center"/>
    </xf>
    <xf numFmtId="1" fontId="6" fillId="0" borderId="3" xfId="0" applyNumberFormat="1" applyFont="1" applyBorder="1" applyAlignment="1">
      <alignment horizontal="center"/>
    </xf>
    <xf numFmtId="169" fontId="6" fillId="0" borderId="3" xfId="1" applyNumberFormat="1" applyFont="1" applyFill="1" applyBorder="1" applyAlignment="1">
      <alignment horizontal="right" vertical="center"/>
    </xf>
    <xf numFmtId="0" fontId="0" fillId="0" borderId="3" xfId="0" applyBorder="1" applyAlignment="1">
      <alignment horizontal="center"/>
    </xf>
    <xf numFmtId="0" fontId="6" fillId="0" borderId="19" xfId="0" applyFont="1" applyBorder="1" applyAlignment="1">
      <alignment horizontal="center" vertical="center"/>
    </xf>
    <xf numFmtId="0" fontId="6" fillId="0" borderId="19" xfId="0" quotePrefix="1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165" fontId="6" fillId="0" borderId="19" xfId="0" applyNumberFormat="1" applyFont="1" applyBorder="1" applyAlignment="1">
      <alignment horizontal="center"/>
    </xf>
    <xf numFmtId="180" fontId="6" fillId="0" borderId="19" xfId="1" applyNumberFormat="1" applyFont="1" applyFill="1" applyBorder="1" applyAlignment="1">
      <alignment horizontal="right" vertical="center"/>
    </xf>
    <xf numFmtId="0" fontId="6" fillId="0" borderId="19" xfId="1" applyNumberFormat="1" applyFont="1" applyBorder="1" applyAlignment="1">
      <alignment horizontal="center"/>
    </xf>
    <xf numFmtId="169" fontId="6" fillId="0" borderId="19" xfId="1" applyNumberFormat="1" applyFont="1" applyFill="1" applyBorder="1" applyAlignment="1">
      <alignment horizontal="right" vertical="center"/>
    </xf>
    <xf numFmtId="0" fontId="0" fillId="0" borderId="7" xfId="0" applyBorder="1" applyAlignment="1">
      <alignment horizontal="center"/>
    </xf>
    <xf numFmtId="0" fontId="0" fillId="15" borderId="6" xfId="0" applyFill="1" applyBorder="1" applyAlignment="1">
      <alignment horizontal="center"/>
    </xf>
    <xf numFmtId="0" fontId="6" fillId="5" borderId="0" xfId="0" applyFont="1" applyFill="1" applyAlignment="1">
      <alignment horizontal="center" vertical="center"/>
    </xf>
    <xf numFmtId="0" fontId="6" fillId="5" borderId="0" xfId="0" quotePrefix="1" applyFont="1" applyFill="1" applyAlignment="1">
      <alignment horizontal="center"/>
    </xf>
    <xf numFmtId="0" fontId="6" fillId="5" borderId="0" xfId="0" applyFont="1" applyFill="1" applyAlignment="1">
      <alignment horizontal="center"/>
    </xf>
    <xf numFmtId="165" fontId="6" fillId="5" borderId="0" xfId="0" applyNumberFormat="1" applyFont="1" applyFill="1" applyAlignment="1">
      <alignment horizontal="center"/>
    </xf>
    <xf numFmtId="169" fontId="6" fillId="5" borderId="0" xfId="1" applyNumberFormat="1" applyFont="1" applyFill="1" applyBorder="1" applyAlignment="1">
      <alignment horizontal="right" vertical="center"/>
    </xf>
    <xf numFmtId="0" fontId="6" fillId="5" borderId="0" xfId="1" applyNumberFormat="1" applyFont="1" applyFill="1" applyBorder="1" applyAlignment="1">
      <alignment horizontal="center"/>
    </xf>
    <xf numFmtId="168" fontId="6" fillId="5" borderId="0" xfId="0" applyNumberFormat="1" applyFont="1" applyFill="1" applyAlignment="1">
      <alignment horizontal="center"/>
    </xf>
    <xf numFmtId="179" fontId="0" fillId="5" borderId="0" xfId="3" applyNumberFormat="1" applyFont="1" applyFill="1" applyBorder="1" applyAlignment="1">
      <alignment horizontal="center"/>
    </xf>
    <xf numFmtId="168" fontId="6" fillId="5" borderId="19" xfId="0" applyNumberFormat="1" applyFont="1" applyFill="1" applyBorder="1" applyAlignment="1">
      <alignment horizontal="center"/>
    </xf>
    <xf numFmtId="168" fontId="6" fillId="0" borderId="3" xfId="0" applyNumberFormat="1" applyFont="1" applyBorder="1" applyAlignment="1">
      <alignment horizontal="center"/>
    </xf>
    <xf numFmtId="168" fontId="6" fillId="0" borderId="19" xfId="0" applyNumberFormat="1" applyFont="1" applyBorder="1" applyAlignment="1">
      <alignment horizontal="center"/>
    </xf>
    <xf numFmtId="0" fontId="0" fillId="5" borderId="0" xfId="0" applyFill="1" applyAlignment="1">
      <alignment horizontal="center"/>
    </xf>
    <xf numFmtId="165" fontId="6" fillId="0" borderId="5" xfId="0" applyNumberFormat="1" applyFont="1" applyBorder="1" applyAlignment="1">
      <alignment horizontal="center"/>
    </xf>
    <xf numFmtId="0" fontId="6" fillId="0" borderId="20" xfId="0" applyFont="1" applyBorder="1" applyAlignment="1">
      <alignment horizontal="center"/>
    </xf>
    <xf numFmtId="165" fontId="6" fillId="0" borderId="21" xfId="0" applyNumberFormat="1" applyFont="1" applyBorder="1" applyAlignment="1">
      <alignment horizontal="center"/>
    </xf>
    <xf numFmtId="0" fontId="6" fillId="0" borderId="22" xfId="0" applyFont="1" applyBorder="1" applyAlignment="1">
      <alignment horizontal="center"/>
    </xf>
    <xf numFmtId="180" fontId="6" fillId="0" borderId="23" xfId="1" applyNumberFormat="1" applyFont="1" applyFill="1" applyBorder="1" applyAlignment="1">
      <alignment horizontal="right" vertical="center"/>
    </xf>
    <xf numFmtId="169" fontId="6" fillId="0" borderId="23" xfId="1" applyNumberFormat="1" applyFont="1" applyFill="1" applyBorder="1" applyAlignment="1">
      <alignment horizontal="right" vertical="center"/>
    </xf>
    <xf numFmtId="198" fontId="6" fillId="0" borderId="1" xfId="1" applyNumberFormat="1" applyFont="1" applyFill="1" applyBorder="1" applyAlignment="1">
      <alignment horizontal="right" vertical="center"/>
    </xf>
    <xf numFmtId="198" fontId="6" fillId="0" borderId="2" xfId="1" applyNumberFormat="1" applyFont="1" applyFill="1" applyBorder="1" applyAlignment="1">
      <alignment horizontal="right" vertical="center"/>
    </xf>
    <xf numFmtId="198" fontId="6" fillId="5" borderId="0" xfId="1" applyNumberFormat="1" applyFont="1" applyFill="1" applyBorder="1" applyAlignment="1">
      <alignment horizontal="right" vertical="center"/>
    </xf>
    <xf numFmtId="198" fontId="6" fillId="0" borderId="19" xfId="1" applyNumberFormat="1" applyFont="1" applyFill="1" applyBorder="1" applyAlignment="1">
      <alignment horizontal="right" vertical="center"/>
    </xf>
    <xf numFmtId="179" fontId="0" fillId="0" borderId="19" xfId="0" applyNumberFormat="1" applyBorder="1" applyAlignment="1">
      <alignment horizontal="center"/>
    </xf>
    <xf numFmtId="168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left"/>
    </xf>
    <xf numFmtId="168" fontId="6" fillId="0" borderId="1" xfId="3" applyNumberFormat="1" applyFont="1" applyBorder="1" applyAlignment="1">
      <alignment horizontal="center" vertical="center"/>
    </xf>
    <xf numFmtId="172" fontId="0" fillId="0" borderId="1" xfId="0" applyNumberFormat="1" applyBorder="1" applyAlignment="1">
      <alignment horizontal="center"/>
    </xf>
    <xf numFmtId="0" fontId="0" fillId="50" borderId="6" xfId="0" applyFill="1" applyBorder="1" applyAlignment="1">
      <alignment horizontal="center"/>
    </xf>
    <xf numFmtId="0" fontId="0" fillId="50" borderId="1" xfId="0" applyFill="1" applyBorder="1" applyAlignment="1">
      <alignment horizontal="center"/>
    </xf>
    <xf numFmtId="193" fontId="6" fillId="0" borderId="1" xfId="0" applyNumberFormat="1" applyFont="1" applyBorder="1" applyAlignment="1">
      <alignment horizontal="center" vertical="center"/>
    </xf>
    <xf numFmtId="193" fontId="0" fillId="0" borderId="1" xfId="0" applyNumberFormat="1" applyBorder="1" applyAlignment="1">
      <alignment horizontal="center"/>
    </xf>
    <xf numFmtId="199" fontId="0" fillId="0" borderId="0" xfId="0" applyNumberFormat="1"/>
    <xf numFmtId="168" fontId="0" fillId="0" borderId="2" xfId="0" applyNumberFormat="1" applyBorder="1" applyAlignment="1">
      <alignment horizontal="center"/>
    </xf>
    <xf numFmtId="193" fontId="0" fillId="0" borderId="1" xfId="0" applyNumberFormat="1" applyBorder="1" applyAlignment="1">
      <alignment horizontal="center" vertical="center"/>
    </xf>
    <xf numFmtId="166" fontId="4" fillId="0" borderId="1" xfId="3" applyNumberFormat="1" applyFont="1" applyBorder="1" applyAlignment="1">
      <alignment horizontal="center"/>
    </xf>
    <xf numFmtId="166" fontId="4" fillId="17" borderId="1" xfId="3" applyNumberFormat="1" applyFont="1" applyFill="1" applyBorder="1" applyAlignment="1">
      <alignment horizontal="center"/>
    </xf>
    <xf numFmtId="168" fontId="2" fillId="2" borderId="1" xfId="3" applyNumberFormat="1" applyFont="1" applyFill="1" applyBorder="1" applyAlignment="1">
      <alignment horizontal="center" vertical="center"/>
    </xf>
    <xf numFmtId="1" fontId="0" fillId="0" borderId="1" xfId="0" applyNumberFormat="1" applyBorder="1"/>
    <xf numFmtId="181" fontId="0" fillId="0" borderId="0" xfId="0" applyNumberFormat="1"/>
    <xf numFmtId="168" fontId="0" fillId="0" borderId="19" xfId="0" applyNumberFormat="1" applyBorder="1" applyAlignment="1">
      <alignment horizontal="center"/>
    </xf>
    <xf numFmtId="0" fontId="39" fillId="51" borderId="24" xfId="0" applyFont="1" applyFill="1" applyBorder="1" applyAlignment="1">
      <alignment horizontal="right" vertical="center" wrapText="1"/>
    </xf>
    <xf numFmtId="0" fontId="40" fillId="52" borderId="24" xfId="0" applyFont="1" applyFill="1" applyBorder="1" applyAlignment="1">
      <alignment horizontal="center" vertical="top" wrapText="1"/>
    </xf>
    <xf numFmtId="0" fontId="40" fillId="51" borderId="24" xfId="0" applyFont="1" applyFill="1" applyBorder="1" applyAlignment="1">
      <alignment horizontal="center" vertical="center" wrapText="1"/>
    </xf>
    <xf numFmtId="0" fontId="41" fillId="51" borderId="24" xfId="0" applyFont="1" applyFill="1" applyBorder="1" applyAlignment="1">
      <alignment horizontal="center" vertical="center" wrapText="1"/>
    </xf>
    <xf numFmtId="0" fontId="39" fillId="53" borderId="24" xfId="0" applyFont="1" applyFill="1" applyBorder="1" applyAlignment="1">
      <alignment horizontal="right" vertical="center" wrapText="1"/>
    </xf>
    <xf numFmtId="0" fontId="39" fillId="53" borderId="24" xfId="0" applyFont="1" applyFill="1" applyBorder="1" applyAlignment="1">
      <alignment horizontal="center" vertical="center" wrapText="1"/>
    </xf>
    <xf numFmtId="14" fontId="39" fillId="0" borderId="24" xfId="0" applyNumberFormat="1" applyFont="1" applyBorder="1" applyAlignment="1">
      <alignment horizontal="right" vertical="center"/>
    </xf>
    <xf numFmtId="200" fontId="40" fillId="0" borderId="24" xfId="0" applyNumberFormat="1" applyFont="1" applyBorder="1" applyAlignment="1">
      <alignment horizontal="right" vertical="center"/>
    </xf>
    <xf numFmtId="4" fontId="40" fillId="0" borderId="24" xfId="0" applyNumberFormat="1" applyFont="1" applyBorder="1" applyAlignment="1">
      <alignment horizontal="right" vertical="center"/>
    </xf>
    <xf numFmtId="172" fontId="39" fillId="53" borderId="25" xfId="0" applyNumberFormat="1" applyFont="1" applyFill="1" applyBorder="1" applyAlignment="1">
      <alignment horizontal="center" vertical="center" wrapText="1"/>
    </xf>
    <xf numFmtId="189" fontId="0" fillId="0" borderId="1" xfId="2" quotePrefix="1" applyNumberFormat="1" applyFont="1" applyBorder="1" applyAlignment="1">
      <alignment horizontal="right" vertical="center"/>
    </xf>
    <xf numFmtId="0" fontId="4" fillId="0" borderId="1" xfId="0" applyFont="1" applyBorder="1" applyAlignment="1">
      <alignment horizontal="right" vertical="center"/>
    </xf>
    <xf numFmtId="190" fontId="4" fillId="0" borderId="1" xfId="0" applyNumberFormat="1" applyFont="1" applyBorder="1"/>
    <xf numFmtId="0" fontId="0" fillId="0" borderId="2" xfId="0" applyBorder="1"/>
    <xf numFmtId="177" fontId="4" fillId="0" borderId="18" xfId="0" applyNumberFormat="1" applyFont="1" applyBorder="1"/>
    <xf numFmtId="1" fontId="6" fillId="0" borderId="1" xfId="0" quotePrefix="1" applyNumberFormat="1" applyFont="1" applyBorder="1" applyAlignment="1">
      <alignment horizontal="center"/>
    </xf>
    <xf numFmtId="201" fontId="2" fillId="2" borderId="1" xfId="0" applyNumberFormat="1" applyFont="1" applyFill="1" applyBorder="1" applyAlignment="1">
      <alignment horizontal="center" vertical="center"/>
    </xf>
    <xf numFmtId="201" fontId="6" fillId="0" borderId="1" xfId="0" applyNumberFormat="1" applyFont="1" applyBorder="1" applyAlignment="1">
      <alignment horizontal="center" vertical="center" wrapText="1"/>
    </xf>
    <xf numFmtId="201" fontId="6" fillId="0" borderId="1" xfId="0" applyNumberFormat="1" applyFont="1" applyBorder="1" applyAlignment="1">
      <alignment horizontal="center" wrapText="1"/>
    </xf>
    <xf numFmtId="201" fontId="0" fillId="0" borderId="1" xfId="0" applyNumberFormat="1" applyBorder="1"/>
    <xf numFmtId="201" fontId="0" fillId="0" borderId="0" xfId="0" applyNumberFormat="1"/>
    <xf numFmtId="2" fontId="3" fillId="0" borderId="1" xfId="1" applyNumberFormat="1" applyFont="1" applyBorder="1" applyAlignment="1">
      <alignment horizontal="center" vertical="center"/>
    </xf>
    <xf numFmtId="4" fontId="0" fillId="0" borderId="1" xfId="0" applyNumberFormat="1" applyBorder="1" applyAlignment="1">
      <alignment horizontal="center"/>
    </xf>
    <xf numFmtId="166" fontId="0" fillId="0" borderId="0" xfId="0" applyNumberFormat="1"/>
    <xf numFmtId="0" fontId="6" fillId="5" borderId="1" xfId="0" applyFont="1" applyFill="1" applyBorder="1" applyAlignment="1">
      <alignment horizontal="center" vertical="center"/>
    </xf>
    <xf numFmtId="165" fontId="6" fillId="5" borderId="1" xfId="0" applyNumberFormat="1" applyFont="1" applyFill="1" applyBorder="1" applyAlignment="1">
      <alignment horizontal="center"/>
    </xf>
    <xf numFmtId="0" fontId="6" fillId="5" borderId="1" xfId="1" applyNumberFormat="1" applyFont="1" applyFill="1" applyBorder="1" applyAlignment="1">
      <alignment horizontal="center"/>
    </xf>
    <xf numFmtId="0" fontId="6" fillId="5" borderId="2" xfId="1" applyNumberFormat="1" applyFont="1" applyFill="1" applyBorder="1" applyAlignment="1">
      <alignment horizontal="center" vertical="center"/>
    </xf>
    <xf numFmtId="169" fontId="6" fillId="0" borderId="0" xfId="1" applyNumberFormat="1" applyFont="1" applyFill="1" applyBorder="1" applyAlignment="1">
      <alignment horizontal="right" vertical="center"/>
    </xf>
    <xf numFmtId="0" fontId="6" fillId="5" borderId="2" xfId="0" applyFont="1" applyFill="1" applyBorder="1" applyAlignment="1">
      <alignment horizontal="center"/>
    </xf>
    <xf numFmtId="0" fontId="6" fillId="5" borderId="0" xfId="1" applyNumberFormat="1" applyFont="1" applyFill="1" applyBorder="1" applyAlignment="1">
      <alignment horizontal="center" vertical="center"/>
    </xf>
    <xf numFmtId="0" fontId="6" fillId="5" borderId="2" xfId="0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/>
    </xf>
    <xf numFmtId="0" fontId="6" fillId="5" borderId="3" xfId="1" applyNumberFormat="1" applyFont="1" applyFill="1" applyBorder="1" applyAlignment="1">
      <alignment horizontal="center" vertical="center"/>
    </xf>
    <xf numFmtId="0" fontId="6" fillId="5" borderId="3" xfId="0" applyFont="1" applyFill="1" applyBorder="1" applyAlignment="1">
      <alignment horizontal="center" vertical="center"/>
    </xf>
    <xf numFmtId="0" fontId="6" fillId="5" borderId="1" xfId="1" applyNumberFormat="1" applyFont="1" applyFill="1" applyBorder="1" applyAlignment="1">
      <alignment horizontal="center" vertical="center"/>
    </xf>
    <xf numFmtId="166" fontId="6" fillId="0" borderId="1" xfId="3" applyNumberFormat="1" applyFont="1" applyFill="1" applyBorder="1" applyAlignment="1">
      <alignment horizontal="center"/>
    </xf>
    <xf numFmtId="179" fontId="6" fillId="0" borderId="1" xfId="0" applyNumberFormat="1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4" fontId="0" fillId="0" borderId="0" xfId="0" applyNumberFormat="1" applyAlignment="1">
      <alignment vertical="center" wrapText="1"/>
    </xf>
    <xf numFmtId="0" fontId="0" fillId="0" borderId="1" xfId="0" applyBorder="1" applyAlignment="1">
      <alignment horizontal="right"/>
    </xf>
    <xf numFmtId="3" fontId="42" fillId="15" borderId="0" xfId="0" applyNumberFormat="1" applyFont="1" applyFill="1"/>
    <xf numFmtId="0" fontId="4" fillId="5" borderId="26" xfId="0" applyFont="1" applyFill="1" applyBorder="1" applyAlignment="1">
      <alignment horizontal="center" vertical="center"/>
    </xf>
    <xf numFmtId="3" fontId="4" fillId="5" borderId="26" xfId="0" applyNumberFormat="1" applyFont="1" applyFill="1" applyBorder="1" applyAlignment="1">
      <alignment horizontal="center" vertical="center"/>
    </xf>
    <xf numFmtId="165" fontId="0" fillId="5" borderId="0" xfId="0" applyNumberFormat="1" applyFill="1" applyAlignment="1">
      <alignment horizontal="right" vertical="center"/>
    </xf>
    <xf numFmtId="177" fontId="0" fillId="5" borderId="0" xfId="0" applyNumberFormat="1" applyFill="1" applyAlignment="1">
      <alignment horizontal="right" vertical="center"/>
    </xf>
    <xf numFmtId="3" fontId="0" fillId="0" borderId="0" xfId="0" applyNumberFormat="1" applyAlignment="1">
      <alignment vertical="center" wrapText="1"/>
    </xf>
    <xf numFmtId="165" fontId="0" fillId="0" borderId="0" xfId="0" applyNumberFormat="1" applyAlignment="1">
      <alignment vertical="center" wrapText="1"/>
    </xf>
    <xf numFmtId="194" fontId="0" fillId="0" borderId="0" xfId="0" applyNumberFormat="1"/>
    <xf numFmtId="166" fontId="0" fillId="0" borderId="0" xfId="3" applyNumberFormat="1" applyFont="1" applyAlignment="1">
      <alignment vertical="center" wrapText="1"/>
    </xf>
    <xf numFmtId="0" fontId="0" fillId="15" borderId="0" xfId="0" applyFill="1" applyAlignment="1">
      <alignment vertical="center" wrapText="1"/>
    </xf>
    <xf numFmtId="173" fontId="0" fillId="0" borderId="0" xfId="3" applyNumberFormat="1" applyFont="1"/>
    <xf numFmtId="14" fontId="0" fillId="0" borderId="0" xfId="0" quotePrefix="1" applyNumberFormat="1"/>
    <xf numFmtId="2" fontId="0" fillId="0" borderId="1" xfId="3" applyNumberFormat="1" applyFont="1" applyBorder="1" applyAlignment="1">
      <alignment horizontal="center"/>
    </xf>
    <xf numFmtId="0" fontId="2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166" fontId="6" fillId="0" borderId="1" xfId="0" applyNumberFormat="1" applyFont="1" applyFill="1" applyBorder="1" applyAlignment="1">
      <alignment horizontal="center"/>
    </xf>
    <xf numFmtId="180" fontId="0" fillId="0" borderId="1" xfId="0" applyNumberFormat="1" applyFill="1" applyBorder="1" applyAlignment="1">
      <alignment horizontal="right" vertical="center"/>
    </xf>
    <xf numFmtId="0" fontId="0" fillId="0" borderId="1" xfId="0" applyFill="1" applyBorder="1" applyAlignment="1">
      <alignment horizontal="center"/>
    </xf>
    <xf numFmtId="169" fontId="0" fillId="0" borderId="1" xfId="0" applyNumberFormat="1" applyFill="1" applyBorder="1" applyAlignment="1">
      <alignment horizontal="right" vertical="center"/>
    </xf>
    <xf numFmtId="166" fontId="6" fillId="0" borderId="2" xfId="0" applyNumberFormat="1" applyFont="1" applyFill="1" applyBorder="1" applyAlignment="1">
      <alignment horizontal="center"/>
    </xf>
    <xf numFmtId="166" fontId="6" fillId="0" borderId="19" xfId="0" applyNumberFormat="1" applyFont="1" applyFill="1" applyBorder="1" applyAlignment="1">
      <alignment horizontal="center"/>
    </xf>
    <xf numFmtId="166" fontId="6" fillId="0" borderId="3" xfId="0" applyNumberFormat="1" applyFont="1" applyFill="1" applyBorder="1" applyAlignment="1">
      <alignment horizontal="center"/>
    </xf>
    <xf numFmtId="169" fontId="0" fillId="0" borderId="2" xfId="0" applyNumberFormat="1" applyFill="1" applyBorder="1" applyAlignment="1">
      <alignment horizontal="right" vertical="center"/>
    </xf>
    <xf numFmtId="166" fontId="6" fillId="0" borderId="23" xfId="0" applyNumberFormat="1" applyFont="1" applyFill="1" applyBorder="1" applyAlignment="1">
      <alignment horizontal="center"/>
    </xf>
    <xf numFmtId="180" fontId="6" fillId="9" borderId="1" xfId="1" applyNumberFormat="1" applyFont="1" applyFill="1" applyBorder="1" applyAlignment="1">
      <alignment horizontal="right" vertical="center"/>
    </xf>
    <xf numFmtId="166" fontId="6" fillId="9" borderId="1" xfId="3" applyNumberFormat="1" applyFont="1" applyFill="1" applyBorder="1" applyAlignment="1">
      <alignment horizontal="center"/>
    </xf>
    <xf numFmtId="171" fontId="6" fillId="0" borderId="1" xfId="1" applyNumberFormat="1" applyFont="1" applyFill="1" applyBorder="1" applyAlignment="1">
      <alignment horizontal="right" vertical="center"/>
    </xf>
    <xf numFmtId="0" fontId="0" fillId="0" borderId="0" xfId="0"/>
    <xf numFmtId="0" fontId="16" fillId="10" borderId="0" xfId="4"/>
  </cellXfs>
  <cellStyles count="64">
    <cellStyle name="20% - Accent1" xfId="21" builtinId="30" customBuiltin="1"/>
    <cellStyle name="20% - Accent2" xfId="24" builtinId="34" customBuiltin="1"/>
    <cellStyle name="20% - Accent3" xfId="27" builtinId="38" customBuiltin="1"/>
    <cellStyle name="20% - Accent4" xfId="30" builtinId="42" customBuiltin="1"/>
    <cellStyle name="20% - Accent5" xfId="33" builtinId="46" customBuiltin="1"/>
    <cellStyle name="20% - Accent6" xfId="36" builtinId="50" customBuiltin="1"/>
    <cellStyle name="40% - Accent1" xfId="22" builtinId="31" customBuiltin="1"/>
    <cellStyle name="40% - Accent2" xfId="25" builtinId="35" customBuiltin="1"/>
    <cellStyle name="40% - Accent3" xfId="28" builtinId="39" customBuiltin="1"/>
    <cellStyle name="40% - Accent4" xfId="31" builtinId="43" customBuiltin="1"/>
    <cellStyle name="40% - Accent5" xfId="34" builtinId="47" customBuiltin="1"/>
    <cellStyle name="40% - Accent6" xfId="37" builtinId="51" customBuiltin="1"/>
    <cellStyle name="60% - Accent1" xfId="48" builtinId="32" customBuiltin="1"/>
    <cellStyle name="60% - Accent1 2" xfId="38" xr:uid="{82024103-5EC5-4A98-AF0F-2452658ED175}"/>
    <cellStyle name="60% - Accent2" xfId="49" builtinId="36" customBuiltin="1"/>
    <cellStyle name="60% - Accent2 2" xfId="39" xr:uid="{F0E777AD-5A49-45A2-AA46-F62134132CCA}"/>
    <cellStyle name="60% - Accent3" xfId="50" builtinId="40" customBuiltin="1"/>
    <cellStyle name="60% - Accent3 2" xfId="40" xr:uid="{197AA527-2F1D-4AD1-A0BC-D2E8678587BD}"/>
    <cellStyle name="60% - Accent4" xfId="51" builtinId="44" customBuiltin="1"/>
    <cellStyle name="60% - Accent4 2" xfId="41" xr:uid="{94B6B4DD-1BDA-4FED-BAC5-5E9170FADFF6}"/>
    <cellStyle name="60% - Accent5" xfId="52" builtinId="48" customBuiltin="1"/>
    <cellStyle name="60% - Accent5 2" xfId="42" xr:uid="{77243A8E-2A54-485A-A9BA-41662CD8461F}"/>
    <cellStyle name="60% - Accent6" xfId="53" builtinId="52" customBuiltin="1"/>
    <cellStyle name="60% - Accent6 2" xfId="43" xr:uid="{B171B73C-0F18-406A-851E-DCCE90862BAF}"/>
    <cellStyle name="60% - Énfasis1 2" xfId="57" xr:uid="{FD52C758-805D-4027-B2B5-DCCDF27A65B8}"/>
    <cellStyle name="60% - Énfasis2 2" xfId="58" xr:uid="{3DD2717F-151E-4967-96D4-5607DEDE3624}"/>
    <cellStyle name="60% - Énfasis3 2" xfId="59" xr:uid="{3AA62054-7CF6-487D-BCF8-B80751A9FDC0}"/>
    <cellStyle name="60% - Énfasis4 2" xfId="60" xr:uid="{AF3356B3-7568-470D-B22F-E50884084C8B}"/>
    <cellStyle name="60% - Énfasis5 2" xfId="61" xr:uid="{8915E13E-4C2E-4794-A2CA-C15A3262399B}"/>
    <cellStyle name="60% - Énfasis6 2" xfId="62" xr:uid="{BEB4098E-9346-4AA1-9D24-BFC36F87FC50}"/>
    <cellStyle name="Accent1" xfId="20" builtinId="29" customBuiltin="1"/>
    <cellStyle name="Accent2" xfId="23" builtinId="33" customBuiltin="1"/>
    <cellStyle name="Accent3" xfId="26" builtinId="37" customBuiltin="1"/>
    <cellStyle name="Accent4" xfId="29" builtinId="41" customBuiltin="1"/>
    <cellStyle name="Accent5" xfId="32" builtinId="45" customBuiltin="1"/>
    <cellStyle name="Accent6" xfId="35" builtinId="49" customBuiltin="1"/>
    <cellStyle name="Bad" xfId="10" builtinId="27" customBuiltin="1"/>
    <cellStyle name="blp_column_header" xfId="4" xr:uid="{A117E92F-2876-4436-ACA7-AF66153BBA00}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9" builtinId="26" customBuiltin="1"/>
    <cellStyle name="Heading 1" xfId="5" builtinId="16" customBuiltin="1"/>
    <cellStyle name="Heading 2" xfId="6" builtinId="17" customBuiltin="1"/>
    <cellStyle name="Heading 3" xfId="7" builtinId="18" customBuiltin="1"/>
    <cellStyle name="Heading 4" xfId="8" builtinId="19" customBuiltin="1"/>
    <cellStyle name="Input" xfId="11" builtinId="20" customBuiltin="1"/>
    <cellStyle name="Linked Cell" xfId="14" builtinId="24" customBuiltin="1"/>
    <cellStyle name="Millares 2" xfId="54" xr:uid="{93C6AB55-A1B5-4B6A-8DA4-21893DD81FE4}"/>
    <cellStyle name="Millares 2 2" xfId="56" xr:uid="{67A5A2A6-3646-4423-B67C-F44EBD018A43}"/>
    <cellStyle name="Millares 3" xfId="55" xr:uid="{9E945141-D0DE-4C98-8A9A-1495B02FB27B}"/>
    <cellStyle name="Neutral" xfId="47" builtinId="28" customBuiltin="1"/>
    <cellStyle name="Neutral 2" xfId="44" xr:uid="{D3C33F86-8696-4170-BE5E-4C9ECBF45019}"/>
    <cellStyle name="Normal" xfId="0" builtinId="0"/>
    <cellStyle name="Note" xfId="17" builtinId="10" customBuiltin="1"/>
    <cellStyle name="Output" xfId="12" builtinId="21" customBuiltin="1"/>
    <cellStyle name="Percent" xfId="3" builtinId="5"/>
    <cellStyle name="Title" xfId="46" builtinId="15" customBuiltin="1"/>
    <cellStyle name="Title 2" xfId="45" xr:uid="{06DA834E-7FDF-4CAE-9792-2E68EEF2EE3C}"/>
    <cellStyle name="Título 4" xfId="63" xr:uid="{E8C3731E-F175-4E5A-9798-6CD2702F2696}"/>
    <cellStyle name="Total" xfId="19" builtinId="25" customBuiltin="1"/>
    <cellStyle name="Warning Text" xfId="16" builtinId="11" customBuiltin="1"/>
  </cellStyles>
  <dxfs count="30"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FF0000"/>
      </font>
      <fill>
        <patternFill>
          <bgColor theme="5" tint="0.79998168889431442"/>
        </patternFill>
      </fill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3" tint="0.89996032593768116"/>
        </patternFill>
      </fill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ill>
        <patternFill>
          <bgColor theme="3" tint="0.89996032593768116"/>
        </patternFill>
      </fill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ill>
        <patternFill>
          <bgColor theme="3" tint="0.89996032593768116"/>
        </patternFill>
      </fill>
    </dxf>
  </dxfs>
  <tableStyles count="0" defaultTableStyle="TableStyleMedium2" defaultPivotStyle="PivotStyleLight16"/>
  <colors>
    <mruColors>
      <color rgb="FFEAF8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Data...1893353300</v>
        <stp/>
        <stp>BDP|15678929427491626591</stp>
        <tr r="U10" s="26"/>
      </tp>
      <tp t="s">
        <v>#N/A Requesting Data...1968836706</v>
        <stp/>
        <stp>BDP|17596279446218190347</stp>
        <tr r="P2" s="26"/>
      </tp>
      <tp t="s">
        <v>#N/A Requesting Data...4023451281</v>
        <stp/>
        <stp>BDP|13621820165851390797</stp>
        <tr r="Y20" s="26"/>
      </tp>
      <tp t="s">
        <v>#N/A Requesting Data...3209287090</v>
        <stp/>
        <stp>BDP|11869540168188005130</stp>
        <tr r="Y17" s="26"/>
      </tp>
      <tp t="s">
        <v>#N/A Requesting Data...3717533100</v>
        <stp/>
        <stp>BDP|12273022283146756452</stp>
        <tr r="U11" s="26"/>
      </tp>
      <tp t="s">
        <v>#N/A Requesting Data...2969221620</v>
        <stp/>
        <stp>BDP|14660291016109826780</stp>
        <tr r="Y15" s="26"/>
      </tp>
      <tp t="s">
        <v>#N/A Requesting Data...4002148605</v>
        <stp/>
        <stp>BDP|17664305309964467950</stp>
        <tr r="U16" s="26"/>
      </tp>
      <tp t="s">
        <v>#N/A Requesting Data...3544014811</v>
        <stp/>
        <stp>BDP|14304719595684181702</stp>
        <tr r="U2" s="26"/>
      </tp>
      <tp t="s">
        <v>#N/A Requesting Data...3086626480</v>
        <stp/>
        <stp>BDP|13057825032291616790</stp>
        <tr r="Y8" s="26"/>
      </tp>
      <tp t="s">
        <v>#N/A Requesting Data...4086577248</v>
        <stp/>
        <stp>BDP|18359965061019568018</stp>
        <tr r="Y16" s="26"/>
      </tp>
      <tp t="s">
        <v>#N/A Requesting Data...2909954230</v>
        <stp/>
        <stp>BDP|13747483708402342792</stp>
        <tr r="Y6" s="26"/>
      </tp>
      <tp t="s">
        <v>#N/A Requesting Data...1832642507</v>
        <stp/>
        <stp>BDP|10641310000230149067</stp>
        <tr r="U9" s="26"/>
      </tp>
      <tp t="s">
        <v>#N/A Requesting Data...1811091488</v>
        <stp/>
        <stp>BDP|15107189135713790461</stp>
        <tr r="H3" s="26"/>
      </tp>
    </main>
    <main first="bofaddin.rtdserver">
      <tp t="s">
        <v>#N/A Requesting Data...2347916968</v>
        <stp/>
        <stp>BDP|11345564767400776279</stp>
        <tr r="H7" s="26"/>
      </tp>
      <tp t="s">
        <v>#N/A Requesting Data...4112657116</v>
        <stp/>
        <stp>BDP|11338145393509522047</stp>
        <tr r="Y11" s="26"/>
      </tp>
      <tp t="s">
        <v>#N/A Requesting Data...2437051474</v>
        <stp/>
        <stp>BDP|11392406957976188786</stp>
        <tr r="Y2" s="26"/>
      </tp>
      <tp t="s">
        <v>#N/A Requesting Data...2761308098</v>
        <stp/>
        <stp>BDP|12976212088359591097</stp>
        <tr r="Y10" s="26"/>
      </tp>
      <tp t="s">
        <v>#N/A Requesting Data...3777972362</v>
        <stp/>
        <stp>BDP|11375614286276233800</stp>
        <tr r="U18" s="26"/>
      </tp>
      <tp t="s">
        <v>#N/A Requesting Data...3489713523</v>
        <stp/>
        <stp>BDP|13851932969959160387</stp>
        <tr r="U12" s="26"/>
      </tp>
      <tp t="s">
        <v>#N/A Requesting Data...3160750278</v>
        <stp/>
        <stp>BDP|10553458270425287028</stp>
        <tr r="Y9" s="26"/>
      </tp>
      <tp t="s">
        <v>#N/A Requesting Data...3479108380</v>
        <stp/>
        <stp>BDP|13913894939494161835</stp>
        <tr r="Y13" s="26"/>
      </tp>
      <tp t="s">
        <v>#N/A Requesting Data...3769077442</v>
        <stp/>
        <stp>BDP|14039018472537906006</stp>
        <tr r="U17" s="26"/>
      </tp>
      <tp t="s">
        <v>#N/A Requesting Data...3009152536</v>
        <stp/>
        <stp>BDP|10417658078420813566</stp>
        <tr r="H2" s="26"/>
      </tp>
      <tp t="s">
        <v>#N/A Requesting Data...2414672504</v>
        <stp/>
        <stp>BDP|13045359042762060201</stp>
        <tr r="U5" s="26"/>
      </tp>
    </main>
    <main first="bofaddin.rtdserver">
      <tp t="s">
        <v>#N/A Requesting Data...2749151323</v>
        <stp/>
        <stp>BDP|3391695362178020702</stp>
        <tr r="U15" s="26"/>
      </tp>
      <tp t="s">
        <v>#N/A Requesting Data...2675880464</v>
        <stp/>
        <stp>BDP|9093773209549881916</stp>
        <tr r="U19" s="26"/>
      </tp>
      <tp t="s">
        <v>#N/A Requesting Data...3557748029</v>
        <stp/>
        <stp>BDP|6736181411948128604</stp>
        <tr r="U3" s="26"/>
      </tp>
    </main>
    <main first="bofaddin.rtdserver">
      <tp t="s">
        <v>#N/A Requesting Data...1991819357</v>
        <stp/>
        <stp>BDP|8003653396006236871</stp>
        <tr r="U13" s="26"/>
      </tp>
      <tp t="s">
        <v>#N/A Requesting Data...2275446726</v>
        <stp/>
        <stp>BDP|3870557265679326226</stp>
        <tr r="Y4" s="26"/>
      </tp>
      <tp t="s">
        <v>#N/A Requesting Data...3252770700</v>
        <stp/>
        <stp>BDP|3240560957050442894</stp>
        <tr r="Y12" s="26"/>
      </tp>
      <tp t="s">
        <v>#N/A Requesting Data...3351601362</v>
        <stp/>
        <stp>BDP|3650971313204119457</stp>
        <tr r="H4" s="26"/>
      </tp>
      <tp t="s">
        <v>#N/A Requesting Data...2436613519</v>
        <stp/>
        <stp>BDP|5492019580119883068</stp>
        <tr r="U20" s="26"/>
      </tp>
      <tp t="s">
        <v>#N/A Requesting Data...4094459426</v>
        <stp/>
        <stp>BDP|3298113753851681231</stp>
        <tr r="U4" s="26"/>
      </tp>
      <tp t="s">
        <v>#N/A Requesting Data...3582020208</v>
        <stp/>
        <stp>BDP|2884650041296221104</stp>
        <tr r="Y3" s="26"/>
      </tp>
      <tp t="s">
        <v>#N/A Requesting Data...2822572541</v>
        <stp/>
        <stp>BDP|6391154587179670199</stp>
        <tr r="U7" s="26"/>
      </tp>
      <tp t="s">
        <v>#N/A Requesting Data...3108947604</v>
        <stp/>
        <stp>BDP|3568327258352293740</stp>
        <tr r="H6" s="26"/>
      </tp>
      <tp t="s">
        <v>#N/A Requesting Data...2278878966</v>
        <stp/>
        <stp>BDP|4388554724433959022</stp>
        <tr r="Y5" s="26"/>
      </tp>
      <tp t="s">
        <v>#N/A Requesting Data...3220269321</v>
        <stp/>
        <stp>BDP|8568247487280060246</stp>
        <tr r="U14" s="26"/>
      </tp>
      <tp t="s">
        <v>#N/A Requesting Data...2485916782</v>
        <stp/>
        <stp>BDP|3719340350307452272</stp>
        <tr r="Y19" s="26"/>
      </tp>
      <tp t="s">
        <v>#N/A Requesting Data...3456745504</v>
        <stp/>
        <stp>BDP|7020376627517663082</stp>
        <tr r="Y14" s="26"/>
      </tp>
      <tp t="s">
        <v>#N/A Requesting Data...3648477519</v>
        <stp/>
        <stp>BDP|2318383115242361329</stp>
        <tr r="H5" s="26"/>
      </tp>
    </main>
    <main first="bofaddin.rtdserver">
      <tp t="s">
        <v>#N/A Requesting Data...3450076875</v>
        <stp/>
        <stp>BDP|6957635970437770321</stp>
        <tr r="U6" s="26"/>
      </tp>
      <tp t="s">
        <v>#N/A Requesting Data...2133073711</v>
        <stp/>
        <stp>BDP|4214765033121470228</stp>
        <tr r="U8" s="26"/>
      </tp>
    </main>
    <main first="bofaddin.rtdserver">
      <tp>
        <v>4.8250961303710938</v>
        <stp/>
        <stp>BDP|18304089122459976588|22</stp>
        <stp>91282CGR Govt</stp>
        <stp>LAST_YLD</stp>
        <tr r="O2" s="26"/>
      </tp>
    </main>
    <main first="bofaddin.rtdserver">
      <tp t="s">
        <v>#N/A Requesting Data...3881302390</v>
        <stp/>
        <stp>BDP|339375476185450901</stp>
        <tr r="Y18" s="26"/>
      </tp>
    </main>
    <main first="bofaddin.rtdserver">
      <tp t="s">
        <v>#N/A Requesting Data...2737195495</v>
        <stp/>
        <stp>BDP|247297396518604969</stp>
        <tr r="Y7" s="26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volatileDependencies" Target="volatileDependenci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Carry!$T$4</c:f>
              <c:strCache>
                <c:ptCount val="1"/>
                <c:pt idx="0">
                  <c:v>1y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cat>
            <c:numRef>
              <c:f>Carry!$S$5:$S$12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10</c:v>
                </c:pt>
              </c:numCache>
            </c:numRef>
          </c:cat>
          <c:val>
            <c:numRef>
              <c:f>Carry!$T$5:$T$12</c:f>
              <c:numCache>
                <c:formatCode>0.00%</c:formatCode>
                <c:ptCount val="8"/>
                <c:pt idx="0">
                  <c:v>0.11175</c:v>
                </c:pt>
                <c:pt idx="1">
                  <c:v>0.10442611855725965</c:v>
                </c:pt>
                <c:pt idx="2">
                  <c:v>9.5888842898099916E-2</c:v>
                </c:pt>
                <c:pt idx="3">
                  <c:v>9.3361428545901862E-2</c:v>
                </c:pt>
                <c:pt idx="4">
                  <c:v>9.4199431559035068E-2</c:v>
                </c:pt>
                <c:pt idx="5">
                  <c:v>9.5685206661856093E-2</c:v>
                </c:pt>
                <c:pt idx="6">
                  <c:v>9.8136777268713338E-2</c:v>
                </c:pt>
                <c:pt idx="7">
                  <c:v>0.10215209488543378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0D-4E05-A531-C876CD240374}"/>
            </c:ext>
          </c:extLst>
        </c:ser>
        <c:ser>
          <c:idx val="1"/>
          <c:order val="1"/>
          <c:tx>
            <c:strRef>
              <c:f>Carry!$U$4</c:f>
              <c:strCache>
                <c:ptCount val="1"/>
                <c:pt idx="0">
                  <c:v>2y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Carry!$S$5:$S$12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10</c:v>
                </c:pt>
              </c:numCache>
            </c:numRef>
          </c:cat>
          <c:val>
            <c:numRef>
              <c:f>Carry!$U$5:$U$12</c:f>
              <c:numCache>
                <c:formatCode>0.00%</c:formatCode>
                <c:ptCount val="8"/>
                <c:pt idx="0">
                  <c:v>0.1087</c:v>
                </c:pt>
                <c:pt idx="1">
                  <c:v>0.10036659269511169</c:v>
                </c:pt>
                <c:pt idx="2">
                  <c:v>9.4682030323491123E-2</c:v>
                </c:pt>
                <c:pt idx="3">
                  <c:v>9.3761619846183863E-2</c:v>
                </c:pt>
                <c:pt idx="4">
                  <c:v>9.4908449255614688E-2</c:v>
                </c:pt>
                <c:pt idx="5">
                  <c:v>9.6317643593127777E-2</c:v>
                </c:pt>
                <c:pt idx="6">
                  <c:v>9.8715297166494242E-2</c:v>
                </c:pt>
                <c:pt idx="7">
                  <c:v>0.10263734496439209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0D-4E05-A531-C876CD240374}"/>
            </c:ext>
          </c:extLst>
        </c:ser>
        <c:ser>
          <c:idx val="2"/>
          <c:order val="2"/>
          <c:tx>
            <c:strRef>
              <c:f>Carry!$V$4</c:f>
              <c:strCache>
                <c:ptCount val="1"/>
                <c:pt idx="0">
                  <c:v>3y</c:v>
                </c:pt>
              </c:strCache>
            </c:strRef>
          </c:tx>
          <c:spPr>
            <a:ln w="28575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1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numRef>
              <c:f>Carry!$S$5:$S$12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10</c:v>
                </c:pt>
              </c:numCache>
            </c:numRef>
          </c:cat>
          <c:val>
            <c:numRef>
              <c:f>Carry!$V$5:$V$12</c:f>
              <c:numCache>
                <c:formatCode>0.00%</c:formatCode>
                <c:ptCount val="8"/>
                <c:pt idx="0">
                  <c:v>0.10455</c:v>
                </c:pt>
                <c:pt idx="1">
                  <c:v>9.8244661151149215E-2</c:v>
                </c:pt>
                <c:pt idx="2">
                  <c:v>9.453539568971861E-2</c:v>
                </c:pt>
                <c:pt idx="3">
                  <c:v>9.4345574665653242E-2</c:v>
                </c:pt>
                <c:pt idx="4">
                  <c:v>9.5546033989680729E-2</c:v>
                </c:pt>
                <c:pt idx="5">
                  <c:v>9.68686558889187E-2</c:v>
                </c:pt>
                <c:pt idx="6">
                  <c:v>9.9322912729849069E-2</c:v>
                </c:pt>
                <c:pt idx="7">
                  <c:v>0.10294935464308669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0D-4E05-A531-C876CD2403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4467183"/>
        <c:axId val="1524451823"/>
      </c:lineChart>
      <c:catAx>
        <c:axId val="15244671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1Y</a:t>
                </a:r>
                <a:r>
                  <a:rPr lang="en-US" baseline="0"/>
                  <a:t> Fwd Start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451823"/>
        <c:crosses val="autoZero"/>
        <c:auto val="1"/>
        <c:lblAlgn val="ctr"/>
        <c:lblOffset val="100"/>
        <c:noMultiLvlLbl val="0"/>
      </c:catAx>
      <c:valAx>
        <c:axId val="1524451823"/>
        <c:scaling>
          <c:orientation val="minMax"/>
          <c:min val="6.000000000000001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4467183"/>
        <c:crosses val="autoZero"/>
        <c:crossBetween val="between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shortEndPricing!$T$2</c:f>
              <c:strCache>
                <c:ptCount val="1"/>
                <c:pt idx="0">
                  <c:v>#FltR_Smooth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20000"/>
                  <a:lumOff val="8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shortEndPricing!$T$3:$T$28</c:f>
              <c:numCache>
                <c:formatCode>0.0000%</c:formatCode>
                <c:ptCount val="26"/>
                <c:pt idx="0">
                  <c:v>0.11245000000749698</c:v>
                </c:pt>
                <c:pt idx="1">
                  <c:v>0.11266705690817018</c:v>
                </c:pt>
                <c:pt idx="2">
                  <c:v>0.1128365060695069</c:v>
                </c:pt>
                <c:pt idx="3">
                  <c:v>0.11288862489099692</c:v>
                </c:pt>
                <c:pt idx="4">
                  <c:v>0.11279952070532705</c:v>
                </c:pt>
                <c:pt idx="5">
                  <c:v>0.11256322372281469</c:v>
                </c:pt>
                <c:pt idx="6">
                  <c:v>0.11219911697858535</c:v>
                </c:pt>
                <c:pt idx="7">
                  <c:v>0.11178470854745738</c:v>
                </c:pt>
                <c:pt idx="8">
                  <c:v>0.11133937695768711</c:v>
                </c:pt>
                <c:pt idx="9">
                  <c:v>0.11087099160569475</c:v>
                </c:pt>
                <c:pt idx="10">
                  <c:v>0.11044651463314153</c:v>
                </c:pt>
                <c:pt idx="11">
                  <c:v>0.10986914707074913</c:v>
                </c:pt>
                <c:pt idx="12">
                  <c:v>0.10953990277465385</c:v>
                </c:pt>
                <c:pt idx="13">
                  <c:v>0.10911758205174696</c:v>
                </c:pt>
                <c:pt idx="14">
                  <c:v>0.10865566401781569</c:v>
                </c:pt>
                <c:pt idx="15">
                  <c:v>0.1081429792917743</c:v>
                </c:pt>
                <c:pt idx="16">
                  <c:v>0.10757953389712732</c:v>
                </c:pt>
                <c:pt idx="17">
                  <c:v>0.10696533445358813</c:v>
                </c:pt>
                <c:pt idx="18">
                  <c:v>0.10630038817693897</c:v>
                </c:pt>
                <c:pt idx="19">
                  <c:v>0.10558674680334119</c:v>
                </c:pt>
                <c:pt idx="20">
                  <c:v>0.10478907566911388</c:v>
                </c:pt>
                <c:pt idx="21">
                  <c:v>0.10400114944422167</c:v>
                </c:pt>
                <c:pt idx="22">
                  <c:v>0.10313329990923746</c:v>
                </c:pt>
                <c:pt idx="23">
                  <c:v>0.10221474855578958</c:v>
                </c:pt>
                <c:pt idx="24">
                  <c:v>0.10124550617272497</c:v>
                </c:pt>
                <c:pt idx="25">
                  <c:v>0.10022558414372337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83-49C6-8344-515AE1A4E72C}"/>
            </c:ext>
          </c:extLst>
        </c:ser>
        <c:ser>
          <c:idx val="1"/>
          <c:order val="1"/>
          <c:tx>
            <c:strRef>
              <c:f>shortEndPricing!$U$2</c:f>
              <c:strCache>
                <c:ptCount val="1"/>
                <c:pt idx="0">
                  <c:v>#FltR_Step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val>
            <c:numRef>
              <c:f>shortEndPricing!$U$3:$U$28</c:f>
              <c:numCache>
                <c:formatCode>0.0000%</c:formatCode>
                <c:ptCount val="26"/>
                <c:pt idx="0">
                  <c:v>0.11244999999999999</c:v>
                </c:pt>
                <c:pt idx="1">
                  <c:v>0.11274999999999999</c:v>
                </c:pt>
                <c:pt idx="2">
                  <c:v>0.11274999999999999</c:v>
                </c:pt>
                <c:pt idx="3">
                  <c:v>0.11324999999999999</c:v>
                </c:pt>
                <c:pt idx="4">
                  <c:v>0.11345</c:v>
                </c:pt>
                <c:pt idx="5">
                  <c:v>0.11345</c:v>
                </c:pt>
                <c:pt idx="6">
                  <c:v>0.11345</c:v>
                </c:pt>
                <c:pt idx="7">
                  <c:v>0.11284999999999998</c:v>
                </c:pt>
                <c:pt idx="8">
                  <c:v>0.11284999999999998</c:v>
                </c:pt>
                <c:pt idx="9">
                  <c:v>0.11144999999999998</c:v>
                </c:pt>
                <c:pt idx="10">
                  <c:v>0.11144999999999998</c:v>
                </c:pt>
                <c:pt idx="11">
                  <c:v>0.11004999999999997</c:v>
                </c:pt>
                <c:pt idx="12">
                  <c:v>0.11004999999999997</c:v>
                </c:pt>
                <c:pt idx="13">
                  <c:v>0.10954999999999997</c:v>
                </c:pt>
                <c:pt idx="14">
                  <c:v>0.10934999999999997</c:v>
                </c:pt>
                <c:pt idx="15">
                  <c:v>0.10934999999999997</c:v>
                </c:pt>
                <c:pt idx="16">
                  <c:v>0.10884999999999996</c:v>
                </c:pt>
                <c:pt idx="17">
                  <c:v>0.10834999999999996</c:v>
                </c:pt>
                <c:pt idx="18">
                  <c:v>0.10834999999999996</c:v>
                </c:pt>
                <c:pt idx="19">
                  <c:v>0.10714999999999997</c:v>
                </c:pt>
                <c:pt idx="20">
                  <c:v>0.10594999999999997</c:v>
                </c:pt>
                <c:pt idx="21">
                  <c:v>0.10594999999999997</c:v>
                </c:pt>
                <c:pt idx="22">
                  <c:v>0.10460269509329109</c:v>
                </c:pt>
                <c:pt idx="23">
                  <c:v>0.10460269509329109</c:v>
                </c:pt>
                <c:pt idx="24">
                  <c:v>0.10210269509329109</c:v>
                </c:pt>
                <c:pt idx="25">
                  <c:v>0.10210269509329109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83-49C6-8344-515AE1A4E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7871728"/>
        <c:axId val="1997870288"/>
      </c:lineChart>
      <c:catAx>
        <c:axId val="1997871728"/>
        <c:scaling>
          <c:orientation val="minMax"/>
        </c:scaling>
        <c:delete val="0"/>
        <c:axPos val="b"/>
        <c:numFmt formatCode="0&quot;m&quot;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50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870288"/>
        <c:crosses val="autoZero"/>
        <c:auto val="1"/>
        <c:lblAlgn val="ctr"/>
        <c:lblOffset val="100"/>
        <c:noMultiLvlLbl val="0"/>
      </c:catAx>
      <c:valAx>
        <c:axId val="1997870288"/>
        <c:scaling>
          <c:orientation val="minMax"/>
          <c:min val="7.0000000000000007E-2"/>
        </c:scaling>
        <c:delete val="0"/>
        <c:axPos val="l"/>
        <c:majorGridlines>
          <c:spPr>
            <a:ln w="9525" cap="flat" cmpd="sng" algn="ctr">
              <a:solidFill>
                <a:schemeClr val="bg1">
                  <a:lumMod val="95000"/>
                </a:schemeClr>
              </a:solidFill>
              <a:prstDash val="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solidFill>
              <a:schemeClr val="bg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871728"/>
        <c:crosses val="autoZero"/>
        <c:crossBetween val="between"/>
        <c:majorUnit val="5.000000000000001E-3"/>
      </c:valAx>
      <c:spPr>
        <a:noFill/>
        <a:ln>
          <a:solidFill>
            <a:schemeClr val="bg1">
              <a:lumMod val="50000"/>
            </a:schemeClr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v>Market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'CF1'!$M$3:$M$132</c:f>
              <c:numCache>
                <c:formatCode>[$-409]dd\-mmm\-yy;@</c:formatCode>
                <c:ptCount val="130"/>
                <c:pt idx="0">
                  <c:v>45456</c:v>
                </c:pt>
                <c:pt idx="1">
                  <c:v>45484</c:v>
                </c:pt>
                <c:pt idx="2">
                  <c:v>45484</c:v>
                </c:pt>
                <c:pt idx="3">
                  <c:v>45512</c:v>
                </c:pt>
                <c:pt idx="4">
                  <c:v>45512</c:v>
                </c:pt>
                <c:pt idx="5">
                  <c:v>45540</c:v>
                </c:pt>
                <c:pt idx="6">
                  <c:v>45540</c:v>
                </c:pt>
                <c:pt idx="7">
                  <c:v>45568</c:v>
                </c:pt>
                <c:pt idx="8">
                  <c:v>45568</c:v>
                </c:pt>
                <c:pt idx="9">
                  <c:v>45596</c:v>
                </c:pt>
                <c:pt idx="10">
                  <c:v>45596</c:v>
                </c:pt>
                <c:pt idx="11">
                  <c:v>45624</c:v>
                </c:pt>
                <c:pt idx="12">
                  <c:v>45624</c:v>
                </c:pt>
                <c:pt idx="13">
                  <c:v>45652</c:v>
                </c:pt>
                <c:pt idx="14">
                  <c:v>45652</c:v>
                </c:pt>
                <c:pt idx="15">
                  <c:v>45680</c:v>
                </c:pt>
                <c:pt idx="16">
                  <c:v>45680</c:v>
                </c:pt>
                <c:pt idx="17">
                  <c:v>45708</c:v>
                </c:pt>
                <c:pt idx="18">
                  <c:v>45708</c:v>
                </c:pt>
                <c:pt idx="19">
                  <c:v>45736</c:v>
                </c:pt>
                <c:pt idx="20">
                  <c:v>45736</c:v>
                </c:pt>
                <c:pt idx="21">
                  <c:v>45768</c:v>
                </c:pt>
                <c:pt idx="22">
                  <c:v>45768</c:v>
                </c:pt>
                <c:pt idx="23">
                  <c:v>45792</c:v>
                </c:pt>
                <c:pt idx="24">
                  <c:v>45792</c:v>
                </c:pt>
                <c:pt idx="25">
                  <c:v>45820</c:v>
                </c:pt>
                <c:pt idx="26">
                  <c:v>45820</c:v>
                </c:pt>
                <c:pt idx="27">
                  <c:v>45848</c:v>
                </c:pt>
                <c:pt idx="28">
                  <c:v>45848</c:v>
                </c:pt>
                <c:pt idx="29">
                  <c:v>45876</c:v>
                </c:pt>
                <c:pt idx="30">
                  <c:v>45876</c:v>
                </c:pt>
                <c:pt idx="31">
                  <c:v>45904</c:v>
                </c:pt>
                <c:pt idx="32">
                  <c:v>45904</c:v>
                </c:pt>
                <c:pt idx="33">
                  <c:v>45932</c:v>
                </c:pt>
                <c:pt idx="34">
                  <c:v>45932</c:v>
                </c:pt>
                <c:pt idx="35">
                  <c:v>45960</c:v>
                </c:pt>
                <c:pt idx="36">
                  <c:v>45960</c:v>
                </c:pt>
                <c:pt idx="37">
                  <c:v>45988</c:v>
                </c:pt>
                <c:pt idx="38">
                  <c:v>45988</c:v>
                </c:pt>
                <c:pt idx="39">
                  <c:v>46017</c:v>
                </c:pt>
                <c:pt idx="40">
                  <c:v>46017</c:v>
                </c:pt>
                <c:pt idx="41">
                  <c:v>46044</c:v>
                </c:pt>
                <c:pt idx="42">
                  <c:v>46044</c:v>
                </c:pt>
                <c:pt idx="43">
                  <c:v>46072</c:v>
                </c:pt>
                <c:pt idx="44">
                  <c:v>46072</c:v>
                </c:pt>
                <c:pt idx="45">
                  <c:v>46100</c:v>
                </c:pt>
                <c:pt idx="46">
                  <c:v>46100</c:v>
                </c:pt>
                <c:pt idx="47">
                  <c:v>46128</c:v>
                </c:pt>
                <c:pt idx="48">
                  <c:v>46128</c:v>
                </c:pt>
                <c:pt idx="49">
                  <c:v>46156</c:v>
                </c:pt>
                <c:pt idx="50">
                  <c:v>46156</c:v>
                </c:pt>
                <c:pt idx="51">
                  <c:v>46184</c:v>
                </c:pt>
              </c:numCache>
            </c:numRef>
          </c:cat>
          <c:val>
            <c:numRef>
              <c:f>'CF1'!$W$3:$W$132</c:f>
              <c:numCache>
                <c:formatCode>0.0000%</c:formatCode>
                <c:ptCount val="130"/>
                <c:pt idx="0">
                  <c:v>0.112399</c:v>
                </c:pt>
                <c:pt idx="1">
                  <c:v>0.11245000000749698</c:v>
                </c:pt>
                <c:pt idx="2">
                  <c:v>0.11245000000749698</c:v>
                </c:pt>
                <c:pt idx="3">
                  <c:v>0.11266705690817018</c:v>
                </c:pt>
                <c:pt idx="4">
                  <c:v>0.11266705690817018</c:v>
                </c:pt>
                <c:pt idx="5">
                  <c:v>0.1128365060695069</c:v>
                </c:pt>
                <c:pt idx="6">
                  <c:v>0.1128365060695069</c:v>
                </c:pt>
                <c:pt idx="7">
                  <c:v>0.11288862489099692</c:v>
                </c:pt>
                <c:pt idx="8">
                  <c:v>0.11288862489099692</c:v>
                </c:pt>
                <c:pt idx="9">
                  <c:v>0.11279952070532705</c:v>
                </c:pt>
                <c:pt idx="10">
                  <c:v>0.11279952070532705</c:v>
                </c:pt>
                <c:pt idx="11">
                  <c:v>0.11256322372281469</c:v>
                </c:pt>
                <c:pt idx="12">
                  <c:v>0.11256322372281469</c:v>
                </c:pt>
                <c:pt idx="13">
                  <c:v>0.11219911697858535</c:v>
                </c:pt>
                <c:pt idx="14">
                  <c:v>0.11219911697858535</c:v>
                </c:pt>
                <c:pt idx="15">
                  <c:v>0.11178470854745738</c:v>
                </c:pt>
                <c:pt idx="16">
                  <c:v>0.11178470854745738</c:v>
                </c:pt>
                <c:pt idx="17">
                  <c:v>0.11133937695768711</c:v>
                </c:pt>
                <c:pt idx="18">
                  <c:v>0.11133937695768711</c:v>
                </c:pt>
                <c:pt idx="19">
                  <c:v>0.11087099160569475</c:v>
                </c:pt>
                <c:pt idx="20">
                  <c:v>0.11087099160569475</c:v>
                </c:pt>
                <c:pt idx="21">
                  <c:v>0.11044651463314153</c:v>
                </c:pt>
                <c:pt idx="22">
                  <c:v>0.11044651463314153</c:v>
                </c:pt>
                <c:pt idx="23">
                  <c:v>0.10990526651508459</c:v>
                </c:pt>
                <c:pt idx="24">
                  <c:v>0.10990526651508459</c:v>
                </c:pt>
                <c:pt idx="25">
                  <c:v>0.10953990277465385</c:v>
                </c:pt>
                <c:pt idx="26">
                  <c:v>0.10953990277465385</c:v>
                </c:pt>
                <c:pt idx="27">
                  <c:v>0.10911758205174696</c:v>
                </c:pt>
                <c:pt idx="28">
                  <c:v>0.10911758205174696</c:v>
                </c:pt>
                <c:pt idx="29">
                  <c:v>0.10865566401781569</c:v>
                </c:pt>
                <c:pt idx="30">
                  <c:v>0.10865566401781569</c:v>
                </c:pt>
                <c:pt idx="31">
                  <c:v>0.1081429792917743</c:v>
                </c:pt>
                <c:pt idx="32">
                  <c:v>0.1081429792917743</c:v>
                </c:pt>
                <c:pt idx="33">
                  <c:v>0.10757953389712732</c:v>
                </c:pt>
                <c:pt idx="34">
                  <c:v>0.10757953389712732</c:v>
                </c:pt>
                <c:pt idx="35">
                  <c:v>0.10696533445358813</c:v>
                </c:pt>
                <c:pt idx="36">
                  <c:v>0.10696533445358813</c:v>
                </c:pt>
                <c:pt idx="37">
                  <c:v>0.10630038817693897</c:v>
                </c:pt>
                <c:pt idx="38">
                  <c:v>0.10630038817693897</c:v>
                </c:pt>
                <c:pt idx="39">
                  <c:v>0.10558674680334119</c:v>
                </c:pt>
                <c:pt idx="40">
                  <c:v>0.10558674680334119</c:v>
                </c:pt>
                <c:pt idx="41">
                  <c:v>0.10478997682376383</c:v>
                </c:pt>
                <c:pt idx="42">
                  <c:v>0.10478997682376383</c:v>
                </c:pt>
                <c:pt idx="43">
                  <c:v>0.10400114944422167</c:v>
                </c:pt>
                <c:pt idx="44">
                  <c:v>0.10400114944422167</c:v>
                </c:pt>
                <c:pt idx="45">
                  <c:v>0.10313329990923746</c:v>
                </c:pt>
                <c:pt idx="46">
                  <c:v>0.10313329990923746</c:v>
                </c:pt>
                <c:pt idx="47">
                  <c:v>0.10221474855578958</c:v>
                </c:pt>
                <c:pt idx="48">
                  <c:v>0.10221474855578958</c:v>
                </c:pt>
                <c:pt idx="49">
                  <c:v>0.10124550617272497</c:v>
                </c:pt>
                <c:pt idx="50">
                  <c:v>0.10124550617272497</c:v>
                </c:pt>
                <c:pt idx="51">
                  <c:v>0.10022558414372337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FA-42DC-B7D9-0CF477894818}"/>
            </c:ext>
          </c:extLst>
        </c:ser>
        <c:ser>
          <c:idx val="1"/>
          <c:order val="1"/>
          <c:tx>
            <c:v>Scenario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'CF1'!$M$3:$M$132</c:f>
              <c:numCache>
                <c:formatCode>[$-409]dd\-mmm\-yy;@</c:formatCode>
                <c:ptCount val="130"/>
                <c:pt idx="0">
                  <c:v>45456</c:v>
                </c:pt>
                <c:pt idx="1">
                  <c:v>45484</c:v>
                </c:pt>
                <c:pt idx="2">
                  <c:v>45484</c:v>
                </c:pt>
                <c:pt idx="3">
                  <c:v>45512</c:v>
                </c:pt>
                <c:pt idx="4">
                  <c:v>45512</c:v>
                </c:pt>
                <c:pt idx="5">
                  <c:v>45540</c:v>
                </c:pt>
                <c:pt idx="6">
                  <c:v>45540</c:v>
                </c:pt>
                <c:pt idx="7">
                  <c:v>45568</c:v>
                </c:pt>
                <c:pt idx="8">
                  <c:v>45568</c:v>
                </c:pt>
                <c:pt idx="9">
                  <c:v>45596</c:v>
                </c:pt>
                <c:pt idx="10">
                  <c:v>45596</c:v>
                </c:pt>
                <c:pt idx="11">
                  <c:v>45624</c:v>
                </c:pt>
                <c:pt idx="12">
                  <c:v>45624</c:v>
                </c:pt>
                <c:pt idx="13">
                  <c:v>45652</c:v>
                </c:pt>
                <c:pt idx="14">
                  <c:v>45652</c:v>
                </c:pt>
                <c:pt idx="15">
                  <c:v>45680</c:v>
                </c:pt>
                <c:pt idx="16">
                  <c:v>45680</c:v>
                </c:pt>
                <c:pt idx="17">
                  <c:v>45708</c:v>
                </c:pt>
                <c:pt idx="18">
                  <c:v>45708</c:v>
                </c:pt>
                <c:pt idx="19">
                  <c:v>45736</c:v>
                </c:pt>
                <c:pt idx="20">
                  <c:v>45736</c:v>
                </c:pt>
                <c:pt idx="21">
                  <c:v>45768</c:v>
                </c:pt>
                <c:pt idx="22">
                  <c:v>45768</c:v>
                </c:pt>
                <c:pt idx="23">
                  <c:v>45792</c:v>
                </c:pt>
                <c:pt idx="24">
                  <c:v>45792</c:v>
                </c:pt>
                <c:pt idx="25">
                  <c:v>45820</c:v>
                </c:pt>
                <c:pt idx="26">
                  <c:v>45820</c:v>
                </c:pt>
                <c:pt idx="27">
                  <c:v>45848</c:v>
                </c:pt>
                <c:pt idx="28">
                  <c:v>45848</c:v>
                </c:pt>
                <c:pt idx="29">
                  <c:v>45876</c:v>
                </c:pt>
                <c:pt idx="30">
                  <c:v>45876</c:v>
                </c:pt>
                <c:pt idx="31">
                  <c:v>45904</c:v>
                </c:pt>
                <c:pt idx="32">
                  <c:v>45904</c:v>
                </c:pt>
                <c:pt idx="33">
                  <c:v>45932</c:v>
                </c:pt>
                <c:pt idx="34">
                  <c:v>45932</c:v>
                </c:pt>
                <c:pt idx="35">
                  <c:v>45960</c:v>
                </c:pt>
                <c:pt idx="36">
                  <c:v>45960</c:v>
                </c:pt>
                <c:pt idx="37">
                  <c:v>45988</c:v>
                </c:pt>
                <c:pt idx="38">
                  <c:v>45988</c:v>
                </c:pt>
                <c:pt idx="39">
                  <c:v>46017</c:v>
                </c:pt>
                <c:pt idx="40">
                  <c:v>46017</c:v>
                </c:pt>
                <c:pt idx="41">
                  <c:v>46044</c:v>
                </c:pt>
                <c:pt idx="42">
                  <c:v>46044</c:v>
                </c:pt>
                <c:pt idx="43">
                  <c:v>46072</c:v>
                </c:pt>
                <c:pt idx="44">
                  <c:v>46072</c:v>
                </c:pt>
                <c:pt idx="45">
                  <c:v>46100</c:v>
                </c:pt>
                <c:pt idx="46">
                  <c:v>46100</c:v>
                </c:pt>
                <c:pt idx="47">
                  <c:v>46128</c:v>
                </c:pt>
                <c:pt idx="48">
                  <c:v>46128</c:v>
                </c:pt>
                <c:pt idx="49">
                  <c:v>46156</c:v>
                </c:pt>
                <c:pt idx="50">
                  <c:v>46156</c:v>
                </c:pt>
                <c:pt idx="51">
                  <c:v>46184</c:v>
                </c:pt>
              </c:numCache>
            </c:numRef>
          </c:cat>
          <c:val>
            <c:numRef>
              <c:f>'CF1'!$T$3:$T$132</c:f>
              <c:numCache>
                <c:formatCode>0.0000%</c:formatCode>
                <c:ptCount val="130"/>
                <c:pt idx="0">
                  <c:v>0.112399</c:v>
                </c:pt>
                <c:pt idx="1">
                  <c:v>0.11244999999999999</c:v>
                </c:pt>
                <c:pt idx="2">
                  <c:v>0.11244999999999999</c:v>
                </c:pt>
                <c:pt idx="3">
                  <c:v>0.11274999999999999</c:v>
                </c:pt>
                <c:pt idx="4">
                  <c:v>0.11274999999999999</c:v>
                </c:pt>
                <c:pt idx="5">
                  <c:v>0.11274999999999999</c:v>
                </c:pt>
                <c:pt idx="6">
                  <c:v>0.11274999999999999</c:v>
                </c:pt>
                <c:pt idx="7">
                  <c:v>0.11324999999999999</c:v>
                </c:pt>
                <c:pt idx="8">
                  <c:v>0.11324999999999999</c:v>
                </c:pt>
                <c:pt idx="9">
                  <c:v>0.11345</c:v>
                </c:pt>
                <c:pt idx="10">
                  <c:v>0.11345</c:v>
                </c:pt>
                <c:pt idx="11">
                  <c:v>0.11345</c:v>
                </c:pt>
                <c:pt idx="12">
                  <c:v>0.11345</c:v>
                </c:pt>
                <c:pt idx="13">
                  <c:v>0.11345</c:v>
                </c:pt>
                <c:pt idx="14">
                  <c:v>0.11345</c:v>
                </c:pt>
                <c:pt idx="15">
                  <c:v>0.11284999999999998</c:v>
                </c:pt>
                <c:pt idx="16">
                  <c:v>0.11284999999999998</c:v>
                </c:pt>
                <c:pt idx="17">
                  <c:v>0.11284999999999998</c:v>
                </c:pt>
                <c:pt idx="18">
                  <c:v>0.11284999999999998</c:v>
                </c:pt>
                <c:pt idx="19">
                  <c:v>0.11144999999999998</c:v>
                </c:pt>
                <c:pt idx="20">
                  <c:v>0.11144999999999998</c:v>
                </c:pt>
                <c:pt idx="21">
                  <c:v>0.11144999999999998</c:v>
                </c:pt>
                <c:pt idx="22">
                  <c:v>0.11144999999999998</c:v>
                </c:pt>
                <c:pt idx="23">
                  <c:v>0.11004999999999997</c:v>
                </c:pt>
                <c:pt idx="24">
                  <c:v>0.11004999999999997</c:v>
                </c:pt>
                <c:pt idx="25">
                  <c:v>0.11004999999999997</c:v>
                </c:pt>
                <c:pt idx="26">
                  <c:v>0.11004999999999997</c:v>
                </c:pt>
                <c:pt idx="27">
                  <c:v>0.10954999999999997</c:v>
                </c:pt>
                <c:pt idx="28">
                  <c:v>0.10954999999999997</c:v>
                </c:pt>
                <c:pt idx="29">
                  <c:v>0.10934999999999997</c:v>
                </c:pt>
                <c:pt idx="30">
                  <c:v>0.10934999999999997</c:v>
                </c:pt>
                <c:pt idx="31">
                  <c:v>0.10934999999999997</c:v>
                </c:pt>
                <c:pt idx="32">
                  <c:v>0.10934999999999997</c:v>
                </c:pt>
                <c:pt idx="33">
                  <c:v>0.10884999999999996</c:v>
                </c:pt>
                <c:pt idx="34">
                  <c:v>0.10884999999999996</c:v>
                </c:pt>
                <c:pt idx="35">
                  <c:v>0.10834999999999996</c:v>
                </c:pt>
                <c:pt idx="36">
                  <c:v>0.10834999999999996</c:v>
                </c:pt>
                <c:pt idx="37">
                  <c:v>0.10834999999999996</c:v>
                </c:pt>
                <c:pt idx="38">
                  <c:v>0.10834999999999996</c:v>
                </c:pt>
                <c:pt idx="39">
                  <c:v>0.10714999999999997</c:v>
                </c:pt>
                <c:pt idx="40">
                  <c:v>0.10714999999999997</c:v>
                </c:pt>
                <c:pt idx="41">
                  <c:v>0.10594999999999997</c:v>
                </c:pt>
                <c:pt idx="42">
                  <c:v>0.10594999999999997</c:v>
                </c:pt>
                <c:pt idx="43">
                  <c:v>0.10594999999999997</c:v>
                </c:pt>
                <c:pt idx="44">
                  <c:v>0.10594999999999997</c:v>
                </c:pt>
                <c:pt idx="45">
                  <c:v>0.10460269509329109</c:v>
                </c:pt>
                <c:pt idx="46">
                  <c:v>0.10460269509329109</c:v>
                </c:pt>
                <c:pt idx="47">
                  <c:v>0.10460269509329109</c:v>
                </c:pt>
                <c:pt idx="48">
                  <c:v>0.10460269509329109</c:v>
                </c:pt>
                <c:pt idx="49">
                  <c:v>0.10210269509329109</c:v>
                </c:pt>
                <c:pt idx="50">
                  <c:v>0.10210269509329109</c:v>
                </c:pt>
                <c:pt idx="51">
                  <c:v>0.10210269509329109</c:v>
                </c:pt>
                <c:pt idx="52">
                  <c:v>0.11244999999999999</c:v>
                </c:pt>
                <c:pt idx="53">
                  <c:v>0.11244999999999999</c:v>
                </c:pt>
                <c:pt idx="54">
                  <c:v>0.11244999999999999</c:v>
                </c:pt>
                <c:pt idx="55">
                  <c:v>0.11244999999999999</c:v>
                </c:pt>
                <c:pt idx="56">
                  <c:v>0.11244999999999999</c:v>
                </c:pt>
                <c:pt idx="57">
                  <c:v>0.11244999999999999</c:v>
                </c:pt>
                <c:pt idx="58">
                  <c:v>0.11244999999999999</c:v>
                </c:pt>
                <c:pt idx="59">
                  <c:v>0.11244999999999999</c:v>
                </c:pt>
                <c:pt idx="60">
                  <c:v>0.11244999999999999</c:v>
                </c:pt>
                <c:pt idx="61">
                  <c:v>0.11244999999999999</c:v>
                </c:pt>
                <c:pt idx="62">
                  <c:v>0.11244999999999999</c:v>
                </c:pt>
                <c:pt idx="63">
                  <c:v>0.11244999999999999</c:v>
                </c:pt>
                <c:pt idx="64">
                  <c:v>0.11244999999999999</c:v>
                </c:pt>
                <c:pt idx="65">
                  <c:v>0.11244999999999999</c:v>
                </c:pt>
                <c:pt idx="66">
                  <c:v>0.11244999999999999</c:v>
                </c:pt>
                <c:pt idx="67">
                  <c:v>0.11244999999999999</c:v>
                </c:pt>
                <c:pt idx="68">
                  <c:v>0.11244999999999999</c:v>
                </c:pt>
                <c:pt idx="69">
                  <c:v>0.11244999999999999</c:v>
                </c:pt>
                <c:pt idx="70">
                  <c:v>0.11244999999999999</c:v>
                </c:pt>
                <c:pt idx="71">
                  <c:v>0.11244999999999999</c:v>
                </c:pt>
                <c:pt idx="72">
                  <c:v>0.11244999999999999</c:v>
                </c:pt>
                <c:pt idx="73">
                  <c:v>0.11244999999999999</c:v>
                </c:pt>
                <c:pt idx="74">
                  <c:v>0.11244999999999999</c:v>
                </c:pt>
                <c:pt idx="75">
                  <c:v>0.11244999999999999</c:v>
                </c:pt>
                <c:pt idx="76">
                  <c:v>0.11244999999999999</c:v>
                </c:pt>
                <c:pt idx="77">
                  <c:v>0.11244999999999999</c:v>
                </c:pt>
                <c:pt idx="78">
                  <c:v>0.11244999999999999</c:v>
                </c:pt>
                <c:pt idx="79">
                  <c:v>0.11244999999999999</c:v>
                </c:pt>
                <c:pt idx="80">
                  <c:v>0.11244999999999999</c:v>
                </c:pt>
                <c:pt idx="81">
                  <c:v>0.11244999999999999</c:v>
                </c:pt>
                <c:pt idx="82">
                  <c:v>0.11244999999999999</c:v>
                </c:pt>
                <c:pt idx="83">
                  <c:v>0.11244999999999999</c:v>
                </c:pt>
                <c:pt idx="84">
                  <c:v>0.11244999999999999</c:v>
                </c:pt>
                <c:pt idx="85">
                  <c:v>0.11244999999999999</c:v>
                </c:pt>
                <c:pt idx="86">
                  <c:v>0.11244999999999999</c:v>
                </c:pt>
                <c:pt idx="87">
                  <c:v>0.11244999999999999</c:v>
                </c:pt>
                <c:pt idx="88">
                  <c:v>0.11244999999999999</c:v>
                </c:pt>
                <c:pt idx="89">
                  <c:v>0.11244999999999999</c:v>
                </c:pt>
                <c:pt idx="90">
                  <c:v>0.11244999999999999</c:v>
                </c:pt>
                <c:pt idx="91">
                  <c:v>0.11244999999999999</c:v>
                </c:pt>
                <c:pt idx="92">
                  <c:v>0.11244999999999999</c:v>
                </c:pt>
                <c:pt idx="93">
                  <c:v>0.11244999999999999</c:v>
                </c:pt>
                <c:pt idx="94">
                  <c:v>0.11244999999999999</c:v>
                </c:pt>
                <c:pt idx="95">
                  <c:v>0.11244999999999999</c:v>
                </c:pt>
                <c:pt idx="96">
                  <c:v>0.11244999999999999</c:v>
                </c:pt>
                <c:pt idx="97">
                  <c:v>0.11244999999999999</c:v>
                </c:pt>
                <c:pt idx="98">
                  <c:v>0.11244999999999999</c:v>
                </c:pt>
                <c:pt idx="99">
                  <c:v>0.11244999999999999</c:v>
                </c:pt>
                <c:pt idx="100">
                  <c:v>0.11244999999999999</c:v>
                </c:pt>
                <c:pt idx="101">
                  <c:v>0.11244999999999999</c:v>
                </c:pt>
                <c:pt idx="102">
                  <c:v>0.11244999999999999</c:v>
                </c:pt>
                <c:pt idx="103">
                  <c:v>0.11244999999999999</c:v>
                </c:pt>
                <c:pt idx="104">
                  <c:v>0.11244999999999999</c:v>
                </c:pt>
                <c:pt idx="105">
                  <c:v>0.11244999999999999</c:v>
                </c:pt>
                <c:pt idx="106">
                  <c:v>0.11244999999999999</c:v>
                </c:pt>
                <c:pt idx="107">
                  <c:v>0.11244999999999999</c:v>
                </c:pt>
                <c:pt idx="108">
                  <c:v>0.11244999999999999</c:v>
                </c:pt>
                <c:pt idx="109">
                  <c:v>0.11244999999999999</c:v>
                </c:pt>
                <c:pt idx="110">
                  <c:v>0.11244999999999999</c:v>
                </c:pt>
                <c:pt idx="111">
                  <c:v>0.11244999999999999</c:v>
                </c:pt>
                <c:pt idx="112">
                  <c:v>0.11244999999999999</c:v>
                </c:pt>
                <c:pt idx="113">
                  <c:v>0.11244999999999999</c:v>
                </c:pt>
                <c:pt idx="114">
                  <c:v>0.11244999999999999</c:v>
                </c:pt>
                <c:pt idx="115">
                  <c:v>0.11244999999999999</c:v>
                </c:pt>
                <c:pt idx="116">
                  <c:v>0.11244999999999999</c:v>
                </c:pt>
                <c:pt idx="117">
                  <c:v>0.11244999999999999</c:v>
                </c:pt>
                <c:pt idx="118">
                  <c:v>0.11244999999999999</c:v>
                </c:pt>
                <c:pt idx="119">
                  <c:v>0.11244999999999999</c:v>
                </c:pt>
                <c:pt idx="120">
                  <c:v>0.11244999999999999</c:v>
                </c:pt>
                <c:pt idx="121">
                  <c:v>0.11244999999999999</c:v>
                </c:pt>
                <c:pt idx="122">
                  <c:v>0.11244999999999999</c:v>
                </c:pt>
                <c:pt idx="123">
                  <c:v>0.11244999999999999</c:v>
                </c:pt>
                <c:pt idx="124">
                  <c:v>0.11244999999999999</c:v>
                </c:pt>
                <c:pt idx="125">
                  <c:v>0.11244999999999999</c:v>
                </c:pt>
                <c:pt idx="126">
                  <c:v>0.11244999999999999</c:v>
                </c:pt>
                <c:pt idx="127">
                  <c:v>0.11244999999999999</c:v>
                </c:pt>
                <c:pt idx="128">
                  <c:v>0.11244999999999999</c:v>
                </c:pt>
                <c:pt idx="129">
                  <c:v>0.11244999999999999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62-4634-AACA-E6A1E8C1C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9175952"/>
        <c:axId val="462603903"/>
      </c:lineChart>
      <c:dateAx>
        <c:axId val="1389175952"/>
        <c:scaling>
          <c:orientation val="minMax"/>
        </c:scaling>
        <c:delete val="0"/>
        <c:axPos val="b"/>
        <c:numFmt formatCode="[$-409]dd\-mmm\-yy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2603903"/>
        <c:crosses val="autoZero"/>
        <c:auto val="1"/>
        <c:lblOffset val="100"/>
        <c:baseTimeUnit val="days"/>
      </c:dateAx>
      <c:valAx>
        <c:axId val="462603903"/>
        <c:scaling>
          <c:orientation val="minMax"/>
          <c:min val="6.250000000000001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91759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171450</xdr:colOff>
      <xdr:row>13</xdr:row>
      <xdr:rowOff>104775</xdr:rowOff>
    </xdr:from>
    <xdr:to>
      <xdr:col>27</xdr:col>
      <xdr:colOff>190500</xdr:colOff>
      <xdr:row>35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EA7D10-E27E-4135-891A-EBFAAEA5CD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114301</xdr:colOff>
      <xdr:row>9</xdr:row>
      <xdr:rowOff>28574</xdr:rowOff>
    </xdr:from>
    <xdr:to>
      <xdr:col>13</xdr:col>
      <xdr:colOff>171451</xdr:colOff>
      <xdr:row>28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6E883B-5A1C-4161-B7F5-B63EFF2A71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24</xdr:row>
      <xdr:rowOff>19050</xdr:rowOff>
    </xdr:from>
    <xdr:to>
      <xdr:col>8</xdr:col>
      <xdr:colOff>104775</xdr:colOff>
      <xdr:row>38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82815C-10E7-4704-9433-BDA808B520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H:\Python\TIIE%20IRS%20Toolkit\TIIE_IRS_Trading.xlsm" TargetMode="External"/><Relationship Id="rId1" Type="http://schemas.openxmlformats.org/officeDocument/2006/relationships/externalLinkPath" Target="TIIE_IRS_Trading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arry"/>
      <sheetName val="shortEndPricing"/>
      <sheetName val="Pricer"/>
      <sheetName val="CF1"/>
      <sheetName val="Fwds"/>
      <sheetName val="Collapse"/>
      <sheetName val="Collapse_tw"/>
      <sheetName val="cpnRoll"/>
      <sheetName val="Blotter"/>
      <sheetName val="BookRisk"/>
      <sheetName val="init"/>
      <sheetName val="DF"/>
      <sheetName val="MXN_TIIE"/>
      <sheetName val="USDMXN_XCCY_Basis"/>
      <sheetName val="USDMXN_Fwds"/>
      <sheetName val="USD_SOFR"/>
      <sheetName val="USD_OIS"/>
      <sheetName val="Banxico_Meeting_Dates"/>
      <sheetName val="Appendix"/>
      <sheetName val="holiday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D2">
            <v>11.5025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3BC5A-FAE5-48E9-8954-456750050BCD}">
  <sheetPr>
    <tabColor theme="5" tint="0.39997558519241921"/>
  </sheetPr>
  <dimension ref="B1:V42"/>
  <sheetViews>
    <sheetView workbookViewId="0">
      <selection activeCell="C24" sqref="C24"/>
    </sheetView>
  </sheetViews>
  <sheetFormatPr defaultColWidth="9.140625" defaultRowHeight="15" x14ac:dyDescent="0.25"/>
  <cols>
    <col min="1" max="1" width="2.7109375" customWidth="1"/>
    <col min="2" max="2" width="12.85546875" bestFit="1" customWidth="1"/>
    <col min="3" max="3" width="9.85546875" bestFit="1" customWidth="1"/>
    <col min="4" max="4" width="2.7109375" customWidth="1"/>
    <col min="5" max="5" width="7" bestFit="1" customWidth="1"/>
    <col min="6" max="6" width="11.28515625" bestFit="1" customWidth="1"/>
    <col min="7" max="7" width="13.140625" bestFit="1" customWidth="1"/>
    <col min="8" max="8" width="9.7109375" style="2" bestFit="1" customWidth="1"/>
    <col min="9" max="9" width="10.7109375" style="2" customWidth="1"/>
    <col min="10" max="10" width="2.7109375" customWidth="1"/>
    <col min="11" max="11" width="14.28515625" style="3" customWidth="1"/>
    <col min="12" max="13" width="11.28515625" style="4" customWidth="1"/>
    <col min="14" max="14" width="11.28515625" customWidth="1"/>
    <col min="15" max="15" width="11.28515625" style="5" customWidth="1"/>
  </cols>
  <sheetData>
    <row r="1" spans="2:22" x14ac:dyDescent="0.25">
      <c r="B1" s="1" t="s">
        <v>0</v>
      </c>
      <c r="C1" s="249">
        <f>Pricer!B1</f>
        <v>45455</v>
      </c>
      <c r="M1" s="4">
        <f>+M6-L6</f>
        <v>2.5000000000000022E-4</v>
      </c>
    </row>
    <row r="2" spans="2:22" x14ac:dyDescent="0.25">
      <c r="B2" s="1" t="s">
        <v>1</v>
      </c>
      <c r="C2" s="249">
        <f>+WORKDAY(C1,1)</f>
        <v>45456</v>
      </c>
      <c r="I2" s="6"/>
      <c r="M2" s="4">
        <f>+M1/6</f>
        <v>4.1666666666666706E-5</v>
      </c>
    </row>
    <row r="4" spans="2:22" x14ac:dyDescent="0.25">
      <c r="B4" s="1" t="s">
        <v>2</v>
      </c>
      <c r="C4" s="252">
        <v>1</v>
      </c>
      <c r="E4" s="1" t="s">
        <v>3</v>
      </c>
      <c r="F4" s="1" t="s">
        <v>4</v>
      </c>
      <c r="G4" s="1" t="s">
        <v>5</v>
      </c>
      <c r="H4" s="1" t="s">
        <v>6</v>
      </c>
      <c r="I4" s="1" t="s">
        <v>7</v>
      </c>
      <c r="K4" s="1" t="s">
        <v>8</v>
      </c>
      <c r="L4" s="1" t="s">
        <v>9</v>
      </c>
      <c r="M4" s="1" t="s">
        <v>10</v>
      </c>
      <c r="N4" s="1" t="s">
        <v>11</v>
      </c>
      <c r="O4" s="7" t="s">
        <v>12</v>
      </c>
      <c r="S4" s="1" t="s">
        <v>13</v>
      </c>
      <c r="T4" s="1" t="s">
        <v>14</v>
      </c>
      <c r="U4" s="1" t="s">
        <v>15</v>
      </c>
      <c r="V4" s="1" t="s">
        <v>16</v>
      </c>
    </row>
    <row r="5" spans="2:22" x14ac:dyDescent="0.25">
      <c r="B5" s="8" t="s">
        <v>17</v>
      </c>
      <c r="C5" s="253">
        <f>+C2+28</f>
        <v>45484</v>
      </c>
      <c r="E5">
        <v>1</v>
      </c>
      <c r="G5">
        <v>3</v>
      </c>
      <c r="H5" s="2" t="s">
        <v>18</v>
      </c>
      <c r="I5" s="6">
        <v>1.9332722090656396</v>
      </c>
      <c r="K5" s="3">
        <v>783198089.16323841</v>
      </c>
      <c r="L5" s="4">
        <f>+MXN_TIIE!$E$2/100</f>
        <v>0.11244999999999999</v>
      </c>
      <c r="M5" s="4" cm="1">
        <f t="array" ref="M5:M17">+Q5:Q17/100</f>
        <v>0.11265</v>
      </c>
      <c r="N5" s="3">
        <f>(M5-L5)*28/360*K5/Pricer!$E$1</f>
        <v>651.50167844834539</v>
      </c>
      <c r="O5" s="5">
        <f>+N5/1000</f>
        <v>0.65150167844834539</v>
      </c>
      <c r="Q5" s="9" cm="1">
        <f t="array" ref="Q5:Q17">MXN_TIIE!E3:E15</f>
        <v>11.265000000000001</v>
      </c>
      <c r="S5">
        <v>0</v>
      </c>
      <c r="T5" s="10">
        <f>MXN_TIIE!$E$6/100</f>
        <v>0.11175</v>
      </c>
      <c r="U5" s="10">
        <f>MXN_TIIE!$E$7/100</f>
        <v>0.1087</v>
      </c>
      <c r="V5" s="10">
        <f>MXN_TIIE!$E$8/100</f>
        <v>0.10455</v>
      </c>
    </row>
    <row r="6" spans="2:22" x14ac:dyDescent="0.25">
      <c r="E6">
        <v>2</v>
      </c>
      <c r="G6">
        <v>6</v>
      </c>
      <c r="H6" s="2" t="s">
        <v>19</v>
      </c>
      <c r="I6" s="6">
        <v>0.24675284744868353</v>
      </c>
      <c r="K6" s="3">
        <v>397773083.20451504</v>
      </c>
      <c r="L6" s="4">
        <f>+L5</f>
        <v>0.11244999999999999</v>
      </c>
      <c r="M6" s="4">
        <v>0.11269999999999999</v>
      </c>
      <c r="N6" s="3">
        <f>(M6-L6)*28/360*K6/Pricer!$E$1</f>
        <v>413.60837528692929</v>
      </c>
      <c r="O6" s="5">
        <f>+N6/1000</f>
        <v>0.41360837528692929</v>
      </c>
      <c r="Q6" s="9">
        <v>11.27</v>
      </c>
      <c r="S6">
        <v>1</v>
      </c>
      <c r="T6" s="10">
        <f>INDEX(Fwds!$I$60:$I$199,MATCH($S6&amp;"y"&amp;T$4,Fwds!$N$60:$N$199,0))</f>
        <v>0.10442611855725965</v>
      </c>
      <c r="U6" s="10">
        <f>INDEX(Fwds!$I$60:$I$199,MATCH($S6&amp;"y"&amp;U$4,Fwds!$N$60:$N$199,0))</f>
        <v>0.10036659269511169</v>
      </c>
      <c r="V6" s="10">
        <f>INDEX(Fwds!$I$60:$I$199,MATCH($S6&amp;"y"&amp;V$4,Fwds!$N$60:$N$199,0))</f>
        <v>9.8244661151149215E-2</v>
      </c>
    </row>
    <row r="7" spans="2:22" x14ac:dyDescent="0.25">
      <c r="B7" t="s">
        <v>116</v>
      </c>
      <c r="C7" s="11">
        <f t="shared" ref="C7:C12" si="0">+I7-I6</f>
        <v>-1.5884390427362005</v>
      </c>
      <c r="E7">
        <v>3</v>
      </c>
      <c r="G7">
        <v>9</v>
      </c>
      <c r="H7" s="2" t="s">
        <v>20</v>
      </c>
      <c r="I7" s="6">
        <v>-1.341686195287517</v>
      </c>
      <c r="K7" s="3">
        <v>269158019.14725244</v>
      </c>
      <c r="L7" s="4">
        <f t="shared" ref="L7:L17" si="1">+L6</f>
        <v>0.11244999999999999</v>
      </c>
      <c r="M7" s="4">
        <v>0.1124</v>
      </c>
      <c r="N7" s="3">
        <f>(M7-L7)*28/360*K7/Pricer!$E$1</f>
        <v>-55.974632621228757</v>
      </c>
      <c r="O7" s="5">
        <f t="shared" ref="O7:O40" si="2">+N7/1000</f>
        <v>-5.5974632621228759E-2</v>
      </c>
      <c r="Q7" s="9">
        <v>11.24</v>
      </c>
      <c r="S7">
        <v>2</v>
      </c>
      <c r="T7" s="10">
        <f>INDEX(Fwds!$I$60:$I$199,MATCH($S7&amp;"y"&amp;T$4,Fwds!$N$60:$N$199,0))</f>
        <v>9.5888842898099916E-2</v>
      </c>
      <c r="U7" s="10">
        <f>INDEX(Fwds!$I$60:$I$199,MATCH($S7&amp;"y"&amp;U$4,Fwds!$N$60:$N$199,0))</f>
        <v>9.4682030323491123E-2</v>
      </c>
      <c r="V7" s="10">
        <f>INDEX(Fwds!$I$60:$I$199,MATCH($S7&amp;"y"&amp;V$4,Fwds!$N$60:$N$199,0))</f>
        <v>9.453539568971861E-2</v>
      </c>
    </row>
    <row r="8" spans="2:22" x14ac:dyDescent="0.25">
      <c r="B8" t="s">
        <v>528</v>
      </c>
      <c r="C8" s="11">
        <f t="shared" si="0"/>
        <v>-1.0202849273105441</v>
      </c>
      <c r="E8">
        <v>4</v>
      </c>
      <c r="G8">
        <v>13</v>
      </c>
      <c r="H8" s="2" t="s">
        <v>14</v>
      </c>
      <c r="I8" s="6">
        <v>-2.3619711225980611</v>
      </c>
      <c r="K8" s="3">
        <v>189829491.13227096</v>
      </c>
      <c r="L8" s="4">
        <f t="shared" si="1"/>
        <v>0.11244999999999999</v>
      </c>
      <c r="M8" s="4">
        <v>0.11175</v>
      </c>
      <c r="N8" s="3">
        <f>(M8-L8)*28/360*K8/Pricer!$E$1</f>
        <v>-552.68241624962411</v>
      </c>
      <c r="O8" s="5">
        <f t="shared" si="2"/>
        <v>-0.55268241624962411</v>
      </c>
      <c r="Q8" s="9">
        <v>11.175000000000001</v>
      </c>
      <c r="S8">
        <v>3</v>
      </c>
      <c r="T8" s="10">
        <f>INDEX(Fwds!$I$60:$I$199,MATCH($S8&amp;"y"&amp;T$4,Fwds!$N$60:$N$199,0))</f>
        <v>9.3361428545901862E-2</v>
      </c>
      <c r="U8" s="10">
        <f>INDEX(Fwds!$I$60:$I$199,MATCH($S8&amp;"y"&amp;U$4,Fwds!$N$60:$N$199,0))</f>
        <v>9.3761619846183863E-2</v>
      </c>
      <c r="V8" s="10">
        <f>INDEX(Fwds!$I$60:$I$199,MATCH($S8&amp;"y"&amp;V$4,Fwds!$N$60:$N$199,0))</f>
        <v>9.4345574665653242E-2</v>
      </c>
    </row>
    <row r="9" spans="2:22" x14ac:dyDescent="0.25">
      <c r="B9" t="s">
        <v>21</v>
      </c>
      <c r="C9" s="11">
        <f t="shared" si="0"/>
        <v>-2.3583873162213997</v>
      </c>
      <c r="E9">
        <v>5</v>
      </c>
      <c r="G9">
        <v>26</v>
      </c>
      <c r="H9" s="2" t="s">
        <v>15</v>
      </c>
      <c r="I9" s="6">
        <v>-4.7203584388194608</v>
      </c>
      <c r="K9" s="3">
        <v>99305340.308618054</v>
      </c>
      <c r="L9" s="4">
        <f t="shared" si="1"/>
        <v>0.11244999999999999</v>
      </c>
      <c r="M9" s="4">
        <v>0.1087</v>
      </c>
      <c r="N9" s="3">
        <f>(M9-L9)*28/360*K9/Pricer!$E$1</f>
        <v>-1548.8800850274608</v>
      </c>
      <c r="O9" s="5">
        <f t="shared" si="2"/>
        <v>-1.5488800850274609</v>
      </c>
      <c r="Q9" s="9">
        <v>10.870000000000001</v>
      </c>
      <c r="S9">
        <v>4</v>
      </c>
      <c r="T9" s="10">
        <f>INDEX(Fwds!$I$60:$I$199,MATCH($S9&amp;"y"&amp;T$4,Fwds!$N$60:$N$199,0))</f>
        <v>9.4199431559035068E-2</v>
      </c>
      <c r="U9" s="10">
        <f>INDEX(Fwds!$I$60:$I$199,MATCH($S9&amp;"y"&amp;U$4,Fwds!$N$60:$N$199,0))</f>
        <v>9.4908449255614688E-2</v>
      </c>
      <c r="V9" s="10">
        <f>INDEX(Fwds!$I$60:$I$199,MATCH($S9&amp;"y"&amp;V$4,Fwds!$N$60:$N$199,0))</f>
        <v>9.5546033989680729E-2</v>
      </c>
    </row>
    <row r="10" spans="2:22" x14ac:dyDescent="0.25">
      <c r="B10" t="s">
        <v>532</v>
      </c>
      <c r="C10" s="11">
        <f t="shared" si="0"/>
        <v>-0.52529987405292022</v>
      </c>
      <c r="E10">
        <v>6</v>
      </c>
      <c r="G10">
        <v>39</v>
      </c>
      <c r="H10" s="2" t="s">
        <v>16</v>
      </c>
      <c r="I10" s="6">
        <v>-5.245658312872381</v>
      </c>
      <c r="K10" s="3">
        <v>68686683.925146088</v>
      </c>
      <c r="L10" s="4">
        <f t="shared" si="1"/>
        <v>0.11244999999999999</v>
      </c>
      <c r="M10" s="4">
        <v>0.10455</v>
      </c>
      <c r="N10" s="3">
        <f>(M10-L10)*28/360*K10/Pricer!$E$1</f>
        <v>-2256.9064890437162</v>
      </c>
      <c r="O10" s="5">
        <f t="shared" si="2"/>
        <v>-2.256906489043716</v>
      </c>
      <c r="Q10" s="9">
        <v>10.455</v>
      </c>
      <c r="S10">
        <v>5</v>
      </c>
      <c r="T10" s="10">
        <f>INDEX(Fwds!$I$60:$I$199,MATCH($S10&amp;"y"&amp;T$4,Fwds!$N$60:$N$199,0))</f>
        <v>9.5685206661856093E-2</v>
      </c>
      <c r="U10" s="10">
        <f>INDEX(Fwds!$I$60:$I$199,MATCH($S10&amp;"y"&amp;U$4,Fwds!$N$60:$N$199,0))</f>
        <v>9.6317643593127777E-2</v>
      </c>
      <c r="V10" s="10">
        <f>INDEX(Fwds!$I$60:$I$199,MATCH($S10&amp;"y"&amp;V$4,Fwds!$N$60:$N$199,0))</f>
        <v>9.68686558889187E-2</v>
      </c>
    </row>
    <row r="11" spans="2:22" x14ac:dyDescent="0.25">
      <c r="B11" t="s">
        <v>533</v>
      </c>
      <c r="C11" s="11">
        <f t="shared" si="0"/>
        <v>1.2099903084630821</v>
      </c>
      <c r="E11">
        <v>7</v>
      </c>
      <c r="G11">
        <v>52</v>
      </c>
      <c r="H11" s="2" t="s">
        <v>22</v>
      </c>
      <c r="I11" s="6">
        <v>-4.035668004409299</v>
      </c>
      <c r="K11" s="3">
        <v>53458144.183195829</v>
      </c>
      <c r="L11" s="4">
        <f t="shared" si="1"/>
        <v>0.11244999999999999</v>
      </c>
      <c r="M11" s="4">
        <v>0.10185000000000001</v>
      </c>
      <c r="N11" s="3">
        <f>(M11-L11)*28/360*K11/Pricer!$E$1</f>
        <v>-2356.8593573340017</v>
      </c>
      <c r="O11" s="5">
        <f t="shared" si="2"/>
        <v>-2.3568593573340015</v>
      </c>
      <c r="Q11" s="9">
        <v>10.185</v>
      </c>
      <c r="S11">
        <v>7</v>
      </c>
      <c r="T11" s="10">
        <f>INDEX(Fwds!$I$60:$I$199,MATCH($S11&amp;"y"&amp;T$4,Fwds!$N$60:$N$199,0))</f>
        <v>9.8136777268713338E-2</v>
      </c>
      <c r="U11" s="10">
        <f>INDEX(Fwds!$I$60:$I$199,MATCH($S11&amp;"y"&amp;U$4,Fwds!$N$60:$N$199,0))</f>
        <v>9.8715297166494242E-2</v>
      </c>
      <c r="V11" s="10">
        <f>INDEX(Fwds!$I$60:$I$199,MATCH($S11&amp;"y"&amp;V$4,Fwds!$N$60:$N$199,0))</f>
        <v>9.9322912729849069E-2</v>
      </c>
    </row>
    <row r="12" spans="2:22" x14ac:dyDescent="0.25">
      <c r="B12" t="s">
        <v>534</v>
      </c>
      <c r="C12" s="11">
        <f t="shared" si="0"/>
        <v>0.99633827140510656</v>
      </c>
      <c r="E12">
        <v>8</v>
      </c>
      <c r="G12">
        <v>65</v>
      </c>
      <c r="H12" s="2" t="s">
        <v>23</v>
      </c>
      <c r="I12" s="6">
        <v>-3.0393297330041924</v>
      </c>
      <c r="K12" s="3">
        <v>44339165.096068658</v>
      </c>
      <c r="L12" s="4">
        <f t="shared" si="1"/>
        <v>0.11244999999999999</v>
      </c>
      <c r="M12" s="4">
        <v>0.10055</v>
      </c>
      <c r="N12" s="3">
        <f>(M12-L12)*28/360*K12/Pricer!$E$1</f>
        <v>-2194.5647370781448</v>
      </c>
      <c r="O12" s="5">
        <f t="shared" si="2"/>
        <v>-2.1945647370781449</v>
      </c>
      <c r="Q12" s="9">
        <v>10.055</v>
      </c>
      <c r="S12">
        <v>10</v>
      </c>
      <c r="T12" s="10">
        <f>INDEX(Fwds!$I$60:$I$199,MATCH($S12&amp;"y"&amp;T$4,Fwds!$N$60:$N$199,0))</f>
        <v>0.10215209488543378</v>
      </c>
      <c r="U12" s="10">
        <f>INDEX(Fwds!$I$60:$I$199,MATCH($S12&amp;"y"&amp;U$4,Fwds!$N$60:$N$199,0))</f>
        <v>0.10263734496439209</v>
      </c>
      <c r="V12" s="10">
        <f>INDEX(Fwds!$I$60:$I$199,MATCH($S12&amp;"y"&amp;V$4,Fwds!$N$60:$N$199,0))</f>
        <v>0.10294935464308669</v>
      </c>
    </row>
    <row r="13" spans="2:22" x14ac:dyDescent="0.25">
      <c r="B13" t="s">
        <v>24</v>
      </c>
      <c r="C13" s="11">
        <f>+I12-I9</f>
        <v>1.6810287058152684</v>
      </c>
      <c r="E13">
        <v>9</v>
      </c>
      <c r="G13">
        <v>91</v>
      </c>
      <c r="H13" s="2" t="s">
        <v>25</v>
      </c>
      <c r="I13" s="6">
        <v>-2.1575614309445044</v>
      </c>
      <c r="K13" s="3">
        <v>34025553.225081787</v>
      </c>
      <c r="L13" s="4">
        <f t="shared" si="1"/>
        <v>0.11244999999999999</v>
      </c>
      <c r="M13" s="4">
        <v>9.9675000000000014E-2</v>
      </c>
      <c r="N13" s="3">
        <f>(M13-L13)*28/360*K13/Pricer!$E$1</f>
        <v>-1807.9234088846906</v>
      </c>
      <c r="O13" s="5">
        <f t="shared" si="2"/>
        <v>-1.8079234088846907</v>
      </c>
      <c r="Q13" s="9">
        <v>9.9675000000000011</v>
      </c>
    </row>
    <row r="14" spans="2:22" x14ac:dyDescent="0.25">
      <c r="B14" t="s">
        <v>26</v>
      </c>
      <c r="C14" s="11">
        <f>+I14-I12</f>
        <v>1.5358470339153774</v>
      </c>
      <c r="E14">
        <v>10</v>
      </c>
      <c r="G14">
        <v>130</v>
      </c>
      <c r="H14" s="2" t="s">
        <v>27</v>
      </c>
      <c r="I14" s="6">
        <v>-1.503482699088815</v>
      </c>
      <c r="K14" s="3">
        <v>26528796.399471439</v>
      </c>
      <c r="L14" s="4">
        <f t="shared" si="1"/>
        <v>0.11244999999999999</v>
      </c>
      <c r="M14" s="4">
        <v>9.9400000000000016E-2</v>
      </c>
      <c r="N14" s="3">
        <f>(M14-L14)*28/360*K14/Pricer!$E$1</f>
        <v>-1439.9319970836079</v>
      </c>
      <c r="O14" s="5">
        <f t="shared" si="2"/>
        <v>-1.439931997083608</v>
      </c>
      <c r="Q14" s="9">
        <v>9.9400000000000013</v>
      </c>
    </row>
    <row r="15" spans="2:22" x14ac:dyDescent="0.25">
      <c r="B15" t="s">
        <v>28</v>
      </c>
      <c r="C15" s="11">
        <f>+I13-I10</f>
        <v>3.0880968819278767</v>
      </c>
      <c r="E15">
        <v>11</v>
      </c>
      <c r="G15">
        <f>+G14+65</f>
        <v>195</v>
      </c>
      <c r="H15" s="2" t="s">
        <v>29</v>
      </c>
      <c r="I15" s="6">
        <v>-1.1035841421987158</v>
      </c>
      <c r="K15" s="3">
        <v>21091345.706075318</v>
      </c>
      <c r="L15" s="4">
        <f t="shared" si="1"/>
        <v>0.11244999999999999</v>
      </c>
      <c r="M15" s="4">
        <v>0.10034999999999999</v>
      </c>
      <c r="N15" s="3">
        <f>(M15-L15)*28/360*K15/Pricer!$E$1</f>
        <v>-1061.4598819397384</v>
      </c>
      <c r="O15" s="5">
        <f t="shared" si="2"/>
        <v>-1.0614598819397383</v>
      </c>
      <c r="Q15" s="9">
        <v>10.035</v>
      </c>
    </row>
    <row r="16" spans="2:22" x14ac:dyDescent="0.25">
      <c r="B16" t="s">
        <v>30</v>
      </c>
      <c r="C16" s="11">
        <f>+I14-I9</f>
        <v>3.2168757397306456</v>
      </c>
      <c r="E16">
        <v>12</v>
      </c>
      <c r="G16">
        <f>+G15+65</f>
        <v>260</v>
      </c>
      <c r="H16" s="2" t="s">
        <v>31</v>
      </c>
      <c r="I16" s="6">
        <v>-1.0975921108929976</v>
      </c>
      <c r="K16" s="3">
        <v>18677508.70947516</v>
      </c>
      <c r="L16" s="4">
        <f t="shared" si="1"/>
        <v>0.11244999999999999</v>
      </c>
      <c r="M16" s="4">
        <v>0.10034999999999999</v>
      </c>
      <c r="N16" s="3">
        <f>(M16-L16)*28/360*K16/Pricer!$E$1</f>
        <v>-939.97919648992638</v>
      </c>
      <c r="O16" s="5">
        <f t="shared" si="2"/>
        <v>-0.93997919648992634</v>
      </c>
      <c r="Q16" s="9">
        <v>10.035</v>
      </c>
    </row>
    <row r="17" spans="2:17" x14ac:dyDescent="0.25">
      <c r="E17">
        <v>13</v>
      </c>
      <c r="G17">
        <f>+G16+130</f>
        <v>390</v>
      </c>
      <c r="H17" s="2" t="s">
        <v>32</v>
      </c>
      <c r="I17" s="6">
        <v>-1.0287359450478206</v>
      </c>
      <c r="K17" s="3">
        <v>16671553.415719246</v>
      </c>
      <c r="L17" s="4">
        <f t="shared" si="1"/>
        <v>0.11244999999999999</v>
      </c>
      <c r="M17" s="4">
        <v>9.9950000000000011E-2</v>
      </c>
      <c r="N17" s="3">
        <f>(M17-L17)*28/360*K17/Pricer!$E$1</f>
        <v>-866.76228394262159</v>
      </c>
      <c r="O17" s="5">
        <f t="shared" si="2"/>
        <v>-0.86676228394262156</v>
      </c>
      <c r="Q17" s="9">
        <v>9.995000000000001</v>
      </c>
    </row>
    <row r="18" spans="2:17" x14ac:dyDescent="0.25">
      <c r="B18" t="s">
        <v>546</v>
      </c>
      <c r="C18" s="11">
        <f>+I24-I21</f>
        <v>-2.6109819628565569</v>
      </c>
      <c r="E18">
        <v>14</v>
      </c>
      <c r="F18">
        <v>3</v>
      </c>
      <c r="G18">
        <v>3</v>
      </c>
      <c r="H18" s="2" t="s">
        <v>33</v>
      </c>
      <c r="I18" s="6">
        <v>-0.90256492034340718</v>
      </c>
      <c r="K18" s="3">
        <v>808691452.13875329</v>
      </c>
      <c r="L18" s="4">
        <f>+M18</f>
        <v>0.11245000000257468</v>
      </c>
      <c r="M18" s="4">
        <f>+INDEX(Fwds!$I$60:$I$89,MATCH($H18,Fwds!$N$60:$N$89,0))</f>
        <v>0.11245000000257468</v>
      </c>
      <c r="N18" s="3">
        <f>(M18-L18)*28/360*K18/Pricer!$E$1</f>
        <v>0</v>
      </c>
      <c r="O18" s="5">
        <f t="shared" si="2"/>
        <v>0</v>
      </c>
    </row>
    <row r="19" spans="2:17" x14ac:dyDescent="0.25">
      <c r="B19" t="s">
        <v>34</v>
      </c>
      <c r="C19" s="11">
        <f>+I26-I24</f>
        <v>0.80227877657240754</v>
      </c>
      <c r="E19">
        <v>15</v>
      </c>
      <c r="F19">
        <v>3</v>
      </c>
      <c r="G19">
        <v>6</v>
      </c>
      <c r="H19" s="2" t="s">
        <v>35</v>
      </c>
      <c r="I19" s="6">
        <v>-2.4709480468824987</v>
      </c>
      <c r="K19" s="3">
        <v>410261815.33593637</v>
      </c>
      <c r="L19" s="4">
        <f t="shared" ref="L19:L40" si="3">+M19</f>
        <v>0.1122220365085735</v>
      </c>
      <c r="M19" s="4">
        <f>+INDEX(Fwds!$I$60:$I$89,MATCH($H19,Fwds!$N$60:$N$89,0))</f>
        <v>0.1122220365085735</v>
      </c>
      <c r="N19" s="3">
        <f>(M19-L19)*28/360*K19/Pricer!$E$1</f>
        <v>0</v>
      </c>
      <c r="O19" s="5">
        <f t="shared" si="2"/>
        <v>0</v>
      </c>
    </row>
    <row r="20" spans="2:17" x14ac:dyDescent="0.25">
      <c r="B20" t="s">
        <v>560</v>
      </c>
      <c r="C20" s="11">
        <f>+I29-I26</f>
        <v>6.6628579028553396</v>
      </c>
      <c r="E20">
        <v>16</v>
      </c>
      <c r="F20">
        <v>6</v>
      </c>
      <c r="G20">
        <v>3</v>
      </c>
      <c r="H20" s="2" t="s">
        <v>36</v>
      </c>
      <c r="I20" s="6">
        <v>-4.077834781588269</v>
      </c>
      <c r="K20" s="3">
        <v>832728720.57334828</v>
      </c>
      <c r="L20" s="4">
        <f t="shared" si="3"/>
        <v>0.11198839328485261</v>
      </c>
      <c r="M20" s="4">
        <f>+INDEX(Fwds!$I$60:$I$89,MATCH($H20,Fwds!$N$60:$N$89,0))</f>
        <v>0.11198839328485261</v>
      </c>
      <c r="N20" s="3">
        <f>(M20-L20)*28/360*K20/Pricer!$E$1</f>
        <v>0</v>
      </c>
      <c r="O20" s="5">
        <f t="shared" si="2"/>
        <v>0</v>
      </c>
    </row>
    <row r="21" spans="2:17" x14ac:dyDescent="0.25">
      <c r="B21" t="s">
        <v>582</v>
      </c>
      <c r="C21" s="11">
        <f>+I32-I26</f>
        <v>7.419204274326102</v>
      </c>
      <c r="E21">
        <v>17</v>
      </c>
      <c r="F21">
        <v>9</v>
      </c>
      <c r="G21">
        <v>4</v>
      </c>
      <c r="H21" s="2" t="s">
        <v>37</v>
      </c>
      <c r="I21" s="6">
        <v>-4.5052117354600627</v>
      </c>
      <c r="K21" s="3">
        <v>644427911.06027126</v>
      </c>
      <c r="L21" s="4">
        <f t="shared" si="3"/>
        <v>0.10993791945884319</v>
      </c>
      <c r="M21" s="4">
        <f>+INDEX(Fwds!$I$60:$I$89,MATCH($H21,Fwds!$N$60:$N$89,0))</f>
        <v>0.10993791945884319</v>
      </c>
      <c r="N21" s="3">
        <f>(M21-L21)*28/360*K21/Pricer!$E$1</f>
        <v>0</v>
      </c>
      <c r="O21" s="5">
        <f t="shared" si="2"/>
        <v>0</v>
      </c>
    </row>
    <row r="22" spans="2:17" x14ac:dyDescent="0.25">
      <c r="B22" t="s">
        <v>570</v>
      </c>
      <c r="C22" s="11">
        <f>+I33-I29</f>
        <v>1.5854302432562195</v>
      </c>
      <c r="E22">
        <v>18</v>
      </c>
      <c r="F22">
        <v>6</v>
      </c>
      <c r="G22">
        <v>7</v>
      </c>
      <c r="H22" s="2" t="s">
        <v>38</v>
      </c>
      <c r="I22" s="6">
        <v>-4.3185090725060551</v>
      </c>
      <c r="K22" s="3">
        <v>363305790.23255324</v>
      </c>
      <c r="L22" s="4">
        <f t="shared" si="3"/>
        <v>0.11083095763202491</v>
      </c>
      <c r="M22" s="4">
        <f>+INDEX(Fwds!$I$60:$I$89,MATCH($H22,Fwds!$N$60:$N$89,0))</f>
        <v>0.11083095763202491</v>
      </c>
      <c r="N22" s="3">
        <f>(M22-L22)*28/360*K22/Pricer!$E$1</f>
        <v>0</v>
      </c>
      <c r="O22" s="5">
        <f t="shared" si="2"/>
        <v>0</v>
      </c>
    </row>
    <row r="23" spans="2:17" x14ac:dyDescent="0.25">
      <c r="B23" t="s">
        <v>564</v>
      </c>
      <c r="C23" s="11">
        <f>+I37-I33</f>
        <v>-1.0717124589550153</v>
      </c>
      <c r="E23">
        <v>19</v>
      </c>
      <c r="F23">
        <v>3</v>
      </c>
      <c r="G23">
        <v>10</v>
      </c>
      <c r="H23" s="2" t="s">
        <v>39</v>
      </c>
      <c r="I23" s="6">
        <v>-3.2645832875070893</v>
      </c>
      <c r="K23" s="3">
        <v>250682884.43908685</v>
      </c>
      <c r="L23" s="4">
        <f t="shared" si="3"/>
        <v>0.11133062364370123</v>
      </c>
      <c r="M23" s="4">
        <f>+INDEX(Fwds!$I$60:$I$89,MATCH($H23,Fwds!$N$60:$N$89,0))</f>
        <v>0.11133062364370123</v>
      </c>
      <c r="N23" s="3">
        <f>(M23-L23)*28/360*K23/Pricer!$E$1</f>
        <v>0</v>
      </c>
      <c r="O23" s="5">
        <f t="shared" si="2"/>
        <v>0</v>
      </c>
    </row>
    <row r="24" spans="2:17" x14ac:dyDescent="0.25">
      <c r="B24" t="s">
        <v>588</v>
      </c>
      <c r="C24" s="11">
        <f>+I32-I28</f>
        <v>4.2390151603828583</v>
      </c>
      <c r="E24">
        <v>20</v>
      </c>
      <c r="F24">
        <v>13</v>
      </c>
      <c r="G24">
        <v>13</v>
      </c>
      <c r="H24" s="2" t="s">
        <v>40</v>
      </c>
      <c r="I24" s="6">
        <v>-7.1161936983166196</v>
      </c>
      <c r="K24" s="3">
        <v>211534494.48458213</v>
      </c>
      <c r="L24" s="4">
        <f t="shared" si="3"/>
        <v>0.10442611855725965</v>
      </c>
      <c r="M24" s="4">
        <f>+INDEX(Fwds!$I$60:$I$89,MATCH($H24,Fwds!$N$60:$N$89,0))</f>
        <v>0.10442611855725965</v>
      </c>
      <c r="N24" s="3">
        <f>(M24-L24)*28/360*K24/Pricer!$E$1</f>
        <v>0</v>
      </c>
      <c r="O24" s="5">
        <f t="shared" si="2"/>
        <v>0</v>
      </c>
    </row>
    <row r="25" spans="2:17" x14ac:dyDescent="0.25">
      <c r="B25" t="s">
        <v>571</v>
      </c>
      <c r="C25" s="11">
        <f>+I37-I32</f>
        <v>-0.24262858716955771</v>
      </c>
      <c r="E25">
        <v>21</v>
      </c>
      <c r="F25">
        <v>13</v>
      </c>
      <c r="G25">
        <v>26</v>
      </c>
      <c r="H25" s="2" t="s">
        <v>41</v>
      </c>
      <c r="I25" s="6">
        <v>-6.7564365247581302</v>
      </c>
      <c r="K25" s="3">
        <v>110197497.82343268</v>
      </c>
      <c r="L25" s="4">
        <f t="shared" si="3"/>
        <v>0.10036659269511169</v>
      </c>
      <c r="M25" s="4">
        <f>+INDEX(Fwds!$I$60:$I$89,MATCH($H25,Fwds!$N$60:$N$89,0))</f>
        <v>0.10036659269511169</v>
      </c>
      <c r="N25" s="3">
        <f>(M25-L25)*28/360*K25/Pricer!$E$1</f>
        <v>0</v>
      </c>
      <c r="O25" s="5">
        <f t="shared" si="2"/>
        <v>0</v>
      </c>
    </row>
    <row r="26" spans="2:17" x14ac:dyDescent="0.25">
      <c r="B26" t="s">
        <v>572</v>
      </c>
      <c r="C26" s="11">
        <f>+I39-I32</f>
        <v>-0.21060212427606584</v>
      </c>
      <c r="E26">
        <v>22</v>
      </c>
      <c r="F26">
        <v>26</v>
      </c>
      <c r="G26">
        <v>13</v>
      </c>
      <c r="H26" s="2" t="s">
        <v>42</v>
      </c>
      <c r="I26" s="6">
        <v>-6.3139149217442121</v>
      </c>
      <c r="K26" s="3">
        <v>232468054.44551915</v>
      </c>
      <c r="L26" s="4">
        <f t="shared" si="3"/>
        <v>9.5888842898099916E-2</v>
      </c>
      <c r="M26" s="4">
        <f>+INDEX(Fwds!$I$60:$I$89,MATCH($H26,Fwds!$N$60:$N$89,0))</f>
        <v>9.5888842898099916E-2</v>
      </c>
      <c r="N26" s="3">
        <f>(M26-L26)*28/360*K26/Pricer!$E$1</f>
        <v>0</v>
      </c>
      <c r="O26" s="5">
        <f t="shared" si="2"/>
        <v>0</v>
      </c>
    </row>
    <row r="27" spans="2:17" x14ac:dyDescent="0.25">
      <c r="E27">
        <v>23</v>
      </c>
      <c r="F27">
        <v>13</v>
      </c>
      <c r="G27">
        <v>39</v>
      </c>
      <c r="H27" s="2" t="s">
        <v>43</v>
      </c>
      <c r="I27" s="6">
        <v>-4.6172636785876691</v>
      </c>
      <c r="K27" s="3">
        <v>76342295.929109588</v>
      </c>
      <c r="L27" s="4">
        <f t="shared" si="3"/>
        <v>9.8244661151149215E-2</v>
      </c>
      <c r="M27" s="4">
        <f>+INDEX(Fwds!$I$60:$I$89,MATCH($H27,Fwds!$N$60:$N$89,0))</f>
        <v>9.8244661151149215E-2</v>
      </c>
      <c r="N27" s="3">
        <f>(M27-L27)*28/360*K27/Pricer!$E$1</f>
        <v>0</v>
      </c>
      <c r="O27" s="5">
        <f t="shared" si="2"/>
        <v>0</v>
      </c>
    </row>
    <row r="28" spans="2:17" x14ac:dyDescent="0.25">
      <c r="E28">
        <v>24</v>
      </c>
      <c r="F28">
        <v>26</v>
      </c>
      <c r="G28">
        <v>26</v>
      </c>
      <c r="H28" s="2" t="s">
        <v>44</v>
      </c>
      <c r="I28" s="6">
        <v>-3.1337258078009689</v>
      </c>
      <c r="K28" s="3">
        <v>120505879.17507958</v>
      </c>
      <c r="L28" s="4">
        <f t="shared" si="3"/>
        <v>9.4682030323491123E-2</v>
      </c>
      <c r="M28" s="4">
        <f>+INDEX(Fwds!$I$60:$I$89,MATCH($H28,Fwds!$N$60:$N$89,0))</f>
        <v>9.4682030323491123E-2</v>
      </c>
      <c r="N28" s="3">
        <f>(M28-L28)*28/360*K28/Pricer!$E$1</f>
        <v>0</v>
      </c>
      <c r="O28" s="5">
        <f t="shared" si="2"/>
        <v>0</v>
      </c>
    </row>
    <row r="29" spans="2:17" x14ac:dyDescent="0.25">
      <c r="B29" t="s">
        <v>625</v>
      </c>
      <c r="C29" s="11">
        <f>2*I8-I7-I9</f>
        <v>1.3381023889108556</v>
      </c>
      <c r="E29">
        <v>25</v>
      </c>
      <c r="F29">
        <v>39</v>
      </c>
      <c r="G29">
        <v>13</v>
      </c>
      <c r="H29" s="2" t="s">
        <v>45</v>
      </c>
      <c r="I29" s="6">
        <v>0.34894298111112776</v>
      </c>
      <c r="K29" s="3">
        <v>250148485.56971893</v>
      </c>
      <c r="L29" s="4">
        <f t="shared" si="3"/>
        <v>9.3361428545901862E-2</v>
      </c>
      <c r="M29" s="4">
        <f>+INDEX(Fwds!$I$60:$I$89,MATCH($H29,Fwds!$N$60:$N$89,0))</f>
        <v>9.3361428545901862E-2</v>
      </c>
      <c r="N29" s="3">
        <f>(M29-L29)*28/360*K29/Pricer!$E$1</f>
        <v>0</v>
      </c>
      <c r="O29" s="5">
        <f t="shared" si="2"/>
        <v>0</v>
      </c>
    </row>
    <row r="30" spans="2:17" x14ac:dyDescent="0.25">
      <c r="B30" t="s">
        <v>545</v>
      </c>
      <c r="C30" s="11">
        <f>+I12-I8</f>
        <v>-0.67735861040613132</v>
      </c>
      <c r="E30">
        <v>26</v>
      </c>
      <c r="F30">
        <v>13</v>
      </c>
      <c r="G30">
        <v>52</v>
      </c>
      <c r="H30" s="2" t="s">
        <v>46</v>
      </c>
      <c r="I30" s="6">
        <v>-3.1963654702046873</v>
      </c>
      <c r="K30" s="3">
        <v>59410474.055451624</v>
      </c>
      <c r="L30" s="4">
        <f t="shared" si="3"/>
        <v>9.7367486576719176E-2</v>
      </c>
      <c r="M30" s="4">
        <f>+INDEX(Fwds!$I$60:$I$89,MATCH($H30,Fwds!$N$60:$N$89,0))</f>
        <v>9.7367486576719176E-2</v>
      </c>
      <c r="N30" s="3">
        <f>(M30-L30)*28/360*K30/Pricer!$E$1</f>
        <v>0</v>
      </c>
      <c r="O30" s="5">
        <f t="shared" si="2"/>
        <v>0</v>
      </c>
    </row>
    <row r="31" spans="2:17" x14ac:dyDescent="0.25">
      <c r="B31" t="s">
        <v>562</v>
      </c>
      <c r="C31" s="11">
        <f>2*I12-I11-I13</f>
        <v>0.11456996934541852</v>
      </c>
      <c r="E31">
        <v>27</v>
      </c>
      <c r="F31">
        <v>26</v>
      </c>
      <c r="G31">
        <v>39</v>
      </c>
      <c r="H31" s="2" t="s">
        <v>47</v>
      </c>
      <c r="I31" s="6">
        <v>-1.5919309456322028</v>
      </c>
      <c r="K31" s="3">
        <v>83265339.774379328</v>
      </c>
      <c r="L31" s="4">
        <f t="shared" si="3"/>
        <v>9.453539568971861E-2</v>
      </c>
      <c r="M31" s="4">
        <f>+INDEX(Fwds!$I$60:$I$89,MATCH($H31,Fwds!$N$60:$N$89,0))</f>
        <v>9.453539568971861E-2</v>
      </c>
      <c r="N31" s="3">
        <f>(M31-L31)*28/360*K31/Pricer!$E$1</f>
        <v>0</v>
      </c>
      <c r="O31" s="5">
        <f t="shared" si="2"/>
        <v>0</v>
      </c>
    </row>
    <row r="32" spans="2:17" x14ac:dyDescent="0.25">
      <c r="B32" t="s">
        <v>635</v>
      </c>
      <c r="C32" s="11">
        <f>2*I9-I8-I10</f>
        <v>-1.8330874421684795</v>
      </c>
      <c r="E32">
        <v>28</v>
      </c>
      <c r="F32">
        <v>39</v>
      </c>
      <c r="G32">
        <v>26</v>
      </c>
      <c r="H32" s="2" t="s">
        <v>48</v>
      </c>
      <c r="I32" s="6">
        <v>1.1052893525818897</v>
      </c>
      <c r="K32" s="3">
        <v>129655706.98508641</v>
      </c>
      <c r="L32" s="4">
        <f t="shared" si="3"/>
        <v>9.3761619846183863E-2</v>
      </c>
      <c r="M32" s="4">
        <f>+INDEX(Fwds!$I$60:$I$89,MATCH($H32,Fwds!$N$60:$N$89,0))</f>
        <v>9.3761619846183863E-2</v>
      </c>
      <c r="N32" s="3">
        <f>(M32-L32)*28/360*K32/Pricer!$E$1</f>
        <v>0</v>
      </c>
      <c r="O32" s="5">
        <f t="shared" si="2"/>
        <v>0</v>
      </c>
    </row>
    <row r="33" spans="5:15" x14ac:dyDescent="0.25">
      <c r="E33">
        <v>29</v>
      </c>
      <c r="F33">
        <v>52</v>
      </c>
      <c r="G33">
        <v>13</v>
      </c>
      <c r="H33" s="2" t="s">
        <v>49</v>
      </c>
      <c r="I33" s="6">
        <v>1.9343732243673473</v>
      </c>
      <c r="K33" s="3">
        <v>268960441.78431177</v>
      </c>
      <c r="L33" s="4">
        <f t="shared" si="3"/>
        <v>9.4199431559035068E-2</v>
      </c>
      <c r="M33" s="4">
        <f>+INDEX(Fwds!$I$60:$I$89,MATCH($H33,Fwds!$N$60:$N$89,0))</f>
        <v>9.4199431559035068E-2</v>
      </c>
      <c r="N33" s="3">
        <f>(M33-L33)*28/360*K33/Pricer!$E$1</f>
        <v>0</v>
      </c>
      <c r="O33" s="5">
        <f t="shared" si="2"/>
        <v>0</v>
      </c>
    </row>
    <row r="34" spans="5:15" x14ac:dyDescent="0.25">
      <c r="E34">
        <v>30</v>
      </c>
      <c r="F34">
        <v>26</v>
      </c>
      <c r="G34">
        <v>65</v>
      </c>
      <c r="H34" s="2" t="s">
        <v>50</v>
      </c>
      <c r="I34" s="6">
        <v>-0.74231799881543936</v>
      </c>
      <c r="K34" s="3">
        <v>53694317.386846319</v>
      </c>
      <c r="L34" s="4">
        <f t="shared" si="3"/>
        <v>9.5152976625399746E-2</v>
      </c>
      <c r="M34" s="4">
        <f>+INDEX(Fwds!$I$60:$I$89,MATCH($H34,Fwds!$N$60:$N$89,0))</f>
        <v>9.5152976625399746E-2</v>
      </c>
      <c r="N34" s="3">
        <f>(M34-L34)*28/360*K34/Pricer!$E$1</f>
        <v>0</v>
      </c>
      <c r="O34" s="5">
        <f t="shared" si="2"/>
        <v>0</v>
      </c>
    </row>
    <row r="35" spans="5:15" x14ac:dyDescent="0.25">
      <c r="E35">
        <v>31</v>
      </c>
      <c r="F35">
        <v>39</v>
      </c>
      <c r="G35">
        <v>52</v>
      </c>
      <c r="H35" s="2" t="s">
        <v>51</v>
      </c>
      <c r="I35" s="6">
        <v>0.99241851013079363</v>
      </c>
      <c r="K35" s="3">
        <v>69714581.673616201</v>
      </c>
      <c r="L35" s="4">
        <f t="shared" si="3"/>
        <v>9.4923514601890219E-2</v>
      </c>
      <c r="M35" s="4">
        <f>+INDEX(Fwds!$I$60:$I$89,MATCH($H35,Fwds!$N$60:$N$89,0))</f>
        <v>9.4923514601890219E-2</v>
      </c>
      <c r="N35" s="3">
        <f>(M35-L35)*28/360*K35/Pricer!$E$1</f>
        <v>0</v>
      </c>
      <c r="O35" s="5">
        <f t="shared" si="2"/>
        <v>0</v>
      </c>
    </row>
    <row r="36" spans="5:15" x14ac:dyDescent="0.25">
      <c r="E36">
        <v>32</v>
      </c>
      <c r="F36">
        <v>52</v>
      </c>
      <c r="G36">
        <v>39</v>
      </c>
      <c r="H36" s="2" t="s">
        <v>52</v>
      </c>
      <c r="I36" s="6">
        <v>1.2523572279880824</v>
      </c>
      <c r="K36" s="3">
        <v>96474657.704807386</v>
      </c>
      <c r="L36" s="4">
        <f t="shared" si="3"/>
        <v>9.5546033989680729E-2</v>
      </c>
      <c r="M36" s="4">
        <f>+INDEX(Fwds!$I$60:$I$89,MATCH($H36,Fwds!$N$60:$N$89,0))</f>
        <v>9.5546033989680729E-2</v>
      </c>
      <c r="N36" s="3">
        <f>(M36-L36)*28/360*K36/Pricer!$E$1</f>
        <v>0</v>
      </c>
      <c r="O36" s="5">
        <f t="shared" si="2"/>
        <v>0</v>
      </c>
    </row>
    <row r="37" spans="5:15" x14ac:dyDescent="0.25">
      <c r="E37">
        <v>33</v>
      </c>
      <c r="F37">
        <v>65</v>
      </c>
      <c r="G37">
        <v>26</v>
      </c>
      <c r="H37" s="2" t="s">
        <v>53</v>
      </c>
      <c r="I37" s="6">
        <v>0.86266076541233194</v>
      </c>
      <c r="K37" s="3">
        <v>150206948.07938284</v>
      </c>
      <c r="L37" s="4">
        <f t="shared" si="3"/>
        <v>9.6317643593127777E-2</v>
      </c>
      <c r="M37" s="4">
        <f>+INDEX(Fwds!$I$60:$I$89,MATCH($H37,Fwds!$N$60:$N$89,0))</f>
        <v>9.6317643593127777E-2</v>
      </c>
      <c r="N37" s="3">
        <f>(M37-L37)*28/360*K37/Pricer!$E$1</f>
        <v>0</v>
      </c>
      <c r="O37" s="5">
        <f t="shared" si="2"/>
        <v>0</v>
      </c>
    </row>
    <row r="38" spans="5:15" x14ac:dyDescent="0.25">
      <c r="E38">
        <v>34</v>
      </c>
      <c r="F38">
        <v>39</v>
      </c>
      <c r="G38">
        <v>91</v>
      </c>
      <c r="H38" s="2" t="s">
        <v>54</v>
      </c>
      <c r="I38" s="6">
        <v>0.96552910879066367</v>
      </c>
      <c r="K38" s="3">
        <v>44555107.904487133</v>
      </c>
      <c r="L38" s="4">
        <f t="shared" si="3"/>
        <v>9.6466789663493924E-2</v>
      </c>
      <c r="M38" s="4">
        <f>+INDEX(Fwds!$I$60:$I$89,MATCH($H38,Fwds!$N$60:$N$89,0))</f>
        <v>9.6466789663493924E-2</v>
      </c>
      <c r="N38" s="3">
        <f>(M38-L38)*28/360*K38/Pricer!$E$1</f>
        <v>0</v>
      </c>
      <c r="O38" s="5">
        <f t="shared" si="2"/>
        <v>0</v>
      </c>
    </row>
    <row r="39" spans="5:15" x14ac:dyDescent="0.25">
      <c r="E39">
        <v>35</v>
      </c>
      <c r="F39">
        <v>65</v>
      </c>
      <c r="G39">
        <v>65</v>
      </c>
      <c r="H39" s="2" t="s">
        <v>55</v>
      </c>
      <c r="I39" s="6">
        <v>0.89468722830582381</v>
      </c>
      <c r="K39" s="3">
        <v>67348596.186305791</v>
      </c>
      <c r="L39" s="4">
        <f t="shared" si="3"/>
        <v>9.7949815340377458E-2</v>
      </c>
      <c r="M39" s="4">
        <f>+INDEX(Fwds!$I$60:$I$89,MATCH($H39,Fwds!$N$60:$N$89,0))</f>
        <v>9.7949815340377458E-2</v>
      </c>
      <c r="N39" s="3">
        <f>(M39-L39)*28/360*K39/Pricer!$E$1</f>
        <v>0</v>
      </c>
      <c r="O39" s="5">
        <f t="shared" si="2"/>
        <v>0</v>
      </c>
    </row>
    <row r="40" spans="5:15" x14ac:dyDescent="0.25">
      <c r="E40">
        <v>36</v>
      </c>
      <c r="F40">
        <v>91</v>
      </c>
      <c r="G40">
        <v>39</v>
      </c>
      <c r="H40" s="2" t="s">
        <v>56</v>
      </c>
      <c r="I40" s="6">
        <v>0.92255948739364269</v>
      </c>
      <c r="K40" s="3">
        <v>121304883.09338334</v>
      </c>
      <c r="L40" s="4">
        <f t="shared" si="3"/>
        <v>9.9322912729849069E-2</v>
      </c>
      <c r="M40" s="4">
        <f>+INDEX(Fwds!$I$60:$I$89,MATCH($H40,Fwds!$N$60:$N$89,0))</f>
        <v>9.9322912729849069E-2</v>
      </c>
      <c r="N40" s="3">
        <f>(M40-L40)*28/360*K40/Pricer!$E$1</f>
        <v>0</v>
      </c>
      <c r="O40" s="5">
        <f t="shared" si="2"/>
        <v>0</v>
      </c>
    </row>
    <row r="41" spans="5:15" x14ac:dyDescent="0.25">
      <c r="I41" s="12"/>
    </row>
    <row r="42" spans="5:15" x14ac:dyDescent="0.25">
      <c r="I42" s="12"/>
    </row>
  </sheetData>
  <conditionalFormatting sqref="I5:I40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{FC4F32DD-E68D-4C76-850E-4DAA5AE960BD}</x14:id>
        </ext>
      </extLst>
    </cfRule>
  </conditionalFormatting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C4F32DD-E68D-4C76-850E-4DAA5AE960BD}">
            <x14:dataBar minLength="0" maxLength="100" gradient="0">
              <x14:cfvo type="autoMin"/>
              <x14:cfvo type="autoMax"/>
              <x14:negativeFillColor theme="5" tint="0.79998168889431442"/>
              <x14:axisColor rgb="FF000000"/>
            </x14:dataBar>
          </x14:cfRule>
          <xm:sqref>I5:I40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0BF18-165C-4D08-BEAE-958D1297CE57}">
  <sheetPr>
    <tabColor theme="5" tint="0.39997558519241921"/>
  </sheetPr>
  <dimension ref="A1:AN79"/>
  <sheetViews>
    <sheetView zoomScaleNormal="100" workbookViewId="0">
      <selection activeCell="D4" sqref="D4:D22"/>
    </sheetView>
  </sheetViews>
  <sheetFormatPr defaultColWidth="9.140625" defaultRowHeight="15" x14ac:dyDescent="0.25"/>
  <cols>
    <col min="1" max="1" width="2.7109375" customWidth="1"/>
    <col min="2" max="3" width="11.7109375" customWidth="1"/>
    <col min="4" max="4" width="9.7109375" customWidth="1"/>
    <col min="5" max="5" width="10.85546875" bestFit="1" customWidth="1"/>
    <col min="6" max="6" width="2.7109375" customWidth="1"/>
    <col min="7" max="7" width="8.85546875" bestFit="1" customWidth="1"/>
    <col min="8" max="8" width="10.140625" bestFit="1" customWidth="1"/>
    <col min="9" max="9" width="11.140625" bestFit="1" customWidth="1"/>
    <col min="10" max="10" width="13.85546875" bestFit="1" customWidth="1"/>
    <col min="11" max="11" width="10.7109375" bestFit="1" customWidth="1"/>
    <col min="12" max="12" width="11.7109375" customWidth="1"/>
    <col min="13" max="13" width="12.28515625" customWidth="1"/>
    <col min="14" max="14" width="11.7109375" style="4" customWidth="1"/>
    <col min="15" max="15" width="10.85546875" style="4" customWidth="1"/>
    <col min="16" max="16" width="3" bestFit="1" customWidth="1"/>
    <col min="17" max="17" width="10.85546875" bestFit="1" customWidth="1"/>
    <col min="18" max="18" width="11.7109375" bestFit="1" customWidth="1"/>
    <col min="19" max="19" width="13.7109375" bestFit="1" customWidth="1"/>
    <col min="20" max="20" width="13.42578125" style="4" bestFit="1" customWidth="1"/>
    <col min="21" max="21" width="12.28515625" style="4" customWidth="1"/>
    <col min="22" max="22" width="9.140625" style="4"/>
    <col min="23" max="23" width="15.5703125" customWidth="1"/>
    <col min="24" max="24" width="12.42578125" customWidth="1"/>
    <col min="25" max="25" width="14" bestFit="1" customWidth="1"/>
    <col min="26" max="26" width="8.5703125" style="14" bestFit="1" customWidth="1"/>
    <col min="27" max="27" width="11.28515625" customWidth="1"/>
    <col min="28" max="28" width="10.85546875" customWidth="1"/>
    <col min="29" max="29" width="13.28515625" customWidth="1"/>
    <col min="30" max="30" width="14" customWidth="1"/>
    <col min="31" max="31" width="12.85546875" bestFit="1" customWidth="1"/>
    <col min="32" max="32" width="2.7109375" customWidth="1"/>
    <col min="34" max="34" width="7" bestFit="1" customWidth="1"/>
    <col min="35" max="35" width="10.42578125" bestFit="1" customWidth="1"/>
    <col min="38" max="38" width="12.7109375" bestFit="1" customWidth="1"/>
    <col min="40" max="40" width="12" bestFit="1" customWidth="1"/>
  </cols>
  <sheetData>
    <row r="1" spans="1:40" x14ac:dyDescent="0.25">
      <c r="C1" s="9"/>
      <c r="D1" s="9"/>
      <c r="K1" s="13"/>
      <c r="L1" s="13"/>
      <c r="Q1">
        <v>6</v>
      </c>
      <c r="T1" s="53"/>
      <c r="W1">
        <f>-247*Pricer!E1</f>
        <v>-4618.8999999999996</v>
      </c>
      <c r="Y1" s="11">
        <f>+SUM(X3:X5)/W1</f>
        <v>-1388.6196834691664</v>
      </c>
      <c r="AL1" s="15"/>
      <c r="AM1" s="16"/>
    </row>
    <row r="2" spans="1:40" x14ac:dyDescent="0.25">
      <c r="B2" s="425" t="s">
        <v>57</v>
      </c>
      <c r="C2" s="8" t="s">
        <v>58</v>
      </c>
      <c r="D2" s="8">
        <f>+MXN_TIIE!$E$2</f>
        <v>11.244999999999999</v>
      </c>
      <c r="E2" s="426" t="s">
        <v>59</v>
      </c>
      <c r="G2" s="17" t="s">
        <v>60</v>
      </c>
      <c r="H2" s="8" t="s">
        <v>61</v>
      </c>
      <c r="I2" s="8" t="s">
        <v>62</v>
      </c>
      <c r="J2" s="8" t="s">
        <v>63</v>
      </c>
      <c r="K2" s="8" t="s">
        <v>64</v>
      </c>
      <c r="L2" s="8" t="s">
        <v>65</v>
      </c>
      <c r="M2" s="8" t="s">
        <v>66</v>
      </c>
      <c r="N2" s="18" t="s">
        <v>67</v>
      </c>
      <c r="O2" s="18" t="s">
        <v>68</v>
      </c>
      <c r="Q2" s="8" t="s">
        <v>69</v>
      </c>
      <c r="R2" s="8" t="s">
        <v>70</v>
      </c>
      <c r="S2" s="8" t="s">
        <v>71</v>
      </c>
      <c r="T2" s="18" t="s">
        <v>72</v>
      </c>
      <c r="U2" s="18" t="s">
        <v>73</v>
      </c>
      <c r="V2" s="18" t="s">
        <v>74</v>
      </c>
      <c r="W2" s="8" t="s">
        <v>63</v>
      </c>
      <c r="X2" s="8" t="s">
        <v>75</v>
      </c>
      <c r="Y2" s="8" t="s">
        <v>76</v>
      </c>
      <c r="Z2" s="19" t="s">
        <v>77</v>
      </c>
      <c r="AA2" s="8" t="s">
        <v>78</v>
      </c>
      <c r="AB2" s="8" t="s">
        <v>79</v>
      </c>
      <c r="AC2" s="8" t="s">
        <v>80</v>
      </c>
      <c r="AD2" s="8" t="s">
        <v>81</v>
      </c>
      <c r="AE2" s="8" t="s">
        <v>82</v>
      </c>
      <c r="AG2" s="8" t="s">
        <v>83</v>
      </c>
      <c r="AH2" s="8" t="s">
        <v>84</v>
      </c>
      <c r="AI2" s="8" t="s">
        <v>85</v>
      </c>
      <c r="AL2" s="20" t="s">
        <v>86</v>
      </c>
      <c r="AM2" s="20"/>
      <c r="AN2" s="4"/>
    </row>
    <row r="3" spans="1:40" x14ac:dyDescent="0.25">
      <c r="B3" s="425"/>
      <c r="C3" s="8" t="s">
        <v>58</v>
      </c>
      <c r="D3" s="8" t="s">
        <v>87</v>
      </c>
      <c r="E3" s="426"/>
      <c r="G3" s="21" t="s">
        <v>88</v>
      </c>
      <c r="H3" s="22">
        <f>_xlfn.NUMBERVALUE(LEFT(G3,FIND("m",G3)-1))</f>
        <v>1</v>
      </c>
      <c r="I3" s="23">
        <f>Pricer!$B$1</f>
        <v>45455</v>
      </c>
      <c r="J3" s="24">
        <v>20000000000</v>
      </c>
      <c r="K3" s="23">
        <f>+WORKDAY(I3,1,holidays!$A$2:$A$143)</f>
        <v>45456</v>
      </c>
      <c r="L3" s="23">
        <f>IF(ISNA(MATCH(K3+28*H3,holidays!$A$2:$A$295,0)),K3+28*H3,WORKDAY(K3+28*H3,1,holidays!$A$2:$A$295))</f>
        <v>45484</v>
      </c>
      <c r="M3" s="23">
        <f>+K3+28</f>
        <v>45484</v>
      </c>
      <c r="N3" s="25" cm="1">
        <f t="array" ref="N3">+SUM(_xlfn.DAYS(R$3:$R3,Q$3:$Q3)*Z$3:$Z3*T$3:$T3)/SUM(Z$3:$Z3*_xlfn.DAYS(R$3:$R3,Q$3:$Q3))</f>
        <v>0.11245000000749698</v>
      </c>
      <c r="O3" s="25" cm="1">
        <f t="array" ref="O3">+SUM(_xlfn.DAYS(R$3:$R3,Q$3:$Q3)*Z$3:$Z3*U$3:$U3)/SUM(Z$3:$Z3*_xlfn.DAYS(R$3:$R3,Q$3:$Q3))</f>
        <v>0.11244999999999999</v>
      </c>
      <c r="Q3" s="26">
        <f>+INDEX($K:$K,MATCH($Q$1,$H:$H,0))</f>
        <v>45456</v>
      </c>
      <c r="R3" s="26">
        <f>+Q4</f>
        <v>45484</v>
      </c>
      <c r="S3" s="26">
        <f>+WORKDAY(Q3,-1,holidays!$A$2:$A$143)</f>
        <v>45455</v>
      </c>
      <c r="T3" s="27">
        <v>0.11245000000749698</v>
      </c>
      <c r="U3" s="28">
        <f>+D2/100</f>
        <v>0.11244999999999999</v>
      </c>
      <c r="V3" s="277">
        <v>0.1154</v>
      </c>
      <c r="W3" s="29">
        <v>10000000000</v>
      </c>
      <c r="X3" s="30">
        <f>+W3*(V3-T3)*_xlfn.DAYS($R3,$Q3)/360</f>
        <v>2294444.438613459</v>
      </c>
      <c r="Y3" s="30">
        <f>+W3*(V3-U3)*_xlfn.DAYS($R3,$Q3)/360</f>
        <v>2294444.4444444505</v>
      </c>
      <c r="Z3" s="31">
        <v>0.99072476976270119</v>
      </c>
      <c r="AA3" s="30">
        <f>+X3*Z3</f>
        <v>2273162.9381786291</v>
      </c>
      <c r="AB3" s="30">
        <f t="shared" ref="AB3:AB28" si="0">Y3*Z3</f>
        <v>2273162.9439555369</v>
      </c>
      <c r="AC3" s="30">
        <f>+SUM($AA$3:AA3)</f>
        <v>2273162.9381786291</v>
      </c>
      <c r="AD3" s="30">
        <f>+SUM($AB$3:AB3)</f>
        <v>2273162.9439555369</v>
      </c>
      <c r="AE3" s="30" cm="1">
        <f t="array" ref="AE3:AE28">(T3:T28-U3:U28)*10000</f>
        <v>7.4969891405984868E-8</v>
      </c>
      <c r="AG3" s="30" t="str">
        <f>+G3</f>
        <v>1m</v>
      </c>
      <c r="AH3" s="30">
        <f>+(T3*100-$D$2)*100</f>
        <v>7.4969896957099991E-8</v>
      </c>
      <c r="AI3" s="33">
        <f>+_xlfn.IFNA(MATCH($S3,$C$4:$C$22,1),0)</f>
        <v>0</v>
      </c>
      <c r="AL3">
        <f>+Z3/$Z$3</f>
        <v>1</v>
      </c>
      <c r="AM3" s="11"/>
    </row>
    <row r="4" spans="1:40" x14ac:dyDescent="0.25">
      <c r="A4" s="34">
        <f>MOD(YEAR(B4),2)</f>
        <v>0</v>
      </c>
      <c r="B4" s="35" cm="1">
        <f t="array" ref="B4:B22">+Banxico_Meeting_Dates!$B$2:$B$20</f>
        <v>45470</v>
      </c>
      <c r="C4" s="35">
        <f>+WORKDAY(B4,1)</f>
        <v>45471</v>
      </c>
      <c r="D4" s="36">
        <v>3</v>
      </c>
      <c r="E4" s="37">
        <f>+$D$2+D4/100</f>
        <v>11.274999999999999</v>
      </c>
      <c r="G4" s="21" t="s">
        <v>89</v>
      </c>
      <c r="H4" s="22">
        <f t="shared" ref="H4:H28" si="1">_xlfn.NUMBERVALUE(LEFT(G4,FIND("m",G4)-1))</f>
        <v>2</v>
      </c>
      <c r="I4" s="23">
        <f>Pricer!$B$1</f>
        <v>45455</v>
      </c>
      <c r="J4" s="24">
        <v>20000000000</v>
      </c>
      <c r="K4" s="23">
        <f>+WORKDAY(I4,1,holidays!$A$2:$A$143)</f>
        <v>45456</v>
      </c>
      <c r="L4" s="23">
        <f>IF(ISNA(MATCH(K4+28*H4,holidays!$A$2:$A$295,0)),K4+28*H4,WORKDAY(K4+28*H4,1,holidays!$A$2:$A$295))</f>
        <v>45512</v>
      </c>
      <c r="M4" s="23">
        <f>+K4+28</f>
        <v>45484</v>
      </c>
      <c r="N4" s="25" cm="1">
        <f t="array" ref="N4">+SUM(_xlfn.DAYS(R$3:$R4,Q$3:$Q4)*Z$3:$Z4*T$3:$T4)/SUM(Z$3:$Z4*_xlfn.DAYS(R$3:$R4,Q$3:$Q4))</f>
        <v>0.11255803794791655</v>
      </c>
      <c r="O4" s="25" cm="1">
        <f t="array" ref="O4">+SUM(_xlfn.DAYS(R$3:$R4,Q$3:$Q4)*Z$3:$Z4*U$3:$U4)/SUM(Z$3:$Z4*_xlfn.DAYS(R$3:$R4,Q$3:$Q4))</f>
        <v>0.11259932205345854</v>
      </c>
      <c r="Q4" s="26">
        <f>+L3</f>
        <v>45484</v>
      </c>
      <c r="R4" s="26">
        <f t="shared" ref="R4" si="2">+Q5</f>
        <v>45512</v>
      </c>
      <c r="S4" s="26">
        <f>+WORKDAY(Q4,-1,holidays!$A$2:$A$143)</f>
        <v>45483</v>
      </c>
      <c r="T4" s="27">
        <v>0.11266705690817018</v>
      </c>
      <c r="U4" s="28">
        <f>+IFERROR(INDEX($E$4:$E$22,MATCH($S4,$C$4:$C$22,1))/100,U3)</f>
        <v>0.11274999999999999</v>
      </c>
      <c r="V4" s="38">
        <f>+V3</f>
        <v>0.1154</v>
      </c>
      <c r="W4" s="29">
        <f>+$W$3</f>
        <v>10000000000</v>
      </c>
      <c r="X4" s="30">
        <f>+W4*(V4-T4)*_xlfn.DAYS($R4,$Q4)/360</f>
        <v>2125622.4047565288</v>
      </c>
      <c r="Y4" s="30">
        <f>+W4*(V4-U4)*_xlfn.DAYS($R4,$Q4)/360</f>
        <v>2061111.1111111217</v>
      </c>
      <c r="Z4" s="31">
        <v>0.9818096173251859</v>
      </c>
      <c r="AA4" s="30">
        <f>+X4*Z4</f>
        <v>2086956.519791849</v>
      </c>
      <c r="AB4" s="30">
        <f t="shared" si="0"/>
        <v>2023618.7112646992</v>
      </c>
      <c r="AC4" s="30">
        <f>+SUM($AA$3:AA4)</f>
        <v>4360119.4579704776</v>
      </c>
      <c r="AD4" s="30">
        <f>+SUM($AB$3:AB4)</f>
        <v>4296781.6552202366</v>
      </c>
      <c r="AE4" s="30">
        <v>-0.82943091829809634</v>
      </c>
      <c r="AG4" s="30" t="str">
        <f t="shared" ref="AG4:AG28" si="3">+G4</f>
        <v>2m</v>
      </c>
      <c r="AH4" s="30">
        <f t="shared" ref="AH4:AH28" si="4">+(T4*100-$D$2)*100</f>
        <v>2.1705690817018564</v>
      </c>
      <c r="AI4" s="33">
        <f t="shared" ref="AI4:AI28" si="5">+_xlfn.IFNA(MATCH($S4,$C$4:$C$22,1),0)</f>
        <v>1</v>
      </c>
      <c r="AL4" s="39">
        <f>+Z4/$Z$3</f>
        <v>0.99100138332096954</v>
      </c>
    </row>
    <row r="5" spans="1:40" x14ac:dyDescent="0.25">
      <c r="A5" s="34">
        <f t="shared" ref="A5:A6" si="6">MOD(YEAR(B5),2)</f>
        <v>0</v>
      </c>
      <c r="B5" s="35">
        <v>45512</v>
      </c>
      <c r="C5" s="35">
        <f t="shared" ref="C5:C22" si="7">+WORKDAY(B5,1)</f>
        <v>45513</v>
      </c>
      <c r="D5" s="36">
        <v>5</v>
      </c>
      <c r="E5" s="37">
        <f>+E4+D5/100</f>
        <v>11.324999999999999</v>
      </c>
      <c r="G5" s="254" t="s">
        <v>18</v>
      </c>
      <c r="H5" s="255">
        <f t="shared" si="1"/>
        <v>3</v>
      </c>
      <c r="I5" s="256">
        <f>Pricer!$B$1</f>
        <v>45455</v>
      </c>
      <c r="J5" s="257">
        <v>20000000000</v>
      </c>
      <c r="K5" s="256">
        <f>+WORKDAY(I5,1,holidays!$A$2:$A$143)</f>
        <v>45456</v>
      </c>
      <c r="L5" s="256">
        <f>IF(ISNA(MATCH(K5+28*H5,holidays!$A$2:$A$295,0)),K5+28*H5,WORKDAY(K5+28*H5,1,holidays!$A$2:$A$295))</f>
        <v>45540</v>
      </c>
      <c r="M5" s="256">
        <f t="shared" ref="M5:M28" si="8">+K5+28</f>
        <v>45484</v>
      </c>
      <c r="N5" s="258" cm="1">
        <f t="array" ref="N5">+SUM(_xlfn.DAYS(R$3:$R5,Q$3:$Q5)*Z$3:$Z5*T$3:$T5)/SUM(Z$3:$Z5*_xlfn.DAYS(R$3:$R5,Q$3:$Q5))</f>
        <v>0.1126499999990563</v>
      </c>
      <c r="O5" s="258" cm="1">
        <f t="array" ref="O5">+SUM(_xlfn.DAYS(R$3:$R5,Q$3:$Q5)*Z$3:$Z5*U$3:$U5)/SUM(Z$3:$Z5*_xlfn.DAYS(R$3:$R5,Q$3:$Q5))</f>
        <v>0.11264908233821337</v>
      </c>
      <c r="Q5" s="40">
        <f t="shared" ref="Q5:Q27" si="9">+L4</f>
        <v>45512</v>
      </c>
      <c r="R5" s="40">
        <f>+Q6</f>
        <v>45540</v>
      </c>
      <c r="S5" s="40">
        <f>+WORKDAY(Q5,-1,holidays!$A$2:$A$143)</f>
        <v>45511</v>
      </c>
      <c r="T5" s="41">
        <v>0.1128365060695069</v>
      </c>
      <c r="U5" s="42">
        <f>+IFERROR(INDEX($E$4:$E$22,MATCH($S5,$C$4:$C$22,1))/100,U4)</f>
        <v>0.11274999999999999</v>
      </c>
      <c r="V5" s="43">
        <f t="shared" ref="V5:V28" si="10">+V4</f>
        <v>0.1154</v>
      </c>
      <c r="W5" s="44">
        <f t="shared" ref="W5:W28" si="11">+$W$3</f>
        <v>10000000000</v>
      </c>
      <c r="X5" s="32">
        <f>+W5*(V5-T5)*_xlfn.DAYS($R5,$Q5)/360</f>
        <v>1993828.612605744</v>
      </c>
      <c r="Y5" s="32">
        <f>+W5*(V5-U5)*_xlfn.DAYS($R5,$Q5)/360</f>
        <v>2061111.1111111217</v>
      </c>
      <c r="Z5" s="45">
        <v>0.97261342615824375</v>
      </c>
      <c r="AA5" s="32">
        <f t="shared" ref="AA5:AA28" si="12">+X5*Z5</f>
        <v>1939224.4780788105</v>
      </c>
      <c r="AB5" s="32">
        <f t="shared" si="0"/>
        <v>2004664.3394706128</v>
      </c>
      <c r="AC5" s="32">
        <f>+SUM($AA$3:AA5)</f>
        <v>6299343.9360492881</v>
      </c>
      <c r="AD5" s="32">
        <f>+SUM($AB$3:AB5)</f>
        <v>6301445.9946908494</v>
      </c>
      <c r="AE5" s="32">
        <v>0.86506069506914196</v>
      </c>
      <c r="AG5" s="32" t="str">
        <f t="shared" si="3"/>
        <v>3m</v>
      </c>
      <c r="AH5" s="32">
        <f>+(T5*100-$D$2)*100</f>
        <v>3.8650606950691113</v>
      </c>
      <c r="AI5" s="46">
        <f t="shared" si="5"/>
        <v>1</v>
      </c>
      <c r="AL5" s="39">
        <f>+Z5/$Z$3</f>
        <v>0.98171909680950498</v>
      </c>
    </row>
    <row r="6" spans="1:40" x14ac:dyDescent="0.25">
      <c r="A6" s="34">
        <f t="shared" si="6"/>
        <v>0</v>
      </c>
      <c r="B6" s="35">
        <v>45561</v>
      </c>
      <c r="C6" s="35">
        <f t="shared" si="7"/>
        <v>45562</v>
      </c>
      <c r="D6" s="36">
        <v>2</v>
      </c>
      <c r="E6" s="37">
        <f t="shared" ref="E6:E22" si="13">+E5+D6/100</f>
        <v>11.344999999999999</v>
      </c>
      <c r="G6" s="21" t="s">
        <v>90</v>
      </c>
      <c r="H6" s="22">
        <f t="shared" si="1"/>
        <v>4</v>
      </c>
      <c r="I6" s="23">
        <f>Pricer!$B$1</f>
        <v>45455</v>
      </c>
      <c r="J6" s="24">
        <v>10000000000</v>
      </c>
      <c r="K6" s="23">
        <f>+WORKDAY(I6,1,holidays!$A$2:$A$143)</f>
        <v>45456</v>
      </c>
      <c r="L6" s="23">
        <f>IF(ISNA(MATCH(K6+28*H6,holidays!$A$2:$A$295,0)),K6+28*H6,WORKDAY(K6+28*H6,1,holidays!$A$2:$A$295))</f>
        <v>45568</v>
      </c>
      <c r="M6" s="23">
        <f t="shared" si="8"/>
        <v>45484</v>
      </c>
      <c r="N6" s="25" cm="1">
        <f t="array" ref="N6">+SUM(_xlfn.DAYS(R$3:$R6,Q$3:$Q6)*Z$3:$Z6*T$3:$T6)/SUM(Z$3:$Z6*_xlfn.DAYS(R$3:$R6,Q$3:$Q6))</f>
        <v>0.11270884158396662</v>
      </c>
      <c r="O6" s="25" cm="1">
        <f t="array" ref="O6">+SUM(_xlfn.DAYS(R$3:$R6,Q$3:$Q6)*Z$3:$Z6*U$3:$U6)/SUM(Z$3:$Z6*_xlfn.DAYS(R$3:$R6,Q$3:$Q6))</f>
        <v>0.11279726028952668</v>
      </c>
      <c r="Q6" s="26">
        <f t="shared" si="9"/>
        <v>45540</v>
      </c>
      <c r="R6" s="26">
        <f t="shared" ref="R6:R26" si="14">+Q7</f>
        <v>45568</v>
      </c>
      <c r="S6" s="26">
        <f>+WORKDAY(Q6,-1,holidays!$A$2:$A$143)</f>
        <v>45539</v>
      </c>
      <c r="T6" s="27">
        <v>0.11288862489099692</v>
      </c>
      <c r="U6" s="28">
        <f>+IFERROR(INDEX($E$4:$E$22,MATCH($S6,$C$4:$C$22,1))/100,U5)</f>
        <v>0.11324999999999999</v>
      </c>
      <c r="V6" s="38">
        <f t="shared" si="10"/>
        <v>0.1154</v>
      </c>
      <c r="W6" s="29">
        <f t="shared" si="11"/>
        <v>10000000000</v>
      </c>
      <c r="X6" s="30">
        <f t="shared" ref="X6:X28" si="15">+W6*(V6-T6)*_xlfn.DAYS($R6,$Q6)/360</f>
        <v>1953291.7514468406</v>
      </c>
      <c r="Y6" s="30">
        <f t="shared" ref="Y6:Y28" si="16">+W6*(V6-U6)*_xlfn.DAYS($R6,$Q6)/360</f>
        <v>1672222.2222222325</v>
      </c>
      <c r="Z6" s="31">
        <v>0.96392244635542412</v>
      </c>
      <c r="AA6" s="30">
        <f t="shared" si="12"/>
        <v>1882821.7635005096</v>
      </c>
      <c r="AB6" s="30">
        <f t="shared" si="0"/>
        <v>1611892.5352943579</v>
      </c>
      <c r="AC6" s="30">
        <f>+SUM($AA$3:AA6)</f>
        <v>8182165.6995497979</v>
      </c>
      <c r="AD6" s="30">
        <f>+SUM($AB$3:AB6)</f>
        <v>7913338.5299852071</v>
      </c>
      <c r="AE6" s="30">
        <v>-3.613751090030676</v>
      </c>
      <c r="AG6" s="30" t="str">
        <f t="shared" si="3"/>
        <v>4m</v>
      </c>
      <c r="AH6" s="30">
        <f t="shared" si="4"/>
        <v>4.3862489099693036</v>
      </c>
      <c r="AI6" s="33">
        <f t="shared" si="5"/>
        <v>2</v>
      </c>
      <c r="AL6" s="39">
        <f t="shared" ref="AL6:AL28" si="17">+Z6/$Z$3</f>
        <v>0.97294675148407084</v>
      </c>
    </row>
    <row r="7" spans="1:40" x14ac:dyDescent="0.25">
      <c r="A7" s="34">
        <f>MOD(YEAR(B7),2)</f>
        <v>0</v>
      </c>
      <c r="B7" s="35">
        <v>45610</v>
      </c>
      <c r="C7" s="35">
        <f t="shared" si="7"/>
        <v>45611</v>
      </c>
      <c r="D7" s="36">
        <v>0</v>
      </c>
      <c r="E7" s="37">
        <f t="shared" si="13"/>
        <v>11.344999999999999</v>
      </c>
      <c r="G7" s="21" t="s">
        <v>91</v>
      </c>
      <c r="H7" s="22">
        <f t="shared" si="1"/>
        <v>5</v>
      </c>
      <c r="I7" s="23">
        <f>Pricer!$B$1</f>
        <v>45455</v>
      </c>
      <c r="J7" s="24">
        <v>10000000000</v>
      </c>
      <c r="K7" s="23">
        <f>+WORKDAY(I7,1,holidays!$A$2:$A$143)</f>
        <v>45456</v>
      </c>
      <c r="L7" s="23">
        <f>IF(ISNA(MATCH(K7+28*H7,holidays!$A$2:$A$295,0)),K7+28*H7,WORKDAY(K7+28*H7,1,holidays!$A$2:$A$295))</f>
        <v>45596</v>
      </c>
      <c r="M7" s="23">
        <f t="shared" si="8"/>
        <v>45484</v>
      </c>
      <c r="N7" s="25" cm="1">
        <f t="array" ref="N7">+SUM(_xlfn.DAYS(R$3:$R7,Q$3:$Q7)*Z$3:$Z7*T$3:$T7)/SUM(Z$3:$Z7*_xlfn.DAYS(R$3:$R7,Q$3:$Q7))</f>
        <v>0.11272665893784269</v>
      </c>
      <c r="O7" s="25" cm="1">
        <f t="array" ref="O7">+SUM(_xlfn.DAYS(R$3:$R7,Q$3:$Q7)*Z$3:$Z7*U$3:$U7)/SUM(Z$3:$Z7*_xlfn.DAYS(R$3:$R7,Q$3:$Q7))</f>
        <v>0.11292551577145005</v>
      </c>
      <c r="Q7" s="26">
        <f t="shared" si="9"/>
        <v>45568</v>
      </c>
      <c r="R7" s="26">
        <f t="shared" si="14"/>
        <v>45596</v>
      </c>
      <c r="S7" s="26">
        <f>+WORKDAY(Q7,-1,holidays!$A$2:$A$143)</f>
        <v>45567</v>
      </c>
      <c r="T7" s="27">
        <v>0.11279952070532705</v>
      </c>
      <c r="U7" s="28">
        <f>+IFERROR(INDEX($E$4:$E$22,MATCH($S7,$C$4:$C$22,1))/100,U6)</f>
        <v>0.11345</v>
      </c>
      <c r="V7" s="38">
        <f t="shared" si="10"/>
        <v>0.1154</v>
      </c>
      <c r="W7" s="29">
        <f t="shared" si="11"/>
        <v>10000000000</v>
      </c>
      <c r="X7" s="30">
        <f t="shared" si="15"/>
        <v>2022595.0069678545</v>
      </c>
      <c r="Y7" s="30">
        <f t="shared" si="16"/>
        <v>1516666.6666666726</v>
      </c>
      <c r="Z7" s="31">
        <v>0.95590994490657777</v>
      </c>
      <c r="AA7" s="30">
        <f t="shared" si="12"/>
        <v>1933418.681678961</v>
      </c>
      <c r="AB7" s="30">
        <f t="shared" si="0"/>
        <v>1449796.749774982</v>
      </c>
      <c r="AC7" s="30">
        <f>+SUM($AA$3:AA7)</f>
        <v>10115584.38122876</v>
      </c>
      <c r="AD7" s="30">
        <f>+SUM($AB$3:AB7)</f>
        <v>9363135.2797601894</v>
      </c>
      <c r="AE7" s="30">
        <v>-6.5047929467294816</v>
      </c>
      <c r="AG7" s="30" t="str">
        <f t="shared" si="3"/>
        <v>5m</v>
      </c>
      <c r="AH7" s="30">
        <f t="shared" si="4"/>
        <v>3.4952070532705548</v>
      </c>
      <c r="AI7" s="33">
        <f t="shared" si="5"/>
        <v>3</v>
      </c>
      <c r="AL7" s="39">
        <f t="shared" si="17"/>
        <v>0.96485923647143468</v>
      </c>
    </row>
    <row r="8" spans="1:40" x14ac:dyDescent="0.25">
      <c r="A8" s="34">
        <f t="shared" ref="A8:A22" si="18">MOD(YEAR(B8),2)</f>
        <v>0</v>
      </c>
      <c r="B8" s="35">
        <v>45645</v>
      </c>
      <c r="C8" s="35">
        <f t="shared" si="7"/>
        <v>45646</v>
      </c>
      <c r="D8" s="36">
        <v>-6</v>
      </c>
      <c r="E8" s="37">
        <f t="shared" si="13"/>
        <v>11.284999999999998</v>
      </c>
      <c r="G8" s="254" t="s">
        <v>19</v>
      </c>
      <c r="H8" s="255">
        <f t="shared" si="1"/>
        <v>6</v>
      </c>
      <c r="I8" s="256">
        <f>Pricer!$B$1</f>
        <v>45455</v>
      </c>
      <c r="J8" s="257">
        <v>10000000000</v>
      </c>
      <c r="K8" s="256">
        <f>+WORKDAY(I8,1,holidays!$A$2:$A$143)</f>
        <v>45456</v>
      </c>
      <c r="L8" s="256">
        <f>IF(ISNA(MATCH(K8+28*H8,holidays!$A$2:$A$295,0)),K8+28*H8,WORKDAY(K8+28*H8,1,holidays!$A$2:$A$295))</f>
        <v>45624</v>
      </c>
      <c r="M8" s="256">
        <f t="shared" si="8"/>
        <v>45484</v>
      </c>
      <c r="N8" s="259" cm="1">
        <f t="array" ref="N8">+SUM(_xlfn.DAYS(R$3:$R8,Q$3:$Q8)*Z$3:$Z8*T$3:$T8)/SUM(Z$3:$Z8*_xlfn.DAYS(R$3:$R8,Q$3:$Q8))</f>
        <v>0.11270000000139326</v>
      </c>
      <c r="O8" s="259" cm="1">
        <f t="array" ref="O8">+SUM(_xlfn.DAYS(R$3:$R8,Q$3:$Q8)*Z$3:$Z8*U$3:$U8)/SUM(Z$3:$Z8*_xlfn.DAYS(R$3:$R8,Q$3:$Q8))</f>
        <v>0.113011067662548</v>
      </c>
      <c r="Q8" s="40">
        <f t="shared" si="9"/>
        <v>45596</v>
      </c>
      <c r="R8" s="40">
        <f t="shared" si="14"/>
        <v>45624</v>
      </c>
      <c r="S8" s="40">
        <f>+WORKDAY(Q8,-1,holidays!$A$2:$A$143)</f>
        <v>45595</v>
      </c>
      <c r="T8" s="41">
        <v>0.11256322372281469</v>
      </c>
      <c r="U8" s="42">
        <f>+IFERROR(INDEX($E$4:$E$22,MATCH($S8,$C$4:$C$22,1))/100,U7)</f>
        <v>0.11345</v>
      </c>
      <c r="V8" s="43">
        <f t="shared" si="10"/>
        <v>0.1154</v>
      </c>
      <c r="W8" s="44">
        <f t="shared" si="11"/>
        <v>10000000000</v>
      </c>
      <c r="X8" s="32">
        <f t="shared" si="15"/>
        <v>2206381.5489219124</v>
      </c>
      <c r="Y8" s="32">
        <f t="shared" si="16"/>
        <v>1516666.6666666726</v>
      </c>
      <c r="Z8" s="45">
        <v>0.94822873854739453</v>
      </c>
      <c r="AA8" s="32">
        <f t="shared" si="12"/>
        <v>2092154.3928884715</v>
      </c>
      <c r="AB8" s="32">
        <f t="shared" si="0"/>
        <v>1438146.9201302207</v>
      </c>
      <c r="AC8" s="32">
        <f>+SUM($AA$3:AA8)</f>
        <v>12207738.774117231</v>
      </c>
      <c r="AD8" s="32">
        <f>+SUM($AB$3:AB8)</f>
        <v>10801282.199890411</v>
      </c>
      <c r="AE8" s="32">
        <v>-8.8677627718530836</v>
      </c>
      <c r="AG8" s="32" t="str">
        <f t="shared" si="3"/>
        <v>6m</v>
      </c>
      <c r="AH8" s="32">
        <f t="shared" si="4"/>
        <v>1.1322372281469484</v>
      </c>
      <c r="AI8" s="46">
        <f t="shared" si="5"/>
        <v>3</v>
      </c>
      <c r="AL8" s="39">
        <f t="shared" si="17"/>
        <v>0.95710611815480773</v>
      </c>
    </row>
    <row r="9" spans="1:40" x14ac:dyDescent="0.25">
      <c r="A9" s="34">
        <f t="shared" si="18"/>
        <v>1</v>
      </c>
      <c r="B9" s="35">
        <v>45694</v>
      </c>
      <c r="C9" s="35">
        <f t="shared" si="7"/>
        <v>45695</v>
      </c>
      <c r="D9" s="36">
        <v>-14</v>
      </c>
      <c r="E9" s="37">
        <f t="shared" si="13"/>
        <v>11.144999999999998</v>
      </c>
      <c r="G9" s="21" t="s">
        <v>92</v>
      </c>
      <c r="H9" s="22">
        <f t="shared" si="1"/>
        <v>7</v>
      </c>
      <c r="I9" s="23">
        <f>Pricer!$B$1</f>
        <v>45455</v>
      </c>
      <c r="J9" s="24">
        <v>10000000000</v>
      </c>
      <c r="K9" s="23">
        <f>+WORKDAY(I9,1,holidays!$A$2:$A$143)</f>
        <v>45456</v>
      </c>
      <c r="L9" s="23">
        <f>IF(ISNA(MATCH(K9+28*H9,holidays!$A$2:$A$295,0)),K9+28*H9,WORKDAY(K9+28*H9,1,holidays!$A$2:$A$295))</f>
        <v>45652</v>
      </c>
      <c r="M9" s="23">
        <f t="shared" si="8"/>
        <v>45484</v>
      </c>
      <c r="N9" s="25" cm="1">
        <f t="array" ref="N9">+SUM(_xlfn.DAYS(R$3:$R9,Q$3:$Q9)*Z$3:$Z9*T$3:$T9)/SUM(Z$3:$Z9*_xlfn.DAYS(R$3:$R9,Q$3:$Q9))</f>
        <v>0.11263024572568296</v>
      </c>
      <c r="O9" s="25" cm="1">
        <f t="array" ref="O9">+SUM(_xlfn.DAYS(R$3:$R9,Q$3:$Q9)*Z$3:$Z9*U$3:$U9)/SUM(Z$3:$Z9*_xlfn.DAYS(R$3:$R9,Q$3:$Q9))</f>
        <v>0.1130721945242914</v>
      </c>
      <c r="Q9" s="26">
        <f t="shared" si="9"/>
        <v>45624</v>
      </c>
      <c r="R9" s="26">
        <f t="shared" si="14"/>
        <v>45652</v>
      </c>
      <c r="S9" s="26">
        <f>+WORKDAY(Q9,-1,holidays!$A$2:$A$143)</f>
        <v>45623</v>
      </c>
      <c r="T9" s="27">
        <v>0.11219911697858535</v>
      </c>
      <c r="U9" s="28">
        <f t="shared" ref="U9:U28" si="19">+IFERROR(INDEX($E$4:$E$22,MATCH($S9,$C$4:$C$22,1))/100,U8)</f>
        <v>0.11345</v>
      </c>
      <c r="V9" s="38">
        <f t="shared" si="10"/>
        <v>0.1154</v>
      </c>
      <c r="W9" s="29">
        <f t="shared" si="11"/>
        <v>10000000000</v>
      </c>
      <c r="X9" s="30">
        <f t="shared" si="15"/>
        <v>2489575.6833225051</v>
      </c>
      <c r="Y9" s="30">
        <f t="shared" si="16"/>
        <v>1516666.6666666726</v>
      </c>
      <c r="Z9" s="31">
        <v>0.94054544519559102</v>
      </c>
      <c r="AA9" s="30">
        <f t="shared" si="12"/>
        <v>2341559.0694186832</v>
      </c>
      <c r="AB9" s="30">
        <f t="shared" si="0"/>
        <v>1426493.9252133186</v>
      </c>
      <c r="AC9" s="30">
        <f>+SUM($AA$3:AA9)</f>
        <v>14549297.843535915</v>
      </c>
      <c r="AD9" s="30">
        <f>+SUM($AB$3:AB9)</f>
        <v>12227776.125103729</v>
      </c>
      <c r="AE9" s="30">
        <v>-12.508830214146421</v>
      </c>
      <c r="AG9" s="30" t="str">
        <f t="shared" si="3"/>
        <v>7m</v>
      </c>
      <c r="AH9" s="30">
        <f t="shared" si="4"/>
        <v>-2.5088302141464069</v>
      </c>
      <c r="AI9" s="33">
        <f t="shared" si="5"/>
        <v>4</v>
      </c>
      <c r="AL9" s="39">
        <f t="shared" si="17"/>
        <v>0.94935089330699873</v>
      </c>
    </row>
    <row r="10" spans="1:40" x14ac:dyDescent="0.25">
      <c r="A10" s="34">
        <f t="shared" si="18"/>
        <v>1</v>
      </c>
      <c r="B10" s="35">
        <v>45741</v>
      </c>
      <c r="C10" s="35">
        <f t="shared" si="7"/>
        <v>45742</v>
      </c>
      <c r="D10" s="36">
        <v>-14</v>
      </c>
      <c r="E10" s="37">
        <f t="shared" si="13"/>
        <v>11.004999999999997</v>
      </c>
      <c r="G10" s="21" t="s">
        <v>93</v>
      </c>
      <c r="H10" s="22">
        <f t="shared" si="1"/>
        <v>8</v>
      </c>
      <c r="I10" s="23">
        <f>Pricer!$B$1</f>
        <v>45455</v>
      </c>
      <c r="J10" s="24">
        <v>10000000000</v>
      </c>
      <c r="K10" s="23">
        <f>+WORKDAY(I10,1,holidays!$A$2:$A$143)</f>
        <v>45456</v>
      </c>
      <c r="L10" s="23">
        <f>IF(ISNA(MATCH(K10+28*H10,holidays!$A$2:$A$295,0)),K10+28*H10,WORKDAY(K10+28*H10,1,holidays!$A$2:$A$295))</f>
        <v>45680</v>
      </c>
      <c r="M10" s="23">
        <f t="shared" si="8"/>
        <v>45484</v>
      </c>
      <c r="N10" s="25" cm="1">
        <f t="array" ref="N10">+SUM(_xlfn.DAYS(R$3:$R10,Q$3:$Q10)*Z$3:$Z10*T$3:$T10)/SUM(Z$3:$Z10*_xlfn.DAYS(R$3:$R10,Q$3:$Q10))</f>
        <v>0.1125276394899842</v>
      </c>
      <c r="O10" s="25" cm="1">
        <f t="array" ref="O10">+SUM(_xlfn.DAYS(R$3:$R10,Q$3:$Q10)*Z$3:$Z10*U$3:$U10)/SUM(Z$3:$Z10*_xlfn.DAYS(R$3:$R10,Q$3:$Q10))</f>
        <v>0.1130452311401641</v>
      </c>
      <c r="Q10" s="26">
        <f t="shared" si="9"/>
        <v>45652</v>
      </c>
      <c r="R10" s="26">
        <f t="shared" si="14"/>
        <v>45680</v>
      </c>
      <c r="S10" s="26">
        <f>+WORKDAY(Q10,-1,holidays!$A$2:$A$143)</f>
        <v>45650</v>
      </c>
      <c r="T10" s="27">
        <v>0.11178470854745738</v>
      </c>
      <c r="U10" s="28">
        <f t="shared" si="19"/>
        <v>0.11284999999999998</v>
      </c>
      <c r="V10" s="38">
        <f t="shared" si="10"/>
        <v>0.1154</v>
      </c>
      <c r="W10" s="29">
        <f t="shared" si="11"/>
        <v>10000000000</v>
      </c>
      <c r="X10" s="30">
        <f t="shared" si="15"/>
        <v>2811893.3519775942</v>
      </c>
      <c r="Y10" s="30">
        <f t="shared" si="16"/>
        <v>1983333.3333333526</v>
      </c>
      <c r="Z10" s="31">
        <v>0.93276141151903091</v>
      </c>
      <c r="AA10" s="30">
        <f t="shared" si="12"/>
        <v>2622825.6120316</v>
      </c>
      <c r="AB10" s="30">
        <f t="shared" si="0"/>
        <v>1849976.7995127626</v>
      </c>
      <c r="AC10" s="30">
        <f>+SUM($AA$3:AA10)</f>
        <v>17172123.455567516</v>
      </c>
      <c r="AD10" s="30">
        <f>+SUM($AB$3:AB10)</f>
        <v>14077752.924616491</v>
      </c>
      <c r="AE10" s="30">
        <v>-10.652914525425967</v>
      </c>
      <c r="AG10" s="30" t="str">
        <f t="shared" si="3"/>
        <v>8m</v>
      </c>
      <c r="AH10" s="30">
        <f t="shared" si="4"/>
        <v>-6.6529145254261124</v>
      </c>
      <c r="AI10" s="33">
        <f t="shared" si="5"/>
        <v>5</v>
      </c>
      <c r="AL10" s="39">
        <f t="shared" si="17"/>
        <v>0.94149398499690917</v>
      </c>
    </row>
    <row r="11" spans="1:40" x14ac:dyDescent="0.25">
      <c r="A11" s="34">
        <f t="shared" si="18"/>
        <v>1</v>
      </c>
      <c r="B11" s="35">
        <v>45792</v>
      </c>
      <c r="C11" s="35">
        <f t="shared" si="7"/>
        <v>45793</v>
      </c>
      <c r="D11" s="36">
        <v>-5</v>
      </c>
      <c r="E11" s="37">
        <f t="shared" si="13"/>
        <v>10.954999999999997</v>
      </c>
      <c r="G11" s="254" t="s">
        <v>20</v>
      </c>
      <c r="H11" s="255">
        <f t="shared" si="1"/>
        <v>9</v>
      </c>
      <c r="I11" s="256">
        <f>Pricer!$B$1</f>
        <v>45455</v>
      </c>
      <c r="J11" s="257">
        <v>5000000000</v>
      </c>
      <c r="K11" s="256">
        <f>+WORKDAY(I11,1,holidays!$A$2:$A$143)</f>
        <v>45456</v>
      </c>
      <c r="L11" s="256">
        <f>IF(ISNA(MATCH(K11+28*H11,holidays!$A$2:$A$295,0)),K11+28*H11,WORKDAY(K11+28*H11,1,holidays!$A$2:$A$295))</f>
        <v>45708</v>
      </c>
      <c r="M11" s="256">
        <f t="shared" si="8"/>
        <v>45484</v>
      </c>
      <c r="N11" s="259" cm="1">
        <f t="array" ref="N11">+SUM(_xlfn.DAYS(R$3:$R11,Q$3:$Q11)*Z$3:$Z11*T$3:$T11)/SUM(Z$3:$Z11*_xlfn.DAYS(R$3:$R11,Q$3:$Q11))</f>
        <v>0.11239999999997503</v>
      </c>
      <c r="O11" s="259" cm="1">
        <f t="array" ref="O11">+SUM(_xlfn.DAYS(R$3:$R11,Q$3:$Q11)*Z$3:$Z11*U$3:$U11)/SUM(Z$3:$Z11*_xlfn.DAYS(R$3:$R11,Q$3:$Q11))</f>
        <v>0.11302426001426628</v>
      </c>
      <c r="Q11" s="40">
        <f t="shared" si="9"/>
        <v>45680</v>
      </c>
      <c r="R11" s="40">
        <f t="shared" si="14"/>
        <v>45708</v>
      </c>
      <c r="S11" s="40">
        <f>+WORKDAY(Q11,-1,holidays!$A$2:$A$143)</f>
        <v>45679</v>
      </c>
      <c r="T11" s="41">
        <v>0.11133937695768711</v>
      </c>
      <c r="U11" s="42">
        <f t="shared" si="19"/>
        <v>0.11284999999999998</v>
      </c>
      <c r="V11" s="43">
        <f t="shared" si="10"/>
        <v>0.1154</v>
      </c>
      <c r="W11" s="44">
        <f t="shared" si="11"/>
        <v>10000000000</v>
      </c>
      <c r="X11" s="32">
        <f t="shared" si="15"/>
        <v>3158262.3662433578</v>
      </c>
      <c r="Y11" s="32">
        <f t="shared" si="16"/>
        <v>1983333.3333333526</v>
      </c>
      <c r="Z11" s="45">
        <v>0.92502511968209944</v>
      </c>
      <c r="AA11" s="32">
        <f t="shared" si="12"/>
        <v>2921472.0233217324</v>
      </c>
      <c r="AB11" s="32">
        <f t="shared" si="0"/>
        <v>1834633.1540361817</v>
      </c>
      <c r="AC11" s="32">
        <f>+SUM($AA$3:AA11)</f>
        <v>20093595.478889249</v>
      </c>
      <c r="AD11" s="32">
        <f>+SUM($AB$3:AB11)</f>
        <v>15912386.078652672</v>
      </c>
      <c r="AE11" s="32">
        <v>-15.106230423128642</v>
      </c>
      <c r="AG11" s="32" t="str">
        <f t="shared" si="3"/>
        <v>9m</v>
      </c>
      <c r="AH11" s="32">
        <f t="shared" si="4"/>
        <v>-11.106230423128771</v>
      </c>
      <c r="AI11" s="46">
        <f t="shared" si="5"/>
        <v>5</v>
      </c>
      <c r="AL11" s="39">
        <f t="shared" si="17"/>
        <v>0.93368526548868047</v>
      </c>
    </row>
    <row r="12" spans="1:40" x14ac:dyDescent="0.25">
      <c r="A12" s="34">
        <f t="shared" si="18"/>
        <v>1</v>
      </c>
      <c r="B12" s="35">
        <v>45827</v>
      </c>
      <c r="C12" s="35">
        <f t="shared" si="7"/>
        <v>45828</v>
      </c>
      <c r="D12" s="36">
        <v>-2</v>
      </c>
      <c r="E12" s="37">
        <f t="shared" si="13"/>
        <v>10.934999999999997</v>
      </c>
      <c r="G12" s="21" t="s">
        <v>94</v>
      </c>
      <c r="H12" s="22">
        <f t="shared" si="1"/>
        <v>10</v>
      </c>
      <c r="I12" s="23">
        <f>Pricer!$B$1</f>
        <v>45455</v>
      </c>
      <c r="J12" s="24">
        <v>5000000000</v>
      </c>
      <c r="K12" s="23">
        <f>+WORKDAY(I12,1,holidays!$A$2:$A$143)</f>
        <v>45456</v>
      </c>
      <c r="L12" s="23">
        <f>IF(ISNA(MATCH(K12+28*H12,holidays!$A$2:$A$295,0)),K12+28*H12,WORKDAY(K12+28*H12,1,holidays!$A$2:$A$295))</f>
        <v>45736</v>
      </c>
      <c r="M12" s="23">
        <f t="shared" si="8"/>
        <v>45484</v>
      </c>
      <c r="N12" s="25" cm="1">
        <f t="array" ref="N12">+SUM(_xlfn.DAYS(R$3:$R12,Q$3:$Q12)*Z$3:$Z12*T$3:$T12)/SUM(Z$3:$Z12*_xlfn.DAYS(R$3:$R12,Q$3:$Q12))</f>
        <v>0.11225278119699561</v>
      </c>
      <c r="O12" s="25" cm="1">
        <f t="array" ref="O12">+SUM(_xlfn.DAYS(R$3:$R12,Q$3:$Q12)*Z$3:$Z12*U$3:$U12)/SUM(Z$3:$Z12*_xlfn.DAYS(R$3:$R12,Q$3:$Q12))</f>
        <v>0.11287268421144819</v>
      </c>
      <c r="Q12" s="26">
        <f t="shared" si="9"/>
        <v>45708</v>
      </c>
      <c r="R12" s="26">
        <f t="shared" si="14"/>
        <v>45736</v>
      </c>
      <c r="S12" s="26">
        <f>+WORKDAY(Q12,-1,holidays!$A$2:$A$143)</f>
        <v>45707</v>
      </c>
      <c r="T12" s="27">
        <v>0.11087099160569475</v>
      </c>
      <c r="U12" s="28">
        <f t="shared" si="19"/>
        <v>0.11144999999999998</v>
      </c>
      <c r="V12" s="38">
        <f t="shared" si="10"/>
        <v>0.1154</v>
      </c>
      <c r="W12" s="29">
        <f t="shared" si="11"/>
        <v>10000000000</v>
      </c>
      <c r="X12" s="30">
        <f t="shared" si="15"/>
        <v>3522562.0844596438</v>
      </c>
      <c r="Y12" s="30">
        <f t="shared" si="16"/>
        <v>3072222.2222222402</v>
      </c>
      <c r="Z12" s="31">
        <v>0.91749189163925859</v>
      </c>
      <c r="AA12" s="30">
        <f t="shared" si="12"/>
        <v>3231922.1502876086</v>
      </c>
      <c r="AB12" s="30">
        <f t="shared" si="0"/>
        <v>2818738.9782028496</v>
      </c>
      <c r="AC12" s="30">
        <f>+SUM($AA$3:AA12)</f>
        <v>23325517.629176859</v>
      </c>
      <c r="AD12" s="30">
        <f>+SUM($AB$3:AB12)</f>
        <v>18731125.056855522</v>
      </c>
      <c r="AE12" s="30">
        <v>-5.7900839430523323</v>
      </c>
      <c r="AG12" s="30" t="str">
        <f t="shared" si="3"/>
        <v>10m</v>
      </c>
      <c r="AH12" s="30">
        <f t="shared" si="4"/>
        <v>-15.79008394305248</v>
      </c>
      <c r="AI12" s="33">
        <f t="shared" si="5"/>
        <v>6</v>
      </c>
      <c r="AL12" s="39">
        <f t="shared" si="17"/>
        <v>0.92608151087109358</v>
      </c>
    </row>
    <row r="13" spans="1:40" x14ac:dyDescent="0.25">
      <c r="A13" s="34">
        <f t="shared" si="18"/>
        <v>1</v>
      </c>
      <c r="B13" s="35">
        <v>45876</v>
      </c>
      <c r="C13" s="35">
        <f t="shared" si="7"/>
        <v>45877</v>
      </c>
      <c r="D13" s="36">
        <v>-5</v>
      </c>
      <c r="E13" s="37">
        <f t="shared" si="13"/>
        <v>10.884999999999996</v>
      </c>
      <c r="G13" s="21" t="s">
        <v>95</v>
      </c>
      <c r="H13" s="22">
        <f t="shared" si="1"/>
        <v>11</v>
      </c>
      <c r="I13" s="23">
        <f>Pricer!$B$1</f>
        <v>45455</v>
      </c>
      <c r="J13" s="24">
        <v>5000000000</v>
      </c>
      <c r="K13" s="23">
        <f>+WORKDAY(I13,1,holidays!$A$2:$A$143)</f>
        <v>45456</v>
      </c>
      <c r="L13" s="23">
        <f>IF(ISNA(MATCH(K13+28*H13,holidays!$A$2:$A$295,0)),K13+28*H13,WORKDAY(K13+28*H13,1,holidays!$A$2:$A$295))</f>
        <v>45768</v>
      </c>
      <c r="M13" s="23">
        <f t="shared" si="8"/>
        <v>45484</v>
      </c>
      <c r="N13" s="25" cm="1">
        <f t="array" ref="N13">+SUM(_xlfn.DAYS(R$3:$R13,Q$3:$Q13)*Z$3:$Z13*T$3:$T13)/SUM(Z$3:$Z13*_xlfn.DAYS(R$3:$R13,Q$3:$Q13))</f>
        <v>0.11207518250086837</v>
      </c>
      <c r="O13" s="25" cm="1">
        <f t="array" ref="O13">+SUM(_xlfn.DAYS(R$3:$R13,Q$3:$Q13)*Z$3:$Z13*U$3:$U13)/SUM(Z$3:$Z13*_xlfn.DAYS(R$3:$R13,Q$3:$Q13))</f>
        <v>0.11273280072691148</v>
      </c>
      <c r="Q13" s="26">
        <f t="shared" si="9"/>
        <v>45736</v>
      </c>
      <c r="R13" s="26">
        <f t="shared" si="14"/>
        <v>45768</v>
      </c>
      <c r="S13" s="26">
        <f>+WORKDAY(Q13,-1,holidays!$A$2:$A$143)</f>
        <v>45735</v>
      </c>
      <c r="T13" s="27">
        <v>0.11044651463314153</v>
      </c>
      <c r="U13" s="28">
        <f t="shared" si="19"/>
        <v>0.11144999999999998</v>
      </c>
      <c r="V13" s="38">
        <f t="shared" si="10"/>
        <v>0.1154</v>
      </c>
      <c r="W13" s="29">
        <f t="shared" si="11"/>
        <v>10000000000</v>
      </c>
      <c r="X13" s="30">
        <f t="shared" si="15"/>
        <v>4403098.1038741935</v>
      </c>
      <c r="Y13" s="30">
        <f t="shared" si="16"/>
        <v>3511111.1111111315</v>
      </c>
      <c r="Z13" s="31">
        <v>0.90920982517137372</v>
      </c>
      <c r="AA13" s="30">
        <f t="shared" si="12"/>
        <v>4003340.0572358626</v>
      </c>
      <c r="AB13" s="30">
        <f t="shared" si="0"/>
        <v>3192336.7194906194</v>
      </c>
      <c r="AC13" s="30">
        <f>+SUM($AA$3:AA13)</f>
        <v>27328857.686412722</v>
      </c>
      <c r="AD13" s="30">
        <f>+SUM($AB$3:AB13)</f>
        <v>21923461.77634614</v>
      </c>
      <c r="AE13" s="30">
        <v>-10.034853668584448</v>
      </c>
      <c r="AG13" s="30" t="str">
        <f t="shared" si="3"/>
        <v>11m</v>
      </c>
      <c r="AH13" s="30">
        <f t="shared" si="4"/>
        <v>-20.034853668584596</v>
      </c>
      <c r="AI13" s="33">
        <f t="shared" si="5"/>
        <v>6</v>
      </c>
      <c r="AL13" s="39">
        <f t="shared" si="17"/>
        <v>0.91772190715404045</v>
      </c>
    </row>
    <row r="14" spans="1:40" x14ac:dyDescent="0.25">
      <c r="A14" s="34">
        <f t="shared" si="18"/>
        <v>1</v>
      </c>
      <c r="B14" s="35">
        <v>45924</v>
      </c>
      <c r="C14" s="35">
        <f t="shared" si="7"/>
        <v>45925</v>
      </c>
      <c r="D14" s="36">
        <v>-5</v>
      </c>
      <c r="E14" s="37">
        <f t="shared" si="13"/>
        <v>10.834999999999996</v>
      </c>
      <c r="G14" s="21" t="s">
        <v>96</v>
      </c>
      <c r="H14" s="22">
        <f t="shared" si="1"/>
        <v>12</v>
      </c>
      <c r="I14" s="23">
        <f>Pricer!$B$1</f>
        <v>45455</v>
      </c>
      <c r="J14" s="24">
        <v>5000000000</v>
      </c>
      <c r="K14" s="23">
        <f>+WORKDAY(I14,1,holidays!$A$2:$A$143)</f>
        <v>45456</v>
      </c>
      <c r="L14" s="23">
        <f>IF(ISNA(MATCH(K14+28*H14,holidays!$A$2:$A$295,0)),K14+28*H14,WORKDAY(K14+28*H14,1,holidays!$A$2:$A$295))</f>
        <v>45792</v>
      </c>
      <c r="M14" s="23">
        <f t="shared" si="8"/>
        <v>45484</v>
      </c>
      <c r="N14" s="25" cm="1">
        <f t="array" ref="N14">+SUM(_xlfn.DAYS(R$3:$R14,Q$3:$Q14)*Z$3:$Z14*T$3:$T14)/SUM(Z$3:$Z14*_xlfn.DAYS(R$3:$R14,Q$3:$Q14))</f>
        <v>0.11192461714649679</v>
      </c>
      <c r="O14" s="25" cm="1">
        <f t="array" ref="O14">+SUM(_xlfn.DAYS(R$3:$R14,Q$3:$Q14)*Z$3:$Z14*U$3:$U14)/SUM(Z$3:$Z14*_xlfn.DAYS(R$3:$R14,Q$3:$Q14))</f>
        <v>0.11254969539839282</v>
      </c>
      <c r="Q14" s="26">
        <f t="shared" si="9"/>
        <v>45768</v>
      </c>
      <c r="R14" s="26">
        <f t="shared" si="14"/>
        <v>45792</v>
      </c>
      <c r="S14" s="26">
        <f>+WORKDAY(Q14,-1,holidays!$A$2:$A$143)</f>
        <v>45763</v>
      </c>
      <c r="T14" s="27">
        <v>0.10986914707074913</v>
      </c>
      <c r="U14" s="28">
        <f t="shared" si="19"/>
        <v>0.11004999999999997</v>
      </c>
      <c r="V14" s="38">
        <f t="shared" si="10"/>
        <v>0.1154</v>
      </c>
      <c r="W14" s="29">
        <f t="shared" si="11"/>
        <v>10000000000</v>
      </c>
      <c r="X14" s="30">
        <f t="shared" si="15"/>
        <v>3687235.2861672495</v>
      </c>
      <c r="Y14" s="30">
        <f t="shared" si="16"/>
        <v>3566666.6666666898</v>
      </c>
      <c r="Z14" s="31">
        <v>0.90314777965428128</v>
      </c>
      <c r="AA14" s="30">
        <f t="shared" si="12"/>
        <v>3330118.3617648697</v>
      </c>
      <c r="AB14" s="30">
        <f t="shared" si="0"/>
        <v>3221227.0807669573</v>
      </c>
      <c r="AC14" s="30">
        <f>+SUM($AA$3:AA14)</f>
        <v>30658976.048177592</v>
      </c>
      <c r="AD14" s="30">
        <f>+SUM($AB$3:AB14)</f>
        <v>25144688.857113097</v>
      </c>
      <c r="AE14" s="30">
        <v>-1.8085292925083818</v>
      </c>
      <c r="AG14" s="30" t="str">
        <f t="shared" si="3"/>
        <v>12m</v>
      </c>
      <c r="AH14" s="30">
        <f t="shared" si="4"/>
        <v>-25.808529292508631</v>
      </c>
      <c r="AI14" s="33">
        <f t="shared" si="5"/>
        <v>7</v>
      </c>
      <c r="AL14" s="39">
        <f t="shared" si="17"/>
        <v>0.91160310836944514</v>
      </c>
    </row>
    <row r="15" spans="1:40" x14ac:dyDescent="0.25">
      <c r="A15" s="34">
        <f t="shared" si="18"/>
        <v>1</v>
      </c>
      <c r="B15" s="35">
        <v>45967</v>
      </c>
      <c r="C15" s="35">
        <f t="shared" si="7"/>
        <v>45968</v>
      </c>
      <c r="D15" s="36">
        <v>-12</v>
      </c>
      <c r="E15" s="37">
        <f t="shared" si="13"/>
        <v>10.714999999999996</v>
      </c>
      <c r="G15" s="254" t="s">
        <v>97</v>
      </c>
      <c r="H15" s="255">
        <f t="shared" si="1"/>
        <v>13</v>
      </c>
      <c r="I15" s="256">
        <f>Pricer!$B$1</f>
        <v>45455</v>
      </c>
      <c r="J15" s="257">
        <v>2500000000</v>
      </c>
      <c r="K15" s="256">
        <f>+WORKDAY(I15,1,holidays!$A$2:$A$143)</f>
        <v>45456</v>
      </c>
      <c r="L15" s="256">
        <f>IF(ISNA(MATCH(K15+28*H15,holidays!$A$2:$A$295,0)),K15+28*H15,WORKDAY(K15+28*H15,1,holidays!$A$2:$A$295))</f>
        <v>45820</v>
      </c>
      <c r="M15" s="256">
        <f t="shared" si="8"/>
        <v>45484</v>
      </c>
      <c r="N15" s="258" cm="1">
        <f t="array" ref="N15">+SUM(_xlfn.DAYS(R$3:$R15,Q$3:$Q15)*Z$3:$Z15*T$3:$T15)/SUM(Z$3:$Z15*_xlfn.DAYS(R$3:$R15,Q$3:$Q15))</f>
        <v>0.11174999999987331</v>
      </c>
      <c r="O15" s="259" cm="1">
        <f t="array" ref="O15">+SUM(_xlfn.DAYS(R$3:$R15,Q$3:$Q15)*Z$3:$Z15*U$3:$U15)/SUM(Z$3:$Z15*_xlfn.DAYS(R$3:$R15,Q$3:$Q15))</f>
        <v>0.11236665893790558</v>
      </c>
      <c r="Q15" s="40">
        <f t="shared" si="9"/>
        <v>45792</v>
      </c>
      <c r="R15" s="40">
        <f t="shared" si="14"/>
        <v>45820</v>
      </c>
      <c r="S15" s="40">
        <f>+WORKDAY(Q15,-1,holidays!$A$2:$A$143)</f>
        <v>45791</v>
      </c>
      <c r="T15" s="41">
        <v>0.10953990277465385</v>
      </c>
      <c r="U15" s="42">
        <f t="shared" si="19"/>
        <v>0.11004999999999997</v>
      </c>
      <c r="V15" s="43">
        <f t="shared" si="10"/>
        <v>0.1154</v>
      </c>
      <c r="W15" s="44">
        <f t="shared" si="11"/>
        <v>10000000000</v>
      </c>
      <c r="X15" s="32">
        <f t="shared" si="15"/>
        <v>4557853.3974914523</v>
      </c>
      <c r="Y15" s="32">
        <f t="shared" si="16"/>
        <v>4161111.1111111385</v>
      </c>
      <c r="Z15" s="45">
        <v>0.89613815634653471</v>
      </c>
      <c r="AA15" s="32">
        <f t="shared" si="12"/>
        <v>4084466.3405257794</v>
      </c>
      <c r="AB15" s="32">
        <f t="shared" si="0"/>
        <v>3728930.4394642161</v>
      </c>
      <c r="AC15" s="32">
        <f>+SUM($AA$3:AA15)</f>
        <v>34743442.388703369</v>
      </c>
      <c r="AD15" s="32">
        <f>+SUM($AB$3:AB15)</f>
        <v>28873619.296577312</v>
      </c>
      <c r="AE15" s="32">
        <v>-5.1009722534611779</v>
      </c>
      <c r="AG15" s="32" t="str">
        <f t="shared" si="3"/>
        <v>13m</v>
      </c>
      <c r="AH15" s="32">
        <f t="shared" si="4"/>
        <v>-29.100972253461421</v>
      </c>
      <c r="AI15" s="46">
        <f t="shared" si="5"/>
        <v>7</v>
      </c>
      <c r="AL15" s="39">
        <f t="shared" si="17"/>
        <v>0.90452786050880518</v>
      </c>
    </row>
    <row r="16" spans="1:40" x14ac:dyDescent="0.25">
      <c r="A16" s="34">
        <f t="shared" si="18"/>
        <v>1</v>
      </c>
      <c r="B16" s="35">
        <v>46002</v>
      </c>
      <c r="C16" s="35">
        <f t="shared" si="7"/>
        <v>46003</v>
      </c>
      <c r="D16" s="36">
        <v>-12</v>
      </c>
      <c r="E16" s="37">
        <f t="shared" si="13"/>
        <v>10.594999999999997</v>
      </c>
      <c r="G16" s="21" t="s">
        <v>98</v>
      </c>
      <c r="H16" s="22">
        <f t="shared" si="1"/>
        <v>14</v>
      </c>
      <c r="I16" s="23">
        <f>Pricer!$B$1</f>
        <v>45455</v>
      </c>
      <c r="J16" s="24">
        <v>2500000000</v>
      </c>
      <c r="K16" s="23">
        <f>+WORKDAY(I16,1,holidays!$A$2:$A$143)</f>
        <v>45456</v>
      </c>
      <c r="L16" s="23">
        <f>IF(ISNA(MATCH(K16+28*H16,holidays!$A$2:$A$295,0)),K16+28*H16,WORKDAY(K16+28*H16,1,holidays!$A$2:$A$295))</f>
        <v>45848</v>
      </c>
      <c r="M16" s="23">
        <f t="shared" si="8"/>
        <v>45484</v>
      </c>
      <c r="N16" s="25" cm="1">
        <f t="array" ref="N16">+SUM(_xlfn.DAYS(R$3:$R16,Q$3:$Q16)*Z$3:$Z16*T$3:$T16)/SUM(Z$3:$Z16*_xlfn.DAYS(R$3:$R16,Q$3:$Q16))</f>
        <v>0.11157170854242621</v>
      </c>
      <c r="O16" s="25" cm="1">
        <f t="array" ref="O16">+SUM(_xlfn.DAYS(R$3:$R16,Q$3:$Q16)*Z$3:$Z16*U$3:$U16)/SUM(Z$3:$Z16*_xlfn.DAYS(R$3:$R16,Q$3:$Q16))</f>
        <v>0.11217588899290956</v>
      </c>
      <c r="Q16" s="26">
        <f t="shared" si="9"/>
        <v>45820</v>
      </c>
      <c r="R16" s="26">
        <f t="shared" si="14"/>
        <v>45848</v>
      </c>
      <c r="S16" s="26">
        <f>+WORKDAY(Q16,-1,holidays!$A$2:$A$143)</f>
        <v>45819</v>
      </c>
      <c r="T16" s="27">
        <v>0.10911758205174696</v>
      </c>
      <c r="U16" s="28">
        <f t="shared" si="19"/>
        <v>0.10954999999999997</v>
      </c>
      <c r="V16" s="38">
        <f t="shared" si="10"/>
        <v>0.1154</v>
      </c>
      <c r="W16" s="29">
        <f t="shared" si="11"/>
        <v>10000000000</v>
      </c>
      <c r="X16" s="30">
        <f t="shared" si="15"/>
        <v>4886325.0708634788</v>
      </c>
      <c r="Y16" s="30">
        <f t="shared" si="16"/>
        <v>4550000.0000000279</v>
      </c>
      <c r="Z16" s="31">
        <v>0.88911521657424819</v>
      </c>
      <c r="AA16" s="30">
        <f t="shared" si="12"/>
        <v>4344505.9736329606</v>
      </c>
      <c r="AB16" s="30">
        <f t="shared" si="0"/>
        <v>4045474.2354128542</v>
      </c>
      <c r="AC16" s="30">
        <f>+SUM($AA$3:AA16)</f>
        <v>39087948.36233633</v>
      </c>
      <c r="AD16" s="30">
        <f>+SUM($AB$3:AB16)</f>
        <v>32919093.531990167</v>
      </c>
      <c r="AE16" s="30">
        <v>-4.3241794825300826</v>
      </c>
      <c r="AG16" s="30" t="str">
        <f t="shared" si="3"/>
        <v>14m</v>
      </c>
      <c r="AH16" s="30">
        <f t="shared" si="4"/>
        <v>-33.324179482530347</v>
      </c>
      <c r="AI16" s="33">
        <f t="shared" si="5"/>
        <v>8</v>
      </c>
      <c r="AL16" s="39">
        <f t="shared" si="17"/>
        <v>0.89743917151401131</v>
      </c>
    </row>
    <row r="17" spans="1:38" x14ac:dyDescent="0.25">
      <c r="A17" s="34">
        <f t="shared" si="18"/>
        <v>0</v>
      </c>
      <c r="B17" s="35">
        <v>46057</v>
      </c>
      <c r="C17" s="35">
        <f t="shared" si="7"/>
        <v>46058</v>
      </c>
      <c r="D17" s="36">
        <v>-13.473049067088823</v>
      </c>
      <c r="E17" s="37">
        <f t="shared" si="13"/>
        <v>10.460269509329109</v>
      </c>
      <c r="G17" s="21" t="s">
        <v>99</v>
      </c>
      <c r="H17" s="22">
        <f t="shared" si="1"/>
        <v>15</v>
      </c>
      <c r="I17" s="23">
        <f>Pricer!$B$1</f>
        <v>45455</v>
      </c>
      <c r="J17" s="24">
        <v>2500000000</v>
      </c>
      <c r="K17" s="23">
        <f>+WORKDAY(I17,1,holidays!$A$2:$A$143)</f>
        <v>45456</v>
      </c>
      <c r="L17" s="23">
        <f>IF(ISNA(MATCH(K17+28*H17,holidays!$A$2:$A$295,0)),K17+28*H17,WORKDAY(K17+28*H17,1,holidays!$A$2:$A$295))</f>
        <v>45876</v>
      </c>
      <c r="M17" s="23">
        <f t="shared" si="8"/>
        <v>45484</v>
      </c>
      <c r="N17" s="25" cm="1">
        <f t="array" ref="N17">+SUM(_xlfn.DAYS(R$3:$R17,Q$3:$Q17)*Z$3:$Z17*T$3:$T17)/SUM(Z$3:$Z17*_xlfn.DAYS(R$3:$R17,Q$3:$Q17))</f>
        <v>0.11138810802158725</v>
      </c>
      <c r="O17" s="25" cm="1">
        <f t="array" ref="O17">+SUM(_xlfn.DAYS(R$3:$R17,Q$3:$Q17)*Z$3:$Z17*U$3:$U17)/SUM(Z$3:$Z17*_xlfn.DAYS(R$3:$R17,Q$3:$Q17))</f>
        <v>0.11199796486090385</v>
      </c>
      <c r="Q17" s="26">
        <f t="shared" si="9"/>
        <v>45848</v>
      </c>
      <c r="R17" s="26">
        <f t="shared" si="14"/>
        <v>45876</v>
      </c>
      <c r="S17" s="26">
        <f>+WORKDAY(Q17,-1,holidays!$A$2:$A$143)</f>
        <v>45847</v>
      </c>
      <c r="T17" s="27">
        <v>0.10865566401781569</v>
      </c>
      <c r="U17" s="28">
        <f t="shared" si="19"/>
        <v>0.10934999999999997</v>
      </c>
      <c r="V17" s="38">
        <f t="shared" si="10"/>
        <v>0.1154</v>
      </c>
      <c r="W17" s="29">
        <f t="shared" si="11"/>
        <v>10000000000</v>
      </c>
      <c r="X17" s="30">
        <f t="shared" si="15"/>
        <v>5245594.6528100194</v>
      </c>
      <c r="Y17" s="30">
        <f t="shared" si="16"/>
        <v>4705555.5555555765</v>
      </c>
      <c r="Z17" s="31">
        <v>0.88207393542792412</v>
      </c>
      <c r="AA17" s="30">
        <f t="shared" si="12"/>
        <v>4627002.3190638088</v>
      </c>
      <c r="AB17" s="30">
        <f t="shared" si="0"/>
        <v>4150647.9072636389</v>
      </c>
      <c r="AC17" s="30">
        <f>+SUM($AA$3:AA17)</f>
        <v>43714950.681400135</v>
      </c>
      <c r="AD17" s="30">
        <f>+SUM($AB$3:AB17)</f>
        <v>37069741.439253807</v>
      </c>
      <c r="AE17" s="30">
        <v>-6.9433598218428259</v>
      </c>
      <c r="AG17" s="30" t="str">
        <f t="shared" si="3"/>
        <v>15m</v>
      </c>
      <c r="AH17" s="30">
        <f t="shared" si="4"/>
        <v>-37.943359821843003</v>
      </c>
      <c r="AI17" s="33">
        <f t="shared" si="5"/>
        <v>9</v>
      </c>
      <c r="AL17" s="39">
        <f t="shared" si="17"/>
        <v>0.89033196943203397</v>
      </c>
    </row>
    <row r="18" spans="1:38" x14ac:dyDescent="0.25">
      <c r="A18" s="34">
        <f t="shared" si="18"/>
        <v>0</v>
      </c>
      <c r="B18" s="35">
        <v>46107</v>
      </c>
      <c r="C18" s="35">
        <f t="shared" si="7"/>
        <v>46108</v>
      </c>
      <c r="D18" s="36">
        <v>-25</v>
      </c>
      <c r="E18" s="37">
        <f t="shared" si="13"/>
        <v>10.210269509329109</v>
      </c>
      <c r="G18" s="21" t="s">
        <v>100</v>
      </c>
      <c r="H18" s="22">
        <f t="shared" si="1"/>
        <v>16</v>
      </c>
      <c r="I18" s="23">
        <f>Pricer!$B$1</f>
        <v>45455</v>
      </c>
      <c r="J18" s="24">
        <v>2500000000</v>
      </c>
      <c r="K18" s="23">
        <f>+WORKDAY(I18,1,holidays!$A$2:$A$143)</f>
        <v>45456</v>
      </c>
      <c r="L18" s="23">
        <f>IF(ISNA(MATCH(K18+28*H18,holidays!$A$2:$A$295,0)),K18+28*H18,WORKDAY(K18+28*H18,1,holidays!$A$2:$A$295))</f>
        <v>45904</v>
      </c>
      <c r="M18" s="23">
        <f t="shared" si="8"/>
        <v>45484</v>
      </c>
      <c r="N18" s="25" cm="1">
        <f t="array" ref="N18">+SUM(_xlfn.DAYS(R$3:$R18,Q$3:$Q18)*Z$3:$Z18*T$3:$T18)/SUM(Z$3:$Z18*_xlfn.DAYS(R$3:$R18,Q$3:$Q18))</f>
        <v>0.1111973346276775</v>
      </c>
      <c r="O18" s="25" cm="1">
        <f t="array" ref="O18">+SUM(_xlfn.DAYS(R$3:$R18,Q$3:$Q18)*Z$3:$Z18*U$3:$U18)/SUM(Z$3:$Z18*_xlfn.DAYS(R$3:$R18,Q$3:$Q18))</f>
        <v>0.1118422973094667</v>
      </c>
      <c r="Q18" s="26">
        <f t="shared" si="9"/>
        <v>45876</v>
      </c>
      <c r="R18" s="26">
        <f t="shared" si="14"/>
        <v>45904</v>
      </c>
      <c r="S18" s="26">
        <f>+WORKDAY(Q18,-1,holidays!$A$2:$A$143)</f>
        <v>45875</v>
      </c>
      <c r="T18" s="27">
        <v>0.1081429792917743</v>
      </c>
      <c r="U18" s="28">
        <f t="shared" si="19"/>
        <v>0.10934999999999997</v>
      </c>
      <c r="V18" s="38">
        <f t="shared" si="10"/>
        <v>0.1154</v>
      </c>
      <c r="W18" s="29">
        <f t="shared" si="11"/>
        <v>10000000000</v>
      </c>
      <c r="X18" s="30">
        <f t="shared" si="15"/>
        <v>5644349.4397311024</v>
      </c>
      <c r="Y18" s="30">
        <f t="shared" si="16"/>
        <v>4705555.5555555765</v>
      </c>
      <c r="Z18" s="31">
        <v>0.87503107584277029</v>
      </c>
      <c r="AA18" s="30">
        <f t="shared" si="12"/>
        <v>4938981.1626804443</v>
      </c>
      <c r="AB18" s="30">
        <f t="shared" si="0"/>
        <v>4117507.3402157207</v>
      </c>
      <c r="AC18" s="30">
        <f>+SUM($AA$3:AA18)</f>
        <v>48653931.844080582</v>
      </c>
      <c r="AD18" s="30">
        <f>+SUM($AB$3:AB18)</f>
        <v>41187248.779469527</v>
      </c>
      <c r="AE18" s="30">
        <v>-12.070207082256756</v>
      </c>
      <c r="AG18" s="30" t="str">
        <f t="shared" si="3"/>
        <v>16m</v>
      </c>
      <c r="AH18" s="30">
        <f t="shared" si="4"/>
        <v>-43.070207082256928</v>
      </c>
      <c r="AI18" s="33">
        <f t="shared" si="5"/>
        <v>9</v>
      </c>
      <c r="AL18" s="39">
        <f t="shared" si="17"/>
        <v>0.88322317413377893</v>
      </c>
    </row>
    <row r="19" spans="1:38" x14ac:dyDescent="0.25">
      <c r="A19" s="34">
        <f t="shared" si="18"/>
        <v>0</v>
      </c>
      <c r="B19" s="35">
        <v>46156</v>
      </c>
      <c r="C19" s="35">
        <f t="shared" si="7"/>
        <v>46157</v>
      </c>
      <c r="D19" s="36">
        <v>-25</v>
      </c>
      <c r="E19" s="37">
        <f t="shared" si="13"/>
        <v>9.9602695093291089</v>
      </c>
      <c r="G19" s="21" t="s">
        <v>101</v>
      </c>
      <c r="H19" s="22">
        <f t="shared" si="1"/>
        <v>17</v>
      </c>
      <c r="I19" s="23">
        <f>Pricer!$B$1</f>
        <v>45455</v>
      </c>
      <c r="J19" s="24">
        <v>2500000000</v>
      </c>
      <c r="K19" s="23">
        <f>+WORKDAY(I19,1,holidays!$A$2:$A$143)</f>
        <v>45456</v>
      </c>
      <c r="L19" s="23">
        <f>IF(ISNA(MATCH(K19+28*H19,holidays!$A$2:$A$295,0)),K19+28*H19,WORKDAY(K19+28*H19,1,holidays!$A$2:$A$295))</f>
        <v>45932</v>
      </c>
      <c r="M19" s="23">
        <f t="shared" si="8"/>
        <v>45484</v>
      </c>
      <c r="N19" s="25" cm="1">
        <f t="array" ref="N19">+SUM(_xlfn.DAYS(R$3:$R19,Q$3:$Q19)*Z$3:$Z19*T$3:$T19)/SUM(Z$3:$Z19*_xlfn.DAYS(R$3:$R19,Q$3:$Q19))</f>
        <v>0.11099798607651458</v>
      </c>
      <c r="O19" s="25" cm="1">
        <f t="array" ref="O19">+SUM(_xlfn.DAYS(R$3:$R19,Q$3:$Q19)*Z$3:$Z19*U$3:$U19)/SUM(Z$3:$Z19*_xlfn.DAYS(R$3:$R19,Q$3:$Q19))</f>
        <v>0.11167741533344912</v>
      </c>
      <c r="Q19" s="26">
        <f t="shared" si="9"/>
        <v>45904</v>
      </c>
      <c r="R19" s="26">
        <f t="shared" si="14"/>
        <v>45932</v>
      </c>
      <c r="S19" s="26">
        <f>+WORKDAY(Q19,-1,holidays!$A$2:$A$143)</f>
        <v>45903</v>
      </c>
      <c r="T19" s="27">
        <v>0.10757953389712732</v>
      </c>
      <c r="U19" s="28">
        <f t="shared" si="19"/>
        <v>0.10884999999999996</v>
      </c>
      <c r="V19" s="38">
        <f t="shared" si="10"/>
        <v>0.1154</v>
      </c>
      <c r="W19" s="29">
        <f t="shared" si="11"/>
        <v>10000000000</v>
      </c>
      <c r="X19" s="30">
        <f t="shared" si="15"/>
        <v>6082584.746678751</v>
      </c>
      <c r="Y19" s="30">
        <f t="shared" si="16"/>
        <v>5094444.4444444766</v>
      </c>
      <c r="Z19" s="31">
        <v>0.86800289739550029</v>
      </c>
      <c r="AA19" s="30">
        <f t="shared" si="12"/>
        <v>5279701.1837708307</v>
      </c>
      <c r="AB19" s="30">
        <f t="shared" si="0"/>
        <v>4421992.5383982155</v>
      </c>
      <c r="AC19" s="30">
        <f>+SUM($AA$3:AA19)</f>
        <v>53933633.02785141</v>
      </c>
      <c r="AD19" s="30">
        <f>+SUM($AB$3:AB19)</f>
        <v>45609241.317867741</v>
      </c>
      <c r="AE19" s="30">
        <v>-12.704661028726388</v>
      </c>
      <c r="AG19" s="30" t="str">
        <f t="shared" si="3"/>
        <v>17m</v>
      </c>
      <c r="AH19" s="30">
        <f t="shared" si="4"/>
        <v>-48.704661028726726</v>
      </c>
      <c r="AI19" s="33">
        <f t="shared" si="5"/>
        <v>10</v>
      </c>
      <c r="AL19" s="39">
        <f t="shared" si="17"/>
        <v>0.87612919741918305</v>
      </c>
    </row>
    <row r="20" spans="1:38" x14ac:dyDescent="0.25">
      <c r="A20" s="34">
        <f t="shared" si="18"/>
        <v>0</v>
      </c>
      <c r="B20" s="35">
        <v>46191</v>
      </c>
      <c r="C20" s="35">
        <f t="shared" si="7"/>
        <v>46192</v>
      </c>
      <c r="D20" s="36">
        <v>-25</v>
      </c>
      <c r="E20" s="37">
        <f t="shared" si="13"/>
        <v>9.7102695093291089</v>
      </c>
      <c r="G20" s="21" t="s">
        <v>102</v>
      </c>
      <c r="H20" s="22">
        <f t="shared" si="1"/>
        <v>18</v>
      </c>
      <c r="I20" s="23">
        <f>Pricer!$B$1</f>
        <v>45455</v>
      </c>
      <c r="J20" s="24">
        <v>2500000000</v>
      </c>
      <c r="K20" s="23">
        <f>+WORKDAY(I20,1,holidays!$A$2:$A$143)</f>
        <v>45456</v>
      </c>
      <c r="L20" s="23">
        <f>IF(ISNA(MATCH(K20+28*H20,holidays!$A$2:$A$295,0)),K20+28*H20,WORKDAY(K20+28*H20,1,holidays!$A$2:$A$295))</f>
        <v>45960</v>
      </c>
      <c r="M20" s="23">
        <f t="shared" si="8"/>
        <v>45484</v>
      </c>
      <c r="N20" s="25" cm="1">
        <f t="array" ref="N20">+SUM(_xlfn.DAYS(R$3:$R20,Q$3:$Q20)*Z$3:$Z20*T$3:$T20)/SUM(Z$3:$Z20*_xlfn.DAYS(R$3:$R20,Q$3:$Q20))</f>
        <v>0.110788992898411</v>
      </c>
      <c r="O20" s="25" cm="1">
        <f t="array" ref="O20">+SUM(_xlfn.DAYS(R$3:$R20,Q$3:$Q20)*Z$3:$Z20*U$3:$U20)/SUM(Z$3:$Z20*_xlfn.DAYS(R$3:$R20,Q$3:$Q20))</f>
        <v>0.11150497120228375</v>
      </c>
      <c r="Q20" s="26">
        <f t="shared" si="9"/>
        <v>45932</v>
      </c>
      <c r="R20" s="26">
        <f t="shared" si="14"/>
        <v>45960</v>
      </c>
      <c r="S20" s="26">
        <f>+WORKDAY(Q20,-1,holidays!$A$2:$A$143)</f>
        <v>45931</v>
      </c>
      <c r="T20" s="27">
        <v>0.10696533445358813</v>
      </c>
      <c r="U20" s="28">
        <f t="shared" si="19"/>
        <v>0.10834999999999996</v>
      </c>
      <c r="V20" s="38">
        <f t="shared" si="10"/>
        <v>0.1154</v>
      </c>
      <c r="W20" s="29">
        <f t="shared" si="11"/>
        <v>10000000000</v>
      </c>
      <c r="X20" s="30">
        <f t="shared" si="15"/>
        <v>6560295.4249870079</v>
      </c>
      <c r="Y20" s="30">
        <f t="shared" si="16"/>
        <v>5483333.3333333656</v>
      </c>
      <c r="Z20" s="31">
        <v>0.86100515642779873</v>
      </c>
      <c r="AA20" s="30">
        <f t="shared" si="12"/>
        <v>5648448.1886035111</v>
      </c>
      <c r="AB20" s="30">
        <f t="shared" si="0"/>
        <v>4721178.2744124578</v>
      </c>
      <c r="AC20" s="30">
        <f>+SUM($AA$3:AA20)</f>
        <v>59582081.216454923</v>
      </c>
      <c r="AD20" s="30">
        <f>+SUM($AB$3:AB20)</f>
        <v>50330419.592280202</v>
      </c>
      <c r="AE20" s="30">
        <v>-13.846655464118257</v>
      </c>
      <c r="AG20" s="30" t="str">
        <f t="shared" si="3"/>
        <v>18m</v>
      </c>
      <c r="AH20" s="30">
        <f t="shared" si="4"/>
        <v>-54.846655464118577</v>
      </c>
      <c r="AI20" s="33">
        <f t="shared" si="5"/>
        <v>11</v>
      </c>
      <c r="AL20" s="39">
        <f t="shared" si="17"/>
        <v>0.8690659431418345</v>
      </c>
    </row>
    <row r="21" spans="1:38" x14ac:dyDescent="0.25">
      <c r="A21" s="34">
        <f t="shared" si="18"/>
        <v>0</v>
      </c>
      <c r="B21" s="35">
        <v>46240</v>
      </c>
      <c r="C21" s="35">
        <f t="shared" si="7"/>
        <v>46241</v>
      </c>
      <c r="D21" s="36">
        <v>-10</v>
      </c>
      <c r="E21" s="37">
        <f t="shared" si="13"/>
        <v>9.6102695093291093</v>
      </c>
      <c r="G21" s="21" t="s">
        <v>103</v>
      </c>
      <c r="H21" s="22">
        <f t="shared" si="1"/>
        <v>19</v>
      </c>
      <c r="I21" s="23">
        <f>Pricer!$B$1</f>
        <v>45455</v>
      </c>
      <c r="J21" s="24">
        <v>2500000000</v>
      </c>
      <c r="K21" s="23">
        <f>+WORKDAY(I21,1,holidays!$A$2:$A$143)</f>
        <v>45456</v>
      </c>
      <c r="L21" s="23">
        <f>IF(ISNA(MATCH(K21+28*H21,holidays!$A$2:$A$295,0)),K21+28*H21,WORKDAY(K21+28*H21,1,holidays!$A$2:$A$295))</f>
        <v>45988</v>
      </c>
      <c r="M21" s="23">
        <f t="shared" si="8"/>
        <v>45484</v>
      </c>
      <c r="N21" s="25" cm="1">
        <f t="array" ref="N21">+SUM(_xlfn.DAYS(R$3:$R21,Q$3:$Q21)*Z$3:$Z21*T$3:$T21)/SUM(Z$3:$Z21*_xlfn.DAYS(R$3:$R21,Q$3:$Q21))</f>
        <v>0.11056952999857023</v>
      </c>
      <c r="O21" s="25" cm="1">
        <f t="array" ref="O21">+SUM(_xlfn.DAYS(R$3:$R21,Q$3:$Q21)*Z$3:$Z21*U$3:$U21)/SUM(Z$3:$Z21*_xlfn.DAYS(R$3:$R21,Q$3:$Q21))</f>
        <v>0.11135071410638599</v>
      </c>
      <c r="Q21" s="26">
        <f t="shared" si="9"/>
        <v>45960</v>
      </c>
      <c r="R21" s="26">
        <f t="shared" si="14"/>
        <v>45988</v>
      </c>
      <c r="S21" s="26">
        <f>+WORKDAY(Q21,-1,holidays!$A$2:$A$143)</f>
        <v>45959</v>
      </c>
      <c r="T21" s="27">
        <v>0.10630038817693897</v>
      </c>
      <c r="U21" s="28">
        <f t="shared" si="19"/>
        <v>0.10834999999999996</v>
      </c>
      <c r="V21" s="38">
        <f t="shared" si="10"/>
        <v>0.1154</v>
      </c>
      <c r="W21" s="29">
        <f t="shared" si="11"/>
        <v>10000000000</v>
      </c>
      <c r="X21" s="30">
        <f t="shared" si="15"/>
        <v>7077475.8623808017</v>
      </c>
      <c r="Y21" s="30">
        <f t="shared" si="16"/>
        <v>5483333.3333333656</v>
      </c>
      <c r="Z21" s="31">
        <v>0.85405311000386452</v>
      </c>
      <c r="AA21" s="30">
        <f t="shared" si="12"/>
        <v>6044540.2712436067</v>
      </c>
      <c r="AB21" s="30">
        <f t="shared" si="0"/>
        <v>4683057.8865212183</v>
      </c>
      <c r="AC21" s="30">
        <f>+SUM($AA$3:AA21)</f>
        <v>65626621.487698533</v>
      </c>
      <c r="AD21" s="30">
        <f>+SUM($AB$3:AB21)</f>
        <v>55013477.478801422</v>
      </c>
      <c r="AE21" s="30">
        <v>-20.496118230609873</v>
      </c>
      <c r="AG21" s="30" t="str">
        <f t="shared" si="3"/>
        <v>19m</v>
      </c>
      <c r="AH21" s="30">
        <f t="shared" si="4"/>
        <v>-61.496118230610186</v>
      </c>
      <c r="AI21" s="33">
        <f t="shared" si="5"/>
        <v>11</v>
      </c>
      <c r="AL21" s="39">
        <f t="shared" si="17"/>
        <v>0.86204881120356736</v>
      </c>
    </row>
    <row r="22" spans="1:38" x14ac:dyDescent="0.25">
      <c r="A22" s="34">
        <f t="shared" si="18"/>
        <v>0</v>
      </c>
      <c r="B22" s="35">
        <v>46289</v>
      </c>
      <c r="C22" s="35">
        <f t="shared" si="7"/>
        <v>46290</v>
      </c>
      <c r="D22" s="36">
        <v>0</v>
      </c>
      <c r="E22" s="37">
        <f t="shared" si="13"/>
        <v>9.6102695093291093</v>
      </c>
      <c r="G22" s="21" t="s">
        <v>104</v>
      </c>
      <c r="H22" s="22">
        <f t="shared" si="1"/>
        <v>20</v>
      </c>
      <c r="I22" s="23">
        <f>Pricer!$B$1</f>
        <v>45455</v>
      </c>
      <c r="J22" s="24">
        <v>1000000000</v>
      </c>
      <c r="K22" s="23">
        <f>+WORKDAY(I22,1,holidays!$A$2:$A$143)</f>
        <v>45456</v>
      </c>
      <c r="L22" s="23">
        <f>IF(ISNA(MATCH(K22+28*H22,holidays!$A$2:$A$295,0)),K22+28*H22,WORKDAY(K22+28*H22,1,holidays!$A$2:$A$295))</f>
        <v>46017</v>
      </c>
      <c r="M22" s="23">
        <f t="shared" si="8"/>
        <v>45484</v>
      </c>
      <c r="N22" s="25" cm="1">
        <f t="array" ref="N22">+SUM(_xlfn.DAYS(R$3:$R22,Q$3:$Q22)*Z$3:$Z22*T$3:$T22)/SUM(Z$3:$Z22*_xlfn.DAYS(R$3:$R22,Q$3:$Q22))</f>
        <v>0.1103312768053885</v>
      </c>
      <c r="O22" s="25" cm="1">
        <f t="array" ref="O22">+SUM(_xlfn.DAYS(R$3:$R22,Q$3:$Q22)*Z$3:$Z22*U$3:$U22)/SUM(Z$3:$Z22*_xlfn.DAYS(R$3:$R22,Q$3:$Q22))</f>
        <v>0.11114985576873078</v>
      </c>
      <c r="Q22" s="26">
        <f t="shared" si="9"/>
        <v>45988</v>
      </c>
      <c r="R22" s="26">
        <f t="shared" si="14"/>
        <v>46017</v>
      </c>
      <c r="S22" s="26">
        <f>+WORKDAY(Q22,-1,holidays!$A$2:$A$143)</f>
        <v>45987</v>
      </c>
      <c r="T22" s="27">
        <v>0.10558674680334119</v>
      </c>
      <c r="U22" s="28">
        <f t="shared" si="19"/>
        <v>0.10714999999999997</v>
      </c>
      <c r="V22" s="38">
        <f t="shared" si="10"/>
        <v>0.1154</v>
      </c>
      <c r="W22" s="29">
        <f t="shared" si="11"/>
        <v>10000000000</v>
      </c>
      <c r="X22" s="30">
        <f t="shared" si="15"/>
        <v>7905120.630641818</v>
      </c>
      <c r="Y22" s="30">
        <f t="shared" si="16"/>
        <v>6645833.3333333628</v>
      </c>
      <c r="Z22" s="31">
        <v>0.84691669337614728</v>
      </c>
      <c r="AA22" s="30">
        <f t="shared" si="12"/>
        <v>6694978.6252427325</v>
      </c>
      <c r="AB22" s="30">
        <f t="shared" si="0"/>
        <v>5628467.1913956702</v>
      </c>
      <c r="AC22" s="30">
        <f>+SUM($AA$3:AA22)</f>
        <v>72321600.112941265</v>
      </c>
      <c r="AD22" s="30">
        <f>+SUM($AB$3:AB22)</f>
        <v>60641944.670197092</v>
      </c>
      <c r="AE22" s="30">
        <v>-15.632531966587731</v>
      </c>
      <c r="AG22" s="30" t="str">
        <f t="shared" si="3"/>
        <v>20m</v>
      </c>
      <c r="AH22" s="30">
        <f t="shared" si="4"/>
        <v>-68.632531966587962</v>
      </c>
      <c r="AI22" s="33">
        <f t="shared" si="5"/>
        <v>12</v>
      </c>
      <c r="AL22" s="39">
        <f t="shared" si="17"/>
        <v>0.85484558297558377</v>
      </c>
    </row>
    <row r="23" spans="1:38" x14ac:dyDescent="0.25">
      <c r="G23" s="21" t="s">
        <v>105</v>
      </c>
      <c r="H23" s="22">
        <f t="shared" si="1"/>
        <v>21</v>
      </c>
      <c r="I23" s="23">
        <f>Pricer!$B$1</f>
        <v>45455</v>
      </c>
      <c r="J23" s="24">
        <v>1000000000</v>
      </c>
      <c r="K23" s="23">
        <f>+WORKDAY(I23,1,holidays!$A$2:$A$143)</f>
        <v>45456</v>
      </c>
      <c r="L23" s="23">
        <f>IF(ISNA(MATCH(K23+28*H23,holidays!$A$2:$A$295,0)),K23+28*H23,WORKDAY(K23+28*H23,1,holidays!$A$2:$A$295))</f>
        <v>46044</v>
      </c>
      <c r="M23" s="23">
        <f t="shared" si="8"/>
        <v>45484</v>
      </c>
      <c r="N23" s="25" cm="1">
        <f t="array" ref="N23">+SUM(_xlfn.DAYS(R$3:$R23,Q$3:$Q23)*Z$3:$Z23*T$3:$T23)/SUM(Z$3:$Z23*_xlfn.DAYS(R$3:$R23,Q$3:$Q23))</f>
        <v>0.11009682185266154</v>
      </c>
      <c r="O23" s="25" cm="1">
        <f t="array" ref="O23">+SUM(_xlfn.DAYS(R$3:$R23,Q$3:$Q23)*Z$3:$Z23*U$3:$U23)/SUM(Z$3:$Z23*_xlfn.DAYS(R$3:$R23,Q$3:$Q23))</f>
        <v>0.11092988325086862</v>
      </c>
      <c r="Q23" s="26">
        <f t="shared" si="9"/>
        <v>46017</v>
      </c>
      <c r="R23" s="26">
        <f t="shared" si="14"/>
        <v>46044</v>
      </c>
      <c r="S23" s="26">
        <f>+WORKDAY(Q23,-1,holidays!$A$2:$A$143)</f>
        <v>46015</v>
      </c>
      <c r="T23" s="27">
        <v>0.10478907566911388</v>
      </c>
      <c r="U23" s="28">
        <f t="shared" si="19"/>
        <v>0.10594999999999997</v>
      </c>
      <c r="V23" s="38">
        <f t="shared" si="10"/>
        <v>0.1154</v>
      </c>
      <c r="W23" s="29">
        <f t="shared" si="11"/>
        <v>10000000000</v>
      </c>
      <c r="X23" s="30">
        <f t="shared" si="15"/>
        <v>7958193.2481645886</v>
      </c>
      <c r="Y23" s="30">
        <f t="shared" si="16"/>
        <v>7087500.0000000214</v>
      </c>
      <c r="Z23" s="31">
        <v>0.84034467564227033</v>
      </c>
      <c r="AA23" s="30">
        <f t="shared" si="12"/>
        <v>6687625.3238273766</v>
      </c>
      <c r="AB23" s="30">
        <f t="shared" si="0"/>
        <v>5955942.8886146089</v>
      </c>
      <c r="AC23" s="30">
        <f>+SUM($AA$3:AA23)</f>
        <v>79009225.436768636</v>
      </c>
      <c r="AD23" s="30">
        <f>+SUM($AB$3:AB23)</f>
        <v>66597887.558811702</v>
      </c>
      <c r="AE23" s="30">
        <v>-11.609243308860901</v>
      </c>
      <c r="AG23" s="30" t="str">
        <f t="shared" si="3"/>
        <v>21m</v>
      </c>
      <c r="AH23" s="30">
        <f t="shared" si="4"/>
        <v>-76.609243308861068</v>
      </c>
      <c r="AI23" s="33">
        <f t="shared" si="5"/>
        <v>13</v>
      </c>
      <c r="AL23" s="39">
        <f t="shared" si="17"/>
        <v>0.84821203758088137</v>
      </c>
    </row>
    <row r="24" spans="1:38" x14ac:dyDescent="0.25">
      <c r="B24" s="8" t="s">
        <v>106</v>
      </c>
      <c r="C24" s="8" t="s">
        <v>107</v>
      </c>
      <c r="D24" s="8" t="s">
        <v>108</v>
      </c>
      <c r="G24" s="21" t="s">
        <v>109</v>
      </c>
      <c r="H24" s="22">
        <f t="shared" si="1"/>
        <v>22</v>
      </c>
      <c r="I24" s="23">
        <f>Pricer!$B$1</f>
        <v>45455</v>
      </c>
      <c r="J24" s="24">
        <v>1000000000</v>
      </c>
      <c r="K24" s="23">
        <f>+WORKDAY(I24,1,holidays!$A$2:$A$143)</f>
        <v>45456</v>
      </c>
      <c r="L24" s="23">
        <f>IF(ISNA(MATCH(K24+28*H24,holidays!$A$2:$A$295,0)),K24+28*H24,WORKDAY(K24+28*H24,1,holidays!$A$2:$A$295))</f>
        <v>46072</v>
      </c>
      <c r="M24" s="23">
        <f t="shared" si="8"/>
        <v>45484</v>
      </c>
      <c r="N24" s="25" cm="1">
        <f t="array" ref="N24">+SUM(_xlfn.DAYS(R$3:$R24,Q$3:$Q24)*Z$3:$Z24*T$3:$T24)/SUM(Z$3:$Z24*_xlfn.DAYS(R$3:$R24,Q$3:$Q24))</f>
        <v>0.10984260672715565</v>
      </c>
      <c r="O24" s="25" cm="1">
        <f t="array" ref="O24">+SUM(_xlfn.DAYS(R$3:$R24,Q$3:$Q24)*Z$3:$Z24*U$3:$U24)/SUM(Z$3:$Z24*_xlfn.DAYS(R$3:$R24,Q$3:$Q24))</f>
        <v>0.11072220121666491</v>
      </c>
      <c r="Q24" s="26">
        <f t="shared" si="9"/>
        <v>46044</v>
      </c>
      <c r="R24" s="26">
        <f t="shared" si="14"/>
        <v>46072</v>
      </c>
      <c r="S24" s="26">
        <f>+WORKDAY(Q24,-1,holidays!$A$2:$A$143)</f>
        <v>46043</v>
      </c>
      <c r="T24" s="27">
        <v>0.10400114944422167</v>
      </c>
      <c r="U24" s="28">
        <f t="shared" si="19"/>
        <v>0.10594999999999997</v>
      </c>
      <c r="V24" s="38">
        <f t="shared" si="10"/>
        <v>0.1154</v>
      </c>
      <c r="W24" s="29">
        <f t="shared" si="11"/>
        <v>10000000000</v>
      </c>
      <c r="X24" s="30">
        <f t="shared" si="15"/>
        <v>8865772.6544942558</v>
      </c>
      <c r="Y24" s="30">
        <f t="shared" si="16"/>
        <v>7350000.0000000224</v>
      </c>
      <c r="Z24" s="31">
        <v>0.83361637893275831</v>
      </c>
      <c r="AA24" s="30">
        <f t="shared" si="12"/>
        <v>7390653.2966805696</v>
      </c>
      <c r="AB24" s="30">
        <f t="shared" si="0"/>
        <v>6127080.3851557923</v>
      </c>
      <c r="AC24" s="30">
        <f>+SUM($AA$3:AA24)</f>
        <v>86399878.733449206</v>
      </c>
      <c r="AD24" s="30">
        <f>+SUM($AB$3:AB24)</f>
        <v>72724967.943967491</v>
      </c>
      <c r="AE24" s="30">
        <v>-19.488505557783004</v>
      </c>
      <c r="AG24" s="30" t="str">
        <f t="shared" si="3"/>
        <v>22m</v>
      </c>
      <c r="AH24" s="30">
        <f t="shared" si="4"/>
        <v>-84.488505557783185</v>
      </c>
      <c r="AI24" s="33">
        <f t="shared" si="5"/>
        <v>13</v>
      </c>
      <c r="AL24" s="39">
        <f t="shared" si="17"/>
        <v>0.84142075011652984</v>
      </c>
    </row>
    <row r="25" spans="1:38" x14ac:dyDescent="0.25">
      <c r="B25" s="47">
        <f>Pricer!$B$1+(52)*28</f>
        <v>46911</v>
      </c>
      <c r="C25" s="48">
        <f>MIN(Carry!$T$5:$V$12)</f>
        <v>9.3361428545901862E-2</v>
      </c>
      <c r="D25" s="48">
        <f>+C25-0.0025</f>
        <v>9.0861428545901859E-2</v>
      </c>
      <c r="G25" s="21" t="s">
        <v>110</v>
      </c>
      <c r="H25" s="22">
        <f t="shared" si="1"/>
        <v>23</v>
      </c>
      <c r="I25" s="23">
        <f>Pricer!$B$1</f>
        <v>45455</v>
      </c>
      <c r="J25" s="24">
        <v>1000000000</v>
      </c>
      <c r="K25" s="23">
        <f>+WORKDAY(I25,1,holidays!$A$2:$A$143)</f>
        <v>45456</v>
      </c>
      <c r="L25" s="23">
        <f>IF(ISNA(MATCH(K25+28*H25,holidays!$A$2:$A$295,0)),K25+28*H25,WORKDAY(K25+28*H25,1,holidays!$A$2:$A$295))</f>
        <v>46100</v>
      </c>
      <c r="M25" s="23">
        <f t="shared" si="8"/>
        <v>45484</v>
      </c>
      <c r="N25" s="25" cm="1">
        <f t="array" ref="N25">+SUM(_xlfn.DAYS(R$3:$R25,Q$3:$Q25)*Z$3:$Z25*T$3:$T25)/SUM(Z$3:$Z25*_xlfn.DAYS(R$3:$R25,Q$3:$Q25))</f>
        <v>0.10957605270095984</v>
      </c>
      <c r="O25" s="25" cm="1">
        <f t="array" ref="O25">+SUM(_xlfn.DAYS(R$3:$R25,Q$3:$Q25)*Z$3:$Z25*U$3:$U25)/SUM(Z$3:$Z25*_xlfn.DAYS(R$3:$R25,Q$3:$Q25))</f>
        <v>0.11047907938012005</v>
      </c>
      <c r="Q25" s="26">
        <f t="shared" si="9"/>
        <v>46072</v>
      </c>
      <c r="R25" s="26">
        <f t="shared" si="14"/>
        <v>46100</v>
      </c>
      <c r="S25" s="26">
        <f>+WORKDAY(Q25,-1,holidays!$A$2:$A$143)</f>
        <v>46071</v>
      </c>
      <c r="T25" s="27">
        <v>0.10313329990923746</v>
      </c>
      <c r="U25" s="28">
        <f t="shared" si="19"/>
        <v>0.10460269509329109</v>
      </c>
      <c r="V25" s="38">
        <f t="shared" si="10"/>
        <v>0.1154</v>
      </c>
      <c r="W25" s="29">
        <f t="shared" si="11"/>
        <v>10000000000</v>
      </c>
      <c r="X25" s="30">
        <f t="shared" si="15"/>
        <v>9540766.7372597549</v>
      </c>
      <c r="Y25" s="30">
        <f t="shared" si="16"/>
        <v>8397903.8163291514</v>
      </c>
      <c r="Z25" s="31">
        <v>0.82698998516907496</v>
      </c>
      <c r="AA25" s="30">
        <f t="shared" si="12"/>
        <v>7890118.5425480483</v>
      </c>
      <c r="AB25" s="30">
        <f t="shared" si="0"/>
        <v>6944982.3525173627</v>
      </c>
      <c r="AC25" s="30">
        <f>+SUM($AA$3:AA25)</f>
        <v>94289997.275997251</v>
      </c>
      <c r="AD25" s="30">
        <f>+SUM($AB$3:AB25)</f>
        <v>79669950.296484858</v>
      </c>
      <c r="AE25" s="30">
        <v>-14.693951840536318</v>
      </c>
      <c r="AG25" s="30" t="str">
        <f t="shared" si="3"/>
        <v>23m</v>
      </c>
      <c r="AH25" s="30">
        <f t="shared" si="4"/>
        <v>-93.167000907625308</v>
      </c>
      <c r="AI25" s="33">
        <f t="shared" si="5"/>
        <v>14</v>
      </c>
      <c r="AL25" s="39">
        <f t="shared" si="17"/>
        <v>0.83473231962006555</v>
      </c>
    </row>
    <row r="26" spans="1:38" x14ac:dyDescent="0.25">
      <c r="G26" s="21" t="s">
        <v>111</v>
      </c>
      <c r="H26" s="22">
        <f t="shared" si="1"/>
        <v>24</v>
      </c>
      <c r="I26" s="23">
        <f>Pricer!$B$1</f>
        <v>45455</v>
      </c>
      <c r="J26" s="24">
        <v>1000000000</v>
      </c>
      <c r="K26" s="23">
        <f>+WORKDAY(I26,1,holidays!$A$2:$A$143)</f>
        <v>45456</v>
      </c>
      <c r="L26" s="23">
        <f>IF(ISNA(MATCH(K26+28*H26,holidays!$A$2:$A$295,0)),K26+28*H26,WORKDAY(K26+28*H26,1,holidays!$A$2:$A$295))</f>
        <v>46128</v>
      </c>
      <c r="M26" s="23">
        <f t="shared" si="8"/>
        <v>45484</v>
      </c>
      <c r="N26" s="25" cm="1">
        <f t="array" ref="N26">+SUM(_xlfn.DAYS(R$3:$R26,Q$3:$Q26)*Z$3:$Z26*T$3:$T26)/SUM(Z$3:$Z26*_xlfn.DAYS(R$3:$R26,Q$3:$Q26))</f>
        <v>0.10929690131444232</v>
      </c>
      <c r="O26" s="25" cm="1">
        <f t="array" ref="O26">+SUM(_xlfn.DAYS(R$3:$R26,Q$3:$Q26)*Z$3:$Z26*U$3:$U26)/SUM(Z$3:$Z26*_xlfn.DAYS(R$3:$R26,Q$3:$Q26))</f>
        <v>0.11025623831975517</v>
      </c>
      <c r="Q26" s="26">
        <f t="shared" si="9"/>
        <v>46100</v>
      </c>
      <c r="R26" s="26">
        <f t="shared" si="14"/>
        <v>46128</v>
      </c>
      <c r="S26" s="26">
        <f>+WORKDAY(Q26,-1,holidays!$A$2:$A$143)</f>
        <v>46099</v>
      </c>
      <c r="T26" s="27">
        <v>0.10221474855578958</v>
      </c>
      <c r="U26" s="28">
        <f t="shared" si="19"/>
        <v>0.10460269509329109</v>
      </c>
      <c r="V26" s="38">
        <f t="shared" si="10"/>
        <v>0.1154</v>
      </c>
      <c r="W26" s="29">
        <f t="shared" si="11"/>
        <v>10000000000</v>
      </c>
      <c r="X26" s="30">
        <f t="shared" si="15"/>
        <v>10255195.567719221</v>
      </c>
      <c r="Y26" s="30">
        <f t="shared" si="16"/>
        <v>8397903.8163291514</v>
      </c>
      <c r="Z26" s="31">
        <v>0.82047840606941846</v>
      </c>
      <c r="AA26" s="30">
        <f t="shared" si="12"/>
        <v>8414166.5133324321</v>
      </c>
      <c r="AB26" s="30">
        <f t="shared" si="0"/>
        <v>6890298.7375460286</v>
      </c>
      <c r="AC26" s="30">
        <f>+SUM($AA$3:AA26)</f>
        <v>102704163.78932968</v>
      </c>
      <c r="AD26" s="30">
        <f>+SUM($AB$3:AB26)</f>
        <v>86560249.034030885</v>
      </c>
      <c r="AE26" s="30">
        <v>-23.879465375015172</v>
      </c>
      <c r="AG26" s="30" t="str">
        <f t="shared" si="3"/>
        <v>24m</v>
      </c>
      <c r="AH26" s="30">
        <f t="shared" si="4"/>
        <v>-102.35251444210417</v>
      </c>
      <c r="AI26" s="33">
        <f t="shared" si="5"/>
        <v>14</v>
      </c>
      <c r="AL26" s="39">
        <f t="shared" si="17"/>
        <v>0.82815977869003898</v>
      </c>
    </row>
    <row r="27" spans="1:38" x14ac:dyDescent="0.25">
      <c r="B27" s="8" t="s">
        <v>112</v>
      </c>
      <c r="C27" s="18" t="s">
        <v>67</v>
      </c>
      <c r="D27" s="18" t="s">
        <v>68</v>
      </c>
      <c r="G27" s="21" t="s">
        <v>113</v>
      </c>
      <c r="H27" s="22">
        <f t="shared" si="1"/>
        <v>25</v>
      </c>
      <c r="I27" s="23">
        <f>Pricer!$B$1</f>
        <v>45455</v>
      </c>
      <c r="J27" s="24">
        <v>1000000000</v>
      </c>
      <c r="K27" s="23">
        <f>+WORKDAY(I27,1,holidays!$A$2:$A$143)</f>
        <v>45456</v>
      </c>
      <c r="L27" s="23">
        <f>IF(ISNA(MATCH(K27+28*H27,holidays!$A$2:$A$295,0)),K27+28*H27,WORKDAY(K27+28*H27,1,holidays!$A$2:$A$295))</f>
        <v>46156</v>
      </c>
      <c r="M27" s="23">
        <f t="shared" si="8"/>
        <v>45484</v>
      </c>
      <c r="N27" s="25" cm="1">
        <f t="array" ref="N27">+SUM(_xlfn.DAYS(R$3:$R27,Q$3:$Q27)*Z$3:$Z27*T$3:$T27)/SUM(Z$3:$Z27*_xlfn.DAYS(R$3:$R27,Q$3:$Q27))</f>
        <v>0.10900494180153675</v>
      </c>
      <c r="O27" s="25" cm="1">
        <f t="array" ref="O27">+SUM(_xlfn.DAYS(R$3:$R27,Q$3:$Q27)*Z$3:$Z27*U$3:$U27)/SUM(Z$3:$Z27*_xlfn.DAYS(R$3:$R27,Q$3:$Q27))</f>
        <v>0.1099605747152553</v>
      </c>
      <c r="Q27" s="26">
        <f t="shared" si="9"/>
        <v>46128</v>
      </c>
      <c r="R27" s="26">
        <f>+Q28</f>
        <v>46156</v>
      </c>
      <c r="S27" s="26">
        <f>+WORKDAY(Q27,-1,holidays!$A$2:$A$143)</f>
        <v>46127</v>
      </c>
      <c r="T27" s="27">
        <v>0.10124550617272497</v>
      </c>
      <c r="U27" s="28">
        <f t="shared" si="19"/>
        <v>0.10210269509329109</v>
      </c>
      <c r="V27" s="38">
        <f t="shared" si="10"/>
        <v>0.1154</v>
      </c>
      <c r="W27" s="29">
        <f t="shared" si="11"/>
        <v>10000000000</v>
      </c>
      <c r="X27" s="30">
        <f t="shared" si="15"/>
        <v>11009050.754547246</v>
      </c>
      <c r="Y27" s="30">
        <f t="shared" si="16"/>
        <v>10342348.260773599</v>
      </c>
      <c r="Z27" s="31">
        <v>0.8140941307817624</v>
      </c>
      <c r="AA27" s="30">
        <f t="shared" si="12"/>
        <v>8962403.6047554463</v>
      </c>
      <c r="AB27" s="30">
        <f t="shared" si="0"/>
        <v>8419645.0175967552</v>
      </c>
      <c r="AC27" s="30">
        <f>+SUM($AA$3:AA27)</f>
        <v>111666567.39408512</v>
      </c>
      <c r="AD27" s="30">
        <f>+SUM($AB$3:AB27)</f>
        <v>94979894.051627636</v>
      </c>
      <c r="AE27" s="30">
        <v>-8.5718892056611811</v>
      </c>
      <c r="AG27" s="30" t="str">
        <f t="shared" si="3"/>
        <v>25m</v>
      </c>
      <c r="AH27" s="30">
        <f t="shared" si="4"/>
        <v>-112.04493827275019</v>
      </c>
      <c r="AI27" s="33">
        <f t="shared" si="5"/>
        <v>15</v>
      </c>
      <c r="AL27" s="39">
        <f t="shared" si="17"/>
        <v>0.82171573339864568</v>
      </c>
    </row>
    <row r="28" spans="1:38" x14ac:dyDescent="0.25">
      <c r="B28" s="49" t="s">
        <v>114</v>
      </c>
      <c r="C28" s="50">
        <f>(VLOOKUP(MID(B28,FIND(" vs",B28)+4,LEN(B28)-FIND(" vs",B28)-3),$G$2:$O$28,MATCH(C$27,$G$2:$O$2,0),FALSE)-VLOOKUP(LEFT(B28,FIND(" vs",B28)-1),$G$2:$O$28,MATCH(C$27,$G$2:$O$2,0),FALSE))*10000</f>
        <v>0.50000002336958449</v>
      </c>
      <c r="D28" s="50">
        <f>+(VLOOKUP(MID(B28,FIND(" vs",B28)+4,LEN(B28)-FIND(" vs",B28)-3),$G$2:$O$28,MATCH(D$27,$G$2:$O$2,0),FALSE)-VLOOKUP(LEFT(B28,FIND(" vs",B28)-1),$G$2:$O$28,MATCH(D$27,$G$2:$O$2,0),FALSE))*10000</f>
        <v>3.6198532433462383</v>
      </c>
      <c r="E28" s="51"/>
      <c r="G28" s="254" t="s">
        <v>115</v>
      </c>
      <c r="H28" s="255">
        <f t="shared" si="1"/>
        <v>26</v>
      </c>
      <c r="I28" s="256">
        <f>Pricer!$B$1</f>
        <v>45455</v>
      </c>
      <c r="J28" s="257">
        <v>1000000000</v>
      </c>
      <c r="K28" s="256">
        <f>+WORKDAY(I28,1,holidays!$A$2:$A$143)</f>
        <v>45456</v>
      </c>
      <c r="L28" s="256">
        <f>IF(ISNA(MATCH(K28+28*H28,holidays!$A$2:$A$295,0)),K28+28*H28,WORKDAY(K28+28*H28,1,holidays!$A$2:$A$295))</f>
        <v>46184</v>
      </c>
      <c r="M28" s="256">
        <f t="shared" si="8"/>
        <v>45484</v>
      </c>
      <c r="N28" s="259" cm="1">
        <f t="array" ref="N28">+SUM(_xlfn.DAYS(R$3:$R28,Q$3:$Q28)*Z$3:$Z28*T$3:$T28)/SUM(Z$3:$Z28*_xlfn.DAYS(R$3:$R28,Q$3:$Q28))</f>
        <v>0.10870000000017639</v>
      </c>
      <c r="O28" s="258" cm="1">
        <f t="array" ref="O28">+SUM(_xlfn.DAYS(R$3:$R28,Q$3:$Q28)*Z$3:$Z28*U$3:$U28)/SUM(Z$3:$Z28*_xlfn.DAYS(R$3:$R28,Q$3:$Q28))</f>
        <v>0.10968763948921834</v>
      </c>
      <c r="Q28" s="40">
        <f>+L27</f>
        <v>46156</v>
      </c>
      <c r="R28" s="40">
        <f>+L28</f>
        <v>46184</v>
      </c>
      <c r="S28" s="40">
        <f>+WORKDAY(Q28,-1,holidays!$A$2:$A$143)</f>
        <v>46155</v>
      </c>
      <c r="T28" s="41">
        <v>0.10022558414372337</v>
      </c>
      <c r="U28" s="42">
        <f t="shared" si="19"/>
        <v>0.10210269509329109</v>
      </c>
      <c r="V28" s="43">
        <f t="shared" si="10"/>
        <v>0.1154</v>
      </c>
      <c r="W28" s="44">
        <f t="shared" si="11"/>
        <v>10000000000</v>
      </c>
      <c r="X28" s="32">
        <f t="shared" si="15"/>
        <v>11802323.44377071</v>
      </c>
      <c r="Y28" s="32">
        <f t="shared" si="16"/>
        <v>10342348.260773599</v>
      </c>
      <c r="Z28" s="45">
        <v>0.80784924618455056</v>
      </c>
      <c r="AA28" s="32">
        <f t="shared" si="12"/>
        <v>9534498.0972764175</v>
      </c>
      <c r="AB28" s="32">
        <f t="shared" si="0"/>
        <v>8355058.2462440496</v>
      </c>
      <c r="AC28" s="32">
        <f>+SUM($AA$3:AA28)</f>
        <v>121201065.49136154</v>
      </c>
      <c r="AD28" s="32">
        <f>+SUM($AB$3:AB28)</f>
        <v>103334952.29787168</v>
      </c>
      <c r="AE28" s="32">
        <v>-18.771109495677173</v>
      </c>
      <c r="AG28" s="32" t="str">
        <f t="shared" si="3"/>
        <v>26m</v>
      </c>
      <c r="AH28" s="32">
        <f t="shared" si="4"/>
        <v>-122.24415856276619</v>
      </c>
      <c r="AI28" s="46">
        <f t="shared" si="5"/>
        <v>15</v>
      </c>
      <c r="AL28" s="39">
        <f t="shared" si="17"/>
        <v>0.81541238378247771</v>
      </c>
    </row>
    <row r="29" spans="1:38" x14ac:dyDescent="0.25">
      <c r="B29" s="49" t="s">
        <v>116</v>
      </c>
      <c r="C29" s="50">
        <f>(VLOOKUP(MID(B29,FIND(" vs",B29)+4,LEN(B29)-FIND(" vs",B29)-3),$G$2:$O$28,MATCH(C$27,$G$2:$O$2,0),FALSE)-VLOOKUP(LEFT(B29,FIND(" vs",B29)-1),$G$2:$O$28,MATCH(C$27,$G$2:$O$2,0),FALSE))*10000</f>
        <v>-3.0000000141822136</v>
      </c>
      <c r="D29" s="50">
        <f>+(VLOOKUP(MID(B29,FIND(" vs",B29)+4,LEN(B29)-FIND(" vs",B29)-3),$G$2:$O$28,MATCH(D$27,$G$2:$O$2,0),FALSE)-VLOOKUP(LEFT(B29,FIND(" vs",B29)-1),$G$2:$O$28,MATCH(D$27,$G$2:$O$2,0),FALSE))*10000</f>
        <v>0.13192351718288586</v>
      </c>
      <c r="E29" s="51"/>
      <c r="K29" s="52"/>
    </row>
    <row r="30" spans="1:38" x14ac:dyDescent="0.25">
      <c r="B30" s="49" t="s">
        <v>117</v>
      </c>
      <c r="C30" s="50">
        <f>(VLOOKUP(MID(B30,FIND(" vs",B30)+4,LEN(B30)-FIND(" vs",B30)-3),$G$2:$O$28,MATCH(C$27,$G$2:$O$2,0),FALSE)-VLOOKUP(LEFT(B30,FIND(" vs",B30)-1),$G$2:$O$28,MATCH(C$27,$G$2:$O$2,0),FALSE))*10000</f>
        <v>-6.5000000010172201</v>
      </c>
      <c r="D30" s="50">
        <f t="shared" ref="D30" si="20">+(VLOOKUP(MID(B30,FIND(" vs",B30)+4,LEN(B30)-FIND(" vs",B30)-3),$G$2:$O$28,MATCH(D$27,$G$2:$O$2,0),FALSE)-VLOOKUP(LEFT(B30,FIND(" vs",B30)-1),$G$2:$O$28,MATCH(D$27,$G$2:$O$2,0),FALSE))*10000</f>
        <v>-6.576010763607032</v>
      </c>
      <c r="E30" s="51"/>
      <c r="N30" s="16"/>
      <c r="S30" s="9"/>
      <c r="T30" s="53"/>
    </row>
    <row r="31" spans="1:38" x14ac:dyDescent="0.25">
      <c r="B31" s="8" t="s">
        <v>118</v>
      </c>
      <c r="C31" s="18" t="s">
        <v>67</v>
      </c>
      <c r="D31" s="18" t="s">
        <v>68</v>
      </c>
      <c r="E31" s="51"/>
      <c r="M31" t="s">
        <v>21</v>
      </c>
      <c r="N31" s="16">
        <f>+(N28-N15)*10000</f>
        <v>-30.499999996969201</v>
      </c>
      <c r="O31" s="16">
        <f>+(O28-O15)*10000</f>
        <v>-26.790194486872448</v>
      </c>
      <c r="S31" s="9"/>
      <c r="T31" s="53"/>
    </row>
    <row r="32" spans="1:38" x14ac:dyDescent="0.25">
      <c r="B32" s="49" t="s">
        <v>33</v>
      </c>
      <c r="C32" s="260" cm="1">
        <f t="array" ref="C32">SUM(_xlfn.DAYS(R$6:$R8,Q$6:$Q8)/360*Z$6:$Z8*T$6:$T8)/SUM(Z$6:$Z8)*360/28</f>
        <v>0.11275134388525067</v>
      </c>
      <c r="D32" s="54" cm="1">
        <f t="array" ref="D32">SUM(_xlfn.DAYS($R$6:R8,$Q$6:Q8)/360*$Z$6:Z8*$U$6:U8)/SUM($Z$6:Z8)*360/28</f>
        <v>0.11338278229418912</v>
      </c>
      <c r="E32" s="9"/>
      <c r="G32" s="11"/>
      <c r="H32" s="11"/>
      <c r="N32" s="16"/>
      <c r="S32" s="9"/>
      <c r="T32" s="53"/>
      <c r="U32" s="53"/>
    </row>
    <row r="33" spans="2:21" x14ac:dyDescent="0.25">
      <c r="B33" s="49" t="s">
        <v>36</v>
      </c>
      <c r="C33" s="260" cm="1">
        <f t="array" ref="C33">SUM(_xlfn.DAYS(R$9:$R11,Q$9:$Q11)/360*Z$9:$Z11*T$9:$T11)/SUM(Z$9:$Z11)*360/28</f>
        <v>0.11177678491832244</v>
      </c>
      <c r="D33" s="54" cm="1">
        <f t="array" ref="D33">SUM(_xlfn.DAYS($R$9:R11,$Q$9:Q11)/360*$Z$9:Z11*$U$9:U11)/SUM($Z$9:Z11)*360/28</f>
        <v>0.11305166558931438</v>
      </c>
      <c r="E33" s="4" cm="1">
        <f t="array" ref="E33">+SUM(_xlfn.DAYS($R$9:R14,$Q$9:Q14)/360*$Z$9:Z14*$U$9:U14)/SUM($Z$9:Z14)*12.8571428571429</f>
        <v>0.11208216649821336</v>
      </c>
      <c r="G33" s="394"/>
      <c r="H33" s="394"/>
      <c r="N33" s="16"/>
      <c r="S33" s="9"/>
      <c r="T33" s="53"/>
      <c r="U33" s="53"/>
    </row>
    <row r="34" spans="2:21" x14ac:dyDescent="0.25">
      <c r="B34" s="49" t="s">
        <v>38</v>
      </c>
      <c r="C34" s="260" cm="1">
        <f t="array" ref="C34">SUM(_xlfn.DAYS(R$9:$R15,Q$9:$Q15)/360*Z$9:$Z15*T$9:$T15)/SUM(Z$9:$Z15)*360/28</f>
        <v>0.11090543238941031</v>
      </c>
      <c r="D34" s="54" cm="1">
        <f t="array" ref="D34">SUM(_xlfn.DAYS($R$9:R15,$Q$9:Q15)/360*$Z$9:Z15*$U$9:U15)/SUM($Z$9:Z15)*360/28</f>
        <v>0.1117986964898376</v>
      </c>
      <c r="E34" s="4"/>
      <c r="M34" s="369"/>
      <c r="N34" s="16"/>
      <c r="S34" s="9"/>
      <c r="T34" s="53"/>
      <c r="U34" s="53"/>
    </row>
    <row r="35" spans="2:21" x14ac:dyDescent="0.25">
      <c r="B35" s="49" t="s">
        <v>37</v>
      </c>
      <c r="C35" s="260" cm="1">
        <f t="array" ref="C35">SUM(_xlfn.DAYS(R$12:$R15,Q$12:$Q15)/360*Z$12:$Z15*T$12:$T15)/SUM(Z$12:$Z15)*360/28</f>
        <v>0.11023297184132255</v>
      </c>
      <c r="D35" s="54" cm="1">
        <f t="array" ref="D35">SUM(_xlfn.DAYS($R$12:R15,$Q$12:Q15)/360*$Z$12:Z15*$U$12:U15)/SUM($Z$12:Z15)*360/28</f>
        <v>0.11083172587873129</v>
      </c>
      <c r="E35" s="11">
        <f>10000*(D35-D33)</f>
        <v>-22.199397105830965</v>
      </c>
      <c r="S35" s="9"/>
      <c r="T35" s="53"/>
    </row>
    <row r="36" spans="2:21" x14ac:dyDescent="0.25">
      <c r="B36" s="49" t="s">
        <v>40</v>
      </c>
      <c r="C36" s="260" cm="1">
        <f t="array" ref="C36">SUM(_xlfn.DAYS(R$16:$R28,Q$16:$Q28)/360*Z$16:$Z28*T$16:$T28)/SUM(Z$16:$Z28)*360/28</f>
        <v>0.10531496892575169</v>
      </c>
      <c r="D36" s="54" cm="1">
        <f t="array" ref="D36">SUM(_xlfn.DAYS($R$16:R28,$Q$16:Q28)/360*$Z$16:Z28*$U$16:U28)/SUM($Z$16:Z28)*360/28</f>
        <v>0.10671464244189013</v>
      </c>
      <c r="E36" s="11">
        <f>10000*(D36-D35)</f>
        <v>-41.170834368411541</v>
      </c>
      <c r="I36" s="55"/>
      <c r="J36" s="55">
        <f>+SUM(Y3:Y8)</f>
        <v>11122222.222222272</v>
      </c>
      <c r="K36" s="3" t="s">
        <v>119</v>
      </c>
      <c r="L36" t="s">
        <v>119</v>
      </c>
      <c r="S36" s="9"/>
      <c r="T36" s="53"/>
    </row>
    <row r="37" spans="2:21" x14ac:dyDescent="0.25">
      <c r="C37" s="51"/>
      <c r="D37" s="51"/>
      <c r="E37" s="51"/>
      <c r="J37" s="55" t="s">
        <v>120</v>
      </c>
      <c r="K37" s="3" t="s">
        <v>121</v>
      </c>
      <c r="L37" s="3" t="s">
        <v>122</v>
      </c>
      <c r="M37" s="3"/>
      <c r="N37" s="3"/>
      <c r="S37" s="9"/>
      <c r="T37" s="53"/>
    </row>
    <row r="38" spans="2:21" x14ac:dyDescent="0.25">
      <c r="B38" s="8" t="s">
        <v>83</v>
      </c>
      <c r="C38" s="8" t="s">
        <v>84</v>
      </c>
      <c r="D38" s="8" t="s">
        <v>123</v>
      </c>
      <c r="E38" s="51"/>
      <c r="J38" t="s">
        <v>124</v>
      </c>
      <c r="K38" s="3">
        <v>4900000.0000000428</v>
      </c>
      <c r="L38" s="3">
        <v>5133333.3333333507</v>
      </c>
      <c r="M38" s="3"/>
      <c r="S38" s="9"/>
      <c r="T38" s="53"/>
    </row>
    <row r="39" spans="2:21" x14ac:dyDescent="0.25">
      <c r="B39" s="56">
        <v>3</v>
      </c>
      <c r="C39" s="57">
        <f>INDEX($AH$3:$AH$28,MATCH($B39,$H$3:$H$28,0))</f>
        <v>3.8650606950691113</v>
      </c>
      <c r="D39" s="58">
        <f>+INDEX($AI$3:$AI$28,MATCH($B39,$H$3:$H$28,0))</f>
        <v>1</v>
      </c>
      <c r="E39" s="51"/>
      <c r="J39" t="s">
        <v>125</v>
      </c>
      <c r="K39" s="3">
        <v>2955555.5555555969</v>
      </c>
      <c r="L39" s="3">
        <v>3188888.8888889048</v>
      </c>
      <c r="M39" s="3"/>
      <c r="S39" s="9"/>
      <c r="T39" s="53"/>
    </row>
    <row r="40" spans="2:21" x14ac:dyDescent="0.25">
      <c r="B40" s="261">
        <v>6</v>
      </c>
      <c r="C40" s="262">
        <f>INDEX($AH$3:$AH$28,MATCH($B40,$H$3:$H$28,0))</f>
        <v>1.1322372281469484</v>
      </c>
      <c r="D40" s="263">
        <f t="shared" ref="D40:D43" si="21">+INDEX($AI$3:$AI$28,MATCH($B40,$H$3:$H$28,0))</f>
        <v>3</v>
      </c>
      <c r="E40" s="51"/>
      <c r="J40" t="s">
        <v>126</v>
      </c>
      <c r="K40" s="3">
        <v>1011111.1111111508</v>
      </c>
      <c r="L40" s="3">
        <v>1244444.4444444585</v>
      </c>
      <c r="M40" s="3"/>
      <c r="S40" s="9"/>
      <c r="T40" s="53"/>
    </row>
    <row r="41" spans="2:21" x14ac:dyDescent="0.25">
      <c r="B41" s="56">
        <v>9</v>
      </c>
      <c r="C41" s="57">
        <f>INDEX($AH$3:$AH$28,MATCH($B41,$H$3:$H$28,0))</f>
        <v>-11.106230423128771</v>
      </c>
      <c r="D41" s="58">
        <f t="shared" si="21"/>
        <v>5</v>
      </c>
      <c r="E41" s="51"/>
      <c r="J41" t="s">
        <v>127</v>
      </c>
      <c r="K41" s="3">
        <v>-933333.3333332953</v>
      </c>
      <c r="L41" s="3">
        <v>-699999.99999998778</v>
      </c>
      <c r="S41" s="9"/>
      <c r="T41" s="53"/>
    </row>
    <row r="42" spans="2:21" x14ac:dyDescent="0.25">
      <c r="B42" s="261">
        <v>13</v>
      </c>
      <c r="C42" s="262">
        <f>INDEX($AH$3:$AH$28,MATCH($B42,$H$3:$H$28,0))</f>
        <v>-29.100972253461421</v>
      </c>
      <c r="D42" s="263">
        <f>+INDEX($AI$3:$AI$28,MATCH($B42,$H$3:$H$28,0))</f>
        <v>7</v>
      </c>
      <c r="E42" s="51"/>
      <c r="S42" s="9"/>
      <c r="T42" s="53"/>
    </row>
    <row r="43" spans="2:21" x14ac:dyDescent="0.25">
      <c r="B43" s="56">
        <v>26</v>
      </c>
      <c r="C43" s="57">
        <f>INDEX($AH$3:$AH$28,MATCH($B43,$H$3:$H$28,0))</f>
        <v>-122.24415856276619</v>
      </c>
      <c r="D43" s="58">
        <f t="shared" si="21"/>
        <v>15</v>
      </c>
      <c r="E43" s="11">
        <f>+C43-C42</f>
        <v>-93.143186309304767</v>
      </c>
      <c r="H43" s="51"/>
      <c r="I43" s="51"/>
      <c r="J43" s="51"/>
      <c r="S43" s="9"/>
      <c r="T43" s="53"/>
    </row>
    <row r="44" spans="2:21" x14ac:dyDescent="0.25">
      <c r="C44" s="51"/>
      <c r="D44" s="51"/>
      <c r="E44" s="51"/>
      <c r="H44" s="51"/>
      <c r="I44" s="51"/>
      <c r="J44" s="51"/>
      <c r="S44" s="9"/>
      <c r="T44" s="53"/>
    </row>
    <row r="45" spans="2:21" x14ac:dyDescent="0.25">
      <c r="B45" s="8" t="s">
        <v>128</v>
      </c>
      <c r="C45" s="8" t="s">
        <v>129</v>
      </c>
      <c r="D45" s="8" t="s">
        <v>130</v>
      </c>
      <c r="E45" s="9"/>
      <c r="H45" s="8" t="s">
        <v>131</v>
      </c>
      <c r="I45" s="51"/>
      <c r="J45" s="8" t="s">
        <v>132</v>
      </c>
      <c r="K45" s="8" t="s">
        <v>133</v>
      </c>
      <c r="L45" s="8" t="s">
        <v>134</v>
      </c>
      <c r="M45" s="8" t="s">
        <v>135</v>
      </c>
      <c r="S45" s="9"/>
      <c r="T45" s="53"/>
    </row>
    <row r="46" spans="2:21" x14ac:dyDescent="0.25">
      <c r="B46" s="26" cm="1">
        <f t="array" ref="B46:B62">+B4:B20</f>
        <v>45470</v>
      </c>
      <c r="C46" s="59">
        <v>0.11255691200266243</v>
      </c>
      <c r="D46" s="57">
        <f ca="1">IF(_xlfn.DAYS($B$46,TODAY())&gt;14,(C46*100-$D$2)*100,10000*AVERAGE($T$3:$T$4)-100*$D$2)</f>
        <v>1.0691200266244039</v>
      </c>
      <c r="E46" s="13">
        <f ca="1">+SUM($D$46:$D46)</f>
        <v>1.0691200266244039</v>
      </c>
      <c r="G46" s="9"/>
      <c r="H46" s="26" cm="1">
        <f t="array" ref="H46:H64">Banxico_Meeting_Dates!E2:E20</f>
        <v>45455</v>
      </c>
      <c r="I46" s="51"/>
      <c r="J46" s="13">
        <v>0</v>
      </c>
      <c r="K46">
        <v>0</v>
      </c>
      <c r="L46">
        <v>0</v>
      </c>
      <c r="M46">
        <v>0</v>
      </c>
      <c r="N46" s="53"/>
      <c r="S46" s="9"/>
      <c r="T46" s="53"/>
    </row>
    <row r="47" spans="2:21" x14ac:dyDescent="0.25">
      <c r="B47" s="26">
        <v>45512</v>
      </c>
      <c r="C47" s="59">
        <v>0.11284049802504161</v>
      </c>
      <c r="D47" s="57">
        <f ca="1">+(C47*100-$D$2)*100-SUM($D$46:$D46)</f>
        <v>2.8358602237917196</v>
      </c>
      <c r="E47" s="13">
        <f ca="1">+SUM($D$46:$D47)</f>
        <v>3.9049802504161235</v>
      </c>
      <c r="G47" s="9"/>
      <c r="H47" s="26">
        <v>45504</v>
      </c>
      <c r="I47" s="51"/>
      <c r="J47" s="13">
        <v>0</v>
      </c>
      <c r="K47">
        <v>0</v>
      </c>
      <c r="L47">
        <v>0</v>
      </c>
      <c r="M47">
        <v>0</v>
      </c>
      <c r="N47" s="53"/>
      <c r="S47" s="9"/>
      <c r="T47" s="53"/>
    </row>
    <row r="48" spans="2:21" x14ac:dyDescent="0.25">
      <c r="B48" s="26">
        <v>45561</v>
      </c>
      <c r="C48" s="59">
        <v>0.11283100586934872</v>
      </c>
      <c r="D48" s="57">
        <f ca="1">+(C48*100-$D$2)*100-SUM($D$46:$D47)</f>
        <v>-9.4921556928895257E-2</v>
      </c>
      <c r="E48" s="13">
        <f ca="1">+SUM($D$46:$D48)</f>
        <v>3.8100586934872283</v>
      </c>
      <c r="G48" s="9"/>
      <c r="H48" s="26">
        <v>45553</v>
      </c>
      <c r="J48" s="13">
        <v>0</v>
      </c>
      <c r="K48">
        <v>-25</v>
      </c>
      <c r="L48">
        <v>0</v>
      </c>
      <c r="M48">
        <v>0</v>
      </c>
      <c r="N48" s="53"/>
      <c r="S48" s="9"/>
      <c r="T48" s="53"/>
    </row>
    <row r="49" spans="2:20" x14ac:dyDescent="0.25">
      <c r="B49" s="26">
        <v>45610</v>
      </c>
      <c r="C49" s="59">
        <v>0.11237906943321718</v>
      </c>
      <c r="D49" s="57">
        <f ca="1">+(C49*100-$D$2)*100-SUM($D$46:$D48)</f>
        <v>-4.5193643613153256</v>
      </c>
      <c r="E49" s="13">
        <f ca="1">+SUM($D$46:$D49)</f>
        <v>-0.70930566782809734</v>
      </c>
      <c r="H49" s="26">
        <v>45603</v>
      </c>
      <c r="J49" s="13">
        <v>-25</v>
      </c>
      <c r="K49">
        <v>-25</v>
      </c>
      <c r="L49">
        <v>0</v>
      </c>
      <c r="M49">
        <v>0</v>
      </c>
      <c r="N49" s="53"/>
      <c r="S49" s="9"/>
      <c r="T49" s="53"/>
    </row>
    <row r="50" spans="2:20" x14ac:dyDescent="0.25">
      <c r="B50" s="26">
        <v>45645</v>
      </c>
      <c r="C50" s="59">
        <v>0.1118761136836231</v>
      </c>
      <c r="D50" s="57">
        <f ca="1">+(C50*100-$D$2)*100-SUM($D$46:$D49)</f>
        <v>-5.0295574959408285</v>
      </c>
      <c r="E50" s="13">
        <f ca="1">+SUM($D$46:$D50)</f>
        <v>-5.7388631637689258</v>
      </c>
      <c r="H50" s="26">
        <v>45644</v>
      </c>
      <c r="J50" s="13">
        <v>-25</v>
      </c>
      <c r="K50">
        <v>-25</v>
      </c>
      <c r="L50">
        <v>0</v>
      </c>
      <c r="M50">
        <v>0</v>
      </c>
      <c r="N50" s="53"/>
      <c r="S50" s="9"/>
      <c r="T50" s="53"/>
    </row>
    <row r="51" spans="2:20" x14ac:dyDescent="0.25">
      <c r="B51" s="26">
        <v>45694</v>
      </c>
      <c r="C51" s="59">
        <v>0.1110892966651814</v>
      </c>
      <c r="D51" s="57">
        <f ca="1">+(C51*100-$D$2)*100-SUM($D$46:$D50)</f>
        <v>-7.8681701844169893</v>
      </c>
      <c r="E51" s="13">
        <f ca="1">+SUM($D$46:$D51)</f>
        <v>-13.607033348185915</v>
      </c>
      <c r="H51" s="26">
        <v>45693</v>
      </c>
      <c r="J51" s="13">
        <v>-25</v>
      </c>
      <c r="K51">
        <v>-25</v>
      </c>
      <c r="L51">
        <v>0</v>
      </c>
      <c r="M51">
        <v>0</v>
      </c>
      <c r="N51" s="53"/>
      <c r="S51" s="9"/>
      <c r="T51" s="53"/>
    </row>
    <row r="52" spans="2:20" x14ac:dyDescent="0.25">
      <c r="B52" s="26">
        <v>45741</v>
      </c>
      <c r="C52" s="59">
        <v>0.11031457081456095</v>
      </c>
      <c r="D52" s="57">
        <f ca="1">+(C52*100-$D$2)*100-SUM($D$46:$D51)</f>
        <v>-7.7472585062045241</v>
      </c>
      <c r="E52" s="13">
        <f ca="1">+SUM($D$46:$D52)</f>
        <v>-21.354291854390439</v>
      </c>
      <c r="H52" s="26">
        <v>45742</v>
      </c>
      <c r="J52" s="13">
        <v>-25</v>
      </c>
      <c r="K52">
        <v>-25</v>
      </c>
      <c r="L52">
        <v>0</v>
      </c>
      <c r="M52">
        <v>-50</v>
      </c>
      <c r="N52" s="53"/>
      <c r="S52" s="9"/>
      <c r="T52" s="53"/>
    </row>
    <row r="53" spans="2:20" x14ac:dyDescent="0.25">
      <c r="B53" s="26">
        <v>45792</v>
      </c>
      <c r="C53" s="59">
        <v>0.1095249382526894</v>
      </c>
      <c r="D53" s="57">
        <f ca="1">+(C53*100-$D$2)*100-SUM($D$46:$D52)</f>
        <v>-7.896325618715494</v>
      </c>
      <c r="E53" s="13">
        <f ca="1">+SUM($D$46:$D53)</f>
        <v>-29.250617473105933</v>
      </c>
      <c r="H53" s="26">
        <v>45784</v>
      </c>
      <c r="J53" s="13">
        <v>-25</v>
      </c>
      <c r="K53">
        <v>-25</v>
      </c>
      <c r="L53">
        <v>0</v>
      </c>
      <c r="M53">
        <v>-50</v>
      </c>
      <c r="N53" s="53"/>
      <c r="S53" s="9"/>
      <c r="T53" s="53"/>
    </row>
    <row r="54" spans="2:20" x14ac:dyDescent="0.25">
      <c r="B54" s="26">
        <v>45827</v>
      </c>
      <c r="C54" s="59">
        <v>0.10899078607296188</v>
      </c>
      <c r="D54" s="57">
        <f ca="1">+(C54*100-$D$2)*100-SUM($D$46:$D53)</f>
        <v>-5.341521797275206</v>
      </c>
      <c r="E54" s="13">
        <f ca="1">+SUM($D$46:$D54)</f>
        <v>-34.592139270381139</v>
      </c>
      <c r="H54" s="26">
        <v>45826</v>
      </c>
      <c r="J54" s="13">
        <v>-25</v>
      </c>
      <c r="K54">
        <v>-50</v>
      </c>
      <c r="L54">
        <v>0</v>
      </c>
      <c r="M54">
        <v>-50</v>
      </c>
      <c r="N54" s="53"/>
      <c r="S54" s="9"/>
      <c r="T54" s="53"/>
    </row>
    <row r="55" spans="2:20" x14ac:dyDescent="0.25">
      <c r="B55" s="26">
        <v>45876</v>
      </c>
      <c r="C55" s="59">
        <v>0.10812373027198761</v>
      </c>
      <c r="D55" s="57">
        <f ca="1">+(C55*100-$D$2)*100-SUM($D$46:$D54)</f>
        <v>-8.6705580097426349</v>
      </c>
      <c r="E55" s="13">
        <f ca="1">+SUM($D$46:$D55)</f>
        <v>-43.262697280123774</v>
      </c>
      <c r="H55" s="26">
        <v>45875</v>
      </c>
      <c r="J55" s="13">
        <v>-25</v>
      </c>
      <c r="K55">
        <v>-50</v>
      </c>
      <c r="L55">
        <v>0</v>
      </c>
      <c r="M55">
        <v>-50</v>
      </c>
      <c r="N55" s="53"/>
      <c r="S55" s="9"/>
      <c r="T55" s="53"/>
    </row>
    <row r="56" spans="2:20" x14ac:dyDescent="0.25">
      <c r="B56" s="26">
        <v>45924</v>
      </c>
      <c r="C56" s="59">
        <v>0.10712364212212508</v>
      </c>
      <c r="D56" s="57">
        <f ca="1">+(C56*100-$D$2)*100-SUM($D$46:$D55)</f>
        <v>-10.000881498625347</v>
      </c>
      <c r="E56" s="13">
        <f ca="1">+SUM($D$46:$D56)</f>
        <v>-53.263578778749121</v>
      </c>
      <c r="H56" s="26">
        <v>45924</v>
      </c>
      <c r="J56" s="13">
        <v>-25</v>
      </c>
      <c r="K56">
        <v>-50</v>
      </c>
      <c r="L56">
        <v>0</v>
      </c>
      <c r="M56">
        <v>-50</v>
      </c>
      <c r="N56" s="53"/>
    </row>
    <row r="57" spans="2:20" x14ac:dyDescent="0.25">
      <c r="B57" s="26">
        <v>45967</v>
      </c>
      <c r="C57" s="59">
        <v>0.1061010837578648</v>
      </c>
      <c r="D57" s="57">
        <f ca="1">+(C57*100-$D$2)*100-SUM($D$46:$D56)</f>
        <v>-10.225583642602842</v>
      </c>
      <c r="E57" s="13">
        <f ca="1">+SUM($D$46:$D57)</f>
        <v>-63.489162421351963</v>
      </c>
      <c r="H57" s="26">
        <v>45974</v>
      </c>
      <c r="J57" s="13">
        <v>-25</v>
      </c>
      <c r="K57">
        <v>-25</v>
      </c>
      <c r="L57">
        <v>-50</v>
      </c>
      <c r="M57">
        <v>-50</v>
      </c>
      <c r="N57" s="53"/>
    </row>
    <row r="58" spans="2:20" x14ac:dyDescent="0.25">
      <c r="B58" s="26">
        <v>46002</v>
      </c>
      <c r="C58" s="59">
        <v>0.10509783004964682</v>
      </c>
      <c r="D58" s="57">
        <f ca="1">+(C58*100-$D$2)*100-SUM($D$46:$D57)</f>
        <v>-10.032537082179786</v>
      </c>
      <c r="E58" s="13">
        <f ca="1">+SUM($D$46:$D58)</f>
        <v>-73.52169950353175</v>
      </c>
      <c r="H58" s="26">
        <v>46015</v>
      </c>
      <c r="J58" s="13">
        <v>-25</v>
      </c>
      <c r="K58">
        <v>-25</v>
      </c>
      <c r="L58">
        <v>-50</v>
      </c>
      <c r="M58">
        <v>-50</v>
      </c>
      <c r="N58" s="53"/>
    </row>
    <row r="59" spans="2:20" x14ac:dyDescent="0.25">
      <c r="B59" s="26">
        <v>46057</v>
      </c>
      <c r="C59" s="59">
        <v>0.10357356305509745</v>
      </c>
      <c r="D59" s="57">
        <f ca="1">+(C59*100-$D$2)*100-SUM($D$46:$D58)</f>
        <v>-15.242669945493688</v>
      </c>
      <c r="E59" s="13">
        <f ca="1">+SUM($D$46:$D59)</f>
        <v>-88.764369449025438</v>
      </c>
      <c r="H59" s="26">
        <v>46064</v>
      </c>
      <c r="J59" s="13">
        <v>-25</v>
      </c>
      <c r="K59">
        <v>-25</v>
      </c>
      <c r="L59">
        <v>-50</v>
      </c>
      <c r="M59">
        <v>-50</v>
      </c>
      <c r="N59" s="53"/>
    </row>
    <row r="60" spans="2:20" x14ac:dyDescent="0.25">
      <c r="B60" s="26">
        <v>46107</v>
      </c>
      <c r="C60" s="59">
        <v>0.10194299422798878</v>
      </c>
      <c r="D60" s="57">
        <f ca="1">+(C60*100-$D$2)*100-SUM($D$46:$D59)</f>
        <v>-16.305688271086709</v>
      </c>
      <c r="E60" s="13">
        <f ca="1">+SUM($D$46:$D60)</f>
        <v>-105.07005772011215</v>
      </c>
      <c r="H60" s="26">
        <v>46106</v>
      </c>
      <c r="J60" s="13">
        <v>-25</v>
      </c>
      <c r="K60">
        <v>0</v>
      </c>
      <c r="L60">
        <v>-50</v>
      </c>
      <c r="M60">
        <v>-50</v>
      </c>
      <c r="N60" s="53"/>
    </row>
    <row r="61" spans="2:20" x14ac:dyDescent="0.25">
      <c r="B61" s="26">
        <v>46156</v>
      </c>
      <c r="C61" s="59">
        <v>0.10018822213890198</v>
      </c>
      <c r="D61" s="57">
        <f ca="1">+(C61*100-$D$2)*100-SUM($D$46:$D60)</f>
        <v>-17.547720890867964</v>
      </c>
      <c r="E61" s="13">
        <f ca="1">+SUM($D$46:$D61)</f>
        <v>-122.61777861098011</v>
      </c>
      <c r="H61" s="26">
        <v>46148</v>
      </c>
      <c r="J61" s="13">
        <v>-25</v>
      </c>
      <c r="K61">
        <v>0</v>
      </c>
      <c r="L61">
        <v>-50</v>
      </c>
      <c r="M61">
        <v>-50</v>
      </c>
      <c r="N61" s="53"/>
    </row>
    <row r="62" spans="2:20" x14ac:dyDescent="0.25">
      <c r="B62" s="26">
        <v>46191</v>
      </c>
      <c r="C62" s="59">
        <v>9.8883560075372509E-2</v>
      </c>
      <c r="D62" s="57">
        <f ca="1">+(C62*100-$D$2)*100-SUM($D$46:$D61)</f>
        <v>-13.046620635294744</v>
      </c>
      <c r="E62" s="13">
        <f ca="1">+SUM($D$46:$D62)</f>
        <v>-135.66439924627485</v>
      </c>
      <c r="H62" s="26">
        <v>46190</v>
      </c>
      <c r="J62" s="13">
        <v>-25</v>
      </c>
      <c r="K62">
        <v>0</v>
      </c>
      <c r="L62">
        <v>-50</v>
      </c>
      <c r="M62">
        <v>-50</v>
      </c>
      <c r="N62" s="53"/>
    </row>
    <row r="63" spans="2:20" x14ac:dyDescent="0.25">
      <c r="H63" s="26">
        <v>46239</v>
      </c>
      <c r="J63" s="13">
        <v>-25</v>
      </c>
      <c r="K63">
        <v>0</v>
      </c>
      <c r="L63">
        <v>-50</v>
      </c>
      <c r="M63">
        <v>-50</v>
      </c>
      <c r="N63" s="53"/>
    </row>
    <row r="64" spans="2:20" x14ac:dyDescent="0.25">
      <c r="B64" t="s">
        <v>825</v>
      </c>
      <c r="H64" s="26">
        <v>46288</v>
      </c>
      <c r="J64" s="13">
        <v>-25</v>
      </c>
      <c r="K64">
        <v>0</v>
      </c>
      <c r="L64">
        <v>-50</v>
      </c>
      <c r="M64">
        <v>-50</v>
      </c>
      <c r="N64" s="53"/>
    </row>
    <row r="65" spans="2:7" x14ac:dyDescent="0.25">
      <c r="B65" s="8" t="s">
        <v>136</v>
      </c>
      <c r="C65" s="8" t="s">
        <v>137</v>
      </c>
      <c r="D65" s="8" t="s">
        <v>581</v>
      </c>
      <c r="E65" s="8" t="s">
        <v>138</v>
      </c>
    </row>
    <row r="66" spans="2:7" x14ac:dyDescent="0.25">
      <c r="B66" s="26" cm="1">
        <f t="array" ref="B66:B78">+B46:B58</f>
        <v>45470</v>
      </c>
      <c r="C66" s="57" cm="1">
        <f t="array" aca="1" ref="C66:C78" ca="1">+D46:D58</f>
        <v>1.0691200266244039</v>
      </c>
      <c r="D66" s="57">
        <f ca="1">+E46</f>
        <v>1.0691200266244039</v>
      </c>
      <c r="E66" s="59">
        <f ca="1">+$D$2/100-0.0025+D66/10000</f>
        <v>0.11005691200266243</v>
      </c>
      <c r="G66" s="362"/>
    </row>
    <row r="67" spans="2:7" x14ac:dyDescent="0.25">
      <c r="B67" s="26">
        <v>45512</v>
      </c>
      <c r="C67" s="57">
        <f ca="1"/>
        <v>2.8358602237917196</v>
      </c>
      <c r="D67" s="57">
        <f t="shared" ref="D67:D73" ca="1" si="22">+E47</f>
        <v>3.9049802504161235</v>
      </c>
      <c r="E67" s="59">
        <f t="shared" ref="E67:E73" ca="1" si="23">+$D$2/100-0.0025+D67/10000</f>
        <v>0.1103404980250416</v>
      </c>
      <c r="G67" s="362"/>
    </row>
    <row r="68" spans="2:7" x14ac:dyDescent="0.25">
      <c r="B68" s="26">
        <v>45561</v>
      </c>
      <c r="C68" s="57">
        <f ca="1"/>
        <v>-9.4921556928895257E-2</v>
      </c>
      <c r="D68" s="57">
        <f t="shared" ca="1" si="22"/>
        <v>3.8100586934872283</v>
      </c>
      <c r="E68" s="59">
        <f t="shared" ca="1" si="23"/>
        <v>0.11033100586934871</v>
      </c>
      <c r="G68" s="362"/>
    </row>
    <row r="69" spans="2:7" x14ac:dyDescent="0.25">
      <c r="B69" s="26">
        <v>45610</v>
      </c>
      <c r="C69" s="57">
        <f ca="1"/>
        <v>-4.5193643613153256</v>
      </c>
      <c r="D69" s="57">
        <f t="shared" ca="1" si="22"/>
        <v>-0.70930566782809734</v>
      </c>
      <c r="E69" s="59">
        <f t="shared" ca="1" si="23"/>
        <v>0.10987906943321718</v>
      </c>
      <c r="G69" s="362"/>
    </row>
    <row r="70" spans="2:7" x14ac:dyDescent="0.25">
      <c r="B70" s="26">
        <v>45645</v>
      </c>
      <c r="C70" s="57">
        <f ca="1"/>
        <v>-5.0295574959408285</v>
      </c>
      <c r="D70" s="57">
        <f t="shared" ca="1" si="22"/>
        <v>-5.7388631637689258</v>
      </c>
      <c r="E70" s="59">
        <f t="shared" ca="1" si="23"/>
        <v>0.1093761136836231</v>
      </c>
      <c r="G70" s="362"/>
    </row>
    <row r="71" spans="2:7" x14ac:dyDescent="0.25">
      <c r="B71" s="26">
        <v>45694</v>
      </c>
      <c r="C71" s="57">
        <f ca="1"/>
        <v>-7.8681701844169893</v>
      </c>
      <c r="D71" s="57">
        <f t="shared" ca="1" si="22"/>
        <v>-13.607033348185915</v>
      </c>
      <c r="E71" s="59">
        <f t="shared" ca="1" si="23"/>
        <v>0.1085892966651814</v>
      </c>
      <c r="G71" s="362"/>
    </row>
    <row r="72" spans="2:7" x14ac:dyDescent="0.25">
      <c r="B72" s="26">
        <v>45741</v>
      </c>
      <c r="C72" s="57">
        <f ca="1"/>
        <v>-7.7472585062045241</v>
      </c>
      <c r="D72" s="57">
        <f t="shared" ca="1" si="22"/>
        <v>-21.354291854390439</v>
      </c>
      <c r="E72" s="59">
        <f t="shared" ca="1" si="23"/>
        <v>0.10781457081456094</v>
      </c>
      <c r="G72" s="362"/>
    </row>
    <row r="73" spans="2:7" x14ac:dyDescent="0.25">
      <c r="B73" s="26">
        <v>45792</v>
      </c>
      <c r="C73" s="57">
        <f ca="1"/>
        <v>-7.896325618715494</v>
      </c>
      <c r="D73" s="57">
        <f t="shared" ca="1" si="22"/>
        <v>-29.250617473105933</v>
      </c>
      <c r="E73" s="59">
        <f t="shared" ca="1" si="23"/>
        <v>0.1070249382526894</v>
      </c>
      <c r="G73" s="362"/>
    </row>
    <row r="74" spans="2:7" x14ac:dyDescent="0.25">
      <c r="B74" s="26">
        <v>45827</v>
      </c>
      <c r="C74" s="57">
        <f ca="1"/>
        <v>-5.341521797275206</v>
      </c>
      <c r="D74" s="57">
        <f ca="1">+E54</f>
        <v>-34.592139270381139</v>
      </c>
      <c r="E74" s="59">
        <f ca="1">+$D$2/100-0.0025+D74/10000</f>
        <v>0.10649078607296188</v>
      </c>
      <c r="G74" s="362"/>
    </row>
    <row r="75" spans="2:7" x14ac:dyDescent="0.25">
      <c r="B75" s="26">
        <v>45876</v>
      </c>
      <c r="C75" s="57">
        <f ca="1"/>
        <v>-8.6705580097426349</v>
      </c>
      <c r="D75" s="57">
        <f t="shared" ref="D75:D78" ca="1" si="24">+E55</f>
        <v>-43.262697280123774</v>
      </c>
      <c r="E75" s="59">
        <f t="shared" ref="E75:E78" ca="1" si="25">+$D$2/100-0.0025+D75/10000</f>
        <v>0.10562373027198761</v>
      </c>
    </row>
    <row r="76" spans="2:7" x14ac:dyDescent="0.25">
      <c r="B76" s="26">
        <v>45924</v>
      </c>
      <c r="C76" s="57">
        <f ca="1"/>
        <v>-10.000881498625347</v>
      </c>
      <c r="D76" s="57">
        <f t="shared" ca="1" si="24"/>
        <v>-53.263578778749121</v>
      </c>
      <c r="E76" s="59">
        <f t="shared" ca="1" si="25"/>
        <v>0.10462364212212508</v>
      </c>
    </row>
    <row r="77" spans="2:7" x14ac:dyDescent="0.25">
      <c r="B77" s="26">
        <v>45967</v>
      </c>
      <c r="C77" s="57">
        <f ca="1"/>
        <v>-10.225583642602842</v>
      </c>
      <c r="D77" s="57">
        <f t="shared" ca="1" si="24"/>
        <v>-63.489162421351963</v>
      </c>
      <c r="E77" s="59">
        <f t="shared" ca="1" si="25"/>
        <v>0.1036010837578648</v>
      </c>
    </row>
    <row r="78" spans="2:7" x14ac:dyDescent="0.25">
      <c r="B78" s="26">
        <v>46002</v>
      </c>
      <c r="C78" s="57">
        <f ca="1"/>
        <v>-10.032537082179786</v>
      </c>
      <c r="D78" s="57">
        <f t="shared" ca="1" si="24"/>
        <v>-73.52169950353175</v>
      </c>
      <c r="E78" s="59">
        <f t="shared" ca="1" si="25"/>
        <v>0.10259783004964682</v>
      </c>
    </row>
    <row r="79" spans="2:7" x14ac:dyDescent="0.25">
      <c r="B79" s="26"/>
    </row>
  </sheetData>
  <mergeCells count="2">
    <mergeCell ref="B2:B3"/>
    <mergeCell ref="E2:E3"/>
  </mergeCells>
  <conditionalFormatting sqref="B4:E22">
    <cfRule type="expression" dxfId="29" priority="1">
      <formula>$A4=0</formula>
    </cfRule>
  </conditionalFormatting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8D768-7C4D-4B83-A683-54EAEB0B2DE6}">
  <sheetPr>
    <tabColor rgb="FFC00000"/>
  </sheetPr>
  <dimension ref="A1:BU429"/>
  <sheetViews>
    <sheetView tabSelected="1" zoomScale="80" zoomScaleNormal="80" workbookViewId="0">
      <pane xSplit="1" ySplit="3" topLeftCell="B34" activePane="bottomRight" state="frozen"/>
      <selection pane="topRight" activeCell="B1" sqref="B1"/>
      <selection pane="bottomLeft" activeCell="A4" sqref="A4"/>
      <selection pane="bottomRight" activeCell="H54" sqref="H54"/>
    </sheetView>
  </sheetViews>
  <sheetFormatPr defaultColWidth="15.5703125" defaultRowHeight="15" x14ac:dyDescent="0.25"/>
  <cols>
    <col min="1" max="1" width="7" style="62" bestFit="1" customWidth="1"/>
    <col min="2" max="2" width="12" style="62" customWidth="1"/>
    <col min="3" max="3" width="7.5703125" style="62" bestFit="1" customWidth="1"/>
    <col min="4" max="4" width="11.28515625" style="62" bestFit="1" customWidth="1"/>
    <col min="5" max="5" width="10.85546875" style="62" bestFit="1" customWidth="1"/>
    <col min="6" max="6" width="11.85546875" style="62" customWidth="1"/>
    <col min="7" max="7" width="11.5703125" style="62" customWidth="1"/>
    <col min="8" max="8" width="17.42578125" style="102" bestFit="1" customWidth="1"/>
    <col min="9" max="9" width="13.7109375" style="62" bestFit="1" customWidth="1"/>
    <col min="10" max="10" width="15.85546875" style="63" bestFit="1" customWidth="1"/>
    <col min="11" max="11" width="14.85546875" style="63" bestFit="1" customWidth="1"/>
    <col min="12" max="12" width="16.42578125" style="62" bestFit="1" customWidth="1"/>
    <col min="13" max="13" width="11.5703125" style="62" bestFit="1" customWidth="1"/>
    <col min="14" max="14" width="15.5703125" style="62" bestFit="1"/>
    <col min="15" max="15" width="12.85546875" style="62" bestFit="1" customWidth="1"/>
    <col min="16" max="16" width="11.140625" style="62" customWidth="1"/>
    <col min="17" max="17" width="10" style="62" customWidth="1"/>
    <col min="18" max="18" width="2.7109375" style="265" customWidth="1"/>
    <col min="19" max="32" width="11.7109375" style="64" customWidth="1"/>
    <col min="33" max="33" width="2.7109375" style="359" customWidth="1"/>
    <col min="34" max="34" width="9.5703125" style="265" bestFit="1" customWidth="1"/>
    <col min="35" max="48" width="8.7109375" style="62" customWidth="1"/>
    <col min="49" max="49" width="2.7109375" style="359" customWidth="1"/>
    <col min="50" max="50" width="8.7109375" style="265" customWidth="1"/>
    <col min="51" max="64" width="8.7109375" style="62" customWidth="1"/>
    <col min="65" max="66" width="9.85546875" style="365" bestFit="1" customWidth="1"/>
    <col min="67" max="67" width="15.5703125" style="66"/>
    <col min="68" max="68" width="2.7109375" style="359" customWidth="1"/>
    <col min="69" max="69" width="8.140625" style="93" customWidth="1"/>
    <col min="70" max="70" width="8.28515625" style="93" customWidth="1"/>
    <col min="71" max="71" width="7.85546875" style="93" bestFit="1" customWidth="1"/>
    <col min="72" max="72" width="7.140625" style="93" bestFit="1" customWidth="1"/>
    <col min="73" max="73" width="15.5703125" style="93"/>
    <col min="74" max="16384" width="15.5703125" style="62"/>
  </cols>
  <sheetData>
    <row r="1" spans="1:71" x14ac:dyDescent="0.25">
      <c r="A1" s="1" t="s">
        <v>139</v>
      </c>
      <c r="B1" s="249">
        <v>45455</v>
      </c>
      <c r="C1" s="60"/>
      <c r="D1" s="61" t="s">
        <v>119</v>
      </c>
      <c r="E1" s="264">
        <v>18.7</v>
      </c>
      <c r="G1" s="61" t="s">
        <v>507</v>
      </c>
      <c r="H1" s="278">
        <v>8.1363190000000003</v>
      </c>
      <c r="J1" s="63" t="s">
        <v>140</v>
      </c>
      <c r="K1" s="63">
        <f>+SUMIFS($J:$J,$N:$N,"Collapse")</f>
        <v>-13606169.166295648</v>
      </c>
      <c r="L1" s="63">
        <f>+K1-L2</f>
        <v>-13686693.893589444</v>
      </c>
      <c r="M1" s="63" t="s">
        <v>541</v>
      </c>
      <c r="N1" s="292">
        <f>(MXN_TIIE!E12-USD_SOFR!E16)*100</f>
        <v>598.8900000000001</v>
      </c>
      <c r="O1" s="63" t="s">
        <v>543</v>
      </c>
      <c r="P1" s="294">
        <f>+(MXN_TIIE!$E$7-USD_SOFR!E8)*100</f>
        <v>623.98</v>
      </c>
      <c r="Q1" s="66"/>
    </row>
    <row r="2" spans="1:71" x14ac:dyDescent="0.25">
      <c r="B2" s="67"/>
      <c r="C2" s="67"/>
      <c r="G2" s="68"/>
      <c r="H2" s="290">
        <f>+H1*700</f>
        <v>5695.4233000000004</v>
      </c>
      <c r="J2" s="63" t="s">
        <v>141</v>
      </c>
      <c r="K2" s="63">
        <f>+SUMIFS($K4:$K204,$N4:$N204,"Collapse")</f>
        <v>165.45940239639822</v>
      </c>
      <c r="L2" s="63">
        <f>0.5*SUMIFS(O10:O180,N10:N180,"Collapse")*E1/2</f>
        <v>80524.727293796837</v>
      </c>
      <c r="M2" s="63" t="s">
        <v>542</v>
      </c>
      <c r="N2" s="292">
        <f>(MXN_TIIE!E10-USD_SOFR!E11)*100</f>
        <v>596.57000000000005</v>
      </c>
      <c r="O2" s="65"/>
      <c r="P2" s="66"/>
      <c r="Q2" s="66"/>
      <c r="S2" s="64" t="s">
        <v>566</v>
      </c>
      <c r="AI2" s="62" t="s">
        <v>567</v>
      </c>
      <c r="AT2" s="357">
        <f>+AS7-AQ7</f>
        <v>0</v>
      </c>
    </row>
    <row r="3" spans="1:71" x14ac:dyDescent="0.25">
      <c r="A3" s="1" t="s">
        <v>3</v>
      </c>
      <c r="B3" s="1" t="s">
        <v>142</v>
      </c>
      <c r="C3" s="1" t="s">
        <v>143</v>
      </c>
      <c r="D3" s="1" t="s">
        <v>4</v>
      </c>
      <c r="E3" s="1" t="s">
        <v>144</v>
      </c>
      <c r="F3" s="1" t="s">
        <v>145</v>
      </c>
      <c r="G3" s="1" t="s">
        <v>146</v>
      </c>
      <c r="H3" s="69" t="s">
        <v>147</v>
      </c>
      <c r="I3" s="1" t="s">
        <v>59</v>
      </c>
      <c r="J3" s="70" t="s">
        <v>148</v>
      </c>
      <c r="K3" s="70" t="s">
        <v>149</v>
      </c>
      <c r="L3" s="1" t="s">
        <v>150</v>
      </c>
      <c r="M3" s="1" t="s">
        <v>151</v>
      </c>
      <c r="N3" s="1" t="s">
        <v>152</v>
      </c>
      <c r="O3" s="1" t="s">
        <v>153</v>
      </c>
      <c r="P3" s="1" t="s">
        <v>154</v>
      </c>
      <c r="Q3" s="1" t="s">
        <v>155</v>
      </c>
      <c r="S3" s="70" t="s">
        <v>156</v>
      </c>
      <c r="T3" s="70" t="s">
        <v>157</v>
      </c>
      <c r="U3" s="70" t="s">
        <v>158</v>
      </c>
      <c r="V3" s="70" t="s">
        <v>159</v>
      </c>
      <c r="W3" s="70" t="s">
        <v>160</v>
      </c>
      <c r="X3" s="70" t="s">
        <v>161</v>
      </c>
      <c r="Y3" s="70" t="s">
        <v>162</v>
      </c>
      <c r="Z3" s="70" t="s">
        <v>163</v>
      </c>
      <c r="AA3" s="70" t="s">
        <v>164</v>
      </c>
      <c r="AB3" s="70" t="s">
        <v>165</v>
      </c>
      <c r="AC3" s="70" t="s">
        <v>166</v>
      </c>
      <c r="AD3" s="70" t="s">
        <v>167</v>
      </c>
      <c r="AE3" s="70" t="s">
        <v>168</v>
      </c>
      <c r="AF3" s="70" t="s">
        <v>169</v>
      </c>
      <c r="AH3" s="70" t="s">
        <v>568</v>
      </c>
      <c r="AI3" s="70" t="s">
        <v>156</v>
      </c>
      <c r="AJ3" s="70" t="s">
        <v>157</v>
      </c>
      <c r="AK3" s="70" t="s">
        <v>158</v>
      </c>
      <c r="AL3" s="70" t="s">
        <v>159</v>
      </c>
      <c r="AM3" s="70" t="s">
        <v>160</v>
      </c>
      <c r="AN3" s="70" t="s">
        <v>161</v>
      </c>
      <c r="AO3" s="70" t="s">
        <v>162</v>
      </c>
      <c r="AP3" s="70" t="s">
        <v>163</v>
      </c>
      <c r="AQ3" s="70" t="s">
        <v>164</v>
      </c>
      <c r="AR3" s="70" t="s">
        <v>165</v>
      </c>
      <c r="AS3" s="70" t="s">
        <v>166</v>
      </c>
      <c r="AT3" s="70" t="s">
        <v>167</v>
      </c>
      <c r="AU3" s="70" t="s">
        <v>168</v>
      </c>
      <c r="AV3" s="70" t="s">
        <v>169</v>
      </c>
      <c r="AX3" s="70" t="s">
        <v>569</v>
      </c>
      <c r="AY3" s="70" t="s">
        <v>329</v>
      </c>
      <c r="AZ3" s="70" t="s">
        <v>333</v>
      </c>
      <c r="BA3" s="70" t="s">
        <v>337</v>
      </c>
      <c r="BB3" s="70" t="s">
        <v>340</v>
      </c>
      <c r="BC3" s="70" t="s">
        <v>343</v>
      </c>
      <c r="BD3" s="70" t="s">
        <v>345</v>
      </c>
      <c r="BE3" s="70" t="s">
        <v>347</v>
      </c>
      <c r="BF3" s="70" t="s">
        <v>349</v>
      </c>
      <c r="BG3" s="70" t="s">
        <v>351</v>
      </c>
      <c r="BH3" s="70" t="s">
        <v>353</v>
      </c>
      <c r="BI3" s="70" t="s">
        <v>355</v>
      </c>
      <c r="BJ3" s="70" t="s">
        <v>357</v>
      </c>
      <c r="BK3" s="70" t="s">
        <v>359</v>
      </c>
      <c r="BL3" s="70" t="s">
        <v>361</v>
      </c>
      <c r="BM3" s="150" t="s">
        <v>585</v>
      </c>
      <c r="BN3" s="150" t="s">
        <v>586</v>
      </c>
      <c r="BO3" s="367" t="s">
        <v>587</v>
      </c>
    </row>
    <row r="4" spans="1:71" x14ac:dyDescent="0.25">
      <c r="A4" s="62">
        <v>1</v>
      </c>
      <c r="B4" s="72" t="s">
        <v>170</v>
      </c>
      <c r="C4" s="73" t="s">
        <v>170</v>
      </c>
      <c r="D4" s="73">
        <v>13</v>
      </c>
      <c r="E4" s="73">
        <v>13</v>
      </c>
      <c r="F4" s="74"/>
      <c r="G4" s="74"/>
      <c r="H4" s="75">
        <v>200000000</v>
      </c>
      <c r="I4" s="429">
        <v>0.10452291598877783</v>
      </c>
      <c r="J4" s="77"/>
      <c r="K4" s="77">
        <v>-913.60027801275339</v>
      </c>
      <c r="L4" s="73" t="s">
        <v>171</v>
      </c>
      <c r="M4" s="78"/>
      <c r="N4" s="73" t="s">
        <v>40</v>
      </c>
      <c r="O4" s="73"/>
      <c r="P4" s="79"/>
      <c r="S4" s="64">
        <v>2.4881180358264322E-8</v>
      </c>
      <c r="T4" s="64">
        <v>-4.0431918082179522E-8</v>
      </c>
      <c r="U4" s="64">
        <v>7.8642302203799734E-8</v>
      </c>
      <c r="V4" s="64">
        <v>-4.5319292795410016E-7</v>
      </c>
      <c r="W4" s="64">
        <v>-5685.8202419062982</v>
      </c>
      <c r="X4" s="64">
        <v>10790.526810293495</v>
      </c>
      <c r="Y4" s="64">
        <v>7.7046831697980895</v>
      </c>
      <c r="Z4" s="64">
        <v>-2.7372561236550781</v>
      </c>
      <c r="AA4" s="64">
        <v>0.75031590940515969</v>
      </c>
      <c r="AB4" s="64">
        <v>-0.10625402904579086</v>
      </c>
      <c r="AC4" s="64">
        <v>2.3167310449758439E-2</v>
      </c>
      <c r="AD4" s="64">
        <v>-5.8751415784090693E-3</v>
      </c>
      <c r="AE4" s="64">
        <v>2.1116573351768427E-3</v>
      </c>
      <c r="AF4" s="64">
        <v>-3.2710932371576417E-4</v>
      </c>
      <c r="AI4" s="357"/>
      <c r="AJ4" s="357"/>
      <c r="AK4" s="357"/>
      <c r="AL4" s="357"/>
      <c r="AM4" s="357"/>
      <c r="AN4" s="357"/>
      <c r="AO4" s="357"/>
      <c r="AP4" s="357"/>
      <c r="AQ4" s="357"/>
      <c r="AR4" s="357"/>
      <c r="AS4" s="357"/>
      <c r="AT4" s="357"/>
      <c r="AU4" s="357"/>
      <c r="AV4" s="357"/>
      <c r="AY4" s="93"/>
      <c r="AZ4" s="93"/>
      <c r="BA4" s="93"/>
      <c r="BB4" s="93"/>
      <c r="BC4" s="93">
        <v>0.5</v>
      </c>
      <c r="BD4" s="93">
        <v>0.25</v>
      </c>
      <c r="BE4" s="93"/>
      <c r="BF4" s="93"/>
      <c r="BG4" s="93"/>
      <c r="BH4" s="93"/>
      <c r="BI4" s="93"/>
      <c r="BJ4" s="93"/>
      <c r="BK4" s="93"/>
      <c r="BL4" s="93"/>
      <c r="BM4" s="366"/>
      <c r="BN4" s="366"/>
    </row>
    <row r="5" spans="1:71" x14ac:dyDescent="0.25">
      <c r="A5" s="62">
        <v>2</v>
      </c>
      <c r="B5" s="72" t="s">
        <v>170</v>
      </c>
      <c r="C5" s="73" t="s">
        <v>170</v>
      </c>
      <c r="D5" s="73">
        <v>26</v>
      </c>
      <c r="E5" s="73">
        <v>13</v>
      </c>
      <c r="F5" s="74"/>
      <c r="G5" s="74"/>
      <c r="H5" s="75">
        <v>1089907822.806345</v>
      </c>
      <c r="I5" s="429">
        <v>9.5762175161912044E-2</v>
      </c>
      <c r="J5" s="77"/>
      <c r="K5" s="77">
        <v>-4439.1550233864527</v>
      </c>
      <c r="L5" s="73" t="s">
        <v>171</v>
      </c>
      <c r="M5" s="78">
        <v>1</v>
      </c>
      <c r="N5" s="73" t="s">
        <v>42</v>
      </c>
      <c r="O5" s="356">
        <f>(I5-I4)*10000</f>
        <v>-87.607408268657878</v>
      </c>
      <c r="P5" s="79"/>
      <c r="S5" s="64">
        <v>6.2202950895660805E-9</v>
      </c>
      <c r="T5" s="64">
        <v>1.1996283387020298E-8</v>
      </c>
      <c r="U5" s="64">
        <v>1.5595168403126386E-7</v>
      </c>
      <c r="V5" s="64">
        <v>-7.4332526320314666E-7</v>
      </c>
      <c r="W5" s="64">
        <v>1.3680206129124259E-6</v>
      </c>
      <c r="X5" s="64">
        <v>11828.425422757802</v>
      </c>
      <c r="Y5" s="64">
        <v>-16823.929020909156</v>
      </c>
      <c r="Z5" s="64">
        <v>-20.344287538718252</v>
      </c>
      <c r="AA5" s="64">
        <v>5.5763603142722653</v>
      </c>
      <c r="AB5" s="64">
        <v>-0.78916484769394868</v>
      </c>
      <c r="AC5" s="64">
        <v>0.17150319529330416</v>
      </c>
      <c r="AD5" s="64">
        <v>-4.3591484982835584E-2</v>
      </c>
      <c r="AE5" s="64">
        <v>1.494206096698193E-2</v>
      </c>
      <c r="AF5" s="64">
        <v>-2.3070736814038589E-3</v>
      </c>
      <c r="AI5" s="357"/>
      <c r="AJ5" s="357"/>
      <c r="AK5" s="357"/>
      <c r="AL5" s="357"/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Y5" s="93"/>
      <c r="AZ5" s="93"/>
      <c r="BA5" s="93"/>
      <c r="BB5" s="93"/>
      <c r="BC5" s="93"/>
      <c r="BD5" s="93">
        <v>0.25</v>
      </c>
      <c r="BE5" s="93">
        <v>0.5</v>
      </c>
      <c r="BF5" s="93"/>
      <c r="BG5" s="93"/>
      <c r="BH5" s="93"/>
      <c r="BI5" s="93"/>
      <c r="BJ5" s="93"/>
      <c r="BK5" s="93"/>
      <c r="BL5" s="93"/>
      <c r="BM5" s="366"/>
      <c r="BN5" s="366"/>
      <c r="BQ5" s="93">
        <f>(BM5-BN4)*10000</f>
        <v>0</v>
      </c>
      <c r="BR5" s="93">
        <f>(BN5-BM4)*10000</f>
        <v>0</v>
      </c>
      <c r="BS5" s="93">
        <f>+BR5-BQ5</f>
        <v>0</v>
      </c>
    </row>
    <row r="6" spans="1:71" x14ac:dyDescent="0.25">
      <c r="A6" s="62">
        <v>3</v>
      </c>
      <c r="B6" s="72" t="s">
        <v>170</v>
      </c>
      <c r="C6" s="73" t="s">
        <v>170</v>
      </c>
      <c r="D6" s="73">
        <v>26</v>
      </c>
      <c r="E6" s="73">
        <v>65</v>
      </c>
      <c r="F6" s="74"/>
      <c r="G6" s="74"/>
      <c r="H6" s="75">
        <v>250000000</v>
      </c>
      <c r="I6" s="429">
        <v>9.4893272145956706E-2</v>
      </c>
      <c r="J6" s="77"/>
      <c r="K6" s="77">
        <v>-4292.5725500927092</v>
      </c>
      <c r="L6" s="73" t="s">
        <v>171</v>
      </c>
      <c r="M6" s="78"/>
      <c r="N6" s="73" t="s">
        <v>50</v>
      </c>
      <c r="O6" s="80"/>
      <c r="P6" s="79"/>
      <c r="S6" s="64">
        <v>-2.2215339605593144E-8</v>
      </c>
      <c r="T6" s="64">
        <v>-1.5106430931803337E-8</v>
      </c>
      <c r="U6" s="64">
        <v>2.0438112437145694E-8</v>
      </c>
      <c r="V6" s="64">
        <v>-1.1951852707809112E-7</v>
      </c>
      <c r="W6" s="64">
        <v>2.310395318981687E-7</v>
      </c>
      <c r="X6" s="64">
        <v>2694.4083147134365</v>
      </c>
      <c r="Y6" s="64">
        <v>19.721752509045555</v>
      </c>
      <c r="Z6" s="64">
        <v>10.096650538863093</v>
      </c>
      <c r="AA6" s="64">
        <v>50.187579613443113</v>
      </c>
      <c r="AB6" s="64">
        <v>-7668.8570657978162</v>
      </c>
      <c r="AC6" s="64">
        <v>-3.9831424412235994</v>
      </c>
      <c r="AD6" s="64">
        <v>1.0109670809893598</v>
      </c>
      <c r="AE6" s="64">
        <v>-0.34364789495087672</v>
      </c>
      <c r="AF6" s="64">
        <v>5.1291009786766102E-2</v>
      </c>
      <c r="AI6" s="357"/>
      <c r="AJ6" s="357"/>
      <c r="AK6" s="357"/>
      <c r="AL6" s="357"/>
      <c r="AM6" s="357"/>
      <c r="AN6" s="357"/>
      <c r="AO6" s="357"/>
      <c r="AP6" s="357"/>
      <c r="AQ6" s="357"/>
      <c r="AR6" s="357"/>
      <c r="AS6" s="357"/>
      <c r="AT6" s="357"/>
      <c r="AU6" s="357"/>
      <c r="AV6" s="357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366"/>
      <c r="BN6" s="366"/>
    </row>
    <row r="7" spans="1:71" x14ac:dyDescent="0.25">
      <c r="A7" s="62">
        <v>4</v>
      </c>
      <c r="B7" s="72" t="s">
        <v>170</v>
      </c>
      <c r="C7" s="73" t="s">
        <v>170</v>
      </c>
      <c r="D7" s="73">
        <v>65</v>
      </c>
      <c r="E7" s="73">
        <v>65</v>
      </c>
      <c r="F7" s="74"/>
      <c r="G7" s="74"/>
      <c r="H7" s="75">
        <v>-690000000</v>
      </c>
      <c r="I7" s="429">
        <v>9.7572888032631422E-2</v>
      </c>
      <c r="J7" s="77"/>
      <c r="K7" s="77">
        <v>9081.2121767977023</v>
      </c>
      <c r="L7" s="73" t="s">
        <v>171</v>
      </c>
      <c r="M7" s="78"/>
      <c r="N7" s="73" t="s">
        <v>55</v>
      </c>
      <c r="O7" s="81"/>
      <c r="P7" s="79"/>
      <c r="S7" s="64">
        <v>2.6658407526711775E-8</v>
      </c>
      <c r="T7" s="64">
        <v>8.4418290501253953E-9</v>
      </c>
      <c r="U7" s="64">
        <v>5.3316815053423547E-9</v>
      </c>
      <c r="V7" s="64">
        <v>1.6883658100250791E-8</v>
      </c>
      <c r="W7" s="64">
        <v>3.5544543368949031E-9</v>
      </c>
      <c r="X7" s="64">
        <v>-5.9336861498319333</v>
      </c>
      <c r="Y7" s="64">
        <v>-8.6150660344893097</v>
      </c>
      <c r="Z7" s="64">
        <v>-14.87578001150797</v>
      </c>
      <c r="AA7" s="64">
        <v>7148.3470278868344</v>
      </c>
      <c r="AB7" s="64">
        <v>50.141950944496678</v>
      </c>
      <c r="AC7" s="64">
        <v>-11750.082451949036</v>
      </c>
      <c r="AD7" s="64">
        <v>-4.5380758983453795</v>
      </c>
      <c r="AE7" s="64">
        <v>1.5427269589368515</v>
      </c>
      <c r="AF7" s="64">
        <v>-0.23019443905284592</v>
      </c>
      <c r="AI7" s="357"/>
      <c r="AJ7" s="357"/>
      <c r="AK7" s="357"/>
      <c r="AL7" s="357"/>
      <c r="AM7" s="357"/>
      <c r="AN7" s="357"/>
      <c r="AO7" s="357"/>
      <c r="AP7" s="357"/>
      <c r="AQ7" s="357"/>
      <c r="AR7" s="357"/>
      <c r="AS7" s="357"/>
      <c r="AT7" s="357"/>
      <c r="AU7" s="357"/>
      <c r="AV7" s="357"/>
      <c r="AY7" s="93"/>
      <c r="AZ7" s="93"/>
      <c r="BA7" s="93"/>
      <c r="BB7" s="93"/>
      <c r="BC7" s="93"/>
      <c r="BD7" s="93"/>
      <c r="BE7" s="93"/>
      <c r="BF7" s="93"/>
      <c r="BG7" s="93">
        <v>0.5</v>
      </c>
      <c r="BH7" s="93"/>
      <c r="BI7" s="93">
        <v>0.5</v>
      </c>
      <c r="BJ7" s="93"/>
      <c r="BK7" s="93"/>
      <c r="BL7" s="93"/>
      <c r="BM7" s="366"/>
      <c r="BN7" s="366"/>
      <c r="BO7" s="424"/>
    </row>
    <row r="8" spans="1:71" x14ac:dyDescent="0.25">
      <c r="A8" s="62">
        <v>5</v>
      </c>
      <c r="B8" s="72" t="s">
        <v>170</v>
      </c>
      <c r="C8" s="73" t="s">
        <v>170</v>
      </c>
      <c r="D8" s="73">
        <v>39</v>
      </c>
      <c r="E8" s="73">
        <v>13</v>
      </c>
      <c r="F8" s="74"/>
      <c r="G8" s="74"/>
      <c r="H8" s="75">
        <v>-1176533351.9077203</v>
      </c>
      <c r="I8" s="429">
        <v>9.2026014195854419E-2</v>
      </c>
      <c r="J8" s="77"/>
      <c r="K8" s="77">
        <v>4365.8786481774268</v>
      </c>
      <c r="L8" s="73" t="s">
        <v>171</v>
      </c>
      <c r="M8" s="78">
        <v>1</v>
      </c>
      <c r="N8" s="73" t="s">
        <v>45</v>
      </c>
      <c r="O8" s="107">
        <f>10000*(I8-I5)</f>
        <v>-37.361609660576249</v>
      </c>
      <c r="P8" s="364"/>
      <c r="S8" s="64">
        <v>6.6646018816779431E-8</v>
      </c>
      <c r="T8" s="64">
        <v>7.4643541074792962E-8</v>
      </c>
      <c r="U8" s="64">
        <v>9.0194278798708165E-8</v>
      </c>
      <c r="V8" s="64">
        <v>-3.0568307297296165E-7</v>
      </c>
      <c r="W8" s="64">
        <v>5.629367056057303E-7</v>
      </c>
      <c r="X8" s="64">
        <v>54.950749903794687</v>
      </c>
      <c r="Y8" s="64">
        <v>-18327.086580400181</v>
      </c>
      <c r="Z8" s="64">
        <v>23219.979553780726</v>
      </c>
      <c r="AA8" s="64">
        <v>20.382052818072761</v>
      </c>
      <c r="AB8" s="64">
        <v>-2.8842613416463379</v>
      </c>
      <c r="AC8" s="64">
        <v>0.62650462206080093</v>
      </c>
      <c r="AD8" s="64">
        <v>-0.15905667939448559</v>
      </c>
      <c r="AE8" s="64">
        <v>5.4021332339869686E-2</v>
      </c>
      <c r="AF8" s="64">
        <v>-8.0705018701518662E-3</v>
      </c>
      <c r="AI8" s="357"/>
      <c r="AJ8" s="357"/>
      <c r="AK8" s="357"/>
      <c r="AL8" s="357"/>
      <c r="AM8" s="357"/>
      <c r="AN8" s="357"/>
      <c r="AO8" s="357"/>
      <c r="AP8" s="357"/>
      <c r="AQ8" s="357"/>
      <c r="AR8" s="357"/>
      <c r="AS8" s="357"/>
      <c r="AT8" s="357"/>
      <c r="AU8" s="357"/>
      <c r="AV8" s="357"/>
      <c r="AY8" s="93"/>
      <c r="AZ8" s="93"/>
      <c r="BA8" s="93"/>
      <c r="BB8" s="93"/>
      <c r="BC8" s="93"/>
      <c r="BD8" s="93"/>
      <c r="BE8" s="93">
        <v>0.5</v>
      </c>
      <c r="BF8" s="93">
        <v>0.25</v>
      </c>
      <c r="BG8" s="93"/>
      <c r="BH8" s="93"/>
      <c r="BI8" s="93"/>
      <c r="BJ8" s="93"/>
      <c r="BK8" s="93"/>
      <c r="BL8" s="93"/>
      <c r="BM8" s="366"/>
      <c r="BN8" s="366"/>
    </row>
    <row r="9" spans="1:71" x14ac:dyDescent="0.25">
      <c r="A9" s="62">
        <v>6</v>
      </c>
      <c r="B9" s="82"/>
      <c r="C9" s="83"/>
      <c r="D9" s="83"/>
      <c r="E9" s="83"/>
      <c r="F9" s="84"/>
      <c r="G9" s="84"/>
      <c r="H9" s="75"/>
      <c r="I9" s="429"/>
      <c r="J9" s="77"/>
      <c r="K9" s="77"/>
      <c r="L9" s="83"/>
      <c r="M9" s="85"/>
      <c r="N9" s="83"/>
      <c r="O9" s="83"/>
      <c r="P9" s="86"/>
      <c r="Q9" s="87"/>
      <c r="AI9" s="357"/>
      <c r="AJ9" s="357"/>
      <c r="AK9" s="357"/>
      <c r="AL9" s="357"/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366"/>
      <c r="BN9" s="366"/>
    </row>
    <row r="10" spans="1:71" x14ac:dyDescent="0.25">
      <c r="A10" s="62">
        <v>7</v>
      </c>
      <c r="B10" s="72" t="s">
        <v>170</v>
      </c>
      <c r="C10" s="73" t="s">
        <v>170</v>
      </c>
      <c r="D10" s="88" t="s">
        <v>193</v>
      </c>
      <c r="E10" s="73">
        <v>65</v>
      </c>
      <c r="F10" s="74">
        <v>45444</v>
      </c>
      <c r="G10" s="74"/>
      <c r="H10" s="75">
        <v>957000000</v>
      </c>
      <c r="I10" s="429">
        <v>0.10048598998536945</v>
      </c>
      <c r="J10" s="77"/>
      <c r="K10" s="77">
        <v>-20168.93821844921</v>
      </c>
      <c r="L10" s="73" t="s">
        <v>171</v>
      </c>
      <c r="M10" s="78">
        <v>2</v>
      </c>
      <c r="N10" s="73" t="s">
        <v>616</v>
      </c>
      <c r="O10" s="89"/>
      <c r="P10" s="73"/>
      <c r="Q10" s="79"/>
      <c r="S10" s="64">
        <v>3.9911578098084264</v>
      </c>
      <c r="T10" s="64">
        <v>-24.558530770464131</v>
      </c>
      <c r="U10" s="64">
        <v>151.25914853509829</v>
      </c>
      <c r="V10" s="64">
        <v>-629.26546029915835</v>
      </c>
      <c r="W10" s="64">
        <v>5893.8952202191758</v>
      </c>
      <c r="X10" s="64">
        <v>-9709.4976347913816</v>
      </c>
      <c r="Y10" s="64">
        <v>-476.80037691820058</v>
      </c>
      <c r="Z10" s="64">
        <v>169.35640848034626</v>
      </c>
      <c r="AA10" s="64">
        <v>-46.397089795677537</v>
      </c>
      <c r="AB10" s="64">
        <v>6.575200124345395</v>
      </c>
      <c r="AC10" s="64">
        <v>-1.4273176688194491</v>
      </c>
      <c r="AD10" s="64">
        <v>0.36216677559067728</v>
      </c>
      <c r="AE10" s="64">
        <v>-0.12552763776006851</v>
      </c>
      <c r="AF10" s="64">
        <v>1.8352548987415059E-2</v>
      </c>
      <c r="AI10" s="357"/>
      <c r="AJ10" s="357"/>
      <c r="AK10" s="357"/>
      <c r="AL10" s="357"/>
      <c r="AM10" s="357"/>
      <c r="AN10" s="357"/>
      <c r="AO10" s="357"/>
      <c r="AP10" s="357"/>
      <c r="AQ10" s="357"/>
      <c r="AR10" s="357"/>
      <c r="AS10" s="357"/>
      <c r="AT10" s="357"/>
      <c r="AU10" s="357"/>
      <c r="AV10" s="357"/>
      <c r="AY10" s="93"/>
      <c r="AZ10" s="93"/>
      <c r="BA10" s="93"/>
      <c r="BB10" s="93"/>
      <c r="BC10" s="93"/>
      <c r="BD10" s="93"/>
      <c r="BE10" s="93">
        <v>0.5</v>
      </c>
      <c r="BF10" s="93"/>
      <c r="BG10" s="93"/>
      <c r="BH10" s="93"/>
      <c r="BI10" s="93"/>
      <c r="BJ10" s="93"/>
      <c r="BK10" s="93"/>
      <c r="BL10" s="93"/>
      <c r="BM10" s="366"/>
      <c r="BN10" s="366"/>
    </row>
    <row r="11" spans="1:71" x14ac:dyDescent="0.25">
      <c r="A11" s="62">
        <v>8</v>
      </c>
      <c r="B11" s="72" t="s">
        <v>170</v>
      </c>
      <c r="C11" s="73" t="s">
        <v>170</v>
      </c>
      <c r="D11" s="88" t="s">
        <v>193</v>
      </c>
      <c r="E11" s="73">
        <v>39</v>
      </c>
      <c r="F11" s="74">
        <v>45444</v>
      </c>
      <c r="G11" s="74"/>
      <c r="H11" s="75">
        <v>-1166910482.2750571</v>
      </c>
      <c r="I11" s="429">
        <v>0.10444309297334492</v>
      </c>
      <c r="J11" s="77"/>
      <c r="K11" s="77">
        <v>16112.489155398653</v>
      </c>
      <c r="L11" s="73" t="s">
        <v>171</v>
      </c>
      <c r="M11" s="73">
        <v>2</v>
      </c>
      <c r="N11" s="73" t="s">
        <v>616</v>
      </c>
      <c r="O11" s="288">
        <f>(I11-I10)*10000</f>
        <v>39.57102987975469</v>
      </c>
      <c r="P11" s="80">
        <f>(I11*2-I10-I12)*10000</f>
        <v>90.323810888663928</v>
      </c>
      <c r="S11" s="64">
        <v>-247.00708775775524</v>
      </c>
      <c r="T11" s="64">
        <v>-95.6130491922776</v>
      </c>
      <c r="U11" s="64">
        <v>2890.3308866903149</v>
      </c>
      <c r="V11" s="64">
        <v>553.7106111167069</v>
      </c>
      <c r="W11" s="64">
        <v>-110.05050075865292</v>
      </c>
      <c r="X11" s="64">
        <v>12.302824028578453</v>
      </c>
      <c r="Y11" s="64">
        <v>-5.0284179539936158</v>
      </c>
      <c r="Z11" s="64">
        <v>1.7874630586987197</v>
      </c>
      <c r="AA11" s="64">
        <v>-0.48972971856617842</v>
      </c>
      <c r="AB11" s="64">
        <v>6.9407723388759321E-2</v>
      </c>
      <c r="AC11" s="64">
        <v>-1.5067065074073269E-2</v>
      </c>
      <c r="AD11" s="64">
        <v>3.8209884002693584E-3</v>
      </c>
      <c r="AE11" s="64">
        <v>-1.3229543516838072E-3</v>
      </c>
      <c r="AF11" s="64">
        <v>1.9258747333559414E-4</v>
      </c>
      <c r="AI11" s="357"/>
      <c r="AJ11" s="357"/>
      <c r="AK11" s="357"/>
      <c r="AL11" s="357"/>
      <c r="AM11" s="357"/>
      <c r="AN11" s="357"/>
      <c r="AO11" s="357"/>
      <c r="AP11" s="357"/>
      <c r="AQ11" s="357"/>
      <c r="AR11" s="357"/>
      <c r="AS11" s="357"/>
      <c r="AT11" s="357"/>
      <c r="AU11" s="357"/>
      <c r="AV11" s="357"/>
      <c r="AY11" s="93"/>
      <c r="AZ11" s="93"/>
      <c r="BA11" s="93"/>
      <c r="BB11" s="93"/>
      <c r="BC11" s="93"/>
      <c r="BD11" s="93"/>
      <c r="BE11" s="93"/>
      <c r="BF11" s="93"/>
      <c r="BG11" s="93"/>
      <c r="BH11" s="93">
        <v>0.25</v>
      </c>
      <c r="BI11" s="93"/>
      <c r="BJ11" s="93"/>
      <c r="BK11" s="93"/>
      <c r="BL11" s="93"/>
      <c r="BM11" s="366"/>
      <c r="BN11" s="366"/>
    </row>
    <row r="12" spans="1:71" x14ac:dyDescent="0.25">
      <c r="A12" s="62">
        <v>9</v>
      </c>
      <c r="B12" s="72" t="s">
        <v>170</v>
      </c>
      <c r="C12" s="73" t="s">
        <v>170</v>
      </c>
      <c r="D12" s="88" t="s">
        <v>193</v>
      </c>
      <c r="E12" s="73">
        <v>130</v>
      </c>
      <c r="F12" s="74">
        <v>45444</v>
      </c>
      <c r="G12" s="74"/>
      <c r="H12" s="75">
        <v>554024581.22112286</v>
      </c>
      <c r="I12" s="429">
        <v>9.9367814872453997E-2</v>
      </c>
      <c r="J12" s="77"/>
      <c r="K12" s="77">
        <v>-19025.164773516797</v>
      </c>
      <c r="L12" s="73" t="s">
        <v>171</v>
      </c>
      <c r="M12" s="78">
        <v>2</v>
      </c>
      <c r="N12" s="73" t="s">
        <v>573</v>
      </c>
      <c r="O12" s="288"/>
      <c r="P12" s="393">
        <f>(I12-I11)*10000</f>
        <v>-50.752781008909231</v>
      </c>
      <c r="Q12" s="79"/>
      <c r="S12" s="64">
        <v>128.23868208738841</v>
      </c>
      <c r="T12" s="64">
        <v>-22.075076995107619</v>
      </c>
      <c r="U12" s="64">
        <v>-58.983588823001099</v>
      </c>
      <c r="V12" s="64">
        <v>287.46776087007498</v>
      </c>
      <c r="W12" s="64">
        <v>-3272.0439754822364</v>
      </c>
      <c r="X12" s="64">
        <v>-89.162060056053363</v>
      </c>
      <c r="Y12" s="64">
        <v>36.35222501100192</v>
      </c>
      <c r="Z12" s="64">
        <v>-12.922189898928529</v>
      </c>
      <c r="AA12" s="64">
        <v>3.5405280321515686</v>
      </c>
      <c r="AB12" s="64">
        <v>-0.50179073829451004</v>
      </c>
      <c r="AC12" s="64">
        <v>0.10893495397087354</v>
      </c>
      <c r="AD12" s="64">
        <v>-2.7631373452369018E-2</v>
      </c>
      <c r="AE12" s="64">
        <v>9.5697155580738418E-3</v>
      </c>
      <c r="AF12" s="64">
        <v>-1.3936304853950847E-3</v>
      </c>
      <c r="AI12" s="357"/>
      <c r="AJ12" s="357"/>
      <c r="AK12" s="357"/>
      <c r="AL12" s="357"/>
      <c r="AM12" s="357"/>
      <c r="AN12" s="357"/>
      <c r="AO12" s="357"/>
      <c r="AP12" s="357"/>
      <c r="AQ12" s="357"/>
      <c r="AR12" s="357"/>
      <c r="AS12" s="357"/>
      <c r="AT12" s="357"/>
      <c r="AU12" s="357"/>
      <c r="AV12" s="357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>
        <v>0.5</v>
      </c>
      <c r="BJ12" s="93"/>
      <c r="BK12" s="93"/>
      <c r="BL12" s="93"/>
      <c r="BM12" s="366"/>
      <c r="BN12" s="366"/>
    </row>
    <row r="13" spans="1:71" x14ac:dyDescent="0.25">
      <c r="A13" s="62">
        <v>10</v>
      </c>
      <c r="B13" s="72" t="s">
        <v>170</v>
      </c>
      <c r="C13" s="73" t="s">
        <v>170</v>
      </c>
      <c r="D13" s="88" t="s">
        <v>575</v>
      </c>
      <c r="E13" s="73">
        <v>13</v>
      </c>
      <c r="F13" s="74">
        <v>46174</v>
      </c>
      <c r="G13" s="74"/>
      <c r="H13" s="75">
        <v>500298165.63624394</v>
      </c>
      <c r="I13" s="429">
        <v>9.5648279948708878E-2</v>
      </c>
      <c r="J13" s="77"/>
      <c r="K13" s="77">
        <v>-2034.1860230292946</v>
      </c>
      <c r="L13" s="73" t="s">
        <v>171</v>
      </c>
      <c r="M13" s="78">
        <v>2</v>
      </c>
      <c r="N13" s="81" t="s">
        <v>574</v>
      </c>
      <c r="O13" s="288">
        <f>(I13-I12)*10000</f>
        <v>-37.19534923745119</v>
      </c>
      <c r="P13" s="79"/>
      <c r="S13" s="64">
        <v>-1.4436696877924005</v>
      </c>
      <c r="T13" s="64">
        <v>8.8900983930291684</v>
      </c>
      <c r="U13" s="64">
        <v>-54.740578181874149</v>
      </c>
      <c r="V13" s="64">
        <v>227.77050610604383</v>
      </c>
      <c r="W13" s="64">
        <v>-435.22670099918179</v>
      </c>
      <c r="X13" s="64">
        <v>5680.5477600101058</v>
      </c>
      <c r="Y13" s="64">
        <v>-6789.2992415679964</v>
      </c>
      <c r="Z13" s="64">
        <v>-1204.8100791313943</v>
      </c>
      <c r="AA13" s="64">
        <v>327.44210565513697</v>
      </c>
      <c r="AB13" s="64">
        <v>-46.382608969710702</v>
      </c>
      <c r="AC13" s="64">
        <v>10.075817894212989</v>
      </c>
      <c r="AD13" s="64">
        <v>-2.5444758847258986</v>
      </c>
      <c r="AE13" s="64">
        <v>0.85306257219219039</v>
      </c>
      <c r="AF13" s="64">
        <v>-0.11714279666748278</v>
      </c>
      <c r="AI13" s="357"/>
      <c r="AJ13" s="357"/>
      <c r="AK13" s="357"/>
      <c r="AL13" s="357"/>
      <c r="AM13" s="357"/>
      <c r="AN13" s="357"/>
      <c r="AO13" s="357"/>
      <c r="AP13" s="357"/>
      <c r="AQ13" s="357"/>
      <c r="AR13" s="357"/>
      <c r="AS13" s="357"/>
      <c r="AT13" s="357"/>
      <c r="AU13" s="357"/>
      <c r="AV13" s="357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366"/>
      <c r="BN13" s="366"/>
    </row>
    <row r="14" spans="1:71" x14ac:dyDescent="0.25">
      <c r="A14" s="62">
        <v>11</v>
      </c>
      <c r="B14" s="82"/>
      <c r="C14" s="83"/>
      <c r="D14" s="90"/>
      <c r="E14" s="83"/>
      <c r="F14" s="84"/>
      <c r="G14" s="84"/>
      <c r="H14" s="75"/>
      <c r="I14" s="429"/>
      <c r="J14" s="77"/>
      <c r="K14" s="77"/>
      <c r="L14" s="83"/>
      <c r="M14" s="85"/>
      <c r="N14" s="91"/>
      <c r="O14" s="92"/>
      <c r="P14" s="86"/>
      <c r="Q14" s="87"/>
      <c r="AI14" s="357"/>
      <c r="AJ14" s="357"/>
      <c r="AK14" s="357"/>
      <c r="AL14" s="357"/>
      <c r="AM14" s="357"/>
      <c r="AN14" s="357"/>
      <c r="AO14" s="357"/>
      <c r="AP14" s="357"/>
      <c r="AQ14" s="357"/>
      <c r="AR14" s="357"/>
      <c r="AS14" s="357"/>
      <c r="AT14" s="357"/>
      <c r="AU14" s="357"/>
      <c r="AV14" s="357"/>
      <c r="AY14" s="93"/>
      <c r="AZ14" s="93"/>
      <c r="BA14" s="93"/>
      <c r="BB14" s="93"/>
      <c r="BC14" s="93"/>
      <c r="BD14" s="93"/>
      <c r="BE14" s="93"/>
      <c r="BF14" s="93"/>
      <c r="BG14" s="93"/>
      <c r="BH14" s="93"/>
      <c r="BI14" s="93"/>
      <c r="BJ14" s="93"/>
      <c r="BK14" s="93"/>
      <c r="BL14" s="93"/>
      <c r="BM14" s="366"/>
      <c r="BN14" s="366"/>
    </row>
    <row r="15" spans="1:71" x14ac:dyDescent="0.25">
      <c r="A15" s="62">
        <v>12</v>
      </c>
      <c r="B15" s="72" t="s">
        <v>170</v>
      </c>
      <c r="C15" s="72" t="s">
        <v>170</v>
      </c>
      <c r="D15" s="88"/>
      <c r="E15" s="73"/>
      <c r="F15" s="74">
        <f>+WORKDAY($B$1,1,holidays!$A$2:$A$294)</f>
        <v>45456</v>
      </c>
      <c r="G15" s="74">
        <v>54003</v>
      </c>
      <c r="H15" s="75">
        <v>200000000</v>
      </c>
      <c r="I15" s="429">
        <v>0.1001761317389081</v>
      </c>
      <c r="J15" s="77"/>
      <c r="K15" s="77">
        <v>-9872.7756915102036</v>
      </c>
      <c r="L15" s="73" t="s">
        <v>171</v>
      </c>
      <c r="M15" s="78">
        <v>3</v>
      </c>
      <c r="N15" s="81" t="s">
        <v>531</v>
      </c>
      <c r="O15" s="349">
        <f t="shared" ref="O15:O18" si="0">10000*(I15-P15/100)</f>
        <v>-41.738682610918957</v>
      </c>
      <c r="P15" s="65">
        <v>10.435</v>
      </c>
      <c r="Q15" s="72"/>
      <c r="S15" s="64">
        <v>0.10094075117208456</v>
      </c>
      <c r="T15" s="64">
        <v>-2.6063137727230477E-2</v>
      </c>
      <c r="U15" s="64">
        <v>9.8441963552952354E-3</v>
      </c>
      <c r="V15" s="64">
        <v>7.6838164261567643E-2</v>
      </c>
      <c r="W15" s="64">
        <v>-0.18895212493135322</v>
      </c>
      <c r="X15" s="64">
        <v>0.77934712624747504</v>
      </c>
      <c r="Y15" s="64">
        <v>-4.2130609351013746</v>
      </c>
      <c r="Z15" s="64">
        <v>20.983067633669339</v>
      </c>
      <c r="AA15" s="64">
        <v>-53.371893433830998</v>
      </c>
      <c r="AB15" s="64">
        <v>143.18104960125217</v>
      </c>
      <c r="AC15" s="64">
        <v>-423.46160165351085</v>
      </c>
      <c r="AD15" s="64">
        <v>2227.3365446054859</v>
      </c>
      <c r="AE15" s="64">
        <v>-9471.2170776211024</v>
      </c>
      <c r="AF15" s="64">
        <v>-3997.6266630514201</v>
      </c>
      <c r="AI15" s="357"/>
      <c r="AJ15" s="357"/>
      <c r="AK15" s="357"/>
      <c r="AL15" s="357"/>
      <c r="AM15" s="357"/>
      <c r="AN15" s="357"/>
      <c r="AO15" s="357"/>
      <c r="AP15" s="357"/>
      <c r="AQ15" s="357"/>
      <c r="AR15" s="357"/>
      <c r="AS15" s="357"/>
      <c r="AT15" s="357"/>
      <c r="AU15" s="357"/>
      <c r="AV15" s="357"/>
      <c r="AY15" s="93"/>
      <c r="AZ15" s="93"/>
      <c r="BA15" s="93"/>
      <c r="BB15" s="93"/>
      <c r="BC15" s="93"/>
      <c r="BD15" s="93"/>
      <c r="BE15" s="93"/>
      <c r="BF15" s="93"/>
      <c r="BG15" s="93"/>
      <c r="BH15" s="93"/>
      <c r="BI15" s="93"/>
      <c r="BJ15" s="93"/>
      <c r="BK15" s="93"/>
      <c r="BL15" s="93"/>
      <c r="BM15" s="366"/>
      <c r="BN15" s="366"/>
    </row>
    <row r="16" spans="1:71" x14ac:dyDescent="0.25">
      <c r="A16" s="62">
        <v>13</v>
      </c>
      <c r="B16" s="72" t="s">
        <v>170</v>
      </c>
      <c r="C16" s="72" t="s">
        <v>170</v>
      </c>
      <c r="D16" s="88"/>
      <c r="E16" s="283"/>
      <c r="F16" s="74">
        <f>+WORKDAY($B$1,1,holidays!$A$2:$A$294)</f>
        <v>45456</v>
      </c>
      <c r="G16" s="74">
        <v>48725</v>
      </c>
      <c r="H16" s="75">
        <v>300000000</v>
      </c>
      <c r="I16" s="429">
        <v>9.9362460098842392E-2</v>
      </c>
      <c r="J16" s="77"/>
      <c r="K16" s="77">
        <v>-9650.3270012546673</v>
      </c>
      <c r="L16" s="73" t="s">
        <v>171</v>
      </c>
      <c r="M16" s="78">
        <v>3</v>
      </c>
      <c r="N16" s="81" t="s">
        <v>530</v>
      </c>
      <c r="O16" s="349">
        <f t="shared" si="0"/>
        <v>-41.375399011576022</v>
      </c>
      <c r="P16" s="289">
        <v>10.35</v>
      </c>
      <c r="Q16" s="408"/>
      <c r="S16" s="64">
        <v>8.5316831676440621E-2</v>
      </c>
      <c r="T16" s="64">
        <v>-8.8001264002520924E-2</v>
      </c>
      <c r="U16" s="64">
        <v>0.61659458121614186</v>
      </c>
      <c r="V16" s="64">
        <v>-2.4540060584066992</v>
      </c>
      <c r="W16" s="64">
        <v>4.6330030366171453</v>
      </c>
      <c r="X16" s="64">
        <v>-18.676749296916025</v>
      </c>
      <c r="Y16" s="64">
        <v>102.69732216054408</v>
      </c>
      <c r="Z16" s="64">
        <v>-518.76894070097796</v>
      </c>
      <c r="AA16" s="64">
        <v>1318.0146095463954</v>
      </c>
      <c r="AB16" s="64">
        <v>-3785.8391750355772</v>
      </c>
      <c r="AC16" s="64">
        <v>-9061.5514966140145</v>
      </c>
      <c r="AD16" s="64">
        <v>1257.0518886442653</v>
      </c>
      <c r="AE16" s="64">
        <v>-421.40319163758483</v>
      </c>
      <c r="AF16" s="64">
        <v>57.844118849558249</v>
      </c>
      <c r="AI16" s="357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Y16" s="93"/>
      <c r="AZ16" s="93"/>
      <c r="BA16" s="93"/>
      <c r="BB16" s="93"/>
      <c r="BC16" s="93"/>
      <c r="BD16" s="93"/>
      <c r="BE16" s="93"/>
      <c r="BF16" s="93"/>
      <c r="BG16" s="93"/>
      <c r="BH16" s="93"/>
      <c r="BI16" s="93"/>
      <c r="BJ16" s="93"/>
      <c r="BK16" s="93"/>
      <c r="BL16" s="93"/>
      <c r="BM16" s="366"/>
      <c r="BN16" s="366"/>
    </row>
    <row r="17" spans="1:70" x14ac:dyDescent="0.25">
      <c r="A17" s="62">
        <v>14</v>
      </c>
      <c r="B17" s="72" t="s">
        <v>170</v>
      </c>
      <c r="C17" s="72" t="s">
        <v>170</v>
      </c>
      <c r="D17" s="88"/>
      <c r="E17" s="73"/>
      <c r="F17" s="74">
        <f>+WORKDAY($B$1,1,holidays!$A$2:$A$294)</f>
        <v>45456</v>
      </c>
      <c r="G17" s="74">
        <v>47178</v>
      </c>
      <c r="H17" s="302">
        <v>450000000</v>
      </c>
      <c r="I17" s="433">
        <v>0.1007980292414227</v>
      </c>
      <c r="J17" s="301"/>
      <c r="K17" s="301">
        <v>-9092.4784651295067</v>
      </c>
      <c r="L17" s="73" t="s">
        <v>171</v>
      </c>
      <c r="M17" s="78">
        <v>3</v>
      </c>
      <c r="N17" s="81" t="s">
        <v>508</v>
      </c>
      <c r="O17" s="349">
        <f t="shared" si="0"/>
        <v>-47.519707585772927</v>
      </c>
      <c r="P17" s="65">
        <v>10.555</v>
      </c>
      <c r="Q17" s="72"/>
      <c r="S17" s="64">
        <v>0.27385793461470626</v>
      </c>
      <c r="T17" s="64">
        <v>-0.36861406942124492</v>
      </c>
      <c r="U17" s="64">
        <v>2.1917305069665263</v>
      </c>
      <c r="V17" s="64">
        <v>-8.9153099743580171</v>
      </c>
      <c r="W17" s="64">
        <v>16.916566863776008</v>
      </c>
      <c r="X17" s="64">
        <v>-67.710786340765438</v>
      </c>
      <c r="Y17" s="64">
        <v>371.91990673421174</v>
      </c>
      <c r="Z17" s="64">
        <v>-1934.259224561973</v>
      </c>
      <c r="AA17" s="64">
        <v>-9169.1274676267349</v>
      </c>
      <c r="AB17" s="64">
        <v>472.39714480411806</v>
      </c>
      <c r="AC17" s="64">
        <v>-102.61969564674622</v>
      </c>
      <c r="AD17" s="64">
        <v>25.914208714590497</v>
      </c>
      <c r="AE17" s="64">
        <v>-8.6870270675307388</v>
      </c>
      <c r="AF17" s="64">
        <v>1.1922267740304118</v>
      </c>
      <c r="AI17" s="357"/>
      <c r="AJ17" s="357"/>
      <c r="AK17" s="357"/>
      <c r="AL17" s="357"/>
      <c r="AM17" s="357"/>
      <c r="AN17" s="357"/>
      <c r="AO17" s="357"/>
      <c r="AP17" s="357"/>
      <c r="AQ17" s="357"/>
      <c r="AR17" s="357"/>
      <c r="AS17" s="357"/>
      <c r="AT17" s="357"/>
      <c r="AU17" s="357"/>
      <c r="AV17" s="357"/>
      <c r="AY17" s="93"/>
      <c r="AZ17" s="93"/>
      <c r="BA17" s="93"/>
      <c r="BB17" s="93"/>
      <c r="BC17" s="93"/>
      <c r="BD17" s="93"/>
      <c r="BE17" s="93"/>
      <c r="BF17" s="93"/>
      <c r="BG17" s="93"/>
      <c r="BH17" s="93"/>
      <c r="BI17" s="93"/>
      <c r="BJ17" s="93"/>
      <c r="BK17" s="93"/>
      <c r="BL17" s="93"/>
      <c r="BM17" s="366"/>
      <c r="BN17" s="366"/>
    </row>
    <row r="18" spans="1:70" x14ac:dyDescent="0.25">
      <c r="A18" s="62">
        <v>15</v>
      </c>
      <c r="B18" s="303" t="s">
        <v>170</v>
      </c>
      <c r="C18" s="303" t="s">
        <v>170</v>
      </c>
      <c r="D18" s="307"/>
      <c r="E18" s="308"/>
      <c r="F18" s="305">
        <f>+WORKDAY($B$1,1,holidays!$A$2:$A$294)</f>
        <v>45456</v>
      </c>
      <c r="G18" s="343">
        <v>46450</v>
      </c>
      <c r="H18" s="75">
        <v>700000000</v>
      </c>
      <c r="I18" s="429">
        <v>0.10549600872131591</v>
      </c>
      <c r="J18" s="77"/>
      <c r="K18" s="77">
        <v>-8925.6305884143567</v>
      </c>
      <c r="L18" s="344" t="s">
        <v>171</v>
      </c>
      <c r="M18" s="309">
        <v>3</v>
      </c>
      <c r="N18" s="306" t="s">
        <v>535</v>
      </c>
      <c r="O18" s="350">
        <f t="shared" si="0"/>
        <v>-21.03991278684089</v>
      </c>
      <c r="P18" s="304">
        <v>10.76</v>
      </c>
      <c r="Q18" s="303"/>
      <c r="S18" s="64">
        <v>1.4856783644842673</v>
      </c>
      <c r="T18" s="64">
        <v>-7.0988771852379777</v>
      </c>
      <c r="U18" s="64">
        <v>43.589837710072146</v>
      </c>
      <c r="V18" s="64">
        <v>-181.05553449039078</v>
      </c>
      <c r="W18" s="64">
        <v>345.77817206583512</v>
      </c>
      <c r="X18" s="64">
        <v>-1428.5022458737478</v>
      </c>
      <c r="Y18" s="64">
        <v>-10211.609425094177</v>
      </c>
      <c r="Z18" s="64">
        <v>1527.3206193439721</v>
      </c>
      <c r="AA18" s="64">
        <v>-418.61866498876401</v>
      </c>
      <c r="AB18" s="64">
        <v>59.298311997927243</v>
      </c>
      <c r="AC18" s="64">
        <v>-12.881493354619984</v>
      </c>
      <c r="AD18" s="64">
        <v>3.2528109199367079</v>
      </c>
      <c r="AE18" s="64">
        <v>-1.0903699697752363</v>
      </c>
      <c r="AF18" s="64">
        <v>0.14955672394419636</v>
      </c>
      <c r="AI18" s="357"/>
      <c r="AJ18" s="357"/>
      <c r="AK18" s="357"/>
      <c r="AL18" s="357"/>
      <c r="AM18" s="357"/>
      <c r="AN18" s="357"/>
      <c r="AO18" s="357"/>
      <c r="AP18" s="357"/>
      <c r="AQ18" s="357"/>
      <c r="AR18" s="357"/>
      <c r="AS18" s="357"/>
      <c r="AT18" s="357"/>
      <c r="AU18" s="357"/>
      <c r="AV18" s="357"/>
      <c r="AY18" s="93"/>
      <c r="AZ18" s="93"/>
      <c r="BA18" s="93"/>
      <c r="BB18" s="93"/>
      <c r="BC18" s="93"/>
      <c r="BD18" s="93"/>
      <c r="BE18" s="93"/>
      <c r="BF18" s="93"/>
      <c r="BG18" s="93"/>
      <c r="BH18" s="93"/>
      <c r="BI18" s="93"/>
      <c r="BJ18" s="93"/>
      <c r="BK18" s="93"/>
      <c r="BL18" s="93"/>
      <c r="BM18" s="366"/>
      <c r="BN18" s="366"/>
    </row>
    <row r="19" spans="1:70" x14ac:dyDescent="0.25">
      <c r="A19" s="329">
        <v>16</v>
      </c>
      <c r="B19" s="331" t="s">
        <v>170</v>
      </c>
      <c r="C19" s="331" t="s">
        <v>170</v>
      </c>
      <c r="D19" s="332"/>
      <c r="E19" s="333"/>
      <c r="F19" s="334">
        <f>+WORKDAY($B$1,1,holidays!$A$2:$A$294)</f>
        <v>45456</v>
      </c>
      <c r="G19" s="334">
        <v>46086</v>
      </c>
      <c r="H19" s="75">
        <v>950000000</v>
      </c>
      <c r="I19" s="429">
        <v>0.10934474616906552</v>
      </c>
      <c r="J19" s="77"/>
      <c r="K19" s="77">
        <v>-8060.9873104055623</v>
      </c>
      <c r="L19" s="333" t="s">
        <v>171</v>
      </c>
      <c r="M19" s="336">
        <v>3</v>
      </c>
      <c r="N19" s="337" t="s">
        <v>529</v>
      </c>
      <c r="O19" s="351">
        <f>10000*(I19-P19/100)</f>
        <v>-9.5525383093447722</v>
      </c>
      <c r="P19" s="338">
        <v>11.03</v>
      </c>
      <c r="Q19" s="331"/>
      <c r="R19" s="330"/>
      <c r="S19" s="64">
        <v>-5.7367024829601077</v>
      </c>
      <c r="T19" s="64">
        <v>38.10855652431632</v>
      </c>
      <c r="U19" s="64">
        <v>-234.81723935885327</v>
      </c>
      <c r="V19" s="64">
        <v>977.48417010019557</v>
      </c>
      <c r="W19" s="64">
        <v>-1901.2716292501443</v>
      </c>
      <c r="X19" s="64">
        <v>-9421.1620655097649</v>
      </c>
      <c r="Y19" s="64">
        <v>1560.9044009313452</v>
      </c>
      <c r="Z19" s="64">
        <v>-554.75604458617022</v>
      </c>
      <c r="AA19" s="64">
        <v>152.0513641424786</v>
      </c>
      <c r="AB19" s="64">
        <v>-21.53842129127392</v>
      </c>
      <c r="AC19" s="64">
        <v>4.6787555907378158</v>
      </c>
      <c r="AD19" s="64">
        <v>-1.1814689638363143</v>
      </c>
      <c r="AE19" s="64">
        <v>0.39591876738498977</v>
      </c>
      <c r="AF19" s="64">
        <v>-5.4287318822501408E-2</v>
      </c>
      <c r="AG19" s="358"/>
      <c r="AH19" s="330"/>
      <c r="AI19" s="357"/>
      <c r="AJ19" s="357"/>
      <c r="AK19" s="357"/>
      <c r="AL19" s="357"/>
      <c r="AM19" s="357"/>
      <c r="AN19" s="357"/>
      <c r="AO19" s="357"/>
      <c r="AP19" s="357"/>
      <c r="AQ19" s="357"/>
      <c r="AR19" s="357"/>
      <c r="AS19" s="357"/>
      <c r="AT19" s="357"/>
      <c r="AU19" s="357"/>
      <c r="AV19" s="357"/>
      <c r="AY19" s="93"/>
      <c r="AZ19" s="93"/>
      <c r="BA19" s="93"/>
      <c r="BB19" s="93"/>
      <c r="BC19" s="93"/>
      <c r="BD19" s="93"/>
      <c r="BE19" s="93"/>
      <c r="BF19" s="93"/>
      <c r="BG19" s="93"/>
      <c r="BH19" s="93"/>
      <c r="BI19" s="93"/>
      <c r="BJ19" s="93"/>
      <c r="BK19" s="93"/>
      <c r="BL19" s="93"/>
      <c r="BM19" s="366"/>
      <c r="BN19" s="366"/>
    </row>
    <row r="20" spans="1:70" x14ac:dyDescent="0.25">
      <c r="A20" s="62">
        <v>17</v>
      </c>
      <c r="B20" s="322" t="s">
        <v>170</v>
      </c>
      <c r="C20" s="322" t="s">
        <v>170</v>
      </c>
      <c r="D20" s="323"/>
      <c r="E20" s="324"/>
      <c r="F20" s="325">
        <f>+WORKDAY($B$1,1,holidays!$A$2:$A$294)</f>
        <v>45456</v>
      </c>
      <c r="G20" s="325">
        <v>45722</v>
      </c>
      <c r="H20" s="326">
        <v>1900000000</v>
      </c>
      <c r="I20" s="434">
        <v>0.1123195287911371</v>
      </c>
      <c r="J20" s="328"/>
      <c r="K20" s="328">
        <v>-7167.7862624098916</v>
      </c>
      <c r="L20" s="324" t="s">
        <v>171</v>
      </c>
      <c r="M20" s="327">
        <v>3</v>
      </c>
      <c r="N20" s="339" t="s">
        <v>561</v>
      </c>
      <c r="O20" s="352">
        <f>10000*(I20-P20/100)</f>
        <v>49.695287911371011</v>
      </c>
      <c r="P20" s="353">
        <v>10.734999999999999</v>
      </c>
      <c r="Q20" s="322"/>
      <c r="S20" s="64">
        <v>31.616576259873682</v>
      </c>
      <c r="T20" s="64">
        <v>-189.13040594989511</v>
      </c>
      <c r="U20" s="64">
        <v>1164.2368194405599</v>
      </c>
      <c r="V20" s="64">
        <v>-6528.2797765723644</v>
      </c>
      <c r="W20" s="64">
        <v>-3577.5887234827028</v>
      </c>
      <c r="X20" s="64">
        <v>325.8105587016293</v>
      </c>
      <c r="Y20" s="64">
        <v>-133.14909105547869</v>
      </c>
      <c r="Z20" s="64">
        <v>47.322171100265507</v>
      </c>
      <c r="AA20" s="64">
        <v>-12.970377859648998</v>
      </c>
      <c r="AB20" s="64">
        <v>1.8373152945448146</v>
      </c>
      <c r="AC20" s="64">
        <v>-0.3991016870506392</v>
      </c>
      <c r="AD20" s="64">
        <v>0.10077109706658458</v>
      </c>
      <c r="AE20" s="64">
        <v>-3.3769553729506657E-2</v>
      </c>
      <c r="AF20" s="64">
        <v>4.6294928307936767E-3</v>
      </c>
      <c r="AI20" s="357"/>
      <c r="AJ20" s="357"/>
      <c r="AK20" s="357"/>
      <c r="AL20" s="357"/>
      <c r="AM20" s="357"/>
      <c r="AN20" s="357"/>
      <c r="AO20" s="357"/>
      <c r="AP20" s="357"/>
      <c r="AQ20" s="357"/>
      <c r="AR20" s="357"/>
      <c r="AS20" s="357"/>
      <c r="AT20" s="357"/>
      <c r="AU20" s="357"/>
      <c r="AV20" s="357"/>
      <c r="AY20" s="93"/>
      <c r="AZ20" s="93"/>
      <c r="BA20" s="93"/>
      <c r="BB20" s="93"/>
      <c r="BC20" s="93"/>
      <c r="BD20" s="93"/>
      <c r="BE20" s="93"/>
      <c r="BF20" s="93"/>
      <c r="BG20" s="93"/>
      <c r="BH20" s="93"/>
      <c r="BI20" s="93"/>
      <c r="BJ20" s="93"/>
      <c r="BK20" s="93"/>
      <c r="BL20" s="93"/>
      <c r="BM20" s="366"/>
      <c r="BN20" s="366"/>
    </row>
    <row r="21" spans="1:70" x14ac:dyDescent="0.25">
      <c r="A21" s="62">
        <v>18</v>
      </c>
      <c r="B21" s="313"/>
      <c r="C21" s="313"/>
      <c r="D21" s="314"/>
      <c r="E21" s="315"/>
      <c r="F21" s="316"/>
      <c r="G21" s="316"/>
      <c r="H21" s="317"/>
      <c r="I21" s="435"/>
      <c r="J21" s="320"/>
      <c r="K21" s="320"/>
      <c r="L21" s="315" t="s">
        <v>171</v>
      </c>
      <c r="M21" s="318">
        <v>4</v>
      </c>
      <c r="N21" s="319" t="s">
        <v>550</v>
      </c>
      <c r="O21" s="320"/>
      <c r="P21" s="321"/>
      <c r="Q21" s="313"/>
      <c r="AI21" s="357"/>
      <c r="AJ21" s="357"/>
      <c r="AK21" s="357"/>
      <c r="AL21" s="357"/>
      <c r="AM21" s="357"/>
      <c r="AN21" s="357"/>
      <c r="AO21" s="357"/>
      <c r="AP21" s="357"/>
      <c r="AQ21" s="357"/>
      <c r="AR21" s="357"/>
      <c r="AS21" s="357"/>
      <c r="AT21" s="357"/>
      <c r="AU21" s="357"/>
      <c r="AV21" s="357"/>
      <c r="AY21" s="93"/>
      <c r="AZ21" s="93"/>
      <c r="BA21" s="93"/>
      <c r="BB21" s="93"/>
      <c r="BC21" s="93"/>
      <c r="BD21" s="93"/>
      <c r="BE21" s="93"/>
      <c r="BF21" s="93"/>
      <c r="BG21" s="93"/>
      <c r="BH21" s="93"/>
      <c r="BI21" s="93"/>
      <c r="BJ21" s="93"/>
      <c r="BK21" s="93"/>
      <c r="BL21" s="93"/>
      <c r="BM21" s="366"/>
      <c r="BN21" s="366"/>
    </row>
    <row r="22" spans="1:70" x14ac:dyDescent="0.25">
      <c r="A22" s="62">
        <v>19</v>
      </c>
      <c r="B22" s="303" t="s">
        <v>170</v>
      </c>
      <c r="C22" s="303" t="s">
        <v>170</v>
      </c>
      <c r="D22" s="308"/>
      <c r="E22" s="308"/>
      <c r="F22" s="305">
        <v>46190</v>
      </c>
      <c r="G22" s="305">
        <v>46554</v>
      </c>
      <c r="H22" s="302">
        <v>200000000</v>
      </c>
      <c r="I22" s="433">
        <v>9.579088127365587E-2</v>
      </c>
      <c r="J22" s="301"/>
      <c r="K22" s="436">
        <v>-811.62033131922283</v>
      </c>
      <c r="L22" s="333" t="s">
        <v>171</v>
      </c>
      <c r="M22" s="309">
        <v>4</v>
      </c>
      <c r="N22" s="337" t="s">
        <v>550</v>
      </c>
      <c r="O22" s="301" t="s">
        <v>614</v>
      </c>
      <c r="P22" s="363"/>
      <c r="Q22" s="303"/>
      <c r="S22" s="64">
        <v>-0.57712371849695254</v>
      </c>
      <c r="T22" s="64">
        <v>3.5539200435374179</v>
      </c>
      <c r="U22" s="64">
        <v>-21.883181647235798</v>
      </c>
      <c r="V22" s="64">
        <v>91.053904151883103</v>
      </c>
      <c r="W22" s="64">
        <v>-173.98692655438018</v>
      </c>
      <c r="X22" s="64">
        <v>2270.8649162388128</v>
      </c>
      <c r="Y22" s="64">
        <v>-2714.1011932088804</v>
      </c>
      <c r="Z22" s="64">
        <v>-481.63681655691903</v>
      </c>
      <c r="AA22" s="64">
        <v>130.89878322390334</v>
      </c>
      <c r="AB22" s="64">
        <v>-18.541986421745868</v>
      </c>
      <c r="AC22" s="64">
        <v>4.027925180028566</v>
      </c>
      <c r="AD22" s="64">
        <v>-1.0171837753611443</v>
      </c>
      <c r="AE22" s="64">
        <v>0.34102166709225484</v>
      </c>
      <c r="AF22" s="64">
        <v>-4.6829193118710637E-2</v>
      </c>
      <c r="AI22" s="357"/>
      <c r="AJ22" s="357"/>
      <c r="AK22" s="357"/>
      <c r="AL22" s="357"/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Y22" s="93"/>
      <c r="AZ22" s="93"/>
      <c r="BA22" s="93"/>
      <c r="BB22" s="93"/>
      <c r="BC22" s="93"/>
      <c r="BD22" s="93"/>
      <c r="BE22" s="93"/>
      <c r="BF22" s="93"/>
      <c r="BG22" s="93"/>
      <c r="BH22" s="93"/>
      <c r="BI22" s="93"/>
      <c r="BJ22" s="93"/>
      <c r="BK22" s="93"/>
      <c r="BL22" s="93"/>
      <c r="BM22" s="366"/>
      <c r="BN22" s="366"/>
    </row>
    <row r="23" spans="1:70" x14ac:dyDescent="0.25">
      <c r="A23" s="329">
        <v>20</v>
      </c>
      <c r="B23" s="331" t="s">
        <v>170</v>
      </c>
      <c r="C23" s="331" t="s">
        <v>170</v>
      </c>
      <c r="D23" s="332">
        <v>26</v>
      </c>
      <c r="E23" s="333">
        <v>26</v>
      </c>
      <c r="F23" s="334"/>
      <c r="G23" s="334"/>
      <c r="H23" s="75">
        <v>-25000000</v>
      </c>
      <c r="I23" s="429">
        <v>9.4682030323491068E-2</v>
      </c>
      <c r="J23" s="77"/>
      <c r="K23" s="77">
        <v>194.44732742256176</v>
      </c>
      <c r="L23" s="333" t="s">
        <v>171</v>
      </c>
      <c r="M23" s="336">
        <v>4</v>
      </c>
      <c r="N23" s="337" t="s">
        <v>550</v>
      </c>
      <c r="O23" s="335" t="s">
        <v>44</v>
      </c>
      <c r="P23" s="342"/>
      <c r="Q23" s="331"/>
      <c r="R23" s="330"/>
      <c r="S23" s="64">
        <v>1.6240497890089467E-9</v>
      </c>
      <c r="T23" s="64">
        <v>4.2251701827875033E-10</v>
      </c>
      <c r="U23" s="64">
        <v>4.0931336145753937E-10</v>
      </c>
      <c r="V23" s="64">
        <v>-8.0542306609386788E-10</v>
      </c>
      <c r="W23" s="64">
        <v>0</v>
      </c>
      <c r="X23" s="64">
        <v>-256.89857129755825</v>
      </c>
      <c r="Y23" s="64">
        <v>-2.8240711061802437</v>
      </c>
      <c r="Z23" s="64">
        <v>468.94357119565097</v>
      </c>
      <c r="AA23" s="64">
        <v>0.18332887155224431</v>
      </c>
      <c r="AB23" s="64">
        <v>-2.5956149719434368E-2</v>
      </c>
      <c r="AC23" s="64">
        <v>5.6597585346691752E-3</v>
      </c>
      <c r="AD23" s="64">
        <v>-1.4685800044460793E-3</v>
      </c>
      <c r="AE23" s="64">
        <v>5.0106147957451966E-4</v>
      </c>
      <c r="AF23" s="64">
        <v>-8.3545346316803008E-5</v>
      </c>
      <c r="AG23" s="358"/>
      <c r="AH23" s="330"/>
      <c r="AI23" s="357"/>
      <c r="AJ23" s="357"/>
      <c r="AK23" s="357"/>
      <c r="AL23" s="357"/>
      <c r="AM23" s="357"/>
      <c r="AN23" s="357"/>
      <c r="AO23" s="357"/>
      <c r="AP23" s="357"/>
      <c r="AQ23" s="357"/>
      <c r="AR23" s="357"/>
      <c r="AS23" s="357"/>
      <c r="AT23" s="357"/>
      <c r="AU23" s="357"/>
      <c r="AV23" s="357"/>
      <c r="AY23" s="93"/>
      <c r="AZ23" s="93"/>
      <c r="BA23" s="93"/>
      <c r="BB23" s="93"/>
      <c r="BC23" s="93"/>
      <c r="BD23" s="93">
        <v>0.5</v>
      </c>
      <c r="BE23" s="93"/>
      <c r="BF23" s="93">
        <v>0.5</v>
      </c>
      <c r="BG23" s="93"/>
      <c r="BH23" s="93"/>
      <c r="BI23" s="93"/>
      <c r="BJ23" s="93"/>
      <c r="BK23" s="93"/>
      <c r="BL23" s="93"/>
      <c r="BM23" s="366"/>
      <c r="BN23" s="366"/>
    </row>
    <row r="24" spans="1:70" x14ac:dyDescent="0.25">
      <c r="A24" s="62">
        <v>21</v>
      </c>
      <c r="B24" s="322" t="s">
        <v>170</v>
      </c>
      <c r="C24" s="322" t="s">
        <v>170</v>
      </c>
      <c r="D24" s="323">
        <v>39</v>
      </c>
      <c r="E24" s="324">
        <v>26</v>
      </c>
      <c r="F24" s="325"/>
      <c r="G24" s="345"/>
      <c r="H24" s="347">
        <v>30000000</v>
      </c>
      <c r="I24" s="437">
        <v>9.376161984618385E-2</v>
      </c>
      <c r="J24" s="348"/>
      <c r="K24" s="348">
        <v>-213.11577939634523</v>
      </c>
      <c r="L24" s="346" t="s">
        <v>171</v>
      </c>
      <c r="M24" s="327">
        <v>4</v>
      </c>
      <c r="N24" s="341" t="s">
        <v>550</v>
      </c>
      <c r="O24" s="328" t="s">
        <v>48</v>
      </c>
      <c r="P24" s="370">
        <f>10000*(I24-I23)</f>
        <v>-9.2041047730721797</v>
      </c>
      <c r="Q24" s="322"/>
      <c r="S24" s="64">
        <v>-3.5649873417269558E-10</v>
      </c>
      <c r="T24" s="64">
        <v>1.25434739801504E-9</v>
      </c>
      <c r="U24" s="64">
        <v>-8.5823769337871162E-10</v>
      </c>
      <c r="V24" s="64">
        <v>1.1883291139089854E-9</v>
      </c>
      <c r="W24" s="64">
        <v>1.4391985935119933E-9</v>
      </c>
      <c r="X24" s="64">
        <v>-1.6130185135776243</v>
      </c>
      <c r="Y24" s="64">
        <v>442.24038518880781</v>
      </c>
      <c r="Z24" s="64">
        <v>4.3352329669353935</v>
      </c>
      <c r="AA24" s="64">
        <v>-674.84351223368139</v>
      </c>
      <c r="AB24" s="64">
        <v>-0.11344034213488532</v>
      </c>
      <c r="AC24" s="64">
        <v>2.4736826764020288E-2</v>
      </c>
      <c r="AD24" s="64">
        <v>-6.4209039034252083E-3</v>
      </c>
      <c r="AE24" s="64">
        <v>2.1923249325561727E-3</v>
      </c>
      <c r="AF24" s="64">
        <v>-3.6557244558411359E-4</v>
      </c>
      <c r="AI24" s="357"/>
      <c r="AJ24" s="357"/>
      <c r="AK24" s="357"/>
      <c r="AL24" s="357"/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Y24" s="93"/>
      <c r="AZ24" s="93"/>
      <c r="BA24" s="93"/>
      <c r="BB24" s="93"/>
      <c r="BC24" s="93"/>
      <c r="BD24" s="93"/>
      <c r="BE24" s="93">
        <v>0.5</v>
      </c>
      <c r="BF24" s="93"/>
      <c r="BG24" s="93">
        <v>0.5</v>
      </c>
      <c r="BH24" s="93"/>
      <c r="BI24" s="93"/>
      <c r="BJ24" s="93"/>
      <c r="BK24" s="93"/>
      <c r="BL24" s="93"/>
      <c r="BM24" s="366"/>
      <c r="BN24" s="366"/>
      <c r="BQ24" s="93">
        <f>100*(BM24-BN23)*100</f>
        <v>0</v>
      </c>
      <c r="BR24" s="93">
        <f>10000*(BN24-BM23)</f>
        <v>0</v>
      </c>
    </row>
    <row r="25" spans="1:70" x14ac:dyDescent="0.25">
      <c r="A25" s="62">
        <v>22</v>
      </c>
      <c r="B25" s="313" t="s">
        <v>170</v>
      </c>
      <c r="C25" s="313" t="s">
        <v>170</v>
      </c>
      <c r="D25" s="314">
        <v>9</v>
      </c>
      <c r="E25" s="315">
        <v>4</v>
      </c>
      <c r="F25" s="316"/>
      <c r="G25" s="316"/>
      <c r="H25" s="317">
        <v>-5912193027.9077845</v>
      </c>
      <c r="I25" s="435">
        <v>0.10993791945884319</v>
      </c>
      <c r="J25" s="320"/>
      <c r="K25" s="320">
        <v>8894.840549517472</v>
      </c>
      <c r="L25" s="315" t="s">
        <v>171</v>
      </c>
      <c r="M25" s="318">
        <v>5</v>
      </c>
      <c r="N25" s="340" t="s">
        <v>37</v>
      </c>
      <c r="O25" s="320">
        <f t="shared" ref="O25:O78" si="1">+ABS(K25)</f>
        <v>8894.840549517472</v>
      </c>
      <c r="P25" s="321"/>
      <c r="Q25" s="313"/>
      <c r="S25" s="64">
        <v>4.5852460945944252E-7</v>
      </c>
      <c r="T25" s="64">
        <v>-4.7834069238763162E-6</v>
      </c>
      <c r="U25" s="64">
        <v>2.2248218308209422E-5</v>
      </c>
      <c r="V25" s="64">
        <v>-23652.323050509876</v>
      </c>
      <c r="W25" s="64">
        <v>33615.666726584001</v>
      </c>
      <c r="X25" s="64">
        <v>0.50225973083064557</v>
      </c>
      <c r="Y25" s="64">
        <v>-0.20477088095286047</v>
      </c>
      <c r="Z25" s="64">
        <v>7.2719416306123913E-2</v>
      </c>
      <c r="AA25" s="64">
        <v>-1.997537402206986E-2</v>
      </c>
      <c r="AB25" s="64">
        <v>2.9349671514027594E-3</v>
      </c>
      <c r="AC25" s="64">
        <v>-5.8384933769685149E-4</v>
      </c>
      <c r="AD25" s="64">
        <v>1.4044537698655986E-4</v>
      </c>
      <c r="AE25" s="64">
        <v>-4.6285215761461203E-5</v>
      </c>
      <c r="AF25" s="64">
        <v>7.0644779945786204E-6</v>
      </c>
      <c r="AI25" s="357"/>
      <c r="AJ25" s="357"/>
      <c r="AK25" s="357"/>
      <c r="AL25" s="357"/>
      <c r="AM25" s="357"/>
      <c r="AN25" s="357"/>
      <c r="AO25" s="357"/>
      <c r="AP25" s="357"/>
      <c r="AQ25" s="357"/>
      <c r="AR25" s="357"/>
      <c r="AS25" s="357"/>
      <c r="AT25" s="357"/>
      <c r="AU25" s="357"/>
      <c r="AV25" s="357"/>
      <c r="AY25" s="93"/>
      <c r="AZ25" s="93"/>
      <c r="BA25" s="93"/>
      <c r="BB25" s="93"/>
      <c r="BC25" s="93"/>
      <c r="BD25" s="93"/>
      <c r="BE25" s="93"/>
      <c r="BF25" s="93"/>
      <c r="BG25" s="93"/>
      <c r="BH25" s="93"/>
      <c r="BI25" s="93"/>
      <c r="BJ25" s="93"/>
      <c r="BK25" s="93"/>
      <c r="BL25" s="93"/>
      <c r="BM25" s="366"/>
      <c r="BN25" s="366"/>
    </row>
    <row r="26" spans="1:70" x14ac:dyDescent="0.25">
      <c r="A26" s="62">
        <v>23</v>
      </c>
      <c r="B26" s="72" t="s">
        <v>170</v>
      </c>
      <c r="C26" s="72" t="s">
        <v>170</v>
      </c>
      <c r="D26" s="88">
        <v>13</v>
      </c>
      <c r="E26" s="73">
        <v>13</v>
      </c>
      <c r="F26" s="74"/>
      <c r="G26" s="74"/>
      <c r="H26" s="75">
        <v>1933330931.1864061</v>
      </c>
      <c r="I26" s="429">
        <v>0.10442611855725964</v>
      </c>
      <c r="J26" s="77"/>
      <c r="K26" s="77">
        <v>-8809.2076351300875</v>
      </c>
      <c r="L26" s="73" t="s">
        <v>171</v>
      </c>
      <c r="M26" s="78">
        <v>5</v>
      </c>
      <c r="N26" s="81" t="s">
        <v>40</v>
      </c>
      <c r="O26" s="77">
        <f t="shared" si="1"/>
        <v>8809.2076351300875</v>
      </c>
      <c r="P26" s="66">
        <f>10000*(I26-I25)</f>
        <v>-55.118009015835554</v>
      </c>
      <c r="Q26" s="72"/>
      <c r="S26" s="64">
        <v>-4.7985133548081194E-8</v>
      </c>
      <c r="T26" s="64">
        <v>7.9975222580135325E-8</v>
      </c>
      <c r="U26" s="64">
        <v>-1.5284153648648082E-7</v>
      </c>
      <c r="V26" s="64">
        <v>8.7617299404459358E-7</v>
      </c>
      <c r="W26" s="64">
        <v>10992.572142842155</v>
      </c>
      <c r="X26" s="64">
        <v>-20861.659246134139</v>
      </c>
      <c r="Y26" s="64">
        <v>-14.895702287758235</v>
      </c>
      <c r="Z26" s="64">
        <v>5.2920219293113577</v>
      </c>
      <c r="AA26" s="64">
        <v>-1.4506089565785074</v>
      </c>
      <c r="AB26" s="64">
        <v>0.20542420032334477</v>
      </c>
      <c r="AC26" s="64">
        <v>-4.479007986393916E-2</v>
      </c>
      <c r="AD26" s="64">
        <v>1.1358591175028163E-2</v>
      </c>
      <c r="AE26" s="64">
        <v>-4.0825342860458733E-3</v>
      </c>
      <c r="AF26" s="64">
        <v>6.324120700746781E-4</v>
      </c>
      <c r="AI26" s="357"/>
      <c r="AJ26" s="357"/>
      <c r="AK26" s="357"/>
      <c r="AL26" s="357"/>
      <c r="AM26" s="357"/>
      <c r="AN26" s="357"/>
      <c r="AO26" s="357"/>
      <c r="AP26" s="357"/>
      <c r="AQ26" s="357"/>
      <c r="AR26" s="357"/>
      <c r="AS26" s="357"/>
      <c r="AT26" s="357"/>
      <c r="AU26" s="357"/>
      <c r="AV26" s="357"/>
      <c r="AY26" s="93"/>
      <c r="AZ26" s="93"/>
      <c r="BA26" s="93"/>
      <c r="BB26" s="93"/>
      <c r="BC26" s="93"/>
      <c r="BD26" s="93"/>
      <c r="BE26" s="93"/>
      <c r="BF26" s="93"/>
      <c r="BG26" s="93"/>
      <c r="BH26" s="93"/>
      <c r="BI26" s="93"/>
      <c r="BJ26" s="93"/>
      <c r="BK26" s="93"/>
      <c r="BL26" s="93"/>
      <c r="BM26" s="366"/>
      <c r="BN26" s="366"/>
    </row>
    <row r="27" spans="1:70" x14ac:dyDescent="0.25">
      <c r="A27" s="62">
        <v>24</v>
      </c>
      <c r="B27" s="72"/>
      <c r="C27" s="72"/>
      <c r="D27" s="88"/>
      <c r="E27" s="73"/>
      <c r="F27" s="74"/>
      <c r="G27" s="74"/>
      <c r="H27" s="75"/>
      <c r="I27" s="429"/>
      <c r="J27" s="77"/>
      <c r="K27" s="77"/>
      <c r="L27" s="73"/>
      <c r="M27" s="78"/>
      <c r="N27" s="81"/>
      <c r="O27" s="77"/>
      <c r="P27" s="66"/>
      <c r="Q27" s="72"/>
      <c r="AI27" s="357"/>
      <c r="AJ27" s="357"/>
      <c r="AK27" s="357"/>
      <c r="AL27" s="357"/>
      <c r="AM27" s="357"/>
      <c r="AN27" s="357"/>
      <c r="AO27" s="357"/>
      <c r="AP27" s="357"/>
      <c r="AQ27" s="357"/>
      <c r="AR27" s="357"/>
      <c r="AS27" s="357"/>
      <c r="AT27" s="357"/>
      <c r="AU27" s="357"/>
      <c r="AV27" s="357"/>
      <c r="AY27" s="93"/>
      <c r="AZ27" s="93"/>
      <c r="BA27" s="93"/>
      <c r="BB27" s="93"/>
      <c r="BC27" s="93"/>
      <c r="BD27" s="93"/>
      <c r="BE27" s="93"/>
      <c r="BF27" s="93"/>
      <c r="BG27" s="93"/>
      <c r="BH27" s="93"/>
      <c r="BI27" s="93"/>
      <c r="BJ27" s="93"/>
      <c r="BK27" s="93"/>
      <c r="BL27" s="93"/>
      <c r="BM27" s="366"/>
      <c r="BN27" s="366"/>
    </row>
    <row r="28" spans="1:70" x14ac:dyDescent="0.25">
      <c r="A28" s="62">
        <v>25</v>
      </c>
      <c r="B28" s="72" t="s">
        <v>170</v>
      </c>
      <c r="C28" s="72" t="s">
        <v>170</v>
      </c>
      <c r="D28" s="88">
        <v>52</v>
      </c>
      <c r="E28" s="73">
        <v>13</v>
      </c>
      <c r="F28" s="74"/>
      <c r="G28" s="74"/>
      <c r="H28" s="75">
        <v>-248794993.94024524</v>
      </c>
      <c r="I28" s="429">
        <v>9.4199431559035068E-2</v>
      </c>
      <c r="J28" s="77"/>
      <c r="K28" s="77">
        <v>845.07723788018029</v>
      </c>
      <c r="L28" s="73" t="s">
        <v>171</v>
      </c>
      <c r="M28" s="78">
        <v>5</v>
      </c>
      <c r="N28" s="81" t="s">
        <v>49</v>
      </c>
      <c r="O28" s="77">
        <f t="shared" si="1"/>
        <v>845.07723788018029</v>
      </c>
      <c r="P28" s="66"/>
      <c r="Q28" s="72"/>
      <c r="S28" s="64">
        <v>-5.6093732504122691E-9</v>
      </c>
      <c r="T28" s="64">
        <v>-2.4436873566152461E-9</v>
      </c>
      <c r="U28" s="64">
        <v>3.3323009408389719E-9</v>
      </c>
      <c r="V28" s="64">
        <v>-6.2758334385800637E-9</v>
      </c>
      <c r="W28" s="64">
        <v>-6.2758334385800637E-9</v>
      </c>
      <c r="X28" s="64">
        <v>4.2487885168736295</v>
      </c>
      <c r="Y28" s="64">
        <v>10.13046771433873</v>
      </c>
      <c r="Z28" s="64">
        <v>-4952.7549120788653</v>
      </c>
      <c r="AA28" s="64">
        <v>5905.3636823279166</v>
      </c>
      <c r="AB28" s="64">
        <v>1.57864387749442</v>
      </c>
      <c r="AC28" s="64">
        <v>-0.34288034530383077</v>
      </c>
      <c r="AD28" s="64">
        <v>8.7010727662030427E-2</v>
      </c>
      <c r="AE28" s="64">
        <v>-2.9560718517662753E-2</v>
      </c>
      <c r="AF28" s="64">
        <v>4.3929497817383166E-3</v>
      </c>
      <c r="AI28" s="357"/>
      <c r="AJ28" s="357"/>
      <c r="AK28" s="357"/>
      <c r="AL28" s="357"/>
      <c r="AM28" s="357"/>
      <c r="AN28" s="357"/>
      <c r="AO28" s="357"/>
      <c r="AP28" s="357"/>
      <c r="AQ28" s="357"/>
      <c r="AR28" s="357"/>
      <c r="AS28" s="357"/>
      <c r="AT28" s="357"/>
      <c r="AU28" s="357"/>
      <c r="AV28" s="357"/>
      <c r="AY28" s="93"/>
      <c r="AZ28" s="93"/>
      <c r="BA28" s="93"/>
      <c r="BB28" s="93"/>
      <c r="BC28" s="93"/>
      <c r="BD28" s="93"/>
      <c r="BE28" s="93"/>
      <c r="BF28" s="93"/>
      <c r="BG28" s="93"/>
      <c r="BH28" s="93"/>
      <c r="BI28" s="93"/>
      <c r="BJ28" s="93"/>
      <c r="BK28" s="93"/>
      <c r="BL28" s="93"/>
      <c r="BM28" s="366"/>
      <c r="BN28" s="366"/>
    </row>
    <row r="29" spans="1:70" x14ac:dyDescent="0.25">
      <c r="A29" s="62">
        <v>26</v>
      </c>
      <c r="B29" s="72" t="s">
        <v>170</v>
      </c>
      <c r="C29" s="72" t="s">
        <v>170</v>
      </c>
      <c r="D29" s="73">
        <v>65</v>
      </c>
      <c r="E29" s="73">
        <v>26</v>
      </c>
      <c r="F29" s="74"/>
      <c r="G29" s="74"/>
      <c r="H29" s="75">
        <v>138764825.07049179</v>
      </c>
      <c r="I29" s="429">
        <v>9.631764359312775E-2</v>
      </c>
      <c r="J29" s="77"/>
      <c r="K29" s="77">
        <v>-827.4396997707089</v>
      </c>
      <c r="L29" s="73" t="s">
        <v>171</v>
      </c>
      <c r="M29" s="78">
        <v>5</v>
      </c>
      <c r="N29" s="81" t="s">
        <v>53</v>
      </c>
      <c r="O29" s="77">
        <f t="shared" si="1"/>
        <v>827.4396997707089</v>
      </c>
      <c r="P29" s="66">
        <f>10000*(I29-I28)</f>
        <v>21.182120340926815</v>
      </c>
      <c r="Q29" s="72"/>
      <c r="S29" s="64">
        <v>-8.3307523520974289E-9</v>
      </c>
      <c r="T29" s="64">
        <v>1.9438422154894E-9</v>
      </c>
      <c r="U29" s="64">
        <v>3.8876844309788E-9</v>
      </c>
      <c r="V29" s="64">
        <v>-1.1329823198852503E-8</v>
      </c>
      <c r="W29" s="64">
        <v>1.6994734798278755E-8</v>
      </c>
      <c r="X29" s="64">
        <v>-2.3486510368360736</v>
      </c>
      <c r="Y29" s="64">
        <v>-2.410077565777895</v>
      </c>
      <c r="Z29" s="64">
        <v>-9.5132448826520815</v>
      </c>
      <c r="AA29" s="64">
        <v>3320.1272071739236</v>
      </c>
      <c r="AB29" s="64">
        <v>-4260.9052211794324</v>
      </c>
      <c r="AC29" s="64">
        <v>-1.8461060181137483</v>
      </c>
      <c r="AD29" s="64">
        <v>0.46855685944203596</v>
      </c>
      <c r="AE29" s="64">
        <v>-0.15928004574808399</v>
      </c>
      <c r="AF29" s="64">
        <v>2.3773535743966231E-2</v>
      </c>
      <c r="AI29" s="357"/>
      <c r="AJ29" s="357"/>
      <c r="AK29" s="357"/>
      <c r="AL29" s="357"/>
      <c r="AM29" s="357"/>
      <c r="AN29" s="357"/>
      <c r="AO29" s="357"/>
      <c r="AP29" s="357"/>
      <c r="AQ29" s="357"/>
      <c r="AR29" s="357"/>
      <c r="AS29" s="357"/>
      <c r="AT29" s="357"/>
      <c r="AU29" s="357"/>
      <c r="AV29" s="357"/>
      <c r="AY29" s="93"/>
      <c r="AZ29" s="93"/>
      <c r="BA29" s="93"/>
      <c r="BB29" s="93"/>
      <c r="BC29" s="93"/>
      <c r="BD29" s="93"/>
      <c r="BE29" s="93"/>
      <c r="BF29" s="93"/>
      <c r="BG29" s="93"/>
      <c r="BH29" s="93"/>
      <c r="BI29" s="93"/>
      <c r="BJ29" s="93"/>
      <c r="BK29" s="93"/>
      <c r="BL29" s="93"/>
      <c r="BM29" s="366"/>
      <c r="BN29" s="366"/>
    </row>
    <row r="30" spans="1:70" x14ac:dyDescent="0.25">
      <c r="A30" s="62">
        <v>27</v>
      </c>
      <c r="B30" s="72"/>
      <c r="C30" s="72"/>
      <c r="D30" s="73"/>
      <c r="E30" s="73"/>
      <c r="F30" s="74"/>
      <c r="G30" s="74"/>
      <c r="H30" s="75"/>
      <c r="I30" s="429"/>
      <c r="J30" s="77"/>
      <c r="K30" s="77"/>
      <c r="L30" s="73"/>
      <c r="M30" s="78"/>
      <c r="N30" s="81"/>
      <c r="O30" s="77"/>
      <c r="P30" s="361"/>
      <c r="Q30" s="360"/>
      <c r="AI30" s="357"/>
      <c r="AJ30" s="357"/>
      <c r="AK30" s="357"/>
      <c r="AL30" s="357"/>
      <c r="AM30" s="357"/>
      <c r="AN30" s="357"/>
      <c r="AO30" s="357"/>
      <c r="AP30" s="357"/>
      <c r="AQ30" s="357"/>
      <c r="AR30" s="357"/>
      <c r="AS30" s="357"/>
      <c r="AT30" s="357"/>
      <c r="AU30" s="357"/>
      <c r="AV30" s="357"/>
      <c r="AY30" s="93"/>
      <c r="AZ30" s="93"/>
      <c r="BA30" s="93"/>
      <c r="BB30" s="93"/>
      <c r="BC30" s="93"/>
      <c r="BD30" s="93"/>
      <c r="BE30" s="93"/>
      <c r="BF30" s="93"/>
      <c r="BG30" s="93"/>
      <c r="BH30" s="93"/>
      <c r="BI30" s="93"/>
      <c r="BJ30" s="93"/>
      <c r="BK30" s="93"/>
      <c r="BL30" s="93"/>
      <c r="BM30" s="366"/>
      <c r="BN30" s="366"/>
    </row>
    <row r="31" spans="1:70" x14ac:dyDescent="0.25">
      <c r="A31" s="62">
        <v>28</v>
      </c>
      <c r="B31" s="72" t="s">
        <v>170</v>
      </c>
      <c r="C31" s="72" t="s">
        <v>170</v>
      </c>
      <c r="D31" s="88">
        <v>39</v>
      </c>
      <c r="E31" s="73">
        <v>13</v>
      </c>
      <c r="F31" s="74"/>
      <c r="G31" s="74"/>
      <c r="H31" s="75">
        <v>-230906459.73901972</v>
      </c>
      <c r="I31" s="429">
        <v>9.3361428545901889E-2</v>
      </c>
      <c r="J31" s="77"/>
      <c r="K31" s="77">
        <v>856.36895982573435</v>
      </c>
      <c r="L31" s="73" t="s">
        <v>171</v>
      </c>
      <c r="M31" s="78">
        <v>5</v>
      </c>
      <c r="N31" s="81" t="s">
        <v>45</v>
      </c>
      <c r="O31" s="77">
        <f t="shared" si="1"/>
        <v>856.36895982573435</v>
      </c>
      <c r="P31" s="94"/>
      <c r="Q31" s="72"/>
      <c r="S31" s="64">
        <v>1.2940435320258007E-8</v>
      </c>
      <c r="T31" s="64">
        <v>1.4717662488705459E-8</v>
      </c>
      <c r="U31" s="64">
        <v>1.7772271684474516E-8</v>
      </c>
      <c r="V31" s="64">
        <v>-6.0148031982143434E-8</v>
      </c>
      <c r="W31" s="64">
        <v>1.1041023783979793E-7</v>
      </c>
      <c r="X31" s="64">
        <v>10.784635301422787</v>
      </c>
      <c r="Y31" s="64">
        <v>-3596.8743875800255</v>
      </c>
      <c r="Z31" s="64">
        <v>4557.1536627348241</v>
      </c>
      <c r="AA31" s="64">
        <v>4.000182103102853</v>
      </c>
      <c r="AB31" s="64">
        <v>-0.56606519002505384</v>
      </c>
      <c r="AC31" s="64">
        <v>0.12295781009663866</v>
      </c>
      <c r="AD31" s="64">
        <v>-3.1216467266233758E-2</v>
      </c>
      <c r="AE31" s="64">
        <v>1.0602227784548843E-2</v>
      </c>
      <c r="AF31" s="64">
        <v>-1.583916780876697E-3</v>
      </c>
      <c r="AI31" s="357"/>
      <c r="AJ31" s="357"/>
      <c r="AK31" s="357"/>
      <c r="AL31" s="357"/>
      <c r="AM31" s="357"/>
      <c r="AN31" s="357"/>
      <c r="AO31" s="357"/>
      <c r="AP31" s="357"/>
      <c r="AQ31" s="357"/>
      <c r="AR31" s="357"/>
      <c r="AS31" s="357"/>
      <c r="AT31" s="357"/>
      <c r="AU31" s="357"/>
      <c r="AV31" s="357"/>
      <c r="AY31" s="93"/>
      <c r="AZ31" s="93"/>
      <c r="BA31" s="93"/>
      <c r="BB31" s="93"/>
      <c r="BC31" s="93"/>
      <c r="BD31" s="93"/>
      <c r="BE31" s="93">
        <v>0.25</v>
      </c>
      <c r="BF31" s="93">
        <v>0.25</v>
      </c>
      <c r="BG31" s="93"/>
      <c r="BH31" s="93"/>
      <c r="BI31" s="93"/>
      <c r="BJ31" s="93"/>
      <c r="BK31" s="93"/>
      <c r="BL31" s="93"/>
      <c r="BM31" s="366"/>
      <c r="BN31" s="366"/>
    </row>
    <row r="32" spans="1:70" x14ac:dyDescent="0.25">
      <c r="A32" s="62">
        <v>29</v>
      </c>
      <c r="B32" s="72" t="s">
        <v>170</v>
      </c>
      <c r="C32" s="72" t="s">
        <v>170</v>
      </c>
      <c r="D32" s="73">
        <v>52</v>
      </c>
      <c r="E32" s="73">
        <v>13</v>
      </c>
      <c r="F32" s="74"/>
      <c r="G32" s="74"/>
      <c r="H32" s="75">
        <v>248362983.96933371</v>
      </c>
      <c r="I32" s="429">
        <v>9.419943155903511E-2</v>
      </c>
      <c r="J32" s="77"/>
      <c r="K32" s="77">
        <v>-843.60983780438698</v>
      </c>
      <c r="L32" s="73" t="s">
        <v>171</v>
      </c>
      <c r="M32" s="78">
        <v>5</v>
      </c>
      <c r="N32" s="81" t="s">
        <v>49</v>
      </c>
      <c r="O32" s="77">
        <f t="shared" si="1"/>
        <v>843.60983780438698</v>
      </c>
      <c r="P32" s="66">
        <f>10000*(I32-I31)</f>
        <v>8.3800301313322052</v>
      </c>
      <c r="Q32" s="72"/>
      <c r="S32" s="64">
        <v>5.6093732504122691E-9</v>
      </c>
      <c r="T32" s="64">
        <v>2.6103024036571945E-9</v>
      </c>
      <c r="U32" s="64">
        <v>-3.165685893797023E-9</v>
      </c>
      <c r="V32" s="64">
        <v>6.1647567405520981E-9</v>
      </c>
      <c r="W32" s="64">
        <v>6.3313717875940461E-9</v>
      </c>
      <c r="X32" s="64">
        <v>-4.2414108805109159</v>
      </c>
      <c r="Y32" s="64">
        <v>-10.112877074771026</v>
      </c>
      <c r="Z32" s="64">
        <v>4944.15490179873</v>
      </c>
      <c r="AA32" s="64">
        <v>-5895.1095532066311</v>
      </c>
      <c r="AB32" s="64">
        <v>-1.5759027054692982</v>
      </c>
      <c r="AC32" s="64">
        <v>0.34228496448318979</v>
      </c>
      <c r="AD32" s="64">
        <v>-8.6859641526141229E-2</v>
      </c>
      <c r="AE32" s="64">
        <v>2.9509389031352098E-2</v>
      </c>
      <c r="AF32" s="64">
        <v>-4.3853218671929912E-3</v>
      </c>
      <c r="AI32" s="357"/>
      <c r="AJ32" s="357"/>
      <c r="AK32" s="357"/>
      <c r="AL32" s="357"/>
      <c r="AM32" s="357"/>
      <c r="AN32" s="357"/>
      <c r="AO32" s="357"/>
      <c r="AP32" s="357"/>
      <c r="AQ32" s="357"/>
      <c r="AR32" s="357"/>
      <c r="AS32" s="357"/>
      <c r="AT32" s="357"/>
      <c r="AU32" s="357"/>
      <c r="AV32" s="357"/>
      <c r="AY32" s="93"/>
      <c r="AZ32" s="93"/>
      <c r="BA32" s="93"/>
      <c r="BB32" s="93"/>
      <c r="BC32" s="93"/>
      <c r="BD32" s="93"/>
      <c r="BE32" s="93"/>
      <c r="BF32" s="93">
        <v>0.25</v>
      </c>
      <c r="BG32" s="93">
        <v>0.25</v>
      </c>
      <c r="BH32" s="93"/>
      <c r="BI32" s="93"/>
      <c r="BJ32" s="93"/>
      <c r="BK32" s="93"/>
      <c r="BL32" s="93"/>
      <c r="BM32" s="366"/>
      <c r="BN32" s="366"/>
      <c r="BQ32" s="93">
        <f>100*(BM32-BN31)*100</f>
        <v>0</v>
      </c>
      <c r="BR32" s="93">
        <f>10000*(BN32-BM31)</f>
        <v>0</v>
      </c>
    </row>
    <row r="33" spans="1:71" x14ac:dyDescent="0.25">
      <c r="A33" s="62">
        <v>30</v>
      </c>
      <c r="B33" s="72"/>
      <c r="C33" s="72"/>
      <c r="D33" s="73"/>
      <c r="E33" s="73"/>
      <c r="F33" s="74"/>
      <c r="G33" s="74"/>
      <c r="H33" s="75"/>
      <c r="I33" s="429"/>
      <c r="J33" s="77"/>
      <c r="K33" s="77"/>
      <c r="L33" s="73"/>
      <c r="M33" s="78"/>
      <c r="N33" s="81"/>
      <c r="O33" s="77"/>
      <c r="P33" s="96"/>
      <c r="Q33" s="72"/>
      <c r="AI33" s="357"/>
      <c r="AJ33" s="357"/>
      <c r="AK33" s="357"/>
      <c r="AL33" s="357"/>
      <c r="AM33" s="357"/>
      <c r="AN33" s="357"/>
      <c r="AO33" s="357"/>
      <c r="AP33" s="357"/>
      <c r="AQ33" s="357"/>
      <c r="AR33" s="357"/>
      <c r="AS33" s="357"/>
      <c r="AT33" s="357"/>
      <c r="AU33" s="357"/>
      <c r="AV33" s="357"/>
      <c r="AY33" s="93"/>
      <c r="AZ33" s="93"/>
      <c r="BA33" s="93"/>
      <c r="BB33" s="93"/>
      <c r="BC33" s="93"/>
      <c r="BD33" s="93"/>
      <c r="BE33" s="93"/>
      <c r="BF33" s="93"/>
      <c r="BG33" s="93"/>
      <c r="BH33" s="93"/>
      <c r="BI33" s="93"/>
      <c r="BJ33" s="93"/>
      <c r="BK33" s="93"/>
      <c r="BL33" s="93"/>
      <c r="BM33" s="366"/>
      <c r="BN33" s="366"/>
    </row>
    <row r="34" spans="1:71" x14ac:dyDescent="0.25">
      <c r="A34" s="62">
        <v>31</v>
      </c>
      <c r="B34" s="72" t="s">
        <v>170</v>
      </c>
      <c r="C34" s="72" t="s">
        <v>170</v>
      </c>
      <c r="D34" s="73">
        <v>39</v>
      </c>
      <c r="E34" s="73">
        <v>26</v>
      </c>
      <c r="F34" s="74"/>
      <c r="G34" s="74"/>
      <c r="H34" s="75">
        <v>-119845362.83610858</v>
      </c>
      <c r="I34" s="429">
        <v>9.3761619846183877E-2</v>
      </c>
      <c r="J34" s="77"/>
      <c r="K34" s="432">
        <v>851.36459692855681</v>
      </c>
      <c r="L34" s="73" t="s">
        <v>171</v>
      </c>
      <c r="M34" s="78">
        <v>5</v>
      </c>
      <c r="N34" s="81" t="s">
        <v>48</v>
      </c>
      <c r="O34" s="77">
        <f t="shared" si="1"/>
        <v>851.36459692855681</v>
      </c>
      <c r="P34" s="97"/>
      <c r="Q34" s="72"/>
      <c r="S34" s="64">
        <v>4.1653761760487144E-9</v>
      </c>
      <c r="T34" s="64">
        <v>6.3869101366080293E-9</v>
      </c>
      <c r="U34" s="64">
        <v>1.0885516406740641E-8</v>
      </c>
      <c r="V34" s="64">
        <v>-3.4322699690641405E-8</v>
      </c>
      <c r="W34" s="64">
        <v>5.4372043684689219E-8</v>
      </c>
      <c r="X34" s="64">
        <v>7.5743001930642677</v>
      </c>
      <c r="Y34" s="64">
        <v>-1861.4105367357151</v>
      </c>
      <c r="Z34" s="64">
        <v>-20.395868443358285</v>
      </c>
      <c r="AA34" s="64">
        <v>2845.8013000290866</v>
      </c>
      <c r="AB34" s="64">
        <v>0.53345367563020374</v>
      </c>
      <c r="AC34" s="64">
        <v>-0.11586090076084506</v>
      </c>
      <c r="AD34" s="64">
        <v>2.9394655466271655E-2</v>
      </c>
      <c r="AE34" s="64">
        <v>-9.9888615360398791E-3</v>
      </c>
      <c r="AF34" s="64">
        <v>1.4808417704829208E-3</v>
      </c>
      <c r="AI34" s="357"/>
      <c r="AJ34" s="357"/>
      <c r="AK34" s="357"/>
      <c r="AL34" s="357"/>
      <c r="AM34" s="357"/>
      <c r="AN34" s="357"/>
      <c r="AO34" s="357"/>
      <c r="AP34" s="357"/>
      <c r="AQ34" s="357"/>
      <c r="AR34" s="357"/>
      <c r="AS34" s="357"/>
      <c r="AT34" s="357"/>
      <c r="AU34" s="357"/>
      <c r="AV34" s="357"/>
      <c r="AY34" s="93"/>
      <c r="AZ34" s="93"/>
      <c r="BA34" s="93"/>
      <c r="BB34" s="93"/>
      <c r="BC34" s="93"/>
      <c r="BD34" s="93"/>
      <c r="BE34" s="93">
        <v>0.5</v>
      </c>
      <c r="BF34" s="93"/>
      <c r="BG34" s="93">
        <v>0.25</v>
      </c>
      <c r="BH34" s="93"/>
      <c r="BI34" s="93"/>
      <c r="BJ34" s="93"/>
      <c r="BK34" s="93"/>
      <c r="BL34" s="93"/>
      <c r="BM34" s="366"/>
      <c r="BN34" s="366"/>
    </row>
    <row r="35" spans="1:71" x14ac:dyDescent="0.25">
      <c r="A35" s="62">
        <v>32</v>
      </c>
      <c r="B35" s="72" t="s">
        <v>170</v>
      </c>
      <c r="C35" s="72" t="s">
        <v>170</v>
      </c>
      <c r="D35" s="73">
        <v>65</v>
      </c>
      <c r="E35" s="73">
        <v>26</v>
      </c>
      <c r="F35" s="74"/>
      <c r="G35" s="74"/>
      <c r="H35" s="75">
        <v>62245931.186583936</v>
      </c>
      <c r="I35" s="429">
        <v>9.6317643593127777E-2</v>
      </c>
      <c r="J35" s="77"/>
      <c r="K35" s="77">
        <v>-371.16578057020905</v>
      </c>
      <c r="L35" s="73" t="s">
        <v>171</v>
      </c>
      <c r="M35" s="78">
        <v>5</v>
      </c>
      <c r="N35" s="81" t="s">
        <v>53</v>
      </c>
      <c r="O35" s="77">
        <f t="shared" si="1"/>
        <v>371.16578057020905</v>
      </c>
      <c r="P35" s="66">
        <f>10000*(I35-I34)</f>
        <v>25.560237469439002</v>
      </c>
      <c r="Q35" s="72"/>
      <c r="S35" s="64">
        <v>-3.7766077329508344E-9</v>
      </c>
      <c r="T35" s="64">
        <v>0</v>
      </c>
      <c r="U35" s="64">
        <v>1.6383812959124943E-9</v>
      </c>
      <c r="V35" s="64">
        <v>-5.026220585765449E-9</v>
      </c>
      <c r="W35" s="64">
        <v>7.636522989422644E-9</v>
      </c>
      <c r="X35" s="64">
        <v>-1.0535376723423646</v>
      </c>
      <c r="Y35" s="64">
        <v>-1.0810918562341725</v>
      </c>
      <c r="Z35" s="64">
        <v>-4.2673695299433847</v>
      </c>
      <c r="AA35" s="64">
        <v>1489.3140935642718</v>
      </c>
      <c r="AB35" s="64">
        <v>-1911.3201998803775</v>
      </c>
      <c r="AC35" s="64">
        <v>-0.82811035217631879</v>
      </c>
      <c r="AD35" s="64">
        <v>0.21018120426056147</v>
      </c>
      <c r="AE35" s="64">
        <v>-7.1448472339758345E-2</v>
      </c>
      <c r="AF35" s="64">
        <v>1.0664128162519075E-2</v>
      </c>
      <c r="AI35" s="357"/>
      <c r="AJ35" s="357"/>
      <c r="AK35" s="357"/>
      <c r="AL35" s="357"/>
      <c r="AM35" s="357"/>
      <c r="AN35" s="357"/>
      <c r="AO35" s="357"/>
      <c r="AP35" s="357"/>
      <c r="AQ35" s="357"/>
      <c r="AR35" s="357"/>
      <c r="AS35" s="357"/>
      <c r="AT35" s="357"/>
      <c r="AU35" s="357"/>
      <c r="AV35" s="357"/>
      <c r="AY35" s="93"/>
      <c r="AZ35" s="93"/>
      <c r="BA35" s="93"/>
      <c r="BB35" s="93"/>
      <c r="BC35" s="93"/>
      <c r="BD35" s="93"/>
      <c r="BE35" s="93"/>
      <c r="BF35" s="93"/>
      <c r="BG35" s="93">
        <v>0.5</v>
      </c>
      <c r="BH35" s="93">
        <v>0.25</v>
      </c>
      <c r="BI35" s="93"/>
      <c r="BJ35" s="93"/>
      <c r="BK35" s="93"/>
      <c r="BL35" s="93"/>
      <c r="BM35" s="366"/>
      <c r="BN35" s="366"/>
    </row>
    <row r="36" spans="1:71" x14ac:dyDescent="0.25">
      <c r="A36" s="62">
        <v>33</v>
      </c>
      <c r="B36" s="72"/>
      <c r="C36" s="72"/>
      <c r="D36" s="88"/>
      <c r="E36" s="73"/>
      <c r="F36" s="74"/>
      <c r="G36" s="74"/>
      <c r="H36" s="75"/>
      <c r="I36" s="429"/>
      <c r="J36" s="77"/>
      <c r="K36" s="77"/>
      <c r="L36" s="73"/>
      <c r="M36" s="78"/>
      <c r="N36" s="81"/>
      <c r="O36" s="77"/>
      <c r="P36" s="66">
        <f>10000*(I7-I34)</f>
        <v>38.112681864475448</v>
      </c>
      <c r="Q36" s="72"/>
      <c r="AI36" s="357"/>
      <c r="AJ36" s="357"/>
      <c r="AK36" s="357"/>
      <c r="AL36" s="357"/>
      <c r="AM36" s="357"/>
      <c r="AN36" s="357"/>
      <c r="AO36" s="357"/>
      <c r="AP36" s="357"/>
      <c r="AQ36" s="357"/>
      <c r="AR36" s="357"/>
      <c r="AS36" s="357"/>
      <c r="AT36" s="357"/>
      <c r="AU36" s="357"/>
      <c r="AV36" s="357"/>
      <c r="AY36" s="93"/>
      <c r="AZ36" s="93"/>
      <c r="BA36" s="93"/>
      <c r="BB36" s="93"/>
      <c r="BC36" s="93"/>
      <c r="BD36" s="93"/>
      <c r="BE36" s="93"/>
      <c r="BF36" s="93"/>
      <c r="BG36" s="93"/>
      <c r="BH36" s="93"/>
      <c r="BI36" s="93"/>
      <c r="BJ36" s="93"/>
      <c r="BK36" s="93"/>
      <c r="BL36" s="93"/>
      <c r="BM36" s="366"/>
      <c r="BN36" s="366"/>
    </row>
    <row r="37" spans="1:71" x14ac:dyDescent="0.25">
      <c r="A37" s="62">
        <v>34</v>
      </c>
      <c r="B37" s="73" t="s">
        <v>170</v>
      </c>
      <c r="C37" s="73" t="s">
        <v>170</v>
      </c>
      <c r="D37" s="73">
        <v>26</v>
      </c>
      <c r="E37" s="156">
        <v>13</v>
      </c>
      <c r="F37" s="74"/>
      <c r="G37" s="74"/>
      <c r="H37" s="75">
        <v>-2126960017.3203657</v>
      </c>
      <c r="I37" s="429">
        <v>9.588884289809993E-2</v>
      </c>
      <c r="J37" s="77"/>
      <c r="K37" s="77">
        <v>8646.0737941853204</v>
      </c>
      <c r="L37" s="73" t="s">
        <v>171</v>
      </c>
      <c r="M37" s="78">
        <v>5</v>
      </c>
      <c r="N37" s="81" t="s">
        <v>42</v>
      </c>
      <c r="O37" s="77">
        <f t="shared" si="1"/>
        <v>8646.0737941853204</v>
      </c>
      <c r="Q37" s="73"/>
      <c r="S37" s="64">
        <v>-1.5106430931803337E-8</v>
      </c>
      <c r="T37" s="64">
        <v>-2.5769793942488047E-8</v>
      </c>
      <c r="U37" s="64">
        <v>-3.0390584580451421E-7</v>
      </c>
      <c r="V37" s="64">
        <v>1.4502173694531204E-6</v>
      </c>
      <c r="W37" s="64">
        <v>-2.6685065934238486E-6</v>
      </c>
      <c r="X37" s="64">
        <v>-23083.225402749784</v>
      </c>
      <c r="Y37" s="64">
        <v>32831.973138399328</v>
      </c>
      <c r="Z37" s="64">
        <v>39.701968617193025</v>
      </c>
      <c r="AA37" s="64">
        <v>-10.88229222963489</v>
      </c>
      <c r="AB37" s="64">
        <v>1.5400587478074443</v>
      </c>
      <c r="AC37" s="64">
        <v>-0.33468925623768908</v>
      </c>
      <c r="AD37" s="64">
        <v>8.5068977798301776E-2</v>
      </c>
      <c r="AE37" s="64">
        <v>-2.9159500209481458E-2</v>
      </c>
      <c r="AF37" s="64">
        <v>4.5022646922588611E-3</v>
      </c>
      <c r="AI37" s="357"/>
      <c r="AJ37" s="357"/>
      <c r="AK37" s="357"/>
      <c r="AL37" s="357"/>
      <c r="AM37" s="357"/>
      <c r="AN37" s="357"/>
      <c r="AO37" s="357"/>
      <c r="AP37" s="357"/>
      <c r="AQ37" s="357"/>
      <c r="AR37" s="357"/>
      <c r="AS37" s="357"/>
      <c r="AT37" s="357"/>
      <c r="AU37" s="357"/>
      <c r="AV37" s="357"/>
      <c r="AY37" s="93"/>
      <c r="AZ37" s="93"/>
      <c r="BA37" s="93"/>
      <c r="BB37" s="93"/>
      <c r="BC37" s="93"/>
      <c r="BD37" s="93"/>
      <c r="BE37" s="93"/>
      <c r="BF37" s="93"/>
      <c r="BG37" s="93"/>
      <c r="BH37" s="93"/>
      <c r="BI37" s="93"/>
      <c r="BJ37" s="93"/>
      <c r="BK37" s="93"/>
      <c r="BL37" s="93"/>
      <c r="BM37" s="366"/>
      <c r="BN37" s="366"/>
    </row>
    <row r="38" spans="1:71" x14ac:dyDescent="0.25">
      <c r="A38" s="62">
        <v>35</v>
      </c>
      <c r="B38" s="73" t="s">
        <v>170</v>
      </c>
      <c r="C38" s="73" t="s">
        <v>170</v>
      </c>
      <c r="D38" s="88">
        <v>39</v>
      </c>
      <c r="E38" s="156">
        <v>26</v>
      </c>
      <c r="F38" s="74"/>
      <c r="G38" s="74"/>
      <c r="H38" s="75">
        <v>1197739714.2504804</v>
      </c>
      <c r="I38" s="429">
        <v>9.3761619846183877E-2</v>
      </c>
      <c r="J38" s="77"/>
      <c r="K38" s="77">
        <v>-8508.5744238821662</v>
      </c>
      <c r="L38" s="73" t="s">
        <v>171</v>
      </c>
      <c r="M38" s="78">
        <v>5</v>
      </c>
      <c r="N38" s="73" t="s">
        <v>48</v>
      </c>
      <c r="O38" s="77">
        <f t="shared" si="1"/>
        <v>8508.5744238821662</v>
      </c>
      <c r="P38" s="66">
        <f>10000*(I38-I37)</f>
        <v>-21.272230519160523</v>
      </c>
      <c r="Q38" s="73"/>
      <c r="S38" s="64">
        <v>-4.0876224874291387E-8</v>
      </c>
      <c r="T38" s="64">
        <v>-6.5757405232555713E-8</v>
      </c>
      <c r="U38" s="64">
        <v>-1.0929947085951827E-7</v>
      </c>
      <c r="V38" s="64">
        <v>3.4211622992613442E-7</v>
      </c>
      <c r="W38" s="64">
        <v>-5.4205428637647274E-7</v>
      </c>
      <c r="X38" s="64">
        <v>-75.697882121488945</v>
      </c>
      <c r="Y38" s="64">
        <v>18603.017018034385</v>
      </c>
      <c r="Z38" s="64">
        <v>203.8371870489153</v>
      </c>
      <c r="AA38" s="64">
        <v>-28441.060673925538</v>
      </c>
      <c r="AB38" s="64">
        <v>-5.3313589901508696</v>
      </c>
      <c r="AC38" s="64">
        <v>1.1579188271024956</v>
      </c>
      <c r="AD38" s="64">
        <v>-0.29377145135656468</v>
      </c>
      <c r="AE38" s="64">
        <v>9.9829108907424455E-2</v>
      </c>
      <c r="AF38" s="64">
        <v>-1.4799595327011639E-2</v>
      </c>
      <c r="AI38" s="357"/>
      <c r="AJ38" s="357"/>
      <c r="AK38" s="357"/>
      <c r="AL38" s="357"/>
      <c r="AM38" s="357"/>
      <c r="AN38" s="357"/>
      <c r="AO38" s="357"/>
      <c r="AP38" s="357"/>
      <c r="AQ38" s="357"/>
      <c r="AR38" s="357"/>
      <c r="AS38" s="357"/>
      <c r="AT38" s="357"/>
      <c r="AU38" s="357"/>
      <c r="AV38" s="357"/>
      <c r="AY38" s="93"/>
      <c r="AZ38" s="93"/>
      <c r="BA38" s="93"/>
      <c r="BB38" s="93"/>
      <c r="BC38" s="93"/>
      <c r="BD38" s="93"/>
      <c r="BE38" s="93"/>
      <c r="BF38" s="93"/>
      <c r="BG38" s="93"/>
      <c r="BH38" s="93"/>
      <c r="BI38" s="93"/>
      <c r="BJ38" s="93"/>
      <c r="BK38" s="93"/>
      <c r="BL38" s="93"/>
      <c r="BM38" s="366"/>
      <c r="BN38" s="366"/>
    </row>
    <row r="39" spans="1:71" x14ac:dyDescent="0.25">
      <c r="A39" s="62">
        <v>36</v>
      </c>
      <c r="B39" s="73"/>
      <c r="C39" s="73"/>
      <c r="D39" s="73"/>
      <c r="E39" s="73"/>
      <c r="F39" s="74"/>
      <c r="G39" s="74"/>
      <c r="H39" s="75"/>
      <c r="I39" s="429"/>
      <c r="J39" s="288"/>
      <c r="K39" s="77"/>
      <c r="L39" s="73"/>
      <c r="M39" s="78"/>
      <c r="N39" s="73"/>
      <c r="O39" s="77"/>
      <c r="P39" s="66"/>
      <c r="Q39" s="73"/>
      <c r="AI39" s="357"/>
      <c r="AJ39" s="357"/>
      <c r="AK39" s="357"/>
      <c r="AL39" s="357"/>
      <c r="AM39" s="357"/>
      <c r="AN39" s="357"/>
      <c r="AO39" s="357"/>
      <c r="AP39" s="357"/>
      <c r="AQ39" s="357"/>
      <c r="AR39" s="357"/>
      <c r="AS39" s="357"/>
      <c r="AT39" s="357"/>
      <c r="AU39" s="357"/>
      <c r="AV39" s="357"/>
      <c r="AY39" s="93"/>
      <c r="AZ39" s="93"/>
      <c r="BA39" s="93"/>
      <c r="BB39" s="93"/>
      <c r="BC39" s="93"/>
      <c r="BD39" s="93"/>
      <c r="BE39" s="93"/>
      <c r="BF39" s="93"/>
      <c r="BG39" s="93"/>
      <c r="BH39" s="93"/>
      <c r="BI39" s="93"/>
      <c r="BJ39" s="93"/>
      <c r="BK39" s="93"/>
      <c r="BL39" s="93"/>
      <c r="BM39" s="366"/>
      <c r="BN39" s="366"/>
    </row>
    <row r="40" spans="1:71" x14ac:dyDescent="0.25">
      <c r="A40" s="62">
        <v>37</v>
      </c>
      <c r="B40" s="72" t="s">
        <v>170</v>
      </c>
      <c r="C40" s="72" t="s">
        <v>170</v>
      </c>
      <c r="D40" s="88"/>
      <c r="E40" s="73">
        <v>9</v>
      </c>
      <c r="F40" s="74"/>
      <c r="G40" s="74"/>
      <c r="H40" s="75">
        <v>-1266218778.334883</v>
      </c>
      <c r="I40" s="429">
        <v>0.1122999999999964</v>
      </c>
      <c r="J40" s="432"/>
      <c r="K40" s="77">
        <v>4523.1826820528504</v>
      </c>
      <c r="L40" s="73" t="s">
        <v>171</v>
      </c>
      <c r="M40" s="78">
        <v>5</v>
      </c>
      <c r="N40" s="73" t="s">
        <v>626</v>
      </c>
      <c r="O40" s="77">
        <f t="shared" si="1"/>
        <v>4523.1826820528504</v>
      </c>
      <c r="Q40" s="72"/>
      <c r="S40" s="64">
        <v>-467.97715123135686</v>
      </c>
      <c r="T40" s="64">
        <v>214.70347669617078</v>
      </c>
      <c r="U40" s="64">
        <v>2982.020392349752</v>
      </c>
      <c r="V40" s="64">
        <v>-219.10590313008038</v>
      </c>
      <c r="W40" s="64">
        <v>44.607403167609689</v>
      </c>
      <c r="X40" s="64">
        <v>-4.9961247788012653</v>
      </c>
      <c r="Y40" s="64">
        <v>2.0401819845569036</v>
      </c>
      <c r="Z40" s="64">
        <v>-0.7260622486567927</v>
      </c>
      <c r="AA40" s="64">
        <v>0.20001102459583198</v>
      </c>
      <c r="AB40" s="64">
        <v>-2.8329693424413369E-2</v>
      </c>
      <c r="AC40" s="64">
        <v>6.1638776917356331E-3</v>
      </c>
      <c r="AD40" s="64">
        <v>-1.5620072968653171E-3</v>
      </c>
      <c r="AE40" s="64">
        <v>5.0534793460811698E-4</v>
      </c>
      <c r="AF40" s="64">
        <v>-6.4505825145865311E-5</v>
      </c>
      <c r="AI40" s="357"/>
      <c r="AJ40" s="357"/>
      <c r="AK40" s="357"/>
      <c r="AL40" s="357"/>
      <c r="AM40" s="357"/>
      <c r="AN40" s="357"/>
      <c r="AO40" s="357"/>
      <c r="AP40" s="357"/>
      <c r="AQ40" s="357"/>
      <c r="AR40" s="357"/>
      <c r="AS40" s="357"/>
      <c r="AT40" s="357"/>
      <c r="AU40" s="357"/>
      <c r="AV40" s="357"/>
      <c r="AY40" s="93"/>
      <c r="AZ40" s="93"/>
      <c r="BA40" s="93"/>
      <c r="BB40" s="93"/>
      <c r="BC40" s="93"/>
      <c r="BD40" s="93"/>
      <c r="BE40" s="93"/>
      <c r="BF40" s="93"/>
      <c r="BG40" s="93"/>
      <c r="BH40" s="93"/>
      <c r="BI40" s="93"/>
      <c r="BJ40" s="93"/>
      <c r="BK40" s="93"/>
      <c r="BL40" s="93"/>
      <c r="BM40" s="366"/>
      <c r="BN40" s="366"/>
    </row>
    <row r="41" spans="1:71" x14ac:dyDescent="0.25">
      <c r="A41" s="62">
        <v>38</v>
      </c>
      <c r="B41" s="72" t="s">
        <v>170</v>
      </c>
      <c r="C41" s="72" t="s">
        <v>170</v>
      </c>
      <c r="D41" s="88"/>
      <c r="E41" s="73">
        <v>13</v>
      </c>
      <c r="F41" s="74"/>
      <c r="G41" s="74"/>
      <c r="H41" s="75">
        <v>1782389022.8236434</v>
      </c>
      <c r="I41" s="429">
        <v>0.11159999999956433</v>
      </c>
      <c r="J41" s="77"/>
      <c r="K41" s="77">
        <v>-9048.5817475549375</v>
      </c>
      <c r="L41" s="73" t="s">
        <v>171</v>
      </c>
      <c r="M41" s="78">
        <v>5</v>
      </c>
      <c r="N41" s="73" t="s">
        <v>626</v>
      </c>
      <c r="O41" s="77">
        <f t="shared" si="1"/>
        <v>9048.5817475549375</v>
      </c>
      <c r="P41" s="93">
        <f>(2*I41-I40-I42)*10000</f>
        <v>26.999999990772181</v>
      </c>
      <c r="Q41" s="72"/>
      <c r="AI41" s="357"/>
      <c r="AJ41" s="357"/>
      <c r="AK41" s="357"/>
      <c r="AL41" s="357"/>
      <c r="AM41" s="357"/>
      <c r="AN41" s="357"/>
      <c r="AO41" s="357"/>
      <c r="AP41" s="357"/>
      <c r="AQ41" s="357"/>
      <c r="AR41" s="357"/>
      <c r="AS41" s="357"/>
      <c r="AT41" s="357"/>
      <c r="AU41" s="357"/>
      <c r="AV41" s="357"/>
      <c r="AY41" s="93"/>
      <c r="AZ41" s="93"/>
      <c r="BA41" s="93"/>
      <c r="BB41" s="93"/>
      <c r="BC41" s="93"/>
      <c r="BD41" s="93"/>
      <c r="BE41" s="93"/>
      <c r="BF41" s="93"/>
      <c r="BG41" s="93"/>
      <c r="BH41" s="93"/>
      <c r="BI41" s="93"/>
      <c r="BJ41" s="93"/>
      <c r="BK41" s="93"/>
      <c r="BL41" s="93"/>
      <c r="BM41" s="366"/>
      <c r="BN41" s="366"/>
      <c r="BQ41" s="93">
        <f>100*(BM41-BN40)*100</f>
        <v>0</v>
      </c>
      <c r="BR41" s="93">
        <f>10000*(BN41-BM40)</f>
        <v>0</v>
      </c>
      <c r="BS41" s="93">
        <f>+BR41-BQ41</f>
        <v>0</v>
      </c>
    </row>
    <row r="42" spans="1:71" x14ac:dyDescent="0.25">
      <c r="A42" s="62">
        <v>39</v>
      </c>
      <c r="B42" s="72" t="s">
        <v>170</v>
      </c>
      <c r="C42" s="72" t="s">
        <v>170</v>
      </c>
      <c r="D42" s="88"/>
      <c r="E42" s="73">
        <v>26</v>
      </c>
      <c r="F42" s="74"/>
      <c r="G42" s="74"/>
      <c r="H42" s="75">
        <v>-466527916.24356741</v>
      </c>
      <c r="I42" s="429">
        <v>0.10820000000005503</v>
      </c>
      <c r="J42" s="77"/>
      <c r="K42" s="77">
        <v>4502.1669395454728</v>
      </c>
      <c r="L42" s="73" t="s">
        <v>171</v>
      </c>
      <c r="M42" s="78">
        <v>5</v>
      </c>
      <c r="N42" s="73" t="s">
        <v>626</v>
      </c>
      <c r="O42" s="77">
        <f t="shared" si="1"/>
        <v>4502.1669395454728</v>
      </c>
      <c r="P42" s="68"/>
      <c r="Q42" s="72"/>
      <c r="AI42" s="357"/>
      <c r="AJ42" s="357"/>
      <c r="AK42" s="357"/>
      <c r="AL42" s="357"/>
      <c r="AM42" s="357"/>
      <c r="AN42" s="357"/>
      <c r="AO42" s="357"/>
      <c r="AP42" s="357"/>
      <c r="AQ42" s="357"/>
      <c r="AR42" s="357"/>
      <c r="AS42" s="357"/>
      <c r="AT42" s="357"/>
      <c r="AU42" s="357"/>
      <c r="AV42" s="357"/>
      <c r="AY42" s="93"/>
      <c r="AZ42" s="93"/>
      <c r="BA42" s="93"/>
      <c r="BB42" s="93"/>
      <c r="BC42" s="93"/>
      <c r="BD42" s="93"/>
      <c r="BE42" s="93"/>
      <c r="BF42" s="93"/>
      <c r="BG42" s="93"/>
      <c r="BH42" s="93"/>
      <c r="BI42" s="93"/>
      <c r="BJ42" s="93"/>
      <c r="BK42" s="93"/>
      <c r="BL42" s="93"/>
      <c r="BM42" s="366"/>
      <c r="BN42" s="366"/>
    </row>
    <row r="43" spans="1:71" x14ac:dyDescent="0.25">
      <c r="A43" s="62">
        <v>40</v>
      </c>
      <c r="B43" s="72"/>
      <c r="C43" s="72"/>
      <c r="D43" s="386"/>
      <c r="E43" s="156"/>
      <c r="F43" s="74"/>
      <c r="G43" s="74"/>
      <c r="H43" s="75"/>
      <c r="I43" s="429"/>
      <c r="J43" s="432"/>
      <c r="K43" s="77"/>
      <c r="L43" s="73"/>
      <c r="M43" s="78"/>
      <c r="N43" s="73"/>
      <c r="O43" s="77"/>
      <c r="P43" s="66"/>
      <c r="Q43" s="72"/>
      <c r="AI43" s="357"/>
      <c r="AJ43" s="357"/>
      <c r="AK43" s="357"/>
      <c r="AL43" s="357"/>
      <c r="AM43" s="357"/>
      <c r="AN43" s="357"/>
      <c r="AO43" s="357"/>
      <c r="AP43" s="357"/>
      <c r="AQ43" s="357"/>
      <c r="AR43" s="357"/>
      <c r="AS43" s="357"/>
      <c r="AT43" s="357"/>
      <c r="AU43" s="357"/>
      <c r="AV43" s="357"/>
      <c r="AY43" s="93"/>
      <c r="AZ43" s="93"/>
      <c r="BA43" s="93"/>
      <c r="BB43" s="93"/>
      <c r="BC43" s="93"/>
      <c r="BD43" s="93"/>
      <c r="BE43" s="93"/>
      <c r="BF43" s="93"/>
      <c r="BG43" s="93"/>
      <c r="BH43" s="93"/>
      <c r="BI43" s="93"/>
      <c r="BJ43" s="93"/>
      <c r="BK43" s="93"/>
      <c r="BL43" s="93"/>
      <c r="BM43" s="366"/>
      <c r="BN43" s="366"/>
    </row>
    <row r="44" spans="1:71" x14ac:dyDescent="0.25">
      <c r="A44" s="62">
        <v>41</v>
      </c>
      <c r="B44" s="72" t="s">
        <v>170</v>
      </c>
      <c r="C44" s="72" t="s">
        <v>170</v>
      </c>
      <c r="D44" s="88"/>
      <c r="E44" s="73">
        <v>9</v>
      </c>
      <c r="F44" s="74"/>
      <c r="G44" s="74"/>
      <c r="H44" s="75">
        <v>1266217109.109412</v>
      </c>
      <c r="I44" s="429">
        <f>+I40-0.01%</f>
        <v>0.1121999999999964</v>
      </c>
      <c r="J44" s="432"/>
      <c r="K44" s="77">
        <v>-5000</v>
      </c>
      <c r="L44" s="73" t="s">
        <v>171</v>
      </c>
      <c r="M44" s="78">
        <v>5</v>
      </c>
      <c r="N44" s="73" t="s">
        <v>627</v>
      </c>
      <c r="O44" s="77">
        <f t="shared" si="1"/>
        <v>5000</v>
      </c>
      <c r="P44" s="93"/>
      <c r="Q44" s="72"/>
      <c r="AI44" s="357"/>
      <c r="AJ44" s="357"/>
      <c r="AK44" s="357"/>
      <c r="AL44" s="357"/>
      <c r="AM44" s="357"/>
      <c r="AN44" s="357"/>
      <c r="AO44" s="357"/>
      <c r="AP44" s="357"/>
      <c r="AQ44" s="357"/>
      <c r="AR44" s="357"/>
      <c r="AS44" s="357"/>
      <c r="AT44" s="357"/>
      <c r="AU44" s="357"/>
      <c r="AV44" s="357"/>
      <c r="AY44" s="93"/>
      <c r="AZ44" s="93"/>
      <c r="BA44" s="93"/>
      <c r="BB44" s="93"/>
      <c r="BC44" s="93"/>
      <c r="BD44" s="93"/>
      <c r="BE44" s="93"/>
      <c r="BF44" s="93"/>
      <c r="BG44" s="93"/>
      <c r="BH44" s="93"/>
      <c r="BI44" s="93"/>
      <c r="BJ44" s="93"/>
      <c r="BK44" s="93"/>
      <c r="BL44" s="93"/>
      <c r="BM44" s="366"/>
      <c r="BN44" s="366"/>
    </row>
    <row r="45" spans="1:71" x14ac:dyDescent="0.25">
      <c r="A45" s="62">
        <v>42</v>
      </c>
      <c r="B45" s="72" t="s">
        <v>170</v>
      </c>
      <c r="C45" s="72" t="s">
        <v>170</v>
      </c>
      <c r="D45" s="88"/>
      <c r="E45" s="73">
        <v>13</v>
      </c>
      <c r="F45" s="74"/>
      <c r="G45" s="74"/>
      <c r="H45" s="75">
        <v>-1782387390.4190881</v>
      </c>
      <c r="I45" s="429">
        <f>+I41+0.01%</f>
        <v>0.11169999999956433</v>
      </c>
      <c r="J45" s="77"/>
      <c r="K45" s="77">
        <v>10000</v>
      </c>
      <c r="L45" s="73" t="s">
        <v>171</v>
      </c>
      <c r="M45" s="78">
        <v>5</v>
      </c>
      <c r="N45" s="73" t="s">
        <v>627</v>
      </c>
      <c r="O45" s="77">
        <f t="shared" si="1"/>
        <v>10000</v>
      </c>
      <c r="P45" s="93">
        <f>(2*I45-I44-I46)*10000</f>
        <v>30.999999990772299</v>
      </c>
      <c r="Q45" s="72"/>
      <c r="AI45" s="357"/>
      <c r="AJ45" s="357"/>
      <c r="AK45" s="357"/>
      <c r="AL45" s="357"/>
      <c r="AM45" s="357"/>
      <c r="AN45" s="357"/>
      <c r="AO45" s="357"/>
      <c r="AP45" s="357"/>
      <c r="AQ45" s="357"/>
      <c r="AR45" s="357"/>
      <c r="AS45" s="357"/>
      <c r="AT45" s="357"/>
      <c r="AU45" s="357"/>
      <c r="AV45" s="357"/>
      <c r="AY45" s="93"/>
      <c r="AZ45" s="93"/>
      <c r="BA45" s="93"/>
      <c r="BB45" s="93"/>
      <c r="BC45" s="93"/>
      <c r="BD45" s="93"/>
      <c r="BE45" s="93"/>
      <c r="BF45" s="93"/>
      <c r="BG45" s="93"/>
      <c r="BH45" s="93"/>
      <c r="BI45" s="93"/>
      <c r="BJ45" s="93"/>
      <c r="BK45" s="93"/>
      <c r="BL45" s="93"/>
      <c r="BM45" s="366"/>
      <c r="BN45" s="366"/>
    </row>
    <row r="46" spans="1:71" x14ac:dyDescent="0.25">
      <c r="A46" s="62">
        <v>43</v>
      </c>
      <c r="B46" s="72" t="s">
        <v>170</v>
      </c>
      <c r="C46" s="72" t="s">
        <v>170</v>
      </c>
      <c r="D46" s="88"/>
      <c r="E46" s="73">
        <v>26</v>
      </c>
      <c r="F46" s="74"/>
      <c r="G46" s="74"/>
      <c r="H46" s="75">
        <v>466535236.24641287</v>
      </c>
      <c r="I46" s="429">
        <f>+I42-0.01%</f>
        <v>0.10810000000005503</v>
      </c>
      <c r="J46" s="77"/>
      <c r="K46" s="77">
        <v>-5000</v>
      </c>
      <c r="L46" s="73" t="s">
        <v>171</v>
      </c>
      <c r="M46" s="78">
        <v>5</v>
      </c>
      <c r="N46" s="73" t="s">
        <v>627</v>
      </c>
      <c r="O46" s="77">
        <f t="shared" si="1"/>
        <v>5000</v>
      </c>
      <c r="Q46" s="72"/>
      <c r="AI46" s="357"/>
      <c r="AJ46" s="357"/>
      <c r="AK46" s="357"/>
      <c r="AL46" s="357"/>
      <c r="AM46" s="357"/>
      <c r="AN46" s="357"/>
      <c r="AO46" s="357"/>
      <c r="AP46" s="357"/>
      <c r="AQ46" s="357"/>
      <c r="AR46" s="357"/>
      <c r="AS46" s="357"/>
      <c r="AT46" s="357"/>
      <c r="AU46" s="357"/>
      <c r="AV46" s="357"/>
      <c r="BM46" s="366"/>
      <c r="BN46" s="366"/>
    </row>
    <row r="47" spans="1:71" x14ac:dyDescent="0.25">
      <c r="A47" s="62">
        <v>44</v>
      </c>
      <c r="B47" s="72"/>
      <c r="C47" s="72"/>
      <c r="D47" s="386"/>
      <c r="E47" s="156"/>
      <c r="F47" s="74"/>
      <c r="G47" s="74"/>
      <c r="H47" s="75"/>
      <c r="I47" s="407"/>
      <c r="J47" s="77"/>
      <c r="K47" s="77"/>
      <c r="L47" s="73"/>
      <c r="M47" s="78"/>
      <c r="N47" s="73"/>
      <c r="O47" s="77"/>
      <c r="P47" s="66"/>
      <c r="Q47" s="72"/>
      <c r="AI47" s="357"/>
      <c r="AJ47" s="357"/>
      <c r="AK47" s="357"/>
      <c r="AL47" s="357"/>
      <c r="AM47" s="357"/>
      <c r="AN47" s="357"/>
      <c r="AO47" s="357"/>
      <c r="AP47" s="357"/>
      <c r="AQ47" s="357"/>
      <c r="AR47" s="357"/>
      <c r="AS47" s="357"/>
      <c r="AT47" s="357"/>
      <c r="AU47" s="357"/>
      <c r="AV47" s="357"/>
      <c r="BM47" s="366"/>
      <c r="BN47" s="366"/>
      <c r="BQ47" s="93">
        <f>(BM47*2-BN46-BN48)*10000</f>
        <v>0</v>
      </c>
      <c r="BR47" s="93">
        <f>(BN47*2-BM46-BM48)*10000</f>
        <v>0</v>
      </c>
      <c r="BS47" s="93">
        <f>+BR47-BQ47</f>
        <v>0</v>
      </c>
    </row>
    <row r="48" spans="1:71" x14ac:dyDescent="0.25">
      <c r="A48" s="62">
        <v>45</v>
      </c>
      <c r="B48" s="72" t="s">
        <v>170</v>
      </c>
      <c r="C48" s="73" t="s">
        <v>170</v>
      </c>
      <c r="D48" s="88" t="s">
        <v>194</v>
      </c>
      <c r="E48" s="73">
        <v>13</v>
      </c>
      <c r="F48" s="74">
        <v>45536</v>
      </c>
      <c r="G48" s="74"/>
      <c r="H48" s="75">
        <v>200000000</v>
      </c>
      <c r="I48" s="429">
        <v>0.10981153309949676</v>
      </c>
      <c r="J48" s="77"/>
      <c r="K48" s="77">
        <v>-989.36017718335449</v>
      </c>
      <c r="L48" s="73" t="s">
        <v>171</v>
      </c>
      <c r="M48" s="78">
        <v>5</v>
      </c>
      <c r="N48" s="73" t="s">
        <v>936</v>
      </c>
      <c r="O48" s="77">
        <f t="shared" si="1"/>
        <v>989.36017718335449</v>
      </c>
      <c r="P48" s="93"/>
      <c r="Q48" s="73"/>
      <c r="S48" s="64">
        <v>-20.237425855077046</v>
      </c>
      <c r="T48" s="64">
        <v>272.09823532786999</v>
      </c>
      <c r="U48" s="64">
        <v>-53.064220924986238</v>
      </c>
      <c r="V48" s="64">
        <v>466.92238282731034</v>
      </c>
      <c r="W48" s="64">
        <v>-1324.3218616339414</v>
      </c>
      <c r="X48" s="64">
        <v>-455.33739717846566</v>
      </c>
      <c r="Y48" s="64">
        <v>170.58896218391664</v>
      </c>
      <c r="Z48" s="64">
        <v>-60.744482775363217</v>
      </c>
      <c r="AA48" s="64">
        <v>16.681084691243058</v>
      </c>
      <c r="AB48" s="64">
        <v>-2.3696218343342053</v>
      </c>
      <c r="AC48" s="64">
        <v>0.51942588492510788</v>
      </c>
      <c r="AD48" s="64">
        <v>-0.13462702977784816</v>
      </c>
      <c r="AE48" s="64">
        <v>4.6459237103634345E-2</v>
      </c>
      <c r="AF48" s="64">
        <v>-7.0950905867120167E-3</v>
      </c>
      <c r="AI48" s="357"/>
      <c r="AJ48" s="357"/>
      <c r="AK48" s="357"/>
      <c r="AL48" s="357"/>
      <c r="AM48" s="357"/>
      <c r="AN48" s="357"/>
      <c r="AO48" s="357"/>
      <c r="AP48" s="357"/>
      <c r="AQ48" s="357"/>
      <c r="AR48" s="357"/>
      <c r="AS48" s="357"/>
      <c r="AT48" s="357"/>
      <c r="AU48" s="357"/>
      <c r="AV48" s="357"/>
      <c r="BB48" s="62">
        <v>0.5</v>
      </c>
      <c r="BC48" s="62">
        <v>0.5</v>
      </c>
      <c r="BD48" s="62">
        <v>0.5</v>
      </c>
      <c r="BM48" s="366"/>
      <c r="BN48" s="366"/>
    </row>
    <row r="49" spans="1:71" x14ac:dyDescent="0.25">
      <c r="A49" s="62">
        <v>46</v>
      </c>
      <c r="B49" s="72" t="s">
        <v>170</v>
      </c>
      <c r="C49" s="73" t="s">
        <v>170</v>
      </c>
      <c r="D49" s="88" t="s">
        <v>194</v>
      </c>
      <c r="E49" s="73">
        <v>26</v>
      </c>
      <c r="F49" s="74">
        <v>45536</v>
      </c>
      <c r="G49" s="74"/>
      <c r="H49" s="75">
        <v>200000000</v>
      </c>
      <c r="I49" s="429">
        <v>0.10603302512032464</v>
      </c>
      <c r="J49" s="77"/>
      <c r="K49" s="77">
        <v>-1883.8994926564835</v>
      </c>
      <c r="L49" s="73" t="s">
        <v>171</v>
      </c>
      <c r="M49" s="78">
        <v>5</v>
      </c>
      <c r="N49" s="73" t="s">
        <v>936</v>
      </c>
      <c r="O49" s="77">
        <f t="shared" si="1"/>
        <v>1883.8994926564835</v>
      </c>
      <c r="P49" s="93"/>
      <c r="Q49" s="73"/>
      <c r="S49" s="64">
        <v>-16.358247163461492</v>
      </c>
      <c r="T49" s="64">
        <v>248.2125972848844</v>
      </c>
      <c r="U49" s="64">
        <v>93.893405555244442</v>
      </c>
      <c r="V49" s="64">
        <v>-144.41643873359112</v>
      </c>
      <c r="W49" s="64">
        <v>238.1011465189849</v>
      </c>
      <c r="X49" s="64">
        <v>-1675.753222397942</v>
      </c>
      <c r="Y49" s="64">
        <v>-838.40276345232121</v>
      </c>
      <c r="Z49" s="64">
        <v>278.34639598461081</v>
      </c>
      <c r="AA49" s="64">
        <v>-76.436877307447205</v>
      </c>
      <c r="AB49" s="64">
        <v>10.858142351841225</v>
      </c>
      <c r="AC49" s="64">
        <v>-2.3801264246517326</v>
      </c>
      <c r="AD49" s="64">
        <v>0.61688041862319498</v>
      </c>
      <c r="AE49" s="64">
        <v>-0.21288013992143826</v>
      </c>
      <c r="AF49" s="64">
        <v>3.2502072937985793E-2</v>
      </c>
      <c r="AI49" s="357"/>
      <c r="AJ49" s="357"/>
      <c r="AK49" s="357"/>
      <c r="AL49" s="357"/>
      <c r="AM49" s="357"/>
      <c r="AN49" s="357"/>
      <c r="AO49" s="357"/>
      <c r="AP49" s="357"/>
      <c r="AQ49" s="357"/>
      <c r="AR49" s="357"/>
      <c r="AS49" s="357"/>
      <c r="AT49" s="357"/>
      <c r="AU49" s="357"/>
      <c r="AV49" s="357"/>
      <c r="BM49" s="366"/>
      <c r="BN49" s="366"/>
      <c r="BQ49" s="93">
        <f>100*(BM49-BN48)*100</f>
        <v>0</v>
      </c>
      <c r="BR49" s="93">
        <f>10000*(BN49-BM48)</f>
        <v>0</v>
      </c>
      <c r="BS49" s="93">
        <f>+BR49-BQ49</f>
        <v>0</v>
      </c>
    </row>
    <row r="50" spans="1:71" x14ac:dyDescent="0.25">
      <c r="A50" s="62">
        <v>47</v>
      </c>
      <c r="B50" s="72" t="s">
        <v>170</v>
      </c>
      <c r="C50" s="73" t="s">
        <v>170</v>
      </c>
      <c r="D50" s="88" t="s">
        <v>194</v>
      </c>
      <c r="E50" s="73">
        <v>65</v>
      </c>
      <c r="F50" s="74">
        <v>45536</v>
      </c>
      <c r="G50" s="74"/>
      <c r="H50" s="75">
        <v>200000000</v>
      </c>
      <c r="I50" s="407">
        <v>9.9422049444950367E-2</v>
      </c>
      <c r="J50" s="77"/>
      <c r="K50" s="77">
        <v>-4108.1834532953999</v>
      </c>
      <c r="L50" s="73" t="s">
        <v>171</v>
      </c>
      <c r="M50" s="78">
        <v>5</v>
      </c>
      <c r="N50" s="73" t="s">
        <v>937</v>
      </c>
      <c r="O50" s="77">
        <f t="shared" si="1"/>
        <v>4108.1834532953999</v>
      </c>
      <c r="P50" s="93"/>
      <c r="Q50" s="73"/>
      <c r="S50" s="64">
        <v>-17.154946653122572</v>
      </c>
      <c r="T50" s="64">
        <v>253.11819126859388</v>
      </c>
      <c r="U50" s="64">
        <v>63.71148389729268</v>
      </c>
      <c r="V50" s="64">
        <v>-18.860653163118158</v>
      </c>
      <c r="W50" s="64">
        <v>-1.9687436700345362</v>
      </c>
      <c r="X50" s="64">
        <v>27.156674382998983</v>
      </c>
      <c r="Y50" s="64">
        <v>-143.83229883676546</v>
      </c>
      <c r="Z50" s="64">
        <v>740.87606728913636</v>
      </c>
      <c r="AA50" s="64">
        <v>-4578.8833451418477</v>
      </c>
      <c r="AB50" s="64">
        <v>-523.45795778069589</v>
      </c>
      <c r="AC50" s="64">
        <v>111.57500146942981</v>
      </c>
      <c r="AD50" s="64">
        <v>-28.917862194824348</v>
      </c>
      <c r="AE50" s="64">
        <v>9.980767564101015</v>
      </c>
      <c r="AF50" s="64">
        <v>-1.5256848903422688</v>
      </c>
      <c r="AI50" s="357"/>
      <c r="AJ50" s="357"/>
      <c r="AK50" s="357"/>
      <c r="AL50" s="357"/>
      <c r="AM50" s="357"/>
      <c r="AN50" s="357"/>
      <c r="AO50" s="357"/>
      <c r="AP50" s="357"/>
      <c r="AQ50" s="357"/>
      <c r="AR50" s="357"/>
      <c r="AS50" s="357"/>
      <c r="AT50" s="357"/>
      <c r="AU50" s="357"/>
      <c r="AV50" s="357"/>
      <c r="BM50" s="366"/>
      <c r="BN50" s="366"/>
    </row>
    <row r="51" spans="1:71" x14ac:dyDescent="0.25">
      <c r="A51" s="62">
        <v>48</v>
      </c>
      <c r="B51" s="72" t="s">
        <v>170</v>
      </c>
      <c r="C51" s="72" t="s">
        <v>170</v>
      </c>
      <c r="D51" s="88" t="s">
        <v>194</v>
      </c>
      <c r="E51" s="73">
        <v>130</v>
      </c>
      <c r="F51" s="74">
        <v>45536</v>
      </c>
      <c r="G51" s="74"/>
      <c r="H51" s="75">
        <v>200000000</v>
      </c>
      <c r="I51" s="407">
        <v>9.8655391433447287E-2</v>
      </c>
      <c r="J51" s="77"/>
      <c r="K51" s="77">
        <v>-6699.6572552481921</v>
      </c>
      <c r="L51" s="73" t="s">
        <v>171</v>
      </c>
      <c r="M51" s="78">
        <v>5</v>
      </c>
      <c r="N51" s="73" t="s">
        <v>937</v>
      </c>
      <c r="O51" s="77">
        <f t="shared" si="1"/>
        <v>6699.6572552481921</v>
      </c>
      <c r="P51" s="93"/>
      <c r="Q51" s="72"/>
      <c r="S51" s="64">
        <v>-17.135025434156152</v>
      </c>
      <c r="T51" s="64">
        <v>252.99552848831539</v>
      </c>
      <c r="U51" s="64">
        <v>64.466173020913644</v>
      </c>
      <c r="V51" s="64">
        <v>-22.000134693269423</v>
      </c>
      <c r="W51" s="64">
        <v>4.0341257730269815</v>
      </c>
      <c r="X51" s="64">
        <v>2.2320679348101593</v>
      </c>
      <c r="Y51" s="64">
        <v>-11.560977660318747</v>
      </c>
      <c r="Z51" s="64">
        <v>64.128617564624648</v>
      </c>
      <c r="AA51" s="64">
        <v>-159.02590012924875</v>
      </c>
      <c r="AB51" s="64">
        <v>439.21589009463787</v>
      </c>
      <c r="AC51" s="64">
        <v>-7005.4460803387483</v>
      </c>
      <c r="AD51" s="64">
        <v>-439.52064923105394</v>
      </c>
      <c r="AE51" s="64">
        <v>151.05480111298715</v>
      </c>
      <c r="AF51" s="64">
        <v>-23.095282113010235</v>
      </c>
      <c r="AI51" s="357"/>
      <c r="AJ51" s="357"/>
      <c r="AK51" s="357"/>
      <c r="AL51" s="357"/>
      <c r="AM51" s="357"/>
      <c r="AN51" s="357"/>
      <c r="AO51" s="357"/>
      <c r="AP51" s="357"/>
      <c r="AQ51" s="357"/>
      <c r="AR51" s="357"/>
      <c r="AS51" s="357"/>
      <c r="AT51" s="357"/>
      <c r="AU51" s="357"/>
      <c r="AV51" s="357"/>
      <c r="BM51" s="366"/>
      <c r="BN51" s="366"/>
    </row>
    <row r="52" spans="1:71" x14ac:dyDescent="0.25">
      <c r="A52" s="62">
        <v>49</v>
      </c>
      <c r="B52" s="72"/>
      <c r="C52" s="72"/>
      <c r="D52" s="88"/>
      <c r="E52" s="73"/>
      <c r="F52" s="74"/>
      <c r="G52" s="74"/>
      <c r="H52" s="75"/>
      <c r="I52" s="407"/>
      <c r="J52" s="440"/>
      <c r="K52" s="77"/>
      <c r="L52" s="73" t="s">
        <v>171</v>
      </c>
      <c r="M52" s="78">
        <v>5</v>
      </c>
      <c r="N52" s="73" t="s">
        <v>172</v>
      </c>
      <c r="O52" s="77">
        <f t="shared" si="1"/>
        <v>0</v>
      </c>
      <c r="P52" s="93"/>
      <c r="Q52" s="72"/>
      <c r="S52" s="64">
        <v>-60.762061271006651</v>
      </c>
      <c r="T52" s="64">
        <v>9.1625662518503237</v>
      </c>
      <c r="U52" s="64">
        <v>-3.3795257659790958</v>
      </c>
      <c r="V52" s="64">
        <v>2.5623678077903134</v>
      </c>
      <c r="W52" s="64">
        <v>-3.0717002853508233</v>
      </c>
      <c r="X52" s="64">
        <v>2.0685349443279533</v>
      </c>
      <c r="Y52" s="64">
        <v>-77.577189787736415</v>
      </c>
      <c r="Z52" s="64">
        <v>301.24847449605232</v>
      </c>
      <c r="AA52" s="64">
        <v>3427.2394120670938</v>
      </c>
      <c r="AB52" s="64">
        <v>-98.948988225108593</v>
      </c>
      <c r="AC52" s="64">
        <v>21.675807327517997</v>
      </c>
      <c r="AD52" s="64">
        <v>-5.5922017262681676</v>
      </c>
      <c r="AE52" s="64">
        <v>1.8438839669460838</v>
      </c>
      <c r="AF52" s="64">
        <v>-0.28047885340840922</v>
      </c>
      <c r="AI52" s="357"/>
      <c r="AJ52" s="357"/>
      <c r="AK52" s="357"/>
      <c r="AL52" s="357"/>
      <c r="AM52" s="357"/>
      <c r="AN52" s="357"/>
      <c r="AO52" s="357"/>
      <c r="AP52" s="357"/>
      <c r="AQ52" s="357"/>
      <c r="AR52" s="357"/>
      <c r="AS52" s="357"/>
      <c r="AT52" s="357"/>
      <c r="AU52" s="357"/>
      <c r="AV52" s="357"/>
      <c r="BM52" s="366"/>
      <c r="BN52" s="366"/>
    </row>
    <row r="53" spans="1:71" x14ac:dyDescent="0.25">
      <c r="A53" s="62">
        <v>50</v>
      </c>
      <c r="B53" s="72" t="s">
        <v>170</v>
      </c>
      <c r="C53" s="72" t="s">
        <v>170</v>
      </c>
      <c r="D53" s="88"/>
      <c r="E53" s="73"/>
      <c r="F53" s="74">
        <v>45428</v>
      </c>
      <c r="G53" s="74">
        <v>46156</v>
      </c>
      <c r="H53" s="75">
        <v>916500000</v>
      </c>
      <c r="I53" s="407">
        <v>0.10101</v>
      </c>
      <c r="J53" s="77">
        <v>-13606169.166295648</v>
      </c>
      <c r="K53" s="77">
        <v>-8529.5405976036018</v>
      </c>
      <c r="L53" s="73" t="s">
        <v>171</v>
      </c>
      <c r="M53" s="78">
        <v>5</v>
      </c>
      <c r="N53" s="73" t="s">
        <v>172</v>
      </c>
      <c r="O53" s="77">
        <f t="shared" si="1"/>
        <v>8529.5405976036018</v>
      </c>
      <c r="P53" s="93"/>
      <c r="Q53" s="72" t="s">
        <v>170</v>
      </c>
      <c r="S53" s="64">
        <v>-1.9815936437583863</v>
      </c>
      <c r="T53" s="64">
        <v>12.200863197206814</v>
      </c>
      <c r="U53" s="64">
        <v>-75.073143837445556</v>
      </c>
      <c r="V53" s="64">
        <v>312.28070038206437</v>
      </c>
      <c r="W53" s="64">
        <v>-598.98615726573587</v>
      </c>
      <c r="X53" s="64">
        <v>-8695.3662218209265</v>
      </c>
      <c r="Y53" s="64">
        <v>693.22245539589369</v>
      </c>
      <c r="Z53" s="64">
        <v>-246.52881564861315</v>
      </c>
      <c r="AA53" s="64">
        <v>67.709667020462419</v>
      </c>
      <c r="AB53" s="64">
        <v>-9.6421587698281126</v>
      </c>
      <c r="AC53" s="64">
        <v>2.108615461517783</v>
      </c>
      <c r="AD53" s="64">
        <v>-0.5441686359637562</v>
      </c>
      <c r="AE53" s="64">
        <v>0.18778423255777615</v>
      </c>
      <c r="AF53" s="64">
        <v>-2.8595671774869297E-2</v>
      </c>
      <c r="AH53" s="265" t="s">
        <v>170</v>
      </c>
      <c r="AI53" s="357"/>
      <c r="AJ53" s="357"/>
      <c r="AK53" s="357"/>
      <c r="AL53" s="357"/>
      <c r="AM53" s="357"/>
      <c r="AN53" s="357">
        <v>10.724668066850334</v>
      </c>
      <c r="AO53" s="357"/>
      <c r="AP53" s="357"/>
      <c r="AQ53" s="357"/>
      <c r="AR53" s="357"/>
      <c r="AS53" s="357"/>
      <c r="AT53" s="357"/>
      <c r="AU53" s="357"/>
      <c r="AV53" s="357"/>
      <c r="BM53" s="366"/>
      <c r="BN53" s="366"/>
    </row>
    <row r="54" spans="1:71" x14ac:dyDescent="0.25">
      <c r="A54" s="62">
        <v>51</v>
      </c>
      <c r="B54" s="72" t="s">
        <v>170</v>
      </c>
      <c r="C54" s="72" t="s">
        <v>170</v>
      </c>
      <c r="D54" s="88"/>
      <c r="E54" s="73">
        <v>26</v>
      </c>
      <c r="F54" s="74"/>
      <c r="G54" s="74"/>
      <c r="H54" s="438">
        <v>-898834135.58474982</v>
      </c>
      <c r="I54" s="439">
        <v>0.1087000000001753</v>
      </c>
      <c r="J54" s="77"/>
      <c r="K54" s="77">
        <v>8695</v>
      </c>
      <c r="L54" s="73" t="s">
        <v>171</v>
      </c>
      <c r="M54" s="78">
        <v>5</v>
      </c>
      <c r="N54" s="73" t="s">
        <v>172</v>
      </c>
      <c r="O54" s="77">
        <f t="shared" si="1"/>
        <v>8695</v>
      </c>
      <c r="P54" s="93"/>
      <c r="Q54" s="72" t="s">
        <v>170</v>
      </c>
      <c r="S54" s="64">
        <v>43.313330131020138</v>
      </c>
      <c r="T54" s="64">
        <v>-1.202613761160463</v>
      </c>
      <c r="U54" s="64">
        <v>-71.129127087041653</v>
      </c>
      <c r="V54" s="64">
        <v>312.67225369014204</v>
      </c>
      <c r="W54" s="64">
        <v>-606.69318196328891</v>
      </c>
      <c r="X54" s="64">
        <v>-4348.2995606871218</v>
      </c>
      <c r="Y54" s="64">
        <v>575.84710388459303</v>
      </c>
      <c r="Z54" s="64">
        <v>-205.05185436317947</v>
      </c>
      <c r="AA54" s="64">
        <v>56.309438010747421</v>
      </c>
      <c r="AB54" s="64">
        <v>-7.999007070367349</v>
      </c>
      <c r="AC54" s="64">
        <v>1.7534037711307966</v>
      </c>
      <c r="AD54" s="64">
        <v>-0.45445075846292121</v>
      </c>
      <c r="AE54" s="64">
        <v>0.1568073843092842</v>
      </c>
      <c r="AF54" s="64">
        <v>-2.3915069625976889E-2</v>
      </c>
      <c r="AI54" s="357"/>
      <c r="AJ54" s="357"/>
      <c r="AK54" s="357"/>
      <c r="AL54" s="357"/>
      <c r="AM54" s="357"/>
      <c r="AN54" s="357"/>
      <c r="AO54" s="357"/>
      <c r="AP54" s="357"/>
      <c r="AQ54" s="357"/>
      <c r="AR54" s="357"/>
      <c r="AS54" s="357"/>
      <c r="AT54" s="357"/>
      <c r="AU54" s="357"/>
      <c r="AV54" s="357"/>
      <c r="BD54" s="62">
        <v>0.25</v>
      </c>
      <c r="BE54" s="62">
        <v>0.25</v>
      </c>
      <c r="BM54" s="366"/>
      <c r="BN54" s="366"/>
    </row>
    <row r="55" spans="1:71" x14ac:dyDescent="0.25">
      <c r="A55" s="62">
        <v>52</v>
      </c>
      <c r="B55" s="72"/>
      <c r="C55" s="72"/>
      <c r="D55" s="88"/>
      <c r="E55" s="73"/>
      <c r="F55" s="74"/>
      <c r="G55" s="74"/>
      <c r="H55" s="75"/>
      <c r="I55" s="407"/>
      <c r="J55" s="77"/>
      <c r="K55" s="77"/>
      <c r="L55" s="73" t="s">
        <v>171</v>
      </c>
      <c r="M55" s="78">
        <v>5</v>
      </c>
      <c r="N55" s="73" t="s">
        <v>172</v>
      </c>
      <c r="O55" s="77">
        <f t="shared" si="1"/>
        <v>0</v>
      </c>
      <c r="P55" s="93"/>
      <c r="Q55" s="72"/>
      <c r="S55" s="64">
        <v>315.80181597468049</v>
      </c>
      <c r="T55" s="64">
        <v>-74.2278735435264</v>
      </c>
      <c r="U55" s="64">
        <v>155.59162558718799</v>
      </c>
      <c r="V55" s="64">
        <v>-582.52059854606898</v>
      </c>
      <c r="W55" s="64">
        <v>1103.5505800315723</v>
      </c>
      <c r="X55" s="64">
        <v>-7612.5503568295489</v>
      </c>
      <c r="Y55" s="64">
        <v>-4158.9399937958642</v>
      </c>
      <c r="Z55" s="64">
        <v>1367.9824289727339</v>
      </c>
      <c r="AA55" s="64">
        <v>-375.68312355620975</v>
      </c>
      <c r="AB55" s="64">
        <v>53.378499261038826</v>
      </c>
      <c r="AC55" s="64">
        <v>-11.703483479067604</v>
      </c>
      <c r="AD55" s="64">
        <v>3.0470274755342759</v>
      </c>
      <c r="AE55" s="64">
        <v>-1.051305254353559</v>
      </c>
      <c r="AF55" s="64">
        <v>0.16062627979778352</v>
      </c>
      <c r="AI55" s="357"/>
      <c r="AJ55" s="357"/>
      <c r="AK55" s="357"/>
      <c r="AL55" s="357"/>
      <c r="AM55" s="357"/>
      <c r="AN55" s="357"/>
      <c r="AO55" s="357"/>
      <c r="AP55" s="357"/>
      <c r="AQ55" s="357"/>
      <c r="AR55" s="357"/>
      <c r="AS55" s="357"/>
      <c r="AT55" s="357"/>
      <c r="AU55" s="357"/>
      <c r="AV55" s="357"/>
      <c r="BF55" s="62">
        <v>0.25</v>
      </c>
      <c r="BG55" s="62">
        <v>0.25</v>
      </c>
      <c r="BH55" s="62">
        <v>0.25</v>
      </c>
      <c r="BM55" s="366"/>
      <c r="BN55" s="366"/>
      <c r="BQ55" s="93">
        <f>(BM55*2-BN54-BN56)*10000</f>
        <v>0</v>
      </c>
      <c r="BR55" s="93">
        <f>(BN55*2-BM54-BM56)*10000</f>
        <v>0</v>
      </c>
      <c r="BS55" s="93">
        <f>+BR55-BQ55</f>
        <v>0</v>
      </c>
    </row>
    <row r="56" spans="1:71" x14ac:dyDescent="0.25">
      <c r="A56" s="62">
        <v>53</v>
      </c>
      <c r="B56" s="72"/>
      <c r="C56" s="72"/>
      <c r="D56" s="88"/>
      <c r="E56" s="73"/>
      <c r="F56" s="74"/>
      <c r="G56" s="74"/>
      <c r="H56" s="75"/>
      <c r="I56" s="407"/>
      <c r="J56" s="77"/>
      <c r="K56" s="77"/>
      <c r="L56" s="73" t="s">
        <v>171</v>
      </c>
      <c r="M56" s="78">
        <v>5</v>
      </c>
      <c r="N56" s="73" t="s">
        <v>172</v>
      </c>
      <c r="O56" s="77">
        <f t="shared" si="1"/>
        <v>0</v>
      </c>
      <c r="P56" s="93"/>
      <c r="Q56" s="72"/>
      <c r="S56" s="64">
        <v>-321.0002789076637</v>
      </c>
      <c r="T56" s="64">
        <v>70.945757690438612</v>
      </c>
      <c r="U56" s="64">
        <v>30.454686641852486</v>
      </c>
      <c r="V56" s="64">
        <v>-227.08468456797422</v>
      </c>
      <c r="W56" s="64">
        <v>450.56638796061759</v>
      </c>
      <c r="X56" s="64">
        <v>13066.745878160797</v>
      </c>
      <c r="Y56" s="64">
        <v>-586.60427769078296</v>
      </c>
      <c r="Z56" s="64">
        <v>208.88307656833834</v>
      </c>
      <c r="AA56" s="64">
        <v>-57.361562106220482</v>
      </c>
      <c r="AB56" s="64">
        <v>8.1485275653275586</v>
      </c>
      <c r="AC56" s="64">
        <v>-1.7861880983579606</v>
      </c>
      <c r="AD56" s="64">
        <v>0.46295317099056144</v>
      </c>
      <c r="AE56" s="64">
        <v>-0.1597081738359788</v>
      </c>
      <c r="AF56" s="64">
        <v>2.4313572893805684E-2</v>
      </c>
      <c r="AI56" s="357"/>
      <c r="AJ56" s="357"/>
      <c r="AK56" s="357"/>
      <c r="AL56" s="357"/>
      <c r="AM56" s="357"/>
      <c r="AN56" s="357"/>
      <c r="AO56" s="357"/>
      <c r="AP56" s="357"/>
      <c r="AQ56" s="357"/>
      <c r="AR56" s="357"/>
      <c r="AS56" s="357"/>
      <c r="AT56" s="357"/>
      <c r="AU56" s="357"/>
      <c r="AV56" s="357"/>
      <c r="BG56" s="62">
        <v>0.25</v>
      </c>
      <c r="BH56" s="62">
        <v>0.25</v>
      </c>
      <c r="BI56" s="62">
        <v>0.25</v>
      </c>
      <c r="BM56" s="366"/>
      <c r="BN56" s="366"/>
    </row>
    <row r="57" spans="1:71" x14ac:dyDescent="0.25">
      <c r="A57" s="62">
        <v>54</v>
      </c>
      <c r="B57" s="72"/>
      <c r="C57" s="72"/>
      <c r="D57" s="88"/>
      <c r="E57" s="88"/>
      <c r="F57" s="74"/>
      <c r="G57" s="74"/>
      <c r="H57" s="75"/>
      <c r="I57" s="407"/>
      <c r="J57" s="77"/>
      <c r="K57" s="77"/>
      <c r="L57" s="73" t="s">
        <v>171</v>
      </c>
      <c r="M57" s="78">
        <v>5</v>
      </c>
      <c r="N57" s="73" t="s">
        <v>172</v>
      </c>
      <c r="O57" s="77">
        <f t="shared" si="1"/>
        <v>0</v>
      </c>
      <c r="P57" s="93"/>
      <c r="Q57" s="72"/>
      <c r="S57" s="64">
        <v>12.7043223441406</v>
      </c>
      <c r="T57" s="64">
        <v>-4.224965098417468</v>
      </c>
      <c r="U57" s="64">
        <v>8.5732063271410812</v>
      </c>
      <c r="V57" s="64">
        <v>-32.270058058029804</v>
      </c>
      <c r="W57" s="64">
        <v>-221.28523467828043</v>
      </c>
      <c r="X57" s="64">
        <v>5.8479073626437676</v>
      </c>
      <c r="Y57" s="64">
        <v>-2.3944925196301292</v>
      </c>
      <c r="Z57" s="64">
        <v>0.85264724649725454</v>
      </c>
      <c r="AA57" s="64">
        <v>-0.23414605356279822</v>
      </c>
      <c r="AB57" s="64">
        <v>3.326014504723606E-2</v>
      </c>
      <c r="AC57" s="64">
        <v>-7.2908328313912672E-3</v>
      </c>
      <c r="AD57" s="64">
        <v>1.8893268264869535E-3</v>
      </c>
      <c r="AE57" s="64">
        <v>-6.5144084926162455E-4</v>
      </c>
      <c r="AF57" s="64">
        <v>9.8537353099023228E-5</v>
      </c>
      <c r="AI57" s="357"/>
      <c r="AJ57" s="357"/>
      <c r="AK57" s="357"/>
      <c r="AL57" s="357"/>
      <c r="AM57" s="357"/>
      <c r="AN57" s="357"/>
      <c r="AO57" s="357"/>
      <c r="AP57" s="357"/>
      <c r="AQ57" s="357"/>
      <c r="AR57" s="357"/>
      <c r="AS57" s="357"/>
      <c r="AT57" s="357"/>
      <c r="AU57" s="357"/>
      <c r="AV57" s="357"/>
      <c r="BM57" s="366"/>
      <c r="BN57" s="366"/>
    </row>
    <row r="58" spans="1:71" x14ac:dyDescent="0.25">
      <c r="A58" s="62">
        <v>55</v>
      </c>
      <c r="B58" s="72"/>
      <c r="C58" s="72"/>
      <c r="D58" s="88"/>
      <c r="E58" s="73"/>
      <c r="F58" s="74"/>
      <c r="G58" s="74"/>
      <c r="H58" s="75"/>
      <c r="I58" s="407"/>
      <c r="J58" s="77"/>
      <c r="K58" s="77"/>
      <c r="L58" s="73" t="s">
        <v>171</v>
      </c>
      <c r="M58" s="78">
        <v>5</v>
      </c>
      <c r="N58" s="73" t="s">
        <v>172</v>
      </c>
      <c r="O58" s="77">
        <f t="shared" si="1"/>
        <v>0</v>
      </c>
      <c r="P58" s="93"/>
      <c r="Q58" s="72"/>
      <c r="S58" s="64">
        <v>10.431536823432072</v>
      </c>
      <c r="T58" s="64">
        <v>-13.766722951074494</v>
      </c>
      <c r="U58" s="64">
        <v>69.255005035460471</v>
      </c>
      <c r="V58" s="64">
        <v>-284.79891655378691</v>
      </c>
      <c r="W58" s="64">
        <v>544.04357181936098</v>
      </c>
      <c r="X58" s="64">
        <v>-3541.0565589771504</v>
      </c>
      <c r="Y58" s="64">
        <v>-2213.1397643487712</v>
      </c>
      <c r="Z58" s="64">
        <v>719.23443174409613</v>
      </c>
      <c r="AA58" s="64">
        <v>-197.54151581650703</v>
      </c>
      <c r="AB58" s="64">
        <v>28.117661644119163</v>
      </c>
      <c r="AC58" s="64">
        <v>-6.158909306760175</v>
      </c>
      <c r="AD58" s="64">
        <v>1.5804751972304729</v>
      </c>
      <c r="AE58" s="64">
        <v>-0.54562167795646721</v>
      </c>
      <c r="AF58" s="64">
        <v>8.3137858135314449E-2</v>
      </c>
      <c r="AI58" s="357"/>
      <c r="AJ58" s="357"/>
      <c r="AK58" s="357"/>
      <c r="AL58" s="357"/>
      <c r="AM58" s="357"/>
      <c r="AN58" s="357"/>
      <c r="AO58" s="357"/>
      <c r="AP58" s="357"/>
      <c r="AQ58" s="357"/>
      <c r="AR58" s="357"/>
      <c r="AS58" s="357"/>
      <c r="AT58" s="357"/>
      <c r="AU58" s="357"/>
      <c r="AV58" s="357"/>
      <c r="BM58" s="366"/>
      <c r="BN58" s="366"/>
    </row>
    <row r="59" spans="1:71" x14ac:dyDescent="0.25">
      <c r="A59" s="62">
        <v>56</v>
      </c>
      <c r="B59" s="72"/>
      <c r="C59" s="72"/>
      <c r="D59" s="88"/>
      <c r="E59" s="73"/>
      <c r="F59" s="74"/>
      <c r="G59" s="74"/>
      <c r="H59" s="75"/>
      <c r="I59" s="407"/>
      <c r="J59" s="77"/>
      <c r="K59" s="77"/>
      <c r="L59" s="73" t="s">
        <v>171</v>
      </c>
      <c r="M59" s="78">
        <v>5</v>
      </c>
      <c r="N59" s="73" t="s">
        <v>172</v>
      </c>
      <c r="O59" s="77">
        <f t="shared" si="1"/>
        <v>0</v>
      </c>
      <c r="P59" s="93"/>
      <c r="Q59" s="72"/>
      <c r="S59" s="64">
        <v>110.94933935438605</v>
      </c>
      <c r="T59" s="64">
        <v>-54.989798611291839</v>
      </c>
      <c r="U59" s="64">
        <v>155.22717229725509</v>
      </c>
      <c r="V59" s="64">
        <v>-606.63636719121223</v>
      </c>
      <c r="W59" s="64">
        <v>1153.7585345076629</v>
      </c>
      <c r="X59" s="64">
        <v>-7296.5903841215986</v>
      </c>
      <c r="Y59" s="64">
        <v>-4888.6891402576894</v>
      </c>
      <c r="Z59" s="64">
        <v>1576.3766714345554</v>
      </c>
      <c r="AA59" s="64">
        <v>-432.96014012408187</v>
      </c>
      <c r="AB59" s="64">
        <v>61.626681822996865</v>
      </c>
      <c r="AC59" s="64">
        <v>-13.49874761123556</v>
      </c>
      <c r="AD59" s="64">
        <v>3.4639962385124488</v>
      </c>
      <c r="AE59" s="64">
        <v>-1.1958633825696747</v>
      </c>
      <c r="AF59" s="64">
        <v>0.18221927179265718</v>
      </c>
      <c r="AI59" s="357"/>
      <c r="AJ59" s="357"/>
      <c r="AK59" s="357"/>
      <c r="AL59" s="357"/>
      <c r="AM59" s="357"/>
      <c r="AN59" s="357"/>
      <c r="AO59" s="357"/>
      <c r="AP59" s="357"/>
      <c r="AQ59" s="357"/>
      <c r="AR59" s="357"/>
      <c r="AS59" s="357"/>
      <c r="AT59" s="357"/>
      <c r="AU59" s="357"/>
      <c r="AV59" s="357"/>
      <c r="AX59" s="265" t="s">
        <v>170</v>
      </c>
      <c r="BC59" s="62">
        <v>0.5</v>
      </c>
      <c r="BD59" s="62">
        <v>0.25</v>
      </c>
      <c r="BM59" s="366">
        <v>0.10209692275784833</v>
      </c>
      <c r="BN59" s="366">
        <v>0.10234069750801982</v>
      </c>
      <c r="BO59" s="66">
        <v>2.4377475017148265</v>
      </c>
    </row>
    <row r="60" spans="1:71" x14ac:dyDescent="0.25">
      <c r="A60" s="62">
        <v>57</v>
      </c>
      <c r="B60" s="72"/>
      <c r="C60" s="72"/>
      <c r="D60" s="88"/>
      <c r="E60" s="73"/>
      <c r="F60" s="74"/>
      <c r="G60" s="74"/>
      <c r="H60" s="75"/>
      <c r="I60" s="407"/>
      <c r="J60" s="77"/>
      <c r="K60" s="77"/>
      <c r="L60" s="73" t="s">
        <v>171</v>
      </c>
      <c r="M60" s="78">
        <v>5</v>
      </c>
      <c r="N60" s="73" t="s">
        <v>172</v>
      </c>
      <c r="O60" s="77">
        <f t="shared" si="1"/>
        <v>0</v>
      </c>
      <c r="P60" s="93"/>
      <c r="Q60" s="72"/>
      <c r="S60" s="64">
        <v>122.48827988336193</v>
      </c>
      <c r="T60" s="64">
        <v>-44.734392661393791</v>
      </c>
      <c r="U60" s="64">
        <v>95.187406420944853</v>
      </c>
      <c r="V60" s="64">
        <v>-357.25919839992758</v>
      </c>
      <c r="W60" s="64">
        <v>677.0166254470455</v>
      </c>
      <c r="X60" s="64">
        <v>-4160.4382249554837</v>
      </c>
      <c r="Y60" s="64">
        <v>-3014.3501450931676</v>
      </c>
      <c r="Z60" s="64">
        <v>962.42652773501379</v>
      </c>
      <c r="AA60" s="64">
        <v>-264.33550904655647</v>
      </c>
      <c r="AB60" s="64">
        <v>37.624994420325407</v>
      </c>
      <c r="AC60" s="64">
        <v>-8.2414045625561414</v>
      </c>
      <c r="AD60" s="64">
        <v>2.1148775478414894</v>
      </c>
      <c r="AE60" s="64">
        <v>-0.73011161122145007</v>
      </c>
      <c r="AF60" s="64">
        <v>0.11125126038369196</v>
      </c>
      <c r="AI60" s="357"/>
      <c r="AJ60" s="357"/>
      <c r="AK60" s="357"/>
      <c r="AL60" s="357"/>
      <c r="AM60" s="357"/>
      <c r="AN60" s="357"/>
      <c r="AO60" s="357"/>
      <c r="AP60" s="357"/>
      <c r="AQ60" s="357"/>
      <c r="AR60" s="357"/>
      <c r="AS60" s="357"/>
      <c r="AT60" s="357"/>
      <c r="AU60" s="357"/>
      <c r="AV60" s="357"/>
      <c r="BM60" s="366"/>
      <c r="BN60" s="366"/>
    </row>
    <row r="61" spans="1:71" x14ac:dyDescent="0.25">
      <c r="A61" s="62">
        <v>58</v>
      </c>
      <c r="B61" s="72"/>
      <c r="C61" s="72"/>
      <c r="D61" s="73"/>
      <c r="E61" s="73"/>
      <c r="F61" s="74"/>
      <c r="G61" s="74"/>
      <c r="H61" s="75"/>
      <c r="I61" s="407"/>
      <c r="J61" s="77"/>
      <c r="K61" s="77"/>
      <c r="L61" s="73" t="s">
        <v>171</v>
      </c>
      <c r="M61" s="78">
        <v>5</v>
      </c>
      <c r="N61" s="73" t="s">
        <v>172</v>
      </c>
      <c r="O61" s="77">
        <f t="shared" si="1"/>
        <v>0</v>
      </c>
      <c r="P61" s="93"/>
      <c r="Q61" s="72"/>
      <c r="S61" s="64">
        <v>207.22160181806319</v>
      </c>
      <c r="T61" s="64">
        <v>-52.939602906571139</v>
      </c>
      <c r="U61" s="64">
        <v>110.80096129397181</v>
      </c>
      <c r="V61" s="64">
        <v>-414.70214499323686</v>
      </c>
      <c r="W61" s="64">
        <v>785.64912822502674</v>
      </c>
      <c r="X61" s="64">
        <v>-4677.9641167025029</v>
      </c>
      <c r="Y61" s="64">
        <v>-3708.8104832567647</v>
      </c>
      <c r="Z61" s="64">
        <v>1169.8100156777732</v>
      </c>
      <c r="AA61" s="64">
        <v>-321.29447819936809</v>
      </c>
      <c r="AB61" s="64">
        <v>45.732426766691532</v>
      </c>
      <c r="AC61" s="64">
        <v>-10.017264242671844</v>
      </c>
      <c r="AD61" s="64">
        <v>2.5705921989853247</v>
      </c>
      <c r="AE61" s="64">
        <v>-0.88743736715468546</v>
      </c>
      <c r="AF61" s="64">
        <v>0.13522652005010952</v>
      </c>
      <c r="AI61" s="357"/>
      <c r="AJ61" s="357"/>
      <c r="AK61" s="357"/>
      <c r="AL61" s="357"/>
      <c r="AM61" s="357"/>
      <c r="AN61" s="357"/>
      <c r="AO61" s="357"/>
      <c r="AP61" s="357"/>
      <c r="AQ61" s="357"/>
      <c r="AR61" s="357"/>
      <c r="AS61" s="357"/>
      <c r="AT61" s="357"/>
      <c r="AU61" s="357"/>
      <c r="AV61" s="357"/>
      <c r="BM61" s="366"/>
      <c r="BN61" s="366"/>
    </row>
    <row r="62" spans="1:71" x14ac:dyDescent="0.25">
      <c r="A62" s="62">
        <v>59</v>
      </c>
      <c r="B62" s="72"/>
      <c r="C62" s="72"/>
      <c r="D62" s="73"/>
      <c r="E62" s="73"/>
      <c r="F62" s="74"/>
      <c r="G62" s="74"/>
      <c r="H62" s="75"/>
      <c r="I62" s="407"/>
      <c r="J62" s="77"/>
      <c r="K62" s="77"/>
      <c r="L62" s="73" t="s">
        <v>171</v>
      </c>
      <c r="M62" s="78">
        <v>5</v>
      </c>
      <c r="N62" s="73" t="s">
        <v>172</v>
      </c>
      <c r="O62" s="77">
        <f t="shared" si="1"/>
        <v>0</v>
      </c>
      <c r="P62" s="93"/>
      <c r="Q62" s="72"/>
      <c r="S62" s="64">
        <v>207.22160181806319</v>
      </c>
      <c r="T62" s="64">
        <v>-52.939602906571139</v>
      </c>
      <c r="U62" s="64">
        <v>110.80096129397181</v>
      </c>
      <c r="V62" s="64">
        <v>-414.70214499323686</v>
      </c>
      <c r="W62" s="64">
        <v>785.64912822502674</v>
      </c>
      <c r="X62" s="64">
        <v>-4677.1906790232151</v>
      </c>
      <c r="Y62" s="64">
        <v>-3708.790343084449</v>
      </c>
      <c r="Z62" s="64">
        <v>1169.8058494640914</v>
      </c>
      <c r="AA62" s="64">
        <v>-321.29333400995091</v>
      </c>
      <c r="AB62" s="64">
        <v>45.732264042849245</v>
      </c>
      <c r="AC62" s="64">
        <v>-10.017228611900572</v>
      </c>
      <c r="AD62" s="64">
        <v>2.570583055126888</v>
      </c>
      <c r="AE62" s="64">
        <v>-0.88743413237741198</v>
      </c>
      <c r="AF62" s="64">
        <v>0.13522592479417431</v>
      </c>
      <c r="AI62" s="357"/>
      <c r="AJ62" s="357"/>
      <c r="AK62" s="357"/>
      <c r="AL62" s="357"/>
      <c r="AM62" s="357"/>
      <c r="AN62" s="357"/>
      <c r="AO62" s="357"/>
      <c r="AP62" s="357"/>
      <c r="AQ62" s="357"/>
      <c r="AR62" s="357"/>
      <c r="AS62" s="357"/>
      <c r="AT62" s="357"/>
      <c r="AU62" s="357"/>
      <c r="AV62" s="357"/>
      <c r="BM62" s="366"/>
      <c r="BN62" s="366"/>
    </row>
    <row r="63" spans="1:71" x14ac:dyDescent="0.25">
      <c r="A63" s="62">
        <v>60</v>
      </c>
      <c r="B63" s="72"/>
      <c r="C63" s="72"/>
      <c r="D63" s="73"/>
      <c r="E63" s="73"/>
      <c r="F63" s="74"/>
      <c r="G63" s="74"/>
      <c r="H63" s="75"/>
      <c r="I63" s="407"/>
      <c r="J63" s="77"/>
      <c r="K63" s="77"/>
      <c r="L63" s="73" t="s">
        <v>171</v>
      </c>
      <c r="M63" s="78">
        <v>5</v>
      </c>
      <c r="N63" s="73" t="s">
        <v>172</v>
      </c>
      <c r="O63" s="77">
        <f t="shared" si="1"/>
        <v>0</v>
      </c>
      <c r="P63" s="93"/>
      <c r="Q63" s="72"/>
      <c r="S63" s="64">
        <v>454.08694231225576</v>
      </c>
      <c r="T63" s="64">
        <v>-108.15564700874155</v>
      </c>
      <c r="U63" s="64">
        <v>232.7131226034316</v>
      </c>
      <c r="V63" s="64">
        <v>-875.02785004102259</v>
      </c>
      <c r="W63" s="64">
        <v>1658.4472122622421</v>
      </c>
      <c r="X63" s="64">
        <v>-9828.9224019781032</v>
      </c>
      <c r="Y63" s="64">
        <v>-7895.369402372552</v>
      </c>
      <c r="Z63" s="64">
        <v>2485.8373724402418</v>
      </c>
      <c r="AA63" s="64">
        <v>-682.74831994300803</v>
      </c>
      <c r="AB63" s="64">
        <v>97.181060696786531</v>
      </c>
      <c r="AC63" s="64">
        <v>-21.286611349892553</v>
      </c>
      <c r="AD63" s="64">
        <v>5.4624892561758225</v>
      </c>
      <c r="AE63" s="64">
        <v>-1.8857978225070537</v>
      </c>
      <c r="AF63" s="64">
        <v>0.28735569996922339</v>
      </c>
      <c r="AI63" s="357"/>
      <c r="AJ63" s="357"/>
      <c r="AK63" s="357"/>
      <c r="AL63" s="357"/>
      <c r="AM63" s="357"/>
      <c r="AN63" s="357"/>
      <c r="AO63" s="357"/>
      <c r="AP63" s="357"/>
      <c r="AQ63" s="357"/>
      <c r="AR63" s="357"/>
      <c r="AS63" s="357"/>
      <c r="AT63" s="357"/>
      <c r="AU63" s="357"/>
      <c r="AV63" s="357"/>
      <c r="BM63" s="366"/>
      <c r="BN63" s="366"/>
    </row>
    <row r="64" spans="1:71" x14ac:dyDescent="0.25">
      <c r="A64" s="62">
        <v>61</v>
      </c>
      <c r="B64" s="72"/>
      <c r="C64" s="72"/>
      <c r="D64" s="73"/>
      <c r="E64" s="73"/>
      <c r="F64" s="74"/>
      <c r="G64" s="74"/>
      <c r="H64" s="75"/>
      <c r="I64" s="407"/>
      <c r="J64" s="77"/>
      <c r="K64" s="77"/>
      <c r="L64" s="73" t="s">
        <v>171</v>
      </c>
      <c r="M64" s="78">
        <v>5</v>
      </c>
      <c r="N64" s="73" t="s">
        <v>172</v>
      </c>
      <c r="O64" s="77">
        <f t="shared" si="1"/>
        <v>0</v>
      </c>
      <c r="P64" s="93"/>
      <c r="Q64" s="72"/>
      <c r="S64" s="64">
        <v>113.77508382483407</v>
      </c>
      <c r="T64" s="64">
        <v>-12.945371991522432</v>
      </c>
      <c r="U64" s="64">
        <v>46.184440253979325</v>
      </c>
      <c r="V64" s="64">
        <v>-185.01205733604235</v>
      </c>
      <c r="W64" s="64">
        <v>352.67763901590826</v>
      </c>
      <c r="X64" s="64">
        <v>-2037.4747207365554</v>
      </c>
      <c r="Y64" s="64">
        <v>-1767.2380462278975</v>
      </c>
      <c r="Z64" s="64">
        <v>550.25526707759741</v>
      </c>
      <c r="AA64" s="64">
        <v>-151.13050702554159</v>
      </c>
      <c r="AB64" s="64">
        <v>21.511623023636144</v>
      </c>
      <c r="AC64" s="64">
        <v>-4.7119226203910234</v>
      </c>
      <c r="AD64" s="64">
        <v>1.2091557831757895</v>
      </c>
      <c r="AE64" s="64">
        <v>-0.41743319590306721</v>
      </c>
      <c r="AF64" s="64">
        <v>6.3608677697118463E-2</v>
      </c>
      <c r="AI64" s="357"/>
      <c r="AJ64" s="357"/>
      <c r="AK64" s="357"/>
      <c r="AL64" s="357"/>
      <c r="AM64" s="357"/>
      <c r="AN64" s="357"/>
      <c r="AO64" s="357"/>
      <c r="AP64" s="357"/>
      <c r="AQ64" s="357"/>
      <c r="AR64" s="357"/>
      <c r="AS64" s="357"/>
      <c r="AT64" s="357"/>
      <c r="AU64" s="357"/>
      <c r="AV64" s="357"/>
      <c r="BM64" s="366"/>
      <c r="BN64" s="366"/>
    </row>
    <row r="65" spans="1:66" x14ac:dyDescent="0.25">
      <c r="A65" s="62">
        <v>62</v>
      </c>
      <c r="B65" s="72"/>
      <c r="C65" s="72"/>
      <c r="D65" s="73"/>
      <c r="E65" s="73"/>
      <c r="F65" s="74"/>
      <c r="G65" s="74"/>
      <c r="H65" s="75"/>
      <c r="I65" s="407"/>
      <c r="J65" s="77"/>
      <c r="K65" s="77"/>
      <c r="L65" s="73" t="s">
        <v>171</v>
      </c>
      <c r="M65" s="78">
        <v>5</v>
      </c>
      <c r="N65" s="73" t="s">
        <v>172</v>
      </c>
      <c r="O65" s="77">
        <f t="shared" si="1"/>
        <v>0</v>
      </c>
      <c r="P65" s="93"/>
      <c r="Q65" s="72"/>
      <c r="S65" s="64">
        <v>46.70022162028269</v>
      </c>
      <c r="T65" s="64">
        <v>-25.213526941895168</v>
      </c>
      <c r="U65" s="64">
        <v>77.537286352731812</v>
      </c>
      <c r="V65" s="64">
        <v>-305.96149853512208</v>
      </c>
      <c r="W65" s="64">
        <v>582.43559969673106</v>
      </c>
      <c r="X65" s="64">
        <v>-3258.096070656014</v>
      </c>
      <c r="Y65" s="64">
        <v>-3095.9530839505815</v>
      </c>
      <c r="Z65" s="64">
        <v>950.86311653374992</v>
      </c>
      <c r="AA65" s="64">
        <v>-261.159568730969</v>
      </c>
      <c r="AB65" s="64">
        <v>37.172956205805669</v>
      </c>
      <c r="AC65" s="64">
        <v>-8.1423952847482024</v>
      </c>
      <c r="AD65" s="64">
        <v>2.0894709458717933</v>
      </c>
      <c r="AE65" s="64">
        <v>-0.72133867430750187</v>
      </c>
      <c r="AF65" s="64">
        <v>0.10991469223240009</v>
      </c>
      <c r="AI65" s="357"/>
      <c r="AJ65" s="357"/>
      <c r="AK65" s="357"/>
      <c r="AL65" s="357"/>
      <c r="AM65" s="357"/>
      <c r="AN65" s="357"/>
      <c r="AO65" s="357"/>
      <c r="AP65" s="357"/>
      <c r="AQ65" s="357"/>
      <c r="AR65" s="357"/>
      <c r="AS65" s="357"/>
      <c r="AT65" s="357"/>
      <c r="AU65" s="357"/>
      <c r="AV65" s="357"/>
      <c r="BM65" s="366"/>
      <c r="BN65" s="366"/>
    </row>
    <row r="66" spans="1:66" x14ac:dyDescent="0.25">
      <c r="A66" s="62">
        <v>63</v>
      </c>
      <c r="B66" s="72"/>
      <c r="C66" s="72"/>
      <c r="D66" s="98"/>
      <c r="E66" s="98"/>
      <c r="F66" s="74"/>
      <c r="G66" s="74"/>
      <c r="H66" s="75"/>
      <c r="I66" s="407"/>
      <c r="J66" s="77"/>
      <c r="K66" s="77"/>
      <c r="L66" s="73" t="s">
        <v>171</v>
      </c>
      <c r="M66" s="78">
        <v>5</v>
      </c>
      <c r="N66" s="73" t="s">
        <v>172</v>
      </c>
      <c r="O66" s="77">
        <f t="shared" si="1"/>
        <v>0</v>
      </c>
      <c r="P66" s="93"/>
      <c r="Q66" s="72"/>
      <c r="S66" s="64">
        <v>-95.132562841439423</v>
      </c>
      <c r="T66" s="64">
        <v>47.338094303399245</v>
      </c>
      <c r="U66" s="64">
        <v>-134.30694707587796</v>
      </c>
      <c r="V66" s="64">
        <v>525.19484513081034</v>
      </c>
      <c r="W66" s="64">
        <v>-998.91886126378483</v>
      </c>
      <c r="X66" s="64">
        <v>5565.1804918090284</v>
      </c>
      <c r="Y66" s="64">
        <v>5354.489810777437</v>
      </c>
      <c r="Z66" s="64">
        <v>-1641.1968118426653</v>
      </c>
      <c r="AA66" s="64">
        <v>450.76335907535776</v>
      </c>
      <c r="AB66" s="64">
        <v>-64.160800475024416</v>
      </c>
      <c r="AC66" s="64">
        <v>14.053835604804263</v>
      </c>
      <c r="AD66" s="64">
        <v>-3.6064426304490875</v>
      </c>
      <c r="AE66" s="64">
        <v>1.2450357939583552</v>
      </c>
      <c r="AF66" s="64">
        <v>-0.1897134262307569</v>
      </c>
      <c r="AI66" s="357"/>
      <c r="AJ66" s="357"/>
      <c r="AK66" s="357"/>
      <c r="AL66" s="357"/>
      <c r="AM66" s="357"/>
      <c r="AN66" s="357"/>
      <c r="AO66" s="357"/>
      <c r="AP66" s="357"/>
      <c r="AQ66" s="357"/>
      <c r="AR66" s="357"/>
      <c r="AS66" s="357"/>
      <c r="AT66" s="357"/>
      <c r="AU66" s="357"/>
      <c r="AV66" s="357"/>
      <c r="BM66" s="366"/>
      <c r="BN66" s="366"/>
    </row>
    <row r="67" spans="1:66" x14ac:dyDescent="0.25">
      <c r="A67" s="62">
        <v>64</v>
      </c>
      <c r="B67" s="72"/>
      <c r="C67" s="72"/>
      <c r="D67" s="98"/>
      <c r="E67" s="98"/>
      <c r="F67" s="74"/>
      <c r="G67" s="74"/>
      <c r="H67" s="75"/>
      <c r="I67" s="407"/>
      <c r="J67" s="77"/>
      <c r="K67" s="77"/>
      <c r="L67" s="73" t="s">
        <v>171</v>
      </c>
      <c r="M67" s="78">
        <v>5</v>
      </c>
      <c r="N67" s="73" t="s">
        <v>172</v>
      </c>
      <c r="O67" s="77">
        <f t="shared" si="1"/>
        <v>0</v>
      </c>
      <c r="P67" s="93"/>
      <c r="Q67" s="72"/>
      <c r="S67" s="64">
        <v>-95.132562841439423</v>
      </c>
      <c r="T67" s="64">
        <v>47.338094303399245</v>
      </c>
      <c r="U67" s="64">
        <v>-134.30694707587796</v>
      </c>
      <c r="V67" s="64">
        <v>525.19484513081034</v>
      </c>
      <c r="W67" s="64">
        <v>-998.91886126378483</v>
      </c>
      <c r="X67" s="64">
        <v>5565.5192829213975</v>
      </c>
      <c r="Y67" s="64">
        <v>5354.5099665394509</v>
      </c>
      <c r="Z67" s="64">
        <v>-1641.2020930394885</v>
      </c>
      <c r="AA67" s="64">
        <v>450.7648094800802</v>
      </c>
      <c r="AB67" s="64">
        <v>-64.161006746620956</v>
      </c>
      <c r="AC67" s="64">
        <v>14.053880771528187</v>
      </c>
      <c r="AD67" s="64">
        <v>-3.6064542217343174</v>
      </c>
      <c r="AE67" s="64">
        <v>1.2450398927658242</v>
      </c>
      <c r="AF67" s="64">
        <v>-0.18971418354176081</v>
      </c>
      <c r="AI67" s="357"/>
      <c r="AJ67" s="357"/>
      <c r="AK67" s="357"/>
      <c r="AL67" s="357"/>
      <c r="AM67" s="357"/>
      <c r="AN67" s="357"/>
      <c r="AO67" s="357"/>
      <c r="AP67" s="357"/>
      <c r="AQ67" s="357"/>
      <c r="AR67" s="357"/>
      <c r="AS67" s="357"/>
      <c r="AT67" s="357"/>
      <c r="AU67" s="357"/>
      <c r="AV67" s="357"/>
      <c r="BM67" s="366"/>
      <c r="BN67" s="366"/>
    </row>
    <row r="68" spans="1:66" x14ac:dyDescent="0.25">
      <c r="A68" s="62">
        <v>65</v>
      </c>
      <c r="B68" s="72"/>
      <c r="C68" s="72"/>
      <c r="D68" s="98"/>
      <c r="E68" s="98"/>
      <c r="F68" s="74"/>
      <c r="G68" s="74"/>
      <c r="H68" s="75"/>
      <c r="I68" s="429"/>
      <c r="J68" s="77"/>
      <c r="K68" s="77"/>
      <c r="L68" s="73" t="s">
        <v>171</v>
      </c>
      <c r="M68" s="78">
        <v>5</v>
      </c>
      <c r="N68" s="73" t="s">
        <v>172</v>
      </c>
      <c r="O68" s="77">
        <f t="shared" si="1"/>
        <v>0</v>
      </c>
      <c r="P68" s="93"/>
      <c r="Q68" s="72"/>
      <c r="S68" s="64">
        <v>259.09521849465307</v>
      </c>
      <c r="T68" s="64">
        <v>-113.99992656802624</v>
      </c>
      <c r="U68" s="64">
        <v>284.13830150027491</v>
      </c>
      <c r="V68" s="64">
        <v>-1092.4435777547187</v>
      </c>
      <c r="W68" s="64">
        <v>2074.7655124752841</v>
      </c>
      <c r="X68" s="64">
        <v>-11473.675819287564</v>
      </c>
      <c r="Y68" s="64">
        <v>-11311.64309540383</v>
      </c>
      <c r="Z68" s="64">
        <v>3452.8810399407098</v>
      </c>
      <c r="AA68" s="64">
        <v>-948.35198785645252</v>
      </c>
      <c r="AB68" s="64">
        <v>134.98662387818808</v>
      </c>
      <c r="AC68" s="64">
        <v>-29.567584803313093</v>
      </c>
      <c r="AD68" s="64">
        <v>7.5875230240252662</v>
      </c>
      <c r="AE68" s="64">
        <v>-2.6194069413987013</v>
      </c>
      <c r="AF68" s="64">
        <v>0.39913629821504137</v>
      </c>
      <c r="AI68" s="357"/>
      <c r="AJ68" s="357"/>
      <c r="AK68" s="357"/>
      <c r="AL68" s="357"/>
      <c r="AM68" s="357"/>
      <c r="AN68" s="357"/>
      <c r="AO68" s="357"/>
      <c r="AP68" s="357"/>
      <c r="AQ68" s="357"/>
      <c r="AR68" s="357"/>
      <c r="AS68" s="357"/>
      <c r="AT68" s="357"/>
      <c r="AU68" s="357"/>
      <c r="AV68" s="357"/>
      <c r="BM68" s="366"/>
      <c r="BN68" s="366"/>
    </row>
    <row r="69" spans="1:66" x14ac:dyDescent="0.25">
      <c r="A69" s="62">
        <v>66</v>
      </c>
      <c r="B69" s="72"/>
      <c r="C69" s="72"/>
      <c r="D69" s="98"/>
      <c r="E69" s="98"/>
      <c r="F69" s="74"/>
      <c r="G69" s="74"/>
      <c r="H69" s="75"/>
      <c r="I69" s="429"/>
      <c r="J69" s="77"/>
      <c r="K69" s="77"/>
      <c r="L69" s="73" t="s">
        <v>171</v>
      </c>
      <c r="M69" s="78">
        <v>5</v>
      </c>
      <c r="N69" s="73" t="s">
        <v>172</v>
      </c>
      <c r="O69" s="77">
        <f t="shared" si="1"/>
        <v>0</v>
      </c>
      <c r="P69" s="93"/>
      <c r="Q69" s="72"/>
      <c r="S69" s="64">
        <v>104.86821306320969</v>
      </c>
      <c r="T69" s="64">
        <v>-46.141216572304934</v>
      </c>
      <c r="U69" s="64">
        <v>115.0043451778136</v>
      </c>
      <c r="V69" s="64">
        <v>-442.16410684174502</v>
      </c>
      <c r="W69" s="64">
        <v>839.75672374511578</v>
      </c>
      <c r="X69" s="64">
        <v>-4635.3553709024136</v>
      </c>
      <c r="Y69" s="64">
        <v>-4577.8118351900293</v>
      </c>
      <c r="Z69" s="64">
        <v>1397.4002097677487</v>
      </c>
      <c r="AA69" s="64">
        <v>-383.80334024008766</v>
      </c>
      <c r="AB69" s="64">
        <v>54.629844634223041</v>
      </c>
      <c r="AC69" s="64">
        <v>-11.966168037776288</v>
      </c>
      <c r="AD69" s="64">
        <v>3.0707132713548067</v>
      </c>
      <c r="AE69" s="64">
        <v>-1.0600859772621478</v>
      </c>
      <c r="AF69" s="64">
        <v>0.16152867983127461</v>
      </c>
      <c r="AI69" s="357"/>
      <c r="AJ69" s="357"/>
      <c r="AK69" s="357"/>
      <c r="AL69" s="357"/>
      <c r="AM69" s="357"/>
      <c r="AN69" s="357"/>
      <c r="AO69" s="357"/>
      <c r="AP69" s="357"/>
      <c r="AQ69" s="357"/>
      <c r="AR69" s="357"/>
      <c r="AS69" s="357"/>
      <c r="AT69" s="357"/>
      <c r="AU69" s="357"/>
      <c r="AV69" s="357"/>
      <c r="BM69" s="366"/>
      <c r="BN69" s="366"/>
    </row>
    <row r="70" spans="1:66" x14ac:dyDescent="0.25">
      <c r="A70" s="62">
        <v>67</v>
      </c>
      <c r="B70" s="72"/>
      <c r="C70" s="72"/>
      <c r="D70" s="98"/>
      <c r="E70" s="98"/>
      <c r="F70" s="74"/>
      <c r="G70" s="74"/>
      <c r="H70" s="75"/>
      <c r="I70" s="429"/>
      <c r="J70" s="77"/>
      <c r="K70" s="77"/>
      <c r="L70" s="73" t="s">
        <v>171</v>
      </c>
      <c r="M70" s="78">
        <v>5</v>
      </c>
      <c r="N70" s="73" t="s">
        <v>172</v>
      </c>
      <c r="O70" s="77">
        <f t="shared" si="1"/>
        <v>0</v>
      </c>
      <c r="P70" s="93"/>
      <c r="Q70" s="72"/>
      <c r="S70" s="64">
        <v>-160.10958819079463</v>
      </c>
      <c r="T70" s="64">
        <v>55.881134756996396</v>
      </c>
      <c r="U70" s="64">
        <v>-115.93014057735549</v>
      </c>
      <c r="V70" s="64">
        <v>433.25043222869419</v>
      </c>
      <c r="W70" s="64">
        <v>-820.67486982604862</v>
      </c>
      <c r="X70" s="64">
        <v>4434.0118402052931</v>
      </c>
      <c r="Y70" s="64">
        <v>4667.6373373331689</v>
      </c>
      <c r="Z70" s="64">
        <v>-1409.8433325864592</v>
      </c>
      <c r="AA70" s="64">
        <v>387.22091776464595</v>
      </c>
      <c r="AB70" s="64">
        <v>-55.116310100656598</v>
      </c>
      <c r="AC70" s="64">
        <v>12.07272623752093</v>
      </c>
      <c r="AD70" s="64">
        <v>-3.0980579898907585</v>
      </c>
      <c r="AE70" s="64">
        <v>1.0695206368001133</v>
      </c>
      <c r="AF70" s="64">
        <v>-0.162959886166398</v>
      </c>
      <c r="AI70" s="357"/>
      <c r="AJ70" s="357"/>
      <c r="AK70" s="357"/>
      <c r="AL70" s="357"/>
      <c r="AM70" s="357"/>
      <c r="AN70" s="357"/>
      <c r="AO70" s="357"/>
      <c r="AP70" s="357"/>
      <c r="AQ70" s="357"/>
      <c r="AR70" s="357"/>
      <c r="AS70" s="357"/>
      <c r="AT70" s="357"/>
      <c r="AU70" s="357"/>
      <c r="AV70" s="357"/>
      <c r="BM70" s="366"/>
      <c r="BN70" s="366"/>
    </row>
    <row r="71" spans="1:66" x14ac:dyDescent="0.25">
      <c r="A71" s="62">
        <v>68</v>
      </c>
      <c r="B71" s="72"/>
      <c r="C71" s="72"/>
      <c r="D71" s="73"/>
      <c r="E71" s="73"/>
      <c r="F71" s="74"/>
      <c r="G71" s="74"/>
      <c r="H71" s="75"/>
      <c r="I71" s="429"/>
      <c r="J71" s="77"/>
      <c r="K71" s="77"/>
      <c r="L71" s="73" t="s">
        <v>171</v>
      </c>
      <c r="M71" s="78">
        <v>5</v>
      </c>
      <c r="N71" s="73" t="s">
        <v>172</v>
      </c>
      <c r="O71" s="77">
        <f t="shared" si="1"/>
        <v>0</v>
      </c>
      <c r="P71" s="93"/>
      <c r="Q71" s="72"/>
      <c r="S71" s="64">
        <v>-111.83774219781397</v>
      </c>
      <c r="T71" s="64">
        <v>39.033389651174566</v>
      </c>
      <c r="U71" s="64">
        <v>-80.978068343761421</v>
      </c>
      <c r="V71" s="64">
        <v>302.62866012178932</v>
      </c>
      <c r="W71" s="64">
        <v>-573.24752101333763</v>
      </c>
      <c r="X71" s="64">
        <v>3096.5956004343393</v>
      </c>
      <c r="Y71" s="64">
        <v>3260.3344601289978</v>
      </c>
      <c r="Z71" s="64">
        <v>-984.77394199379239</v>
      </c>
      <c r="AA71" s="64">
        <v>270.47336475602509</v>
      </c>
      <c r="AB71" s="64">
        <v>-38.498679486841986</v>
      </c>
      <c r="AC71" s="64">
        <v>8.432785488803443</v>
      </c>
      <c r="AD71" s="64">
        <v>-2.1639899664437423</v>
      </c>
      <c r="AE71" s="64">
        <v>0.74705871370490096</v>
      </c>
      <c r="AF71" s="64">
        <v>-0.113826958111806</v>
      </c>
      <c r="AI71" s="357"/>
      <c r="AJ71" s="357"/>
      <c r="AK71" s="357"/>
      <c r="AL71" s="357"/>
      <c r="AM71" s="357"/>
      <c r="AN71" s="357"/>
      <c r="AO71" s="357"/>
      <c r="AP71" s="357"/>
      <c r="AQ71" s="357"/>
      <c r="AR71" s="357"/>
      <c r="AS71" s="357"/>
      <c r="AT71" s="357"/>
      <c r="AU71" s="357"/>
      <c r="AV71" s="357"/>
      <c r="BM71" s="366"/>
      <c r="BN71" s="366"/>
    </row>
    <row r="72" spans="1:66" x14ac:dyDescent="0.25">
      <c r="A72" s="62">
        <v>69</v>
      </c>
      <c r="B72" s="72"/>
      <c r="C72" s="72"/>
      <c r="D72" s="73"/>
      <c r="E72" s="73"/>
      <c r="F72" s="74"/>
      <c r="G72" s="74"/>
      <c r="H72" s="75"/>
      <c r="I72" s="429"/>
      <c r="J72" s="77"/>
      <c r="K72" s="77"/>
      <c r="L72" s="73" t="s">
        <v>171</v>
      </c>
      <c r="M72" s="78">
        <v>5</v>
      </c>
      <c r="N72" s="73" t="s">
        <v>172</v>
      </c>
      <c r="O72" s="77">
        <f t="shared" si="1"/>
        <v>0</v>
      </c>
      <c r="P72" s="93"/>
      <c r="Q72" s="72"/>
      <c r="S72" s="64">
        <v>-691.1200729953199</v>
      </c>
      <c r="T72" s="64">
        <v>163.56833592175803</v>
      </c>
      <c r="U72" s="64">
        <v>-347.59432249897668</v>
      </c>
      <c r="V72" s="64">
        <v>1304.3226668467887</v>
      </c>
      <c r="W72" s="64">
        <v>-2471.6247590024527</v>
      </c>
      <c r="X72" s="64">
        <v>13031.205407170781</v>
      </c>
      <c r="Y72" s="64">
        <v>14937.896664903081</v>
      </c>
      <c r="Z72" s="64">
        <v>-4442.034387923678</v>
      </c>
      <c r="AA72" s="64">
        <v>1220.0282239834887</v>
      </c>
      <c r="AB72" s="64">
        <v>-173.65659306314959</v>
      </c>
      <c r="AC72" s="64">
        <v>38.037904031396856</v>
      </c>
      <c r="AD72" s="64">
        <v>-9.7611457583758803</v>
      </c>
      <c r="AE72" s="64">
        <v>3.3697647298994999</v>
      </c>
      <c r="AF72" s="64">
        <v>-0.51343569230653874</v>
      </c>
      <c r="AI72" s="357"/>
      <c r="AJ72" s="357"/>
      <c r="AK72" s="357"/>
      <c r="AL72" s="357"/>
      <c r="AM72" s="357"/>
      <c r="AN72" s="357"/>
      <c r="AO72" s="357"/>
      <c r="AP72" s="357"/>
      <c r="AQ72" s="357"/>
      <c r="AR72" s="357"/>
      <c r="AS72" s="357"/>
      <c r="AT72" s="357"/>
      <c r="AU72" s="357"/>
      <c r="AV72" s="357"/>
      <c r="BM72" s="366"/>
      <c r="BN72" s="366"/>
    </row>
    <row r="73" spans="1:66" x14ac:dyDescent="0.25">
      <c r="A73" s="62">
        <v>70</v>
      </c>
      <c r="B73" s="72"/>
      <c r="C73" s="72"/>
      <c r="D73" s="73"/>
      <c r="E73" s="73"/>
      <c r="F73" s="74"/>
      <c r="G73" s="74"/>
      <c r="H73" s="75"/>
      <c r="I73" s="429"/>
      <c r="J73" s="77"/>
      <c r="K73" s="77"/>
      <c r="L73" s="73" t="s">
        <v>171</v>
      </c>
      <c r="M73" s="78">
        <v>5</v>
      </c>
      <c r="N73" s="73" t="s">
        <v>172</v>
      </c>
      <c r="O73" s="77">
        <f t="shared" si="1"/>
        <v>0</v>
      </c>
      <c r="P73" s="93"/>
      <c r="Q73" s="72"/>
      <c r="S73" s="64">
        <v>-511.95567975942271</v>
      </c>
      <c r="T73" s="64">
        <v>111.8565103008513</v>
      </c>
      <c r="U73" s="64">
        <v>-246.65881011783284</v>
      </c>
      <c r="V73" s="64">
        <v>931.18166425500044</v>
      </c>
      <c r="W73" s="64">
        <v>-1765.5341918968079</v>
      </c>
      <c r="X73" s="64">
        <v>9276.7526506555478</v>
      </c>
      <c r="Y73" s="64">
        <v>10764.696573901239</v>
      </c>
      <c r="Z73" s="64">
        <v>-3193.6863479816625</v>
      </c>
      <c r="AA73" s="64">
        <v>877.16283864778927</v>
      </c>
      <c r="AB73" s="64">
        <v>-124.85376298585683</v>
      </c>
      <c r="AC73" s="64">
        <v>27.348086871898456</v>
      </c>
      <c r="AD73" s="64">
        <v>-7.0179645926629828</v>
      </c>
      <c r="AE73" s="64">
        <v>2.4227564167280726</v>
      </c>
      <c r="AF73" s="64">
        <v>-0.3691431587507617</v>
      </c>
      <c r="AI73" s="357"/>
      <c r="AJ73" s="357"/>
      <c r="AK73" s="357"/>
      <c r="AL73" s="357"/>
      <c r="AM73" s="357"/>
      <c r="AN73" s="357"/>
      <c r="AO73" s="357"/>
      <c r="AP73" s="357"/>
      <c r="AQ73" s="357"/>
      <c r="AR73" s="357"/>
      <c r="AS73" s="357"/>
      <c r="AT73" s="357"/>
      <c r="AU73" s="357"/>
      <c r="AV73" s="357"/>
      <c r="BM73" s="366"/>
      <c r="BN73" s="366"/>
    </row>
    <row r="74" spans="1:66" x14ac:dyDescent="0.25">
      <c r="A74" s="62">
        <v>71</v>
      </c>
      <c r="B74" s="72"/>
      <c r="C74" s="72"/>
      <c r="D74" s="73"/>
      <c r="E74" s="73"/>
      <c r="F74" s="74"/>
      <c r="G74" s="74"/>
      <c r="H74" s="75"/>
      <c r="I74" s="429"/>
      <c r="J74" s="77"/>
      <c r="K74" s="77"/>
      <c r="L74" s="73" t="s">
        <v>171</v>
      </c>
      <c r="M74" s="78">
        <v>5</v>
      </c>
      <c r="N74" s="73" t="s">
        <v>172</v>
      </c>
      <c r="O74" s="77">
        <f t="shared" si="1"/>
        <v>0</v>
      </c>
      <c r="P74" s="93"/>
      <c r="Q74" s="72"/>
      <c r="S74" s="64">
        <v>8.4695379356964828</v>
      </c>
      <c r="T74" s="64">
        <v>-11.049871179485194</v>
      </c>
      <c r="U74" s="64">
        <v>55.405362992293</v>
      </c>
      <c r="V74" s="64">
        <v>-227.79736129571967</v>
      </c>
      <c r="W74" s="64">
        <v>435.14726725078384</v>
      </c>
      <c r="X74" s="64">
        <v>-2227.222266480208</v>
      </c>
      <c r="Y74" s="64">
        <v>-2849.5947659256758</v>
      </c>
      <c r="Z74" s="64">
        <v>829.35081773948912</v>
      </c>
      <c r="AA74" s="64">
        <v>-227.78559176493386</v>
      </c>
      <c r="AB74" s="64">
        <v>32.422595816597699</v>
      </c>
      <c r="AC74" s="64">
        <v>-7.1018779708630841</v>
      </c>
      <c r="AD74" s="64">
        <v>1.8224576858689991</v>
      </c>
      <c r="AE74" s="64">
        <v>-0.62914953544854479</v>
      </c>
      <c r="AF74" s="64">
        <v>9.5856706722977927E-2</v>
      </c>
      <c r="AI74" s="357"/>
      <c r="AJ74" s="357"/>
      <c r="AK74" s="357"/>
      <c r="AL74" s="357"/>
      <c r="AM74" s="357"/>
      <c r="AN74" s="357"/>
      <c r="AO74" s="357"/>
      <c r="AP74" s="357"/>
      <c r="AQ74" s="357"/>
      <c r="AR74" s="357"/>
      <c r="AS74" s="357"/>
      <c r="AT74" s="357"/>
      <c r="AU74" s="357"/>
      <c r="AV74" s="357"/>
      <c r="BM74" s="366"/>
      <c r="BN74" s="366"/>
    </row>
    <row r="75" spans="1:66" x14ac:dyDescent="0.25">
      <c r="A75" s="62">
        <v>72</v>
      </c>
      <c r="B75" s="72"/>
      <c r="C75" s="72"/>
      <c r="D75" s="73"/>
      <c r="E75" s="73"/>
      <c r="F75" s="74"/>
      <c r="G75" s="74"/>
      <c r="H75" s="75"/>
      <c r="I75" s="429"/>
      <c r="J75" s="77"/>
      <c r="K75" s="77"/>
      <c r="L75" s="73" t="s">
        <v>171</v>
      </c>
      <c r="M75" s="78">
        <v>5</v>
      </c>
      <c r="N75" s="73" t="s">
        <v>172</v>
      </c>
      <c r="O75" s="77">
        <f t="shared" si="1"/>
        <v>0</v>
      </c>
      <c r="P75" s="93"/>
      <c r="Q75" s="72"/>
      <c r="S75" s="64">
        <v>111.09148773179446</v>
      </c>
      <c r="T75" s="64">
        <v>-58.757829890643251</v>
      </c>
      <c r="U75" s="64">
        <v>176.57569224701635</v>
      </c>
      <c r="V75" s="64">
        <v>-695.00664221038869</v>
      </c>
      <c r="W75" s="64">
        <v>1322.7392878994067</v>
      </c>
      <c r="X75" s="64">
        <v>-6678.0125357783754</v>
      </c>
      <c r="Y75" s="64">
        <v>-8970.9690015812448</v>
      </c>
      <c r="Z75" s="64">
        <v>2584.6534310688389</v>
      </c>
      <c r="AA75" s="64">
        <v>-709.88875446806526</v>
      </c>
      <c r="AB75" s="64">
        <v>101.04431797639127</v>
      </c>
      <c r="AC75" s="64">
        <v>-22.132851802385769</v>
      </c>
      <c r="AD75" s="64">
        <v>5.6796507889143033</v>
      </c>
      <c r="AE75" s="64">
        <v>-1.9607251455676333</v>
      </c>
      <c r="AF75" s="64">
        <v>0.29872714208355</v>
      </c>
      <c r="AI75" s="357"/>
      <c r="AJ75" s="357"/>
      <c r="AK75" s="357"/>
      <c r="AL75" s="357"/>
      <c r="AM75" s="357"/>
      <c r="AN75" s="357"/>
      <c r="AO75" s="357"/>
      <c r="AP75" s="357"/>
      <c r="AQ75" s="357"/>
      <c r="AR75" s="357"/>
      <c r="AS75" s="357"/>
      <c r="AT75" s="357"/>
      <c r="AU75" s="357"/>
      <c r="AV75" s="357"/>
      <c r="BM75" s="366"/>
      <c r="BN75" s="366"/>
    </row>
    <row r="76" spans="1:66" x14ac:dyDescent="0.25">
      <c r="A76" s="62">
        <v>73</v>
      </c>
      <c r="B76" s="72"/>
      <c r="C76" s="72"/>
      <c r="D76" s="73"/>
      <c r="E76" s="73"/>
      <c r="F76" s="74"/>
      <c r="G76" s="74"/>
      <c r="H76" s="75"/>
      <c r="I76" s="429"/>
      <c r="J76" s="77"/>
      <c r="K76" s="77"/>
      <c r="L76" s="73" t="s">
        <v>171</v>
      </c>
      <c r="M76" s="78">
        <v>5</v>
      </c>
      <c r="N76" s="73" t="s">
        <v>172</v>
      </c>
      <c r="O76" s="77">
        <f t="shared" si="1"/>
        <v>0</v>
      </c>
      <c r="P76" s="93"/>
      <c r="Q76" s="72"/>
      <c r="S76" s="64">
        <v>77.96906015284813</v>
      </c>
      <c r="T76" s="64">
        <v>-38.041397763183959</v>
      </c>
      <c r="U76" s="64">
        <v>105.2029749189827</v>
      </c>
      <c r="V76" s="64">
        <v>-410.12454529023609</v>
      </c>
      <c r="W76" s="64">
        <v>779.84180008068631</v>
      </c>
      <c r="X76" s="64">
        <v>-3924.9755392395532</v>
      </c>
      <c r="Y76" s="64">
        <v>-5335.9282143583978</v>
      </c>
      <c r="Z76" s="64">
        <v>1533.3809614885074</v>
      </c>
      <c r="AA76" s="64">
        <v>-421.15120331314574</v>
      </c>
      <c r="AB76" s="64">
        <v>59.945923384051738</v>
      </c>
      <c r="AC76" s="64">
        <v>-13.13061732512254</v>
      </c>
      <c r="AD76" s="64">
        <v>3.3695305974793368</v>
      </c>
      <c r="AE76" s="64">
        <v>-1.1632268213783081</v>
      </c>
      <c r="AF76" s="64">
        <v>0.17722370058535264</v>
      </c>
      <c r="AI76" s="357"/>
      <c r="AJ76" s="357"/>
      <c r="AK76" s="357"/>
      <c r="AL76" s="357"/>
      <c r="AM76" s="357"/>
      <c r="AN76" s="357"/>
      <c r="AO76" s="357"/>
      <c r="AP76" s="357"/>
      <c r="AQ76" s="357"/>
      <c r="AR76" s="357"/>
      <c r="AS76" s="357"/>
      <c r="AT76" s="357"/>
      <c r="AU76" s="357"/>
      <c r="AV76" s="357"/>
      <c r="BM76" s="366"/>
      <c r="BN76" s="366"/>
    </row>
    <row r="77" spans="1:66" x14ac:dyDescent="0.25">
      <c r="A77" s="62">
        <v>74</v>
      </c>
      <c r="B77" s="72"/>
      <c r="C77" s="72"/>
      <c r="D77" s="73"/>
      <c r="E77" s="73"/>
      <c r="F77" s="74"/>
      <c r="G77" s="74"/>
      <c r="H77" s="75"/>
      <c r="I77" s="429"/>
      <c r="J77" s="77"/>
      <c r="K77" s="77"/>
      <c r="L77" s="73" t="s">
        <v>171</v>
      </c>
      <c r="M77" s="78">
        <v>5</v>
      </c>
      <c r="N77" s="73" t="s">
        <v>172</v>
      </c>
      <c r="O77" s="77">
        <f t="shared" si="1"/>
        <v>0</v>
      </c>
      <c r="P77" s="93"/>
      <c r="Q77" s="72"/>
      <c r="S77" s="64">
        <v>-174.27870250032814</v>
      </c>
      <c r="T77" s="64">
        <v>75.278446198458369</v>
      </c>
      <c r="U77" s="64">
        <v>-182.09685889099887</v>
      </c>
      <c r="V77" s="64">
        <v>697.19075112349151</v>
      </c>
      <c r="W77" s="64">
        <v>-1323.6017357544176</v>
      </c>
      <c r="X77" s="64">
        <v>6609.1076396986718</v>
      </c>
      <c r="Y77" s="64">
        <v>9218.1518372347873</v>
      </c>
      <c r="Z77" s="64">
        <v>-2635.1852177933292</v>
      </c>
      <c r="AA77" s="64">
        <v>723.76758997415038</v>
      </c>
      <c r="AB77" s="64">
        <v>-103.0198285370986</v>
      </c>
      <c r="AC77" s="64">
        <v>22.565572746394484</v>
      </c>
      <c r="AD77" s="64">
        <v>-5.790694053988874</v>
      </c>
      <c r="AE77" s="64">
        <v>1.9990493914492882</v>
      </c>
      <c r="AF77" s="64">
        <v>-0.30455329136759912</v>
      </c>
      <c r="AI77" s="357"/>
      <c r="AJ77" s="357"/>
      <c r="AK77" s="357"/>
      <c r="AL77" s="357"/>
      <c r="AM77" s="357"/>
      <c r="AN77" s="357"/>
      <c r="AO77" s="357"/>
      <c r="AP77" s="357"/>
      <c r="AQ77" s="357"/>
      <c r="AR77" s="357"/>
      <c r="AS77" s="357"/>
      <c r="AT77" s="357"/>
      <c r="AU77" s="357"/>
      <c r="AV77" s="357"/>
      <c r="BM77" s="366"/>
      <c r="BN77" s="366"/>
    </row>
    <row r="78" spans="1:66" x14ac:dyDescent="0.25">
      <c r="A78" s="62">
        <v>75</v>
      </c>
      <c r="B78" s="72"/>
      <c r="C78" s="72"/>
      <c r="D78" s="73"/>
      <c r="E78" s="73"/>
      <c r="F78" s="74"/>
      <c r="G78" s="74"/>
      <c r="H78" s="75"/>
      <c r="I78" s="429"/>
      <c r="J78" s="77"/>
      <c r="K78" s="77"/>
      <c r="L78" s="73" t="s">
        <v>171</v>
      </c>
      <c r="M78" s="78">
        <v>5</v>
      </c>
      <c r="N78" s="73" t="s">
        <v>172</v>
      </c>
      <c r="O78" s="77">
        <f t="shared" si="1"/>
        <v>0</v>
      </c>
      <c r="P78" s="93"/>
      <c r="Q78" s="72"/>
      <c r="S78" s="64">
        <v>-155.19207244052177</v>
      </c>
      <c r="T78" s="64">
        <v>48.482582620505625</v>
      </c>
      <c r="U78" s="64">
        <v>-93.926457008569244</v>
      </c>
      <c r="V78" s="64">
        <v>346.7646998831068</v>
      </c>
      <c r="W78" s="64">
        <v>-656.14423124796508</v>
      </c>
      <c r="X78" s="64">
        <v>3197.8283534706902</v>
      </c>
      <c r="Y78" s="64">
        <v>4866.0109095330736</v>
      </c>
      <c r="Z78" s="64">
        <v>-1364.7388161584456</v>
      </c>
      <c r="AA78" s="64">
        <v>374.83276552602211</v>
      </c>
      <c r="AB78" s="64">
        <v>-53.353073523831931</v>
      </c>
      <c r="AC78" s="64">
        <v>11.686517518379327</v>
      </c>
      <c r="AD78" s="64">
        <v>-2.9989510501885603</v>
      </c>
      <c r="AE78" s="64">
        <v>1.0352788383353611</v>
      </c>
      <c r="AF78" s="64">
        <v>-0.15770877427384453</v>
      </c>
      <c r="AI78" s="357"/>
      <c r="AJ78" s="357"/>
      <c r="AK78" s="357"/>
      <c r="AL78" s="357"/>
      <c r="AM78" s="357"/>
      <c r="AN78" s="357"/>
      <c r="AO78" s="357"/>
      <c r="AP78" s="357"/>
      <c r="AQ78" s="357"/>
      <c r="AR78" s="357"/>
      <c r="AS78" s="357"/>
      <c r="AT78" s="357"/>
      <c r="AU78" s="357"/>
      <c r="AV78" s="357"/>
      <c r="BM78" s="366"/>
      <c r="BN78" s="366"/>
    </row>
    <row r="79" spans="1:66" x14ac:dyDescent="0.25">
      <c r="A79" s="62">
        <v>76</v>
      </c>
      <c r="B79" s="72"/>
      <c r="C79" s="72"/>
      <c r="D79" s="73"/>
      <c r="E79" s="73"/>
      <c r="F79" s="74"/>
      <c r="G79" s="74"/>
      <c r="H79" s="75"/>
      <c r="I79" s="429"/>
      <c r="J79" s="77"/>
      <c r="K79" s="77"/>
      <c r="L79" s="73" t="s">
        <v>171</v>
      </c>
      <c r="M79" s="78">
        <v>5</v>
      </c>
      <c r="N79" s="73" t="s">
        <v>172</v>
      </c>
      <c r="O79" s="77">
        <f t="shared" ref="O79:O125" si="2">+ABS(K79)</f>
        <v>0</v>
      </c>
      <c r="P79" s="93"/>
      <c r="Q79" s="72"/>
      <c r="S79" s="64">
        <v>309.03464859929574</v>
      </c>
      <c r="T79" s="64">
        <v>-96.543577569549214</v>
      </c>
      <c r="U79" s="64">
        <v>187.03616221482304</v>
      </c>
      <c r="V79" s="64">
        <v>-690.51405454978385</v>
      </c>
      <c r="W79" s="64">
        <v>1306.5828604834148</v>
      </c>
      <c r="X79" s="64">
        <v>-6376.9997558282284</v>
      </c>
      <c r="Y79" s="64">
        <v>-9691.0797296515811</v>
      </c>
      <c r="Z79" s="64">
        <v>2717.9879197367623</v>
      </c>
      <c r="AA79" s="64">
        <v>-746.5098130766213</v>
      </c>
      <c r="AB79" s="64">
        <v>106.25695474267954</v>
      </c>
      <c r="AC79" s="64">
        <v>-23.274642276510949</v>
      </c>
      <c r="AD79" s="64">
        <v>5.9726529791753551</v>
      </c>
      <c r="AE79" s="64">
        <v>-2.0618484831299009</v>
      </c>
      <c r="AF79" s="64">
        <v>0.31410018945562423</v>
      </c>
      <c r="AI79" s="357"/>
      <c r="AJ79" s="357"/>
      <c r="AK79" s="357"/>
      <c r="AL79" s="357"/>
      <c r="AM79" s="357"/>
      <c r="AN79" s="357"/>
      <c r="AO79" s="357"/>
      <c r="AP79" s="357"/>
      <c r="AQ79" s="357"/>
      <c r="AR79" s="357"/>
      <c r="AS79" s="357"/>
      <c r="AT79" s="357"/>
      <c r="AU79" s="357"/>
      <c r="AV79" s="357"/>
      <c r="BM79" s="366"/>
      <c r="BN79" s="366"/>
    </row>
    <row r="80" spans="1:66" x14ac:dyDescent="0.25">
      <c r="A80" s="62">
        <v>77</v>
      </c>
      <c r="B80" s="72"/>
      <c r="C80" s="72"/>
      <c r="D80" s="73"/>
      <c r="E80" s="73"/>
      <c r="F80" s="74"/>
      <c r="G80" s="74"/>
      <c r="H80" s="75"/>
      <c r="I80" s="429"/>
      <c r="J80" s="77"/>
      <c r="K80" s="77"/>
      <c r="L80" s="73" t="s">
        <v>171</v>
      </c>
      <c r="M80" s="78">
        <v>5</v>
      </c>
      <c r="N80" s="73" t="s">
        <v>172</v>
      </c>
      <c r="O80" s="77">
        <f t="shared" si="2"/>
        <v>0</v>
      </c>
      <c r="P80" s="93"/>
      <c r="Q80" s="72"/>
      <c r="S80" s="64">
        <v>372.2315829533797</v>
      </c>
      <c r="T80" s="64">
        <v>-98.695171230351576</v>
      </c>
      <c r="U80" s="64">
        <v>191.94597114460535</v>
      </c>
      <c r="V80" s="64">
        <v>-709.78811676053215</v>
      </c>
      <c r="W80" s="64">
        <v>1343.3460650978416</v>
      </c>
      <c r="X80" s="64">
        <v>-6511.6986592552703</v>
      </c>
      <c r="Y80" s="64">
        <v>-10247.116619657616</v>
      </c>
      <c r="Z80" s="64">
        <v>2849.4650113748617</v>
      </c>
      <c r="AA80" s="64">
        <v>-782.62069247445629</v>
      </c>
      <c r="AB80" s="64">
        <v>111.39691338535961</v>
      </c>
      <c r="AC80" s="64">
        <v>-24.40050535951432</v>
      </c>
      <c r="AD80" s="64">
        <v>6.2615679556242032</v>
      </c>
      <c r="AE80" s="64">
        <v>-2.161590208741651</v>
      </c>
      <c r="AF80" s="64">
        <v>0.32930031379274727</v>
      </c>
      <c r="AI80" s="357"/>
      <c r="AJ80" s="357"/>
      <c r="AK80" s="357"/>
      <c r="AL80" s="357"/>
      <c r="AM80" s="357"/>
      <c r="AN80" s="357"/>
      <c r="AO80" s="357"/>
      <c r="AP80" s="357"/>
      <c r="AQ80" s="357"/>
      <c r="AR80" s="357"/>
      <c r="AS80" s="357"/>
      <c r="AT80" s="357"/>
      <c r="AU80" s="357"/>
      <c r="AV80" s="357"/>
      <c r="BM80" s="366"/>
      <c r="BN80" s="366"/>
    </row>
    <row r="81" spans="1:66" x14ac:dyDescent="0.25">
      <c r="A81" s="62">
        <v>78</v>
      </c>
      <c r="B81" s="72"/>
      <c r="C81" s="72"/>
      <c r="D81" s="73"/>
      <c r="E81" s="73"/>
      <c r="F81" s="74"/>
      <c r="G81" s="74"/>
      <c r="H81" s="75"/>
      <c r="I81" s="429"/>
      <c r="J81" s="77"/>
      <c r="K81" s="77"/>
      <c r="L81" s="73" t="s">
        <v>171</v>
      </c>
      <c r="M81" s="78">
        <v>5</v>
      </c>
      <c r="N81" s="73" t="s">
        <v>172</v>
      </c>
      <c r="O81" s="77">
        <f t="shared" si="2"/>
        <v>0</v>
      </c>
      <c r="P81" s="93"/>
      <c r="Q81" s="72"/>
      <c r="S81" s="64">
        <v>823.31163374751566</v>
      </c>
      <c r="T81" s="64">
        <v>-175.56911063131034</v>
      </c>
      <c r="U81" s="64">
        <v>369.49164383923659</v>
      </c>
      <c r="V81" s="64">
        <v>-1384.3120903551419</v>
      </c>
      <c r="W81" s="64">
        <v>2622.8287626862207</v>
      </c>
      <c r="X81" s="64">
        <v>-12600.633145309885</v>
      </c>
      <c r="Y81" s="64">
        <v>-20574.549465323315</v>
      </c>
      <c r="Z81" s="64">
        <v>5671.1549857345744</v>
      </c>
      <c r="AA81" s="64">
        <v>-1557.6128442502463</v>
      </c>
      <c r="AB81" s="64">
        <v>221.70802824218961</v>
      </c>
      <c r="AC81" s="64">
        <v>-48.563181683618758</v>
      </c>
      <c r="AD81" s="64">
        <v>12.462105087007071</v>
      </c>
      <c r="AE81" s="64">
        <v>-4.3020958736025054</v>
      </c>
      <c r="AF81" s="64">
        <v>0.65536853014948504</v>
      </c>
      <c r="AI81" s="357"/>
      <c r="AJ81" s="357"/>
      <c r="AK81" s="357"/>
      <c r="AL81" s="357"/>
      <c r="AM81" s="357"/>
      <c r="AN81" s="357"/>
      <c r="AO81" s="357"/>
      <c r="AP81" s="357"/>
      <c r="AQ81" s="357"/>
      <c r="AR81" s="357"/>
      <c r="AS81" s="357"/>
      <c r="AT81" s="357"/>
      <c r="AU81" s="357"/>
      <c r="AV81" s="357"/>
      <c r="BM81" s="366"/>
      <c r="BN81" s="366"/>
    </row>
    <row r="82" spans="1:66" x14ac:dyDescent="0.25">
      <c r="A82" s="62">
        <v>79</v>
      </c>
      <c r="B82" s="72"/>
      <c r="C82" s="72"/>
      <c r="D82" s="73"/>
      <c r="E82" s="73"/>
      <c r="F82" s="74"/>
      <c r="G82" s="74"/>
      <c r="H82" s="75"/>
      <c r="I82" s="429"/>
      <c r="J82" s="77"/>
      <c r="K82" s="77"/>
      <c r="L82" s="73" t="s">
        <v>171</v>
      </c>
      <c r="M82" s="78">
        <v>5</v>
      </c>
      <c r="N82" s="73" t="s">
        <v>172</v>
      </c>
      <c r="O82" s="77">
        <f t="shared" si="2"/>
        <v>0</v>
      </c>
      <c r="P82" s="93"/>
      <c r="Q82" s="72"/>
      <c r="S82" s="64">
        <v>111.64335234273491</v>
      </c>
      <c r="T82" s="64">
        <v>-9.0204820027006711</v>
      </c>
      <c r="U82" s="64">
        <v>38.534301427496835</v>
      </c>
      <c r="V82" s="64">
        <v>-156.79652243200442</v>
      </c>
      <c r="W82" s="64">
        <v>299.27185816794076</v>
      </c>
      <c r="X82" s="64">
        <v>-1418.2606960546511</v>
      </c>
      <c r="Y82" s="64">
        <v>-2486.8250604329596</v>
      </c>
      <c r="Z82" s="64">
        <v>673.01562713849444</v>
      </c>
      <c r="AA82" s="64">
        <v>-184.84731807613088</v>
      </c>
      <c r="AB82" s="64">
        <v>26.310861790132773</v>
      </c>
      <c r="AC82" s="64">
        <v>-5.7631620839831044</v>
      </c>
      <c r="AD82" s="64">
        <v>1.4789214896270386</v>
      </c>
      <c r="AE82" s="64">
        <v>-0.51054497731143023</v>
      </c>
      <c r="AF82" s="64">
        <v>7.7775347809892745E-2</v>
      </c>
      <c r="AI82" s="357"/>
      <c r="AJ82" s="357"/>
      <c r="AK82" s="357"/>
      <c r="AL82" s="357"/>
      <c r="AM82" s="357"/>
      <c r="AN82" s="357"/>
      <c r="AO82" s="357"/>
      <c r="AP82" s="357"/>
      <c r="AQ82" s="357"/>
      <c r="AR82" s="357"/>
      <c r="AS82" s="357"/>
      <c r="AT82" s="357"/>
      <c r="AU82" s="357"/>
      <c r="AV82" s="357"/>
      <c r="BM82" s="366"/>
      <c r="BN82" s="366"/>
    </row>
    <row r="83" spans="1:66" x14ac:dyDescent="0.25">
      <c r="A83" s="62">
        <v>80</v>
      </c>
      <c r="B83" s="72"/>
      <c r="C83" s="72"/>
      <c r="D83" s="73"/>
      <c r="E83" s="73"/>
      <c r="F83" s="74"/>
      <c r="G83" s="74"/>
      <c r="H83" s="75"/>
      <c r="I83" s="429"/>
      <c r="J83" s="77"/>
      <c r="K83" s="77"/>
      <c r="L83" s="73" t="s">
        <v>171</v>
      </c>
      <c r="M83" s="78">
        <v>5</v>
      </c>
      <c r="N83" s="73" t="s">
        <v>172</v>
      </c>
      <c r="O83" s="77">
        <f t="shared" si="2"/>
        <v>0</v>
      </c>
      <c r="P83" s="93"/>
      <c r="Q83" s="72"/>
      <c r="S83" s="64">
        <v>2.2103506943275186</v>
      </c>
      <c r="T83" s="64">
        <v>-13.609482093420205</v>
      </c>
      <c r="U83" s="64">
        <v>83.738387884764833</v>
      </c>
      <c r="V83" s="64">
        <v>-348.32914824906328</v>
      </c>
      <c r="W83" s="64">
        <v>666.05698254917911</v>
      </c>
      <c r="X83" s="64">
        <v>-3146.3591831369172</v>
      </c>
      <c r="Y83" s="64">
        <v>-5589.9169042773683</v>
      </c>
      <c r="Z83" s="64">
        <v>1508.0453193310243</v>
      </c>
      <c r="AA83" s="64">
        <v>-414.19266451693653</v>
      </c>
      <c r="AB83" s="64">
        <v>58.955507066585021</v>
      </c>
      <c r="AC83" s="64">
        <v>-12.913684442995081</v>
      </c>
      <c r="AD83" s="64">
        <v>3.3138622805990021</v>
      </c>
      <c r="AE83" s="64">
        <v>-1.1439889946097719</v>
      </c>
      <c r="AF83" s="64">
        <v>0.17426770625127089</v>
      </c>
      <c r="AI83" s="357"/>
      <c r="AJ83" s="357"/>
      <c r="AK83" s="357"/>
      <c r="AL83" s="357"/>
      <c r="AM83" s="357"/>
      <c r="AN83" s="357"/>
      <c r="AO83" s="357"/>
      <c r="AP83" s="357"/>
      <c r="AQ83" s="357"/>
      <c r="AR83" s="357"/>
      <c r="AS83" s="357"/>
      <c r="AT83" s="357"/>
      <c r="AU83" s="357"/>
      <c r="AV83" s="357"/>
      <c r="BM83" s="366"/>
      <c r="BN83" s="366"/>
    </row>
    <row r="84" spans="1:66" x14ac:dyDescent="0.25">
      <c r="A84" s="62">
        <v>81</v>
      </c>
      <c r="B84" s="72"/>
      <c r="C84" s="72"/>
      <c r="D84" s="73"/>
      <c r="E84" s="73"/>
      <c r="F84" s="74"/>
      <c r="G84" s="74"/>
      <c r="H84" s="75"/>
      <c r="I84" s="429"/>
      <c r="J84" s="77"/>
      <c r="K84" s="77"/>
      <c r="L84" s="73" t="s">
        <v>171</v>
      </c>
      <c r="M84" s="78">
        <v>5</v>
      </c>
      <c r="N84" s="73" t="s">
        <v>172</v>
      </c>
      <c r="O84" s="77">
        <f t="shared" si="2"/>
        <v>0</v>
      </c>
      <c r="P84" s="93"/>
      <c r="Q84" s="72"/>
      <c r="S84" s="64">
        <v>2.2103506943275186</v>
      </c>
      <c r="T84" s="64">
        <v>-13.609482093420205</v>
      </c>
      <c r="U84" s="64">
        <v>83.738387884764833</v>
      </c>
      <c r="V84" s="64">
        <v>-348.32914824906328</v>
      </c>
      <c r="W84" s="64">
        <v>666.05698254917911</v>
      </c>
      <c r="X84" s="64">
        <v>-3146.6366338516418</v>
      </c>
      <c r="Y84" s="64">
        <v>-5589.9681576390794</v>
      </c>
      <c r="Z84" s="64">
        <v>1508.0593134763228</v>
      </c>
      <c r="AA84" s="64">
        <v>-414.19650781138819</v>
      </c>
      <c r="AB84" s="64">
        <v>58.956053646711197</v>
      </c>
      <c r="AC84" s="64">
        <v>-12.913804123825356</v>
      </c>
      <c r="AD84" s="64">
        <v>3.3138929951728495</v>
      </c>
      <c r="AE84" s="64">
        <v>-1.1439998617855243</v>
      </c>
      <c r="AF84" s="64">
        <v>0.17426970941002234</v>
      </c>
      <c r="AI84" s="357"/>
      <c r="AJ84" s="357"/>
      <c r="AK84" s="357"/>
      <c r="AL84" s="357"/>
      <c r="AM84" s="357"/>
      <c r="AN84" s="357"/>
      <c r="AO84" s="357"/>
      <c r="AP84" s="357"/>
      <c r="AQ84" s="357"/>
      <c r="AR84" s="357"/>
      <c r="AS84" s="357"/>
      <c r="AT84" s="357"/>
      <c r="AU84" s="357"/>
      <c r="AV84" s="357"/>
      <c r="BM84" s="366"/>
      <c r="BN84" s="366"/>
    </row>
    <row r="85" spans="1:66" x14ac:dyDescent="0.25">
      <c r="A85" s="62">
        <v>82</v>
      </c>
      <c r="B85" s="72"/>
      <c r="C85" s="72"/>
      <c r="D85" s="73"/>
      <c r="E85" s="73"/>
      <c r="F85" s="74"/>
      <c r="G85" s="74"/>
      <c r="H85" s="75"/>
      <c r="I85" s="429"/>
      <c r="J85" s="77"/>
      <c r="K85" s="77"/>
      <c r="L85" s="73" t="s">
        <v>171</v>
      </c>
      <c r="M85" s="78">
        <v>5</v>
      </c>
      <c r="N85" s="73" t="s">
        <v>172</v>
      </c>
      <c r="O85" s="77">
        <f t="shared" si="2"/>
        <v>0</v>
      </c>
      <c r="P85" s="93"/>
      <c r="Q85" s="72"/>
      <c r="S85" s="64">
        <v>229.9453645233134</v>
      </c>
      <c r="T85" s="64">
        <v>-76.420334166493902</v>
      </c>
      <c r="U85" s="64">
        <v>141.96117658751081</v>
      </c>
      <c r="V85" s="64">
        <v>-519.96330467238033</v>
      </c>
      <c r="W85" s="64">
        <v>983.06417423470896</v>
      </c>
      <c r="X85" s="64">
        <v>-4496.8991524898083</v>
      </c>
      <c r="Y85" s="64">
        <v>-9353.9999871892687</v>
      </c>
      <c r="Z85" s="64">
        <v>2415.1778899730039</v>
      </c>
      <c r="AA85" s="64">
        <v>-663.34146128250995</v>
      </c>
      <c r="AB85" s="64">
        <v>94.418962011286681</v>
      </c>
      <c r="AC85" s="64">
        <v>-20.681648053604349</v>
      </c>
      <c r="AD85" s="64">
        <v>5.3072486663686815</v>
      </c>
      <c r="AE85" s="64">
        <v>-1.8321263877086993</v>
      </c>
      <c r="AF85" s="64">
        <v>0.27908666775776786</v>
      </c>
      <c r="AI85" s="357"/>
      <c r="AJ85" s="357"/>
      <c r="AK85" s="357"/>
      <c r="AL85" s="357"/>
      <c r="AM85" s="357"/>
      <c r="AN85" s="357"/>
      <c r="AO85" s="357"/>
      <c r="AP85" s="357"/>
      <c r="AQ85" s="357"/>
      <c r="AR85" s="357"/>
      <c r="AS85" s="357"/>
      <c r="AT85" s="357"/>
      <c r="AU85" s="357"/>
      <c r="AV85" s="357"/>
      <c r="BM85" s="366"/>
      <c r="BN85" s="366"/>
    </row>
    <row r="86" spans="1:66" x14ac:dyDescent="0.25">
      <c r="A86" s="62">
        <v>83</v>
      </c>
      <c r="B86" s="72"/>
      <c r="C86" s="72"/>
      <c r="D86" s="73"/>
      <c r="E86" s="73"/>
      <c r="F86" s="74"/>
      <c r="G86" s="74"/>
      <c r="H86" s="75"/>
      <c r="I86" s="429"/>
      <c r="J86" s="77"/>
      <c r="K86" s="77"/>
      <c r="L86" s="73" t="s">
        <v>171</v>
      </c>
      <c r="M86" s="78">
        <v>5</v>
      </c>
      <c r="N86" s="73" t="s">
        <v>172</v>
      </c>
      <c r="O86" s="77">
        <f t="shared" si="2"/>
        <v>0</v>
      </c>
      <c r="P86" s="93"/>
      <c r="Q86" s="72"/>
      <c r="S86" s="64">
        <v>236.48264861786711</v>
      </c>
      <c r="T86" s="64">
        <v>-44.059640717759372</v>
      </c>
      <c r="U86" s="64">
        <v>89.827907556564156</v>
      </c>
      <c r="V86" s="64">
        <v>-334.74777019782783</v>
      </c>
      <c r="W86" s="64">
        <v>633.92834094854493</v>
      </c>
      <c r="X86" s="64">
        <v>-2838.0843677595058</v>
      </c>
      <c r="Y86" s="64">
        <v>-6611.6338030405004</v>
      </c>
      <c r="Z86" s="64">
        <v>1650.3067896189043</v>
      </c>
      <c r="AA86" s="64">
        <v>-453.26555691916366</v>
      </c>
      <c r="AB86" s="64">
        <v>64.517117657300957</v>
      </c>
      <c r="AC86" s="64">
        <v>-14.1319147289906</v>
      </c>
      <c r="AD86" s="64">
        <v>3.6264800179542216</v>
      </c>
      <c r="AE86" s="64">
        <v>-1.2518943715791171</v>
      </c>
      <c r="AF86" s="64">
        <v>0.19068666257023495</v>
      </c>
      <c r="AI86" s="357"/>
      <c r="AJ86" s="357"/>
      <c r="AK86" s="357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BM86" s="366"/>
      <c r="BN86" s="366"/>
    </row>
    <row r="87" spans="1:66" x14ac:dyDescent="0.25">
      <c r="A87" s="62">
        <v>84</v>
      </c>
      <c r="B87" s="72"/>
      <c r="C87" s="72"/>
      <c r="D87" s="73"/>
      <c r="E87" s="73"/>
      <c r="F87" s="74"/>
      <c r="G87" s="74"/>
      <c r="H87" s="75"/>
      <c r="I87" s="429"/>
      <c r="J87" s="77"/>
      <c r="K87" s="77"/>
      <c r="L87" s="73" t="s">
        <v>171</v>
      </c>
      <c r="M87" s="78">
        <v>5</v>
      </c>
      <c r="N87" s="73" t="s">
        <v>172</v>
      </c>
      <c r="O87" s="77">
        <f t="shared" si="2"/>
        <v>0</v>
      </c>
      <c r="P87" s="93"/>
      <c r="Q87" s="72"/>
      <c r="S87" s="64">
        <v>527.02813046048107</v>
      </c>
      <c r="T87" s="64">
        <v>-153.10559785018231</v>
      </c>
      <c r="U87" s="64">
        <v>245.36677032313864</v>
      </c>
      <c r="V87" s="64">
        <v>-870.86773266842886</v>
      </c>
      <c r="W87" s="64">
        <v>1641.6356542587912</v>
      </c>
      <c r="X87" s="64">
        <v>-7031.9714567389346</v>
      </c>
      <c r="Y87" s="64">
        <v>-21511.442686124883</v>
      </c>
      <c r="Z87" s="64">
        <v>4894.9860440325037</v>
      </c>
      <c r="AA87" s="64">
        <v>-1344.4340766582943</v>
      </c>
      <c r="AB87" s="64">
        <v>191.36477488263532</v>
      </c>
      <c r="AC87" s="64">
        <v>-41.916819010868629</v>
      </c>
      <c r="AD87" s="64">
        <v>10.756539196487447</v>
      </c>
      <c r="AE87" s="64">
        <v>-3.7132146314221286</v>
      </c>
      <c r="AF87" s="64">
        <v>0.56553328543189973</v>
      </c>
      <c r="AI87" s="357"/>
      <c r="AJ87" s="357"/>
      <c r="AK87" s="357"/>
      <c r="AL87" s="357"/>
      <c r="AM87" s="357"/>
      <c r="AN87" s="357"/>
      <c r="AO87" s="357"/>
      <c r="AP87" s="357"/>
      <c r="AQ87" s="357"/>
      <c r="AR87" s="357"/>
      <c r="AS87" s="357"/>
      <c r="AT87" s="357"/>
      <c r="AU87" s="357"/>
      <c r="AV87" s="357"/>
      <c r="BM87" s="366"/>
      <c r="BN87" s="366"/>
    </row>
    <row r="88" spans="1:66" x14ac:dyDescent="0.25">
      <c r="A88" s="62">
        <v>85</v>
      </c>
      <c r="B88" s="72"/>
      <c r="C88" s="72"/>
      <c r="D88" s="73"/>
      <c r="E88" s="73"/>
      <c r="F88" s="74"/>
      <c r="G88" s="74"/>
      <c r="H88" s="75"/>
      <c r="I88" s="429"/>
      <c r="J88" s="77"/>
      <c r="K88" s="77"/>
      <c r="L88" s="73" t="s">
        <v>171</v>
      </c>
      <c r="M88" s="78">
        <v>5</v>
      </c>
      <c r="N88" s="73" t="s">
        <v>172</v>
      </c>
      <c r="O88" s="77">
        <f t="shared" si="2"/>
        <v>0</v>
      </c>
      <c r="P88" s="93"/>
      <c r="Q88" s="72"/>
      <c r="S88" s="64">
        <v>164.38491099393019</v>
      </c>
      <c r="T88" s="64">
        <v>-47.619670052427189</v>
      </c>
      <c r="U88" s="64">
        <v>65.908393015595891</v>
      </c>
      <c r="V88" s="64">
        <v>-225.51449153483387</v>
      </c>
      <c r="W88" s="64">
        <v>423.51963446137125</v>
      </c>
      <c r="X88" s="64">
        <v>-1722.2030524786965</v>
      </c>
      <c r="Y88" s="64">
        <v>-7777.3398832403691</v>
      </c>
      <c r="Z88" s="64">
        <v>1511.7201734664268</v>
      </c>
      <c r="AA88" s="64">
        <v>-415.20205928571028</v>
      </c>
      <c r="AB88" s="64">
        <v>59.099309493439264</v>
      </c>
      <c r="AC88" s="64">
        <v>-12.945212251469689</v>
      </c>
      <c r="AD88" s="64">
        <v>3.3219516356364482</v>
      </c>
      <c r="AE88" s="64">
        <v>-1.1467312343556937</v>
      </c>
      <c r="AF88" s="64">
        <v>0.17461551674481093</v>
      </c>
      <c r="AI88" s="357"/>
      <c r="AJ88" s="357"/>
      <c r="AK88" s="357"/>
      <c r="AL88" s="357"/>
      <c r="AM88" s="357"/>
      <c r="AN88" s="357"/>
      <c r="AO88" s="357"/>
      <c r="AP88" s="357"/>
      <c r="AQ88" s="357"/>
      <c r="AR88" s="357"/>
      <c r="AS88" s="357"/>
      <c r="AT88" s="357"/>
      <c r="AU88" s="357"/>
      <c r="AV88" s="357"/>
      <c r="BM88" s="366"/>
      <c r="BN88" s="366"/>
    </row>
    <row r="89" spans="1:66" x14ac:dyDescent="0.25">
      <c r="A89" s="62">
        <v>86</v>
      </c>
      <c r="B89" s="72"/>
      <c r="C89" s="72"/>
      <c r="D89" s="73"/>
      <c r="E89" s="73"/>
      <c r="F89" s="74"/>
      <c r="G89" s="74"/>
      <c r="H89" s="75"/>
      <c r="I89" s="429"/>
      <c r="J89" s="77"/>
      <c r="K89" s="77"/>
      <c r="L89" s="73" t="s">
        <v>171</v>
      </c>
      <c r="M89" s="78">
        <v>5</v>
      </c>
      <c r="N89" s="73" t="s">
        <v>172</v>
      </c>
      <c r="O89" s="77">
        <f t="shared" si="2"/>
        <v>0</v>
      </c>
      <c r="P89" s="93"/>
      <c r="Q89" s="72"/>
      <c r="S89" s="64">
        <v>670.62801176736457</v>
      </c>
      <c r="T89" s="64">
        <v>-185.4255437028819</v>
      </c>
      <c r="U89" s="64">
        <v>252.28619691231521</v>
      </c>
      <c r="V89" s="64">
        <v>-858.38146789004372</v>
      </c>
      <c r="W89" s="64">
        <v>1611.2600666015785</v>
      </c>
      <c r="X89" s="64">
        <v>-6539.3965362806848</v>
      </c>
      <c r="Y89" s="64">
        <v>-29995.311422022329</v>
      </c>
      <c r="Z89" s="64">
        <v>5789.8365909983686</v>
      </c>
      <c r="AA89" s="64">
        <v>-1590.2097003055187</v>
      </c>
      <c r="AB89" s="64">
        <v>226.34834531131409</v>
      </c>
      <c r="AC89" s="64">
        <v>-49.579724873408708</v>
      </c>
      <c r="AD89" s="64">
        <v>12.722962161906517</v>
      </c>
      <c r="AE89" s="64">
        <v>-4.3919378092181454</v>
      </c>
      <c r="AF89" s="64">
        <v>0.6687650187262173</v>
      </c>
      <c r="AI89" s="357"/>
      <c r="AJ89" s="357"/>
      <c r="AK89" s="357"/>
      <c r="AL89" s="357"/>
      <c r="AM89" s="357"/>
      <c r="AN89" s="357"/>
      <c r="AO89" s="357"/>
      <c r="AP89" s="357"/>
      <c r="AQ89" s="357"/>
      <c r="AR89" s="357"/>
      <c r="AS89" s="357"/>
      <c r="AT89" s="357"/>
      <c r="AU89" s="357"/>
      <c r="AV89" s="357"/>
      <c r="BM89" s="366"/>
      <c r="BN89" s="366"/>
    </row>
    <row r="90" spans="1:66" x14ac:dyDescent="0.25">
      <c r="A90" s="62">
        <v>87</v>
      </c>
      <c r="B90" s="72"/>
      <c r="C90" s="72"/>
      <c r="D90" s="73"/>
      <c r="E90" s="73"/>
      <c r="F90" s="74"/>
      <c r="G90" s="74"/>
      <c r="H90" s="75"/>
      <c r="I90" s="429"/>
      <c r="J90" s="77"/>
      <c r="K90" s="77"/>
      <c r="L90" s="73" t="s">
        <v>171</v>
      </c>
      <c r="M90" s="78">
        <v>5</v>
      </c>
      <c r="N90" s="73" t="s">
        <v>172</v>
      </c>
      <c r="O90" s="77">
        <f t="shared" si="2"/>
        <v>0</v>
      </c>
      <c r="P90" s="93"/>
      <c r="Q90" s="72"/>
      <c r="S90" s="64">
        <v>-670.62801176736457</v>
      </c>
      <c r="T90" s="64">
        <v>185.4255437028819</v>
      </c>
      <c r="U90" s="64">
        <v>-252.28619691231521</v>
      </c>
      <c r="V90" s="64">
        <v>858.38146789004372</v>
      </c>
      <c r="W90" s="64">
        <v>-1611.2600666015785</v>
      </c>
      <c r="X90" s="64">
        <v>6541.7789031371512</v>
      </c>
      <c r="Y90" s="64">
        <v>29996.26515014418</v>
      </c>
      <c r="Z90" s="64">
        <v>-5790.0664548816976</v>
      </c>
      <c r="AA90" s="64">
        <v>1590.272829140529</v>
      </c>
      <c r="AB90" s="64">
        <v>-226.35732326330492</v>
      </c>
      <c r="AC90" s="64">
        <v>49.581690713644655</v>
      </c>
      <c r="AD90" s="64">
        <v>-12.723466673327376</v>
      </c>
      <c r="AE90" s="64">
        <v>4.3921163195956607</v>
      </c>
      <c r="AF90" s="64">
        <v>-0.66879789772337239</v>
      </c>
      <c r="AI90" s="357"/>
      <c r="AJ90" s="357"/>
      <c r="AK90" s="357"/>
      <c r="AL90" s="357"/>
      <c r="AM90" s="357"/>
      <c r="AN90" s="357"/>
      <c r="AO90" s="357"/>
      <c r="AP90" s="357"/>
      <c r="AQ90" s="357"/>
      <c r="AR90" s="357"/>
      <c r="AS90" s="357"/>
      <c r="AT90" s="357"/>
      <c r="AU90" s="357"/>
      <c r="AV90" s="357"/>
      <c r="BM90" s="366"/>
      <c r="BN90" s="366"/>
    </row>
    <row r="91" spans="1:66" x14ac:dyDescent="0.25">
      <c r="A91" s="62">
        <v>88</v>
      </c>
      <c r="B91" s="72"/>
      <c r="C91" s="72"/>
      <c r="D91" s="73"/>
      <c r="E91" s="73"/>
      <c r="F91" s="74"/>
      <c r="G91" s="74"/>
      <c r="H91" s="75"/>
      <c r="I91" s="429"/>
      <c r="J91" s="77"/>
      <c r="K91" s="77"/>
      <c r="L91" s="73" t="s">
        <v>171</v>
      </c>
      <c r="M91" s="78">
        <v>5</v>
      </c>
      <c r="N91" s="73" t="s">
        <v>172</v>
      </c>
      <c r="O91" s="77">
        <f t="shared" si="2"/>
        <v>0</v>
      </c>
      <c r="P91" s="93"/>
      <c r="Q91" s="72"/>
      <c r="S91" s="64">
        <v>110.63890179209113</v>
      </c>
      <c r="T91" s="64">
        <v>-18.335049393085331</v>
      </c>
      <c r="U91" s="64">
        <v>27.715152709174216</v>
      </c>
      <c r="V91" s="64">
        <v>-97.019660131763715</v>
      </c>
      <c r="W91" s="64">
        <v>182.62452209976053</v>
      </c>
      <c r="X91" s="64">
        <v>-733.60343305122308</v>
      </c>
      <c r="Y91" s="64">
        <v>-3759.1363810765647</v>
      </c>
      <c r="Z91" s="64">
        <v>689.17439781979158</v>
      </c>
      <c r="AA91" s="64">
        <v>-189.28544973821158</v>
      </c>
      <c r="AB91" s="64">
        <v>26.94264327618108</v>
      </c>
      <c r="AC91" s="64">
        <v>-5.9015637280454047</v>
      </c>
      <c r="AD91" s="64">
        <v>1.5144368950821043</v>
      </c>
      <c r="AE91" s="64">
        <v>-0.52277972551176333</v>
      </c>
      <c r="AF91" s="64">
        <v>7.9602943807445078E-2</v>
      </c>
      <c r="AI91" s="357"/>
      <c r="AJ91" s="357"/>
      <c r="AK91" s="357"/>
      <c r="AL91" s="357"/>
      <c r="AM91" s="357"/>
      <c r="AN91" s="357"/>
      <c r="AO91" s="357"/>
      <c r="AP91" s="357"/>
      <c r="AQ91" s="357"/>
      <c r="AR91" s="357"/>
      <c r="AS91" s="357"/>
      <c r="AT91" s="357"/>
      <c r="AU91" s="357"/>
      <c r="AV91" s="357"/>
      <c r="BM91" s="366"/>
      <c r="BN91" s="366"/>
    </row>
    <row r="92" spans="1:66" x14ac:dyDescent="0.25">
      <c r="A92" s="62">
        <v>89</v>
      </c>
      <c r="B92" s="72"/>
      <c r="C92" s="72"/>
      <c r="D92" s="73"/>
      <c r="E92" s="73"/>
      <c r="F92" s="74"/>
      <c r="G92" s="74"/>
      <c r="H92" s="75"/>
      <c r="I92" s="429"/>
      <c r="J92" s="77"/>
      <c r="K92" s="77"/>
      <c r="L92" s="73" t="s">
        <v>171</v>
      </c>
      <c r="M92" s="78">
        <v>5</v>
      </c>
      <c r="N92" s="73" t="s">
        <v>172</v>
      </c>
      <c r="O92" s="77">
        <f t="shared" si="2"/>
        <v>0</v>
      </c>
      <c r="P92" s="93"/>
      <c r="Q92" s="72"/>
      <c r="S92" s="64">
        <v>-110.63890179209113</v>
      </c>
      <c r="T92" s="64">
        <v>18.335049393085331</v>
      </c>
      <c r="U92" s="64">
        <v>-27.715152709174216</v>
      </c>
      <c r="V92" s="64">
        <v>97.019660131763715</v>
      </c>
      <c r="W92" s="64">
        <v>-182.62452209976053</v>
      </c>
      <c r="X92" s="64">
        <v>733.89708283725395</v>
      </c>
      <c r="Y92" s="64">
        <v>3759.2610008014603</v>
      </c>
      <c r="Z92" s="64">
        <v>-689.20389615058582</v>
      </c>
      <c r="AA92" s="64">
        <v>189.29355103354553</v>
      </c>
      <c r="AB92" s="64">
        <v>-26.943795414201777</v>
      </c>
      <c r="AC92" s="64">
        <v>5.9018160015423664</v>
      </c>
      <c r="AD92" s="64">
        <v>-1.5145016376630696</v>
      </c>
      <c r="AE92" s="64">
        <v>0.52280263337911914</v>
      </c>
      <c r="AF92" s="64">
        <v>-7.9607164353843698E-2</v>
      </c>
      <c r="AI92" s="357"/>
      <c r="AJ92" s="357"/>
      <c r="AK92" s="357"/>
      <c r="AL92" s="357"/>
      <c r="AM92" s="357"/>
      <c r="AN92" s="357"/>
      <c r="AO92" s="357"/>
      <c r="AP92" s="357"/>
      <c r="AQ92" s="357"/>
      <c r="AR92" s="357"/>
      <c r="AS92" s="357"/>
      <c r="AT92" s="357"/>
      <c r="AU92" s="357"/>
      <c r="AV92" s="357"/>
      <c r="BM92" s="366"/>
      <c r="BN92" s="366"/>
    </row>
    <row r="93" spans="1:66" x14ac:dyDescent="0.25">
      <c r="A93" s="62">
        <v>90</v>
      </c>
      <c r="B93" s="72"/>
      <c r="C93" s="72"/>
      <c r="D93" s="73"/>
      <c r="E93" s="73"/>
      <c r="F93" s="74"/>
      <c r="G93" s="74"/>
      <c r="H93" s="75"/>
      <c r="I93" s="429"/>
      <c r="J93" s="77"/>
      <c r="K93" s="77"/>
      <c r="L93" s="73" t="s">
        <v>171</v>
      </c>
      <c r="M93" s="78">
        <v>5</v>
      </c>
      <c r="N93" s="73" t="s">
        <v>172</v>
      </c>
      <c r="O93" s="77">
        <f t="shared" si="2"/>
        <v>0</v>
      </c>
      <c r="P93" s="93"/>
      <c r="Q93" s="72"/>
      <c r="S93" s="64">
        <v>-217.50876188831555</v>
      </c>
      <c r="T93" s="64">
        <v>62.304786607346415</v>
      </c>
      <c r="U93" s="64">
        <v>-70.415939523465426</v>
      </c>
      <c r="V93" s="64">
        <v>225.64460227676031</v>
      </c>
      <c r="W93" s="64">
        <v>-420.80464903808712</v>
      </c>
      <c r="X93" s="64">
        <v>1647.3916670846052</v>
      </c>
      <c r="Y93" s="64">
        <v>11750.399621003344</v>
      </c>
      <c r="Z93" s="64">
        <v>-1815.4874880489365</v>
      </c>
      <c r="AA93" s="64">
        <v>498.63339054647741</v>
      </c>
      <c r="AB93" s="64">
        <v>-70.974823755832176</v>
      </c>
      <c r="AC93" s="64">
        <v>15.546461474990338</v>
      </c>
      <c r="AD93" s="64">
        <v>-3.9894725852682984</v>
      </c>
      <c r="AE93" s="64">
        <v>1.3771651736621198</v>
      </c>
      <c r="AF93" s="64">
        <v>-0.20970430076912794</v>
      </c>
      <c r="AI93" s="357"/>
      <c r="AJ93" s="357"/>
      <c r="AK93" s="357"/>
      <c r="AL93" s="357"/>
      <c r="AM93" s="357"/>
      <c r="AN93" s="357"/>
      <c r="AO93" s="357"/>
      <c r="AP93" s="357"/>
      <c r="AQ93" s="357"/>
      <c r="AR93" s="357"/>
      <c r="AS93" s="357"/>
      <c r="AT93" s="357"/>
      <c r="AU93" s="357"/>
      <c r="AV93" s="357"/>
      <c r="BM93" s="366"/>
      <c r="BN93" s="366"/>
    </row>
    <row r="94" spans="1:66" x14ac:dyDescent="0.25">
      <c r="A94" s="62">
        <v>91</v>
      </c>
      <c r="B94" s="72"/>
      <c r="C94" s="72"/>
      <c r="D94" s="73"/>
      <c r="E94" s="73"/>
      <c r="F94" s="74"/>
      <c r="G94" s="74"/>
      <c r="H94" s="75"/>
      <c r="I94" s="429"/>
      <c r="J94" s="77"/>
      <c r="K94" s="77"/>
      <c r="L94" s="73" t="s">
        <v>171</v>
      </c>
      <c r="M94" s="78">
        <v>5</v>
      </c>
      <c r="N94" s="73" t="s">
        <v>172</v>
      </c>
      <c r="O94" s="77">
        <f t="shared" si="2"/>
        <v>0</v>
      </c>
      <c r="P94" s="93"/>
      <c r="Q94" s="72"/>
      <c r="S94" s="64">
        <v>-217.50876188831555</v>
      </c>
      <c r="T94" s="64">
        <v>62.304786607346415</v>
      </c>
      <c r="U94" s="64">
        <v>-70.415939523465426</v>
      </c>
      <c r="V94" s="64">
        <v>225.64460227676031</v>
      </c>
      <c r="W94" s="64">
        <v>-420.80464903808712</v>
      </c>
      <c r="X94" s="64">
        <v>1646.9504865592921</v>
      </c>
      <c r="Y94" s="64">
        <v>11750.182998781969</v>
      </c>
      <c r="Z94" s="64">
        <v>-1815.4389886562008</v>
      </c>
      <c r="AA94" s="64">
        <v>498.62007087911786</v>
      </c>
      <c r="AB94" s="64">
        <v>-70.972929481486105</v>
      </c>
      <c r="AC94" s="64">
        <v>15.546046699389853</v>
      </c>
      <c r="AD94" s="64">
        <v>-3.9893661403845724</v>
      </c>
      <c r="AE94" s="64">
        <v>1.3771275081115943</v>
      </c>
      <c r="AF94" s="64">
        <v>-0.20969735927860045</v>
      </c>
      <c r="AI94" s="357"/>
      <c r="AJ94" s="357"/>
      <c r="AK94" s="357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BM94" s="366"/>
      <c r="BN94" s="366"/>
    </row>
    <row r="95" spans="1:66" x14ac:dyDescent="0.25">
      <c r="A95" s="62">
        <v>92</v>
      </c>
      <c r="B95" s="72"/>
      <c r="C95" s="72"/>
      <c r="D95" s="73"/>
      <c r="E95" s="73"/>
      <c r="F95" s="74"/>
      <c r="G95" s="74"/>
      <c r="H95" s="75"/>
      <c r="I95" s="429"/>
      <c r="J95" s="77"/>
      <c r="K95" s="77"/>
      <c r="L95" s="73" t="s">
        <v>171</v>
      </c>
      <c r="M95" s="78">
        <v>5</v>
      </c>
      <c r="N95" s="73" t="s">
        <v>172</v>
      </c>
      <c r="O95" s="77">
        <f t="shared" si="2"/>
        <v>0</v>
      </c>
      <c r="P95" s="93"/>
      <c r="Q95" s="72"/>
      <c r="S95" s="64">
        <v>-294.92993193928061</v>
      </c>
      <c r="T95" s="64">
        <v>65.061427568251005</v>
      </c>
      <c r="U95" s="64">
        <v>-68.761417996978253</v>
      </c>
      <c r="V95" s="64">
        <v>215.25363086863601</v>
      </c>
      <c r="W95" s="64">
        <v>-400.5209276333095</v>
      </c>
      <c r="X95" s="64">
        <v>1560.2329979991089</v>
      </c>
      <c r="Y95" s="64">
        <v>12254.126553094355</v>
      </c>
      <c r="Z95" s="64">
        <v>-1792.1066764866641</v>
      </c>
      <c r="AA95" s="64">
        <v>492.21172072605992</v>
      </c>
      <c r="AB95" s="64">
        <v>-70.060763276065998</v>
      </c>
      <c r="AC95" s="64">
        <v>15.346247271612404</v>
      </c>
      <c r="AD95" s="64">
        <v>-3.9380939071627443</v>
      </c>
      <c r="AE95" s="64">
        <v>1.3594368914394226</v>
      </c>
      <c r="AF95" s="64">
        <v>-0.20701208939919102</v>
      </c>
      <c r="AI95" s="357"/>
      <c r="AJ95" s="357"/>
      <c r="AK95" s="357"/>
      <c r="AL95" s="357"/>
      <c r="AM95" s="357"/>
      <c r="AN95" s="357"/>
      <c r="AO95" s="357"/>
      <c r="AP95" s="357"/>
      <c r="AQ95" s="357"/>
      <c r="AR95" s="357"/>
      <c r="AS95" s="357"/>
      <c r="AT95" s="357"/>
      <c r="AU95" s="357"/>
      <c r="AV95" s="357"/>
      <c r="BM95" s="366"/>
      <c r="BN95" s="366"/>
    </row>
    <row r="96" spans="1:66" x14ac:dyDescent="0.25">
      <c r="A96" s="62">
        <v>93</v>
      </c>
      <c r="B96" s="72"/>
      <c r="C96" s="72"/>
      <c r="D96" s="73"/>
      <c r="E96" s="73"/>
      <c r="F96" s="74"/>
      <c r="G96" s="74"/>
      <c r="H96" s="75"/>
      <c r="I96" s="429"/>
      <c r="J96" s="77"/>
      <c r="K96" s="77"/>
      <c r="L96" s="73" t="s">
        <v>171</v>
      </c>
      <c r="M96" s="78">
        <v>5</v>
      </c>
      <c r="N96" s="73" t="s">
        <v>172</v>
      </c>
      <c r="O96" s="77">
        <f t="shared" si="2"/>
        <v>0</v>
      </c>
      <c r="P96" s="93"/>
      <c r="Q96" s="72"/>
      <c r="S96" s="64">
        <v>-355.96303884957763</v>
      </c>
      <c r="T96" s="64">
        <v>73.213274339782146</v>
      </c>
      <c r="U96" s="64">
        <v>-78.151505450354961</v>
      </c>
      <c r="V96" s="64">
        <v>245.05768643608141</v>
      </c>
      <c r="W96" s="64">
        <v>-455.90135434420097</v>
      </c>
      <c r="X96" s="64">
        <v>1790.4717166417472</v>
      </c>
      <c r="Y96" s="64">
        <v>14224.132989897967</v>
      </c>
      <c r="Z96" s="64">
        <v>-2056.8009469640347</v>
      </c>
      <c r="AA96" s="64">
        <v>564.91138659911701</v>
      </c>
      <c r="AB96" s="64">
        <v>-80.408674114895121</v>
      </c>
      <c r="AC96" s="64">
        <v>17.612869196450362</v>
      </c>
      <c r="AD96" s="64">
        <v>-4.519745726484202</v>
      </c>
      <c r="AE96" s="64">
        <v>1.560260420294592</v>
      </c>
      <c r="AF96" s="64">
        <v>-0.23763992979292525</v>
      </c>
      <c r="AI96" s="357"/>
      <c r="AJ96" s="357"/>
      <c r="AK96" s="357"/>
      <c r="AL96" s="357"/>
      <c r="AM96" s="357"/>
      <c r="AN96" s="357"/>
      <c r="AO96" s="357"/>
      <c r="AP96" s="357"/>
      <c r="AQ96" s="357"/>
      <c r="AR96" s="357"/>
      <c r="AS96" s="357"/>
      <c r="AT96" s="357"/>
      <c r="AU96" s="357"/>
      <c r="AV96" s="357"/>
      <c r="BM96" s="366"/>
      <c r="BN96" s="366"/>
    </row>
    <row r="97" spans="1:66" x14ac:dyDescent="0.25">
      <c r="A97" s="62">
        <v>94</v>
      </c>
      <c r="B97" s="72"/>
      <c r="C97" s="72"/>
      <c r="D97" s="73"/>
      <c r="E97" s="73"/>
      <c r="F97" s="74"/>
      <c r="G97" s="74"/>
      <c r="H97" s="75"/>
      <c r="I97" s="429"/>
      <c r="J97" s="77"/>
      <c r="K97" s="77"/>
      <c r="L97" s="73" t="s">
        <v>171</v>
      </c>
      <c r="M97" s="78">
        <v>5</v>
      </c>
      <c r="N97" s="73" t="s">
        <v>172</v>
      </c>
      <c r="O97" s="77">
        <f t="shared" si="2"/>
        <v>0</v>
      </c>
      <c r="P97" s="93"/>
      <c r="Q97" s="72"/>
      <c r="S97" s="64">
        <v>-355.96303884957763</v>
      </c>
      <c r="T97" s="64">
        <v>73.213274339782146</v>
      </c>
      <c r="U97" s="64">
        <v>-78.151505450354961</v>
      </c>
      <c r="V97" s="64">
        <v>245.05768643608141</v>
      </c>
      <c r="W97" s="64">
        <v>-455.90135434420097</v>
      </c>
      <c r="X97" s="64">
        <v>1788.888141917613</v>
      </c>
      <c r="Y97" s="64">
        <v>14223.321133178488</v>
      </c>
      <c r="Z97" s="64">
        <v>-2056.6227360018365</v>
      </c>
      <c r="AA97" s="64">
        <v>564.86244349090737</v>
      </c>
      <c r="AB97" s="64">
        <v>-80.401713607007693</v>
      </c>
      <c r="AC97" s="64">
        <v>17.611345108054991</v>
      </c>
      <c r="AD97" s="64">
        <v>-4.519354591951446</v>
      </c>
      <c r="AE97" s="64">
        <v>1.5601220228943962</v>
      </c>
      <c r="AF97" s="64">
        <v>-0.23761443181126438</v>
      </c>
      <c r="AI97" s="357"/>
      <c r="AJ97" s="357"/>
      <c r="AK97" s="357"/>
      <c r="AL97" s="357"/>
      <c r="AM97" s="357"/>
      <c r="AN97" s="357"/>
      <c r="AO97" s="357"/>
      <c r="AP97" s="357"/>
      <c r="AQ97" s="357"/>
      <c r="AR97" s="357"/>
      <c r="AS97" s="357"/>
      <c r="AT97" s="357"/>
      <c r="AU97" s="357"/>
      <c r="AV97" s="357"/>
      <c r="BM97" s="366"/>
      <c r="BN97" s="366"/>
    </row>
    <row r="98" spans="1:66" x14ac:dyDescent="0.25">
      <c r="A98" s="62">
        <v>95</v>
      </c>
      <c r="B98" s="72"/>
      <c r="C98" s="72"/>
      <c r="D98" s="73"/>
      <c r="E98" s="73"/>
      <c r="F98" s="74"/>
      <c r="G98" s="74"/>
      <c r="H98" s="75"/>
      <c r="I98" s="429"/>
      <c r="J98" s="77"/>
      <c r="K98" s="77"/>
      <c r="L98" s="73" t="s">
        <v>171</v>
      </c>
      <c r="M98" s="78">
        <v>5</v>
      </c>
      <c r="N98" s="73" t="s">
        <v>172</v>
      </c>
      <c r="O98" s="77">
        <f t="shared" si="2"/>
        <v>0</v>
      </c>
      <c r="P98" s="93"/>
      <c r="Q98" s="72"/>
      <c r="S98" s="64">
        <v>-1597.4048754264568</v>
      </c>
      <c r="T98" s="64">
        <v>148.45144270901969</v>
      </c>
      <c r="U98" s="64">
        <v>-230.27935331316777</v>
      </c>
      <c r="V98" s="64">
        <v>811.30134306156344</v>
      </c>
      <c r="W98" s="64">
        <v>-1527.7058330454938</v>
      </c>
      <c r="X98" s="64">
        <v>5989.1302600305335</v>
      </c>
      <c r="Y98" s="64">
        <v>53790.6364170784</v>
      </c>
      <c r="Z98" s="64">
        <v>-7219.2638943366092</v>
      </c>
      <c r="AA98" s="64">
        <v>1982.8094136873037</v>
      </c>
      <c r="AB98" s="64">
        <v>-282.23015312806996</v>
      </c>
      <c r="AC98" s="64">
        <v>61.820246600978251</v>
      </c>
      <c r="AD98" s="64">
        <v>-15.86406765312984</v>
      </c>
      <c r="AE98" s="64">
        <v>5.4764962923621621</v>
      </c>
      <c r="AF98" s="64">
        <v>-0.83418240597772975</v>
      </c>
      <c r="AI98" s="357"/>
      <c r="AJ98" s="357"/>
      <c r="AK98" s="357"/>
      <c r="AL98" s="357"/>
      <c r="AM98" s="357"/>
      <c r="AN98" s="357"/>
      <c r="AO98" s="357"/>
      <c r="AP98" s="357"/>
      <c r="AQ98" s="357"/>
      <c r="AR98" s="357"/>
      <c r="AS98" s="357"/>
      <c r="AT98" s="357"/>
      <c r="AU98" s="357"/>
      <c r="AV98" s="357"/>
      <c r="BM98" s="366"/>
      <c r="BN98" s="366"/>
    </row>
    <row r="99" spans="1:66" x14ac:dyDescent="0.25">
      <c r="A99" s="62">
        <v>96</v>
      </c>
      <c r="B99" s="72"/>
      <c r="C99" s="72"/>
      <c r="D99" s="73"/>
      <c r="E99" s="73"/>
      <c r="F99" s="74"/>
      <c r="G99" s="74"/>
      <c r="H99" s="75"/>
      <c r="I99" s="429"/>
      <c r="J99" s="77"/>
      <c r="K99" s="77"/>
      <c r="L99" s="73" t="s">
        <v>171</v>
      </c>
      <c r="M99" s="78">
        <v>5</v>
      </c>
      <c r="N99" s="73" t="s">
        <v>172</v>
      </c>
      <c r="O99" s="77">
        <f t="shared" si="2"/>
        <v>0</v>
      </c>
      <c r="P99" s="93"/>
      <c r="Q99" s="72"/>
      <c r="S99" s="64">
        <v>-531.82130725535535</v>
      </c>
      <c r="T99" s="64">
        <v>49.423688098353473</v>
      </c>
      <c r="U99" s="64">
        <v>-76.666516173107226</v>
      </c>
      <c r="V99" s="64">
        <v>270.10518590082222</v>
      </c>
      <c r="W99" s="64">
        <v>-508.61652279089867</v>
      </c>
      <c r="X99" s="64">
        <v>1995.2663898136</v>
      </c>
      <c r="Y99" s="64">
        <v>17909.128999427077</v>
      </c>
      <c r="Z99" s="64">
        <v>-2403.648550869299</v>
      </c>
      <c r="AA99" s="64">
        <v>660.17491841980245</v>
      </c>
      <c r="AB99" s="64">
        <v>-93.968314329256103</v>
      </c>
      <c r="AC99" s="64">
        <v>20.58300350483912</v>
      </c>
      <c r="AD99" s="64">
        <v>-5.2819291365873902</v>
      </c>
      <c r="AE99" s="64">
        <v>1.8233980945946366</v>
      </c>
      <c r="AF99" s="64">
        <v>-0.2777445679950461</v>
      </c>
      <c r="AI99" s="357"/>
      <c r="AJ99" s="357"/>
      <c r="AK99" s="357"/>
      <c r="AL99" s="357"/>
      <c r="AM99" s="357"/>
      <c r="AN99" s="357"/>
      <c r="AO99" s="357"/>
      <c r="AP99" s="357"/>
      <c r="AQ99" s="357"/>
      <c r="AR99" s="357"/>
      <c r="AS99" s="357"/>
      <c r="AT99" s="357"/>
      <c r="AU99" s="357"/>
      <c r="AV99" s="357"/>
      <c r="BM99" s="366"/>
      <c r="BN99" s="366"/>
    </row>
    <row r="100" spans="1:66" x14ac:dyDescent="0.25">
      <c r="A100" s="62">
        <v>97</v>
      </c>
      <c r="B100" s="72"/>
      <c r="C100" s="72"/>
      <c r="D100" s="73"/>
      <c r="E100" s="73"/>
      <c r="F100" s="74"/>
      <c r="G100" s="74"/>
      <c r="H100" s="75"/>
      <c r="I100" s="429"/>
      <c r="J100" s="77"/>
      <c r="K100" s="77"/>
      <c r="L100" s="73" t="s">
        <v>171</v>
      </c>
      <c r="M100" s="78">
        <v>5</v>
      </c>
      <c r="N100" s="73" t="s">
        <v>172</v>
      </c>
      <c r="O100" s="77">
        <f t="shared" si="2"/>
        <v>0</v>
      </c>
      <c r="P100" s="93"/>
      <c r="Q100" s="72"/>
      <c r="S100" s="64">
        <v>-359.15787211147477</v>
      </c>
      <c r="T100" s="64">
        <v>15.890316699955127</v>
      </c>
      <c r="U100" s="64">
        <v>-42.856894820059004</v>
      </c>
      <c r="V100" s="64">
        <v>166.9594744353775</v>
      </c>
      <c r="W100" s="64">
        <v>-317.48310793774198</v>
      </c>
      <c r="X100" s="64">
        <v>1261.8912178443977</v>
      </c>
      <c r="Y100" s="64">
        <v>11682.464327056465</v>
      </c>
      <c r="Z100" s="64">
        <v>-1526.9612053518902</v>
      </c>
      <c r="AA100" s="64">
        <v>419.38801453189444</v>
      </c>
      <c r="AB100" s="64">
        <v>-59.694996439019306</v>
      </c>
      <c r="AC100" s="64">
        <v>13.075704414901429</v>
      </c>
      <c r="AD100" s="64">
        <v>-3.3554357298173065</v>
      </c>
      <c r="AE100" s="64">
        <v>1.1583848348979291</v>
      </c>
      <c r="AF100" s="64">
        <v>-0.1764991887368321</v>
      </c>
      <c r="AI100" s="357"/>
      <c r="AJ100" s="357"/>
      <c r="AK100" s="357"/>
      <c r="AL100" s="357"/>
      <c r="AM100" s="357"/>
      <c r="AN100" s="357"/>
      <c r="AO100" s="357"/>
      <c r="AP100" s="357"/>
      <c r="AQ100" s="357"/>
      <c r="AR100" s="357"/>
      <c r="AS100" s="357"/>
      <c r="AT100" s="357"/>
      <c r="AU100" s="357"/>
      <c r="AV100" s="357"/>
      <c r="BM100" s="366"/>
      <c r="BN100" s="366"/>
    </row>
    <row r="101" spans="1:66" x14ac:dyDescent="0.25">
      <c r="A101" s="62">
        <v>98</v>
      </c>
      <c r="B101" s="72"/>
      <c r="C101" s="72"/>
      <c r="D101" s="73"/>
      <c r="E101" s="73"/>
      <c r="F101" s="74"/>
      <c r="G101" s="74"/>
      <c r="H101" s="75"/>
      <c r="I101" s="429"/>
      <c r="J101" s="77"/>
      <c r="K101" s="77"/>
      <c r="L101" s="73" t="s">
        <v>171</v>
      </c>
      <c r="M101" s="78">
        <v>5</v>
      </c>
      <c r="N101" s="73" t="s">
        <v>172</v>
      </c>
      <c r="O101" s="77">
        <f t="shared" si="2"/>
        <v>0</v>
      </c>
      <c r="P101" s="93"/>
      <c r="Q101" s="72"/>
      <c r="S101" s="64">
        <v>-343.01594527630965</v>
      </c>
      <c r="T101" s="64">
        <v>15.176145162443266</v>
      </c>
      <c r="U101" s="64">
        <v>-40.93074224513785</v>
      </c>
      <c r="V101" s="64">
        <v>159.45567783452469</v>
      </c>
      <c r="W101" s="64">
        <v>-303.2142042086042</v>
      </c>
      <c r="X101" s="64">
        <v>1206.8092947708201</v>
      </c>
      <c r="Y101" s="64">
        <v>11158.294494949696</v>
      </c>
      <c r="Z101" s="64">
        <v>-1458.5225864161862</v>
      </c>
      <c r="AA101" s="64">
        <v>400.59098023555634</v>
      </c>
      <c r="AB101" s="64">
        <v>-57.019451335665394</v>
      </c>
      <c r="AC101" s="64">
        <v>12.48964738782584</v>
      </c>
      <c r="AD101" s="64">
        <v>-3.2050441169928492</v>
      </c>
      <c r="AE101" s="64">
        <v>1.1064692580731541</v>
      </c>
      <c r="AF101" s="64">
        <v>-0.16859366027366576</v>
      </c>
      <c r="AI101" s="357"/>
      <c r="AJ101" s="357"/>
      <c r="AK101" s="357"/>
      <c r="AL101" s="357"/>
      <c r="AM101" s="357"/>
      <c r="AN101" s="357"/>
      <c r="AO101" s="357"/>
      <c r="AP101" s="357"/>
      <c r="AQ101" s="357"/>
      <c r="AR101" s="357"/>
      <c r="AS101" s="357"/>
      <c r="AT101" s="357"/>
      <c r="AU101" s="357"/>
      <c r="AV101" s="357"/>
      <c r="BM101" s="366"/>
      <c r="BN101" s="366"/>
    </row>
    <row r="102" spans="1:66" x14ac:dyDescent="0.25">
      <c r="A102" s="62">
        <v>99</v>
      </c>
      <c r="B102" s="72"/>
      <c r="C102" s="72"/>
      <c r="D102" s="73"/>
      <c r="E102" s="73"/>
      <c r="F102" s="74"/>
      <c r="G102" s="74"/>
      <c r="H102" s="75"/>
      <c r="I102" s="429"/>
      <c r="J102" s="77"/>
      <c r="K102" s="77"/>
      <c r="L102" s="73" t="s">
        <v>171</v>
      </c>
      <c r="M102" s="78">
        <v>5</v>
      </c>
      <c r="N102" s="73" t="s">
        <v>172</v>
      </c>
      <c r="O102" s="77">
        <f t="shared" si="2"/>
        <v>0</v>
      </c>
      <c r="P102" s="93"/>
      <c r="Q102" s="72"/>
      <c r="AI102" s="357"/>
      <c r="AJ102" s="357"/>
      <c r="AK102" s="357"/>
      <c r="AL102" s="357"/>
      <c r="AM102" s="357"/>
      <c r="AN102" s="357"/>
      <c r="AO102" s="357"/>
      <c r="AP102" s="357"/>
      <c r="AQ102" s="357"/>
      <c r="AR102" s="357"/>
      <c r="AS102" s="357"/>
      <c r="AT102" s="357"/>
      <c r="AU102" s="357"/>
      <c r="AV102" s="357"/>
      <c r="BM102" s="366"/>
      <c r="BN102" s="366"/>
    </row>
    <row r="103" spans="1:66" x14ac:dyDescent="0.25">
      <c r="A103" s="62">
        <v>100</v>
      </c>
      <c r="B103" s="72"/>
      <c r="C103" s="72"/>
      <c r="D103" s="73"/>
      <c r="E103" s="73"/>
      <c r="F103" s="74"/>
      <c r="G103" s="74"/>
      <c r="H103" s="75"/>
      <c r="I103" s="429"/>
      <c r="J103" s="77"/>
      <c r="K103" s="77"/>
      <c r="L103" s="73" t="s">
        <v>171</v>
      </c>
      <c r="M103" s="78">
        <v>5</v>
      </c>
      <c r="N103" s="73" t="s">
        <v>172</v>
      </c>
      <c r="O103" s="77">
        <f t="shared" si="2"/>
        <v>0</v>
      </c>
      <c r="P103" s="93"/>
      <c r="Q103" s="72"/>
      <c r="S103" s="64">
        <f>+SUM(S52:S101)</f>
        <v>-1667.1058841642766</v>
      </c>
      <c r="T103" s="64">
        <f t="shared" ref="T103:AF103" si="3">+SUM(T52:T101)</f>
        <v>-195.45799143510612</v>
      </c>
      <c r="U103" s="64">
        <f t="shared" si="3"/>
        <v>1084.1914900470017</v>
      </c>
      <c r="V103" s="64">
        <f t="shared" si="3"/>
        <v>-4484.9503561504325</v>
      </c>
      <c r="W103" s="64">
        <f t="shared" si="3"/>
        <v>8282.68240623778</v>
      </c>
      <c r="X103" s="64">
        <f t="shared" si="3"/>
        <v>-55622.365154942112</v>
      </c>
      <c r="Y103" s="64">
        <f t="shared" si="3"/>
        <v>50838.887430524213</v>
      </c>
      <c r="Z103" s="64">
        <f t="shared" si="3"/>
        <v>6751.8073586018272</v>
      </c>
      <c r="AA103" s="64">
        <f t="shared" si="3"/>
        <v>1655.5998789463251</v>
      </c>
      <c r="AB103" s="64">
        <f t="shared" si="3"/>
        <v>153.12158566070161</v>
      </c>
      <c r="AC103" s="64">
        <f t="shared" si="3"/>
        <v>-33.552194351586635</v>
      </c>
      <c r="AD103" s="64">
        <f t="shared" si="3"/>
        <v>8.6210076413568437</v>
      </c>
      <c r="AE103" s="64">
        <f t="shared" si="3"/>
        <v>-3.0622902663084335</v>
      </c>
      <c r="AF103" s="64">
        <f t="shared" si="3"/>
        <v>0.46768475277467214</v>
      </c>
      <c r="AI103" s="357"/>
      <c r="AJ103" s="357"/>
      <c r="AK103" s="357"/>
      <c r="AL103" s="357"/>
      <c r="AM103" s="357"/>
      <c r="AN103" s="357"/>
      <c r="AO103" s="357"/>
      <c r="AP103" s="357"/>
      <c r="AQ103" s="357"/>
      <c r="AR103" s="357"/>
      <c r="AS103" s="357"/>
      <c r="AT103" s="357"/>
      <c r="AU103" s="357"/>
      <c r="AV103" s="357"/>
      <c r="BM103" s="366"/>
      <c r="BN103" s="366"/>
    </row>
    <row r="104" spans="1:66" x14ac:dyDescent="0.25">
      <c r="A104" s="62">
        <v>101</v>
      </c>
      <c r="B104" s="72"/>
      <c r="C104" s="72"/>
      <c r="D104" s="73"/>
      <c r="E104" s="73"/>
      <c r="F104" s="74"/>
      <c r="G104" s="74"/>
      <c r="H104" s="75"/>
      <c r="I104" s="429"/>
      <c r="J104" s="77"/>
      <c r="K104" s="77"/>
      <c r="L104" s="73" t="s">
        <v>171</v>
      </c>
      <c r="M104" s="78">
        <v>5</v>
      </c>
      <c r="N104" s="73" t="s">
        <v>172</v>
      </c>
      <c r="O104" s="77">
        <f t="shared" si="2"/>
        <v>0</v>
      </c>
      <c r="P104" s="93"/>
      <c r="Q104" s="72"/>
      <c r="AI104" s="357"/>
      <c r="AJ104" s="357"/>
      <c r="AK104" s="357"/>
      <c r="AL104" s="357"/>
      <c r="AM104" s="357"/>
      <c r="AN104" s="357"/>
      <c r="AO104" s="357"/>
      <c r="AP104" s="357"/>
      <c r="AQ104" s="357"/>
      <c r="AR104" s="357"/>
      <c r="AS104" s="357"/>
      <c r="AT104" s="357"/>
      <c r="AU104" s="357"/>
      <c r="AV104" s="357"/>
      <c r="BM104" s="366"/>
      <c r="BN104" s="366"/>
    </row>
    <row r="105" spans="1:66" x14ac:dyDescent="0.25">
      <c r="A105" s="62">
        <v>102</v>
      </c>
      <c r="B105" s="72"/>
      <c r="C105" s="72"/>
      <c r="D105" s="73"/>
      <c r="E105" s="73"/>
      <c r="F105" s="74"/>
      <c r="G105" s="74"/>
      <c r="H105" s="75"/>
      <c r="I105" s="429"/>
      <c r="J105" s="77"/>
      <c r="K105" s="77"/>
      <c r="L105" s="73" t="s">
        <v>171</v>
      </c>
      <c r="M105" s="78">
        <v>5</v>
      </c>
      <c r="N105" s="73" t="s">
        <v>172</v>
      </c>
      <c r="O105" s="77">
        <f t="shared" si="2"/>
        <v>0</v>
      </c>
      <c r="P105" s="93"/>
      <c r="Q105" s="72"/>
      <c r="AI105" s="357"/>
      <c r="AJ105" s="357"/>
      <c r="AK105" s="357"/>
      <c r="AL105" s="357"/>
      <c r="AM105" s="357"/>
      <c r="AN105" s="357"/>
      <c r="AO105" s="357"/>
      <c r="AP105" s="357"/>
      <c r="AQ105" s="357"/>
      <c r="AR105" s="357"/>
      <c r="AS105" s="357"/>
      <c r="AT105" s="357"/>
      <c r="AU105" s="357"/>
      <c r="AV105" s="357"/>
      <c r="BM105" s="366"/>
      <c r="BN105" s="366"/>
    </row>
    <row r="106" spans="1:66" x14ac:dyDescent="0.25">
      <c r="A106" s="62">
        <v>103</v>
      </c>
      <c r="B106" s="72"/>
      <c r="C106" s="72"/>
      <c r="D106" s="73"/>
      <c r="E106" s="73"/>
      <c r="F106" s="74"/>
      <c r="G106" s="74"/>
      <c r="H106" s="75"/>
      <c r="I106" s="429"/>
      <c r="J106" s="77"/>
      <c r="K106" s="77"/>
      <c r="L106" s="73" t="s">
        <v>171</v>
      </c>
      <c r="M106" s="78">
        <v>5</v>
      </c>
      <c r="N106" s="73" t="s">
        <v>172</v>
      </c>
      <c r="O106" s="77">
        <f t="shared" si="2"/>
        <v>0</v>
      </c>
      <c r="P106" s="93"/>
      <c r="Q106" s="72"/>
      <c r="AI106" s="357"/>
      <c r="AJ106" s="357"/>
      <c r="AK106" s="357"/>
      <c r="AL106" s="357"/>
      <c r="AM106" s="357"/>
      <c r="AN106" s="357"/>
      <c r="AO106" s="357"/>
      <c r="AP106" s="357"/>
      <c r="AQ106" s="357"/>
      <c r="AR106" s="357"/>
      <c r="AS106" s="357"/>
      <c r="AT106" s="357"/>
      <c r="AU106" s="357"/>
      <c r="AV106" s="357"/>
      <c r="BM106" s="366"/>
      <c r="BN106" s="366"/>
    </row>
    <row r="107" spans="1:66" x14ac:dyDescent="0.25">
      <c r="A107" s="62">
        <v>104</v>
      </c>
      <c r="B107" s="72"/>
      <c r="C107" s="72"/>
      <c r="D107" s="73"/>
      <c r="E107" s="73"/>
      <c r="F107" s="74"/>
      <c r="G107" s="74"/>
      <c r="H107" s="75"/>
      <c r="I107" s="429"/>
      <c r="J107" s="77"/>
      <c r="K107" s="77"/>
      <c r="L107" s="73" t="s">
        <v>171</v>
      </c>
      <c r="M107" s="78">
        <v>5</v>
      </c>
      <c r="N107" s="73" t="s">
        <v>172</v>
      </c>
      <c r="O107" s="77">
        <f t="shared" si="2"/>
        <v>0</v>
      </c>
      <c r="P107" s="93"/>
      <c r="Q107" s="72"/>
      <c r="AI107" s="357"/>
      <c r="AJ107" s="357"/>
      <c r="AK107" s="357"/>
      <c r="AL107" s="357"/>
      <c r="AM107" s="357"/>
      <c r="AN107" s="357"/>
      <c r="AO107" s="357"/>
      <c r="AP107" s="357"/>
      <c r="AQ107" s="357"/>
      <c r="AR107" s="357"/>
      <c r="AS107" s="357"/>
      <c r="AT107" s="357"/>
      <c r="AU107" s="357"/>
      <c r="AV107" s="357"/>
      <c r="BM107" s="366"/>
      <c r="BN107" s="366"/>
    </row>
    <row r="108" spans="1:66" x14ac:dyDescent="0.25">
      <c r="A108" s="62">
        <v>105</v>
      </c>
      <c r="B108" s="72"/>
      <c r="C108" s="72"/>
      <c r="F108" s="74"/>
      <c r="G108" s="74"/>
      <c r="H108" s="430"/>
      <c r="I108" s="429"/>
      <c r="J108" s="77"/>
      <c r="K108" s="432"/>
      <c r="L108" s="73" t="s">
        <v>171</v>
      </c>
      <c r="M108" s="78">
        <v>5</v>
      </c>
      <c r="N108" s="73" t="s">
        <v>172</v>
      </c>
      <c r="O108" s="77">
        <f t="shared" si="2"/>
        <v>0</v>
      </c>
      <c r="P108" s="93"/>
      <c r="Q108" s="72"/>
      <c r="AI108" s="357"/>
      <c r="AJ108" s="357"/>
      <c r="AK108" s="357"/>
      <c r="AL108" s="357"/>
      <c r="AM108" s="357"/>
      <c r="AN108" s="357"/>
      <c r="AO108" s="357"/>
      <c r="AP108" s="357"/>
      <c r="AQ108" s="357"/>
      <c r="AR108" s="357"/>
      <c r="AS108" s="357"/>
      <c r="AT108" s="357"/>
      <c r="AU108" s="357"/>
      <c r="AV108" s="357"/>
      <c r="BM108" s="366"/>
      <c r="BN108" s="366"/>
    </row>
    <row r="109" spans="1:66" x14ac:dyDescent="0.25">
      <c r="A109" s="62">
        <v>106</v>
      </c>
      <c r="B109" s="72"/>
      <c r="C109" s="72"/>
      <c r="F109" s="74"/>
      <c r="G109" s="74"/>
      <c r="H109" s="430"/>
      <c r="I109" s="429"/>
      <c r="J109" s="77"/>
      <c r="K109" s="432"/>
      <c r="L109" s="73" t="s">
        <v>171</v>
      </c>
      <c r="M109" s="78">
        <v>5</v>
      </c>
      <c r="N109" s="73" t="s">
        <v>172</v>
      </c>
      <c r="O109" s="77">
        <f t="shared" si="2"/>
        <v>0</v>
      </c>
      <c r="P109" s="93"/>
      <c r="Q109" s="72"/>
      <c r="AI109" s="357"/>
      <c r="AJ109" s="357"/>
      <c r="AK109" s="357"/>
      <c r="AL109" s="357"/>
      <c r="AM109" s="357"/>
      <c r="AN109" s="357"/>
      <c r="AO109" s="357"/>
      <c r="AP109" s="357"/>
      <c r="AQ109" s="357"/>
      <c r="AR109" s="357"/>
      <c r="AS109" s="357"/>
      <c r="AT109" s="357"/>
      <c r="AU109" s="357"/>
      <c r="AV109" s="357"/>
      <c r="BM109" s="366"/>
      <c r="BN109" s="366"/>
    </row>
    <row r="110" spans="1:66" x14ac:dyDescent="0.25">
      <c r="A110" s="62">
        <v>107</v>
      </c>
      <c r="B110" s="72"/>
      <c r="C110" s="72"/>
      <c r="F110" s="74"/>
      <c r="G110" s="74"/>
      <c r="H110" s="430"/>
      <c r="I110" s="429"/>
      <c r="J110" s="77"/>
      <c r="K110" s="432"/>
      <c r="L110" s="73" t="s">
        <v>171</v>
      </c>
      <c r="M110" s="78">
        <v>5</v>
      </c>
      <c r="N110" s="73" t="s">
        <v>172</v>
      </c>
      <c r="O110" s="77">
        <f t="shared" si="2"/>
        <v>0</v>
      </c>
      <c r="P110" s="93"/>
      <c r="Q110" s="72"/>
      <c r="AI110" s="357"/>
      <c r="AJ110" s="357"/>
      <c r="AK110" s="357"/>
      <c r="AL110" s="357"/>
      <c r="AM110" s="357"/>
      <c r="AN110" s="357"/>
      <c r="AO110" s="357"/>
      <c r="AP110" s="357"/>
      <c r="AQ110" s="357"/>
      <c r="AR110" s="357"/>
      <c r="AS110" s="357"/>
      <c r="AT110" s="357"/>
      <c r="AU110" s="357"/>
      <c r="AV110" s="357"/>
      <c r="BM110" s="366"/>
      <c r="BN110" s="366"/>
    </row>
    <row r="111" spans="1:66" x14ac:dyDescent="0.25">
      <c r="A111" s="62">
        <v>108</v>
      </c>
      <c r="B111" s="72"/>
      <c r="C111" s="72"/>
      <c r="F111" s="74"/>
      <c r="G111" s="74"/>
      <c r="H111" s="430"/>
      <c r="I111" s="429"/>
      <c r="J111" s="77"/>
      <c r="K111" s="432"/>
      <c r="L111" s="73" t="s">
        <v>171</v>
      </c>
      <c r="M111" s="78">
        <v>5</v>
      </c>
      <c r="N111" s="73" t="s">
        <v>172</v>
      </c>
      <c r="O111" s="77">
        <f t="shared" si="2"/>
        <v>0</v>
      </c>
      <c r="P111" s="93"/>
      <c r="Q111" s="72"/>
      <c r="AI111" s="357"/>
      <c r="AJ111" s="357"/>
      <c r="AK111" s="357"/>
      <c r="AL111" s="357"/>
      <c r="AM111" s="357"/>
      <c r="AN111" s="357"/>
      <c r="AO111" s="357"/>
      <c r="AP111" s="357"/>
      <c r="AQ111" s="357"/>
      <c r="AR111" s="357"/>
      <c r="AS111" s="357"/>
      <c r="AT111" s="357"/>
      <c r="AU111" s="357"/>
      <c r="AV111" s="357"/>
      <c r="BM111" s="366"/>
      <c r="BN111" s="366"/>
    </row>
    <row r="112" spans="1:66" x14ac:dyDescent="0.25">
      <c r="A112" s="62">
        <v>109</v>
      </c>
      <c r="B112" s="72"/>
      <c r="C112" s="72"/>
      <c r="F112" s="74"/>
      <c r="G112" s="74"/>
      <c r="H112" s="430"/>
      <c r="I112" s="429"/>
      <c r="J112" s="77"/>
      <c r="K112" s="432"/>
      <c r="L112" s="73" t="s">
        <v>171</v>
      </c>
      <c r="M112" s="78">
        <v>5</v>
      </c>
      <c r="N112" s="73" t="s">
        <v>172</v>
      </c>
      <c r="O112" s="77">
        <f t="shared" si="2"/>
        <v>0</v>
      </c>
      <c r="P112" s="93"/>
      <c r="Q112" s="72"/>
      <c r="AI112" s="357"/>
      <c r="AJ112" s="357"/>
      <c r="AK112" s="357"/>
      <c r="AL112" s="357"/>
      <c r="AM112" s="357"/>
      <c r="AN112" s="357"/>
      <c r="AO112" s="357"/>
      <c r="AP112" s="357"/>
      <c r="AQ112" s="357"/>
      <c r="AR112" s="357"/>
      <c r="AS112" s="357"/>
      <c r="AT112" s="357"/>
      <c r="AU112" s="357"/>
      <c r="AV112" s="357"/>
      <c r="BM112" s="366"/>
      <c r="BN112" s="366"/>
    </row>
    <row r="113" spans="1:66" x14ac:dyDescent="0.25">
      <c r="A113" s="62">
        <v>110</v>
      </c>
      <c r="B113" s="72"/>
      <c r="C113" s="72"/>
      <c r="F113" s="74"/>
      <c r="G113" s="74"/>
      <c r="H113" s="430"/>
      <c r="I113" s="429"/>
      <c r="J113" s="77"/>
      <c r="K113" s="432"/>
      <c r="L113" s="73" t="s">
        <v>171</v>
      </c>
      <c r="M113" s="78">
        <v>5</v>
      </c>
      <c r="N113" s="73" t="s">
        <v>172</v>
      </c>
      <c r="O113" s="77">
        <f t="shared" si="2"/>
        <v>0</v>
      </c>
      <c r="P113" s="93"/>
      <c r="Q113" s="72"/>
      <c r="AI113" s="357"/>
      <c r="AJ113" s="357"/>
      <c r="AK113" s="357"/>
      <c r="AL113" s="357"/>
      <c r="AM113" s="357"/>
      <c r="AN113" s="357"/>
      <c r="AO113" s="357"/>
      <c r="AP113" s="357"/>
      <c r="AQ113" s="357"/>
      <c r="AR113" s="357"/>
      <c r="AS113" s="357"/>
      <c r="AT113" s="357"/>
      <c r="AU113" s="357"/>
      <c r="AV113" s="357"/>
      <c r="BM113" s="366"/>
      <c r="BN113" s="366"/>
    </row>
    <row r="114" spans="1:66" x14ac:dyDescent="0.25">
      <c r="A114" s="62">
        <v>111</v>
      </c>
      <c r="B114" s="72"/>
      <c r="C114" s="72"/>
      <c r="F114" s="74"/>
      <c r="G114" s="74"/>
      <c r="H114" s="430"/>
      <c r="I114" s="429"/>
      <c r="J114" s="77"/>
      <c r="K114" s="432"/>
      <c r="L114" s="73" t="s">
        <v>171</v>
      </c>
      <c r="M114" s="78">
        <v>5</v>
      </c>
      <c r="N114" s="73" t="s">
        <v>172</v>
      </c>
      <c r="O114" s="77">
        <f t="shared" si="2"/>
        <v>0</v>
      </c>
      <c r="P114" s="93"/>
      <c r="Q114" s="72"/>
      <c r="AI114" s="357"/>
      <c r="AJ114" s="357"/>
      <c r="AK114" s="357"/>
      <c r="AL114" s="357"/>
      <c r="AM114" s="357"/>
      <c r="AN114" s="357"/>
      <c r="AO114" s="357"/>
      <c r="AP114" s="357"/>
      <c r="AQ114" s="357"/>
      <c r="AR114" s="357"/>
      <c r="AS114" s="357"/>
      <c r="AT114" s="357"/>
      <c r="AU114" s="357"/>
      <c r="AV114" s="357"/>
      <c r="BM114" s="366"/>
      <c r="BN114" s="366"/>
    </row>
    <row r="115" spans="1:66" x14ac:dyDescent="0.25">
      <c r="A115" s="62">
        <v>112</v>
      </c>
      <c r="B115" s="72"/>
      <c r="C115" s="72"/>
      <c r="F115" s="74"/>
      <c r="G115" s="74"/>
      <c r="H115" s="430"/>
      <c r="I115" s="429"/>
      <c r="J115" s="77"/>
      <c r="K115" s="432"/>
      <c r="L115" s="73" t="s">
        <v>171</v>
      </c>
      <c r="M115" s="78">
        <v>5</v>
      </c>
      <c r="N115" s="73" t="s">
        <v>172</v>
      </c>
      <c r="O115" s="77">
        <f t="shared" si="2"/>
        <v>0</v>
      </c>
      <c r="P115" s="93"/>
      <c r="Q115" s="72"/>
      <c r="AI115" s="357"/>
      <c r="AJ115" s="357"/>
      <c r="AK115" s="357"/>
      <c r="AL115" s="357"/>
      <c r="AM115" s="357"/>
      <c r="AN115" s="357"/>
      <c r="AO115" s="357"/>
      <c r="AP115" s="357"/>
      <c r="AQ115" s="357"/>
      <c r="AR115" s="357"/>
      <c r="AS115" s="357"/>
      <c r="AT115" s="357"/>
      <c r="AU115" s="357"/>
      <c r="AV115" s="357"/>
      <c r="BM115" s="366"/>
      <c r="BN115" s="366"/>
    </row>
    <row r="116" spans="1:66" x14ac:dyDescent="0.25">
      <c r="A116" s="62">
        <v>113</v>
      </c>
      <c r="B116" s="72"/>
      <c r="C116" s="72"/>
      <c r="D116" s="99"/>
      <c r="E116" s="99"/>
      <c r="F116" s="396"/>
      <c r="G116" s="396"/>
      <c r="H116" s="430"/>
      <c r="I116" s="429"/>
      <c r="J116" s="77"/>
      <c r="K116" s="432"/>
      <c r="L116" s="73" t="s">
        <v>171</v>
      </c>
      <c r="M116" s="78">
        <v>5</v>
      </c>
      <c r="N116" s="73" t="s">
        <v>172</v>
      </c>
      <c r="O116" s="77">
        <f t="shared" si="2"/>
        <v>0</v>
      </c>
      <c r="P116" s="93"/>
      <c r="Q116" s="72"/>
      <c r="AI116" s="357"/>
      <c r="AJ116" s="357"/>
      <c r="AK116" s="357"/>
      <c r="AL116" s="357"/>
      <c r="AM116" s="357"/>
      <c r="AN116" s="357"/>
      <c r="AO116" s="357"/>
      <c r="AP116" s="357"/>
      <c r="AQ116" s="357"/>
      <c r="AR116" s="357"/>
      <c r="AS116" s="357"/>
      <c r="AT116" s="357"/>
      <c r="AU116" s="357"/>
      <c r="AV116" s="357"/>
      <c r="BM116" s="366"/>
      <c r="BN116" s="366"/>
    </row>
    <row r="117" spans="1:66" x14ac:dyDescent="0.25">
      <c r="A117" s="62">
        <v>114</v>
      </c>
      <c r="B117" s="72"/>
      <c r="C117" s="72"/>
      <c r="D117" s="99"/>
      <c r="E117" s="99"/>
      <c r="F117" s="396"/>
      <c r="G117" s="396"/>
      <c r="H117" s="430"/>
      <c r="I117" s="429"/>
      <c r="J117" s="77"/>
      <c r="K117" s="432"/>
      <c r="L117" s="73" t="s">
        <v>171</v>
      </c>
      <c r="M117" s="78">
        <v>5</v>
      </c>
      <c r="N117" s="73" t="s">
        <v>172</v>
      </c>
      <c r="O117" s="77">
        <f t="shared" si="2"/>
        <v>0</v>
      </c>
      <c r="P117" s="93"/>
      <c r="Q117" s="72"/>
      <c r="AI117" s="357"/>
      <c r="AJ117" s="357"/>
      <c r="AK117" s="357"/>
      <c r="AL117" s="357"/>
      <c r="AM117" s="357"/>
      <c r="AN117" s="357"/>
      <c r="AO117" s="357"/>
      <c r="AP117" s="357"/>
      <c r="AQ117" s="357"/>
      <c r="AR117" s="357"/>
      <c r="AS117" s="357"/>
      <c r="AT117" s="357"/>
      <c r="AU117" s="357"/>
      <c r="AV117" s="357"/>
      <c r="BM117" s="366"/>
      <c r="BN117" s="366"/>
    </row>
    <row r="118" spans="1:66" x14ac:dyDescent="0.25">
      <c r="A118" s="62">
        <v>115</v>
      </c>
      <c r="B118" s="72"/>
      <c r="C118" s="72"/>
      <c r="D118" s="99"/>
      <c r="E118" s="99"/>
      <c r="F118" s="396"/>
      <c r="G118" s="396"/>
      <c r="H118" s="430"/>
      <c r="I118" s="429"/>
      <c r="J118" s="77"/>
      <c r="K118" s="432"/>
      <c r="L118" s="73" t="s">
        <v>171</v>
      </c>
      <c r="M118" s="78">
        <v>5</v>
      </c>
      <c r="N118" s="73" t="s">
        <v>172</v>
      </c>
      <c r="O118" s="77">
        <f t="shared" si="2"/>
        <v>0</v>
      </c>
      <c r="P118" s="93"/>
      <c r="Q118" s="72"/>
      <c r="AI118" s="357"/>
      <c r="AJ118" s="357"/>
      <c r="AK118" s="357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BM118" s="366"/>
      <c r="BN118" s="366"/>
    </row>
    <row r="119" spans="1:66" x14ac:dyDescent="0.25">
      <c r="A119" s="62">
        <v>116</v>
      </c>
      <c r="B119" s="72"/>
      <c r="C119" s="72"/>
      <c r="D119" s="99"/>
      <c r="E119" s="99"/>
      <c r="F119" s="396"/>
      <c r="G119" s="396"/>
      <c r="H119" s="430"/>
      <c r="I119" s="429"/>
      <c r="J119" s="77"/>
      <c r="K119" s="432"/>
      <c r="L119" s="73" t="s">
        <v>171</v>
      </c>
      <c r="M119" s="78">
        <v>5</v>
      </c>
      <c r="N119" s="73" t="s">
        <v>172</v>
      </c>
      <c r="O119" s="77">
        <f t="shared" si="2"/>
        <v>0</v>
      </c>
      <c r="P119" s="93"/>
      <c r="Q119" s="72"/>
      <c r="AI119" s="357"/>
      <c r="AJ119" s="357"/>
      <c r="AK119" s="357"/>
      <c r="AL119" s="357"/>
      <c r="AM119" s="357"/>
      <c r="AN119" s="357"/>
      <c r="AO119" s="357"/>
      <c r="AP119" s="357"/>
      <c r="AQ119" s="357"/>
      <c r="AR119" s="357"/>
      <c r="AS119" s="357"/>
      <c r="AT119" s="357"/>
      <c r="AU119" s="357"/>
      <c r="AV119" s="357"/>
      <c r="BM119" s="366"/>
      <c r="BN119" s="366"/>
    </row>
    <row r="120" spans="1:66" x14ac:dyDescent="0.25">
      <c r="A120" s="62">
        <v>117</v>
      </c>
      <c r="B120" s="72"/>
      <c r="C120" s="72"/>
      <c r="D120" s="99"/>
      <c r="E120" s="99"/>
      <c r="F120" s="74"/>
      <c r="G120" s="74"/>
      <c r="H120" s="430"/>
      <c r="I120" s="429"/>
      <c r="J120" s="77"/>
      <c r="K120" s="432"/>
      <c r="L120" s="73" t="s">
        <v>171</v>
      </c>
      <c r="M120" s="78">
        <v>5</v>
      </c>
      <c r="N120" s="73" t="s">
        <v>172</v>
      </c>
      <c r="O120" s="77">
        <f t="shared" si="2"/>
        <v>0</v>
      </c>
      <c r="P120" s="93"/>
      <c r="Q120" s="72"/>
      <c r="AI120" s="357"/>
      <c r="AJ120" s="357"/>
      <c r="AK120" s="357"/>
      <c r="AL120" s="357"/>
      <c r="AM120" s="357"/>
      <c r="AN120" s="357"/>
      <c r="AO120" s="357"/>
      <c r="AP120" s="357"/>
      <c r="AQ120" s="357"/>
      <c r="AR120" s="357"/>
      <c r="AS120" s="357"/>
      <c r="AT120" s="357"/>
      <c r="AU120" s="357"/>
      <c r="AV120" s="357"/>
      <c r="BM120" s="366"/>
      <c r="BN120" s="366"/>
    </row>
    <row r="121" spans="1:66" x14ac:dyDescent="0.25">
      <c r="A121" s="62">
        <v>118</v>
      </c>
      <c r="B121" s="72"/>
      <c r="C121" s="72"/>
      <c r="D121" s="99"/>
      <c r="E121" s="99"/>
      <c r="F121" s="74"/>
      <c r="G121" s="74"/>
      <c r="H121" s="430"/>
      <c r="I121" s="429"/>
      <c r="J121" s="77"/>
      <c r="K121" s="432"/>
      <c r="L121" s="73" t="s">
        <v>171</v>
      </c>
      <c r="M121" s="78">
        <v>5</v>
      </c>
      <c r="N121" s="73" t="s">
        <v>172</v>
      </c>
      <c r="O121" s="77">
        <f t="shared" si="2"/>
        <v>0</v>
      </c>
      <c r="P121" s="93"/>
      <c r="Q121" s="72"/>
      <c r="AI121" s="357"/>
      <c r="AJ121" s="357"/>
      <c r="AK121" s="357"/>
      <c r="AL121" s="357"/>
      <c r="AM121" s="357"/>
      <c r="AN121" s="357"/>
      <c r="AO121" s="357"/>
      <c r="AP121" s="357"/>
      <c r="AQ121" s="357"/>
      <c r="AR121" s="357"/>
      <c r="AS121" s="357"/>
      <c r="AT121" s="357"/>
      <c r="AU121" s="357"/>
      <c r="AV121" s="357"/>
      <c r="BM121" s="366"/>
      <c r="BN121" s="366"/>
    </row>
    <row r="122" spans="1:66" x14ac:dyDescent="0.25">
      <c r="A122" s="62">
        <v>119</v>
      </c>
      <c r="B122" s="72"/>
      <c r="C122" s="72"/>
      <c r="D122" s="99"/>
      <c r="E122" s="99"/>
      <c r="F122" s="396"/>
      <c r="G122" s="396"/>
      <c r="H122" s="430"/>
      <c r="I122" s="429"/>
      <c r="J122" s="77"/>
      <c r="K122" s="432"/>
      <c r="L122" s="73" t="s">
        <v>171</v>
      </c>
      <c r="M122" s="78">
        <v>5</v>
      </c>
      <c r="N122" s="73" t="s">
        <v>172</v>
      </c>
      <c r="O122" s="77">
        <f t="shared" si="2"/>
        <v>0</v>
      </c>
      <c r="P122" s="93"/>
      <c r="Q122" s="72"/>
      <c r="AI122" s="357"/>
      <c r="AJ122" s="357"/>
      <c r="AK122" s="357"/>
      <c r="AL122" s="357"/>
      <c r="AM122" s="357"/>
      <c r="AN122" s="357"/>
      <c r="AO122" s="357"/>
      <c r="AP122" s="357"/>
      <c r="AQ122" s="357"/>
      <c r="AR122" s="357"/>
      <c r="AS122" s="357"/>
      <c r="AT122" s="357"/>
      <c r="AU122" s="357"/>
      <c r="AV122" s="357"/>
      <c r="BM122" s="366"/>
      <c r="BN122" s="366"/>
    </row>
    <row r="123" spans="1:66" x14ac:dyDescent="0.25">
      <c r="A123" s="62">
        <v>120</v>
      </c>
      <c r="B123" s="72"/>
      <c r="C123" s="72"/>
      <c r="D123" s="88"/>
      <c r="E123" s="88"/>
      <c r="F123" s="74"/>
      <c r="G123" s="74"/>
      <c r="H123" s="75"/>
      <c r="I123" s="429"/>
      <c r="J123" s="77"/>
      <c r="K123" s="432"/>
      <c r="L123" s="73" t="s">
        <v>171</v>
      </c>
      <c r="M123" s="78">
        <v>5</v>
      </c>
      <c r="N123" s="73" t="s">
        <v>172</v>
      </c>
      <c r="O123" s="77">
        <f t="shared" si="2"/>
        <v>0</v>
      </c>
      <c r="P123" s="93"/>
      <c r="Q123" s="72"/>
      <c r="S123" s="64">
        <f>+SUM(S48:S121)</f>
        <v>-3405.0974134343705</v>
      </c>
      <c r="T123" s="64">
        <f t="shared" ref="T123:AF123" si="4">+SUM(T48:T121)</f>
        <v>635.50856949945148</v>
      </c>
      <c r="U123" s="64">
        <f t="shared" si="4"/>
        <v>2337.3898216424677</v>
      </c>
      <c r="V123" s="64">
        <f t="shared" si="4"/>
        <v>-8688.2555560635337</v>
      </c>
      <c r="W123" s="64">
        <f t="shared" si="4"/>
        <v>15481.2094794636</v>
      </c>
      <c r="X123" s="64">
        <f t="shared" si="4"/>
        <v>-113346.43218714283</v>
      </c>
      <c r="Y123" s="64">
        <f t="shared" si="4"/>
        <v>100854.56778328294</v>
      </c>
      <c r="Z123" s="64">
        <f t="shared" si="4"/>
        <v>14526.221315266655</v>
      </c>
      <c r="AA123" s="64">
        <f t="shared" si="4"/>
        <v>-1486.4652799946512</v>
      </c>
      <c r="AB123" s="64">
        <f t="shared" si="4"/>
        <v>230.48962415285234</v>
      </c>
      <c r="AC123" s="64">
        <f t="shared" si="4"/>
        <v>-6962.8361681122169</v>
      </c>
      <c r="AD123" s="64">
        <f t="shared" si="4"/>
        <v>-450.71424275431929</v>
      </c>
      <c r="AE123" s="64">
        <f t="shared" si="4"/>
        <v>154.74456724165353</v>
      </c>
      <c r="AF123" s="64">
        <f t="shared" si="4"/>
        <v>-23.660190515451891</v>
      </c>
      <c r="AI123" s="357"/>
      <c r="AJ123" s="357"/>
      <c r="AK123" s="357"/>
      <c r="AL123" s="357"/>
      <c r="AM123" s="357"/>
      <c r="AN123" s="357"/>
      <c r="AO123" s="357"/>
      <c r="AP123" s="357"/>
      <c r="AQ123" s="357"/>
      <c r="AR123" s="357"/>
      <c r="AS123" s="357"/>
      <c r="AT123" s="357"/>
      <c r="AU123" s="357"/>
      <c r="AV123" s="357"/>
      <c r="BM123" s="366"/>
      <c r="BN123" s="366"/>
    </row>
    <row r="124" spans="1:66" x14ac:dyDescent="0.25">
      <c r="A124" s="62">
        <v>121</v>
      </c>
      <c r="B124" s="72"/>
      <c r="C124" s="72"/>
      <c r="D124" s="88"/>
      <c r="E124" s="88"/>
      <c r="F124" s="74"/>
      <c r="G124" s="74"/>
      <c r="H124" s="75"/>
      <c r="I124" s="429"/>
      <c r="J124" s="77"/>
      <c r="K124" s="432"/>
      <c r="L124" s="73" t="s">
        <v>171</v>
      </c>
      <c r="M124" s="78">
        <v>5</v>
      </c>
      <c r="N124" s="73" t="s">
        <v>172</v>
      </c>
      <c r="O124" s="77">
        <f t="shared" si="2"/>
        <v>0</v>
      </c>
      <c r="P124" s="93"/>
      <c r="Q124" s="72"/>
      <c r="AI124" s="357"/>
      <c r="AJ124" s="357"/>
      <c r="AK124" s="357"/>
      <c r="AL124" s="357"/>
      <c r="AM124" s="357"/>
      <c r="AN124" s="357"/>
      <c r="AO124" s="357"/>
      <c r="AP124" s="357"/>
      <c r="AQ124" s="357"/>
      <c r="AR124" s="357"/>
      <c r="AS124" s="357"/>
      <c r="AT124" s="357"/>
      <c r="AU124" s="357"/>
      <c r="AV124" s="357"/>
      <c r="BM124" s="366"/>
      <c r="BN124" s="366"/>
    </row>
    <row r="125" spans="1:66" x14ac:dyDescent="0.25">
      <c r="A125" s="62">
        <v>122</v>
      </c>
      <c r="B125" s="72"/>
      <c r="C125" s="72"/>
      <c r="D125" s="88"/>
      <c r="E125" s="73"/>
      <c r="F125" s="74"/>
      <c r="G125" s="74"/>
      <c r="H125" s="75"/>
      <c r="I125" s="407"/>
      <c r="J125" s="77"/>
      <c r="K125" s="432"/>
      <c r="L125" s="73" t="s">
        <v>171</v>
      </c>
      <c r="M125" s="78">
        <v>5</v>
      </c>
      <c r="N125" s="73" t="s">
        <v>172</v>
      </c>
      <c r="O125" s="77">
        <f t="shared" si="2"/>
        <v>0</v>
      </c>
      <c r="P125" s="93"/>
      <c r="Q125" s="72"/>
      <c r="AI125" s="357"/>
      <c r="AJ125" s="357"/>
      <c r="AK125" s="357"/>
      <c r="AL125" s="357"/>
      <c r="AM125" s="357"/>
      <c r="AN125" s="357"/>
      <c r="AO125" s="357"/>
      <c r="AP125" s="357"/>
      <c r="AQ125" s="357"/>
      <c r="AR125" s="357"/>
      <c r="AS125" s="357"/>
      <c r="AT125" s="357"/>
      <c r="AU125" s="357"/>
      <c r="AV125" s="357"/>
      <c r="BM125" s="366"/>
      <c r="BN125" s="366"/>
    </row>
    <row r="126" spans="1:66" x14ac:dyDescent="0.25">
      <c r="A126" s="62">
        <v>123</v>
      </c>
      <c r="B126" s="72"/>
      <c r="C126" s="72"/>
      <c r="D126" s="73"/>
      <c r="E126" s="73"/>
      <c r="F126" s="74"/>
      <c r="G126" s="74"/>
      <c r="H126" s="75"/>
      <c r="I126" s="407"/>
      <c r="J126" s="77"/>
      <c r="K126" s="77"/>
      <c r="L126" s="73" t="s">
        <v>171</v>
      </c>
      <c r="M126" s="78">
        <v>5</v>
      </c>
      <c r="N126" s="73" t="s">
        <v>172</v>
      </c>
      <c r="O126" s="77">
        <f t="shared" ref="O126:O189" si="5">+ABS(K126)</f>
        <v>0</v>
      </c>
      <c r="P126" s="93"/>
      <c r="Q126" s="72"/>
      <c r="AI126" s="357"/>
      <c r="AJ126" s="357"/>
      <c r="AK126" s="357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BM126" s="366"/>
      <c r="BN126" s="366"/>
    </row>
    <row r="127" spans="1:66" x14ac:dyDescent="0.25">
      <c r="A127" s="62">
        <v>124</v>
      </c>
      <c r="B127" s="72"/>
      <c r="C127" s="72"/>
      <c r="D127" s="88"/>
      <c r="E127" s="73"/>
      <c r="F127" s="74"/>
      <c r="G127" s="74"/>
      <c r="H127" s="75"/>
      <c r="I127" s="407"/>
      <c r="J127" s="77"/>
      <c r="K127" s="77"/>
      <c r="L127" s="73" t="s">
        <v>171</v>
      </c>
      <c r="M127" s="78">
        <v>5</v>
      </c>
      <c r="N127" s="73" t="s">
        <v>172</v>
      </c>
      <c r="O127" s="77">
        <f t="shared" si="5"/>
        <v>0</v>
      </c>
      <c r="P127" s="93"/>
      <c r="Q127" s="72"/>
      <c r="AI127" s="357"/>
      <c r="AJ127" s="357"/>
      <c r="AK127" s="357"/>
      <c r="AL127" s="357"/>
      <c r="AM127" s="357"/>
      <c r="AN127" s="357"/>
      <c r="AO127" s="357"/>
      <c r="AP127" s="357"/>
      <c r="AQ127" s="357"/>
      <c r="AR127" s="357"/>
      <c r="AS127" s="357"/>
      <c r="AT127" s="357"/>
      <c r="AU127" s="357"/>
      <c r="AV127" s="357"/>
      <c r="BM127" s="366"/>
      <c r="BN127" s="366"/>
    </row>
    <row r="128" spans="1:66" x14ac:dyDescent="0.25">
      <c r="A128" s="62">
        <v>125</v>
      </c>
      <c r="B128" s="72"/>
      <c r="C128" s="72"/>
      <c r="D128" s="88"/>
      <c r="E128" s="73"/>
      <c r="F128" s="74"/>
      <c r="G128" s="74"/>
      <c r="H128" s="75"/>
      <c r="I128" s="407"/>
      <c r="J128" s="77"/>
      <c r="K128" s="77"/>
      <c r="L128" s="73" t="s">
        <v>171</v>
      </c>
      <c r="M128" s="78">
        <v>5</v>
      </c>
      <c r="N128" s="73" t="s">
        <v>172</v>
      </c>
      <c r="O128" s="77">
        <f t="shared" si="5"/>
        <v>0</v>
      </c>
      <c r="P128" s="93"/>
      <c r="Q128" s="72"/>
      <c r="AI128" s="357"/>
      <c r="AJ128" s="357"/>
      <c r="AK128" s="357"/>
      <c r="AL128" s="357"/>
      <c r="AM128" s="357"/>
      <c r="AN128" s="357"/>
      <c r="AO128" s="357"/>
      <c r="AP128" s="357"/>
      <c r="AQ128" s="357"/>
      <c r="AR128" s="357"/>
      <c r="AS128" s="357"/>
      <c r="AT128" s="357"/>
      <c r="AU128" s="357"/>
      <c r="AV128" s="357"/>
      <c r="BM128" s="366"/>
      <c r="BN128" s="366"/>
    </row>
    <row r="129" spans="1:66" x14ac:dyDescent="0.25">
      <c r="A129" s="62">
        <v>126</v>
      </c>
      <c r="B129" s="72"/>
      <c r="C129" s="72"/>
      <c r="D129" s="88"/>
      <c r="E129" s="73"/>
      <c r="F129" s="74"/>
      <c r="G129" s="74"/>
      <c r="H129" s="75"/>
      <c r="I129" s="407"/>
      <c r="J129" s="77"/>
      <c r="K129" s="77"/>
      <c r="L129" s="73" t="s">
        <v>171</v>
      </c>
      <c r="M129" s="78">
        <v>5</v>
      </c>
      <c r="N129" s="73" t="s">
        <v>172</v>
      </c>
      <c r="O129" s="77">
        <f t="shared" si="5"/>
        <v>0</v>
      </c>
      <c r="P129" s="93"/>
      <c r="Q129" s="72"/>
      <c r="AI129" s="357"/>
      <c r="AJ129" s="357"/>
      <c r="AK129" s="357"/>
      <c r="AL129" s="357"/>
      <c r="AM129" s="357"/>
      <c r="AN129" s="357"/>
      <c r="AO129" s="357"/>
      <c r="AP129" s="357"/>
      <c r="AQ129" s="357"/>
      <c r="AR129" s="357"/>
      <c r="AS129" s="357"/>
      <c r="AT129" s="357"/>
      <c r="AU129" s="357"/>
      <c r="AV129" s="357"/>
      <c r="BM129" s="366"/>
      <c r="BN129" s="366"/>
    </row>
    <row r="130" spans="1:66" x14ac:dyDescent="0.25">
      <c r="A130" s="62">
        <v>127</v>
      </c>
      <c r="B130" s="72"/>
      <c r="C130" s="72"/>
      <c r="D130" s="88"/>
      <c r="E130" s="73"/>
      <c r="F130" s="74"/>
      <c r="G130" s="74"/>
      <c r="H130" s="75"/>
      <c r="I130" s="407"/>
      <c r="J130" s="77"/>
      <c r="K130" s="77"/>
      <c r="L130" s="73" t="s">
        <v>171</v>
      </c>
      <c r="M130" s="78">
        <v>5</v>
      </c>
      <c r="N130" s="73" t="s">
        <v>172</v>
      </c>
      <c r="O130" s="77">
        <f t="shared" si="5"/>
        <v>0</v>
      </c>
      <c r="P130" s="93"/>
      <c r="Q130" s="72"/>
      <c r="AI130" s="357"/>
      <c r="AJ130" s="357"/>
      <c r="AK130" s="357"/>
      <c r="AL130" s="357"/>
      <c r="AM130" s="357"/>
      <c r="AN130" s="357"/>
      <c r="AO130" s="357"/>
      <c r="AP130" s="357"/>
      <c r="AQ130" s="357"/>
      <c r="AR130" s="357"/>
      <c r="AS130" s="357"/>
      <c r="AT130" s="357"/>
      <c r="AU130" s="357"/>
      <c r="AV130" s="357"/>
      <c r="BM130" s="366"/>
      <c r="BN130" s="366"/>
    </row>
    <row r="131" spans="1:66" x14ac:dyDescent="0.25">
      <c r="A131" s="62">
        <v>128</v>
      </c>
      <c r="B131" s="72"/>
      <c r="C131" s="72"/>
      <c r="D131" s="88"/>
      <c r="E131" s="73"/>
      <c r="F131" s="74"/>
      <c r="G131" s="74"/>
      <c r="H131" s="75"/>
      <c r="I131" s="407"/>
      <c r="J131" s="77"/>
      <c r="K131" s="77"/>
      <c r="L131" s="73" t="s">
        <v>171</v>
      </c>
      <c r="M131" s="78">
        <v>5</v>
      </c>
      <c r="N131" s="73" t="s">
        <v>172</v>
      </c>
      <c r="O131" s="77">
        <f t="shared" si="5"/>
        <v>0</v>
      </c>
      <c r="P131" s="93"/>
      <c r="Q131" s="72"/>
      <c r="AI131" s="357"/>
      <c r="AJ131" s="357"/>
      <c r="AK131" s="357"/>
      <c r="AL131" s="357"/>
      <c r="AM131" s="357"/>
      <c r="AN131" s="357"/>
      <c r="AO131" s="357"/>
      <c r="AP131" s="357"/>
      <c r="AQ131" s="357"/>
      <c r="AR131" s="357"/>
      <c r="AS131" s="357"/>
      <c r="AT131" s="357"/>
      <c r="AU131" s="357"/>
      <c r="AV131" s="357"/>
      <c r="BM131" s="366"/>
      <c r="BN131" s="366"/>
    </row>
    <row r="132" spans="1:66" x14ac:dyDescent="0.25">
      <c r="A132" s="62">
        <v>129</v>
      </c>
      <c r="B132" s="72"/>
      <c r="C132" s="72"/>
      <c r="D132" s="88"/>
      <c r="E132" s="73"/>
      <c r="F132" s="74"/>
      <c r="G132" s="74"/>
      <c r="H132" s="75"/>
      <c r="I132" s="407"/>
      <c r="J132" s="77"/>
      <c r="K132" s="77"/>
      <c r="L132" s="73" t="s">
        <v>171</v>
      </c>
      <c r="M132" s="78">
        <v>5</v>
      </c>
      <c r="N132" s="73" t="s">
        <v>172</v>
      </c>
      <c r="O132" s="77">
        <f t="shared" si="5"/>
        <v>0</v>
      </c>
      <c r="P132" s="93"/>
      <c r="Q132" s="72"/>
      <c r="AI132" s="357"/>
      <c r="AJ132" s="357"/>
      <c r="AK132" s="357"/>
      <c r="AL132" s="357"/>
      <c r="AM132" s="357"/>
      <c r="AN132" s="357"/>
      <c r="AO132" s="357"/>
      <c r="AP132" s="357"/>
      <c r="AQ132" s="357"/>
      <c r="AR132" s="357"/>
      <c r="AS132" s="357"/>
      <c r="AT132" s="357"/>
      <c r="AU132" s="357"/>
      <c r="AV132" s="357"/>
      <c r="BM132" s="366"/>
      <c r="BN132" s="366"/>
    </row>
    <row r="133" spans="1:66" x14ac:dyDescent="0.25">
      <c r="A133" s="62">
        <v>130</v>
      </c>
      <c r="B133" s="72"/>
      <c r="C133" s="72"/>
      <c r="D133" s="88"/>
      <c r="E133" s="73"/>
      <c r="F133" s="74"/>
      <c r="G133" s="74"/>
      <c r="H133" s="75"/>
      <c r="I133" s="407"/>
      <c r="J133" s="77"/>
      <c r="K133" s="77"/>
      <c r="L133" s="73" t="s">
        <v>171</v>
      </c>
      <c r="M133" s="78">
        <v>5</v>
      </c>
      <c r="N133" s="73" t="s">
        <v>172</v>
      </c>
      <c r="O133" s="77">
        <f t="shared" si="5"/>
        <v>0</v>
      </c>
      <c r="P133" s="93"/>
      <c r="Q133" s="72"/>
      <c r="AI133" s="357"/>
      <c r="AJ133" s="357"/>
      <c r="AK133" s="357"/>
      <c r="AL133" s="357"/>
      <c r="AM133" s="357"/>
      <c r="AN133" s="357"/>
      <c r="AO133" s="357"/>
      <c r="AP133" s="357"/>
      <c r="AQ133" s="357"/>
      <c r="AR133" s="357"/>
      <c r="AS133" s="357"/>
      <c r="AT133" s="357"/>
      <c r="AU133" s="357"/>
      <c r="AV133" s="357"/>
      <c r="BM133" s="366"/>
      <c r="BN133" s="366"/>
    </row>
    <row r="134" spans="1:66" x14ac:dyDescent="0.25">
      <c r="A134" s="62">
        <v>131</v>
      </c>
      <c r="B134" s="72"/>
      <c r="C134" s="72"/>
      <c r="D134" s="88"/>
      <c r="E134" s="73"/>
      <c r="F134" s="74"/>
      <c r="G134" s="74"/>
      <c r="H134" s="75"/>
      <c r="I134" s="407"/>
      <c r="J134" s="77"/>
      <c r="K134" s="77"/>
      <c r="L134" s="73" t="s">
        <v>171</v>
      </c>
      <c r="M134" s="78">
        <v>5</v>
      </c>
      <c r="N134" s="73" t="s">
        <v>172</v>
      </c>
      <c r="O134" s="77">
        <f t="shared" si="5"/>
        <v>0</v>
      </c>
      <c r="P134" s="93"/>
      <c r="Q134" s="72"/>
      <c r="AI134" s="357"/>
      <c r="AJ134" s="357"/>
      <c r="AK134" s="357"/>
      <c r="AL134" s="357"/>
      <c r="AM134" s="357"/>
      <c r="AN134" s="357"/>
      <c r="AO134" s="357"/>
      <c r="AP134" s="357"/>
      <c r="AQ134" s="357"/>
      <c r="AR134" s="357"/>
      <c r="AS134" s="357"/>
      <c r="AT134" s="357"/>
      <c r="AU134" s="357"/>
      <c r="AV134" s="357"/>
      <c r="BM134" s="366"/>
      <c r="BN134" s="366"/>
    </row>
    <row r="135" spans="1:66" x14ac:dyDescent="0.25">
      <c r="A135" s="62">
        <v>132</v>
      </c>
      <c r="B135" s="72"/>
      <c r="C135" s="72"/>
      <c r="D135" s="88"/>
      <c r="E135" s="73"/>
      <c r="F135" s="74"/>
      <c r="G135" s="74"/>
      <c r="H135" s="75"/>
      <c r="I135" s="407"/>
      <c r="J135" s="77"/>
      <c r="K135" s="77"/>
      <c r="L135" s="73" t="s">
        <v>171</v>
      </c>
      <c r="M135" s="78">
        <v>5</v>
      </c>
      <c r="N135" s="76" t="s">
        <v>172</v>
      </c>
      <c r="O135" s="77">
        <f t="shared" si="5"/>
        <v>0</v>
      </c>
      <c r="P135" s="93"/>
      <c r="Q135" s="72"/>
      <c r="AI135" s="357"/>
      <c r="AJ135" s="357"/>
      <c r="AK135" s="357"/>
      <c r="AL135" s="357"/>
      <c r="AM135" s="357"/>
      <c r="AN135" s="357"/>
      <c r="AO135" s="357"/>
      <c r="AP135" s="357"/>
      <c r="AQ135" s="357"/>
      <c r="AR135" s="357"/>
      <c r="AS135" s="357"/>
      <c r="AT135" s="357"/>
      <c r="AU135" s="357"/>
      <c r="AV135" s="357"/>
      <c r="BM135" s="366"/>
      <c r="BN135" s="366"/>
    </row>
    <row r="136" spans="1:66" x14ac:dyDescent="0.25">
      <c r="A136" s="62">
        <v>133</v>
      </c>
      <c r="B136" s="72"/>
      <c r="C136" s="72"/>
      <c r="D136" s="73"/>
      <c r="E136" s="73"/>
      <c r="F136" s="74"/>
      <c r="G136" s="74"/>
      <c r="H136" s="75"/>
      <c r="I136" s="407"/>
      <c r="J136" s="77"/>
      <c r="K136" s="77"/>
      <c r="L136" s="98" t="s">
        <v>171</v>
      </c>
      <c r="M136" s="397">
        <v>5</v>
      </c>
      <c r="N136" s="98" t="s">
        <v>172</v>
      </c>
      <c r="O136" s="77">
        <f t="shared" si="5"/>
        <v>0</v>
      </c>
      <c r="P136" s="93"/>
      <c r="Q136" s="72"/>
      <c r="AI136" s="357"/>
      <c r="AJ136" s="357"/>
      <c r="AK136" s="357"/>
      <c r="AL136" s="357"/>
      <c r="AM136" s="357"/>
      <c r="AN136" s="357"/>
      <c r="AO136" s="357"/>
      <c r="AP136" s="357"/>
      <c r="AQ136" s="357"/>
      <c r="AR136" s="357"/>
      <c r="AS136" s="357"/>
      <c r="AT136" s="357"/>
      <c r="AU136" s="357"/>
      <c r="AV136" s="357"/>
      <c r="BM136" s="366"/>
      <c r="BN136" s="366"/>
    </row>
    <row r="137" spans="1:66" x14ac:dyDescent="0.25">
      <c r="A137" s="62">
        <v>134</v>
      </c>
      <c r="B137" s="72"/>
      <c r="C137" s="72"/>
      <c r="D137" s="73"/>
      <c r="E137" s="73"/>
      <c r="F137" s="74"/>
      <c r="G137" s="74"/>
      <c r="H137" s="75"/>
      <c r="I137" s="407"/>
      <c r="J137" s="77"/>
      <c r="K137" s="77"/>
      <c r="L137" s="98" t="s">
        <v>171</v>
      </c>
      <c r="M137" s="397">
        <v>5</v>
      </c>
      <c r="N137" s="98" t="s">
        <v>172</v>
      </c>
      <c r="O137" s="77">
        <f t="shared" si="5"/>
        <v>0</v>
      </c>
      <c r="P137" s="93"/>
      <c r="Q137" s="72"/>
      <c r="AI137" s="357"/>
      <c r="AJ137" s="357"/>
      <c r="AK137" s="357"/>
      <c r="AL137" s="357"/>
      <c r="AM137" s="357"/>
      <c r="AN137" s="357"/>
      <c r="AO137" s="357"/>
      <c r="AP137" s="357"/>
      <c r="AQ137" s="357"/>
      <c r="AR137" s="357"/>
      <c r="AS137" s="357"/>
      <c r="AT137" s="357"/>
      <c r="AU137" s="357"/>
      <c r="AV137" s="357"/>
      <c r="BM137" s="366"/>
      <c r="BN137" s="366"/>
    </row>
    <row r="138" spans="1:66" x14ac:dyDescent="0.25">
      <c r="A138" s="62">
        <v>135</v>
      </c>
      <c r="B138" s="72"/>
      <c r="C138" s="72"/>
      <c r="D138" s="73"/>
      <c r="E138" s="73"/>
      <c r="F138" s="74"/>
      <c r="G138" s="74"/>
      <c r="H138" s="75"/>
      <c r="I138" s="407"/>
      <c r="J138" s="77"/>
      <c r="K138" s="77"/>
      <c r="L138" s="98" t="s">
        <v>171</v>
      </c>
      <c r="M138" s="397">
        <v>5</v>
      </c>
      <c r="N138" s="98" t="s">
        <v>172</v>
      </c>
      <c r="O138" s="77">
        <f t="shared" si="5"/>
        <v>0</v>
      </c>
      <c r="P138" s="93"/>
      <c r="Q138" s="72"/>
      <c r="AI138" s="357"/>
      <c r="AJ138" s="357"/>
      <c r="AK138" s="357"/>
      <c r="AL138" s="357"/>
      <c r="AM138" s="357"/>
      <c r="AN138" s="357"/>
      <c r="AO138" s="357"/>
      <c r="AP138" s="357"/>
      <c r="AQ138" s="357"/>
      <c r="AR138" s="357"/>
      <c r="AS138" s="357"/>
      <c r="AT138" s="357"/>
      <c r="AU138" s="357"/>
      <c r="AV138" s="357"/>
      <c r="BM138" s="366"/>
      <c r="BN138" s="366"/>
    </row>
    <row r="139" spans="1:66" x14ac:dyDescent="0.25">
      <c r="A139" s="62">
        <v>136</v>
      </c>
      <c r="B139" s="72"/>
      <c r="C139" s="72"/>
      <c r="D139" s="73"/>
      <c r="E139" s="73"/>
      <c r="F139" s="74"/>
      <c r="G139" s="74"/>
      <c r="H139" s="75"/>
      <c r="I139" s="407"/>
      <c r="J139" s="77"/>
      <c r="K139" s="77"/>
      <c r="L139" s="98" t="s">
        <v>171</v>
      </c>
      <c r="M139" s="397">
        <v>5</v>
      </c>
      <c r="N139" s="98" t="s">
        <v>172</v>
      </c>
      <c r="O139" s="77">
        <f t="shared" si="5"/>
        <v>0</v>
      </c>
      <c r="P139" s="93"/>
      <c r="Q139" s="72"/>
      <c r="AI139" s="357"/>
      <c r="AJ139" s="357"/>
      <c r="AK139" s="357"/>
      <c r="AL139" s="357"/>
      <c r="AM139" s="357"/>
      <c r="AN139" s="357"/>
      <c r="AO139" s="357"/>
      <c r="AP139" s="357"/>
      <c r="AQ139" s="357"/>
      <c r="AR139" s="357"/>
      <c r="AS139" s="357"/>
      <c r="AT139" s="357"/>
      <c r="AU139" s="357"/>
      <c r="AV139" s="357"/>
      <c r="BM139" s="366"/>
      <c r="BN139" s="366"/>
    </row>
    <row r="140" spans="1:66" x14ac:dyDescent="0.25">
      <c r="A140" s="62">
        <v>137</v>
      </c>
      <c r="B140" s="72"/>
      <c r="C140" s="72"/>
      <c r="D140" s="73"/>
      <c r="E140" s="73"/>
      <c r="F140" s="74"/>
      <c r="G140" s="74"/>
      <c r="H140" s="75"/>
      <c r="I140" s="407"/>
      <c r="J140" s="77"/>
      <c r="K140" s="77"/>
      <c r="L140" s="98" t="s">
        <v>171</v>
      </c>
      <c r="M140" s="397">
        <v>5</v>
      </c>
      <c r="N140" s="98" t="s">
        <v>172</v>
      </c>
      <c r="O140" s="77">
        <f t="shared" si="5"/>
        <v>0</v>
      </c>
      <c r="P140" s="93"/>
      <c r="Q140" s="72"/>
      <c r="AI140" s="357"/>
      <c r="AJ140" s="357"/>
      <c r="AK140" s="357"/>
      <c r="AL140" s="357"/>
      <c r="AM140" s="357"/>
      <c r="AN140" s="357"/>
      <c r="AO140" s="357"/>
      <c r="AP140" s="357"/>
      <c r="AQ140" s="357"/>
      <c r="AR140" s="357"/>
      <c r="AS140" s="357"/>
      <c r="AT140" s="357"/>
      <c r="AU140" s="357"/>
      <c r="AV140" s="357"/>
      <c r="BM140" s="366"/>
      <c r="BN140" s="366"/>
    </row>
    <row r="141" spans="1:66" x14ac:dyDescent="0.25">
      <c r="A141" s="62">
        <v>138</v>
      </c>
      <c r="B141" s="72"/>
      <c r="C141" s="72"/>
      <c r="D141" s="98"/>
      <c r="E141" s="98"/>
      <c r="F141" s="74"/>
      <c r="G141" s="74"/>
      <c r="H141" s="75"/>
      <c r="I141" s="407"/>
      <c r="J141" s="77"/>
      <c r="K141" s="77"/>
      <c r="L141" s="98" t="s">
        <v>171</v>
      </c>
      <c r="M141" s="397">
        <v>5</v>
      </c>
      <c r="N141" s="98" t="s">
        <v>172</v>
      </c>
      <c r="O141" s="77">
        <f t="shared" si="5"/>
        <v>0</v>
      </c>
      <c r="P141" s="93"/>
      <c r="Q141" s="72"/>
      <c r="AI141" s="357"/>
      <c r="AJ141" s="357"/>
      <c r="AK141" s="357"/>
      <c r="AL141" s="357"/>
      <c r="AM141" s="357"/>
      <c r="AN141" s="357"/>
      <c r="AO141" s="357"/>
      <c r="AP141" s="357"/>
      <c r="AQ141" s="357"/>
      <c r="AR141" s="357"/>
      <c r="AS141" s="357"/>
      <c r="AT141" s="357"/>
      <c r="AU141" s="357"/>
      <c r="AV141" s="357"/>
      <c r="BM141" s="366"/>
      <c r="BN141" s="366"/>
    </row>
    <row r="142" spans="1:66" x14ac:dyDescent="0.25">
      <c r="A142" s="62">
        <v>139</v>
      </c>
      <c r="B142" s="72"/>
      <c r="C142" s="72"/>
      <c r="D142" s="98"/>
      <c r="E142" s="98"/>
      <c r="F142" s="74"/>
      <c r="G142" s="74"/>
      <c r="H142" s="75"/>
      <c r="I142" s="407"/>
      <c r="J142" s="77"/>
      <c r="K142" s="301"/>
      <c r="L142" s="400" t="s">
        <v>171</v>
      </c>
      <c r="M142" s="398">
        <v>5</v>
      </c>
      <c r="N142" s="402" t="s">
        <v>172</v>
      </c>
      <c r="O142" s="77">
        <f t="shared" si="5"/>
        <v>0</v>
      </c>
      <c r="P142" s="93"/>
      <c r="Q142" s="72"/>
      <c r="AI142" s="357"/>
      <c r="AJ142" s="357"/>
      <c r="AK142" s="357"/>
      <c r="AL142" s="357"/>
      <c r="AM142" s="357"/>
      <c r="AN142" s="357"/>
      <c r="AO142" s="357"/>
      <c r="AP142" s="357"/>
      <c r="AQ142" s="357"/>
      <c r="AR142" s="357"/>
      <c r="AS142" s="357"/>
      <c r="AT142" s="357"/>
      <c r="AU142" s="357"/>
      <c r="AV142" s="357"/>
      <c r="BM142" s="366"/>
      <c r="BN142" s="366"/>
    </row>
    <row r="143" spans="1:66" x14ac:dyDescent="0.25">
      <c r="A143" s="329">
        <v>140</v>
      </c>
      <c r="B143" s="72"/>
      <c r="C143" s="72"/>
      <c r="D143" s="98"/>
      <c r="E143" s="98"/>
      <c r="F143" s="74"/>
      <c r="G143" s="74"/>
      <c r="H143" s="75"/>
      <c r="I143" s="429"/>
      <c r="J143" s="77"/>
      <c r="K143" s="399"/>
      <c r="L143" s="333" t="s">
        <v>171</v>
      </c>
      <c r="M143" s="401">
        <v>5</v>
      </c>
      <c r="N143" s="331" t="s">
        <v>172</v>
      </c>
      <c r="O143" s="77">
        <f t="shared" si="5"/>
        <v>0</v>
      </c>
      <c r="P143" s="93"/>
      <c r="Q143" s="72"/>
      <c r="R143" s="330"/>
      <c r="AI143" s="357"/>
      <c r="AJ143" s="357"/>
      <c r="AK143" s="357"/>
      <c r="AL143" s="357"/>
      <c r="AM143" s="357"/>
      <c r="AN143" s="357"/>
      <c r="AO143" s="357"/>
      <c r="AP143" s="357"/>
      <c r="AQ143" s="357"/>
      <c r="AR143" s="357"/>
      <c r="AS143" s="357"/>
      <c r="AT143" s="357"/>
      <c r="AU143" s="357"/>
      <c r="AV143" s="357"/>
      <c r="BM143" s="366"/>
      <c r="BN143" s="366"/>
    </row>
    <row r="144" spans="1:66" x14ac:dyDescent="0.25">
      <c r="A144" s="62">
        <v>141</v>
      </c>
      <c r="B144" s="72"/>
      <c r="C144" s="72"/>
      <c r="D144" s="98"/>
      <c r="E144" s="98"/>
      <c r="F144" s="74"/>
      <c r="G144" s="74"/>
      <c r="H144" s="75"/>
      <c r="I144" s="429"/>
      <c r="J144" s="77"/>
      <c r="K144" s="320"/>
      <c r="L144" s="403" t="s">
        <v>171</v>
      </c>
      <c r="M144" s="404">
        <v>5</v>
      </c>
      <c r="N144" s="405" t="s">
        <v>172</v>
      </c>
      <c r="O144" s="77">
        <f t="shared" si="5"/>
        <v>0</v>
      </c>
      <c r="P144" s="93"/>
      <c r="Q144" s="72"/>
      <c r="AI144" s="357"/>
      <c r="AJ144" s="357"/>
      <c r="AK144" s="357"/>
      <c r="AL144" s="357"/>
      <c r="AM144" s="357"/>
      <c r="AN144" s="357"/>
      <c r="AO144" s="357"/>
      <c r="AP144" s="357"/>
      <c r="AQ144" s="357"/>
      <c r="AR144" s="357"/>
      <c r="AS144" s="357"/>
      <c r="AT144" s="357"/>
      <c r="AU144" s="357"/>
      <c r="AV144" s="357"/>
      <c r="BM144" s="366"/>
      <c r="BN144" s="366"/>
    </row>
    <row r="145" spans="1:66" x14ac:dyDescent="0.25">
      <c r="A145" s="62">
        <v>142</v>
      </c>
      <c r="B145" s="72"/>
      <c r="C145" s="72"/>
      <c r="D145" s="98"/>
      <c r="E145" s="98"/>
      <c r="F145" s="74"/>
      <c r="G145" s="74"/>
      <c r="H145" s="75"/>
      <c r="I145" s="429"/>
      <c r="J145" s="77"/>
      <c r="K145" s="77"/>
      <c r="L145" s="98" t="s">
        <v>171</v>
      </c>
      <c r="M145" s="406">
        <v>5</v>
      </c>
      <c r="N145" s="405" t="s">
        <v>172</v>
      </c>
      <c r="O145" s="77">
        <f t="shared" si="5"/>
        <v>0</v>
      </c>
      <c r="P145" s="93"/>
      <c r="Q145" s="72"/>
      <c r="AI145" s="357"/>
      <c r="AJ145" s="357"/>
      <c r="AK145" s="357"/>
      <c r="AL145" s="357"/>
      <c r="AM145" s="357"/>
      <c r="AN145" s="357"/>
      <c r="AO145" s="357"/>
      <c r="AP145" s="357"/>
      <c r="AQ145" s="357"/>
      <c r="AR145" s="357"/>
      <c r="AS145" s="357"/>
      <c r="AT145" s="357"/>
      <c r="AU145" s="357"/>
      <c r="AV145" s="357"/>
      <c r="BM145" s="366"/>
      <c r="BN145" s="366"/>
    </row>
    <row r="146" spans="1:66" x14ac:dyDescent="0.25">
      <c r="A146" s="62">
        <v>143</v>
      </c>
      <c r="B146" s="72"/>
      <c r="C146" s="72"/>
      <c r="D146" s="73"/>
      <c r="E146" s="73"/>
      <c r="F146" s="74"/>
      <c r="G146" s="74"/>
      <c r="H146" s="75"/>
      <c r="I146" s="429"/>
      <c r="J146" s="77"/>
      <c r="K146" s="77"/>
      <c r="L146" s="98" t="s">
        <v>171</v>
      </c>
      <c r="M146" s="406">
        <v>5</v>
      </c>
      <c r="N146" s="405" t="s">
        <v>172</v>
      </c>
      <c r="O146" s="77">
        <f t="shared" si="5"/>
        <v>0</v>
      </c>
      <c r="P146" s="93"/>
      <c r="Q146" s="72"/>
      <c r="AI146" s="357"/>
      <c r="AJ146" s="357"/>
      <c r="AK146" s="357"/>
      <c r="AL146" s="357"/>
      <c r="AM146" s="357"/>
      <c r="AN146" s="357"/>
      <c r="AO146" s="357"/>
      <c r="AP146" s="357"/>
      <c r="AQ146" s="357"/>
      <c r="AR146" s="357"/>
      <c r="AS146" s="357"/>
      <c r="AT146" s="357"/>
      <c r="AU146" s="357"/>
      <c r="AV146" s="357"/>
      <c r="BM146" s="366"/>
      <c r="BN146" s="366"/>
    </row>
    <row r="147" spans="1:66" x14ac:dyDescent="0.25">
      <c r="A147" s="62">
        <v>144</v>
      </c>
      <c r="B147" s="72"/>
      <c r="C147" s="72"/>
      <c r="D147" s="73"/>
      <c r="E147" s="73"/>
      <c r="F147" s="74"/>
      <c r="G147" s="74"/>
      <c r="H147" s="75"/>
      <c r="I147" s="429"/>
      <c r="J147" s="77"/>
      <c r="K147" s="77"/>
      <c r="L147" s="98" t="s">
        <v>171</v>
      </c>
      <c r="M147" s="406">
        <v>5</v>
      </c>
      <c r="N147" s="395" t="s">
        <v>172</v>
      </c>
      <c r="O147" s="77">
        <f t="shared" si="5"/>
        <v>0</v>
      </c>
      <c r="P147" s="93"/>
      <c r="Q147" s="72"/>
      <c r="AI147" s="357"/>
      <c r="AJ147" s="357"/>
      <c r="AK147" s="357"/>
      <c r="AL147" s="357"/>
      <c r="AM147" s="357"/>
      <c r="AN147" s="357"/>
      <c r="AO147" s="357"/>
      <c r="AP147" s="357"/>
      <c r="AQ147" s="357"/>
      <c r="AR147" s="357"/>
      <c r="AS147" s="357"/>
      <c r="AT147" s="357"/>
      <c r="AU147" s="357"/>
      <c r="AV147" s="357"/>
      <c r="BM147" s="366"/>
      <c r="BN147" s="366"/>
    </row>
    <row r="148" spans="1:66" x14ac:dyDescent="0.25">
      <c r="A148" s="62">
        <v>145</v>
      </c>
      <c r="B148" s="72"/>
      <c r="C148" s="72"/>
      <c r="D148" s="73"/>
      <c r="E148" s="73"/>
      <c r="F148" s="74"/>
      <c r="G148" s="74"/>
      <c r="H148" s="75"/>
      <c r="I148" s="429"/>
      <c r="J148" s="77"/>
      <c r="K148" s="77"/>
      <c r="L148" s="98" t="s">
        <v>171</v>
      </c>
      <c r="M148" s="406">
        <v>5</v>
      </c>
      <c r="N148" s="405" t="s">
        <v>172</v>
      </c>
      <c r="O148" s="77">
        <f t="shared" si="5"/>
        <v>0</v>
      </c>
      <c r="P148" s="93"/>
      <c r="Q148" s="72"/>
      <c r="AI148" s="357"/>
      <c r="AJ148" s="357"/>
      <c r="AK148" s="357"/>
      <c r="AL148" s="357"/>
      <c r="AM148" s="357"/>
      <c r="AN148" s="357"/>
      <c r="AO148" s="357"/>
      <c r="AP148" s="357"/>
      <c r="AQ148" s="357"/>
      <c r="AR148" s="357"/>
      <c r="AS148" s="357"/>
      <c r="AT148" s="357"/>
      <c r="AU148" s="357"/>
      <c r="AV148" s="357"/>
      <c r="BM148" s="366"/>
      <c r="BN148" s="366"/>
    </row>
    <row r="149" spans="1:66" x14ac:dyDescent="0.25">
      <c r="A149" s="62">
        <v>146</v>
      </c>
      <c r="B149" s="72"/>
      <c r="C149" s="72"/>
      <c r="D149" s="73"/>
      <c r="E149" s="73"/>
      <c r="F149" s="74"/>
      <c r="G149" s="74"/>
      <c r="H149" s="75"/>
      <c r="I149" s="429"/>
      <c r="J149" s="77"/>
      <c r="K149" s="77"/>
      <c r="L149" s="73" t="s">
        <v>171</v>
      </c>
      <c r="M149" s="104">
        <v>5</v>
      </c>
      <c r="N149" s="313" t="s">
        <v>172</v>
      </c>
      <c r="O149" s="77">
        <f t="shared" si="5"/>
        <v>0</v>
      </c>
      <c r="P149" s="93"/>
      <c r="Q149" s="72"/>
      <c r="AI149" s="357"/>
      <c r="AJ149" s="357"/>
      <c r="AK149" s="357"/>
      <c r="AL149" s="357"/>
      <c r="AM149" s="357"/>
      <c r="AN149" s="357"/>
      <c r="AO149" s="357"/>
      <c r="AP149" s="357"/>
      <c r="AQ149" s="357"/>
      <c r="AR149" s="357"/>
      <c r="AS149" s="357"/>
      <c r="AT149" s="357"/>
      <c r="AU149" s="357"/>
      <c r="AV149" s="357"/>
      <c r="BM149" s="366"/>
      <c r="BN149" s="366"/>
    </row>
    <row r="150" spans="1:66" x14ac:dyDescent="0.25">
      <c r="A150" s="62">
        <v>147</v>
      </c>
      <c r="B150" s="72"/>
      <c r="C150" s="72"/>
      <c r="D150" s="73"/>
      <c r="E150" s="73"/>
      <c r="F150" s="74"/>
      <c r="G150" s="74"/>
      <c r="H150" s="75"/>
      <c r="I150" s="429"/>
      <c r="J150" s="77"/>
      <c r="K150" s="77"/>
      <c r="L150" s="73" t="s">
        <v>171</v>
      </c>
      <c r="M150" s="104">
        <v>5</v>
      </c>
      <c r="N150" s="313" t="s">
        <v>172</v>
      </c>
      <c r="O150" s="77">
        <f t="shared" si="5"/>
        <v>0</v>
      </c>
      <c r="P150" s="93"/>
      <c r="Q150" s="72"/>
      <c r="AI150" s="357"/>
      <c r="AJ150" s="357"/>
      <c r="AK150" s="357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BM150" s="366"/>
      <c r="BN150" s="366"/>
    </row>
    <row r="151" spans="1:66" x14ac:dyDescent="0.25">
      <c r="A151" s="62">
        <v>148</v>
      </c>
      <c r="B151" s="72"/>
      <c r="C151" s="72"/>
      <c r="D151" s="73"/>
      <c r="E151" s="73"/>
      <c r="F151" s="74"/>
      <c r="G151" s="74"/>
      <c r="H151" s="75"/>
      <c r="I151" s="429"/>
      <c r="J151" s="77"/>
      <c r="K151" s="77"/>
      <c r="L151" s="73" t="s">
        <v>171</v>
      </c>
      <c r="M151" s="104">
        <v>5</v>
      </c>
      <c r="N151" s="313" t="s">
        <v>172</v>
      </c>
      <c r="O151" s="77">
        <f t="shared" si="5"/>
        <v>0</v>
      </c>
      <c r="P151" s="93"/>
      <c r="Q151" s="72"/>
      <c r="AI151" s="357"/>
      <c r="AJ151" s="357"/>
      <c r="AK151" s="357"/>
      <c r="AL151" s="357"/>
      <c r="AM151" s="357"/>
      <c r="AN151" s="357"/>
      <c r="AO151" s="357"/>
      <c r="AP151" s="357"/>
      <c r="AQ151" s="357"/>
      <c r="AR151" s="357"/>
      <c r="AS151" s="357"/>
      <c r="AT151" s="357"/>
      <c r="AU151" s="357"/>
      <c r="AV151" s="357"/>
      <c r="BM151" s="366"/>
      <c r="BN151" s="366"/>
    </row>
    <row r="152" spans="1:66" x14ac:dyDescent="0.25">
      <c r="A152" s="62">
        <v>149</v>
      </c>
      <c r="B152" s="72"/>
      <c r="C152" s="72"/>
      <c r="D152" s="73"/>
      <c r="E152" s="73"/>
      <c r="F152" s="74"/>
      <c r="G152" s="74"/>
      <c r="H152" s="75"/>
      <c r="I152" s="429"/>
      <c r="J152" s="77"/>
      <c r="K152" s="77"/>
      <c r="L152" s="73" t="s">
        <v>171</v>
      </c>
      <c r="M152" s="104">
        <v>5</v>
      </c>
      <c r="N152" s="72" t="s">
        <v>172</v>
      </c>
      <c r="O152" s="77">
        <f t="shared" si="5"/>
        <v>0</v>
      </c>
      <c r="P152" s="93"/>
      <c r="Q152" s="72"/>
      <c r="AI152" s="357"/>
      <c r="AJ152" s="357"/>
      <c r="AK152" s="357"/>
      <c r="AL152" s="357"/>
      <c r="AM152" s="357"/>
      <c r="AN152" s="357"/>
      <c r="AO152" s="357"/>
      <c r="AP152" s="357"/>
      <c r="AQ152" s="357"/>
      <c r="AR152" s="357"/>
      <c r="AS152" s="357"/>
      <c r="AT152" s="357"/>
      <c r="AU152" s="357"/>
      <c r="AV152" s="357"/>
      <c r="BM152" s="366"/>
      <c r="BN152" s="366"/>
    </row>
    <row r="153" spans="1:66" x14ac:dyDescent="0.25">
      <c r="A153" s="62">
        <v>150</v>
      </c>
      <c r="B153" s="72"/>
      <c r="C153" s="72"/>
      <c r="D153" s="73"/>
      <c r="E153" s="73"/>
      <c r="F153" s="74"/>
      <c r="G153" s="74"/>
      <c r="H153" s="75"/>
      <c r="I153" s="429"/>
      <c r="J153" s="77"/>
      <c r="K153" s="77"/>
      <c r="L153" s="73" t="s">
        <v>171</v>
      </c>
      <c r="M153" s="104">
        <v>5</v>
      </c>
      <c r="N153" s="72" t="s">
        <v>172</v>
      </c>
      <c r="O153" s="77">
        <f t="shared" si="5"/>
        <v>0</v>
      </c>
      <c r="P153" s="93"/>
      <c r="Q153" s="72"/>
      <c r="AI153" s="357"/>
      <c r="AJ153" s="357"/>
      <c r="AK153" s="357"/>
      <c r="AL153" s="357"/>
      <c r="AM153" s="357"/>
      <c r="AN153" s="357"/>
      <c r="AO153" s="357"/>
      <c r="AP153" s="357"/>
      <c r="AQ153" s="357"/>
      <c r="AR153" s="357"/>
      <c r="AS153" s="357"/>
      <c r="AT153" s="357"/>
      <c r="AU153" s="357"/>
      <c r="AV153" s="357"/>
      <c r="BM153" s="366"/>
      <c r="BN153" s="366"/>
    </row>
    <row r="154" spans="1:66" x14ac:dyDescent="0.25">
      <c r="A154" s="62">
        <v>151</v>
      </c>
      <c r="B154" s="72"/>
      <c r="C154" s="72"/>
      <c r="D154" s="73"/>
      <c r="E154" s="73"/>
      <c r="F154" s="74"/>
      <c r="G154" s="74"/>
      <c r="H154" s="75"/>
      <c r="I154" s="429"/>
      <c r="J154" s="77"/>
      <c r="K154" s="77"/>
      <c r="L154" s="73" t="s">
        <v>171</v>
      </c>
      <c r="M154" s="104">
        <v>5</v>
      </c>
      <c r="N154" s="107" t="s">
        <v>172</v>
      </c>
      <c r="O154" s="77">
        <f t="shared" si="5"/>
        <v>0</v>
      </c>
      <c r="P154" s="93"/>
      <c r="Q154" s="72"/>
      <c r="AI154" s="357"/>
      <c r="AJ154" s="357"/>
      <c r="AK154" s="357"/>
      <c r="AL154" s="357"/>
      <c r="AM154" s="357"/>
      <c r="AN154" s="357"/>
      <c r="AO154" s="357"/>
      <c r="AP154" s="357"/>
      <c r="AQ154" s="357"/>
      <c r="AR154" s="357"/>
      <c r="AS154" s="357"/>
      <c r="AT154" s="357"/>
      <c r="AU154" s="357"/>
      <c r="AV154" s="357"/>
      <c r="BM154" s="366"/>
      <c r="BN154" s="366"/>
    </row>
    <row r="155" spans="1:66" x14ac:dyDescent="0.25">
      <c r="A155" s="62">
        <v>152</v>
      </c>
      <c r="B155" s="72"/>
      <c r="C155" s="72"/>
      <c r="D155" s="73"/>
      <c r="E155" s="73"/>
      <c r="F155" s="74"/>
      <c r="G155" s="74"/>
      <c r="H155" s="75"/>
      <c r="I155" s="429"/>
      <c r="J155" s="77"/>
      <c r="K155" s="77"/>
      <c r="L155" s="73" t="s">
        <v>171</v>
      </c>
      <c r="M155" s="104">
        <v>5</v>
      </c>
      <c r="N155" s="72" t="s">
        <v>172</v>
      </c>
      <c r="O155" s="77">
        <f t="shared" si="5"/>
        <v>0</v>
      </c>
      <c r="P155" s="93"/>
      <c r="Q155" s="72"/>
      <c r="AI155" s="357"/>
      <c r="AJ155" s="357"/>
      <c r="AK155" s="357"/>
      <c r="AL155" s="357"/>
      <c r="AM155" s="357"/>
      <c r="AN155" s="357"/>
      <c r="AO155" s="357"/>
      <c r="AP155" s="357"/>
      <c r="AQ155" s="357"/>
      <c r="AR155" s="357"/>
      <c r="AS155" s="357"/>
      <c r="AT155" s="357"/>
      <c r="AU155" s="357"/>
      <c r="AV155" s="357"/>
      <c r="BM155" s="366"/>
      <c r="BN155" s="366"/>
    </row>
    <row r="156" spans="1:66" x14ac:dyDescent="0.25">
      <c r="A156" s="62">
        <v>153</v>
      </c>
      <c r="B156" s="72"/>
      <c r="C156" s="72"/>
      <c r="D156" s="73"/>
      <c r="E156" s="73"/>
      <c r="F156" s="74"/>
      <c r="G156" s="74"/>
      <c r="H156" s="75"/>
      <c r="I156" s="429"/>
      <c r="J156" s="77"/>
      <c r="K156" s="77"/>
      <c r="L156" s="73" t="s">
        <v>171</v>
      </c>
      <c r="M156" s="104">
        <v>5</v>
      </c>
      <c r="N156" s="107" t="s">
        <v>172</v>
      </c>
      <c r="O156" s="77">
        <f t="shared" si="5"/>
        <v>0</v>
      </c>
      <c r="P156" s="93"/>
      <c r="Q156" s="72"/>
      <c r="AI156" s="357"/>
      <c r="AJ156" s="357"/>
      <c r="AK156" s="357"/>
      <c r="AL156" s="357"/>
      <c r="AM156" s="357"/>
      <c r="AN156" s="357"/>
      <c r="AO156" s="357"/>
      <c r="AP156" s="357"/>
      <c r="AQ156" s="357"/>
      <c r="AR156" s="357"/>
      <c r="AS156" s="357"/>
      <c r="AT156" s="357"/>
      <c r="AU156" s="357"/>
      <c r="AV156" s="357"/>
      <c r="BM156" s="366"/>
      <c r="BN156" s="366"/>
    </row>
    <row r="157" spans="1:66" x14ac:dyDescent="0.25">
      <c r="A157" s="62">
        <v>154</v>
      </c>
      <c r="B157" s="72"/>
      <c r="C157" s="72"/>
      <c r="D157" s="73"/>
      <c r="E157" s="73"/>
      <c r="F157" s="74"/>
      <c r="G157" s="74"/>
      <c r="H157" s="75"/>
      <c r="I157" s="429"/>
      <c r="J157" s="77"/>
      <c r="K157" s="77"/>
      <c r="L157" s="73" t="s">
        <v>171</v>
      </c>
      <c r="M157" s="78">
        <v>5</v>
      </c>
      <c r="N157" s="73" t="s">
        <v>172</v>
      </c>
      <c r="O157" s="77">
        <f t="shared" si="5"/>
        <v>0</v>
      </c>
      <c r="P157" s="93"/>
      <c r="Q157" s="72"/>
      <c r="AI157" s="357"/>
      <c r="AJ157" s="357"/>
      <c r="AK157" s="357"/>
      <c r="AL157" s="357"/>
      <c r="AM157" s="357"/>
      <c r="AN157" s="357"/>
      <c r="AO157" s="357"/>
      <c r="AP157" s="357"/>
      <c r="AQ157" s="357"/>
      <c r="AR157" s="357"/>
      <c r="AS157" s="357"/>
      <c r="AT157" s="357"/>
      <c r="AU157" s="357"/>
      <c r="AV157" s="357"/>
      <c r="BM157" s="366"/>
      <c r="BN157" s="366"/>
    </row>
    <row r="158" spans="1:66" x14ac:dyDescent="0.25">
      <c r="A158" s="62">
        <v>155</v>
      </c>
      <c r="B158" s="72"/>
      <c r="C158" s="72"/>
      <c r="D158" s="73"/>
      <c r="E158" s="73"/>
      <c r="F158" s="74"/>
      <c r="G158" s="74"/>
      <c r="H158" s="75"/>
      <c r="I158" s="429"/>
      <c r="J158" s="77"/>
      <c r="K158" s="77"/>
      <c r="L158" s="73" t="s">
        <v>171</v>
      </c>
      <c r="M158" s="78">
        <v>5</v>
      </c>
      <c r="N158" s="73" t="s">
        <v>172</v>
      </c>
      <c r="O158" s="77">
        <f t="shared" si="5"/>
        <v>0</v>
      </c>
      <c r="P158" s="93"/>
      <c r="Q158" s="72"/>
      <c r="AI158" s="357"/>
      <c r="AJ158" s="357"/>
      <c r="AK158" s="357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BM158" s="366"/>
      <c r="BN158" s="366"/>
    </row>
    <row r="159" spans="1:66" x14ac:dyDescent="0.25">
      <c r="A159" s="62">
        <v>156</v>
      </c>
      <c r="B159" s="72"/>
      <c r="C159" s="72"/>
      <c r="D159" s="73"/>
      <c r="E159" s="73"/>
      <c r="F159" s="74"/>
      <c r="G159" s="74"/>
      <c r="H159" s="75"/>
      <c r="I159" s="429"/>
      <c r="J159" s="77"/>
      <c r="K159" s="77"/>
      <c r="L159" s="73" t="s">
        <v>171</v>
      </c>
      <c r="M159" s="78">
        <v>5</v>
      </c>
      <c r="N159" s="81" t="s">
        <v>172</v>
      </c>
      <c r="O159" s="77">
        <f t="shared" si="5"/>
        <v>0</v>
      </c>
      <c r="P159" s="93"/>
      <c r="Q159" s="72"/>
      <c r="AI159" s="357"/>
      <c r="AJ159" s="357"/>
      <c r="AK159" s="357"/>
      <c r="AL159" s="357"/>
      <c r="AM159" s="357"/>
      <c r="AN159" s="357"/>
      <c r="AO159" s="357"/>
      <c r="AP159" s="357"/>
      <c r="AQ159" s="357"/>
      <c r="AR159" s="357"/>
      <c r="AS159" s="357"/>
      <c r="AT159" s="357"/>
      <c r="AU159" s="357"/>
      <c r="AV159" s="357"/>
      <c r="BM159" s="366"/>
      <c r="BN159" s="366"/>
    </row>
    <row r="160" spans="1:66" x14ac:dyDescent="0.25">
      <c r="A160" s="62">
        <v>157</v>
      </c>
      <c r="B160" s="72"/>
      <c r="C160" s="72"/>
      <c r="D160" s="73"/>
      <c r="E160" s="73"/>
      <c r="F160" s="74"/>
      <c r="G160" s="74"/>
      <c r="H160" s="75"/>
      <c r="I160" s="429"/>
      <c r="J160" s="77"/>
      <c r="K160" s="77"/>
      <c r="L160" s="73" t="s">
        <v>171</v>
      </c>
      <c r="M160" s="78">
        <v>5</v>
      </c>
      <c r="N160" s="73" t="s">
        <v>172</v>
      </c>
      <c r="O160" s="77">
        <f t="shared" si="5"/>
        <v>0</v>
      </c>
      <c r="P160" s="93"/>
      <c r="Q160" s="72"/>
      <c r="AI160" s="357"/>
      <c r="AJ160" s="357"/>
      <c r="AK160" s="357"/>
      <c r="AL160" s="357"/>
      <c r="AM160" s="357"/>
      <c r="AN160" s="357"/>
      <c r="AO160" s="357"/>
      <c r="AP160" s="357"/>
      <c r="AQ160" s="357"/>
      <c r="AR160" s="357"/>
      <c r="AS160" s="357"/>
      <c r="AT160" s="357"/>
      <c r="AU160" s="357"/>
      <c r="AV160" s="357"/>
      <c r="BM160" s="366"/>
      <c r="BN160" s="366"/>
    </row>
    <row r="161" spans="1:66" x14ac:dyDescent="0.25">
      <c r="A161" s="62">
        <v>158</v>
      </c>
      <c r="B161" s="72"/>
      <c r="C161" s="72"/>
      <c r="D161" s="73"/>
      <c r="E161" s="73"/>
      <c r="F161" s="74"/>
      <c r="G161" s="74"/>
      <c r="H161" s="75"/>
      <c r="I161" s="429"/>
      <c r="J161" s="77"/>
      <c r="K161" s="77"/>
      <c r="L161" s="73" t="s">
        <v>171</v>
      </c>
      <c r="M161" s="78">
        <v>5</v>
      </c>
      <c r="N161" s="73" t="s">
        <v>172</v>
      </c>
      <c r="O161" s="77">
        <f t="shared" si="5"/>
        <v>0</v>
      </c>
      <c r="P161" s="93"/>
      <c r="Q161" s="72"/>
      <c r="AI161" s="357"/>
      <c r="AJ161" s="357"/>
      <c r="AK161" s="357"/>
      <c r="AL161" s="357"/>
      <c r="AM161" s="357"/>
      <c r="AN161" s="357"/>
      <c r="AO161" s="357"/>
      <c r="AP161" s="357"/>
      <c r="AQ161" s="357"/>
      <c r="AR161" s="357"/>
      <c r="AS161" s="357"/>
      <c r="AT161" s="357"/>
      <c r="AU161" s="357"/>
      <c r="AV161" s="357"/>
      <c r="BM161" s="366"/>
      <c r="BN161" s="366"/>
    </row>
    <row r="162" spans="1:66" x14ac:dyDescent="0.25">
      <c r="A162" s="62">
        <v>159</v>
      </c>
      <c r="B162" s="72"/>
      <c r="C162" s="72"/>
      <c r="D162" s="73"/>
      <c r="E162" s="73"/>
      <c r="F162" s="74"/>
      <c r="G162" s="74"/>
      <c r="H162" s="75"/>
      <c r="I162" s="429"/>
      <c r="J162" s="77"/>
      <c r="K162" s="77"/>
      <c r="L162" s="73" t="s">
        <v>171</v>
      </c>
      <c r="M162" s="78">
        <v>5</v>
      </c>
      <c r="N162" s="81" t="s">
        <v>172</v>
      </c>
      <c r="O162" s="77">
        <f t="shared" si="5"/>
        <v>0</v>
      </c>
      <c r="P162" s="93"/>
      <c r="Q162" s="72"/>
      <c r="AI162" s="357"/>
      <c r="AJ162" s="357"/>
      <c r="AK162" s="357"/>
      <c r="AL162" s="357"/>
      <c r="AM162" s="357"/>
      <c r="AN162" s="357"/>
      <c r="AO162" s="357"/>
      <c r="AP162" s="357"/>
      <c r="AQ162" s="357"/>
      <c r="AR162" s="357"/>
      <c r="AS162" s="357"/>
      <c r="AT162" s="357"/>
      <c r="AU162" s="357"/>
      <c r="AV162" s="357"/>
      <c r="BM162" s="366"/>
      <c r="BN162" s="366"/>
    </row>
    <row r="163" spans="1:66" x14ac:dyDescent="0.25">
      <c r="A163" s="62">
        <v>160</v>
      </c>
      <c r="B163" s="72"/>
      <c r="C163" s="72"/>
      <c r="D163" s="73"/>
      <c r="E163" s="73"/>
      <c r="F163" s="74"/>
      <c r="G163" s="74"/>
      <c r="H163" s="75"/>
      <c r="I163" s="429"/>
      <c r="J163" s="77"/>
      <c r="K163" s="77"/>
      <c r="L163" s="73" t="s">
        <v>171</v>
      </c>
      <c r="M163" s="78">
        <v>5</v>
      </c>
      <c r="N163" s="73" t="s">
        <v>172</v>
      </c>
      <c r="O163" s="77">
        <f t="shared" si="5"/>
        <v>0</v>
      </c>
      <c r="P163" s="93"/>
      <c r="Q163" s="72"/>
      <c r="AI163" s="357"/>
      <c r="AJ163" s="357"/>
      <c r="AK163" s="357"/>
      <c r="AL163" s="357"/>
      <c r="AM163" s="357"/>
      <c r="AN163" s="357"/>
      <c r="AO163" s="357"/>
      <c r="AP163" s="357"/>
      <c r="AQ163" s="357"/>
      <c r="AR163" s="357"/>
      <c r="AS163" s="357"/>
      <c r="AT163" s="357"/>
      <c r="AU163" s="357"/>
      <c r="AV163" s="357"/>
      <c r="BM163" s="366"/>
      <c r="BN163" s="366"/>
    </row>
    <row r="164" spans="1:66" x14ac:dyDescent="0.25">
      <c r="A164" s="62">
        <v>161</v>
      </c>
      <c r="B164" s="72"/>
      <c r="C164" s="72"/>
      <c r="D164" s="73"/>
      <c r="E164" s="73"/>
      <c r="F164" s="74"/>
      <c r="G164" s="74"/>
      <c r="H164" s="75"/>
      <c r="I164" s="429"/>
      <c r="J164" s="77"/>
      <c r="K164" s="432"/>
      <c r="L164" s="73" t="s">
        <v>171</v>
      </c>
      <c r="M164" s="78">
        <v>5</v>
      </c>
      <c r="N164" s="73" t="s">
        <v>172</v>
      </c>
      <c r="O164" s="77">
        <f t="shared" si="5"/>
        <v>0</v>
      </c>
      <c r="P164" s="93"/>
      <c r="Q164" s="72"/>
      <c r="AI164" s="357"/>
      <c r="AJ164" s="357"/>
      <c r="AK164" s="357"/>
      <c r="AL164" s="357"/>
      <c r="AM164" s="357"/>
      <c r="AN164" s="357"/>
      <c r="AO164" s="357"/>
      <c r="AP164" s="357"/>
      <c r="AQ164" s="357"/>
      <c r="AR164" s="357"/>
      <c r="AS164" s="357"/>
      <c r="AT164" s="357"/>
      <c r="AU164" s="357"/>
      <c r="AV164" s="357"/>
      <c r="BM164" s="366"/>
      <c r="BN164" s="366"/>
    </row>
    <row r="165" spans="1:66" x14ac:dyDescent="0.25">
      <c r="A165" s="62">
        <v>162</v>
      </c>
      <c r="B165" s="72"/>
      <c r="C165" s="72"/>
      <c r="D165" s="73"/>
      <c r="E165" s="73"/>
      <c r="F165" s="74"/>
      <c r="G165" s="74"/>
      <c r="H165" s="75"/>
      <c r="I165" s="429"/>
      <c r="J165" s="77"/>
      <c r="K165" s="432"/>
      <c r="L165" s="73" t="s">
        <v>171</v>
      </c>
      <c r="M165" s="78">
        <v>5</v>
      </c>
      <c r="N165" s="81" t="s">
        <v>172</v>
      </c>
      <c r="O165" s="77">
        <f t="shared" si="5"/>
        <v>0</v>
      </c>
      <c r="P165" s="93"/>
      <c r="Q165" s="72"/>
      <c r="AI165" s="357"/>
      <c r="AJ165" s="357"/>
      <c r="AK165" s="357"/>
      <c r="AL165" s="357"/>
      <c r="AM165" s="357"/>
      <c r="AN165" s="357"/>
      <c r="AO165" s="357"/>
      <c r="AP165" s="357"/>
      <c r="AQ165" s="357"/>
      <c r="AR165" s="357"/>
      <c r="AS165" s="357"/>
      <c r="AT165" s="357"/>
      <c r="AU165" s="357"/>
      <c r="AV165" s="357"/>
      <c r="BM165" s="366"/>
      <c r="BN165" s="366"/>
    </row>
    <row r="166" spans="1:66" x14ac:dyDescent="0.25">
      <c r="A166" s="62">
        <v>163</v>
      </c>
      <c r="B166" s="72"/>
      <c r="C166" s="72"/>
      <c r="D166" s="73"/>
      <c r="E166" s="73"/>
      <c r="F166" s="74"/>
      <c r="G166" s="74"/>
      <c r="H166" s="75"/>
      <c r="I166" s="429"/>
      <c r="J166" s="77"/>
      <c r="K166" s="432"/>
      <c r="L166" s="73" t="s">
        <v>171</v>
      </c>
      <c r="M166" s="78">
        <v>5</v>
      </c>
      <c r="N166" s="73" t="s">
        <v>172</v>
      </c>
      <c r="O166" s="77">
        <f t="shared" si="5"/>
        <v>0</v>
      </c>
      <c r="P166" s="93"/>
      <c r="Q166" s="72"/>
      <c r="AI166" s="357"/>
      <c r="AJ166" s="357"/>
      <c r="AK166" s="357"/>
      <c r="AL166" s="357"/>
      <c r="AM166" s="357"/>
      <c r="AN166" s="357"/>
      <c r="AO166" s="357"/>
      <c r="AP166" s="357"/>
      <c r="AQ166" s="357"/>
      <c r="AR166" s="357"/>
      <c r="AS166" s="357"/>
      <c r="AT166" s="357"/>
      <c r="AU166" s="357"/>
      <c r="AV166" s="357"/>
      <c r="BM166" s="366"/>
      <c r="BN166" s="366"/>
    </row>
    <row r="167" spans="1:66" x14ac:dyDescent="0.25">
      <c r="A167" s="62">
        <v>164</v>
      </c>
      <c r="B167" s="72"/>
      <c r="C167" s="72"/>
      <c r="D167" s="73"/>
      <c r="E167" s="73"/>
      <c r="F167" s="74"/>
      <c r="G167" s="74"/>
      <c r="H167" s="75"/>
      <c r="I167" s="429"/>
      <c r="J167" s="77"/>
      <c r="K167" s="432"/>
      <c r="L167" s="73" t="s">
        <v>171</v>
      </c>
      <c r="M167" s="78">
        <v>5</v>
      </c>
      <c r="N167" s="73" t="s">
        <v>172</v>
      </c>
      <c r="O167" s="77">
        <f t="shared" si="5"/>
        <v>0</v>
      </c>
      <c r="P167" s="93"/>
      <c r="Q167" s="72"/>
      <c r="AI167" s="357"/>
      <c r="AJ167" s="357"/>
      <c r="AK167" s="357"/>
      <c r="AL167" s="357"/>
      <c r="AM167" s="357"/>
      <c r="AN167" s="357"/>
      <c r="AO167" s="357"/>
      <c r="AP167" s="357"/>
      <c r="AQ167" s="357"/>
      <c r="AR167" s="357"/>
      <c r="AS167" s="357"/>
      <c r="AT167" s="357"/>
      <c r="AU167" s="357"/>
      <c r="AV167" s="357"/>
      <c r="BM167" s="366"/>
      <c r="BN167" s="366"/>
    </row>
    <row r="168" spans="1:66" x14ac:dyDescent="0.25">
      <c r="A168" s="62">
        <v>165</v>
      </c>
      <c r="B168" s="72"/>
      <c r="C168" s="72"/>
      <c r="D168" s="73"/>
      <c r="E168" s="73"/>
      <c r="F168" s="74"/>
      <c r="G168" s="74"/>
      <c r="H168" s="75"/>
      <c r="I168" s="429"/>
      <c r="J168" s="77"/>
      <c r="K168" s="432"/>
      <c r="L168" s="73" t="s">
        <v>171</v>
      </c>
      <c r="M168" s="78">
        <v>5</v>
      </c>
      <c r="N168" s="81" t="s">
        <v>172</v>
      </c>
      <c r="O168" s="77">
        <f t="shared" si="5"/>
        <v>0</v>
      </c>
      <c r="P168" s="93"/>
      <c r="Q168" s="72"/>
      <c r="AI168" s="357"/>
      <c r="AJ168" s="357"/>
      <c r="AK168" s="357"/>
      <c r="AL168" s="357"/>
      <c r="AM168" s="357"/>
      <c r="AN168" s="357"/>
      <c r="AO168" s="357"/>
      <c r="AP168" s="357"/>
      <c r="AQ168" s="357"/>
      <c r="AR168" s="357"/>
      <c r="AS168" s="357"/>
      <c r="AT168" s="357"/>
      <c r="AU168" s="357"/>
      <c r="AV168" s="357"/>
      <c r="BM168" s="366"/>
      <c r="BN168" s="366"/>
    </row>
    <row r="169" spans="1:66" x14ac:dyDescent="0.25">
      <c r="A169" s="62">
        <v>166</v>
      </c>
      <c r="B169" s="72"/>
      <c r="C169" s="72"/>
      <c r="D169" s="73"/>
      <c r="E169" s="73"/>
      <c r="F169" s="74"/>
      <c r="G169" s="74"/>
      <c r="H169" s="75"/>
      <c r="I169" s="429"/>
      <c r="J169" s="77"/>
      <c r="K169" s="432"/>
      <c r="L169" s="73" t="s">
        <v>171</v>
      </c>
      <c r="M169" s="78">
        <v>5</v>
      </c>
      <c r="N169" s="73" t="s">
        <v>172</v>
      </c>
      <c r="O169" s="77">
        <f t="shared" si="5"/>
        <v>0</v>
      </c>
      <c r="P169" s="93"/>
      <c r="Q169" s="72"/>
      <c r="AI169" s="357"/>
      <c r="AJ169" s="357"/>
      <c r="AK169" s="357"/>
      <c r="AL169" s="357"/>
      <c r="AM169" s="357"/>
      <c r="AN169" s="357"/>
      <c r="AO169" s="357"/>
      <c r="AP169" s="357"/>
      <c r="AQ169" s="357"/>
      <c r="AR169" s="357"/>
      <c r="AS169" s="357"/>
      <c r="AT169" s="357"/>
      <c r="AU169" s="357"/>
      <c r="AV169" s="357"/>
      <c r="BM169" s="366"/>
      <c r="BN169" s="366"/>
    </row>
    <row r="170" spans="1:66" x14ac:dyDescent="0.25">
      <c r="A170" s="62">
        <v>167</v>
      </c>
      <c r="B170" s="72"/>
      <c r="C170" s="72"/>
      <c r="D170" s="73"/>
      <c r="E170" s="73"/>
      <c r="F170" s="74"/>
      <c r="G170" s="74"/>
      <c r="H170" s="75"/>
      <c r="I170" s="429"/>
      <c r="J170" s="77"/>
      <c r="K170" s="432"/>
      <c r="L170" s="73" t="s">
        <v>171</v>
      </c>
      <c r="M170" s="78">
        <v>5</v>
      </c>
      <c r="N170" s="73" t="s">
        <v>172</v>
      </c>
      <c r="O170" s="77">
        <f t="shared" si="5"/>
        <v>0</v>
      </c>
      <c r="P170" s="93"/>
      <c r="Q170" s="72"/>
      <c r="AI170" s="357"/>
      <c r="AJ170" s="357"/>
      <c r="AK170" s="357"/>
      <c r="AL170" s="357"/>
      <c r="AM170" s="357"/>
      <c r="AN170" s="357"/>
      <c r="AO170" s="357"/>
      <c r="AP170" s="357"/>
      <c r="AQ170" s="357"/>
      <c r="AR170" s="357"/>
      <c r="AS170" s="357"/>
      <c r="AT170" s="357"/>
      <c r="AU170" s="357"/>
      <c r="AV170" s="357"/>
      <c r="BM170" s="366"/>
      <c r="BN170" s="366"/>
    </row>
    <row r="171" spans="1:66" x14ac:dyDescent="0.25">
      <c r="A171" s="62">
        <v>168</v>
      </c>
      <c r="B171" s="72"/>
      <c r="C171" s="72"/>
      <c r="D171" s="73"/>
      <c r="E171" s="73"/>
      <c r="F171" s="74"/>
      <c r="G171" s="74"/>
      <c r="H171" s="75"/>
      <c r="I171" s="429"/>
      <c r="J171" s="77"/>
      <c r="K171" s="432"/>
      <c r="L171" s="73" t="s">
        <v>171</v>
      </c>
      <c r="M171" s="78">
        <v>5</v>
      </c>
      <c r="N171" s="81" t="s">
        <v>172</v>
      </c>
      <c r="O171" s="77">
        <f t="shared" si="5"/>
        <v>0</v>
      </c>
      <c r="P171" s="93"/>
      <c r="Q171" s="72"/>
      <c r="AI171" s="357"/>
      <c r="AJ171" s="357"/>
      <c r="AK171" s="357"/>
      <c r="AL171" s="357"/>
      <c r="AM171" s="357"/>
      <c r="AN171" s="357"/>
      <c r="AO171" s="357"/>
      <c r="AP171" s="357"/>
      <c r="AQ171" s="357"/>
      <c r="AR171" s="357"/>
      <c r="AS171" s="357"/>
      <c r="AT171" s="357"/>
      <c r="AU171" s="357"/>
      <c r="AV171" s="357"/>
      <c r="BM171" s="366"/>
      <c r="BN171" s="366"/>
    </row>
    <row r="172" spans="1:66" x14ac:dyDescent="0.25">
      <c r="A172" s="62">
        <v>169</v>
      </c>
      <c r="B172" s="72"/>
      <c r="C172" s="72"/>
      <c r="D172" s="73"/>
      <c r="E172" s="73"/>
      <c r="F172" s="74"/>
      <c r="G172" s="74"/>
      <c r="H172" s="75"/>
      <c r="I172" s="429"/>
      <c r="J172" s="77"/>
      <c r="K172" s="432"/>
      <c r="L172" s="73" t="s">
        <v>171</v>
      </c>
      <c r="M172" s="78">
        <v>5</v>
      </c>
      <c r="N172" s="73" t="s">
        <v>172</v>
      </c>
      <c r="O172" s="77">
        <f t="shared" si="5"/>
        <v>0</v>
      </c>
      <c r="P172" s="93"/>
      <c r="Q172" s="72"/>
      <c r="AI172" s="357"/>
      <c r="AJ172" s="357"/>
      <c r="AK172" s="357"/>
      <c r="AL172" s="357"/>
      <c r="AM172" s="357"/>
      <c r="AN172" s="357"/>
      <c r="AO172" s="357"/>
      <c r="AP172" s="357"/>
      <c r="AQ172" s="357"/>
      <c r="AR172" s="357"/>
      <c r="AS172" s="357"/>
      <c r="AT172" s="357"/>
      <c r="AU172" s="357"/>
      <c r="AV172" s="357"/>
      <c r="BM172" s="366"/>
      <c r="BN172" s="366"/>
    </row>
    <row r="173" spans="1:66" x14ac:dyDescent="0.25">
      <c r="A173" s="62">
        <v>170</v>
      </c>
      <c r="B173" s="72"/>
      <c r="C173" s="72"/>
      <c r="D173" s="73"/>
      <c r="E173" s="73"/>
      <c r="F173" s="74"/>
      <c r="G173" s="74"/>
      <c r="H173" s="75"/>
      <c r="I173" s="429"/>
      <c r="J173" s="77"/>
      <c r="K173" s="432"/>
      <c r="L173" s="73" t="s">
        <v>171</v>
      </c>
      <c r="M173" s="78">
        <v>5</v>
      </c>
      <c r="N173" s="73" t="s">
        <v>172</v>
      </c>
      <c r="O173" s="77">
        <f t="shared" si="5"/>
        <v>0</v>
      </c>
      <c r="P173" s="93"/>
      <c r="Q173" s="72"/>
      <c r="AI173" s="357"/>
      <c r="AJ173" s="357"/>
      <c r="AK173" s="357"/>
      <c r="AL173" s="357"/>
      <c r="AM173" s="357"/>
      <c r="AN173" s="357"/>
      <c r="AO173" s="357"/>
      <c r="AP173" s="357"/>
      <c r="AQ173" s="357"/>
      <c r="AR173" s="357"/>
      <c r="AS173" s="357"/>
      <c r="AT173" s="357"/>
      <c r="AU173" s="357"/>
      <c r="AV173" s="357"/>
      <c r="BM173" s="366"/>
      <c r="BN173" s="366"/>
    </row>
    <row r="174" spans="1:66" x14ac:dyDescent="0.25">
      <c r="A174" s="62">
        <v>171</v>
      </c>
      <c r="B174" s="72"/>
      <c r="C174" s="72"/>
      <c r="D174" s="73"/>
      <c r="E174" s="73"/>
      <c r="F174" s="74"/>
      <c r="G174" s="74"/>
      <c r="H174" s="75"/>
      <c r="I174" s="429"/>
      <c r="J174" s="77"/>
      <c r="K174" s="432"/>
      <c r="L174" s="73" t="s">
        <v>171</v>
      </c>
      <c r="M174" s="78">
        <v>5</v>
      </c>
      <c r="N174" s="81" t="s">
        <v>172</v>
      </c>
      <c r="O174" s="77">
        <f t="shared" si="5"/>
        <v>0</v>
      </c>
      <c r="P174" s="93"/>
      <c r="Q174" s="72"/>
      <c r="AI174" s="357"/>
      <c r="AJ174" s="357"/>
      <c r="AK174" s="357"/>
      <c r="AL174" s="357"/>
      <c r="AM174" s="357"/>
      <c r="AN174" s="357"/>
      <c r="AO174" s="357"/>
      <c r="AP174" s="357"/>
      <c r="AQ174" s="357"/>
      <c r="AR174" s="357"/>
      <c r="AS174" s="357"/>
      <c r="AT174" s="357"/>
      <c r="AU174" s="357"/>
      <c r="AV174" s="357"/>
      <c r="BM174" s="366"/>
      <c r="BN174" s="366"/>
    </row>
    <row r="175" spans="1:66" x14ac:dyDescent="0.25">
      <c r="A175" s="62">
        <v>172</v>
      </c>
      <c r="B175" s="72"/>
      <c r="C175" s="72"/>
      <c r="D175" s="73"/>
      <c r="E175" s="73"/>
      <c r="F175" s="74"/>
      <c r="G175" s="74"/>
      <c r="H175" s="75"/>
      <c r="I175" s="429"/>
      <c r="J175" s="77"/>
      <c r="K175" s="432"/>
      <c r="L175" s="73" t="s">
        <v>171</v>
      </c>
      <c r="M175" s="78">
        <v>5</v>
      </c>
      <c r="N175" s="73" t="s">
        <v>172</v>
      </c>
      <c r="O175" s="77">
        <f t="shared" si="5"/>
        <v>0</v>
      </c>
      <c r="P175" s="93"/>
      <c r="Q175" s="72"/>
      <c r="AI175" s="357"/>
      <c r="AJ175" s="357"/>
      <c r="AK175" s="357"/>
      <c r="AL175" s="357"/>
      <c r="AM175" s="357"/>
      <c r="AN175" s="357"/>
      <c r="AO175" s="357"/>
      <c r="AP175" s="357"/>
      <c r="AQ175" s="357"/>
      <c r="AR175" s="357"/>
      <c r="AS175" s="357"/>
      <c r="AT175" s="357"/>
      <c r="AU175" s="357"/>
      <c r="AV175" s="357"/>
      <c r="BM175" s="366"/>
      <c r="BN175" s="366"/>
    </row>
    <row r="176" spans="1:66" x14ac:dyDescent="0.25">
      <c r="A176" s="62">
        <v>173</v>
      </c>
      <c r="B176" s="72"/>
      <c r="C176" s="72"/>
      <c r="D176" s="73"/>
      <c r="E176" s="73"/>
      <c r="F176" s="74"/>
      <c r="G176" s="74"/>
      <c r="H176" s="75"/>
      <c r="I176" s="429"/>
      <c r="J176" s="77"/>
      <c r="K176" s="432"/>
      <c r="L176" s="73" t="s">
        <v>171</v>
      </c>
      <c r="M176" s="78">
        <v>5</v>
      </c>
      <c r="N176" s="73" t="s">
        <v>172</v>
      </c>
      <c r="O176" s="77">
        <f t="shared" si="5"/>
        <v>0</v>
      </c>
      <c r="P176" s="93"/>
      <c r="Q176" s="72"/>
      <c r="AI176" s="357"/>
      <c r="AJ176" s="357"/>
      <c r="AK176" s="357"/>
      <c r="AL176" s="357"/>
      <c r="AM176" s="357"/>
      <c r="AN176" s="357"/>
      <c r="AO176" s="357"/>
      <c r="AP176" s="357"/>
      <c r="AQ176" s="357"/>
      <c r="AR176" s="357"/>
      <c r="AS176" s="357"/>
      <c r="AT176" s="357"/>
      <c r="AU176" s="357"/>
      <c r="AV176" s="357"/>
      <c r="BM176" s="366"/>
      <c r="BN176" s="366"/>
    </row>
    <row r="177" spans="1:66" x14ac:dyDescent="0.25">
      <c r="A177" s="62">
        <v>174</v>
      </c>
      <c r="B177" s="72"/>
      <c r="C177" s="72"/>
      <c r="D177" s="73"/>
      <c r="E177" s="73"/>
      <c r="F177" s="74"/>
      <c r="G177" s="74"/>
      <c r="H177" s="75"/>
      <c r="I177" s="429"/>
      <c r="J177" s="77"/>
      <c r="K177" s="432"/>
      <c r="L177" s="73" t="s">
        <v>171</v>
      </c>
      <c r="M177" s="78">
        <v>5</v>
      </c>
      <c r="N177" s="81" t="s">
        <v>172</v>
      </c>
      <c r="O177" s="77">
        <f t="shared" si="5"/>
        <v>0</v>
      </c>
      <c r="P177" s="93"/>
      <c r="Q177" s="72"/>
      <c r="AI177" s="357"/>
      <c r="AJ177" s="357"/>
      <c r="AK177" s="357"/>
      <c r="AL177" s="357"/>
      <c r="AM177" s="357"/>
      <c r="AN177" s="357"/>
      <c r="AO177" s="357"/>
      <c r="AP177" s="357"/>
      <c r="AQ177" s="357"/>
      <c r="AR177" s="357"/>
      <c r="AS177" s="357"/>
      <c r="AT177" s="357"/>
      <c r="AU177" s="357"/>
      <c r="AV177" s="357"/>
      <c r="BM177" s="366"/>
      <c r="BN177" s="366"/>
    </row>
    <row r="178" spans="1:66" x14ac:dyDescent="0.25">
      <c r="A178" s="62">
        <v>175</v>
      </c>
      <c r="B178" s="72"/>
      <c r="C178" s="72"/>
      <c r="D178" s="73"/>
      <c r="E178" s="73"/>
      <c r="F178" s="74"/>
      <c r="G178" s="74"/>
      <c r="H178" s="75"/>
      <c r="I178" s="429"/>
      <c r="J178" s="77"/>
      <c r="K178" s="432"/>
      <c r="L178" s="73" t="s">
        <v>171</v>
      </c>
      <c r="M178" s="78">
        <v>5</v>
      </c>
      <c r="N178" s="81" t="s">
        <v>172</v>
      </c>
      <c r="O178" s="77">
        <f t="shared" si="5"/>
        <v>0</v>
      </c>
      <c r="P178" s="93"/>
      <c r="Q178" s="72"/>
      <c r="AI178" s="357"/>
      <c r="AJ178" s="357"/>
      <c r="AK178" s="357"/>
      <c r="AL178" s="357"/>
      <c r="AM178" s="357"/>
      <c r="AN178" s="357"/>
      <c r="AO178" s="357"/>
      <c r="AP178" s="357"/>
      <c r="AQ178" s="357"/>
      <c r="AR178" s="357"/>
      <c r="AS178" s="357"/>
      <c r="AT178" s="357"/>
      <c r="AU178" s="357"/>
      <c r="AV178" s="357"/>
      <c r="BM178" s="366"/>
      <c r="BN178" s="366"/>
    </row>
    <row r="179" spans="1:66" x14ac:dyDescent="0.25">
      <c r="A179" s="62">
        <v>176</v>
      </c>
      <c r="B179" s="72"/>
      <c r="C179" s="72"/>
      <c r="D179" s="73"/>
      <c r="E179" s="73"/>
      <c r="F179" s="74"/>
      <c r="G179" s="74"/>
      <c r="H179" s="75"/>
      <c r="I179" s="429"/>
      <c r="J179" s="77"/>
      <c r="K179" s="432"/>
      <c r="L179" s="73" t="s">
        <v>171</v>
      </c>
      <c r="M179" s="78">
        <v>5</v>
      </c>
      <c r="N179" s="81" t="s">
        <v>172</v>
      </c>
      <c r="O179" s="77">
        <f t="shared" si="5"/>
        <v>0</v>
      </c>
      <c r="P179" s="93"/>
      <c r="Q179" s="72"/>
      <c r="AI179" s="357"/>
      <c r="AJ179" s="357"/>
      <c r="AK179" s="357"/>
      <c r="AL179" s="357"/>
      <c r="AM179" s="357"/>
      <c r="AN179" s="357"/>
      <c r="AO179" s="357"/>
      <c r="AP179" s="357"/>
      <c r="AQ179" s="357"/>
      <c r="AR179" s="357"/>
      <c r="AS179" s="357"/>
      <c r="AT179" s="357"/>
      <c r="AU179" s="357"/>
      <c r="AV179" s="357"/>
      <c r="BM179" s="366"/>
      <c r="BN179" s="366"/>
    </row>
    <row r="180" spans="1:66" x14ac:dyDescent="0.25">
      <c r="A180" s="62">
        <v>177</v>
      </c>
      <c r="B180" s="72"/>
      <c r="C180" s="72"/>
      <c r="D180" s="73"/>
      <c r="E180" s="73"/>
      <c r="F180" s="74"/>
      <c r="G180" s="74"/>
      <c r="H180" s="75"/>
      <c r="I180" s="429"/>
      <c r="J180" s="77"/>
      <c r="K180" s="432"/>
      <c r="L180" s="73" t="s">
        <v>171</v>
      </c>
      <c r="M180" s="78">
        <v>5</v>
      </c>
      <c r="N180" s="81" t="s">
        <v>172</v>
      </c>
      <c r="O180" s="77">
        <f t="shared" si="5"/>
        <v>0</v>
      </c>
      <c r="P180" s="93"/>
      <c r="Q180" s="72"/>
      <c r="AI180" s="357"/>
      <c r="AJ180" s="357"/>
      <c r="AK180" s="357"/>
      <c r="AL180" s="357"/>
      <c r="AM180" s="357"/>
      <c r="AN180" s="357"/>
      <c r="AO180" s="357"/>
      <c r="AP180" s="357"/>
      <c r="AQ180" s="357"/>
      <c r="AR180" s="357"/>
      <c r="AS180" s="357"/>
      <c r="AT180" s="357"/>
      <c r="AU180" s="357"/>
      <c r="AV180" s="357"/>
      <c r="BM180" s="366"/>
      <c r="BN180" s="366"/>
    </row>
    <row r="181" spans="1:66" x14ac:dyDescent="0.25">
      <c r="A181" s="62">
        <v>178</v>
      </c>
      <c r="B181" s="72"/>
      <c r="C181" s="72"/>
      <c r="D181" s="73"/>
      <c r="E181" s="73"/>
      <c r="F181" s="74"/>
      <c r="G181" s="74"/>
      <c r="H181" s="75"/>
      <c r="I181" s="429"/>
      <c r="J181" s="77"/>
      <c r="K181" s="432"/>
      <c r="L181" s="73" t="s">
        <v>171</v>
      </c>
      <c r="M181" s="78">
        <v>5</v>
      </c>
      <c r="N181" s="81" t="s">
        <v>172</v>
      </c>
      <c r="O181" s="77">
        <f t="shared" si="5"/>
        <v>0</v>
      </c>
      <c r="P181" s="93"/>
      <c r="Q181" s="72"/>
      <c r="AI181" s="357"/>
      <c r="AJ181" s="357"/>
      <c r="AK181" s="357"/>
      <c r="AL181" s="357"/>
      <c r="AM181" s="357"/>
      <c r="AN181" s="357"/>
      <c r="AO181" s="357"/>
      <c r="AP181" s="357"/>
      <c r="AQ181" s="357"/>
      <c r="AR181" s="357"/>
      <c r="AS181" s="357"/>
      <c r="AT181" s="357"/>
      <c r="AU181" s="357"/>
      <c r="AV181" s="357"/>
      <c r="BM181" s="366"/>
      <c r="BN181" s="366"/>
    </row>
    <row r="182" spans="1:66" x14ac:dyDescent="0.25">
      <c r="A182" s="62">
        <v>179</v>
      </c>
      <c r="B182" s="72"/>
      <c r="C182" s="72"/>
      <c r="D182" s="73"/>
      <c r="E182" s="73"/>
      <c r="F182" s="74"/>
      <c r="G182" s="74"/>
      <c r="H182" s="75"/>
      <c r="I182" s="429"/>
      <c r="J182" s="77"/>
      <c r="K182" s="432"/>
      <c r="L182" s="73" t="s">
        <v>171</v>
      </c>
      <c r="M182" s="78">
        <v>5</v>
      </c>
      <c r="N182" s="81" t="s">
        <v>172</v>
      </c>
      <c r="O182" s="77">
        <f t="shared" si="5"/>
        <v>0</v>
      </c>
      <c r="P182" s="93"/>
      <c r="Q182" s="72"/>
      <c r="AI182" s="357"/>
      <c r="AJ182" s="357"/>
      <c r="AK182" s="357"/>
      <c r="AL182" s="357"/>
      <c r="AM182" s="357"/>
      <c r="AN182" s="357"/>
      <c r="AO182" s="357"/>
      <c r="AP182" s="357"/>
      <c r="AQ182" s="357"/>
      <c r="AR182" s="357"/>
      <c r="AS182" s="357"/>
      <c r="AT182" s="357"/>
      <c r="AU182" s="357"/>
      <c r="AV182" s="357"/>
      <c r="BM182" s="366"/>
      <c r="BN182" s="366"/>
    </row>
    <row r="183" spans="1:66" x14ac:dyDescent="0.25">
      <c r="A183" s="62">
        <v>180</v>
      </c>
      <c r="B183" s="72"/>
      <c r="C183" s="72"/>
      <c r="F183" s="74"/>
      <c r="G183" s="74"/>
      <c r="H183" s="430"/>
      <c r="I183" s="429"/>
      <c r="J183" s="77"/>
      <c r="K183" s="432"/>
      <c r="L183" s="73" t="s">
        <v>171</v>
      </c>
      <c r="M183" s="78">
        <v>5</v>
      </c>
      <c r="N183" s="81" t="s">
        <v>172</v>
      </c>
      <c r="O183" s="77">
        <f t="shared" si="5"/>
        <v>0</v>
      </c>
      <c r="P183" s="93"/>
      <c r="Q183" s="72"/>
      <c r="AI183" s="357"/>
      <c r="AJ183" s="357"/>
      <c r="AK183" s="357"/>
      <c r="AL183" s="357"/>
      <c r="AM183" s="357"/>
      <c r="AN183" s="357"/>
      <c r="AO183" s="357"/>
      <c r="AP183" s="357"/>
      <c r="AQ183" s="357"/>
      <c r="AR183" s="357"/>
      <c r="AS183" s="357"/>
      <c r="AT183" s="357"/>
      <c r="AU183" s="357"/>
      <c r="AV183" s="357"/>
      <c r="BM183" s="366"/>
      <c r="BN183" s="366"/>
    </row>
    <row r="184" spans="1:66" x14ac:dyDescent="0.25">
      <c r="A184" s="62">
        <v>181</v>
      </c>
      <c r="B184" s="72"/>
      <c r="C184" s="72"/>
      <c r="F184" s="74"/>
      <c r="G184" s="74"/>
      <c r="H184" s="430"/>
      <c r="I184" s="429"/>
      <c r="J184" s="77"/>
      <c r="K184" s="432"/>
      <c r="L184" s="73" t="s">
        <v>171</v>
      </c>
      <c r="M184" s="78">
        <v>5</v>
      </c>
      <c r="N184" s="81" t="s">
        <v>172</v>
      </c>
      <c r="O184" s="77">
        <f t="shared" si="5"/>
        <v>0</v>
      </c>
      <c r="P184" s="93"/>
      <c r="Q184" s="72"/>
      <c r="AI184" s="357"/>
      <c r="AJ184" s="357"/>
      <c r="AK184" s="357"/>
      <c r="AL184" s="357"/>
      <c r="AM184" s="357"/>
      <c r="AN184" s="357"/>
      <c r="AO184" s="357"/>
      <c r="AP184" s="357"/>
      <c r="AQ184" s="357"/>
      <c r="AR184" s="357"/>
      <c r="AS184" s="357"/>
      <c r="AT184" s="357"/>
      <c r="AU184" s="357"/>
      <c r="AV184" s="357"/>
      <c r="BM184" s="366"/>
      <c r="BN184" s="366"/>
    </row>
    <row r="185" spans="1:66" x14ac:dyDescent="0.25">
      <c r="A185" s="62">
        <v>182</v>
      </c>
      <c r="B185" s="72"/>
      <c r="C185" s="72"/>
      <c r="F185" s="74"/>
      <c r="G185" s="74"/>
      <c r="H185" s="430"/>
      <c r="I185" s="429"/>
      <c r="J185" s="77"/>
      <c r="K185" s="432"/>
      <c r="L185" s="73" t="s">
        <v>171</v>
      </c>
      <c r="M185" s="78">
        <v>5</v>
      </c>
      <c r="N185" s="81" t="s">
        <v>172</v>
      </c>
      <c r="O185" s="77">
        <f t="shared" si="5"/>
        <v>0</v>
      </c>
      <c r="P185" s="93"/>
      <c r="Q185" s="72"/>
      <c r="AI185" s="357"/>
      <c r="AJ185" s="357"/>
      <c r="AK185" s="357"/>
      <c r="AL185" s="357"/>
      <c r="AM185" s="357"/>
      <c r="AN185" s="357"/>
      <c r="AO185" s="357"/>
      <c r="AP185" s="357"/>
      <c r="AQ185" s="357"/>
      <c r="AR185" s="357"/>
      <c r="AS185" s="357"/>
      <c r="AT185" s="357"/>
      <c r="AU185" s="357"/>
      <c r="AV185" s="357"/>
      <c r="BM185" s="366"/>
      <c r="BN185" s="366"/>
    </row>
    <row r="186" spans="1:66" x14ac:dyDescent="0.25">
      <c r="A186" s="62">
        <v>183</v>
      </c>
      <c r="B186" s="72"/>
      <c r="C186" s="72"/>
      <c r="F186" s="74"/>
      <c r="G186" s="74"/>
      <c r="H186" s="430"/>
      <c r="I186" s="429"/>
      <c r="J186" s="77"/>
      <c r="K186" s="432"/>
      <c r="L186" s="73" t="s">
        <v>171</v>
      </c>
      <c r="M186" s="78">
        <v>5</v>
      </c>
      <c r="N186" s="81" t="s">
        <v>172</v>
      </c>
      <c r="O186" s="77">
        <f t="shared" si="5"/>
        <v>0</v>
      </c>
      <c r="P186" s="93"/>
      <c r="Q186" s="72"/>
      <c r="AI186" s="357"/>
      <c r="AJ186" s="357"/>
      <c r="AK186" s="357"/>
      <c r="AL186" s="357"/>
      <c r="AM186" s="357"/>
      <c r="AN186" s="357"/>
      <c r="AO186" s="357"/>
      <c r="AP186" s="357"/>
      <c r="AQ186" s="357"/>
      <c r="AR186" s="357"/>
      <c r="AS186" s="357"/>
      <c r="AT186" s="357"/>
      <c r="AU186" s="357"/>
      <c r="AV186" s="357"/>
      <c r="BM186" s="366"/>
      <c r="BN186" s="366"/>
    </row>
    <row r="187" spans="1:66" x14ac:dyDescent="0.25">
      <c r="A187" s="62">
        <v>184</v>
      </c>
      <c r="B187" s="72"/>
      <c r="C187" s="72"/>
      <c r="F187" s="74"/>
      <c r="G187" s="74"/>
      <c r="H187" s="430"/>
      <c r="I187" s="429"/>
      <c r="J187" s="77"/>
      <c r="K187" s="432"/>
      <c r="L187" s="73" t="s">
        <v>171</v>
      </c>
      <c r="M187" s="78">
        <v>5</v>
      </c>
      <c r="N187" s="81" t="s">
        <v>172</v>
      </c>
      <c r="O187" s="77">
        <f t="shared" si="5"/>
        <v>0</v>
      </c>
      <c r="P187" s="93"/>
      <c r="Q187" s="72"/>
      <c r="AI187" s="357"/>
      <c r="AJ187" s="357"/>
      <c r="AK187" s="357"/>
      <c r="AL187" s="357"/>
      <c r="AM187" s="357"/>
      <c r="AN187" s="357"/>
      <c r="AO187" s="357"/>
      <c r="AP187" s="357"/>
      <c r="AQ187" s="357"/>
      <c r="AR187" s="357"/>
      <c r="AS187" s="357"/>
      <c r="AT187" s="357"/>
      <c r="AU187" s="357"/>
      <c r="AV187" s="357"/>
      <c r="BM187" s="366"/>
      <c r="BN187" s="366"/>
    </row>
    <row r="188" spans="1:66" x14ac:dyDescent="0.25">
      <c r="A188" s="62">
        <v>185</v>
      </c>
      <c r="B188" s="72"/>
      <c r="C188" s="72"/>
      <c r="F188" s="74"/>
      <c r="G188" s="74"/>
      <c r="H188" s="430"/>
      <c r="I188" s="429"/>
      <c r="J188" s="77"/>
      <c r="K188" s="432"/>
      <c r="L188" s="73" t="s">
        <v>171</v>
      </c>
      <c r="M188" s="78">
        <v>5</v>
      </c>
      <c r="N188" s="81" t="s">
        <v>172</v>
      </c>
      <c r="O188" s="77">
        <f t="shared" si="5"/>
        <v>0</v>
      </c>
      <c r="P188" s="93"/>
      <c r="Q188" s="72"/>
      <c r="AI188" s="357"/>
      <c r="AJ188" s="357"/>
      <c r="AK188" s="357"/>
      <c r="AL188" s="357"/>
      <c r="AM188" s="357"/>
      <c r="AN188" s="357"/>
      <c r="AO188" s="357"/>
      <c r="AP188" s="357"/>
      <c r="AQ188" s="357"/>
      <c r="AR188" s="357"/>
      <c r="AS188" s="357"/>
      <c r="AT188" s="357"/>
      <c r="AU188" s="357"/>
      <c r="AV188" s="357"/>
      <c r="BM188" s="366"/>
      <c r="BN188" s="366"/>
    </row>
    <row r="189" spans="1:66" x14ac:dyDescent="0.25">
      <c r="A189" s="62">
        <v>186</v>
      </c>
      <c r="B189" s="72"/>
      <c r="C189" s="72"/>
      <c r="F189" s="74"/>
      <c r="G189" s="74"/>
      <c r="H189" s="430"/>
      <c r="I189" s="429"/>
      <c r="J189" s="77"/>
      <c r="K189" s="432"/>
      <c r="L189" s="73" t="s">
        <v>171</v>
      </c>
      <c r="M189" s="78">
        <v>5</v>
      </c>
      <c r="N189" s="81" t="s">
        <v>172</v>
      </c>
      <c r="O189" s="77">
        <f t="shared" si="5"/>
        <v>0</v>
      </c>
      <c r="P189" s="93"/>
      <c r="Q189" s="72"/>
      <c r="AI189" s="357"/>
      <c r="AJ189" s="357"/>
      <c r="AK189" s="357"/>
      <c r="AL189" s="357"/>
      <c r="AM189" s="357"/>
      <c r="AN189" s="357"/>
      <c r="AO189" s="357"/>
      <c r="AP189" s="357"/>
      <c r="AQ189" s="357"/>
      <c r="AR189" s="357"/>
      <c r="AS189" s="357"/>
      <c r="AT189" s="357"/>
      <c r="AU189" s="357"/>
      <c r="AV189" s="357"/>
      <c r="BM189" s="366"/>
      <c r="BN189" s="366"/>
    </row>
    <row r="190" spans="1:66" x14ac:dyDescent="0.25">
      <c r="A190" s="62">
        <v>187</v>
      </c>
      <c r="B190" s="72"/>
      <c r="C190" s="72"/>
      <c r="F190" s="74"/>
      <c r="G190" s="74"/>
      <c r="H190" s="430"/>
      <c r="I190" s="429"/>
      <c r="J190" s="77"/>
      <c r="K190" s="432"/>
      <c r="L190" s="73" t="s">
        <v>171</v>
      </c>
      <c r="M190" s="78">
        <v>5</v>
      </c>
      <c r="N190" s="81" t="s">
        <v>172</v>
      </c>
      <c r="O190" s="77">
        <f t="shared" ref="O190:O198" si="6">+ABS(K190)</f>
        <v>0</v>
      </c>
      <c r="P190" s="93"/>
      <c r="Q190" s="72"/>
      <c r="AI190" s="357"/>
      <c r="AJ190" s="357"/>
      <c r="AK190" s="357"/>
      <c r="AL190" s="357"/>
      <c r="AM190" s="357"/>
      <c r="AN190" s="357"/>
      <c r="AO190" s="357"/>
      <c r="AP190" s="357"/>
      <c r="AQ190" s="357"/>
      <c r="AR190" s="357"/>
      <c r="AS190" s="357"/>
      <c r="AT190" s="357"/>
      <c r="AU190" s="357"/>
      <c r="AV190" s="357"/>
      <c r="BM190" s="366"/>
      <c r="BN190" s="366"/>
    </row>
    <row r="191" spans="1:66" x14ac:dyDescent="0.25">
      <c r="A191" s="62">
        <v>188</v>
      </c>
      <c r="B191" s="72"/>
      <c r="C191" s="72"/>
      <c r="D191" s="99"/>
      <c r="E191" s="99"/>
      <c r="F191" s="396"/>
      <c r="G191" s="396"/>
      <c r="H191" s="430"/>
      <c r="I191" s="429"/>
      <c r="J191" s="77"/>
      <c r="K191" s="432"/>
      <c r="L191" s="73" t="s">
        <v>171</v>
      </c>
      <c r="M191" s="78">
        <v>5</v>
      </c>
      <c r="N191" s="81" t="s">
        <v>172</v>
      </c>
      <c r="O191" s="77">
        <f t="shared" si="6"/>
        <v>0</v>
      </c>
      <c r="P191" s="93"/>
      <c r="Q191" s="72"/>
      <c r="AI191" s="357"/>
      <c r="AJ191" s="357"/>
      <c r="AK191" s="357"/>
      <c r="AL191" s="357"/>
      <c r="AM191" s="357"/>
      <c r="AN191" s="357"/>
      <c r="AO191" s="357"/>
      <c r="AP191" s="357"/>
      <c r="AQ191" s="357"/>
      <c r="AR191" s="357"/>
      <c r="AS191" s="357"/>
      <c r="AT191" s="357"/>
      <c r="AU191" s="357"/>
      <c r="AV191" s="357"/>
      <c r="BM191" s="366"/>
      <c r="BN191" s="366"/>
    </row>
    <row r="192" spans="1:66" x14ac:dyDescent="0.25">
      <c r="A192" s="62">
        <v>189</v>
      </c>
      <c r="B192" s="72"/>
      <c r="C192" s="72"/>
      <c r="D192" s="99"/>
      <c r="E192" s="99"/>
      <c r="F192" s="396"/>
      <c r="G192" s="396"/>
      <c r="H192" s="430"/>
      <c r="I192" s="429"/>
      <c r="J192" s="77"/>
      <c r="K192" s="432"/>
      <c r="L192" s="73" t="s">
        <v>171</v>
      </c>
      <c r="M192" s="78">
        <v>5</v>
      </c>
      <c r="N192" s="81" t="s">
        <v>172</v>
      </c>
      <c r="O192" s="77">
        <f t="shared" si="6"/>
        <v>0</v>
      </c>
      <c r="P192" s="93"/>
      <c r="Q192" s="72"/>
      <c r="AI192" s="357"/>
      <c r="AJ192" s="357"/>
      <c r="AK192" s="357"/>
      <c r="AL192" s="357"/>
      <c r="AM192" s="357"/>
      <c r="AN192" s="357"/>
      <c r="AO192" s="357"/>
      <c r="AP192" s="357"/>
      <c r="AQ192" s="357"/>
      <c r="AR192" s="357"/>
      <c r="AS192" s="357"/>
      <c r="AT192" s="357"/>
      <c r="AU192" s="357"/>
      <c r="AV192" s="357"/>
      <c r="BM192" s="366"/>
      <c r="BN192" s="366"/>
    </row>
    <row r="193" spans="1:66" x14ac:dyDescent="0.25">
      <c r="A193" s="62">
        <v>190</v>
      </c>
      <c r="B193" s="72"/>
      <c r="C193" s="72"/>
      <c r="D193" s="99"/>
      <c r="E193" s="99"/>
      <c r="F193" s="396"/>
      <c r="G193" s="396"/>
      <c r="H193" s="430"/>
      <c r="I193" s="429"/>
      <c r="J193" s="77"/>
      <c r="K193" s="432"/>
      <c r="L193" s="73" t="s">
        <v>171</v>
      </c>
      <c r="M193" s="78">
        <v>5</v>
      </c>
      <c r="N193" s="81" t="s">
        <v>172</v>
      </c>
      <c r="O193" s="77">
        <f t="shared" si="6"/>
        <v>0</v>
      </c>
      <c r="P193" s="93"/>
      <c r="Q193" s="72"/>
      <c r="AI193" s="357"/>
      <c r="AJ193" s="357"/>
      <c r="AK193" s="357"/>
      <c r="AL193" s="357"/>
      <c r="AM193" s="357"/>
      <c r="AN193" s="357"/>
      <c r="AO193" s="357"/>
      <c r="AP193" s="357"/>
      <c r="AQ193" s="357"/>
      <c r="AR193" s="357"/>
      <c r="AS193" s="357"/>
      <c r="AT193" s="357"/>
      <c r="AU193" s="357"/>
      <c r="AV193" s="357"/>
      <c r="BM193" s="366"/>
      <c r="BN193" s="366"/>
    </row>
    <row r="194" spans="1:66" x14ac:dyDescent="0.25">
      <c r="A194" s="62">
        <v>191</v>
      </c>
      <c r="B194" s="72"/>
      <c r="C194" s="72"/>
      <c r="D194" s="99"/>
      <c r="E194" s="99"/>
      <c r="F194" s="396"/>
      <c r="G194" s="396"/>
      <c r="H194" s="430"/>
      <c r="I194" s="429"/>
      <c r="J194" s="77"/>
      <c r="K194" s="432"/>
      <c r="L194" s="73" t="s">
        <v>171</v>
      </c>
      <c r="M194" s="78">
        <v>5</v>
      </c>
      <c r="N194" s="81" t="s">
        <v>172</v>
      </c>
      <c r="O194" s="77">
        <f t="shared" si="6"/>
        <v>0</v>
      </c>
      <c r="P194" s="93"/>
      <c r="Q194" s="72"/>
      <c r="AI194" s="357"/>
      <c r="AJ194" s="357"/>
      <c r="AK194" s="357"/>
      <c r="AL194" s="357"/>
      <c r="AM194" s="357"/>
      <c r="AN194" s="357"/>
      <c r="AO194" s="357"/>
      <c r="AP194" s="357"/>
      <c r="AQ194" s="357"/>
      <c r="AR194" s="357"/>
      <c r="AS194" s="357"/>
      <c r="AT194" s="357"/>
      <c r="AU194" s="357"/>
      <c r="AV194" s="357"/>
      <c r="BM194" s="366"/>
      <c r="BN194" s="366"/>
    </row>
    <row r="195" spans="1:66" x14ac:dyDescent="0.25">
      <c r="A195" s="62">
        <v>192</v>
      </c>
      <c r="B195" s="72"/>
      <c r="C195" s="72"/>
      <c r="D195" s="99"/>
      <c r="E195" s="99"/>
      <c r="F195" s="74"/>
      <c r="G195" s="74"/>
      <c r="H195" s="430"/>
      <c r="I195" s="429"/>
      <c r="J195" s="77"/>
      <c r="K195" s="432"/>
      <c r="L195" s="73" t="s">
        <v>171</v>
      </c>
      <c r="M195" s="78">
        <v>5</v>
      </c>
      <c r="N195" s="81" t="s">
        <v>172</v>
      </c>
      <c r="O195" s="77">
        <f t="shared" si="6"/>
        <v>0</v>
      </c>
      <c r="P195" s="93"/>
      <c r="Q195" s="72"/>
      <c r="AI195" s="357"/>
      <c r="AJ195" s="357"/>
      <c r="AK195" s="357"/>
      <c r="AL195" s="357"/>
      <c r="AM195" s="357"/>
      <c r="AN195" s="357"/>
      <c r="AO195" s="357"/>
      <c r="AP195" s="357"/>
      <c r="AQ195" s="357"/>
      <c r="AR195" s="357"/>
      <c r="AS195" s="357"/>
      <c r="AT195" s="357"/>
      <c r="AU195" s="357"/>
      <c r="AV195" s="357"/>
      <c r="BM195" s="366"/>
      <c r="BN195" s="366"/>
    </row>
    <row r="196" spans="1:66" x14ac:dyDescent="0.25">
      <c r="A196" s="62">
        <v>193</v>
      </c>
      <c r="B196" s="72"/>
      <c r="C196" s="72"/>
      <c r="D196" s="99"/>
      <c r="E196" s="99"/>
      <c r="F196" s="74"/>
      <c r="G196" s="74"/>
      <c r="H196" s="430"/>
      <c r="I196" s="429"/>
      <c r="J196" s="77"/>
      <c r="K196" s="432"/>
      <c r="L196" s="73" t="s">
        <v>171</v>
      </c>
      <c r="M196" s="78">
        <v>5</v>
      </c>
      <c r="N196" s="81" t="s">
        <v>172</v>
      </c>
      <c r="O196" s="77">
        <f t="shared" si="6"/>
        <v>0</v>
      </c>
      <c r="P196" s="93"/>
      <c r="Q196" s="72"/>
      <c r="AI196" s="357"/>
      <c r="AJ196" s="357"/>
      <c r="AK196" s="357"/>
      <c r="AL196" s="357"/>
      <c r="AM196" s="357"/>
      <c r="AN196" s="357"/>
      <c r="AO196" s="357"/>
      <c r="AP196" s="357"/>
      <c r="AQ196" s="357"/>
      <c r="AR196" s="357"/>
      <c r="AS196" s="357"/>
      <c r="AT196" s="357"/>
      <c r="AU196" s="357"/>
      <c r="AV196" s="357"/>
      <c r="BM196" s="366"/>
      <c r="BN196" s="366"/>
    </row>
    <row r="197" spans="1:66" x14ac:dyDescent="0.25">
      <c r="A197" s="62">
        <v>194</v>
      </c>
      <c r="B197" s="72"/>
      <c r="C197" s="72"/>
      <c r="F197" s="74"/>
      <c r="G197" s="74"/>
      <c r="H197" s="430"/>
      <c r="I197" s="429"/>
      <c r="J197" s="77"/>
      <c r="K197" s="432"/>
      <c r="L197" s="73" t="s">
        <v>171</v>
      </c>
      <c r="M197" s="78">
        <v>5</v>
      </c>
      <c r="N197" s="81" t="s">
        <v>172</v>
      </c>
      <c r="O197" s="77">
        <f t="shared" si="6"/>
        <v>0</v>
      </c>
      <c r="P197" s="93"/>
      <c r="Q197" s="72"/>
      <c r="AI197" s="357"/>
      <c r="AJ197" s="357"/>
      <c r="AK197" s="357"/>
      <c r="AL197" s="357"/>
      <c r="AM197" s="357"/>
      <c r="AN197" s="357"/>
      <c r="AO197" s="357"/>
      <c r="AP197" s="357"/>
      <c r="AQ197" s="357"/>
      <c r="AR197" s="357"/>
      <c r="AS197" s="357"/>
      <c r="AT197" s="357"/>
      <c r="AU197" s="357"/>
      <c r="AV197" s="357"/>
      <c r="BM197" s="366"/>
      <c r="BN197" s="366"/>
    </row>
    <row r="198" spans="1:66" x14ac:dyDescent="0.25">
      <c r="A198" s="62">
        <v>195</v>
      </c>
      <c r="B198" s="72"/>
      <c r="C198" s="72"/>
      <c r="F198" s="74"/>
      <c r="G198" s="74"/>
      <c r="H198" s="430"/>
      <c r="I198" s="429"/>
      <c r="J198" s="77"/>
      <c r="K198" s="432"/>
      <c r="L198" s="73" t="s">
        <v>171</v>
      </c>
      <c r="M198" s="78">
        <v>5</v>
      </c>
      <c r="N198" s="81" t="s">
        <v>172</v>
      </c>
      <c r="O198" s="77">
        <f t="shared" si="6"/>
        <v>0</v>
      </c>
      <c r="P198" s="93"/>
      <c r="Q198" s="72"/>
      <c r="AI198" s="357"/>
      <c r="AJ198" s="357"/>
      <c r="AK198" s="357"/>
      <c r="AL198" s="357"/>
      <c r="AM198" s="357"/>
      <c r="AN198" s="357"/>
      <c r="AO198" s="357"/>
      <c r="AP198" s="357"/>
      <c r="AQ198" s="357"/>
      <c r="AR198" s="357"/>
      <c r="AS198" s="357"/>
      <c r="AT198" s="357"/>
      <c r="AU198" s="357"/>
      <c r="AV198" s="357"/>
      <c r="BM198" s="366"/>
      <c r="BN198" s="366"/>
    </row>
    <row r="199" spans="1:66" x14ac:dyDescent="0.25">
      <c r="A199" s="62">
        <v>196</v>
      </c>
      <c r="F199" s="74"/>
      <c r="G199" s="74"/>
      <c r="H199" s="430"/>
      <c r="I199" s="429"/>
      <c r="J199" s="432"/>
      <c r="K199" s="432"/>
      <c r="Q199" s="72"/>
      <c r="AI199" s="357"/>
      <c r="AJ199" s="357"/>
      <c r="AK199" s="357"/>
      <c r="AL199" s="357"/>
      <c r="AM199" s="357"/>
      <c r="AN199" s="357"/>
      <c r="AO199" s="357"/>
      <c r="AP199" s="357"/>
      <c r="AQ199" s="357"/>
      <c r="AR199" s="357"/>
      <c r="AS199" s="357"/>
      <c r="AT199" s="357"/>
      <c r="AU199" s="357"/>
      <c r="AV199" s="357"/>
      <c r="BM199" s="366"/>
      <c r="BN199" s="366"/>
    </row>
    <row r="200" spans="1:66" x14ac:dyDescent="0.25">
      <c r="A200" s="62">
        <v>197</v>
      </c>
      <c r="F200" s="74"/>
      <c r="G200" s="74"/>
      <c r="H200" s="430"/>
      <c r="I200" s="429"/>
      <c r="J200" s="432"/>
      <c r="K200" s="432"/>
      <c r="Q200" s="72"/>
      <c r="AI200" s="357"/>
      <c r="AJ200" s="357"/>
      <c r="AK200" s="357"/>
      <c r="AL200" s="357"/>
      <c r="AM200" s="357"/>
      <c r="AN200" s="357"/>
      <c r="AO200" s="357"/>
      <c r="AP200" s="357"/>
      <c r="AQ200" s="357"/>
      <c r="AR200" s="357"/>
      <c r="AS200" s="357"/>
      <c r="AT200" s="357"/>
      <c r="AU200" s="357"/>
      <c r="AV200" s="357"/>
      <c r="BM200" s="366"/>
      <c r="BN200" s="366"/>
    </row>
    <row r="201" spans="1:66" x14ac:dyDescent="0.25">
      <c r="A201" s="62">
        <v>198</v>
      </c>
      <c r="F201" s="74"/>
      <c r="G201" s="74"/>
      <c r="H201" s="430"/>
      <c r="I201" s="429"/>
      <c r="J201" s="432"/>
      <c r="K201" s="432"/>
      <c r="Q201" s="72"/>
      <c r="AI201" s="357"/>
      <c r="AJ201" s="357"/>
      <c r="AK201" s="357"/>
      <c r="AL201" s="357"/>
      <c r="AM201" s="357"/>
      <c r="AN201" s="357"/>
      <c r="AO201" s="357"/>
      <c r="AP201" s="357"/>
      <c r="AQ201" s="357"/>
      <c r="AR201" s="357"/>
      <c r="AS201" s="357"/>
      <c r="AT201" s="357"/>
      <c r="AU201" s="357"/>
      <c r="AV201" s="357"/>
      <c r="BM201" s="366"/>
      <c r="BN201" s="366"/>
    </row>
    <row r="202" spans="1:66" x14ac:dyDescent="0.25">
      <c r="A202" s="62">
        <v>199</v>
      </c>
      <c r="F202" s="74"/>
      <c r="G202" s="74"/>
      <c r="H202" s="430"/>
      <c r="I202" s="429"/>
      <c r="J202" s="432"/>
      <c r="K202" s="432"/>
      <c r="Q202" s="72"/>
      <c r="AI202" s="357"/>
      <c r="AJ202" s="357"/>
      <c r="AK202" s="357"/>
      <c r="AL202" s="357"/>
      <c r="AM202" s="357"/>
      <c r="AN202" s="357"/>
      <c r="AO202" s="357"/>
      <c r="AP202" s="357"/>
      <c r="AQ202" s="357"/>
      <c r="AR202" s="357"/>
      <c r="AS202" s="357"/>
      <c r="AT202" s="357"/>
      <c r="AU202" s="357"/>
      <c r="AV202" s="357"/>
      <c r="BM202" s="366"/>
      <c r="BN202" s="366"/>
    </row>
    <row r="203" spans="1:66" x14ac:dyDescent="0.25">
      <c r="A203" s="62">
        <v>200</v>
      </c>
      <c r="F203" s="74"/>
      <c r="G203" s="74"/>
      <c r="H203" s="75"/>
      <c r="I203" s="429"/>
      <c r="J203" s="77"/>
      <c r="K203" s="77"/>
      <c r="M203" s="104"/>
      <c r="N203" s="313"/>
      <c r="O203" s="105"/>
      <c r="Q203" s="72"/>
      <c r="AI203" s="357"/>
      <c r="AJ203" s="357"/>
      <c r="AK203" s="357"/>
      <c r="AL203" s="357"/>
      <c r="AM203" s="357"/>
      <c r="AN203" s="357"/>
      <c r="AO203" s="357"/>
      <c r="AP203" s="357"/>
      <c r="AQ203" s="357"/>
      <c r="AR203" s="357"/>
      <c r="AS203" s="357"/>
      <c r="AT203" s="357"/>
      <c r="AU203" s="357"/>
      <c r="AV203" s="357"/>
      <c r="BM203" s="366"/>
      <c r="BN203" s="366"/>
    </row>
    <row r="204" spans="1:66" x14ac:dyDescent="0.25">
      <c r="A204" s="62">
        <v>201</v>
      </c>
      <c r="F204" s="74"/>
      <c r="G204" s="74"/>
      <c r="H204" s="75"/>
      <c r="I204" s="429"/>
      <c r="J204" s="77"/>
      <c r="K204" s="77"/>
      <c r="M204" s="104"/>
      <c r="N204" s="313"/>
      <c r="O204" s="105"/>
      <c r="Q204" s="72"/>
      <c r="AI204" s="357"/>
      <c r="AJ204" s="357"/>
      <c r="AK204" s="357"/>
      <c r="AL204" s="357"/>
      <c r="AM204" s="357"/>
      <c r="AN204" s="357"/>
      <c r="AO204" s="357"/>
      <c r="AP204" s="357"/>
      <c r="AQ204" s="357"/>
      <c r="AR204" s="357"/>
      <c r="AS204" s="357"/>
      <c r="AT204" s="357"/>
      <c r="AU204" s="357"/>
      <c r="AV204" s="357"/>
      <c r="BM204" s="366"/>
      <c r="BN204" s="366"/>
    </row>
    <row r="205" spans="1:66" x14ac:dyDescent="0.25">
      <c r="A205" s="62">
        <v>202</v>
      </c>
      <c r="F205" s="74"/>
      <c r="G205" s="74"/>
      <c r="H205" s="75"/>
      <c r="I205" s="429"/>
      <c r="J205" s="77"/>
      <c r="K205" s="77"/>
      <c r="M205" s="104"/>
      <c r="N205" s="313"/>
      <c r="O205" s="105"/>
      <c r="Q205" s="72"/>
      <c r="AI205" s="357"/>
      <c r="AJ205" s="357"/>
      <c r="AK205" s="357"/>
      <c r="AL205" s="357"/>
      <c r="AM205" s="357"/>
      <c r="AN205" s="357"/>
      <c r="AO205" s="357"/>
      <c r="AP205" s="357"/>
      <c r="AQ205" s="357"/>
      <c r="AR205" s="357"/>
      <c r="AS205" s="357"/>
      <c r="AT205" s="357"/>
      <c r="AU205" s="357"/>
      <c r="AV205" s="357"/>
      <c r="BM205" s="366"/>
      <c r="BN205" s="366"/>
    </row>
    <row r="206" spans="1:66" x14ac:dyDescent="0.25">
      <c r="A206" s="62">
        <v>203</v>
      </c>
      <c r="F206" s="74"/>
      <c r="G206" s="74"/>
      <c r="H206" s="75"/>
      <c r="I206" s="429"/>
      <c r="J206" s="77"/>
      <c r="K206" s="77"/>
      <c r="M206" s="104"/>
      <c r="N206" s="313"/>
      <c r="O206" s="354"/>
      <c r="P206" s="66"/>
      <c r="Q206" s="72"/>
      <c r="AI206" s="357"/>
      <c r="AJ206" s="357"/>
      <c r="AK206" s="357"/>
      <c r="AL206" s="357"/>
      <c r="AM206" s="357"/>
      <c r="AN206" s="357"/>
      <c r="AO206" s="357"/>
      <c r="AP206" s="357"/>
      <c r="AQ206" s="357"/>
      <c r="AR206" s="357"/>
      <c r="AS206" s="357"/>
      <c r="AT206" s="357"/>
      <c r="AU206" s="357"/>
      <c r="AV206" s="357"/>
      <c r="BM206" s="366"/>
      <c r="BN206" s="366"/>
    </row>
    <row r="207" spans="1:66" x14ac:dyDescent="0.25">
      <c r="A207" s="62">
        <v>204</v>
      </c>
      <c r="F207" s="74"/>
      <c r="G207" s="74"/>
      <c r="H207" s="75"/>
      <c r="I207" s="429"/>
      <c r="J207" s="77"/>
      <c r="K207" s="77"/>
      <c r="M207" s="104"/>
      <c r="N207" s="72"/>
      <c r="O207" s="106"/>
      <c r="Q207" s="72"/>
      <c r="AI207" s="357"/>
      <c r="AJ207" s="357"/>
      <c r="AK207" s="357"/>
      <c r="AL207" s="357"/>
      <c r="AM207" s="357"/>
      <c r="AN207" s="357"/>
      <c r="AO207" s="357"/>
      <c r="AP207" s="357"/>
      <c r="AQ207" s="357"/>
      <c r="AR207" s="357"/>
      <c r="AS207" s="357"/>
      <c r="AT207" s="357"/>
      <c r="AU207" s="357"/>
      <c r="AV207" s="357"/>
      <c r="BM207" s="366"/>
      <c r="BN207" s="366"/>
    </row>
    <row r="208" spans="1:66" x14ac:dyDescent="0.25">
      <c r="A208" s="62">
        <v>205</v>
      </c>
      <c r="F208" s="74"/>
      <c r="G208" s="74"/>
      <c r="H208" s="430"/>
      <c r="I208" s="429"/>
      <c r="J208" s="432"/>
      <c r="K208" s="432"/>
      <c r="AI208" s="357"/>
      <c r="AJ208" s="357"/>
      <c r="AK208" s="357"/>
      <c r="AL208" s="357"/>
      <c r="AM208" s="357"/>
      <c r="AN208" s="357"/>
      <c r="AO208" s="357"/>
      <c r="AP208" s="357"/>
      <c r="AQ208" s="357"/>
      <c r="AR208" s="357"/>
      <c r="AS208" s="357"/>
      <c r="AT208" s="357"/>
      <c r="AU208" s="357"/>
      <c r="AV208" s="357"/>
      <c r="BM208" s="366"/>
      <c r="BN208" s="366"/>
    </row>
    <row r="209" spans="1:66" x14ac:dyDescent="0.25">
      <c r="A209" s="62">
        <v>206</v>
      </c>
      <c r="F209" s="74"/>
      <c r="G209" s="74"/>
      <c r="H209" s="430"/>
      <c r="I209" s="429"/>
      <c r="J209" s="432"/>
      <c r="K209" s="432"/>
      <c r="AI209" s="357"/>
      <c r="AJ209" s="357"/>
      <c r="AK209" s="357"/>
      <c r="AL209" s="357"/>
      <c r="AM209" s="357"/>
      <c r="AN209" s="357"/>
      <c r="AO209" s="357"/>
      <c r="AP209" s="357"/>
      <c r="AQ209" s="357"/>
      <c r="AR209" s="357"/>
      <c r="AS209" s="357"/>
      <c r="AT209" s="357"/>
      <c r="AU209" s="357"/>
      <c r="AV209" s="357"/>
      <c r="BM209" s="366"/>
      <c r="BN209" s="366"/>
    </row>
    <row r="210" spans="1:66" x14ac:dyDescent="0.25">
      <c r="A210" s="62">
        <v>207</v>
      </c>
      <c r="F210" s="74"/>
      <c r="G210" s="74"/>
      <c r="H210" s="430"/>
      <c r="I210" s="429"/>
      <c r="J210" s="432"/>
      <c r="K210" s="432"/>
      <c r="AI210" s="357"/>
      <c r="AJ210" s="357"/>
      <c r="AK210" s="357"/>
      <c r="AL210" s="357"/>
      <c r="AM210" s="357"/>
      <c r="AN210" s="357"/>
      <c r="AO210" s="357"/>
      <c r="AP210" s="357"/>
      <c r="AQ210" s="357"/>
      <c r="AR210" s="357"/>
      <c r="AS210" s="357"/>
      <c r="AT210" s="357"/>
      <c r="AU210" s="357"/>
      <c r="AV210" s="357"/>
      <c r="BM210" s="366"/>
      <c r="BN210" s="366"/>
    </row>
    <row r="211" spans="1:66" x14ac:dyDescent="0.25">
      <c r="A211" s="62">
        <v>208</v>
      </c>
      <c r="F211" s="74"/>
      <c r="G211" s="74"/>
      <c r="H211" s="430"/>
      <c r="I211" s="429"/>
      <c r="J211" s="432"/>
      <c r="K211" s="432"/>
      <c r="AI211" s="357"/>
      <c r="AJ211" s="357"/>
      <c r="AK211" s="357"/>
      <c r="AL211" s="357"/>
      <c r="AM211" s="357"/>
      <c r="AN211" s="357"/>
      <c r="AO211" s="357"/>
      <c r="AP211" s="357"/>
      <c r="AQ211" s="357"/>
      <c r="AR211" s="357"/>
      <c r="AS211" s="357"/>
      <c r="AT211" s="357"/>
      <c r="AU211" s="357"/>
      <c r="AV211" s="357"/>
      <c r="BM211" s="366"/>
      <c r="BN211" s="366"/>
    </row>
    <row r="212" spans="1:66" x14ac:dyDescent="0.25">
      <c r="A212" s="62">
        <v>209</v>
      </c>
      <c r="D212" s="88"/>
      <c r="E212" s="73"/>
      <c r="F212" s="74"/>
      <c r="G212" s="74"/>
      <c r="H212" s="430"/>
      <c r="I212" s="429"/>
      <c r="J212" s="432"/>
      <c r="K212" s="432"/>
      <c r="AI212" s="357"/>
      <c r="AJ212" s="357"/>
      <c r="AK212" s="357"/>
      <c r="AL212" s="357"/>
      <c r="AM212" s="357"/>
      <c r="AN212" s="357"/>
      <c r="AO212" s="357"/>
      <c r="AP212" s="357"/>
      <c r="AQ212" s="357"/>
      <c r="AR212" s="357"/>
      <c r="AS212" s="357"/>
      <c r="AT212" s="357"/>
      <c r="AU212" s="357"/>
      <c r="AV212" s="357"/>
      <c r="BM212" s="366"/>
      <c r="BN212" s="366"/>
    </row>
    <row r="213" spans="1:66" x14ac:dyDescent="0.25">
      <c r="A213" s="62">
        <v>210</v>
      </c>
      <c r="D213" s="88"/>
      <c r="E213" s="73"/>
      <c r="F213" s="74"/>
      <c r="H213" s="430"/>
      <c r="I213" s="429"/>
      <c r="J213" s="432"/>
      <c r="K213" s="432"/>
      <c r="P213" s="93"/>
      <c r="AI213" s="357"/>
      <c r="AJ213" s="357"/>
      <c r="AK213" s="357"/>
      <c r="AL213" s="357"/>
      <c r="AM213" s="357"/>
      <c r="AN213" s="357"/>
      <c r="AO213" s="357"/>
      <c r="AP213" s="357"/>
      <c r="AQ213" s="357"/>
      <c r="AR213" s="357"/>
      <c r="AS213" s="357"/>
      <c r="AT213" s="357"/>
      <c r="AU213" s="357"/>
      <c r="AV213" s="357"/>
      <c r="BM213" s="366"/>
      <c r="BN213" s="366"/>
    </row>
    <row r="214" spans="1:66" x14ac:dyDescent="0.25">
      <c r="A214" s="62">
        <v>211</v>
      </c>
      <c r="D214" s="88"/>
      <c r="E214" s="73"/>
      <c r="F214" s="74"/>
      <c r="H214" s="430"/>
      <c r="I214" s="429"/>
      <c r="J214" s="432"/>
      <c r="K214" s="432"/>
      <c r="P214" s="93"/>
      <c r="AI214" s="357"/>
      <c r="AJ214" s="357"/>
      <c r="AK214" s="357"/>
      <c r="AL214" s="357"/>
      <c r="AM214" s="357"/>
      <c r="AN214" s="357"/>
      <c r="AO214" s="357"/>
      <c r="AP214" s="357"/>
      <c r="AQ214" s="357"/>
      <c r="AR214" s="357"/>
      <c r="AS214" s="357"/>
      <c r="AT214" s="357"/>
      <c r="AU214" s="357"/>
      <c r="AV214" s="357"/>
      <c r="BM214" s="366"/>
      <c r="BN214" s="366"/>
    </row>
    <row r="215" spans="1:66" x14ac:dyDescent="0.25">
      <c r="A215" s="62">
        <v>212</v>
      </c>
      <c r="H215" s="430"/>
      <c r="I215" s="429"/>
      <c r="J215" s="432"/>
      <c r="K215" s="432"/>
      <c r="AI215" s="357"/>
      <c r="AJ215" s="357"/>
      <c r="AK215" s="357"/>
      <c r="AL215" s="357"/>
      <c r="AM215" s="357"/>
      <c r="AN215" s="357"/>
      <c r="AO215" s="357"/>
      <c r="AP215" s="357"/>
      <c r="AQ215" s="357"/>
      <c r="AR215" s="357"/>
      <c r="AS215" s="357"/>
      <c r="AT215" s="357"/>
      <c r="AU215" s="357"/>
      <c r="AV215" s="357"/>
      <c r="BM215" s="366"/>
      <c r="BN215" s="366"/>
    </row>
    <row r="216" spans="1:66" x14ac:dyDescent="0.25">
      <c r="A216" s="62">
        <v>213</v>
      </c>
      <c r="F216" s="74">
        <v>45701</v>
      </c>
      <c r="G216" s="74">
        <v>46065</v>
      </c>
      <c r="H216" s="75">
        <v>-50000000</v>
      </c>
      <c r="I216" s="429">
        <v>8.7800000000000003E-2</v>
      </c>
      <c r="J216" s="77">
        <v>17000</v>
      </c>
      <c r="K216" s="77">
        <v>258.0477220223388</v>
      </c>
      <c r="M216" s="104"/>
      <c r="N216" s="313">
        <v>8089</v>
      </c>
      <c r="O216" s="105" t="s">
        <v>40</v>
      </c>
      <c r="P216" s="62" t="s">
        <v>584</v>
      </c>
      <c r="AI216" s="357"/>
      <c r="AJ216" s="357"/>
      <c r="AK216" s="357"/>
      <c r="AL216" s="357"/>
      <c r="AM216" s="357"/>
      <c r="AN216" s="357"/>
      <c r="AO216" s="357"/>
      <c r="AP216" s="357"/>
      <c r="AQ216" s="357"/>
      <c r="AR216" s="357"/>
      <c r="AS216" s="357"/>
      <c r="AT216" s="357"/>
      <c r="AU216" s="357"/>
      <c r="AV216" s="357"/>
      <c r="BM216" s="366"/>
      <c r="BN216" s="366"/>
    </row>
    <row r="217" spans="1:66" x14ac:dyDescent="0.25">
      <c r="A217" s="62">
        <v>214</v>
      </c>
      <c r="F217" s="74">
        <v>45337</v>
      </c>
      <c r="G217" s="74">
        <v>46429</v>
      </c>
      <c r="H217" s="75">
        <v>-16500000</v>
      </c>
      <c r="I217" s="429">
        <v>9.2999999999999999E-2</v>
      </c>
      <c r="J217" s="77">
        <v>23000</v>
      </c>
      <c r="K217" s="77">
        <v>246.22330298275861</v>
      </c>
      <c r="M217" s="104"/>
      <c r="N217" s="313">
        <v>8089</v>
      </c>
      <c r="O217" s="105"/>
      <c r="AI217" s="357"/>
      <c r="AJ217" s="357"/>
      <c r="AK217" s="357"/>
      <c r="AL217" s="357"/>
      <c r="AM217" s="357"/>
      <c r="AN217" s="357"/>
      <c r="AO217" s="357"/>
      <c r="AP217" s="357"/>
      <c r="AQ217" s="357"/>
      <c r="AR217" s="357"/>
      <c r="AS217" s="357"/>
      <c r="AT217" s="357"/>
      <c r="AU217" s="357"/>
      <c r="AV217" s="357"/>
      <c r="BM217" s="366"/>
      <c r="BN217" s="366"/>
    </row>
    <row r="218" spans="1:66" x14ac:dyDescent="0.25">
      <c r="A218" s="62">
        <v>215</v>
      </c>
      <c r="F218" s="74">
        <v>46099</v>
      </c>
      <c r="G218" s="74">
        <v>46463</v>
      </c>
      <c r="H218" s="75">
        <v>42000000</v>
      </c>
      <c r="I218" s="429">
        <v>8.1299999999999997E-2</v>
      </c>
      <c r="J218" s="77">
        <v>27000</v>
      </c>
      <c r="K218" s="77">
        <v>-196.50388988331366</v>
      </c>
      <c r="M218" s="104"/>
      <c r="N218" s="313" t="s">
        <v>42</v>
      </c>
      <c r="O218" s="105" t="s">
        <v>583</v>
      </c>
      <c r="P218" s="62" t="s">
        <v>563</v>
      </c>
      <c r="AI218" s="357"/>
      <c r="AJ218" s="357"/>
      <c r="AK218" s="357"/>
      <c r="AL218" s="357"/>
      <c r="AM218" s="357"/>
      <c r="AN218" s="357"/>
      <c r="AO218" s="357"/>
      <c r="AP218" s="357"/>
      <c r="AQ218" s="357"/>
      <c r="AR218" s="357"/>
      <c r="AS218" s="357"/>
      <c r="AT218" s="357"/>
      <c r="AU218" s="357"/>
      <c r="AV218" s="357"/>
      <c r="BM218" s="366"/>
      <c r="BN218" s="366"/>
    </row>
    <row r="219" spans="1:66" x14ac:dyDescent="0.25">
      <c r="A219" s="62">
        <v>216</v>
      </c>
      <c r="F219" s="74">
        <v>46463</v>
      </c>
      <c r="G219" s="74">
        <v>46827</v>
      </c>
      <c r="H219" s="75">
        <v>-46000000</v>
      </c>
      <c r="I219" s="429">
        <v>7.9500000000000001E-2</v>
      </c>
      <c r="J219" s="77">
        <v>0</v>
      </c>
      <c r="K219" s="77">
        <v>198.35294833057031</v>
      </c>
      <c r="M219" s="104"/>
      <c r="N219" s="313" t="s">
        <v>45</v>
      </c>
      <c r="O219" s="354">
        <f>10000*(I219-I218)</f>
        <v>-17.999999999999961</v>
      </c>
      <c r="P219" s="66">
        <f>+O76</f>
        <v>0</v>
      </c>
      <c r="AI219" s="357"/>
      <c r="AJ219" s="357"/>
      <c r="AK219" s="357"/>
      <c r="AL219" s="357"/>
      <c r="AM219" s="357"/>
      <c r="AN219" s="357"/>
      <c r="AO219" s="357"/>
      <c r="AP219" s="357"/>
      <c r="AQ219" s="357"/>
      <c r="AR219" s="357"/>
      <c r="AS219" s="357"/>
      <c r="AT219" s="357"/>
      <c r="AU219" s="357"/>
      <c r="AV219" s="357"/>
      <c r="BM219" s="366"/>
      <c r="BN219" s="366"/>
    </row>
    <row r="220" spans="1:66" x14ac:dyDescent="0.25">
      <c r="A220" s="62">
        <v>217</v>
      </c>
      <c r="F220" s="74">
        <v>46190</v>
      </c>
      <c r="G220" s="74">
        <v>46918</v>
      </c>
      <c r="H220" s="75">
        <v>25000000</v>
      </c>
      <c r="I220" s="429">
        <v>8.0250000000000002E-2</v>
      </c>
      <c r="J220" s="77">
        <v>-166121</v>
      </c>
      <c r="K220" s="77">
        <v>-222.20079880253672</v>
      </c>
      <c r="M220" s="104">
        <v>6</v>
      </c>
      <c r="N220" s="72" t="s">
        <v>614</v>
      </c>
      <c r="O220" s="106" t="s">
        <v>615</v>
      </c>
      <c r="AI220" s="357"/>
      <c r="AJ220" s="357"/>
      <c r="AK220" s="357"/>
      <c r="AL220" s="357"/>
      <c r="AM220" s="357"/>
      <c r="AN220" s="357"/>
      <c r="AO220" s="357"/>
      <c r="AP220" s="357"/>
      <c r="AQ220" s="357"/>
      <c r="AR220" s="357"/>
      <c r="AS220" s="357"/>
      <c r="AT220" s="357"/>
      <c r="AU220" s="357"/>
      <c r="AV220" s="357"/>
      <c r="BM220" s="366"/>
      <c r="BN220" s="366"/>
    </row>
    <row r="221" spans="1:66" x14ac:dyDescent="0.25">
      <c r="A221" s="62">
        <v>218</v>
      </c>
      <c r="H221" s="430"/>
      <c r="I221" s="429"/>
      <c r="J221" s="432"/>
      <c r="K221" s="432"/>
      <c r="AI221" s="357"/>
      <c r="AJ221" s="357"/>
      <c r="AK221" s="357"/>
      <c r="AL221" s="357"/>
      <c r="AM221" s="357"/>
      <c r="AN221" s="357"/>
      <c r="AO221" s="357"/>
      <c r="AP221" s="357"/>
      <c r="AQ221" s="357"/>
      <c r="AR221" s="357"/>
      <c r="AS221" s="357"/>
      <c r="AT221" s="357"/>
      <c r="AU221" s="357"/>
      <c r="AV221" s="357"/>
      <c r="BM221" s="366"/>
      <c r="BN221" s="366"/>
    </row>
    <row r="222" spans="1:66" x14ac:dyDescent="0.25">
      <c r="A222" s="62">
        <v>219</v>
      </c>
      <c r="H222" s="430"/>
      <c r="I222" s="429"/>
      <c r="J222" s="432"/>
      <c r="K222" s="432"/>
      <c r="AI222" s="357"/>
      <c r="AJ222" s="357"/>
      <c r="AK222" s="357"/>
      <c r="AL222" s="357"/>
      <c r="AM222" s="357"/>
      <c r="AN222" s="357"/>
      <c r="AO222" s="357"/>
      <c r="AP222" s="357"/>
      <c r="AQ222" s="357"/>
      <c r="AR222" s="357"/>
      <c r="AS222" s="357"/>
      <c r="AT222" s="357"/>
      <c r="AU222" s="357"/>
      <c r="AV222" s="357"/>
      <c r="BM222" s="366"/>
      <c r="BN222" s="366"/>
    </row>
    <row r="223" spans="1:66" x14ac:dyDescent="0.25">
      <c r="A223" s="62">
        <v>220</v>
      </c>
      <c r="H223" s="430"/>
      <c r="I223" s="429"/>
      <c r="J223" s="432"/>
      <c r="K223" s="432"/>
      <c r="AI223" s="357"/>
      <c r="AJ223" s="357"/>
      <c r="AK223" s="357"/>
      <c r="AL223" s="357"/>
      <c r="AM223" s="357"/>
      <c r="AN223" s="357"/>
      <c r="AO223" s="357"/>
      <c r="AP223" s="357"/>
      <c r="AQ223" s="357"/>
      <c r="AR223" s="357"/>
      <c r="AS223" s="357"/>
      <c r="AT223" s="357"/>
      <c r="AU223" s="357"/>
      <c r="AV223" s="357"/>
      <c r="BM223" s="366"/>
      <c r="BN223" s="366"/>
    </row>
    <row r="224" spans="1:66" x14ac:dyDescent="0.25">
      <c r="A224" s="62">
        <v>221</v>
      </c>
      <c r="H224" s="430"/>
      <c r="I224" s="429"/>
      <c r="J224" s="432"/>
      <c r="K224" s="432"/>
      <c r="AI224" s="357"/>
      <c r="AJ224" s="357"/>
      <c r="AK224" s="357"/>
      <c r="AL224" s="357"/>
      <c r="AM224" s="357"/>
      <c r="AN224" s="357"/>
      <c r="AO224" s="357"/>
      <c r="AP224" s="357"/>
      <c r="AQ224" s="357"/>
      <c r="AR224" s="357"/>
      <c r="AS224" s="357"/>
      <c r="AT224" s="357"/>
      <c r="AU224" s="357"/>
      <c r="AV224" s="357"/>
      <c r="BM224" s="366"/>
      <c r="BN224" s="366"/>
    </row>
    <row r="225" spans="1:66" x14ac:dyDescent="0.25">
      <c r="A225" s="62">
        <v>222</v>
      </c>
      <c r="H225" s="430"/>
      <c r="I225" s="431"/>
      <c r="J225" s="432"/>
      <c r="K225" s="432"/>
      <c r="AI225" s="357"/>
      <c r="AJ225" s="357"/>
      <c r="AK225" s="357"/>
      <c r="AL225" s="357"/>
      <c r="AM225" s="357"/>
      <c r="AN225" s="357"/>
      <c r="AO225" s="357"/>
      <c r="AP225" s="357"/>
      <c r="AQ225" s="357"/>
      <c r="AR225" s="357"/>
      <c r="AS225" s="357"/>
      <c r="AT225" s="357"/>
      <c r="AU225" s="357"/>
      <c r="AV225" s="357"/>
      <c r="BM225" s="366"/>
      <c r="BN225" s="366"/>
    </row>
    <row r="226" spans="1:66" x14ac:dyDescent="0.25">
      <c r="A226" s="62">
        <v>223</v>
      </c>
      <c r="H226" s="430"/>
      <c r="I226" s="431"/>
      <c r="J226" s="432"/>
      <c r="K226" s="432"/>
      <c r="AI226" s="357"/>
      <c r="AJ226" s="357"/>
      <c r="AK226" s="357"/>
      <c r="AL226" s="357"/>
      <c r="AM226" s="357"/>
      <c r="AN226" s="357"/>
      <c r="AO226" s="357"/>
      <c r="AP226" s="357"/>
      <c r="AQ226" s="357"/>
      <c r="AR226" s="357"/>
      <c r="AS226" s="357"/>
      <c r="AT226" s="357"/>
      <c r="AU226" s="357"/>
      <c r="AV226" s="357"/>
      <c r="BM226" s="366"/>
      <c r="BN226" s="366"/>
    </row>
    <row r="227" spans="1:66" x14ac:dyDescent="0.25">
      <c r="A227" s="62">
        <v>224</v>
      </c>
      <c r="H227" s="430"/>
      <c r="I227" s="431"/>
      <c r="J227" s="432"/>
      <c r="K227" s="432"/>
      <c r="AI227" s="357"/>
      <c r="AJ227" s="357"/>
      <c r="AK227" s="357"/>
      <c r="AL227" s="357"/>
      <c r="AM227" s="357"/>
      <c r="AN227" s="357"/>
      <c r="AO227" s="357"/>
      <c r="AP227" s="357"/>
      <c r="AQ227" s="357"/>
      <c r="AR227" s="357"/>
      <c r="AS227" s="357"/>
      <c r="AT227" s="357"/>
      <c r="AU227" s="357"/>
      <c r="AV227" s="357"/>
      <c r="BM227" s="366"/>
      <c r="BN227" s="366"/>
    </row>
    <row r="228" spans="1:66" x14ac:dyDescent="0.25">
      <c r="A228" s="62">
        <v>225</v>
      </c>
      <c r="H228" s="430"/>
      <c r="I228" s="431"/>
      <c r="J228" s="432"/>
      <c r="K228" s="432"/>
      <c r="AI228" s="357"/>
      <c r="AJ228" s="357"/>
      <c r="AK228" s="357"/>
      <c r="AL228" s="357"/>
      <c r="AM228" s="357"/>
      <c r="AN228" s="357"/>
      <c r="AO228" s="357"/>
      <c r="AP228" s="357"/>
      <c r="AQ228" s="357"/>
      <c r="AR228" s="357"/>
      <c r="AS228" s="357"/>
      <c r="AT228" s="357"/>
      <c r="AU228" s="357"/>
      <c r="AV228" s="357"/>
      <c r="BM228" s="366"/>
      <c r="BN228" s="366"/>
    </row>
    <row r="229" spans="1:66" x14ac:dyDescent="0.25">
      <c r="A229" s="62">
        <v>226</v>
      </c>
      <c r="H229" s="430"/>
      <c r="I229" s="431"/>
      <c r="J229" s="432"/>
      <c r="K229" s="432"/>
      <c r="AI229" s="357"/>
      <c r="AJ229" s="357"/>
      <c r="AK229" s="357"/>
      <c r="AL229" s="357"/>
      <c r="AM229" s="357"/>
      <c r="AN229" s="357"/>
      <c r="AO229" s="357"/>
      <c r="AP229" s="357"/>
      <c r="AQ229" s="357"/>
      <c r="AR229" s="357"/>
      <c r="AS229" s="357"/>
      <c r="AT229" s="357"/>
      <c r="AU229" s="357"/>
      <c r="AV229" s="357"/>
      <c r="BM229" s="366"/>
      <c r="BN229" s="366"/>
    </row>
    <row r="230" spans="1:66" x14ac:dyDescent="0.25">
      <c r="A230" s="62">
        <v>227</v>
      </c>
      <c r="H230" s="430"/>
      <c r="I230" s="431"/>
      <c r="J230" s="432"/>
      <c r="K230" s="432"/>
      <c r="AI230" s="357"/>
      <c r="AJ230" s="357"/>
      <c r="AK230" s="357"/>
      <c r="AL230" s="357"/>
      <c r="AM230" s="357"/>
      <c r="AN230" s="357"/>
      <c r="AO230" s="357"/>
      <c r="AP230" s="357"/>
      <c r="AQ230" s="357"/>
      <c r="AR230" s="357"/>
      <c r="AS230" s="357"/>
      <c r="AT230" s="357"/>
      <c r="AU230" s="357"/>
      <c r="AV230" s="357"/>
      <c r="BM230" s="366"/>
      <c r="BN230" s="366"/>
    </row>
    <row r="231" spans="1:66" x14ac:dyDescent="0.25">
      <c r="A231" s="62">
        <v>228</v>
      </c>
      <c r="H231" s="430"/>
      <c r="I231" s="431"/>
      <c r="J231" s="432"/>
      <c r="K231" s="432"/>
      <c r="AI231" s="357"/>
      <c r="AJ231" s="357"/>
      <c r="AK231" s="357"/>
      <c r="AL231" s="357"/>
      <c r="AM231" s="357"/>
      <c r="AN231" s="357"/>
      <c r="AO231" s="357"/>
      <c r="AP231" s="357"/>
      <c r="AQ231" s="357"/>
      <c r="AR231" s="357"/>
      <c r="AS231" s="357"/>
      <c r="AT231" s="357"/>
      <c r="AU231" s="357"/>
      <c r="AV231" s="357"/>
      <c r="BM231" s="366"/>
      <c r="BN231" s="366"/>
    </row>
    <row r="232" spans="1:66" x14ac:dyDescent="0.25">
      <c r="A232" s="62">
        <v>229</v>
      </c>
      <c r="H232" s="430"/>
      <c r="I232" s="431"/>
      <c r="J232" s="432"/>
      <c r="K232" s="432"/>
      <c r="AI232" s="357"/>
      <c r="AJ232" s="357"/>
      <c r="AK232" s="357"/>
      <c r="AL232" s="357"/>
      <c r="AM232" s="357"/>
      <c r="AN232" s="357"/>
      <c r="AO232" s="357"/>
      <c r="AP232" s="357"/>
      <c r="AQ232" s="357"/>
      <c r="AR232" s="357"/>
      <c r="AS232" s="357"/>
      <c r="AT232" s="357"/>
      <c r="AU232" s="357"/>
      <c r="AV232" s="357"/>
      <c r="BM232" s="366"/>
      <c r="BN232" s="366"/>
    </row>
    <row r="233" spans="1:66" x14ac:dyDescent="0.25">
      <c r="A233" s="62">
        <v>230</v>
      </c>
      <c r="H233" s="430"/>
      <c r="I233" s="431"/>
      <c r="J233" s="432"/>
      <c r="K233" s="432"/>
      <c r="AI233" s="357"/>
      <c r="AJ233" s="357"/>
      <c r="AK233" s="357"/>
      <c r="AL233" s="357"/>
      <c r="AM233" s="357"/>
      <c r="AN233" s="357"/>
      <c r="AO233" s="357"/>
      <c r="AP233" s="357"/>
      <c r="AQ233" s="357"/>
      <c r="AR233" s="357"/>
      <c r="AS233" s="357"/>
      <c r="AT233" s="357"/>
      <c r="AU233" s="357"/>
      <c r="AV233" s="357"/>
      <c r="BM233" s="366"/>
      <c r="BN233" s="366"/>
    </row>
    <row r="234" spans="1:66" x14ac:dyDescent="0.25">
      <c r="A234" s="62">
        <v>231</v>
      </c>
      <c r="H234" s="430"/>
      <c r="I234" s="431"/>
      <c r="J234" s="432"/>
      <c r="K234" s="432"/>
      <c r="AI234" s="357"/>
      <c r="AJ234" s="357"/>
      <c r="AK234" s="357"/>
      <c r="AL234" s="357"/>
      <c r="AM234" s="357"/>
      <c r="AN234" s="357"/>
      <c r="AO234" s="357"/>
      <c r="AP234" s="357"/>
      <c r="AQ234" s="357"/>
      <c r="AR234" s="357"/>
      <c r="AS234" s="357"/>
      <c r="AT234" s="357"/>
      <c r="AU234" s="357"/>
      <c r="AV234" s="357"/>
      <c r="BM234" s="366"/>
      <c r="BN234" s="366"/>
    </row>
    <row r="235" spans="1:66" x14ac:dyDescent="0.25">
      <c r="A235" s="62">
        <v>232</v>
      </c>
      <c r="H235" s="430"/>
      <c r="I235" s="431"/>
      <c r="J235" s="432"/>
      <c r="K235" s="432"/>
      <c r="AI235" s="357"/>
      <c r="AJ235" s="357"/>
      <c r="AK235" s="357"/>
      <c r="AL235" s="357"/>
      <c r="AM235" s="357"/>
      <c r="AN235" s="357"/>
      <c r="AO235" s="357"/>
      <c r="AP235" s="357"/>
      <c r="AQ235" s="357"/>
      <c r="AR235" s="357"/>
      <c r="AS235" s="357"/>
      <c r="AT235" s="357"/>
      <c r="AU235" s="357"/>
      <c r="AV235" s="357"/>
      <c r="BM235" s="366"/>
      <c r="BN235" s="366"/>
    </row>
    <row r="236" spans="1:66" x14ac:dyDescent="0.25">
      <c r="A236" s="62">
        <v>233</v>
      </c>
      <c r="H236" s="430"/>
      <c r="I236" s="431"/>
      <c r="J236" s="432"/>
      <c r="K236" s="432"/>
      <c r="AI236" s="357"/>
      <c r="AJ236" s="357"/>
      <c r="AK236" s="357"/>
      <c r="AL236" s="357"/>
      <c r="AM236" s="357"/>
      <c r="AN236" s="357"/>
      <c r="AO236" s="357"/>
      <c r="AP236" s="357"/>
      <c r="AQ236" s="357"/>
      <c r="AR236" s="357"/>
      <c r="AS236" s="357"/>
      <c r="AT236" s="357"/>
      <c r="AU236" s="357"/>
      <c r="AV236" s="357"/>
      <c r="BM236" s="366"/>
      <c r="BN236" s="366"/>
    </row>
    <row r="237" spans="1:66" x14ac:dyDescent="0.25">
      <c r="A237" s="62">
        <v>234</v>
      </c>
      <c r="H237" s="430"/>
      <c r="I237" s="431"/>
      <c r="J237" s="432"/>
      <c r="K237" s="432"/>
      <c r="AI237" s="357"/>
      <c r="AJ237" s="357"/>
      <c r="AK237" s="357"/>
      <c r="AL237" s="357"/>
      <c r="AM237" s="357"/>
      <c r="AN237" s="357"/>
      <c r="AO237" s="357"/>
      <c r="AP237" s="357"/>
      <c r="AQ237" s="357"/>
      <c r="AR237" s="357"/>
      <c r="AS237" s="357"/>
      <c r="AT237" s="357"/>
      <c r="AU237" s="357"/>
      <c r="AV237" s="357"/>
      <c r="BM237" s="366"/>
      <c r="BN237" s="366"/>
    </row>
    <row r="238" spans="1:66" x14ac:dyDescent="0.25">
      <c r="A238" s="62">
        <v>235</v>
      </c>
      <c r="H238" s="430"/>
      <c r="I238" s="431"/>
      <c r="J238" s="432"/>
      <c r="K238" s="432"/>
      <c r="AI238" s="357"/>
      <c r="AJ238" s="357"/>
      <c r="AK238" s="357"/>
      <c r="AL238" s="357"/>
      <c r="AM238" s="357"/>
      <c r="AN238" s="357"/>
      <c r="AO238" s="357"/>
      <c r="AP238" s="357"/>
      <c r="AQ238" s="357"/>
      <c r="AR238" s="357"/>
      <c r="AS238" s="357"/>
      <c r="AT238" s="357"/>
      <c r="AU238" s="357"/>
      <c r="AV238" s="357"/>
      <c r="BM238" s="366"/>
      <c r="BN238" s="366"/>
    </row>
    <row r="239" spans="1:66" x14ac:dyDescent="0.25">
      <c r="A239" s="62">
        <v>236</v>
      </c>
      <c r="H239" s="430"/>
      <c r="I239" s="431"/>
      <c r="J239" s="432"/>
      <c r="K239" s="432"/>
      <c r="AI239" s="357"/>
      <c r="AJ239" s="357"/>
      <c r="AK239" s="357"/>
      <c r="AL239" s="357"/>
      <c r="AM239" s="357"/>
      <c r="AN239" s="357"/>
      <c r="AO239" s="357"/>
      <c r="AP239" s="357"/>
      <c r="AQ239" s="357"/>
      <c r="AR239" s="357"/>
      <c r="AS239" s="357"/>
      <c r="AT239" s="357"/>
      <c r="AU239" s="357"/>
      <c r="AV239" s="357"/>
      <c r="BM239" s="366"/>
      <c r="BN239" s="366"/>
    </row>
    <row r="240" spans="1:66" x14ac:dyDescent="0.25">
      <c r="A240" s="62">
        <v>237</v>
      </c>
      <c r="H240" s="430"/>
      <c r="I240" s="431"/>
      <c r="J240" s="432"/>
      <c r="K240" s="432"/>
      <c r="AI240" s="357"/>
      <c r="AJ240" s="357"/>
      <c r="AK240" s="357"/>
      <c r="AL240" s="357"/>
      <c r="AM240" s="357"/>
      <c r="AN240" s="357"/>
      <c r="AO240" s="357"/>
      <c r="AP240" s="357"/>
      <c r="AQ240" s="357"/>
      <c r="AR240" s="357"/>
      <c r="AS240" s="357"/>
      <c r="AT240" s="357"/>
      <c r="AU240" s="357"/>
      <c r="AV240" s="357"/>
      <c r="BM240" s="366"/>
      <c r="BN240" s="366"/>
    </row>
    <row r="241" spans="1:66" x14ac:dyDescent="0.25">
      <c r="A241" s="62">
        <v>238</v>
      </c>
      <c r="H241" s="430"/>
      <c r="I241" s="431"/>
      <c r="J241" s="432"/>
      <c r="K241" s="432"/>
      <c r="AI241" s="357"/>
      <c r="AJ241" s="357"/>
      <c r="AK241" s="357"/>
      <c r="AL241" s="357"/>
      <c r="AM241" s="357"/>
      <c r="AN241" s="357"/>
      <c r="AO241" s="357"/>
      <c r="AP241" s="357"/>
      <c r="AQ241" s="357"/>
      <c r="AR241" s="357"/>
      <c r="AS241" s="357"/>
      <c r="AT241" s="357"/>
      <c r="AU241" s="357"/>
      <c r="AV241" s="357"/>
      <c r="BM241" s="366"/>
      <c r="BN241" s="366"/>
    </row>
    <row r="242" spans="1:66" x14ac:dyDescent="0.25">
      <c r="A242" s="62">
        <v>239</v>
      </c>
      <c r="H242" s="430"/>
      <c r="I242" s="431"/>
      <c r="J242" s="432"/>
      <c r="K242" s="432"/>
      <c r="AI242" s="357"/>
      <c r="AJ242" s="357"/>
      <c r="AK242" s="357"/>
      <c r="AL242" s="357"/>
      <c r="AM242" s="357"/>
      <c r="AN242" s="357"/>
      <c r="AO242" s="357"/>
      <c r="AP242" s="357"/>
      <c r="AQ242" s="357"/>
      <c r="AR242" s="357"/>
      <c r="AS242" s="357"/>
      <c r="AT242" s="357"/>
      <c r="AU242" s="357"/>
      <c r="AV242" s="357"/>
      <c r="BM242" s="366"/>
      <c r="BN242" s="366"/>
    </row>
    <row r="243" spans="1:66" x14ac:dyDescent="0.25">
      <c r="A243" s="62">
        <v>240</v>
      </c>
      <c r="H243" s="430"/>
      <c r="I243" s="431"/>
      <c r="J243" s="432"/>
      <c r="K243" s="432"/>
      <c r="AI243" s="357"/>
      <c r="AJ243" s="357"/>
      <c r="AK243" s="357"/>
      <c r="AL243" s="357"/>
      <c r="AM243" s="357"/>
      <c r="AN243" s="357"/>
      <c r="AO243" s="357"/>
      <c r="AP243" s="357"/>
      <c r="AQ243" s="357"/>
      <c r="AR243" s="357"/>
      <c r="AS243" s="357"/>
      <c r="AT243" s="357"/>
      <c r="AU243" s="357"/>
      <c r="AV243" s="357"/>
      <c r="BM243" s="366"/>
      <c r="BN243" s="366"/>
    </row>
    <row r="244" spans="1:66" x14ac:dyDescent="0.25">
      <c r="A244" s="62">
        <v>241</v>
      </c>
      <c r="H244" s="430"/>
      <c r="I244" s="431"/>
      <c r="J244" s="432"/>
      <c r="K244" s="432"/>
      <c r="AI244" s="357"/>
      <c r="AJ244" s="357"/>
      <c r="AK244" s="357"/>
      <c r="AL244" s="357"/>
      <c r="AM244" s="357"/>
      <c r="AN244" s="357"/>
      <c r="AO244" s="357"/>
      <c r="AP244" s="357"/>
      <c r="AQ244" s="357"/>
      <c r="AR244" s="357"/>
      <c r="AS244" s="357"/>
      <c r="AT244" s="357"/>
      <c r="AU244" s="357"/>
      <c r="AV244" s="357"/>
      <c r="BM244" s="366"/>
      <c r="BN244" s="366"/>
    </row>
    <row r="245" spans="1:66" x14ac:dyDescent="0.25">
      <c r="A245" s="62">
        <v>242</v>
      </c>
      <c r="H245" s="430"/>
      <c r="I245" s="431"/>
      <c r="J245" s="432"/>
      <c r="K245" s="432"/>
      <c r="AI245" s="357"/>
      <c r="AJ245" s="357"/>
      <c r="AK245" s="357"/>
      <c r="AL245" s="357"/>
      <c r="AM245" s="357"/>
      <c r="AN245" s="357"/>
      <c r="AO245" s="357"/>
      <c r="AP245" s="357"/>
      <c r="AQ245" s="357"/>
      <c r="AR245" s="357"/>
      <c r="AS245" s="357"/>
      <c r="AT245" s="357"/>
      <c r="AU245" s="357"/>
      <c r="AV245" s="357"/>
      <c r="BM245" s="366"/>
      <c r="BN245" s="366"/>
    </row>
    <row r="246" spans="1:66" x14ac:dyDescent="0.25">
      <c r="A246" s="62">
        <v>243</v>
      </c>
      <c r="H246" s="430"/>
      <c r="I246" s="431"/>
      <c r="J246" s="432"/>
      <c r="K246" s="432"/>
      <c r="AI246" s="357"/>
      <c r="AJ246" s="357"/>
      <c r="AK246" s="357"/>
      <c r="AL246" s="357"/>
      <c r="AM246" s="357"/>
      <c r="AN246" s="357"/>
      <c r="AO246" s="357"/>
      <c r="AP246" s="357"/>
      <c r="AQ246" s="357"/>
      <c r="AR246" s="357"/>
      <c r="AS246" s="357"/>
      <c r="AT246" s="357"/>
      <c r="AU246" s="357"/>
      <c r="AV246" s="357"/>
      <c r="BM246" s="366"/>
      <c r="BN246" s="366"/>
    </row>
    <row r="247" spans="1:66" x14ac:dyDescent="0.25">
      <c r="A247" s="62">
        <v>244</v>
      </c>
      <c r="H247" s="430"/>
      <c r="I247" s="431"/>
      <c r="J247" s="432"/>
      <c r="K247" s="432"/>
      <c r="AI247" s="357"/>
      <c r="AJ247" s="357"/>
      <c r="AK247" s="357"/>
      <c r="AL247" s="357"/>
      <c r="AM247" s="357"/>
      <c r="AN247" s="357"/>
      <c r="AO247" s="357"/>
      <c r="AP247" s="357"/>
      <c r="AQ247" s="357"/>
      <c r="AR247" s="357"/>
      <c r="AS247" s="357"/>
      <c r="AT247" s="357"/>
      <c r="AU247" s="357"/>
      <c r="AV247" s="357"/>
      <c r="BM247" s="366"/>
      <c r="BN247" s="366"/>
    </row>
    <row r="248" spans="1:66" x14ac:dyDescent="0.25">
      <c r="A248" s="62">
        <v>245</v>
      </c>
      <c r="H248" s="430"/>
      <c r="I248" s="431"/>
      <c r="J248" s="432"/>
      <c r="K248" s="432"/>
      <c r="AI248" s="357"/>
      <c r="AJ248" s="357"/>
      <c r="AK248" s="357"/>
      <c r="AL248" s="357"/>
      <c r="AM248" s="357"/>
      <c r="AN248" s="357"/>
      <c r="AO248" s="357"/>
      <c r="AP248" s="357"/>
      <c r="AQ248" s="357"/>
      <c r="AR248" s="357"/>
      <c r="AS248" s="357"/>
      <c r="AT248" s="357"/>
      <c r="AU248" s="357"/>
      <c r="AV248" s="357"/>
      <c r="BM248" s="366"/>
      <c r="BN248" s="366"/>
    </row>
    <row r="249" spans="1:66" x14ac:dyDescent="0.25">
      <c r="A249" s="62">
        <v>246</v>
      </c>
      <c r="H249" s="430"/>
      <c r="I249" s="431"/>
      <c r="J249" s="432"/>
      <c r="K249" s="432"/>
      <c r="AI249" s="357"/>
      <c r="AJ249" s="357"/>
      <c r="AK249" s="357"/>
      <c r="AL249" s="357"/>
      <c r="AM249" s="357"/>
      <c r="AN249" s="357"/>
      <c r="AO249" s="357"/>
      <c r="AP249" s="357"/>
      <c r="AQ249" s="357"/>
      <c r="AR249" s="357"/>
      <c r="AS249" s="357"/>
      <c r="AT249" s="357"/>
      <c r="AU249" s="357"/>
      <c r="AV249" s="357"/>
      <c r="BM249" s="366"/>
      <c r="BN249" s="366"/>
    </row>
    <row r="250" spans="1:66" x14ac:dyDescent="0.25">
      <c r="A250" s="62">
        <v>247</v>
      </c>
      <c r="H250" s="430"/>
      <c r="I250" s="431"/>
      <c r="J250" s="432"/>
      <c r="K250" s="432"/>
      <c r="AI250" s="357"/>
      <c r="AJ250" s="357"/>
      <c r="AK250" s="357"/>
      <c r="AL250" s="357"/>
      <c r="AM250" s="357"/>
      <c r="AN250" s="357"/>
      <c r="AO250" s="357"/>
      <c r="AP250" s="357"/>
      <c r="AQ250" s="357"/>
      <c r="AR250" s="357"/>
      <c r="AS250" s="357"/>
      <c r="AT250" s="357"/>
      <c r="AU250" s="357"/>
      <c r="AV250" s="357"/>
      <c r="BM250" s="366"/>
      <c r="BN250" s="366"/>
    </row>
    <row r="251" spans="1:66" x14ac:dyDescent="0.25">
      <c r="A251" s="62">
        <v>248</v>
      </c>
      <c r="H251" s="430"/>
      <c r="I251" s="431"/>
      <c r="J251" s="432"/>
      <c r="K251" s="432"/>
      <c r="AI251" s="357"/>
      <c r="AJ251" s="357"/>
      <c r="AK251" s="357"/>
      <c r="AL251" s="357"/>
      <c r="AM251" s="357"/>
      <c r="AN251" s="357"/>
      <c r="AO251" s="357"/>
      <c r="AP251" s="357"/>
      <c r="AQ251" s="357"/>
      <c r="AR251" s="357"/>
      <c r="AS251" s="357"/>
      <c r="AT251" s="357"/>
      <c r="AU251" s="357"/>
      <c r="AV251" s="357"/>
      <c r="BM251" s="366"/>
      <c r="BN251" s="366"/>
    </row>
    <row r="252" spans="1:66" x14ac:dyDescent="0.25">
      <c r="A252" s="62">
        <v>249</v>
      </c>
      <c r="H252" s="430"/>
      <c r="I252" s="431"/>
      <c r="J252" s="432"/>
      <c r="K252" s="432"/>
      <c r="AI252" s="357"/>
      <c r="AJ252" s="357"/>
      <c r="AK252" s="357"/>
      <c r="AL252" s="357"/>
      <c r="AM252" s="357"/>
      <c r="AN252" s="357"/>
      <c r="AO252" s="357"/>
      <c r="AP252" s="357"/>
      <c r="AQ252" s="357"/>
      <c r="AR252" s="357"/>
      <c r="AS252" s="357"/>
      <c r="AT252" s="357"/>
      <c r="AU252" s="357"/>
      <c r="AV252" s="357"/>
      <c r="BM252" s="366"/>
      <c r="BN252" s="366"/>
    </row>
    <row r="253" spans="1:66" x14ac:dyDescent="0.25">
      <c r="A253" s="62">
        <v>250</v>
      </c>
      <c r="H253" s="430"/>
      <c r="I253" s="431"/>
      <c r="J253" s="432"/>
      <c r="K253" s="432"/>
      <c r="AI253" s="357"/>
      <c r="AJ253" s="357"/>
      <c r="AK253" s="357"/>
      <c r="AL253" s="357"/>
      <c r="AM253" s="357"/>
      <c r="AN253" s="357"/>
      <c r="AO253" s="357"/>
      <c r="AP253" s="357"/>
      <c r="AQ253" s="357"/>
      <c r="AR253" s="357"/>
      <c r="AS253" s="357"/>
      <c r="AT253" s="357"/>
      <c r="AU253" s="357"/>
      <c r="AV253" s="357"/>
      <c r="BM253" s="366"/>
      <c r="BN253" s="366"/>
    </row>
    <row r="254" spans="1:66" x14ac:dyDescent="0.25">
      <c r="A254" s="62">
        <v>251</v>
      </c>
      <c r="H254" s="430"/>
      <c r="I254" s="431"/>
      <c r="J254" s="432"/>
      <c r="K254" s="432"/>
      <c r="AI254" s="357"/>
      <c r="AJ254" s="357"/>
      <c r="AK254" s="357"/>
      <c r="AL254" s="357"/>
      <c r="AM254" s="357"/>
      <c r="AN254" s="357"/>
      <c r="AO254" s="357"/>
      <c r="AP254" s="357"/>
      <c r="AQ254" s="357"/>
      <c r="AR254" s="357"/>
      <c r="AS254" s="357"/>
      <c r="AT254" s="357"/>
      <c r="AU254" s="357"/>
      <c r="AV254" s="357"/>
      <c r="BM254" s="366"/>
      <c r="BN254" s="366"/>
    </row>
    <row r="255" spans="1:66" x14ac:dyDescent="0.25">
      <c r="A255" s="62">
        <v>252</v>
      </c>
      <c r="H255" s="430"/>
      <c r="I255" s="431"/>
      <c r="J255" s="432"/>
      <c r="K255" s="432"/>
      <c r="AI255" s="357"/>
      <c r="AJ255" s="357"/>
      <c r="AK255" s="357"/>
      <c r="AL255" s="357"/>
      <c r="AM255" s="357"/>
      <c r="AN255" s="357"/>
      <c r="AO255" s="357"/>
      <c r="AP255" s="357"/>
      <c r="AQ255" s="357"/>
      <c r="AR255" s="357"/>
      <c r="AS255" s="357"/>
      <c r="AT255" s="357"/>
      <c r="AU255" s="357"/>
      <c r="AV255" s="357"/>
      <c r="BM255" s="366"/>
      <c r="BN255" s="366"/>
    </row>
    <row r="256" spans="1:66" x14ac:dyDescent="0.25">
      <c r="A256" s="62">
        <v>253</v>
      </c>
      <c r="H256" s="430"/>
      <c r="I256" s="431"/>
      <c r="J256" s="432"/>
      <c r="K256" s="432"/>
      <c r="AI256" s="357"/>
      <c r="AJ256" s="357"/>
      <c r="AK256" s="357"/>
      <c r="AL256" s="357"/>
      <c r="AM256" s="357"/>
      <c r="AN256" s="357"/>
      <c r="AO256" s="357"/>
      <c r="AP256" s="357"/>
      <c r="AQ256" s="357"/>
      <c r="AR256" s="357"/>
      <c r="AS256" s="357"/>
      <c r="AT256" s="357"/>
      <c r="AU256" s="357"/>
      <c r="AV256" s="357"/>
      <c r="BM256" s="366"/>
      <c r="BN256" s="366"/>
    </row>
    <row r="257" spans="1:66" x14ac:dyDescent="0.25">
      <c r="A257" s="62">
        <v>254</v>
      </c>
      <c r="H257" s="430"/>
      <c r="I257" s="431"/>
      <c r="J257" s="432"/>
      <c r="K257" s="432"/>
      <c r="AI257" s="357"/>
      <c r="AJ257" s="357"/>
      <c r="AK257" s="357"/>
      <c r="AL257" s="357"/>
      <c r="AM257" s="357"/>
      <c r="AN257" s="357"/>
      <c r="AO257" s="357"/>
      <c r="AP257" s="357"/>
      <c r="AQ257" s="357"/>
      <c r="AR257" s="357"/>
      <c r="AS257" s="357"/>
      <c r="AT257" s="357"/>
      <c r="AU257" s="357"/>
      <c r="AV257" s="357"/>
      <c r="BM257" s="366"/>
      <c r="BN257" s="366"/>
    </row>
    <row r="258" spans="1:66" x14ac:dyDescent="0.25">
      <c r="A258" s="62">
        <v>255</v>
      </c>
      <c r="H258" s="430"/>
      <c r="I258" s="431"/>
      <c r="J258" s="432"/>
      <c r="K258" s="432"/>
      <c r="AI258" s="357"/>
      <c r="AJ258" s="357"/>
      <c r="AK258" s="357"/>
      <c r="AL258" s="357"/>
      <c r="AM258" s="357"/>
      <c r="AN258" s="357"/>
      <c r="AO258" s="357"/>
      <c r="AP258" s="357"/>
      <c r="AQ258" s="357"/>
      <c r="AR258" s="357"/>
      <c r="AS258" s="357"/>
      <c r="AT258" s="357"/>
      <c r="AU258" s="357"/>
      <c r="AV258" s="357"/>
      <c r="BM258" s="366"/>
      <c r="BN258" s="366"/>
    </row>
    <row r="259" spans="1:66" x14ac:dyDescent="0.25">
      <c r="A259" s="62">
        <v>256</v>
      </c>
      <c r="H259" s="430"/>
      <c r="I259" s="431"/>
      <c r="J259" s="432"/>
      <c r="K259" s="432"/>
      <c r="AI259" s="357"/>
      <c r="AJ259" s="357"/>
      <c r="AK259" s="357"/>
      <c r="AL259" s="357"/>
      <c r="AM259" s="357"/>
      <c r="AN259" s="357"/>
      <c r="AO259" s="357"/>
      <c r="AP259" s="357"/>
      <c r="AQ259" s="357"/>
      <c r="AR259" s="357"/>
      <c r="AS259" s="357"/>
      <c r="AT259" s="357"/>
      <c r="AU259" s="357"/>
      <c r="AV259" s="357"/>
      <c r="BM259" s="366"/>
      <c r="BN259" s="366"/>
    </row>
    <row r="260" spans="1:66" x14ac:dyDescent="0.25">
      <c r="A260" s="62">
        <v>257</v>
      </c>
      <c r="H260" s="430"/>
      <c r="I260" s="431"/>
      <c r="J260" s="432"/>
      <c r="K260" s="432"/>
      <c r="AI260" s="357"/>
      <c r="AJ260" s="357"/>
      <c r="AK260" s="357"/>
      <c r="AL260" s="357"/>
      <c r="AM260" s="357"/>
      <c r="AN260" s="357"/>
      <c r="AO260" s="357"/>
      <c r="AP260" s="357"/>
      <c r="AQ260" s="357"/>
      <c r="AR260" s="357"/>
      <c r="AS260" s="357"/>
      <c r="AT260" s="357"/>
      <c r="AU260" s="357"/>
      <c r="AV260" s="357"/>
      <c r="BM260" s="366"/>
      <c r="BN260" s="366"/>
    </row>
    <row r="261" spans="1:66" x14ac:dyDescent="0.25">
      <c r="A261" s="62">
        <v>258</v>
      </c>
      <c r="H261" s="430"/>
      <c r="I261" s="431"/>
      <c r="J261" s="432"/>
      <c r="K261" s="432"/>
      <c r="AI261" s="357"/>
      <c r="AJ261" s="357"/>
      <c r="AK261" s="357"/>
      <c r="AL261" s="357"/>
      <c r="AM261" s="357"/>
      <c r="AN261" s="357"/>
      <c r="AO261" s="357"/>
      <c r="AP261" s="357"/>
      <c r="AQ261" s="357"/>
      <c r="AR261" s="357"/>
      <c r="AS261" s="357"/>
      <c r="AT261" s="357"/>
      <c r="AU261" s="357"/>
      <c r="AV261" s="357"/>
      <c r="BM261" s="366"/>
      <c r="BN261" s="366"/>
    </row>
    <row r="262" spans="1:66" x14ac:dyDescent="0.25">
      <c r="A262" s="62">
        <v>259</v>
      </c>
      <c r="H262" s="430"/>
      <c r="I262" s="431"/>
      <c r="J262" s="432"/>
      <c r="K262" s="432"/>
      <c r="AI262" s="357"/>
      <c r="AJ262" s="357"/>
      <c r="AK262" s="357"/>
      <c r="AL262" s="357"/>
      <c r="AM262" s="357"/>
      <c r="AN262" s="357"/>
      <c r="AO262" s="357"/>
      <c r="AP262" s="357"/>
      <c r="AQ262" s="357"/>
      <c r="AR262" s="357"/>
      <c r="AS262" s="357"/>
      <c r="AT262" s="357"/>
      <c r="AU262" s="357"/>
      <c r="AV262" s="357"/>
      <c r="BM262" s="366"/>
      <c r="BN262" s="366"/>
    </row>
    <row r="263" spans="1:66" x14ac:dyDescent="0.25">
      <c r="A263" s="62">
        <v>260</v>
      </c>
      <c r="H263" s="430"/>
      <c r="I263" s="431"/>
      <c r="J263" s="432"/>
      <c r="K263" s="432"/>
      <c r="AI263" s="357"/>
      <c r="AJ263" s="357"/>
      <c r="AK263" s="357"/>
      <c r="AL263" s="357"/>
      <c r="AM263" s="357"/>
      <c r="AN263" s="357"/>
      <c r="AO263" s="357"/>
      <c r="AP263" s="357"/>
      <c r="AQ263" s="357"/>
      <c r="AR263" s="357"/>
      <c r="AS263" s="357"/>
      <c r="AT263" s="357"/>
      <c r="AU263" s="357"/>
      <c r="AV263" s="357"/>
      <c r="BM263" s="366"/>
      <c r="BN263" s="366"/>
    </row>
    <row r="264" spans="1:66" x14ac:dyDescent="0.25">
      <c r="A264" s="62">
        <v>261</v>
      </c>
      <c r="H264" s="430"/>
      <c r="I264" s="431"/>
      <c r="J264" s="432"/>
      <c r="K264" s="432"/>
      <c r="AI264" s="357"/>
      <c r="AJ264" s="357"/>
      <c r="AK264" s="357"/>
      <c r="AL264" s="357"/>
      <c r="AM264" s="357"/>
      <c r="AN264" s="357"/>
      <c r="AO264" s="357"/>
      <c r="AP264" s="357"/>
      <c r="AQ264" s="357"/>
      <c r="AR264" s="357"/>
      <c r="AS264" s="357"/>
      <c r="AT264" s="357"/>
      <c r="AU264" s="357"/>
      <c r="AV264" s="357"/>
      <c r="BM264" s="366"/>
      <c r="BN264" s="366"/>
    </row>
    <row r="265" spans="1:66" x14ac:dyDescent="0.25">
      <c r="A265" s="62">
        <v>262</v>
      </c>
      <c r="H265" s="430"/>
      <c r="I265" s="431"/>
      <c r="J265" s="432"/>
      <c r="K265" s="432"/>
      <c r="AI265" s="357"/>
      <c r="AJ265" s="357"/>
      <c r="AK265" s="357"/>
      <c r="AL265" s="357"/>
      <c r="AM265" s="357"/>
      <c r="AN265" s="357"/>
      <c r="AO265" s="357"/>
      <c r="AP265" s="357"/>
      <c r="AQ265" s="357"/>
      <c r="AR265" s="357"/>
      <c r="AS265" s="357"/>
      <c r="AT265" s="357"/>
      <c r="AU265" s="357"/>
      <c r="AV265" s="357"/>
      <c r="BM265" s="366"/>
      <c r="BN265" s="366"/>
    </row>
    <row r="266" spans="1:66" x14ac:dyDescent="0.25">
      <c r="A266" s="62">
        <v>263</v>
      </c>
      <c r="H266" s="430"/>
      <c r="I266" s="431"/>
      <c r="J266" s="432"/>
      <c r="K266" s="432"/>
      <c r="AI266" s="357"/>
      <c r="AJ266" s="357"/>
      <c r="AK266" s="357"/>
      <c r="AL266" s="357"/>
      <c r="AM266" s="357"/>
      <c r="AN266" s="357"/>
      <c r="AO266" s="357"/>
      <c r="AP266" s="357"/>
      <c r="AQ266" s="357"/>
      <c r="AR266" s="357"/>
      <c r="AS266" s="357"/>
      <c r="AT266" s="357"/>
      <c r="AU266" s="357"/>
      <c r="AV266" s="357"/>
      <c r="BM266" s="366"/>
      <c r="BN266" s="366"/>
    </row>
    <row r="267" spans="1:66" x14ac:dyDescent="0.25">
      <c r="A267" s="62">
        <v>264</v>
      </c>
      <c r="H267" s="430"/>
      <c r="I267" s="431"/>
      <c r="J267" s="432"/>
      <c r="K267" s="432"/>
      <c r="AI267" s="357"/>
      <c r="AJ267" s="357"/>
      <c r="AK267" s="357"/>
      <c r="AL267" s="357"/>
      <c r="AM267" s="357"/>
      <c r="AN267" s="357"/>
      <c r="AO267" s="357"/>
      <c r="AP267" s="357"/>
      <c r="AQ267" s="357"/>
      <c r="AR267" s="357"/>
      <c r="AS267" s="357"/>
      <c r="AT267" s="357"/>
      <c r="AU267" s="357"/>
      <c r="AV267" s="357"/>
      <c r="BM267" s="366"/>
      <c r="BN267" s="366"/>
    </row>
    <row r="268" spans="1:66" x14ac:dyDescent="0.25">
      <c r="A268" s="62">
        <v>265</v>
      </c>
      <c r="H268" s="430"/>
      <c r="I268" s="431"/>
      <c r="J268" s="432"/>
      <c r="K268" s="432"/>
      <c r="AI268" s="357"/>
      <c r="AJ268" s="357"/>
      <c r="AK268" s="357"/>
      <c r="AL268" s="357"/>
      <c r="AM268" s="357"/>
      <c r="AN268" s="357"/>
      <c r="AO268" s="357"/>
      <c r="AP268" s="357"/>
      <c r="AQ268" s="357"/>
      <c r="AR268" s="357"/>
      <c r="AS268" s="357"/>
      <c r="AT268" s="357"/>
      <c r="AU268" s="357"/>
      <c r="AV268" s="357"/>
      <c r="BM268" s="366"/>
      <c r="BN268" s="366"/>
    </row>
    <row r="269" spans="1:66" x14ac:dyDescent="0.25">
      <c r="A269" s="62">
        <v>266</v>
      </c>
      <c r="H269" s="430"/>
      <c r="I269" s="431"/>
      <c r="J269" s="432"/>
      <c r="K269" s="432"/>
      <c r="AI269" s="357"/>
      <c r="AJ269" s="357"/>
      <c r="AK269" s="357"/>
      <c r="AL269" s="357"/>
      <c r="AM269" s="357"/>
      <c r="AN269" s="357"/>
      <c r="AO269" s="357"/>
      <c r="AP269" s="357"/>
      <c r="AQ269" s="357"/>
      <c r="AR269" s="357"/>
      <c r="AS269" s="357"/>
      <c r="AT269" s="357"/>
      <c r="AU269" s="357"/>
      <c r="AV269" s="357"/>
      <c r="BM269" s="366"/>
      <c r="BN269" s="366"/>
    </row>
    <row r="270" spans="1:66" x14ac:dyDescent="0.25">
      <c r="A270" s="62">
        <v>267</v>
      </c>
      <c r="H270" s="430"/>
      <c r="I270" s="431"/>
      <c r="J270" s="432"/>
      <c r="K270" s="432"/>
      <c r="AI270" s="357"/>
      <c r="AJ270" s="357"/>
      <c r="AK270" s="357"/>
      <c r="AL270" s="357"/>
      <c r="AM270" s="357"/>
      <c r="AN270" s="357"/>
      <c r="AO270" s="357"/>
      <c r="AP270" s="357"/>
      <c r="AQ270" s="357"/>
      <c r="AR270" s="357"/>
      <c r="AS270" s="357"/>
      <c r="AT270" s="357"/>
      <c r="AU270" s="357"/>
      <c r="AV270" s="357"/>
      <c r="BM270" s="366"/>
      <c r="BN270" s="366"/>
    </row>
    <row r="271" spans="1:66" x14ac:dyDescent="0.25">
      <c r="A271" s="62">
        <v>268</v>
      </c>
      <c r="H271" s="430"/>
      <c r="I271" s="431"/>
      <c r="J271" s="432"/>
      <c r="K271" s="432"/>
      <c r="AI271" s="357"/>
      <c r="AJ271" s="357"/>
      <c r="AK271" s="357"/>
      <c r="AL271" s="357"/>
      <c r="AM271" s="357"/>
      <c r="AN271" s="357"/>
      <c r="AO271" s="357"/>
      <c r="AP271" s="357"/>
      <c r="AQ271" s="357"/>
      <c r="AR271" s="357"/>
      <c r="AS271" s="357"/>
      <c r="AT271" s="357"/>
      <c r="AU271" s="357"/>
      <c r="AV271" s="357"/>
      <c r="BM271" s="366"/>
      <c r="BN271" s="366"/>
    </row>
    <row r="272" spans="1:66" x14ac:dyDescent="0.25">
      <c r="A272" s="62">
        <v>269</v>
      </c>
      <c r="H272" s="430"/>
      <c r="I272" s="431"/>
      <c r="J272" s="432"/>
      <c r="K272" s="432"/>
      <c r="AI272" s="357"/>
      <c r="AJ272" s="357"/>
      <c r="AK272" s="357"/>
      <c r="AL272" s="357"/>
      <c r="AM272" s="357"/>
      <c r="AN272" s="357"/>
      <c r="AO272" s="357"/>
      <c r="AP272" s="357"/>
      <c r="AQ272" s="357"/>
      <c r="AR272" s="357"/>
      <c r="AS272" s="357"/>
      <c r="AT272" s="357"/>
      <c r="AU272" s="357"/>
      <c r="AV272" s="357"/>
      <c r="BM272" s="366"/>
      <c r="BN272" s="366"/>
    </row>
    <row r="273" spans="1:66" x14ac:dyDescent="0.25">
      <c r="A273" s="62">
        <v>270</v>
      </c>
      <c r="H273" s="430"/>
      <c r="I273" s="431"/>
      <c r="J273" s="432"/>
      <c r="K273" s="432"/>
      <c r="AI273" s="357"/>
      <c r="AJ273" s="357"/>
      <c r="AK273" s="357"/>
      <c r="AL273" s="357"/>
      <c r="AM273" s="357"/>
      <c r="AN273" s="357"/>
      <c r="AO273" s="357"/>
      <c r="AP273" s="357"/>
      <c r="AQ273" s="357"/>
      <c r="AR273" s="357"/>
      <c r="AS273" s="357"/>
      <c r="AT273" s="357"/>
      <c r="AU273" s="357"/>
      <c r="AV273" s="357"/>
      <c r="BM273" s="366"/>
      <c r="BN273" s="366"/>
    </row>
    <row r="274" spans="1:66" x14ac:dyDescent="0.25">
      <c r="A274" s="62">
        <v>271</v>
      </c>
      <c r="H274" s="430"/>
      <c r="I274" s="431"/>
      <c r="J274" s="432"/>
      <c r="K274" s="432"/>
      <c r="AI274" s="357"/>
      <c r="AJ274" s="357"/>
      <c r="AK274" s="357"/>
      <c r="AL274" s="357"/>
      <c r="AM274" s="357"/>
      <c r="AN274" s="357"/>
      <c r="AO274" s="357"/>
      <c r="AP274" s="357"/>
      <c r="AQ274" s="357"/>
      <c r="AR274" s="357"/>
      <c r="AS274" s="357"/>
      <c r="AT274" s="357"/>
      <c r="AU274" s="357"/>
      <c r="AV274" s="357"/>
      <c r="BM274" s="366"/>
      <c r="BN274" s="366"/>
    </row>
    <row r="275" spans="1:66" x14ac:dyDescent="0.25">
      <c r="A275" s="62">
        <v>272</v>
      </c>
      <c r="H275" s="430"/>
      <c r="I275" s="431"/>
      <c r="J275" s="432"/>
      <c r="K275" s="432"/>
      <c r="AI275" s="357"/>
      <c r="AJ275" s="357"/>
      <c r="AK275" s="357"/>
      <c r="AL275" s="357"/>
      <c r="AM275" s="357"/>
      <c r="AN275" s="357"/>
      <c r="AO275" s="357"/>
      <c r="AP275" s="357"/>
      <c r="AQ275" s="357"/>
      <c r="AR275" s="357"/>
      <c r="AS275" s="357"/>
      <c r="AT275" s="357"/>
      <c r="AU275" s="357"/>
      <c r="AV275" s="357"/>
      <c r="BM275" s="366"/>
      <c r="BN275" s="366"/>
    </row>
    <row r="276" spans="1:66" x14ac:dyDescent="0.25">
      <c r="A276" s="62">
        <v>273</v>
      </c>
      <c r="H276" s="430"/>
      <c r="I276" s="431"/>
      <c r="J276" s="432"/>
      <c r="K276" s="432"/>
      <c r="AI276" s="357"/>
      <c r="AJ276" s="357"/>
      <c r="AK276" s="357"/>
      <c r="AL276" s="357"/>
      <c r="AM276" s="357"/>
      <c r="AN276" s="357"/>
      <c r="AO276" s="357"/>
      <c r="AP276" s="357"/>
      <c r="AQ276" s="357"/>
      <c r="AR276" s="357"/>
      <c r="AS276" s="357"/>
      <c r="AT276" s="357"/>
      <c r="AU276" s="357"/>
      <c r="AV276" s="357"/>
      <c r="BM276" s="366"/>
      <c r="BN276" s="366"/>
    </row>
    <row r="277" spans="1:66" x14ac:dyDescent="0.25">
      <c r="A277" s="62">
        <v>274</v>
      </c>
      <c r="H277" s="430"/>
      <c r="I277" s="431"/>
      <c r="J277" s="432"/>
      <c r="K277" s="432"/>
      <c r="AI277" s="357"/>
      <c r="AJ277" s="357"/>
      <c r="AK277" s="357"/>
      <c r="AL277" s="357"/>
      <c r="AM277" s="357"/>
      <c r="AN277" s="357"/>
      <c r="AO277" s="357"/>
      <c r="AP277" s="357"/>
      <c r="AQ277" s="357"/>
      <c r="AR277" s="357"/>
      <c r="AS277" s="357"/>
      <c r="AT277" s="357"/>
      <c r="AU277" s="357"/>
      <c r="AV277" s="357"/>
      <c r="BM277" s="366"/>
      <c r="BN277" s="366"/>
    </row>
    <row r="278" spans="1:66" x14ac:dyDescent="0.25">
      <c r="A278" s="62">
        <v>275</v>
      </c>
      <c r="H278" s="430"/>
      <c r="I278" s="431"/>
      <c r="J278" s="432"/>
      <c r="K278" s="432"/>
      <c r="AI278" s="357"/>
      <c r="AJ278" s="357"/>
      <c r="AK278" s="357"/>
      <c r="AL278" s="357"/>
      <c r="AM278" s="357"/>
      <c r="AN278" s="357"/>
      <c r="AO278" s="357"/>
      <c r="AP278" s="357"/>
      <c r="AQ278" s="357"/>
      <c r="AR278" s="357"/>
      <c r="AS278" s="357"/>
      <c r="AT278" s="357"/>
      <c r="AU278" s="357"/>
      <c r="AV278" s="357"/>
      <c r="BM278" s="366"/>
      <c r="BN278" s="366"/>
    </row>
    <row r="279" spans="1:66" x14ac:dyDescent="0.25">
      <c r="A279" s="62">
        <v>276</v>
      </c>
      <c r="H279" s="430"/>
      <c r="I279" s="431"/>
      <c r="J279" s="432"/>
      <c r="K279" s="432"/>
      <c r="AI279" s="357"/>
      <c r="AJ279" s="357"/>
      <c r="AK279" s="357"/>
      <c r="AL279" s="357"/>
      <c r="AM279" s="357"/>
      <c r="AN279" s="357"/>
      <c r="AO279" s="357"/>
      <c r="AP279" s="357"/>
      <c r="AQ279" s="357"/>
      <c r="AR279" s="357"/>
      <c r="AS279" s="357"/>
      <c r="AT279" s="357"/>
      <c r="AU279" s="357"/>
      <c r="AV279" s="357"/>
      <c r="BM279" s="366"/>
      <c r="BN279" s="366"/>
    </row>
    <row r="280" spans="1:66" x14ac:dyDescent="0.25">
      <c r="A280" s="62">
        <v>277</v>
      </c>
      <c r="H280" s="430"/>
      <c r="I280" s="431"/>
      <c r="J280" s="432"/>
      <c r="K280" s="432"/>
      <c r="AI280" s="357"/>
      <c r="AJ280" s="357"/>
      <c r="AK280" s="357"/>
      <c r="AL280" s="357"/>
      <c r="AM280" s="357"/>
      <c r="AN280" s="357"/>
      <c r="AO280" s="357"/>
      <c r="AP280" s="357"/>
      <c r="AQ280" s="357"/>
      <c r="AR280" s="357"/>
      <c r="AS280" s="357"/>
      <c r="AT280" s="357"/>
      <c r="AU280" s="357"/>
      <c r="AV280" s="357"/>
      <c r="BM280" s="366"/>
      <c r="BN280" s="366"/>
    </row>
    <row r="281" spans="1:66" x14ac:dyDescent="0.25">
      <c r="A281" s="62">
        <v>278</v>
      </c>
      <c r="H281" s="430"/>
      <c r="I281" s="431"/>
      <c r="J281" s="432"/>
      <c r="K281" s="432"/>
      <c r="AI281" s="357"/>
      <c r="AJ281" s="357"/>
      <c r="AK281" s="357"/>
      <c r="AL281" s="357"/>
      <c r="AM281" s="357"/>
      <c r="AN281" s="357"/>
      <c r="AO281" s="357"/>
      <c r="AP281" s="357"/>
      <c r="AQ281" s="357"/>
      <c r="AR281" s="357"/>
      <c r="AS281" s="357"/>
      <c r="AT281" s="357"/>
      <c r="AU281" s="357"/>
      <c r="AV281" s="357"/>
      <c r="BM281" s="366"/>
      <c r="BN281" s="366"/>
    </row>
    <row r="282" spans="1:66" x14ac:dyDescent="0.25">
      <c r="A282" s="62">
        <v>279</v>
      </c>
      <c r="H282" s="430"/>
      <c r="I282" s="431"/>
      <c r="J282" s="432"/>
      <c r="K282" s="432"/>
      <c r="AI282" s="357"/>
      <c r="AJ282" s="357"/>
      <c r="AK282" s="357"/>
      <c r="AL282" s="357"/>
      <c r="AM282" s="357"/>
      <c r="AN282" s="357"/>
      <c r="AO282" s="357"/>
      <c r="AP282" s="357"/>
      <c r="AQ282" s="357"/>
      <c r="AR282" s="357"/>
      <c r="AS282" s="357"/>
      <c r="AT282" s="357"/>
      <c r="AU282" s="357"/>
      <c r="AV282" s="357"/>
      <c r="BM282" s="366"/>
      <c r="BN282" s="366"/>
    </row>
    <row r="283" spans="1:66" x14ac:dyDescent="0.25">
      <c r="A283" s="62">
        <v>280</v>
      </c>
      <c r="H283" s="430"/>
      <c r="I283" s="431"/>
      <c r="J283" s="432"/>
      <c r="K283" s="432"/>
      <c r="AI283" s="357"/>
      <c r="AJ283" s="357"/>
      <c r="AK283" s="357"/>
      <c r="AL283" s="357"/>
      <c r="AM283" s="357"/>
      <c r="AN283" s="357"/>
      <c r="AO283" s="357"/>
      <c r="AP283" s="357"/>
      <c r="AQ283" s="357"/>
      <c r="AR283" s="357"/>
      <c r="AS283" s="357"/>
      <c r="AT283" s="357"/>
      <c r="AU283" s="357"/>
      <c r="AV283" s="357"/>
      <c r="BM283" s="366"/>
      <c r="BN283" s="366"/>
    </row>
    <row r="284" spans="1:66" x14ac:dyDescent="0.25">
      <c r="A284" s="62">
        <v>281</v>
      </c>
      <c r="H284" s="430"/>
      <c r="I284" s="431"/>
      <c r="J284" s="432"/>
      <c r="K284" s="432"/>
      <c r="AI284" s="357"/>
      <c r="AJ284" s="357"/>
      <c r="AK284" s="357"/>
      <c r="AL284" s="357"/>
      <c r="AM284" s="357"/>
      <c r="AN284" s="357"/>
      <c r="AO284" s="357"/>
      <c r="AP284" s="357"/>
      <c r="AQ284" s="357"/>
      <c r="AR284" s="357"/>
      <c r="AS284" s="357"/>
      <c r="AT284" s="357"/>
      <c r="AU284" s="357"/>
      <c r="AV284" s="357"/>
      <c r="BM284" s="366"/>
      <c r="BN284" s="366"/>
    </row>
    <row r="285" spans="1:66" x14ac:dyDescent="0.25">
      <c r="A285" s="62">
        <v>282</v>
      </c>
      <c r="H285" s="430"/>
      <c r="I285" s="431"/>
      <c r="J285" s="432"/>
      <c r="K285" s="432"/>
      <c r="AI285" s="357"/>
      <c r="AJ285" s="357"/>
      <c r="AK285" s="357"/>
      <c r="AL285" s="357"/>
      <c r="AM285" s="357"/>
      <c r="AN285" s="357"/>
      <c r="AO285" s="357"/>
      <c r="AP285" s="357"/>
      <c r="AQ285" s="357"/>
      <c r="AR285" s="357"/>
      <c r="AS285" s="357"/>
      <c r="AT285" s="357"/>
      <c r="AU285" s="357"/>
      <c r="AV285" s="357"/>
      <c r="BM285" s="366"/>
      <c r="BN285" s="366"/>
    </row>
    <row r="286" spans="1:66" x14ac:dyDescent="0.25">
      <c r="A286" s="62">
        <v>283</v>
      </c>
      <c r="H286" s="430"/>
      <c r="I286" s="431"/>
      <c r="J286" s="432"/>
      <c r="K286" s="432"/>
      <c r="AI286" s="357"/>
      <c r="AJ286" s="357"/>
      <c r="AK286" s="357"/>
      <c r="AL286" s="357"/>
      <c r="AM286" s="357"/>
      <c r="AN286" s="357"/>
      <c r="AO286" s="357"/>
      <c r="AP286" s="357"/>
      <c r="AQ286" s="357"/>
      <c r="AR286" s="357"/>
      <c r="AS286" s="357"/>
      <c r="AT286" s="357"/>
      <c r="AU286" s="357"/>
      <c r="AV286" s="357"/>
      <c r="BM286" s="366"/>
      <c r="BN286" s="366"/>
    </row>
    <row r="287" spans="1:66" x14ac:dyDescent="0.25">
      <c r="A287" s="62">
        <v>284</v>
      </c>
      <c r="H287" s="430"/>
      <c r="I287" s="431"/>
      <c r="J287" s="432"/>
      <c r="K287" s="432"/>
      <c r="AI287" s="357"/>
      <c r="AJ287" s="357"/>
      <c r="AK287" s="357"/>
      <c r="AL287" s="357"/>
      <c r="AM287" s="357"/>
      <c r="AN287" s="357"/>
      <c r="AO287" s="357"/>
      <c r="AP287" s="357"/>
      <c r="AQ287" s="357"/>
      <c r="AR287" s="357"/>
      <c r="AS287" s="357"/>
      <c r="AT287" s="357"/>
      <c r="AU287" s="357"/>
      <c r="AV287" s="357"/>
      <c r="BM287" s="366"/>
      <c r="BN287" s="366"/>
    </row>
    <row r="288" spans="1:66" x14ac:dyDescent="0.25">
      <c r="A288" s="62">
        <v>285</v>
      </c>
      <c r="H288" s="430"/>
      <c r="I288" s="431"/>
      <c r="J288" s="432"/>
      <c r="K288" s="432"/>
      <c r="AI288" s="357"/>
      <c r="AJ288" s="357"/>
      <c r="AK288" s="357"/>
      <c r="AL288" s="357"/>
      <c r="AM288" s="357"/>
      <c r="AN288" s="357"/>
      <c r="AO288" s="357"/>
      <c r="AP288" s="357"/>
      <c r="AQ288" s="357"/>
      <c r="AR288" s="357"/>
      <c r="AS288" s="357"/>
      <c r="AT288" s="357"/>
      <c r="AU288" s="357"/>
      <c r="AV288" s="357"/>
      <c r="BM288" s="366"/>
      <c r="BN288" s="366"/>
    </row>
    <row r="289" spans="1:66" x14ac:dyDescent="0.25">
      <c r="A289" s="62">
        <v>286</v>
      </c>
      <c r="H289" s="430"/>
      <c r="I289" s="431"/>
      <c r="J289" s="432"/>
      <c r="K289" s="432"/>
      <c r="AI289" s="357"/>
      <c r="AJ289" s="357"/>
      <c r="AK289" s="357"/>
      <c r="AL289" s="357"/>
      <c r="AM289" s="357"/>
      <c r="AN289" s="357"/>
      <c r="AO289" s="357"/>
      <c r="AP289" s="357"/>
      <c r="AQ289" s="357"/>
      <c r="AR289" s="357"/>
      <c r="AS289" s="357"/>
      <c r="AT289" s="357"/>
      <c r="AU289" s="357"/>
      <c r="AV289" s="357"/>
      <c r="BM289" s="366"/>
      <c r="BN289" s="366"/>
    </row>
    <row r="290" spans="1:66" x14ac:dyDescent="0.25">
      <c r="A290" s="62">
        <v>287</v>
      </c>
      <c r="H290" s="430"/>
      <c r="I290" s="431"/>
      <c r="J290" s="432"/>
      <c r="K290" s="432"/>
      <c r="AI290" s="357"/>
      <c r="AJ290" s="357"/>
      <c r="AK290" s="357"/>
      <c r="AL290" s="357"/>
      <c r="AM290" s="357"/>
      <c r="AN290" s="357"/>
      <c r="AO290" s="357"/>
      <c r="AP290" s="357"/>
      <c r="AQ290" s="357"/>
      <c r="AR290" s="357"/>
      <c r="AS290" s="357"/>
      <c r="AT290" s="357"/>
      <c r="AU290" s="357"/>
      <c r="AV290" s="357"/>
      <c r="BM290" s="366"/>
      <c r="BN290" s="366"/>
    </row>
    <row r="291" spans="1:66" x14ac:dyDescent="0.25">
      <c r="A291" s="62">
        <v>288</v>
      </c>
      <c r="H291" s="430"/>
      <c r="I291" s="431"/>
      <c r="J291" s="432"/>
      <c r="K291" s="432"/>
      <c r="AI291" s="357"/>
      <c r="AJ291" s="357"/>
      <c r="AK291" s="357"/>
      <c r="AL291" s="357"/>
      <c r="AM291" s="357"/>
      <c r="AN291" s="357"/>
      <c r="AO291" s="357"/>
      <c r="AP291" s="357"/>
      <c r="AQ291" s="357"/>
      <c r="AR291" s="357"/>
      <c r="AS291" s="357"/>
      <c r="AT291" s="357"/>
      <c r="AU291" s="357"/>
      <c r="AV291" s="357"/>
      <c r="BM291" s="366"/>
      <c r="BN291" s="366"/>
    </row>
    <row r="292" spans="1:66" x14ac:dyDescent="0.25">
      <c r="A292" s="62">
        <v>289</v>
      </c>
      <c r="H292" s="430"/>
      <c r="I292" s="431"/>
      <c r="J292" s="432"/>
      <c r="K292" s="432"/>
      <c r="AI292" s="357"/>
      <c r="AJ292" s="357"/>
      <c r="AK292" s="357"/>
      <c r="AL292" s="357"/>
      <c r="AM292" s="357"/>
      <c r="AN292" s="357"/>
      <c r="AO292" s="357"/>
      <c r="AP292" s="357"/>
      <c r="AQ292" s="357"/>
      <c r="AR292" s="357"/>
      <c r="AS292" s="357"/>
      <c r="AT292" s="357"/>
      <c r="AU292" s="357"/>
      <c r="AV292" s="357"/>
      <c r="BM292" s="366"/>
      <c r="BN292" s="366"/>
    </row>
    <row r="293" spans="1:66" x14ac:dyDescent="0.25">
      <c r="A293" s="62">
        <v>290</v>
      </c>
      <c r="H293" s="430"/>
      <c r="I293" s="431"/>
      <c r="J293" s="432"/>
      <c r="K293" s="432"/>
      <c r="AI293" s="357"/>
      <c r="AJ293" s="357"/>
      <c r="AK293" s="357"/>
      <c r="AL293" s="357"/>
      <c r="AM293" s="357"/>
      <c r="AN293" s="357"/>
      <c r="AO293" s="357"/>
      <c r="AP293" s="357"/>
      <c r="AQ293" s="357"/>
      <c r="AR293" s="357"/>
      <c r="AS293" s="357"/>
      <c r="AT293" s="357"/>
      <c r="AU293" s="357"/>
      <c r="AV293" s="357"/>
      <c r="BM293" s="366"/>
      <c r="BN293" s="366"/>
    </row>
    <row r="294" spans="1:66" x14ac:dyDescent="0.25">
      <c r="A294" s="62">
        <v>291</v>
      </c>
      <c r="H294" s="430"/>
      <c r="I294" s="431"/>
      <c r="J294" s="432"/>
      <c r="K294" s="432"/>
      <c r="AI294" s="357"/>
      <c r="AJ294" s="357"/>
      <c r="AK294" s="357"/>
      <c r="AL294" s="357"/>
      <c r="AM294" s="357"/>
      <c r="AN294" s="357"/>
      <c r="AO294" s="357"/>
      <c r="AP294" s="357"/>
      <c r="AQ294" s="357"/>
      <c r="AR294" s="357"/>
      <c r="AS294" s="357"/>
      <c r="AT294" s="357"/>
      <c r="AU294" s="357"/>
      <c r="AV294" s="357"/>
      <c r="BM294" s="366"/>
      <c r="BN294" s="366"/>
    </row>
    <row r="295" spans="1:66" x14ac:dyDescent="0.25">
      <c r="A295" s="62">
        <v>292</v>
      </c>
      <c r="H295" s="430"/>
      <c r="I295" s="431"/>
      <c r="J295" s="432"/>
      <c r="K295" s="432"/>
      <c r="AI295" s="357"/>
      <c r="AJ295" s="357"/>
      <c r="AK295" s="357"/>
      <c r="AL295" s="357"/>
      <c r="AM295" s="357"/>
      <c r="AN295" s="357"/>
      <c r="AO295" s="357"/>
      <c r="AP295" s="357"/>
      <c r="AQ295" s="357"/>
      <c r="AR295" s="357"/>
      <c r="AS295" s="357"/>
      <c r="AT295" s="357"/>
      <c r="AU295" s="357"/>
      <c r="AV295" s="357"/>
      <c r="BM295" s="366"/>
      <c r="BN295" s="366"/>
    </row>
    <row r="296" spans="1:66" x14ac:dyDescent="0.25">
      <c r="A296" s="62">
        <v>293</v>
      </c>
      <c r="H296" s="430"/>
      <c r="I296" s="431"/>
      <c r="J296" s="432"/>
      <c r="K296" s="432"/>
      <c r="AI296" s="357"/>
      <c r="AJ296" s="357"/>
      <c r="AK296" s="357"/>
      <c r="AL296" s="357"/>
      <c r="AM296" s="357"/>
      <c r="AN296" s="357"/>
      <c r="AO296" s="357"/>
      <c r="AP296" s="357"/>
      <c r="AQ296" s="357"/>
      <c r="AR296" s="357"/>
      <c r="AS296" s="357"/>
      <c r="AT296" s="357"/>
      <c r="AU296" s="357"/>
      <c r="AV296" s="357"/>
      <c r="BM296" s="366"/>
      <c r="BN296" s="366"/>
    </row>
    <row r="297" spans="1:66" x14ac:dyDescent="0.25">
      <c r="A297" s="62">
        <v>294</v>
      </c>
      <c r="H297" s="430"/>
      <c r="I297" s="431"/>
      <c r="J297" s="432"/>
      <c r="K297" s="432"/>
      <c r="AI297" s="357"/>
      <c r="AJ297" s="357"/>
      <c r="AK297" s="357"/>
      <c r="AL297" s="357"/>
      <c r="AM297" s="357"/>
      <c r="AN297" s="357"/>
      <c r="AO297" s="357"/>
      <c r="AP297" s="357"/>
      <c r="AQ297" s="357"/>
      <c r="AR297" s="357"/>
      <c r="AS297" s="357"/>
      <c r="AT297" s="357"/>
      <c r="AU297" s="357"/>
      <c r="AV297" s="357"/>
      <c r="BM297" s="366"/>
      <c r="BN297" s="366"/>
    </row>
    <row r="298" spans="1:66" x14ac:dyDescent="0.25">
      <c r="A298" s="62">
        <v>295</v>
      </c>
      <c r="H298" s="430"/>
      <c r="I298" s="431"/>
      <c r="J298" s="432"/>
      <c r="K298" s="432"/>
      <c r="AI298" s="357"/>
      <c r="AJ298" s="357"/>
      <c r="AK298" s="357"/>
      <c r="AL298" s="357"/>
      <c r="AM298" s="357"/>
      <c r="AN298" s="357"/>
      <c r="AO298" s="357"/>
      <c r="AP298" s="357"/>
      <c r="AQ298" s="357"/>
      <c r="AR298" s="357"/>
      <c r="AS298" s="357"/>
      <c r="AT298" s="357"/>
      <c r="AU298" s="357"/>
      <c r="AV298" s="357"/>
      <c r="BM298" s="366"/>
      <c r="BN298" s="366"/>
    </row>
    <row r="299" spans="1:66" x14ac:dyDescent="0.25">
      <c r="A299" s="62">
        <v>296</v>
      </c>
      <c r="H299" s="430"/>
      <c r="I299" s="431"/>
      <c r="J299" s="432"/>
      <c r="K299" s="432"/>
      <c r="AI299" s="357"/>
      <c r="AJ299" s="357"/>
      <c r="AK299" s="357"/>
      <c r="AL299" s="357"/>
      <c r="AM299" s="357"/>
      <c r="AN299" s="357"/>
      <c r="AO299" s="357"/>
      <c r="AP299" s="357"/>
      <c r="AQ299" s="357"/>
      <c r="AR299" s="357"/>
      <c r="AS299" s="357"/>
      <c r="AT299" s="357"/>
      <c r="AU299" s="357"/>
      <c r="AV299" s="357"/>
      <c r="BM299" s="366"/>
      <c r="BN299" s="366"/>
    </row>
    <row r="300" spans="1:66" x14ac:dyDescent="0.25">
      <c r="A300" s="62">
        <v>297</v>
      </c>
      <c r="H300" s="430"/>
      <c r="I300" s="431"/>
      <c r="J300" s="432"/>
      <c r="K300" s="432"/>
      <c r="AI300" s="357"/>
      <c r="AJ300" s="357"/>
      <c r="AK300" s="357"/>
      <c r="AL300" s="357"/>
      <c r="AM300" s="357"/>
      <c r="AN300" s="357"/>
      <c r="AO300" s="357"/>
      <c r="AP300" s="357"/>
      <c r="AQ300" s="357"/>
      <c r="AR300" s="357"/>
      <c r="AS300" s="357"/>
      <c r="AT300" s="357"/>
      <c r="AU300" s="357"/>
      <c r="AV300" s="357"/>
      <c r="BM300" s="366"/>
      <c r="BN300" s="366"/>
    </row>
    <row r="301" spans="1:66" x14ac:dyDescent="0.25">
      <c r="A301" s="62">
        <v>298</v>
      </c>
      <c r="H301" s="430"/>
      <c r="I301" s="431"/>
      <c r="J301" s="432"/>
      <c r="K301" s="432"/>
      <c r="AI301" s="357"/>
      <c r="AJ301" s="357"/>
      <c r="AK301" s="357"/>
      <c r="AL301" s="357"/>
      <c r="AM301" s="357"/>
      <c r="AN301" s="357"/>
      <c r="AO301" s="357"/>
      <c r="AP301" s="357"/>
      <c r="AQ301" s="357"/>
      <c r="AR301" s="357"/>
      <c r="AS301" s="357"/>
      <c r="AT301" s="357"/>
      <c r="AU301" s="357"/>
      <c r="AV301" s="357"/>
      <c r="BM301" s="366"/>
      <c r="BN301" s="366"/>
    </row>
    <row r="302" spans="1:66" x14ac:dyDescent="0.25">
      <c r="A302" s="62">
        <v>299</v>
      </c>
      <c r="H302" s="430"/>
      <c r="I302" s="431"/>
      <c r="J302" s="432"/>
      <c r="K302" s="432"/>
      <c r="AI302" s="357"/>
      <c r="AJ302" s="357"/>
      <c r="AK302" s="357"/>
      <c r="AL302" s="357"/>
      <c r="AM302" s="357"/>
      <c r="AN302" s="357"/>
      <c r="AO302" s="357"/>
      <c r="AP302" s="357"/>
      <c r="AQ302" s="357"/>
      <c r="AR302" s="357"/>
      <c r="AS302" s="357"/>
      <c r="AT302" s="357"/>
      <c r="AU302" s="357"/>
      <c r="AV302" s="357"/>
      <c r="BM302" s="366"/>
      <c r="BN302" s="366"/>
    </row>
    <row r="303" spans="1:66" x14ac:dyDescent="0.25">
      <c r="A303" s="62">
        <v>300</v>
      </c>
      <c r="H303" s="430"/>
      <c r="I303" s="431"/>
      <c r="J303" s="432"/>
      <c r="K303" s="432"/>
      <c r="AI303" s="357"/>
      <c r="AJ303" s="357"/>
      <c r="AK303" s="357"/>
      <c r="AL303" s="357"/>
      <c r="AM303" s="357"/>
      <c r="AN303" s="357"/>
      <c r="AO303" s="357"/>
      <c r="AP303" s="357"/>
      <c r="AQ303" s="357"/>
      <c r="AR303" s="357"/>
      <c r="AS303" s="357"/>
      <c r="AT303" s="357"/>
      <c r="AU303" s="357"/>
      <c r="AV303" s="357"/>
      <c r="BM303" s="366"/>
      <c r="BN303" s="366"/>
    </row>
    <row r="304" spans="1:66" x14ac:dyDescent="0.25">
      <c r="A304" s="62">
        <v>301</v>
      </c>
      <c r="H304" s="430"/>
      <c r="I304" s="431"/>
      <c r="J304" s="432"/>
      <c r="K304" s="432"/>
      <c r="AI304" s="357"/>
      <c r="AJ304" s="357"/>
      <c r="AK304" s="357"/>
      <c r="AL304" s="357"/>
      <c r="AM304" s="357"/>
      <c r="AN304" s="357"/>
      <c r="AO304" s="357"/>
      <c r="AP304" s="357"/>
      <c r="AQ304" s="357"/>
      <c r="AR304" s="357"/>
      <c r="AS304" s="357"/>
      <c r="AT304" s="357"/>
      <c r="AU304" s="357"/>
      <c r="AV304" s="357"/>
      <c r="BM304" s="366"/>
      <c r="BN304" s="366"/>
    </row>
    <row r="305" spans="1:66" x14ac:dyDescent="0.25">
      <c r="A305" s="62">
        <v>302</v>
      </c>
      <c r="H305" s="430"/>
      <c r="I305" s="431"/>
      <c r="J305" s="432"/>
      <c r="K305" s="432"/>
      <c r="AI305" s="357"/>
      <c r="AJ305" s="357"/>
      <c r="AK305" s="357"/>
      <c r="AL305" s="357"/>
      <c r="AM305" s="357"/>
      <c r="AN305" s="357"/>
      <c r="AO305" s="357"/>
      <c r="AP305" s="357"/>
      <c r="AQ305" s="357"/>
      <c r="AR305" s="357"/>
      <c r="AS305" s="357"/>
      <c r="AT305" s="357"/>
      <c r="AU305" s="357"/>
      <c r="AV305" s="357"/>
      <c r="BM305" s="366"/>
      <c r="BN305" s="366"/>
    </row>
    <row r="306" spans="1:66" x14ac:dyDescent="0.25">
      <c r="A306" s="62">
        <v>303</v>
      </c>
      <c r="H306" s="430"/>
      <c r="I306" s="431"/>
      <c r="J306" s="432"/>
      <c r="K306" s="432"/>
      <c r="AI306" s="357"/>
      <c r="AJ306" s="357"/>
      <c r="AK306" s="357"/>
      <c r="AL306" s="357"/>
      <c r="AM306" s="357"/>
      <c r="AN306" s="357"/>
      <c r="AO306" s="357"/>
      <c r="AP306" s="357"/>
      <c r="AQ306" s="357"/>
      <c r="AR306" s="357"/>
      <c r="AS306" s="357"/>
      <c r="AT306" s="357"/>
      <c r="AU306" s="357"/>
      <c r="AV306" s="357"/>
      <c r="BM306" s="366"/>
      <c r="BN306" s="366"/>
    </row>
    <row r="307" spans="1:66" x14ac:dyDescent="0.25">
      <c r="A307" s="62">
        <v>304</v>
      </c>
      <c r="H307" s="430"/>
      <c r="I307" s="431"/>
      <c r="J307" s="432"/>
      <c r="K307" s="432"/>
      <c r="AI307" s="357"/>
      <c r="AJ307" s="357"/>
      <c r="AK307" s="357"/>
      <c r="AL307" s="357"/>
      <c r="AM307" s="357"/>
      <c r="AN307" s="357"/>
      <c r="AO307" s="357"/>
      <c r="AP307" s="357"/>
      <c r="AQ307" s="357"/>
      <c r="AR307" s="357"/>
      <c r="AS307" s="357"/>
      <c r="AT307" s="357"/>
      <c r="AU307" s="357"/>
      <c r="AV307" s="357"/>
      <c r="BM307" s="366"/>
      <c r="BN307" s="366"/>
    </row>
    <row r="308" spans="1:66" x14ac:dyDescent="0.25">
      <c r="A308" s="62">
        <v>305</v>
      </c>
      <c r="H308" s="430"/>
      <c r="I308" s="431"/>
      <c r="J308" s="432"/>
      <c r="K308" s="432"/>
      <c r="AI308" s="357"/>
      <c r="AJ308" s="357"/>
      <c r="AK308" s="357"/>
      <c r="AL308" s="357"/>
      <c r="AM308" s="357"/>
      <c r="AN308" s="357"/>
      <c r="AO308" s="357"/>
      <c r="AP308" s="357"/>
      <c r="AQ308" s="357"/>
      <c r="AR308" s="357"/>
      <c r="AS308" s="357"/>
      <c r="AT308" s="357"/>
      <c r="AU308" s="357"/>
      <c r="AV308" s="357"/>
      <c r="BM308" s="366"/>
      <c r="BN308" s="366"/>
    </row>
    <row r="309" spans="1:66" x14ac:dyDescent="0.25">
      <c r="A309" s="62">
        <v>306</v>
      </c>
      <c r="H309" s="430"/>
      <c r="I309" s="431"/>
      <c r="J309" s="432"/>
      <c r="K309" s="432"/>
      <c r="AI309" s="357"/>
      <c r="AJ309" s="357"/>
      <c r="AK309" s="357"/>
      <c r="AL309" s="357"/>
      <c r="AM309" s="357"/>
      <c r="AN309" s="357"/>
      <c r="AO309" s="357"/>
      <c r="AP309" s="357"/>
      <c r="AQ309" s="357"/>
      <c r="AR309" s="357"/>
      <c r="AS309" s="357"/>
      <c r="AT309" s="357"/>
      <c r="AU309" s="357"/>
      <c r="AV309" s="357"/>
      <c r="BM309" s="366"/>
      <c r="BN309" s="366"/>
    </row>
    <row r="310" spans="1:66" x14ac:dyDescent="0.25">
      <c r="A310" s="62">
        <v>307</v>
      </c>
      <c r="H310" s="430"/>
      <c r="I310" s="431"/>
      <c r="J310" s="432"/>
      <c r="K310" s="432"/>
      <c r="AI310" s="357"/>
      <c r="AJ310" s="357"/>
      <c r="AK310" s="357"/>
      <c r="AL310" s="357"/>
      <c r="AM310" s="357"/>
      <c r="AN310" s="357"/>
      <c r="AO310" s="357"/>
      <c r="AP310" s="357"/>
      <c r="AQ310" s="357"/>
      <c r="AR310" s="357"/>
      <c r="AS310" s="357"/>
      <c r="AT310" s="357"/>
      <c r="AU310" s="357"/>
      <c r="AV310" s="357"/>
      <c r="BM310" s="366"/>
      <c r="BN310" s="366"/>
    </row>
    <row r="311" spans="1:66" x14ac:dyDescent="0.25">
      <c r="A311" s="62">
        <v>308</v>
      </c>
      <c r="H311" s="430"/>
      <c r="I311" s="431"/>
      <c r="J311" s="432"/>
      <c r="K311" s="432"/>
      <c r="AI311" s="357"/>
      <c r="AJ311" s="357"/>
      <c r="AK311" s="357"/>
      <c r="AL311" s="357"/>
      <c r="AM311" s="357"/>
      <c r="AN311" s="357"/>
      <c r="AO311" s="357"/>
      <c r="AP311" s="357"/>
      <c r="AQ311" s="357"/>
      <c r="AR311" s="357"/>
      <c r="AS311" s="357"/>
      <c r="AT311" s="357"/>
      <c r="AU311" s="357"/>
      <c r="AV311" s="357"/>
      <c r="BM311" s="366"/>
      <c r="BN311" s="366"/>
    </row>
    <row r="312" spans="1:66" x14ac:dyDescent="0.25">
      <c r="A312" s="62">
        <v>309</v>
      </c>
      <c r="H312" s="430"/>
      <c r="I312" s="431"/>
      <c r="J312" s="432"/>
      <c r="K312" s="432"/>
      <c r="AI312" s="357"/>
      <c r="AJ312" s="357"/>
      <c r="AK312" s="357"/>
      <c r="AL312" s="357"/>
      <c r="AM312" s="357"/>
      <c r="AN312" s="357"/>
      <c r="AO312" s="357"/>
      <c r="AP312" s="357"/>
      <c r="AQ312" s="357"/>
      <c r="AR312" s="357"/>
      <c r="AS312" s="357"/>
      <c r="AT312" s="357"/>
      <c r="AU312" s="357"/>
      <c r="AV312" s="357"/>
      <c r="BM312" s="366"/>
      <c r="BN312" s="366"/>
    </row>
    <row r="313" spans="1:66" x14ac:dyDescent="0.25">
      <c r="A313" s="62">
        <v>310</v>
      </c>
      <c r="H313" s="430"/>
      <c r="I313" s="431"/>
      <c r="J313" s="432"/>
      <c r="K313" s="432"/>
      <c r="AI313" s="357"/>
      <c r="AJ313" s="357"/>
      <c r="AK313" s="357"/>
      <c r="AL313" s="357"/>
      <c r="AM313" s="357"/>
      <c r="AN313" s="357"/>
      <c r="AO313" s="357"/>
      <c r="AP313" s="357"/>
      <c r="AQ313" s="357"/>
      <c r="AR313" s="357"/>
      <c r="AS313" s="357"/>
      <c r="AT313" s="357"/>
      <c r="AU313" s="357"/>
      <c r="AV313" s="357"/>
      <c r="BM313" s="366"/>
      <c r="BN313" s="366"/>
    </row>
    <row r="314" spans="1:66" x14ac:dyDescent="0.25">
      <c r="A314" s="62">
        <v>311</v>
      </c>
      <c r="H314" s="430"/>
      <c r="I314" s="431"/>
      <c r="J314" s="432"/>
      <c r="K314" s="432"/>
      <c r="AI314" s="357"/>
      <c r="AJ314" s="357"/>
      <c r="AK314" s="357"/>
      <c r="AL314" s="357"/>
      <c r="AM314" s="357"/>
      <c r="AN314" s="357"/>
      <c r="AO314" s="357"/>
      <c r="AP314" s="357"/>
      <c r="AQ314" s="357"/>
      <c r="AR314" s="357"/>
      <c r="AS314" s="357"/>
      <c r="AT314" s="357"/>
      <c r="AU314" s="357"/>
      <c r="AV314" s="357"/>
      <c r="BM314" s="366"/>
      <c r="BN314" s="366"/>
    </row>
    <row r="315" spans="1:66" x14ac:dyDescent="0.25">
      <c r="A315" s="62">
        <v>312</v>
      </c>
      <c r="H315" s="430"/>
      <c r="I315" s="431"/>
      <c r="J315" s="432"/>
      <c r="K315" s="432"/>
      <c r="AI315" s="357"/>
      <c r="AJ315" s="357"/>
      <c r="AK315" s="357"/>
      <c r="AL315" s="357"/>
      <c r="AM315" s="357"/>
      <c r="AN315" s="357"/>
      <c r="AO315" s="357"/>
      <c r="AP315" s="357"/>
      <c r="AQ315" s="357"/>
      <c r="AR315" s="357"/>
      <c r="AS315" s="357"/>
      <c r="AT315" s="357"/>
      <c r="AU315" s="357"/>
      <c r="AV315" s="357"/>
      <c r="BM315" s="366"/>
      <c r="BN315" s="366"/>
    </row>
    <row r="316" spans="1:66" x14ac:dyDescent="0.25">
      <c r="A316" s="62">
        <v>313</v>
      </c>
      <c r="H316" s="430"/>
      <c r="I316" s="431"/>
      <c r="J316" s="432"/>
      <c r="K316" s="432"/>
      <c r="AI316" s="357"/>
      <c r="AJ316" s="357"/>
      <c r="AK316" s="357"/>
      <c r="AL316" s="357"/>
      <c r="AM316" s="357"/>
      <c r="AN316" s="357"/>
      <c r="AO316" s="357"/>
      <c r="AP316" s="357"/>
      <c r="AQ316" s="357"/>
      <c r="AR316" s="357"/>
      <c r="AS316" s="357"/>
      <c r="AT316" s="357"/>
      <c r="AU316" s="357"/>
      <c r="AV316" s="357"/>
      <c r="BM316" s="366"/>
      <c r="BN316" s="366"/>
    </row>
    <row r="317" spans="1:66" x14ac:dyDescent="0.25">
      <c r="A317" s="62">
        <v>314</v>
      </c>
      <c r="H317" s="430"/>
      <c r="I317" s="431"/>
      <c r="J317" s="432"/>
      <c r="K317" s="432"/>
      <c r="AI317" s="357"/>
      <c r="AJ317" s="357"/>
      <c r="AK317" s="357"/>
      <c r="AL317" s="357"/>
      <c r="AM317" s="357"/>
      <c r="AN317" s="357"/>
      <c r="AO317" s="357"/>
      <c r="AP317" s="357"/>
      <c r="AQ317" s="357"/>
      <c r="AR317" s="357"/>
      <c r="AS317" s="357"/>
      <c r="AT317" s="357"/>
      <c r="AU317" s="357"/>
      <c r="AV317" s="357"/>
      <c r="BM317" s="366"/>
      <c r="BN317" s="366"/>
    </row>
    <row r="318" spans="1:66" x14ac:dyDescent="0.25">
      <c r="H318" s="430"/>
      <c r="I318" s="431"/>
      <c r="J318" s="432"/>
      <c r="K318" s="432"/>
      <c r="AI318" s="357"/>
      <c r="AJ318" s="357"/>
      <c r="AK318" s="357"/>
      <c r="AL318" s="357"/>
      <c r="AM318" s="357"/>
      <c r="AN318" s="357"/>
      <c r="AO318" s="357"/>
      <c r="AP318" s="357"/>
      <c r="AQ318" s="357"/>
      <c r="AR318" s="357"/>
      <c r="AS318" s="357"/>
      <c r="AT318" s="357"/>
      <c r="AU318" s="357"/>
      <c r="AV318" s="357"/>
      <c r="BM318" s="366"/>
      <c r="BN318" s="366"/>
    </row>
    <row r="319" spans="1:66" x14ac:dyDescent="0.25">
      <c r="H319" s="430"/>
      <c r="I319" s="431"/>
      <c r="J319" s="432"/>
      <c r="K319" s="432"/>
      <c r="AI319" s="357"/>
      <c r="AJ319" s="357"/>
      <c r="AK319" s="357"/>
      <c r="AL319" s="357"/>
      <c r="AM319" s="357"/>
      <c r="AN319" s="357"/>
      <c r="AO319" s="357"/>
      <c r="AP319" s="357"/>
      <c r="AQ319" s="357"/>
      <c r="AR319" s="357"/>
      <c r="AS319" s="357"/>
      <c r="AT319" s="357"/>
      <c r="AU319" s="357"/>
      <c r="AV319" s="357"/>
      <c r="BM319" s="366"/>
      <c r="BN319" s="366"/>
    </row>
    <row r="320" spans="1:66" x14ac:dyDescent="0.25">
      <c r="H320" s="430"/>
      <c r="I320" s="431"/>
      <c r="J320" s="432"/>
      <c r="K320" s="432"/>
      <c r="AI320" s="357"/>
      <c r="AJ320" s="357"/>
      <c r="AK320" s="357"/>
      <c r="AL320" s="357"/>
      <c r="AM320" s="357"/>
      <c r="AN320" s="357"/>
      <c r="AO320" s="357"/>
      <c r="AP320" s="357"/>
      <c r="AQ320" s="357"/>
      <c r="AR320" s="357"/>
      <c r="AS320" s="357"/>
      <c r="AT320" s="357"/>
      <c r="AU320" s="357"/>
      <c r="AV320" s="357"/>
      <c r="BM320" s="366"/>
      <c r="BN320" s="366"/>
    </row>
    <row r="321" spans="8:66" x14ac:dyDescent="0.25">
      <c r="H321" s="430"/>
      <c r="I321" s="431"/>
      <c r="J321" s="432"/>
      <c r="K321" s="432"/>
      <c r="AI321" s="357"/>
      <c r="AJ321" s="357"/>
      <c r="AK321" s="357"/>
      <c r="AL321" s="357"/>
      <c r="AM321" s="357"/>
      <c r="AN321" s="357"/>
      <c r="AO321" s="357"/>
      <c r="AP321" s="357"/>
      <c r="AQ321" s="357"/>
      <c r="AR321" s="357"/>
      <c r="AS321" s="357"/>
      <c r="AT321" s="357"/>
      <c r="AU321" s="357"/>
      <c r="AV321" s="357"/>
      <c r="BM321" s="366"/>
      <c r="BN321" s="366"/>
    </row>
    <row r="322" spans="8:66" x14ac:dyDescent="0.25">
      <c r="H322" s="430"/>
      <c r="I322" s="431"/>
      <c r="J322" s="432"/>
      <c r="K322" s="432"/>
      <c r="AI322" s="357"/>
      <c r="AJ322" s="357"/>
      <c r="AK322" s="357"/>
      <c r="AL322" s="357"/>
      <c r="AM322" s="357"/>
      <c r="AN322" s="357"/>
      <c r="AO322" s="357"/>
      <c r="AP322" s="357"/>
      <c r="AQ322" s="357"/>
      <c r="AR322" s="357"/>
      <c r="AS322" s="357"/>
      <c r="AT322" s="357"/>
      <c r="AU322" s="357"/>
      <c r="AV322" s="357"/>
      <c r="BM322" s="366"/>
      <c r="BN322" s="366"/>
    </row>
    <row r="323" spans="8:66" x14ac:dyDescent="0.25">
      <c r="H323" s="430"/>
      <c r="I323" s="431"/>
      <c r="J323" s="432"/>
      <c r="K323" s="432"/>
      <c r="AI323" s="357"/>
      <c r="AJ323" s="357"/>
      <c r="AK323" s="357"/>
      <c r="AL323" s="357"/>
      <c r="AM323" s="357"/>
      <c r="AN323" s="357"/>
      <c r="AO323" s="357"/>
      <c r="AP323" s="357"/>
      <c r="AQ323" s="357"/>
      <c r="AR323" s="357"/>
      <c r="AS323" s="357"/>
      <c r="AT323" s="357"/>
      <c r="AU323" s="357"/>
      <c r="AV323" s="357"/>
      <c r="BM323" s="366"/>
      <c r="BN323" s="366"/>
    </row>
    <row r="324" spans="8:66" x14ac:dyDescent="0.25">
      <c r="H324" s="430"/>
      <c r="I324" s="431"/>
      <c r="J324" s="432"/>
      <c r="K324" s="432"/>
      <c r="AI324" s="357"/>
      <c r="AJ324" s="357"/>
      <c r="AK324" s="357"/>
      <c r="AL324" s="357"/>
      <c r="AM324" s="357"/>
      <c r="AN324" s="357"/>
      <c r="AO324" s="357"/>
      <c r="AP324" s="357"/>
      <c r="AQ324" s="357"/>
      <c r="AR324" s="357"/>
      <c r="AS324" s="357"/>
      <c r="AT324" s="357"/>
      <c r="AU324" s="357"/>
      <c r="AV324" s="357"/>
      <c r="BM324" s="366"/>
      <c r="BN324" s="366"/>
    </row>
    <row r="325" spans="8:66" x14ac:dyDescent="0.25">
      <c r="H325" s="430"/>
      <c r="I325" s="431"/>
      <c r="J325" s="432"/>
      <c r="K325" s="432"/>
      <c r="AI325" s="357"/>
      <c r="AJ325" s="357"/>
      <c r="AK325" s="357"/>
      <c r="AL325" s="357"/>
      <c r="AM325" s="357"/>
      <c r="AN325" s="357"/>
      <c r="AO325" s="357"/>
      <c r="AP325" s="357"/>
      <c r="AQ325" s="357"/>
      <c r="AR325" s="357"/>
      <c r="AS325" s="357"/>
      <c r="AT325" s="357"/>
      <c r="AU325" s="357"/>
      <c r="AV325" s="357"/>
      <c r="BM325" s="366"/>
      <c r="BN325" s="366"/>
    </row>
    <row r="326" spans="8:66" x14ac:dyDescent="0.25">
      <c r="H326" s="430"/>
      <c r="I326" s="431"/>
      <c r="J326" s="432"/>
      <c r="K326" s="432"/>
      <c r="AI326" s="357"/>
      <c r="AJ326" s="357"/>
      <c r="AK326" s="357"/>
      <c r="AL326" s="357"/>
      <c r="AM326" s="357"/>
      <c r="AN326" s="357"/>
      <c r="AO326" s="357"/>
      <c r="AP326" s="357"/>
      <c r="AQ326" s="357"/>
      <c r="AR326" s="357"/>
      <c r="AS326" s="357"/>
      <c r="AT326" s="357"/>
      <c r="AU326" s="357"/>
      <c r="AV326" s="357"/>
      <c r="BM326" s="366"/>
      <c r="BN326" s="366"/>
    </row>
    <row r="327" spans="8:66" x14ac:dyDescent="0.25">
      <c r="H327" s="430"/>
      <c r="I327" s="431"/>
      <c r="J327" s="432"/>
      <c r="K327" s="432"/>
      <c r="AI327" s="357"/>
      <c r="AJ327" s="357"/>
      <c r="AK327" s="357"/>
      <c r="AL327" s="357"/>
      <c r="AM327" s="357"/>
      <c r="AN327" s="357"/>
      <c r="AO327" s="357"/>
      <c r="AP327" s="357"/>
      <c r="AQ327" s="357"/>
      <c r="AR327" s="357"/>
      <c r="AS327" s="357"/>
      <c r="AT327" s="357"/>
      <c r="AU327" s="357"/>
      <c r="AV327" s="357"/>
      <c r="BM327" s="366"/>
      <c r="BN327" s="366"/>
    </row>
    <row r="328" spans="8:66" x14ac:dyDescent="0.25">
      <c r="H328" s="430"/>
      <c r="I328" s="431"/>
      <c r="J328" s="432"/>
      <c r="K328" s="432"/>
      <c r="AI328" s="357"/>
      <c r="AJ328" s="357"/>
      <c r="AK328" s="357"/>
      <c r="AL328" s="357"/>
      <c r="AM328" s="357"/>
      <c r="AN328" s="357"/>
      <c r="AO328" s="357"/>
      <c r="AP328" s="357"/>
      <c r="AQ328" s="357"/>
      <c r="AR328" s="357"/>
      <c r="AS328" s="357"/>
      <c r="AT328" s="357"/>
      <c r="AU328" s="357"/>
      <c r="AV328" s="357"/>
      <c r="BM328" s="366"/>
      <c r="BN328" s="366"/>
    </row>
    <row r="329" spans="8:66" x14ac:dyDescent="0.25">
      <c r="H329" s="430"/>
      <c r="I329" s="431"/>
      <c r="J329" s="432"/>
      <c r="K329" s="432"/>
      <c r="AI329" s="357"/>
      <c r="AJ329" s="357"/>
      <c r="AK329" s="357"/>
      <c r="AL329" s="357"/>
      <c r="AM329" s="357"/>
      <c r="AN329" s="357"/>
      <c r="AO329" s="357"/>
      <c r="AP329" s="357"/>
      <c r="AQ329" s="357"/>
      <c r="AR329" s="357"/>
      <c r="AS329" s="357"/>
      <c r="AT329" s="357"/>
      <c r="AU329" s="357"/>
      <c r="AV329" s="357"/>
      <c r="BM329" s="366"/>
      <c r="BN329" s="366"/>
    </row>
    <row r="330" spans="8:66" x14ac:dyDescent="0.25">
      <c r="H330" s="430"/>
      <c r="I330" s="431"/>
      <c r="J330" s="432"/>
      <c r="K330" s="432"/>
      <c r="AI330" s="357"/>
      <c r="AJ330" s="357"/>
      <c r="AK330" s="357"/>
      <c r="AL330" s="357"/>
      <c r="AM330" s="357"/>
      <c r="AN330" s="357"/>
      <c r="AO330" s="357"/>
      <c r="AP330" s="357"/>
      <c r="AQ330" s="357"/>
      <c r="AR330" s="357"/>
      <c r="AS330" s="357"/>
      <c r="AT330" s="357"/>
      <c r="AU330" s="357"/>
      <c r="AV330" s="357"/>
      <c r="BM330" s="366"/>
      <c r="BN330" s="366"/>
    </row>
    <row r="331" spans="8:66" x14ac:dyDescent="0.25">
      <c r="H331" s="430"/>
      <c r="I331" s="431"/>
      <c r="J331" s="432"/>
      <c r="K331" s="432"/>
      <c r="AI331" s="357"/>
      <c r="AJ331" s="357"/>
      <c r="AK331" s="357"/>
      <c r="AL331" s="357"/>
      <c r="AM331" s="357"/>
      <c r="AN331" s="357"/>
      <c r="AO331" s="357"/>
      <c r="AP331" s="357"/>
      <c r="AQ331" s="357"/>
      <c r="AR331" s="357"/>
      <c r="AS331" s="357"/>
      <c r="AT331" s="357"/>
      <c r="AU331" s="357"/>
      <c r="AV331" s="357"/>
      <c r="BM331" s="366"/>
      <c r="BN331" s="366"/>
    </row>
    <row r="332" spans="8:66" x14ac:dyDescent="0.25">
      <c r="H332" s="430"/>
      <c r="I332" s="431"/>
      <c r="J332" s="432"/>
      <c r="K332" s="432"/>
      <c r="AI332" s="357"/>
      <c r="AJ332" s="357"/>
      <c r="AK332" s="357"/>
      <c r="AL332" s="357"/>
      <c r="AM332" s="357"/>
      <c r="AN332" s="357"/>
      <c r="AO332" s="357"/>
      <c r="AP332" s="357"/>
      <c r="AQ332" s="357"/>
      <c r="AR332" s="357"/>
      <c r="AS332" s="357"/>
      <c r="AT332" s="357"/>
      <c r="AU332" s="357"/>
      <c r="AV332" s="357"/>
      <c r="BM332" s="366"/>
      <c r="BN332" s="366"/>
    </row>
    <row r="333" spans="8:66" x14ac:dyDescent="0.25">
      <c r="H333" s="430"/>
      <c r="I333" s="431"/>
      <c r="J333" s="432"/>
      <c r="K333" s="432"/>
      <c r="AI333" s="357"/>
      <c r="AJ333" s="357"/>
      <c r="AK333" s="357"/>
      <c r="AL333" s="357"/>
      <c r="AM333" s="357"/>
      <c r="AN333" s="357"/>
      <c r="AO333" s="357"/>
      <c r="AP333" s="357"/>
      <c r="AQ333" s="357"/>
      <c r="AR333" s="357"/>
      <c r="AS333" s="357"/>
      <c r="AT333" s="357"/>
      <c r="AU333" s="357"/>
      <c r="AV333" s="357"/>
      <c r="BM333" s="366"/>
      <c r="BN333" s="366"/>
    </row>
    <row r="334" spans="8:66" x14ac:dyDescent="0.25">
      <c r="H334" s="430"/>
      <c r="I334" s="431"/>
      <c r="J334" s="432"/>
      <c r="K334" s="432"/>
      <c r="AI334" s="357"/>
      <c r="AJ334" s="357"/>
      <c r="AK334" s="357"/>
      <c r="AL334" s="357"/>
      <c r="AM334" s="357"/>
      <c r="AN334" s="357"/>
      <c r="AO334" s="357"/>
      <c r="AP334" s="357"/>
      <c r="AQ334" s="357"/>
      <c r="AR334" s="357"/>
      <c r="AS334" s="357"/>
      <c r="AT334" s="357"/>
      <c r="AU334" s="357"/>
      <c r="AV334" s="357"/>
      <c r="BM334" s="366"/>
      <c r="BN334" s="366"/>
    </row>
    <row r="335" spans="8:66" x14ac:dyDescent="0.25">
      <c r="H335" s="430"/>
      <c r="I335" s="431"/>
      <c r="J335" s="432"/>
      <c r="K335" s="432"/>
      <c r="AI335" s="357"/>
      <c r="AJ335" s="357"/>
      <c r="AK335" s="357"/>
      <c r="AL335" s="357"/>
      <c r="AM335" s="357"/>
      <c r="AN335" s="357"/>
      <c r="AO335" s="357"/>
      <c r="AP335" s="357"/>
      <c r="AQ335" s="357"/>
      <c r="AR335" s="357"/>
      <c r="AS335" s="357"/>
      <c r="AT335" s="357"/>
      <c r="AU335" s="357"/>
      <c r="AV335" s="357"/>
      <c r="BM335" s="366"/>
      <c r="BN335" s="366"/>
    </row>
    <row r="336" spans="8:66" x14ac:dyDescent="0.25">
      <c r="H336" s="430"/>
      <c r="I336" s="431"/>
      <c r="J336" s="432"/>
      <c r="K336" s="432"/>
      <c r="AI336" s="357"/>
      <c r="AJ336" s="357"/>
      <c r="AK336" s="357"/>
      <c r="AL336" s="357"/>
      <c r="AM336" s="357"/>
      <c r="AN336" s="357"/>
      <c r="AO336" s="357"/>
      <c r="AP336" s="357"/>
      <c r="AQ336" s="357"/>
      <c r="AR336" s="357"/>
      <c r="AS336" s="357"/>
      <c r="AT336" s="357"/>
      <c r="AU336" s="357"/>
      <c r="AV336" s="357"/>
      <c r="BM336" s="366"/>
      <c r="BN336" s="366"/>
    </row>
    <row r="337" spans="8:66" x14ac:dyDescent="0.25">
      <c r="H337" s="430"/>
      <c r="I337" s="431"/>
      <c r="J337" s="432"/>
      <c r="K337" s="432"/>
      <c r="AI337" s="357"/>
      <c r="AJ337" s="357"/>
      <c r="AK337" s="357"/>
      <c r="AL337" s="357"/>
      <c r="AM337" s="357"/>
      <c r="AN337" s="357"/>
      <c r="AO337" s="357"/>
      <c r="AP337" s="357"/>
      <c r="AQ337" s="357"/>
      <c r="AR337" s="357"/>
      <c r="AS337" s="357"/>
      <c r="AT337" s="357"/>
      <c r="AU337" s="357"/>
      <c r="AV337" s="357"/>
      <c r="BM337" s="366"/>
      <c r="BN337" s="366"/>
    </row>
    <row r="338" spans="8:66" x14ac:dyDescent="0.25">
      <c r="H338" s="430"/>
      <c r="I338" s="431"/>
      <c r="J338" s="432"/>
      <c r="K338" s="432"/>
      <c r="AI338" s="357"/>
      <c r="AJ338" s="357"/>
      <c r="AK338" s="357"/>
      <c r="AL338" s="357"/>
      <c r="AM338" s="357"/>
      <c r="AN338" s="357"/>
      <c r="AO338" s="357"/>
      <c r="AP338" s="357"/>
      <c r="AQ338" s="357"/>
      <c r="AR338" s="357"/>
      <c r="AS338" s="357"/>
      <c r="AT338" s="357"/>
      <c r="AU338" s="357"/>
      <c r="AV338" s="357"/>
      <c r="BM338" s="366"/>
      <c r="BN338" s="366"/>
    </row>
    <row r="339" spans="8:66" x14ac:dyDescent="0.25">
      <c r="H339" s="430"/>
      <c r="I339" s="431"/>
      <c r="J339" s="432"/>
      <c r="K339" s="432"/>
      <c r="AI339" s="357"/>
      <c r="AJ339" s="357"/>
      <c r="AK339" s="357"/>
      <c r="AL339" s="357"/>
      <c r="AM339" s="357"/>
      <c r="AN339" s="357"/>
      <c r="AO339" s="357"/>
      <c r="AP339" s="357"/>
      <c r="AQ339" s="357"/>
      <c r="AR339" s="357"/>
      <c r="AS339" s="357"/>
      <c r="AT339" s="357"/>
      <c r="AU339" s="357"/>
      <c r="AV339" s="357"/>
      <c r="BM339" s="366"/>
      <c r="BN339" s="366"/>
    </row>
    <row r="340" spans="8:66" x14ac:dyDescent="0.25">
      <c r="H340" s="430"/>
      <c r="I340" s="431"/>
      <c r="J340" s="432"/>
      <c r="K340" s="432"/>
      <c r="AI340" s="357"/>
      <c r="AJ340" s="357"/>
      <c r="AK340" s="357"/>
      <c r="AL340" s="357"/>
      <c r="AM340" s="357"/>
      <c r="AN340" s="357"/>
      <c r="AO340" s="357"/>
      <c r="AP340" s="357"/>
      <c r="AQ340" s="357"/>
      <c r="AR340" s="357"/>
      <c r="AS340" s="357"/>
      <c r="AT340" s="357"/>
      <c r="AU340" s="357"/>
      <c r="AV340" s="357"/>
      <c r="BM340" s="366"/>
      <c r="BN340" s="366"/>
    </row>
    <row r="341" spans="8:66" x14ac:dyDescent="0.25">
      <c r="H341" s="430"/>
      <c r="I341" s="431"/>
      <c r="J341" s="432"/>
      <c r="K341" s="432"/>
      <c r="AI341" s="357"/>
      <c r="AJ341" s="357"/>
      <c r="AK341" s="357"/>
      <c r="AL341" s="357"/>
      <c r="AM341" s="357"/>
      <c r="AN341" s="357"/>
      <c r="AO341" s="357"/>
      <c r="AP341" s="357"/>
      <c r="AQ341" s="357"/>
      <c r="AR341" s="357"/>
      <c r="AS341" s="357"/>
      <c r="AT341" s="357"/>
      <c r="AU341" s="357"/>
      <c r="AV341" s="357"/>
      <c r="BM341" s="366"/>
      <c r="BN341" s="366"/>
    </row>
    <row r="342" spans="8:66" x14ac:dyDescent="0.25">
      <c r="H342" s="430"/>
      <c r="I342" s="431"/>
      <c r="J342" s="432"/>
      <c r="K342" s="432"/>
      <c r="AI342" s="357"/>
      <c r="AJ342" s="357"/>
      <c r="AK342" s="357"/>
      <c r="AL342" s="357"/>
      <c r="AM342" s="357"/>
      <c r="AN342" s="357"/>
      <c r="AO342" s="357"/>
      <c r="AP342" s="357"/>
      <c r="AQ342" s="357"/>
      <c r="AR342" s="357"/>
      <c r="AS342" s="357"/>
      <c r="AT342" s="357"/>
      <c r="AU342" s="357"/>
      <c r="AV342" s="357"/>
      <c r="BM342" s="366"/>
      <c r="BN342" s="366"/>
    </row>
    <row r="343" spans="8:66" x14ac:dyDescent="0.25">
      <c r="H343" s="430"/>
      <c r="I343" s="431"/>
      <c r="J343" s="432"/>
      <c r="K343" s="432"/>
      <c r="AI343" s="357"/>
      <c r="AJ343" s="357"/>
      <c r="AK343" s="357"/>
      <c r="AL343" s="357"/>
      <c r="AM343" s="357"/>
      <c r="AN343" s="357"/>
      <c r="AO343" s="357"/>
      <c r="AP343" s="357"/>
      <c r="AQ343" s="357"/>
      <c r="AR343" s="357"/>
      <c r="AS343" s="357"/>
      <c r="AT343" s="357"/>
      <c r="AU343" s="357"/>
      <c r="AV343" s="357"/>
      <c r="BM343" s="366"/>
      <c r="BN343" s="366"/>
    </row>
    <row r="344" spans="8:66" x14ac:dyDescent="0.25">
      <c r="H344" s="430"/>
      <c r="I344" s="431"/>
      <c r="J344" s="432"/>
      <c r="K344" s="432"/>
      <c r="AI344" s="357"/>
      <c r="AJ344" s="357"/>
      <c r="AK344" s="357"/>
      <c r="AL344" s="357"/>
      <c r="AM344" s="357"/>
      <c r="AN344" s="357"/>
      <c r="AO344" s="357"/>
      <c r="AP344" s="357"/>
      <c r="AQ344" s="357"/>
      <c r="AR344" s="357"/>
      <c r="AS344" s="357"/>
      <c r="AT344" s="357"/>
      <c r="AU344" s="357"/>
      <c r="AV344" s="357"/>
      <c r="BM344" s="366"/>
      <c r="BN344" s="366"/>
    </row>
    <row r="345" spans="8:66" x14ac:dyDescent="0.25">
      <c r="H345" s="430"/>
      <c r="I345" s="431"/>
      <c r="J345" s="432"/>
      <c r="K345" s="432"/>
      <c r="AI345" s="357"/>
      <c r="AJ345" s="357"/>
      <c r="AK345" s="357"/>
      <c r="AL345" s="357"/>
      <c r="AM345" s="357"/>
      <c r="AN345" s="357"/>
      <c r="AO345" s="357"/>
      <c r="AP345" s="357"/>
      <c r="AQ345" s="357"/>
      <c r="AR345" s="357"/>
      <c r="AS345" s="357"/>
      <c r="AT345" s="357"/>
      <c r="AU345" s="357"/>
      <c r="AV345" s="357"/>
      <c r="BM345" s="366"/>
      <c r="BN345" s="366"/>
    </row>
    <row r="346" spans="8:66" x14ac:dyDescent="0.25">
      <c r="H346" s="430"/>
      <c r="I346" s="431"/>
      <c r="J346" s="432"/>
      <c r="K346" s="432"/>
      <c r="AI346" s="357"/>
      <c r="AJ346" s="357"/>
      <c r="AK346" s="357"/>
      <c r="AL346" s="357"/>
      <c r="AM346" s="357"/>
      <c r="AN346" s="357"/>
      <c r="AO346" s="357"/>
      <c r="AP346" s="357"/>
      <c r="AQ346" s="357"/>
      <c r="AR346" s="357"/>
      <c r="AS346" s="357"/>
      <c r="AT346" s="357"/>
      <c r="AU346" s="357"/>
      <c r="AV346" s="357"/>
      <c r="BM346" s="366"/>
      <c r="BN346" s="366"/>
    </row>
    <row r="347" spans="8:66" x14ac:dyDescent="0.25">
      <c r="H347" s="430"/>
      <c r="I347" s="431"/>
      <c r="J347" s="432"/>
      <c r="K347" s="432"/>
      <c r="AI347" s="357"/>
      <c r="AJ347" s="357"/>
      <c r="AK347" s="357"/>
      <c r="AL347" s="357"/>
      <c r="AM347" s="357"/>
      <c r="AN347" s="357"/>
      <c r="AO347" s="357"/>
      <c r="AP347" s="357"/>
      <c r="AQ347" s="357"/>
      <c r="AR347" s="357"/>
      <c r="AS347" s="357"/>
      <c r="AT347" s="357"/>
      <c r="AU347" s="357"/>
      <c r="AV347" s="357"/>
      <c r="BM347" s="366"/>
      <c r="BN347" s="366"/>
    </row>
    <row r="348" spans="8:66" x14ac:dyDescent="0.25">
      <c r="H348" s="430"/>
      <c r="I348" s="431"/>
      <c r="J348" s="432"/>
      <c r="K348" s="432"/>
      <c r="AI348" s="357"/>
      <c r="AJ348" s="357"/>
      <c r="AK348" s="357"/>
      <c r="AL348" s="357"/>
      <c r="AM348" s="357"/>
      <c r="AN348" s="357"/>
      <c r="AO348" s="357"/>
      <c r="AP348" s="357"/>
      <c r="AQ348" s="357"/>
      <c r="AR348" s="357"/>
      <c r="AS348" s="357"/>
      <c r="AT348" s="357"/>
      <c r="AU348" s="357"/>
      <c r="AV348" s="357"/>
      <c r="BM348" s="366"/>
      <c r="BN348" s="366"/>
    </row>
    <row r="349" spans="8:66" x14ac:dyDescent="0.25">
      <c r="H349" s="430"/>
      <c r="I349" s="431"/>
      <c r="J349" s="432"/>
      <c r="K349" s="432"/>
      <c r="AI349" s="357"/>
      <c r="AJ349" s="357"/>
      <c r="AK349" s="357"/>
      <c r="AL349" s="357"/>
      <c r="AM349" s="357"/>
      <c r="AN349" s="357"/>
      <c r="AO349" s="357"/>
      <c r="AP349" s="357"/>
      <c r="AQ349" s="357"/>
      <c r="AR349" s="357"/>
      <c r="AS349" s="357"/>
      <c r="AT349" s="357"/>
      <c r="AU349" s="357"/>
      <c r="AV349" s="357"/>
      <c r="BM349" s="366"/>
      <c r="BN349" s="366"/>
    </row>
    <row r="350" spans="8:66" x14ac:dyDescent="0.25">
      <c r="H350" s="430"/>
      <c r="I350" s="431"/>
      <c r="J350" s="432"/>
      <c r="K350" s="432"/>
      <c r="AI350" s="357"/>
      <c r="AJ350" s="357"/>
      <c r="AK350" s="357"/>
      <c r="AL350" s="357"/>
      <c r="AM350" s="357"/>
      <c r="AN350" s="357"/>
      <c r="AO350" s="357"/>
      <c r="AP350" s="357"/>
      <c r="AQ350" s="357"/>
      <c r="AR350" s="357"/>
      <c r="AS350" s="357"/>
      <c r="AT350" s="357"/>
      <c r="AU350" s="357"/>
      <c r="AV350" s="357"/>
      <c r="BM350" s="366"/>
      <c r="BN350" s="366"/>
    </row>
    <row r="351" spans="8:66" x14ac:dyDescent="0.25">
      <c r="H351" s="430"/>
      <c r="I351" s="431"/>
      <c r="J351" s="432"/>
      <c r="K351" s="432"/>
      <c r="AI351" s="357"/>
      <c r="AJ351" s="357"/>
      <c r="AK351" s="357"/>
      <c r="AL351" s="357"/>
      <c r="AM351" s="357"/>
      <c r="AN351" s="357"/>
      <c r="AO351" s="357"/>
      <c r="AP351" s="357"/>
      <c r="AQ351" s="357"/>
      <c r="AR351" s="357"/>
      <c r="AS351" s="357"/>
      <c r="AT351" s="357"/>
      <c r="AU351" s="357"/>
      <c r="AV351" s="357"/>
      <c r="BM351" s="366"/>
      <c r="BN351" s="366"/>
    </row>
    <row r="352" spans="8:66" x14ac:dyDescent="0.25">
      <c r="H352" s="430"/>
      <c r="I352" s="431"/>
      <c r="J352" s="432"/>
      <c r="K352" s="432"/>
      <c r="AI352" s="357"/>
      <c r="AJ352" s="357"/>
      <c r="AK352" s="357"/>
      <c r="AL352" s="357"/>
      <c r="AM352" s="357"/>
      <c r="AN352" s="357"/>
      <c r="AO352" s="357"/>
      <c r="AP352" s="357"/>
      <c r="AQ352" s="357"/>
      <c r="AR352" s="357"/>
      <c r="AS352" s="357"/>
      <c r="AT352" s="357"/>
      <c r="AU352" s="357"/>
      <c r="AV352" s="357"/>
      <c r="BM352" s="366"/>
      <c r="BN352" s="366"/>
    </row>
    <row r="353" spans="8:66" x14ac:dyDescent="0.25">
      <c r="H353" s="430"/>
      <c r="I353" s="431"/>
      <c r="J353" s="432"/>
      <c r="K353" s="432"/>
      <c r="AI353" s="357"/>
      <c r="AJ353" s="357"/>
      <c r="AK353" s="357"/>
      <c r="AL353" s="357"/>
      <c r="AM353" s="357"/>
      <c r="AN353" s="357"/>
      <c r="AO353" s="357"/>
      <c r="AP353" s="357"/>
      <c r="AQ353" s="357"/>
      <c r="AR353" s="357"/>
      <c r="AS353" s="357"/>
      <c r="AT353" s="357"/>
      <c r="AU353" s="357"/>
      <c r="AV353" s="357"/>
      <c r="BM353" s="366"/>
      <c r="BN353" s="366"/>
    </row>
    <row r="354" spans="8:66" x14ac:dyDescent="0.25">
      <c r="H354" s="430"/>
      <c r="I354" s="431"/>
      <c r="J354" s="432"/>
      <c r="K354" s="432"/>
      <c r="AI354" s="357"/>
      <c r="AJ354" s="357"/>
      <c r="AK354" s="357"/>
      <c r="AL354" s="357"/>
      <c r="AM354" s="357"/>
      <c r="AN354" s="357"/>
      <c r="AO354" s="357"/>
      <c r="AP354" s="357"/>
      <c r="AQ354" s="357"/>
      <c r="AR354" s="357"/>
      <c r="AS354" s="357"/>
      <c r="AT354" s="357"/>
      <c r="AU354" s="357"/>
      <c r="AV354" s="357"/>
      <c r="BM354" s="366"/>
      <c r="BN354" s="366"/>
    </row>
    <row r="355" spans="8:66" x14ac:dyDescent="0.25">
      <c r="H355" s="430"/>
      <c r="I355" s="431"/>
      <c r="J355" s="432"/>
      <c r="K355" s="432"/>
      <c r="AI355" s="357"/>
      <c r="AJ355" s="357"/>
      <c r="AK355" s="357"/>
      <c r="AL355" s="357"/>
      <c r="AM355" s="357"/>
      <c r="AN355" s="357"/>
      <c r="AO355" s="357"/>
      <c r="AP355" s="357"/>
      <c r="AQ355" s="357"/>
      <c r="AR355" s="357"/>
      <c r="AS355" s="357"/>
      <c r="AT355" s="357"/>
      <c r="AU355" s="357"/>
      <c r="AV355" s="357"/>
      <c r="BM355" s="366"/>
      <c r="BN355" s="366"/>
    </row>
    <row r="356" spans="8:66" x14ac:dyDescent="0.25">
      <c r="H356" s="430"/>
      <c r="I356" s="431"/>
      <c r="J356" s="432"/>
      <c r="K356" s="432"/>
      <c r="AI356" s="357"/>
      <c r="AJ356" s="357"/>
      <c r="AK356" s="357"/>
      <c r="AL356" s="357"/>
      <c r="AM356" s="357"/>
      <c r="AN356" s="357"/>
      <c r="AO356" s="357"/>
      <c r="AP356" s="357"/>
      <c r="AQ356" s="357"/>
      <c r="AR356" s="357"/>
      <c r="AS356" s="357"/>
      <c r="AT356" s="357"/>
      <c r="AU356" s="357"/>
      <c r="AV356" s="357"/>
      <c r="BM356" s="366"/>
      <c r="BN356" s="366"/>
    </row>
    <row r="357" spans="8:66" x14ac:dyDescent="0.25">
      <c r="H357" s="430"/>
      <c r="I357" s="431"/>
      <c r="J357" s="432"/>
      <c r="K357" s="432"/>
      <c r="AI357" s="357"/>
      <c r="AJ357" s="357"/>
      <c r="AK357" s="357"/>
      <c r="AL357" s="357"/>
      <c r="AM357" s="357"/>
      <c r="AN357" s="357"/>
      <c r="AO357" s="357"/>
      <c r="AP357" s="357"/>
      <c r="AQ357" s="357"/>
      <c r="AR357" s="357"/>
      <c r="AS357" s="357"/>
      <c r="AT357" s="357"/>
      <c r="AU357" s="357"/>
      <c r="AV357" s="357"/>
      <c r="BM357" s="366"/>
      <c r="BN357" s="366"/>
    </row>
    <row r="358" spans="8:66" x14ac:dyDescent="0.25">
      <c r="H358" s="430"/>
      <c r="I358" s="431"/>
      <c r="J358" s="432"/>
      <c r="K358" s="432"/>
      <c r="AI358" s="357"/>
      <c r="AJ358" s="357"/>
      <c r="AK358" s="357"/>
      <c r="AL358" s="357"/>
      <c r="AM358" s="357"/>
      <c r="AN358" s="357"/>
      <c r="AO358" s="357"/>
      <c r="AP358" s="357"/>
      <c r="AQ358" s="357"/>
      <c r="AR358" s="357"/>
      <c r="AS358" s="357"/>
      <c r="AT358" s="357"/>
      <c r="AU358" s="357"/>
      <c r="AV358" s="357"/>
      <c r="BM358" s="366"/>
      <c r="BN358" s="366"/>
    </row>
    <row r="359" spans="8:66" x14ac:dyDescent="0.25">
      <c r="H359" s="430"/>
      <c r="I359" s="431"/>
      <c r="J359" s="432"/>
      <c r="K359" s="432"/>
      <c r="AI359" s="357"/>
      <c r="AJ359" s="357"/>
      <c r="AK359" s="357"/>
      <c r="AL359" s="357"/>
      <c r="AM359" s="357"/>
      <c r="AN359" s="357"/>
      <c r="AO359" s="357"/>
      <c r="AP359" s="357"/>
      <c r="AQ359" s="357"/>
      <c r="AR359" s="357"/>
      <c r="AS359" s="357"/>
      <c r="AT359" s="357"/>
      <c r="AU359" s="357"/>
      <c r="AV359" s="357"/>
      <c r="BM359" s="366"/>
      <c r="BN359" s="366"/>
    </row>
    <row r="360" spans="8:66" x14ac:dyDescent="0.25">
      <c r="H360" s="430"/>
      <c r="I360" s="431"/>
      <c r="J360" s="432"/>
      <c r="K360" s="432"/>
      <c r="AI360" s="357"/>
      <c r="AJ360" s="357"/>
      <c r="AK360" s="357"/>
      <c r="AL360" s="357"/>
      <c r="AM360" s="357"/>
      <c r="AN360" s="357"/>
      <c r="AO360" s="357"/>
      <c r="AP360" s="357"/>
      <c r="AQ360" s="357"/>
      <c r="AR360" s="357"/>
      <c r="AS360" s="357"/>
      <c r="AT360" s="357"/>
      <c r="AU360" s="357"/>
      <c r="AV360" s="357"/>
      <c r="BM360" s="366"/>
      <c r="BN360" s="366"/>
    </row>
    <row r="361" spans="8:66" x14ac:dyDescent="0.25">
      <c r="H361" s="430"/>
      <c r="I361" s="431"/>
      <c r="J361" s="432"/>
      <c r="K361" s="432"/>
      <c r="AI361" s="357"/>
      <c r="AJ361" s="357"/>
      <c r="AK361" s="357"/>
      <c r="AL361" s="357"/>
      <c r="AM361" s="357"/>
      <c r="AN361" s="357"/>
      <c r="AO361" s="357"/>
      <c r="AP361" s="357"/>
      <c r="AQ361" s="357"/>
      <c r="AR361" s="357"/>
      <c r="AS361" s="357"/>
      <c r="AT361" s="357"/>
      <c r="AU361" s="357"/>
      <c r="AV361" s="357"/>
      <c r="BM361" s="366"/>
      <c r="BN361" s="366"/>
    </row>
    <row r="362" spans="8:66" x14ac:dyDescent="0.25">
      <c r="H362" s="430"/>
      <c r="I362" s="431"/>
      <c r="J362" s="432"/>
      <c r="K362" s="432"/>
      <c r="AI362" s="357"/>
      <c r="AJ362" s="357"/>
      <c r="AK362" s="357"/>
      <c r="AL362" s="357"/>
      <c r="AM362" s="357"/>
      <c r="AN362" s="357"/>
      <c r="AO362" s="357"/>
      <c r="AP362" s="357"/>
      <c r="AQ362" s="357"/>
      <c r="AR362" s="357"/>
      <c r="AS362" s="357"/>
      <c r="AT362" s="357"/>
      <c r="AU362" s="357"/>
      <c r="AV362" s="357"/>
      <c r="BM362" s="366"/>
      <c r="BN362" s="366"/>
    </row>
    <row r="363" spans="8:66" x14ac:dyDescent="0.25">
      <c r="H363" s="430"/>
      <c r="I363" s="431"/>
      <c r="J363" s="432"/>
      <c r="K363" s="432"/>
      <c r="AI363" s="357"/>
      <c r="AJ363" s="357"/>
      <c r="AK363" s="357"/>
      <c r="AL363" s="357"/>
      <c r="AM363" s="357"/>
      <c r="AN363" s="357"/>
      <c r="AO363" s="357"/>
      <c r="AP363" s="357"/>
      <c r="AQ363" s="357"/>
      <c r="AR363" s="357"/>
      <c r="AS363" s="357"/>
      <c r="AT363" s="357"/>
      <c r="AU363" s="357"/>
      <c r="AV363" s="357"/>
      <c r="BM363" s="366"/>
      <c r="BN363" s="366"/>
    </row>
    <row r="364" spans="8:66" x14ac:dyDescent="0.25">
      <c r="H364" s="430"/>
      <c r="I364" s="431"/>
      <c r="J364" s="432"/>
      <c r="K364" s="432"/>
      <c r="AI364" s="357"/>
      <c r="AJ364" s="357"/>
      <c r="AK364" s="357"/>
      <c r="AL364" s="357"/>
      <c r="AM364" s="357"/>
      <c r="AN364" s="357"/>
      <c r="AO364" s="357"/>
      <c r="AP364" s="357"/>
      <c r="AQ364" s="357"/>
      <c r="AR364" s="357"/>
      <c r="AS364" s="357"/>
      <c r="AT364" s="357"/>
      <c r="AU364" s="357"/>
      <c r="AV364" s="357"/>
      <c r="BM364" s="366"/>
      <c r="BN364" s="366"/>
    </row>
    <row r="365" spans="8:66" x14ac:dyDescent="0.25">
      <c r="H365" s="430"/>
      <c r="I365" s="431"/>
      <c r="J365" s="432"/>
      <c r="K365" s="432"/>
      <c r="AI365" s="357"/>
      <c r="AJ365" s="357"/>
      <c r="AK365" s="357"/>
      <c r="AL365" s="357"/>
      <c r="AM365" s="357"/>
      <c r="AN365" s="357"/>
      <c r="AO365" s="357"/>
      <c r="AP365" s="357"/>
      <c r="AQ365" s="357"/>
      <c r="AR365" s="357"/>
      <c r="AS365" s="357"/>
      <c r="AT365" s="357"/>
      <c r="AU365" s="357"/>
      <c r="AV365" s="357"/>
      <c r="BM365" s="366"/>
      <c r="BN365" s="366"/>
    </row>
    <row r="366" spans="8:66" x14ac:dyDescent="0.25">
      <c r="H366" s="430"/>
      <c r="I366" s="431"/>
      <c r="J366" s="432"/>
      <c r="K366" s="432"/>
      <c r="AI366" s="357"/>
      <c r="AJ366" s="357"/>
      <c r="AK366" s="357"/>
      <c r="AL366" s="357"/>
      <c r="AM366" s="357"/>
      <c r="AN366" s="357"/>
      <c r="AO366" s="357"/>
      <c r="AP366" s="357"/>
      <c r="AQ366" s="357"/>
      <c r="AR366" s="357"/>
      <c r="AS366" s="357"/>
      <c r="AT366" s="357"/>
      <c r="AU366" s="357"/>
      <c r="AV366" s="357"/>
      <c r="BM366" s="366"/>
      <c r="BN366" s="366"/>
    </row>
    <row r="367" spans="8:66" x14ac:dyDescent="0.25">
      <c r="H367" s="430"/>
      <c r="I367" s="431"/>
      <c r="J367" s="432"/>
      <c r="K367" s="432"/>
      <c r="AI367" s="357"/>
      <c r="AJ367" s="357"/>
      <c r="AK367" s="357"/>
      <c r="AL367" s="357"/>
      <c r="AM367" s="357"/>
      <c r="AN367" s="357"/>
      <c r="AO367" s="357"/>
      <c r="AP367" s="357"/>
      <c r="AQ367" s="357"/>
      <c r="AR367" s="357"/>
      <c r="AS367" s="357"/>
      <c r="AT367" s="357"/>
      <c r="AU367" s="357"/>
      <c r="AV367" s="357"/>
      <c r="BM367" s="366"/>
      <c r="BN367" s="366"/>
    </row>
    <row r="368" spans="8:66" x14ac:dyDescent="0.25">
      <c r="H368" s="430"/>
      <c r="I368" s="431"/>
      <c r="J368" s="432"/>
      <c r="K368" s="432"/>
      <c r="AI368" s="357"/>
      <c r="AJ368" s="357"/>
      <c r="AK368" s="357"/>
      <c r="AL368" s="357"/>
      <c r="AM368" s="357"/>
      <c r="AN368" s="357"/>
      <c r="AO368" s="357"/>
      <c r="AP368" s="357"/>
      <c r="AQ368" s="357"/>
      <c r="AR368" s="357"/>
      <c r="AS368" s="357"/>
      <c r="AT368" s="357"/>
      <c r="AU368" s="357"/>
      <c r="AV368" s="357"/>
      <c r="BM368" s="366"/>
      <c r="BN368" s="366"/>
    </row>
    <row r="369" spans="8:66" x14ac:dyDescent="0.25">
      <c r="H369" s="430"/>
      <c r="I369" s="431"/>
      <c r="J369" s="432"/>
      <c r="K369" s="432"/>
      <c r="AI369" s="357"/>
      <c r="AJ369" s="357"/>
      <c r="AK369" s="357"/>
      <c r="AL369" s="357"/>
      <c r="AM369" s="357"/>
      <c r="AN369" s="357"/>
      <c r="AO369" s="357"/>
      <c r="AP369" s="357"/>
      <c r="AQ369" s="357"/>
      <c r="AR369" s="357"/>
      <c r="AS369" s="357"/>
      <c r="AT369" s="357"/>
      <c r="AU369" s="357"/>
      <c r="AV369" s="357"/>
      <c r="BM369" s="366"/>
      <c r="BN369" s="366"/>
    </row>
    <row r="370" spans="8:66" x14ac:dyDescent="0.25">
      <c r="H370" s="430"/>
      <c r="I370" s="431"/>
      <c r="J370" s="432"/>
      <c r="K370" s="432"/>
      <c r="AI370" s="357"/>
      <c r="AJ370" s="357"/>
      <c r="AK370" s="357"/>
      <c r="AL370" s="357"/>
      <c r="AM370" s="357"/>
      <c r="AN370" s="357"/>
      <c r="AO370" s="357"/>
      <c r="AP370" s="357"/>
      <c r="AQ370" s="357"/>
      <c r="AR370" s="357"/>
      <c r="AS370" s="357"/>
      <c r="AT370" s="357"/>
      <c r="AU370" s="357"/>
      <c r="AV370" s="357"/>
      <c r="BM370" s="366"/>
      <c r="BN370" s="366"/>
    </row>
    <row r="371" spans="8:66" x14ac:dyDescent="0.25">
      <c r="H371" s="430"/>
      <c r="I371" s="431"/>
      <c r="J371" s="432"/>
      <c r="K371" s="432"/>
      <c r="BM371" s="366"/>
      <c r="BN371" s="366"/>
    </row>
    <row r="372" spans="8:66" x14ac:dyDescent="0.25">
      <c r="H372" s="430"/>
      <c r="I372" s="431"/>
      <c r="J372" s="432"/>
      <c r="K372" s="432"/>
      <c r="BM372" s="366"/>
      <c r="BN372" s="366"/>
    </row>
    <row r="373" spans="8:66" x14ac:dyDescent="0.25">
      <c r="H373" s="430"/>
      <c r="I373" s="431"/>
      <c r="J373" s="432"/>
      <c r="K373" s="432"/>
      <c r="BM373" s="366"/>
      <c r="BN373" s="366"/>
    </row>
    <row r="374" spans="8:66" x14ac:dyDescent="0.25">
      <c r="H374" s="430"/>
      <c r="I374" s="431"/>
      <c r="J374" s="432"/>
      <c r="K374" s="432"/>
      <c r="BM374" s="366"/>
      <c r="BN374" s="366"/>
    </row>
    <row r="375" spans="8:66" x14ac:dyDescent="0.25">
      <c r="H375" s="430"/>
      <c r="I375" s="431"/>
      <c r="J375" s="432"/>
      <c r="K375" s="432"/>
      <c r="BM375" s="366"/>
      <c r="BN375" s="366"/>
    </row>
    <row r="376" spans="8:66" x14ac:dyDescent="0.25">
      <c r="H376" s="430"/>
      <c r="I376" s="431"/>
      <c r="J376" s="432"/>
      <c r="K376" s="432"/>
      <c r="BM376" s="366"/>
      <c r="BN376" s="366"/>
    </row>
    <row r="377" spans="8:66" x14ac:dyDescent="0.25">
      <c r="H377" s="430"/>
      <c r="I377" s="431"/>
      <c r="J377" s="432"/>
      <c r="K377" s="432"/>
      <c r="BM377" s="366"/>
      <c r="BN377" s="366"/>
    </row>
    <row r="378" spans="8:66" x14ac:dyDescent="0.25">
      <c r="H378" s="430"/>
      <c r="I378" s="431"/>
      <c r="J378" s="432"/>
      <c r="K378" s="432"/>
      <c r="BM378" s="366"/>
      <c r="BN378" s="366"/>
    </row>
    <row r="379" spans="8:66" x14ac:dyDescent="0.25">
      <c r="H379" s="430"/>
      <c r="I379" s="431"/>
      <c r="J379" s="432"/>
      <c r="K379" s="432"/>
      <c r="BM379" s="366"/>
      <c r="BN379" s="366"/>
    </row>
    <row r="380" spans="8:66" x14ac:dyDescent="0.25">
      <c r="H380" s="430"/>
      <c r="I380" s="431"/>
      <c r="J380" s="432"/>
      <c r="K380" s="432"/>
      <c r="BM380" s="366"/>
      <c r="BN380" s="366"/>
    </row>
    <row r="381" spans="8:66" x14ac:dyDescent="0.25">
      <c r="H381" s="430"/>
      <c r="I381" s="431"/>
      <c r="J381" s="432"/>
      <c r="K381" s="432"/>
      <c r="BM381" s="366"/>
      <c r="BN381" s="366"/>
    </row>
    <row r="382" spans="8:66" x14ac:dyDescent="0.25">
      <c r="H382" s="430"/>
      <c r="I382" s="431"/>
      <c r="J382" s="432"/>
      <c r="K382" s="432"/>
      <c r="BM382" s="366"/>
      <c r="BN382" s="366"/>
    </row>
    <row r="383" spans="8:66" x14ac:dyDescent="0.25">
      <c r="H383" s="430"/>
      <c r="I383" s="431"/>
      <c r="J383" s="432"/>
      <c r="K383" s="432"/>
      <c r="BM383" s="366"/>
      <c r="BN383" s="366"/>
    </row>
    <row r="384" spans="8:66" x14ac:dyDescent="0.25">
      <c r="H384" s="430"/>
      <c r="I384" s="431"/>
      <c r="J384" s="432"/>
      <c r="K384" s="432"/>
      <c r="BM384" s="366"/>
      <c r="BN384" s="366"/>
    </row>
    <row r="385" spans="8:66" x14ac:dyDescent="0.25">
      <c r="H385" s="430"/>
      <c r="I385" s="431"/>
      <c r="J385" s="432"/>
      <c r="K385" s="432"/>
      <c r="BM385" s="366"/>
      <c r="BN385" s="366"/>
    </row>
    <row r="386" spans="8:66" x14ac:dyDescent="0.25">
      <c r="H386" s="430"/>
      <c r="I386" s="431"/>
      <c r="J386" s="432"/>
      <c r="K386" s="432"/>
      <c r="BM386" s="366"/>
      <c r="BN386" s="366"/>
    </row>
    <row r="387" spans="8:66" x14ac:dyDescent="0.25">
      <c r="H387" s="430"/>
      <c r="I387" s="431"/>
      <c r="J387" s="432"/>
      <c r="K387" s="432"/>
      <c r="BM387" s="366"/>
      <c r="BN387" s="366"/>
    </row>
    <row r="388" spans="8:66" x14ac:dyDescent="0.25">
      <c r="H388" s="430"/>
      <c r="I388" s="431"/>
      <c r="J388" s="432"/>
      <c r="K388" s="432"/>
      <c r="BM388" s="366"/>
      <c r="BN388" s="366"/>
    </row>
    <row r="389" spans="8:66" x14ac:dyDescent="0.25">
      <c r="H389" s="430"/>
      <c r="I389" s="431"/>
      <c r="J389" s="432"/>
      <c r="K389" s="432"/>
      <c r="BM389" s="366"/>
      <c r="BN389" s="366"/>
    </row>
    <row r="390" spans="8:66" x14ac:dyDescent="0.25">
      <c r="H390" s="430"/>
      <c r="I390" s="431"/>
      <c r="J390" s="432"/>
      <c r="K390" s="432"/>
      <c r="BM390" s="366"/>
      <c r="BN390" s="366"/>
    </row>
    <row r="391" spans="8:66" x14ac:dyDescent="0.25">
      <c r="H391" s="430"/>
      <c r="I391" s="431"/>
      <c r="J391" s="432"/>
      <c r="K391" s="432"/>
      <c r="BM391" s="366"/>
      <c r="BN391" s="366"/>
    </row>
    <row r="392" spans="8:66" x14ac:dyDescent="0.25">
      <c r="H392" s="430"/>
      <c r="I392" s="431"/>
      <c r="J392" s="432"/>
      <c r="K392" s="432"/>
      <c r="BM392" s="366"/>
      <c r="BN392" s="366"/>
    </row>
    <row r="393" spans="8:66" x14ac:dyDescent="0.25">
      <c r="H393" s="430"/>
      <c r="I393" s="431"/>
      <c r="J393" s="432"/>
      <c r="K393" s="432"/>
      <c r="BM393" s="366"/>
      <c r="BN393" s="366"/>
    </row>
    <row r="394" spans="8:66" x14ac:dyDescent="0.25">
      <c r="H394" s="430"/>
      <c r="I394" s="431"/>
      <c r="J394" s="432"/>
      <c r="K394" s="432"/>
      <c r="BM394" s="366"/>
      <c r="BN394" s="366"/>
    </row>
    <row r="395" spans="8:66" x14ac:dyDescent="0.25">
      <c r="H395" s="430"/>
      <c r="I395" s="431"/>
      <c r="J395" s="432"/>
      <c r="K395" s="432"/>
      <c r="BM395" s="366"/>
      <c r="BN395" s="366"/>
    </row>
    <row r="396" spans="8:66" x14ac:dyDescent="0.25">
      <c r="H396" s="430"/>
      <c r="I396" s="431"/>
      <c r="J396" s="432"/>
      <c r="K396" s="432"/>
      <c r="BM396" s="366"/>
      <c r="BN396" s="366"/>
    </row>
    <row r="397" spans="8:66" x14ac:dyDescent="0.25">
      <c r="H397" s="430"/>
      <c r="I397" s="431"/>
      <c r="J397" s="432"/>
      <c r="K397" s="432"/>
      <c r="BM397" s="366"/>
      <c r="BN397" s="366"/>
    </row>
    <row r="398" spans="8:66" x14ac:dyDescent="0.25">
      <c r="H398" s="430"/>
      <c r="I398" s="431"/>
      <c r="J398" s="432"/>
      <c r="K398" s="432"/>
      <c r="BM398" s="366"/>
      <c r="BN398" s="366"/>
    </row>
    <row r="399" spans="8:66" x14ac:dyDescent="0.25">
      <c r="H399" s="430"/>
      <c r="I399" s="431"/>
      <c r="J399" s="432"/>
      <c r="K399" s="432"/>
      <c r="BM399" s="366"/>
      <c r="BN399" s="366"/>
    </row>
    <row r="400" spans="8:66" x14ac:dyDescent="0.25">
      <c r="H400" s="430"/>
      <c r="I400" s="431"/>
      <c r="J400" s="432"/>
      <c r="K400" s="432"/>
      <c r="BM400" s="366"/>
      <c r="BN400" s="366"/>
    </row>
    <row r="401" spans="8:66" x14ac:dyDescent="0.25">
      <c r="H401" s="430"/>
      <c r="I401" s="431"/>
      <c r="J401" s="432"/>
      <c r="K401" s="432"/>
      <c r="BM401" s="366"/>
      <c r="BN401" s="366"/>
    </row>
    <row r="402" spans="8:66" x14ac:dyDescent="0.25">
      <c r="H402" s="430"/>
      <c r="I402" s="431"/>
      <c r="J402" s="432"/>
      <c r="K402" s="432"/>
      <c r="BM402" s="366"/>
      <c r="BN402" s="366"/>
    </row>
    <row r="403" spans="8:66" x14ac:dyDescent="0.25">
      <c r="H403" s="430"/>
      <c r="I403" s="431"/>
      <c r="J403" s="432"/>
      <c r="K403" s="432"/>
      <c r="BM403" s="366"/>
      <c r="BN403" s="366"/>
    </row>
    <row r="404" spans="8:66" x14ac:dyDescent="0.25">
      <c r="H404" s="430"/>
      <c r="I404" s="431"/>
      <c r="J404" s="432"/>
      <c r="K404" s="432"/>
      <c r="BM404" s="366"/>
      <c r="BN404" s="366"/>
    </row>
    <row r="405" spans="8:66" x14ac:dyDescent="0.25">
      <c r="H405" s="430"/>
      <c r="I405" s="431"/>
      <c r="J405" s="432"/>
      <c r="K405" s="432"/>
      <c r="BM405" s="366"/>
      <c r="BN405" s="366"/>
    </row>
    <row r="406" spans="8:66" x14ac:dyDescent="0.25">
      <c r="H406" s="430"/>
      <c r="I406" s="431"/>
      <c r="J406" s="432"/>
      <c r="K406" s="432"/>
      <c r="BM406" s="366"/>
      <c r="BN406" s="366"/>
    </row>
    <row r="407" spans="8:66" x14ac:dyDescent="0.25">
      <c r="H407" s="430"/>
      <c r="I407" s="431"/>
      <c r="J407" s="432"/>
      <c r="K407" s="432"/>
      <c r="BM407" s="366"/>
      <c r="BN407" s="366"/>
    </row>
    <row r="408" spans="8:66" x14ac:dyDescent="0.25">
      <c r="H408" s="430"/>
      <c r="I408" s="431"/>
      <c r="J408" s="432"/>
      <c r="K408" s="432"/>
      <c r="BM408" s="366"/>
      <c r="BN408" s="366"/>
    </row>
    <row r="409" spans="8:66" x14ac:dyDescent="0.25">
      <c r="H409" s="430"/>
      <c r="I409" s="431"/>
      <c r="J409" s="432"/>
      <c r="K409" s="432"/>
      <c r="BM409" s="366"/>
      <c r="BN409" s="366"/>
    </row>
    <row r="410" spans="8:66" x14ac:dyDescent="0.25">
      <c r="H410" s="430"/>
      <c r="I410" s="431"/>
      <c r="J410" s="432"/>
      <c r="K410" s="432"/>
      <c r="BM410" s="366"/>
      <c r="BN410" s="366"/>
    </row>
    <row r="411" spans="8:66" x14ac:dyDescent="0.25">
      <c r="H411" s="430"/>
      <c r="I411" s="431"/>
      <c r="J411" s="432"/>
      <c r="K411" s="432"/>
      <c r="BM411" s="366"/>
      <c r="BN411" s="366"/>
    </row>
    <row r="412" spans="8:66" x14ac:dyDescent="0.25">
      <c r="H412" s="430"/>
      <c r="I412" s="431"/>
      <c r="J412" s="432"/>
      <c r="K412" s="432"/>
      <c r="BM412" s="366"/>
      <c r="BN412" s="366"/>
    </row>
    <row r="413" spans="8:66" x14ac:dyDescent="0.25">
      <c r="H413" s="430"/>
      <c r="I413" s="431"/>
      <c r="J413" s="432"/>
      <c r="K413" s="432"/>
      <c r="BM413" s="366"/>
      <c r="BN413" s="366"/>
    </row>
    <row r="414" spans="8:66" x14ac:dyDescent="0.25">
      <c r="H414" s="430"/>
      <c r="I414" s="431"/>
      <c r="J414" s="432"/>
      <c r="K414" s="432"/>
      <c r="BM414" s="366"/>
      <c r="BN414" s="366"/>
    </row>
    <row r="415" spans="8:66" x14ac:dyDescent="0.25">
      <c r="H415" s="430"/>
      <c r="I415" s="431"/>
      <c r="J415" s="432"/>
      <c r="K415" s="432"/>
      <c r="BM415" s="366"/>
      <c r="BN415" s="366"/>
    </row>
    <row r="416" spans="8:66" x14ac:dyDescent="0.25">
      <c r="H416" s="430"/>
      <c r="I416" s="431"/>
      <c r="J416" s="432"/>
      <c r="K416" s="432"/>
      <c r="BM416" s="366"/>
      <c r="BN416" s="366"/>
    </row>
    <row r="417" spans="8:66" x14ac:dyDescent="0.25">
      <c r="H417" s="430"/>
      <c r="I417" s="431"/>
      <c r="J417" s="432"/>
      <c r="K417" s="432"/>
      <c r="BM417" s="366"/>
      <c r="BN417" s="366"/>
    </row>
    <row r="418" spans="8:66" x14ac:dyDescent="0.25">
      <c r="BM418" s="366"/>
      <c r="BN418" s="366"/>
    </row>
    <row r="419" spans="8:66" x14ac:dyDescent="0.25">
      <c r="BM419" s="366"/>
      <c r="BN419" s="366"/>
    </row>
    <row r="420" spans="8:66" x14ac:dyDescent="0.25">
      <c r="BM420" s="366"/>
      <c r="BN420" s="366"/>
    </row>
    <row r="421" spans="8:66" x14ac:dyDescent="0.25">
      <c r="BM421" s="366"/>
      <c r="BN421" s="366"/>
    </row>
    <row r="422" spans="8:66" x14ac:dyDescent="0.25">
      <c r="BM422" s="366"/>
      <c r="BN422" s="366"/>
    </row>
    <row r="423" spans="8:66" x14ac:dyDescent="0.25">
      <c r="BM423" s="366"/>
      <c r="BN423" s="366"/>
    </row>
    <row r="424" spans="8:66" x14ac:dyDescent="0.25">
      <c r="BM424" s="366"/>
      <c r="BN424" s="366"/>
    </row>
    <row r="425" spans="8:66" x14ac:dyDescent="0.25">
      <c r="BM425" s="366"/>
      <c r="BN425" s="366"/>
    </row>
    <row r="426" spans="8:66" x14ac:dyDescent="0.25">
      <c r="BM426" s="366"/>
      <c r="BN426" s="366"/>
    </row>
    <row r="427" spans="8:66" x14ac:dyDescent="0.25">
      <c r="BM427" s="366"/>
      <c r="BN427" s="366"/>
    </row>
    <row r="428" spans="8:66" x14ac:dyDescent="0.25">
      <c r="BM428" s="366"/>
      <c r="BN428" s="366"/>
    </row>
    <row r="429" spans="8:66" x14ac:dyDescent="0.25">
      <c r="BM429" s="366"/>
      <c r="BN429" s="366"/>
    </row>
  </sheetData>
  <conditionalFormatting sqref="H2">
    <cfRule type="cellIs" dxfId="28" priority="7" operator="lessThan">
      <formula>0</formula>
    </cfRule>
    <cfRule type="cellIs" dxfId="27" priority="8" operator="greaterThanOrEqual">
      <formula>0</formula>
    </cfRule>
  </conditionalFormatting>
  <conditionalFormatting sqref="H4:H800">
    <cfRule type="cellIs" dxfId="26" priority="1" operator="lessThan">
      <formula>0</formula>
    </cfRule>
    <cfRule type="cellIs" dxfId="25" priority="2" operator="greaterThanOrEqual">
      <formula>0</formula>
    </cfRule>
  </conditionalFormatting>
  <conditionalFormatting sqref="J4:K317">
    <cfRule type="cellIs" dxfId="24" priority="5" operator="lessThan">
      <formula>0</formula>
    </cfRule>
    <cfRule type="cellIs" dxfId="23" priority="6" operator="greaterThanOrEqual">
      <formula>0</formula>
    </cfRule>
  </conditionalFormatting>
  <conditionalFormatting sqref="O11:O198">
    <cfRule type="cellIs" dxfId="22" priority="9" operator="lessThan">
      <formula>0</formula>
    </cfRule>
    <cfRule type="cellIs" dxfId="21" priority="10" operator="greaterThanOrEqual">
      <formula>0</formula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05247-EC1E-416F-A8F8-9D127856028A}">
  <sheetPr>
    <tabColor theme="5" tint="0.39997558519241921"/>
  </sheetPr>
  <dimension ref="A1:AK3839"/>
  <sheetViews>
    <sheetView workbookViewId="0">
      <selection activeCell="D6" sqref="D6:D24"/>
    </sheetView>
  </sheetViews>
  <sheetFormatPr defaultColWidth="9.140625" defaultRowHeight="15" x14ac:dyDescent="0.25"/>
  <cols>
    <col min="1" max="1" width="2.7109375" customWidth="1"/>
    <col min="2" max="2" width="14.140625" bestFit="1" customWidth="1"/>
    <col min="3" max="3" width="10.140625" bestFit="1" customWidth="1"/>
    <col min="4" max="4" width="12.28515625" customWidth="1"/>
    <col min="5" max="5" width="12.28515625" bestFit="1" customWidth="1"/>
    <col min="7" max="9" width="2.7109375" customWidth="1"/>
    <col min="10" max="13" width="11.7109375" style="109" customWidth="1"/>
    <col min="14" max="14" width="12.5703125" style="55" bestFit="1" customWidth="1"/>
    <col min="15" max="15" width="14.28515625" style="55" bestFit="1" customWidth="1"/>
    <col min="16" max="16" width="11.7109375" style="55" customWidth="1"/>
    <col min="17" max="17" width="9.7109375" bestFit="1" customWidth="1"/>
    <col min="19" max="19" width="15.28515625" style="55" bestFit="1" customWidth="1"/>
    <col min="20" max="20" width="11.5703125" bestFit="1" customWidth="1"/>
    <col min="21" max="21" width="12.5703125" bestFit="1" customWidth="1"/>
    <col min="22" max="22" width="14.7109375" bestFit="1" customWidth="1"/>
    <col min="23" max="23" width="10.140625" style="110" bestFit="1" customWidth="1"/>
    <col min="24" max="24" width="9.140625" style="111"/>
    <col min="25" max="25" width="10.5703125" bestFit="1" customWidth="1"/>
    <col min="26" max="26" width="11.5703125" bestFit="1" customWidth="1"/>
    <col min="27" max="27" width="21.28515625" style="55" customWidth="1"/>
    <col min="28" max="28" width="19" bestFit="1" customWidth="1"/>
    <col min="29" max="30" width="18.5703125" bestFit="1" customWidth="1"/>
    <col min="31" max="31" width="12" bestFit="1" customWidth="1"/>
    <col min="32" max="32" width="13.85546875" bestFit="1" customWidth="1"/>
    <col min="33" max="33" width="14" bestFit="1" customWidth="1"/>
  </cols>
  <sheetData>
    <row r="1" spans="1:37" x14ac:dyDescent="0.25">
      <c r="B1" s="394">
        <f>+T1</f>
        <v>0.10988203468773902</v>
      </c>
      <c r="C1" s="17" t="s">
        <v>59</v>
      </c>
      <c r="D1" s="108">
        <f>+$D$4</f>
        <v>11.244999999999999</v>
      </c>
      <c r="E1" s="3">
        <f>+SUM(F6:F18)*17*25</f>
        <v>0</v>
      </c>
      <c r="S1" s="4"/>
      <c r="T1" s="4" cm="1">
        <f t="array" ref="T1">SUM(_xlfn.DAYS($M$3:$M$310,$L$3:$L$310)/360*$X$3:$X$310*T3:T310)/SUM($X$3:$X$310)*360/28</f>
        <v>0.10988203468773902</v>
      </c>
      <c r="U1" s="9">
        <f>(T1-S1)*10000</f>
        <v>1098.8203468773902</v>
      </c>
      <c r="V1" s="293">
        <f>+SUMPRODUCT(V3:V3457,X3:X3457)</f>
        <v>-13529635.53727724</v>
      </c>
      <c r="W1" s="4"/>
      <c r="Y1" s="55">
        <f>+SUM(Y3:Y197)</f>
        <v>-13606169.166293994</v>
      </c>
      <c r="AA1" s="55">
        <f>+AD197</f>
        <v>0</v>
      </c>
      <c r="AE1" s="112"/>
      <c r="AF1" s="4"/>
      <c r="AG1" s="113"/>
    </row>
    <row r="2" spans="1:37" x14ac:dyDescent="0.25">
      <c r="B2" s="109"/>
      <c r="C2" s="17" t="s">
        <v>173</v>
      </c>
      <c r="D2" s="114">
        <f>+Pricer!$E$1</f>
        <v>18.7</v>
      </c>
      <c r="E2" s="3">
        <f>+E3/(25*16.8)</f>
        <v>0</v>
      </c>
      <c r="F2" s="55"/>
      <c r="J2" s="109" t="s">
        <v>551</v>
      </c>
      <c r="K2" s="109" t="s">
        <v>552</v>
      </c>
      <c r="L2" s="109" t="s">
        <v>553</v>
      </c>
      <c r="M2" s="109" t="s">
        <v>554</v>
      </c>
      <c r="N2" s="55" t="s">
        <v>555</v>
      </c>
      <c r="O2" s="55" t="s">
        <v>556</v>
      </c>
      <c r="P2" s="55" t="s">
        <v>557</v>
      </c>
      <c r="Q2" t="s">
        <v>558</v>
      </c>
      <c r="R2" t="s">
        <v>559</v>
      </c>
      <c r="S2" s="55" t="s">
        <v>174</v>
      </c>
      <c r="T2" s="115" t="s">
        <v>175</v>
      </c>
      <c r="U2" t="s">
        <v>176</v>
      </c>
      <c r="V2" t="s">
        <v>177</v>
      </c>
      <c r="W2" s="116" t="s">
        <v>178</v>
      </c>
      <c r="X2" s="117" t="s">
        <v>179</v>
      </c>
      <c r="Y2" s="118" t="s">
        <v>180</v>
      </c>
      <c r="Z2" s="119">
        <v>0.111943</v>
      </c>
      <c r="AA2" s="55" t="s">
        <v>181</v>
      </c>
      <c r="AB2" t="s">
        <v>182</v>
      </c>
      <c r="AC2" s="10" t="s">
        <v>183</v>
      </c>
      <c r="AD2" s="10" t="s">
        <v>184</v>
      </c>
      <c r="AE2" s="116" t="s">
        <v>185</v>
      </c>
      <c r="AF2" s="116" t="s">
        <v>186</v>
      </c>
      <c r="AG2" s="116" t="s">
        <v>187</v>
      </c>
    </row>
    <row r="3" spans="1:37" x14ac:dyDescent="0.25">
      <c r="B3" s="311">
        <v>-13529635.53727724</v>
      </c>
      <c r="C3" s="310" t="s">
        <v>204</v>
      </c>
      <c r="D3" s="311">
        <f>+V1</f>
        <v>-13529635.53727724</v>
      </c>
      <c r="E3" s="3">
        <f>+D3-B3</f>
        <v>0</v>
      </c>
      <c r="F3" s="55"/>
      <c r="J3" s="109">
        <v>45456</v>
      </c>
      <c r="K3" s="109">
        <v>45427</v>
      </c>
      <c r="L3" s="109">
        <v>45428</v>
      </c>
      <c r="M3" s="109">
        <v>45456</v>
      </c>
      <c r="N3" s="55">
        <v>7200329.4999999171</v>
      </c>
      <c r="O3" s="55">
        <v>-8012175.3833333338</v>
      </c>
      <c r="P3" s="55">
        <v>-811845.88333341666</v>
      </c>
      <c r="Q3" s="13">
        <v>28</v>
      </c>
      <c r="R3">
        <v>50</v>
      </c>
      <c r="S3" s="55">
        <v>916500000</v>
      </c>
      <c r="T3" s="4">
        <f>_xlfn.IFNA(IF(L3&lt;Pricer!$B$1,W3,INDEX($E$6:$E$24,MATCH($K3,$C$6:$C$24,1))/100),$D$1/100)</f>
        <v>0.112399</v>
      </c>
      <c r="U3" s="55">
        <f>(-1*S3)*T3*Q3/360</f>
        <v>-8012175.3833333338</v>
      </c>
      <c r="V3" s="55">
        <f>+N3+U3</f>
        <v>-811845.88333341666</v>
      </c>
      <c r="W3" s="110">
        <v>0.112399</v>
      </c>
      <c r="X3" s="111">
        <v>0.99966901908752526</v>
      </c>
      <c r="Y3" s="55">
        <f>+P3*X3</f>
        <v>-811577.17784216208</v>
      </c>
      <c r="Z3" s="55">
        <f>+S3*$Z$2*$Q3/360</f>
        <v>7979670.1833333336</v>
      </c>
      <c r="AA3" s="55">
        <f>+Z3</f>
        <v>7979670.1833333336</v>
      </c>
      <c r="AB3" s="55">
        <f>+O3</f>
        <v>-8012175.3833333338</v>
      </c>
      <c r="AC3" s="55">
        <f>+AA3+AB3</f>
        <v>-32505.200000000186</v>
      </c>
      <c r="AD3" s="55">
        <f>+AC3*X3</f>
        <v>-32494.441399244013</v>
      </c>
      <c r="AE3" s="14">
        <f>+(1+W3*Q3/360)</f>
        <v>1.0087421444444444</v>
      </c>
      <c r="AF3" s="14">
        <f>PRODUCT($AE$3:$AE3)</f>
        <v>1.0087421444444444</v>
      </c>
      <c r="AG3" s="120">
        <f>(POWER(AF3,1/COUNTA($J$3:$J3))-1)*360/28</f>
        <v>0.11239899999999985</v>
      </c>
      <c r="AH3" s="110">
        <v>0.1149</v>
      </c>
      <c r="AI3" s="110">
        <v>0.1149</v>
      </c>
      <c r="AJ3" s="110">
        <v>0.1149</v>
      </c>
      <c r="AK3" s="110"/>
    </row>
    <row r="4" spans="1:37" x14ac:dyDescent="0.25">
      <c r="B4" s="425" t="s">
        <v>57</v>
      </c>
      <c r="C4" s="8" t="s">
        <v>58</v>
      </c>
      <c r="D4" s="8">
        <f>+MXN_TIIE!$E$2</f>
        <v>11.244999999999999</v>
      </c>
      <c r="E4" s="426" t="s">
        <v>59</v>
      </c>
      <c r="F4" s="426" t="s">
        <v>188</v>
      </c>
      <c r="J4" s="109">
        <v>45484</v>
      </c>
      <c r="K4" s="109">
        <v>45455</v>
      </c>
      <c r="L4" s="109">
        <v>45456</v>
      </c>
      <c r="M4" s="109">
        <v>45484</v>
      </c>
      <c r="N4" s="55">
        <v>-7599143.2640837748</v>
      </c>
      <c r="O4" s="55">
        <v>7861303.220807841</v>
      </c>
      <c r="P4" s="55">
        <v>262159.95672406629</v>
      </c>
      <c r="Q4" s="13">
        <v>28</v>
      </c>
      <c r="R4">
        <v>51</v>
      </c>
      <c r="S4" s="55">
        <v>-898834135.58474982</v>
      </c>
      <c r="T4" s="4">
        <f>_xlfn.IFNA(INDEX($E$6:$E$24,MATCH($K4,$C$6:$C$24,1))/100,$D$1/100)</f>
        <v>0.11244999999999999</v>
      </c>
      <c r="U4" s="55">
        <f>(-1*S4)*T4*Q4/360</f>
        <v>7861303.2202837309</v>
      </c>
      <c r="V4" s="55">
        <f t="shared" ref="V4:V67" si="0">+N4+U4</f>
        <v>262159.95619995613</v>
      </c>
      <c r="W4" s="110">
        <v>0.11245000000749698</v>
      </c>
      <c r="X4" s="111">
        <v>0.99072476976270119</v>
      </c>
      <c r="Y4" s="55">
        <f>+P4*X4</f>
        <v>259728.36276645027</v>
      </c>
      <c r="Z4" s="55">
        <f>+S4*$Z$2*$Q4/360</f>
        <v>-7825859.1942038406</v>
      </c>
      <c r="AA4" s="55">
        <f>+AA3*(1+$Z$2*$Q4/360)+Z4</f>
        <v>223287.40618871711</v>
      </c>
      <c r="AB4" s="55">
        <f>+AB3*(1+$W4*$Q4/360)+O4</f>
        <v>-220947.53867450729</v>
      </c>
      <c r="AC4" s="55">
        <f t="shared" ref="AC4:AC67" si="1">+AA4+AB4</f>
        <v>2339.8675142098218</v>
      </c>
      <c r="AD4" s="55">
        <f t="shared" ref="AD4:AD67" si="2">+AC4*X4</f>
        <v>2318.1647042907498</v>
      </c>
      <c r="AE4" s="14">
        <f t="shared" ref="AE4:AE67" si="3">+(1+W4*Q4/360)</f>
        <v>1.0087461111116942</v>
      </c>
      <c r="AF4" s="14">
        <f>PRODUCT($AE$3:$AE4)</f>
        <v>1.0175647153228042</v>
      </c>
      <c r="AG4" s="120">
        <f>(POWER(AF4,1/COUNTA($J$3:$J4))-1)*360/28</f>
        <v>0.1124244999786799</v>
      </c>
      <c r="AH4" s="110">
        <v>0.11235073854433374</v>
      </c>
      <c r="AI4" s="110">
        <v>0.11257000000526698</v>
      </c>
      <c r="AJ4" s="110">
        <v>0.11247000000588869</v>
      </c>
      <c r="AK4" s="110"/>
    </row>
    <row r="5" spans="1:37" x14ac:dyDescent="0.25">
      <c r="B5" s="425"/>
      <c r="C5" s="8" t="s">
        <v>58</v>
      </c>
      <c r="D5" s="8" t="s">
        <v>87</v>
      </c>
      <c r="E5" s="426"/>
      <c r="F5" s="426"/>
      <c r="J5" s="109">
        <v>45484</v>
      </c>
      <c r="K5" s="109">
        <v>45455</v>
      </c>
      <c r="L5" s="109">
        <v>45456</v>
      </c>
      <c r="M5" s="109">
        <v>45484</v>
      </c>
      <c r="N5" s="55">
        <v>7200329.4999999171</v>
      </c>
      <c r="O5" s="55">
        <v>-8015810.8338677436</v>
      </c>
      <c r="P5" s="55">
        <v>-815481.3338678265</v>
      </c>
      <c r="Q5" s="13">
        <v>28</v>
      </c>
      <c r="R5">
        <v>50</v>
      </c>
      <c r="S5" s="55">
        <v>916500000</v>
      </c>
      <c r="T5" s="4">
        <f>_xlfn.IFNA(INDEX($E$6:$E$24,MATCH($K5,$C$6:$C$24,1))/100,$D$1/100)</f>
        <v>0.11244999999999999</v>
      </c>
      <c r="U5" s="55">
        <f t="shared" ref="U5:U6" si="4">(-1*S5)*T5*Q5/360</f>
        <v>-8015810.833333333</v>
      </c>
      <c r="V5" s="55">
        <f t="shared" si="0"/>
        <v>-815481.33333341591</v>
      </c>
      <c r="W5" s="110">
        <v>0.11245000000749698</v>
      </c>
      <c r="X5" s="111">
        <v>0.99072476976270119</v>
      </c>
      <c r="Y5" s="55">
        <f>+P5*X5</f>
        <v>-807917.55674198281</v>
      </c>
      <c r="Z5" s="55">
        <f t="shared" ref="Z5:Z68" si="5">+S5*$Z$2*$Q5/360</f>
        <v>7979670.1833333336</v>
      </c>
      <c r="AA5" s="55">
        <f t="shared" ref="AA5:AA68" si="6">+AA4*(1+$Z$2*$Q5/360)+Z5</f>
        <v>8204901.6810195716</v>
      </c>
      <c r="AB5" s="55">
        <f t="shared" ref="AB5:AB68" si="7">+AB4*(1+$W5*$Q5/360)+O5</f>
        <v>-8238690.8042653538</v>
      </c>
      <c r="AC5" s="55">
        <f t="shared" si="1"/>
        <v>-33789.123245782219</v>
      </c>
      <c r="AD5" s="55">
        <f t="shared" si="2"/>
        <v>-33475.721348161125</v>
      </c>
      <c r="AE5" s="14">
        <f t="shared" si="3"/>
        <v>1.0087461111116942</v>
      </c>
      <c r="AF5" s="14">
        <f>PRODUCT($AE$3:$AE5)</f>
        <v>1.0264644493863571</v>
      </c>
      <c r="AG5" s="120">
        <f>(POWER(AF5,1/COUNTA($J$3:$J5))-1)*360/28</f>
        <v>0.11243299998271482</v>
      </c>
      <c r="AH5" s="110">
        <v>0.11225413528977228</v>
      </c>
      <c r="AI5" s="110">
        <v>0.11218659352244753</v>
      </c>
      <c r="AJ5" s="110">
        <v>0.11221173238101377</v>
      </c>
      <c r="AK5" s="110"/>
    </row>
    <row r="6" spans="1:37" x14ac:dyDescent="0.25">
      <c r="A6" s="34">
        <f>MOD(YEAR(B6),2)</f>
        <v>0</v>
      </c>
      <c r="B6" s="35" cm="1">
        <f t="array" ref="B6:B24">+Banxico_Meeting_Dates!$B$2:$B$20</f>
        <v>45470</v>
      </c>
      <c r="C6" s="35">
        <f>+WORKDAY(B6,1)</f>
        <v>45471</v>
      </c>
      <c r="D6" s="36">
        <v>3</v>
      </c>
      <c r="E6" s="37">
        <f>+$D$1+D6/100</f>
        <v>11.274999999999999</v>
      </c>
      <c r="F6" s="55">
        <f>+IFERROR(SUMIFS($S:$S,$K:$K,$C6)*0.01%*28/360*-1/$D$2,"")</f>
        <v>0</v>
      </c>
      <c r="G6">
        <v>-25</v>
      </c>
      <c r="J6" s="109">
        <v>45512</v>
      </c>
      <c r="K6" s="109">
        <v>45483</v>
      </c>
      <c r="L6" s="109">
        <v>45484</v>
      </c>
      <c r="M6" s="109">
        <v>45512</v>
      </c>
      <c r="N6" s="55">
        <v>7200329.4999999171</v>
      </c>
      <c r="O6" s="55">
        <v>-8031283.3732707314</v>
      </c>
      <c r="P6" s="55">
        <v>-830953.87327081431</v>
      </c>
      <c r="Q6" s="13">
        <v>28</v>
      </c>
      <c r="R6">
        <v>50</v>
      </c>
      <c r="S6" s="55">
        <v>916500000</v>
      </c>
      <c r="T6" s="4">
        <f t="shared" ref="T6:T69" si="8">_xlfn.IFNA(INDEX($E$6:$E$24,MATCH($K6,$C$6:$C$24,1))/100,$D$1/100)</f>
        <v>0.11274999999999999</v>
      </c>
      <c r="U6" s="55">
        <f t="shared" si="4"/>
        <v>-8037195.8333333321</v>
      </c>
      <c r="V6" s="55">
        <f t="shared" si="0"/>
        <v>-836866.33333341498</v>
      </c>
      <c r="W6" s="110">
        <v>0.11266705690817018</v>
      </c>
      <c r="X6" s="111">
        <v>0.9818096173251859</v>
      </c>
      <c r="Y6" s="55">
        <f t="shared" ref="Y6:Y69" si="9">+P6*X6</f>
        <v>-815838.50433089922</v>
      </c>
      <c r="Z6" s="55">
        <f t="shared" si="5"/>
        <v>7979670.1833333336</v>
      </c>
      <c r="AA6" s="55">
        <f t="shared" si="6"/>
        <v>16256009.299487889</v>
      </c>
      <c r="AB6" s="55">
        <f t="shared" si="7"/>
        <v>-16342169.769978873</v>
      </c>
      <c r="AC6" s="55">
        <f t="shared" si="1"/>
        <v>-86160.470490984619</v>
      </c>
      <c r="AD6" s="55">
        <f t="shared" si="2"/>
        <v>-84593.178561311579</v>
      </c>
      <c r="AE6" s="14">
        <f t="shared" si="3"/>
        <v>1.0087629933150799</v>
      </c>
      <c r="AF6" s="14">
        <f>PRODUCT($AE$3:$AE6)</f>
        <v>1.0354593504944969</v>
      </c>
      <c r="AG6" s="120">
        <f>(POWER(AF6,1/COUNTA($J$3:$J6))-1)*360/28</f>
        <v>0.11249151381808899</v>
      </c>
    </row>
    <row r="7" spans="1:37" x14ac:dyDescent="0.25">
      <c r="A7" s="34">
        <f t="shared" ref="A7:A24" si="10">MOD(YEAR(B7),2)</f>
        <v>0</v>
      </c>
      <c r="B7" s="35">
        <v>45512</v>
      </c>
      <c r="C7" s="35">
        <f t="shared" ref="C7:C24" si="11">+WORKDAY(B7,1)</f>
        <v>45513</v>
      </c>
      <c r="D7" s="36">
        <v>5</v>
      </c>
      <c r="E7" s="37">
        <f>+E6+D7/100</f>
        <v>11.324999999999999</v>
      </c>
      <c r="F7" s="55">
        <f t="shared" ref="F7:F24" si="12">+IFERROR(SUMIFS($S:$S,$K:$K,$C7)*0.01%*28/360*-1/$D$2,"")</f>
        <v>0</v>
      </c>
      <c r="G7">
        <v>0</v>
      </c>
      <c r="J7" s="109">
        <v>45512</v>
      </c>
      <c r="K7" s="109">
        <v>45483</v>
      </c>
      <c r="L7" s="109">
        <v>45484</v>
      </c>
      <c r="M7" s="109">
        <v>45512</v>
      </c>
      <c r="N7" s="55">
        <v>-7599143.2640837748</v>
      </c>
      <c r="O7" s="55">
        <v>7876477.5214947863</v>
      </c>
      <c r="P7" s="55">
        <v>277334.25741101149</v>
      </c>
      <c r="Q7" s="13">
        <v>28</v>
      </c>
      <c r="R7">
        <v>51</v>
      </c>
      <c r="S7" s="55">
        <v>-898834135.58474982</v>
      </c>
      <c r="T7" s="4">
        <f t="shared" si="8"/>
        <v>0.11274999999999999</v>
      </c>
      <c r="U7" s="55">
        <f>(-1*S7)*T7*Q7/360</f>
        <v>7882276.016780708</v>
      </c>
      <c r="V7" s="55">
        <f t="shared" si="0"/>
        <v>283132.75269693322</v>
      </c>
      <c r="W7" s="110">
        <v>0.11266705690817018</v>
      </c>
      <c r="X7" s="111">
        <v>0.9818096173251859</v>
      </c>
      <c r="Y7" s="55">
        <f t="shared" si="9"/>
        <v>272289.4411398698</v>
      </c>
      <c r="Z7" s="55">
        <f t="shared" si="5"/>
        <v>-7825859.1942038406</v>
      </c>
      <c r="AA7" s="55">
        <f t="shared" si="6"/>
        <v>8571685.9402072486</v>
      </c>
      <c r="AB7" s="55">
        <f t="shared" si="7"/>
        <v>-8608898.5729323141</v>
      </c>
      <c r="AC7" s="55">
        <f t="shared" si="1"/>
        <v>-37212.632725065574</v>
      </c>
      <c r="AD7" s="55">
        <f t="shared" si="2"/>
        <v>-36535.72069545932</v>
      </c>
      <c r="AE7" s="14">
        <f t="shared" si="3"/>
        <v>1.0087629933150799</v>
      </c>
      <c r="AF7" s="14">
        <f>PRODUCT($AE$3:$AE7)</f>
        <v>1.0445330738609171</v>
      </c>
      <c r="AG7" s="120">
        <f>(POWER(AF7,1/COUNTA($J$3:$J7))-1)*360/28</f>
        <v>0.11252662224603098</v>
      </c>
    </row>
    <row r="8" spans="1:37" x14ac:dyDescent="0.25">
      <c r="A8" s="34">
        <f t="shared" si="10"/>
        <v>0</v>
      </c>
      <c r="B8" s="35">
        <v>45561</v>
      </c>
      <c r="C8" s="35">
        <f t="shared" si="11"/>
        <v>45562</v>
      </c>
      <c r="D8" s="36">
        <v>2</v>
      </c>
      <c r="E8" s="37">
        <f t="shared" ref="E8:E24" si="13">+E7+D8/100</f>
        <v>11.344999999999999</v>
      </c>
      <c r="F8" s="55">
        <f t="shared" si="12"/>
        <v>0</v>
      </c>
      <c r="G8">
        <v>-25</v>
      </c>
      <c r="J8" s="109">
        <v>45540</v>
      </c>
      <c r="K8" s="109">
        <v>45511</v>
      </c>
      <c r="L8" s="109">
        <v>45512</v>
      </c>
      <c r="M8" s="109">
        <v>45540</v>
      </c>
      <c r="N8" s="55">
        <v>7200329.4999999171</v>
      </c>
      <c r="O8" s="55">
        <v>-8043362.2743213503</v>
      </c>
      <c r="P8" s="55">
        <v>-843032.77432143316</v>
      </c>
      <c r="Q8" s="13">
        <v>28</v>
      </c>
      <c r="R8">
        <v>50</v>
      </c>
      <c r="S8" s="55">
        <v>916500000</v>
      </c>
      <c r="T8" s="4">
        <f t="shared" si="8"/>
        <v>0.11274999999999999</v>
      </c>
      <c r="U8" s="55">
        <f t="shared" ref="U8:U71" si="14">(-1*S8)*T8*Q8/360</f>
        <v>-8037195.8333333321</v>
      </c>
      <c r="V8" s="55">
        <f t="shared" si="0"/>
        <v>-836866.33333341498</v>
      </c>
      <c r="W8" s="110">
        <v>0.1128365060695069</v>
      </c>
      <c r="X8" s="111">
        <v>0.97261342615824375</v>
      </c>
      <c r="Y8" s="55">
        <f t="shared" si="9"/>
        <v>-819944.99499645864</v>
      </c>
      <c r="Z8" s="55">
        <f t="shared" si="5"/>
        <v>7979670.1833333336</v>
      </c>
      <c r="AA8" s="55">
        <f t="shared" si="6"/>
        <v>16625987.031034274</v>
      </c>
      <c r="AB8" s="55">
        <f t="shared" si="7"/>
        <v>-16727814.027837388</v>
      </c>
      <c r="AC8" s="55">
        <f t="shared" si="1"/>
        <v>-101826.99680311419</v>
      </c>
      <c r="AD8" s="55">
        <f t="shared" si="2"/>
        <v>-99038.304236081429</v>
      </c>
      <c r="AE8" s="14">
        <f t="shared" si="3"/>
        <v>1.008776172694295</v>
      </c>
      <c r="AF8" s="14">
        <f>PRODUCT($AE$3:$AE8)</f>
        <v>1.0537000765020232</v>
      </c>
      <c r="AG8" s="120">
        <f>(POWER(AF8,1/COUNTA($J$3:$J8))-1)*360/28</f>
        <v>0.11257826903578159</v>
      </c>
    </row>
    <row r="9" spans="1:37" x14ac:dyDescent="0.25">
      <c r="A9" s="34">
        <f t="shared" si="10"/>
        <v>0</v>
      </c>
      <c r="B9" s="35">
        <v>45610</v>
      </c>
      <c r="C9" s="35">
        <f t="shared" si="11"/>
        <v>45611</v>
      </c>
      <c r="D9" s="36">
        <v>0</v>
      </c>
      <c r="E9" s="37">
        <f t="shared" si="13"/>
        <v>11.344999999999999</v>
      </c>
      <c r="F9" s="55">
        <f t="shared" si="12"/>
        <v>0</v>
      </c>
      <c r="G9">
        <v>0</v>
      </c>
      <c r="J9" s="109">
        <v>45540</v>
      </c>
      <c r="K9" s="109">
        <v>45511</v>
      </c>
      <c r="L9" s="109">
        <v>45512</v>
      </c>
      <c r="M9" s="109">
        <v>45540</v>
      </c>
      <c r="N9" s="55">
        <v>-7599143.2640837748</v>
      </c>
      <c r="O9" s="55">
        <v>7888323.5974191148</v>
      </c>
      <c r="P9" s="55">
        <v>289180.33333534002</v>
      </c>
      <c r="Q9" s="13">
        <v>28</v>
      </c>
      <c r="R9">
        <v>51</v>
      </c>
      <c r="S9" s="55">
        <v>-898834135.58474982</v>
      </c>
      <c r="T9" s="4">
        <f t="shared" si="8"/>
        <v>0.11274999999999999</v>
      </c>
      <c r="U9" s="55">
        <f t="shared" si="14"/>
        <v>7882276.016780708</v>
      </c>
      <c r="V9" s="55">
        <f t="shared" si="0"/>
        <v>283132.75269693322</v>
      </c>
      <c r="W9" s="110">
        <v>0.1128365060695069</v>
      </c>
      <c r="X9" s="111">
        <v>0.97261342615824375</v>
      </c>
      <c r="Y9" s="55">
        <f t="shared" si="9"/>
        <v>281260.67478286807</v>
      </c>
      <c r="Z9" s="55">
        <f t="shared" si="5"/>
        <v>-7825859.1942038406</v>
      </c>
      <c r="AA9" s="55">
        <f t="shared" si="6"/>
        <v>8944884.9486471619</v>
      </c>
      <c r="AB9" s="55">
        <f t="shared" si="7"/>
        <v>-8986296.6151246261</v>
      </c>
      <c r="AC9" s="55">
        <f t="shared" si="1"/>
        <v>-41411.666477464139</v>
      </c>
      <c r="AD9" s="55">
        <f t="shared" si="2"/>
        <v>-40277.542815568886</v>
      </c>
      <c r="AE9" s="14">
        <f t="shared" si="3"/>
        <v>1.008776172694295</v>
      </c>
      <c r="AF9" s="14">
        <f>PRODUCT($AE$3:$AE9)</f>
        <v>1.0629475303413969</v>
      </c>
      <c r="AG9" s="120">
        <f>(POWER(AF9,1/COUNTA($J$3:$J9))-1)*360/28</f>
        <v>0.11261515972580437</v>
      </c>
    </row>
    <row r="10" spans="1:37" x14ac:dyDescent="0.25">
      <c r="A10" s="34">
        <f t="shared" si="10"/>
        <v>0</v>
      </c>
      <c r="B10" s="35">
        <v>45645</v>
      </c>
      <c r="C10" s="35">
        <f t="shared" si="11"/>
        <v>45646</v>
      </c>
      <c r="D10" s="36">
        <v>-6</v>
      </c>
      <c r="E10" s="37">
        <f t="shared" si="13"/>
        <v>11.284999999999998</v>
      </c>
      <c r="F10" s="55">
        <f t="shared" si="12"/>
        <v>0</v>
      </c>
      <c r="G10">
        <v>-25</v>
      </c>
      <c r="J10" s="109">
        <v>45568</v>
      </c>
      <c r="K10" s="109">
        <v>45539</v>
      </c>
      <c r="L10" s="109">
        <v>45540</v>
      </c>
      <c r="M10" s="109">
        <v>45568</v>
      </c>
      <c r="N10" s="55">
        <v>7200329.4999999171</v>
      </c>
      <c r="O10" s="55">
        <v>-8047077.4776465641</v>
      </c>
      <c r="P10" s="55">
        <v>-846747.97764664702</v>
      </c>
      <c r="Q10" s="13">
        <v>28</v>
      </c>
      <c r="R10">
        <v>50</v>
      </c>
      <c r="S10" s="55">
        <v>916500000</v>
      </c>
      <c r="T10" s="4">
        <f t="shared" si="8"/>
        <v>0.11324999999999999</v>
      </c>
      <c r="U10" s="55">
        <f t="shared" si="14"/>
        <v>-8072837.4999999991</v>
      </c>
      <c r="V10" s="55">
        <f t="shared" si="0"/>
        <v>-872508.00000008196</v>
      </c>
      <c r="W10" s="110">
        <v>0.11288862489099692</v>
      </c>
      <c r="X10" s="111">
        <v>0.96392244635542412</v>
      </c>
      <c r="Y10" s="55">
        <f t="shared" si="9"/>
        <v>-816199.382059664</v>
      </c>
      <c r="Z10" s="55">
        <f t="shared" si="5"/>
        <v>7979670.1833333336</v>
      </c>
      <c r="AA10" s="55">
        <f t="shared" si="6"/>
        <v>17002435.36298766</v>
      </c>
      <c r="AB10" s="55">
        <f t="shared" si="7"/>
        <v>-17112275.811373506</v>
      </c>
      <c r="AC10" s="55">
        <f t="shared" si="1"/>
        <v>-109840.44838584587</v>
      </c>
      <c r="AD10" s="55">
        <f t="shared" si="2"/>
        <v>-105877.67371686125</v>
      </c>
      <c r="AE10" s="14">
        <f t="shared" si="3"/>
        <v>1.0087802263804109</v>
      </c>
      <c r="AF10" s="14">
        <f>PRODUCT($AE$3:$AE10)</f>
        <v>1.072280450288293</v>
      </c>
      <c r="AG10" s="120">
        <f>(POWER(AF10,1/COUNTA($J$3:$J10))-1)*360/28</f>
        <v>0.11264934255613067</v>
      </c>
    </row>
    <row r="11" spans="1:37" x14ac:dyDescent="0.25">
      <c r="A11" s="34">
        <f t="shared" si="10"/>
        <v>1</v>
      </c>
      <c r="B11" s="35">
        <v>45694</v>
      </c>
      <c r="C11" s="35">
        <f t="shared" si="11"/>
        <v>45695</v>
      </c>
      <c r="D11" s="36">
        <v>-14</v>
      </c>
      <c r="E11" s="37">
        <f t="shared" si="13"/>
        <v>11.144999999999998</v>
      </c>
      <c r="F11" s="55">
        <f>+IFERROR(SUMIFS($S:$S,$K:$K,$C11)*0.01%*28/360*-1/$D$2,"")</f>
        <v>0</v>
      </c>
      <c r="G11">
        <v>-25</v>
      </c>
      <c r="J11" s="109">
        <v>45568</v>
      </c>
      <c r="K11" s="109">
        <v>45539</v>
      </c>
      <c r="L11" s="109">
        <v>45540</v>
      </c>
      <c r="M11" s="109">
        <v>45568</v>
      </c>
      <c r="N11" s="55">
        <v>-7599143.2640837748</v>
      </c>
      <c r="O11" s="55">
        <v>7891967.1888750223</v>
      </c>
      <c r="P11" s="55">
        <v>292823.92479124758</v>
      </c>
      <c r="Q11" s="13">
        <v>28</v>
      </c>
      <c r="R11">
        <v>51</v>
      </c>
      <c r="S11" s="55">
        <v>-898834135.58474982</v>
      </c>
      <c r="T11" s="4">
        <f t="shared" si="8"/>
        <v>0.11324999999999999</v>
      </c>
      <c r="U11" s="55">
        <f t="shared" si="14"/>
        <v>7917230.6776090041</v>
      </c>
      <c r="V11" s="55">
        <f t="shared" si="0"/>
        <v>318087.41352522932</v>
      </c>
      <c r="W11" s="110">
        <v>0.11288862489099692</v>
      </c>
      <c r="X11" s="111">
        <v>0.96392244635542412</v>
      </c>
      <c r="Y11" s="55">
        <f t="shared" si="9"/>
        <v>282259.55393617612</v>
      </c>
      <c r="Z11" s="55">
        <f t="shared" si="5"/>
        <v>-7825859.1942038406</v>
      </c>
      <c r="AA11" s="55">
        <f t="shared" si="6"/>
        <v>9324610.8949268479</v>
      </c>
      <c r="AB11" s="55">
        <f t="shared" si="7"/>
        <v>-9370558.2780063711</v>
      </c>
      <c r="AC11" s="55">
        <f t="shared" si="1"/>
        <v>-45947.383079523221</v>
      </c>
      <c r="AD11" s="55">
        <f t="shared" si="2"/>
        <v>-44289.713901643845</v>
      </c>
      <c r="AE11" s="14">
        <f t="shared" si="3"/>
        <v>1.0087802263804109</v>
      </c>
      <c r="AF11" s="14">
        <f>PRODUCT($AE$3:$AE11)</f>
        <v>1.0816953153851132</v>
      </c>
      <c r="AG11" s="120">
        <f>(POWER(AF11,1/COUNTA($J$3:$J11))-1)*360/28</f>
        <v>0.11267592926422575</v>
      </c>
    </row>
    <row r="12" spans="1:37" x14ac:dyDescent="0.25">
      <c r="A12" s="34">
        <f t="shared" si="10"/>
        <v>1</v>
      </c>
      <c r="B12" s="35">
        <v>45741</v>
      </c>
      <c r="C12" s="35">
        <f t="shared" si="11"/>
        <v>45742</v>
      </c>
      <c r="D12" s="36">
        <v>-14</v>
      </c>
      <c r="E12" s="37">
        <f t="shared" si="13"/>
        <v>11.004999999999997</v>
      </c>
      <c r="F12" s="55">
        <f>+IFERROR(SUMIFS($S:$S,$K:$K,$C12)*0.01%*28/360*-1/$D$2,"")</f>
        <v>0</v>
      </c>
      <c r="G12">
        <v>0</v>
      </c>
      <c r="J12" s="109">
        <v>45596</v>
      </c>
      <c r="K12" s="109">
        <v>45567</v>
      </c>
      <c r="L12" s="109">
        <v>45568</v>
      </c>
      <c r="M12" s="109">
        <v>45596</v>
      </c>
      <c r="N12" s="55">
        <v>7200329.4999999171</v>
      </c>
      <c r="O12" s="55">
        <v>-8040725.8342780629</v>
      </c>
      <c r="P12" s="55">
        <v>-840396.33427814581</v>
      </c>
      <c r="Q12" s="13">
        <v>28</v>
      </c>
      <c r="R12">
        <v>50</v>
      </c>
      <c r="S12" s="55">
        <v>916500000</v>
      </c>
      <c r="T12" s="4">
        <f t="shared" si="8"/>
        <v>0.11345</v>
      </c>
      <c r="U12" s="55">
        <f t="shared" si="14"/>
        <v>-8087094.166666667</v>
      </c>
      <c r="V12" s="55">
        <f t="shared" si="0"/>
        <v>-886764.66666674986</v>
      </c>
      <c r="W12" s="110">
        <v>0.11279952070532705</v>
      </c>
      <c r="X12" s="111">
        <v>0.95590994490657777</v>
      </c>
      <c r="Y12" s="55">
        <f t="shared" si="9"/>
        <v>-803343.21359951224</v>
      </c>
      <c r="Z12" s="55">
        <f t="shared" si="5"/>
        <v>7979670.1833333336</v>
      </c>
      <c r="AA12" s="55">
        <f t="shared" si="6"/>
        <v>17385467.460725464</v>
      </c>
      <c r="AB12" s="55">
        <f t="shared" si="7"/>
        <v>-17493494.794256691</v>
      </c>
      <c r="AC12" s="55">
        <f t="shared" si="1"/>
        <v>-108027.33353122696</v>
      </c>
      <c r="AD12" s="55">
        <f t="shared" si="2"/>
        <v>-103264.40244423966</v>
      </c>
      <c r="AE12" s="14">
        <f t="shared" si="3"/>
        <v>1.0087732960548588</v>
      </c>
      <c r="AF12" s="14">
        <f>PRODUCT($AE$3:$AE12)</f>
        <v>1.0911853486281407</v>
      </c>
      <c r="AG12" s="120">
        <f>(POWER(AF12,1/COUNTA($J$3:$J12))-1)*360/28</f>
        <v>0.11268828835533913</v>
      </c>
    </row>
    <row r="13" spans="1:37" x14ac:dyDescent="0.25">
      <c r="A13" s="34">
        <f t="shared" si="10"/>
        <v>1</v>
      </c>
      <c r="B13" s="35">
        <v>45792</v>
      </c>
      <c r="C13" s="35">
        <f t="shared" si="11"/>
        <v>45793</v>
      </c>
      <c r="D13" s="36">
        <v>-5</v>
      </c>
      <c r="E13" s="37">
        <f t="shared" si="13"/>
        <v>10.954999999999997</v>
      </c>
      <c r="F13" s="55">
        <f t="shared" si="12"/>
        <v>0</v>
      </c>
      <c r="G13">
        <v>-25</v>
      </c>
      <c r="J13" s="109">
        <v>45596</v>
      </c>
      <c r="K13" s="109">
        <v>45567</v>
      </c>
      <c r="L13" s="109">
        <v>45568</v>
      </c>
      <c r="M13" s="109">
        <v>45596</v>
      </c>
      <c r="N13" s="55">
        <v>-7599143.2640837748</v>
      </c>
      <c r="O13" s="55">
        <v>7885737.9756980781</v>
      </c>
      <c r="P13" s="55">
        <v>286594.71161430329</v>
      </c>
      <c r="Q13" s="13">
        <v>28</v>
      </c>
      <c r="R13">
        <v>51</v>
      </c>
      <c r="S13" s="55">
        <v>-898834135.58474982</v>
      </c>
      <c r="T13" s="4">
        <f t="shared" si="8"/>
        <v>0.11345</v>
      </c>
      <c r="U13" s="55">
        <f t="shared" si="14"/>
        <v>7931212.5419403231</v>
      </c>
      <c r="V13" s="55">
        <f t="shared" si="0"/>
        <v>332069.27785654832</v>
      </c>
      <c r="W13" s="110">
        <v>0.11279952070532705</v>
      </c>
      <c r="X13" s="111">
        <v>0.95590994490657777</v>
      </c>
      <c r="Y13" s="55">
        <f t="shared" si="9"/>
        <v>273958.73498974519</v>
      </c>
      <c r="Z13" s="55">
        <f t="shared" si="5"/>
        <v>-7825859.1942038406</v>
      </c>
      <c r="AA13" s="55">
        <f t="shared" si="6"/>
        <v>9710977.929718202</v>
      </c>
      <c r="AB13" s="55">
        <f t="shared" si="7"/>
        <v>-9761232.4274227563</v>
      </c>
      <c r="AC13" s="55">
        <f t="shared" si="1"/>
        <v>-50254.497704554349</v>
      </c>
      <c r="AD13" s="55">
        <f t="shared" si="2"/>
        <v>-48038.774132068284</v>
      </c>
      <c r="AE13" s="14">
        <f t="shared" si="3"/>
        <v>1.0087732960548588</v>
      </c>
      <c r="AF13" s="14">
        <f>PRODUCT($AE$3:$AE13)</f>
        <v>1.1007586407423795</v>
      </c>
      <c r="AG13" s="120">
        <f>(POWER(AF13,1/COUNTA($J$3:$J13))-1)*360/28</f>
        <v>0.11269840034773683</v>
      </c>
    </row>
    <row r="14" spans="1:37" x14ac:dyDescent="0.25">
      <c r="A14" s="34">
        <f t="shared" si="10"/>
        <v>1</v>
      </c>
      <c r="B14" s="35">
        <v>45827</v>
      </c>
      <c r="C14" s="35">
        <f t="shared" si="11"/>
        <v>45828</v>
      </c>
      <c r="D14" s="36">
        <v>-2</v>
      </c>
      <c r="E14" s="37">
        <f t="shared" si="13"/>
        <v>10.934999999999997</v>
      </c>
      <c r="F14" s="55">
        <f t="shared" si="12"/>
        <v>0</v>
      </c>
      <c r="G14">
        <v>0</v>
      </c>
      <c r="J14" s="109">
        <v>45624</v>
      </c>
      <c r="K14" s="109">
        <v>45595</v>
      </c>
      <c r="L14" s="109">
        <v>45596</v>
      </c>
      <c r="M14" s="109">
        <v>45624</v>
      </c>
      <c r="N14" s="55">
        <v>7200329.4999999171</v>
      </c>
      <c r="O14" s="55">
        <v>-8023881.797707974</v>
      </c>
      <c r="P14" s="55">
        <v>-823552.29770805687</v>
      </c>
      <c r="Q14" s="13">
        <v>28</v>
      </c>
      <c r="R14">
        <v>50</v>
      </c>
      <c r="S14" s="55">
        <v>916500000</v>
      </c>
      <c r="T14" s="4">
        <f t="shared" si="8"/>
        <v>0.11345</v>
      </c>
      <c r="U14" s="55">
        <f t="shared" si="14"/>
        <v>-8087094.166666667</v>
      </c>
      <c r="V14" s="55">
        <f t="shared" si="0"/>
        <v>-886764.66666674986</v>
      </c>
      <c r="W14" s="110">
        <v>0.11256322372281469</v>
      </c>
      <c r="X14" s="111">
        <v>0.94822873854739453</v>
      </c>
      <c r="Y14" s="55">
        <f t="shared" si="9"/>
        <v>-780915.95638351911</v>
      </c>
      <c r="Z14" s="55">
        <f t="shared" si="5"/>
        <v>7979670.1833333336</v>
      </c>
      <c r="AA14" s="55">
        <f t="shared" si="6"/>
        <v>17775198.468792703</v>
      </c>
      <c r="AB14" s="55">
        <f t="shared" si="7"/>
        <v>-17870573.008761492</v>
      </c>
      <c r="AC14" s="55">
        <f t="shared" si="1"/>
        <v>-95374.539968788624</v>
      </c>
      <c r="AD14" s="55">
        <f t="shared" si="2"/>
        <v>-90436.879724142491</v>
      </c>
      <c r="AE14" s="14">
        <f t="shared" si="3"/>
        <v>1.0087549174006634</v>
      </c>
      <c r="AF14" s="14">
        <f>PRODUCT($AE$3:$AE14)</f>
        <v>1.1103956917201454</v>
      </c>
      <c r="AG14" s="120">
        <f>(POWER(AF14,1/COUNTA($J$3:$J14))-1)*360/28</f>
        <v>0.11268713557518208</v>
      </c>
    </row>
    <row r="15" spans="1:37" x14ac:dyDescent="0.25">
      <c r="A15" s="34">
        <f t="shared" si="10"/>
        <v>1</v>
      </c>
      <c r="B15" s="35">
        <v>45876</v>
      </c>
      <c r="C15" s="35">
        <f t="shared" si="11"/>
        <v>45877</v>
      </c>
      <c r="D15" s="36">
        <v>-5</v>
      </c>
      <c r="E15" s="37">
        <f t="shared" si="13"/>
        <v>10.884999999999996</v>
      </c>
      <c r="F15" s="55">
        <f t="shared" si="12"/>
        <v>0</v>
      </c>
      <c r="G15">
        <v>-25</v>
      </c>
      <c r="J15" s="109">
        <v>45624</v>
      </c>
      <c r="K15" s="109">
        <v>45595</v>
      </c>
      <c r="L15" s="109">
        <v>45596</v>
      </c>
      <c r="M15" s="109">
        <v>45624</v>
      </c>
      <c r="N15" s="55">
        <v>-7599143.2640837748</v>
      </c>
      <c r="O15" s="55">
        <v>7869218.6139411405</v>
      </c>
      <c r="P15" s="55">
        <v>270075.34985736571</v>
      </c>
      <c r="Q15" s="13">
        <v>28</v>
      </c>
      <c r="R15">
        <v>51</v>
      </c>
      <c r="S15" s="55">
        <v>-898834135.58474982</v>
      </c>
      <c r="T15" s="4">
        <f>_xlfn.IFNA(INDEX($E$6:$E$24,MATCH($K15,$C$6:$C$24,1))/100,$D$1/100)</f>
        <v>0.11345</v>
      </c>
      <c r="U15" s="55">
        <f t="shared" si="14"/>
        <v>7931212.5419403231</v>
      </c>
      <c r="V15" s="55">
        <f t="shared" si="0"/>
        <v>332069.27785654832</v>
      </c>
      <c r="W15" s="110">
        <v>0.11256322372281469</v>
      </c>
      <c r="X15" s="111">
        <v>0.94822873854739453</v>
      </c>
      <c r="Y15" s="55">
        <f t="shared" si="9"/>
        <v>256093.20830799613</v>
      </c>
      <c r="Z15" s="55">
        <f t="shared" si="5"/>
        <v>-7825859.1942038406</v>
      </c>
      <c r="AA15" s="55">
        <f t="shared" si="6"/>
        <v>10104102.20009269</v>
      </c>
      <c r="AB15" s="55">
        <f t="shared" si="7"/>
        <v>-10157809.785414584</v>
      </c>
      <c r="AC15" s="55">
        <f t="shared" si="1"/>
        <v>-53707.585321893916</v>
      </c>
      <c r="AD15" s="55">
        <f t="shared" si="2"/>
        <v>-50927.07588020603</v>
      </c>
      <c r="AE15" s="14">
        <f t="shared" si="3"/>
        <v>1.0087549174006634</v>
      </c>
      <c r="AF15" s="14">
        <f>PRODUCT($AE$3:$AE15)</f>
        <v>1.1201171142832078</v>
      </c>
      <c r="AG15" s="120">
        <f>(POWER(AF15,1/COUNTA($J$3:$J15))-1)*360/28</f>
        <v>0.1126776038522026</v>
      </c>
    </row>
    <row r="16" spans="1:37" x14ac:dyDescent="0.25">
      <c r="A16" s="34">
        <f t="shared" si="10"/>
        <v>1</v>
      </c>
      <c r="B16" s="35">
        <v>45924</v>
      </c>
      <c r="C16" s="35">
        <f t="shared" si="11"/>
        <v>45925</v>
      </c>
      <c r="D16" s="36">
        <v>-5</v>
      </c>
      <c r="E16" s="37">
        <f t="shared" si="13"/>
        <v>10.834999999999996</v>
      </c>
      <c r="F16" s="55">
        <f t="shared" si="12"/>
        <v>0</v>
      </c>
      <c r="G16">
        <v>-25</v>
      </c>
      <c r="J16" s="109">
        <v>45652</v>
      </c>
      <c r="K16" s="109">
        <v>45623</v>
      </c>
      <c r="L16" s="109">
        <v>45624</v>
      </c>
      <c r="M16" s="109">
        <v>45652</v>
      </c>
      <c r="N16" s="55">
        <v>7200329.4999999171</v>
      </c>
      <c r="O16" s="55">
        <v>-7997927.0552901598</v>
      </c>
      <c r="P16" s="55">
        <v>-797597.55529024266</v>
      </c>
      <c r="Q16" s="13">
        <v>28</v>
      </c>
      <c r="R16">
        <v>50</v>
      </c>
      <c r="S16" s="55">
        <v>916500000</v>
      </c>
      <c r="T16" s="4">
        <f t="shared" si="8"/>
        <v>0.11345</v>
      </c>
      <c r="U16" s="55">
        <f t="shared" si="14"/>
        <v>-8087094.166666667</v>
      </c>
      <c r="V16" s="55">
        <f t="shared" si="0"/>
        <v>-886764.66666674986</v>
      </c>
      <c r="W16" s="110">
        <v>0.11219911697858535</v>
      </c>
      <c r="X16" s="111">
        <v>0.94054544519559102</v>
      </c>
      <c r="Y16" s="55">
        <f t="shared" si="9"/>
        <v>-750176.74772737629</v>
      </c>
      <c r="Z16" s="55">
        <f t="shared" si="5"/>
        <v>7979670.1833333336</v>
      </c>
      <c r="AA16" s="55">
        <f t="shared" si="6"/>
        <v>18171745.545515966</v>
      </c>
      <c r="AB16" s="55">
        <f t="shared" si="7"/>
        <v>-18244379.963132739</v>
      </c>
      <c r="AC16" s="55">
        <f t="shared" si="1"/>
        <v>-72634.417616773397</v>
      </c>
      <c r="AD16" s="55">
        <f t="shared" si="2"/>
        <v>-68315.970653890618</v>
      </c>
      <c r="AE16" s="14">
        <f t="shared" si="3"/>
        <v>1.0087265979872233</v>
      </c>
      <c r="AF16" s="14">
        <f>PRODUCT($AE$3:$AE16)</f>
        <v>1.1298919260381661</v>
      </c>
      <c r="AG16" s="120">
        <f>(POWER(AF16,1/COUNTA($J$3:$J16))-1)*360/28</f>
        <v>0.11264342563294212</v>
      </c>
    </row>
    <row r="17" spans="1:33" x14ac:dyDescent="0.25">
      <c r="A17" s="34">
        <f t="shared" si="10"/>
        <v>1</v>
      </c>
      <c r="B17" s="35">
        <v>45967</v>
      </c>
      <c r="C17" s="35">
        <f t="shared" si="11"/>
        <v>45968</v>
      </c>
      <c r="D17" s="36">
        <v>-12</v>
      </c>
      <c r="E17" s="37">
        <f t="shared" si="13"/>
        <v>10.714999999999996</v>
      </c>
      <c r="F17" s="55">
        <f t="shared" si="12"/>
        <v>0</v>
      </c>
      <c r="G17">
        <v>-25</v>
      </c>
      <c r="J17" s="109">
        <v>45652</v>
      </c>
      <c r="K17" s="109">
        <v>45623</v>
      </c>
      <c r="L17" s="109">
        <v>45624</v>
      </c>
      <c r="M17" s="109">
        <v>45652</v>
      </c>
      <c r="N17" s="55">
        <v>-7599143.2640837748</v>
      </c>
      <c r="O17" s="55">
        <v>7843764.1584414775</v>
      </c>
      <c r="P17" s="55">
        <v>244620.89435770269</v>
      </c>
      <c r="Q17" s="13">
        <v>28</v>
      </c>
      <c r="R17">
        <v>51</v>
      </c>
      <c r="S17" s="55">
        <v>-898834135.58474982</v>
      </c>
      <c r="T17" s="4">
        <f t="shared" si="8"/>
        <v>0.11345</v>
      </c>
      <c r="U17" s="55">
        <f t="shared" si="14"/>
        <v>7931212.5419403231</v>
      </c>
      <c r="V17" s="55">
        <f t="shared" si="0"/>
        <v>332069.27785654832</v>
      </c>
      <c r="W17" s="110">
        <v>0.11219911697858535</v>
      </c>
      <c r="X17" s="111">
        <v>0.94054544519559102</v>
      </c>
      <c r="Y17" s="55">
        <f t="shared" si="9"/>
        <v>230077.06798780913</v>
      </c>
      <c r="Z17" s="55">
        <f t="shared" si="5"/>
        <v>-7825859.1942038406</v>
      </c>
      <c r="AA17" s="55">
        <f t="shared" si="6"/>
        <v>10504101.884436702</v>
      </c>
      <c r="AB17" s="55">
        <f t="shared" si="7"/>
        <v>-10559827.174155675</v>
      </c>
      <c r="AC17" s="55">
        <f t="shared" si="1"/>
        <v>-55725.289718972519</v>
      </c>
      <c r="AD17" s="55">
        <f t="shared" si="2"/>
        <v>-52412.167427384302</v>
      </c>
      <c r="AE17" s="14">
        <f t="shared" si="3"/>
        <v>1.0087265979872233</v>
      </c>
      <c r="AF17" s="14">
        <f>PRODUCT($AE$3:$AE17)</f>
        <v>1.1397520386457107</v>
      </c>
      <c r="AG17" s="120">
        <f>(POWER(AF17,1/COUNTA($J$3:$J17))-1)*360/28</f>
        <v>0.11261380458244112</v>
      </c>
    </row>
    <row r="18" spans="1:33" x14ac:dyDescent="0.25">
      <c r="A18" s="34">
        <f t="shared" si="10"/>
        <v>1</v>
      </c>
      <c r="B18" s="35">
        <v>46002</v>
      </c>
      <c r="C18" s="35">
        <f t="shared" si="11"/>
        <v>46003</v>
      </c>
      <c r="D18" s="36">
        <v>-12</v>
      </c>
      <c r="E18" s="37">
        <f t="shared" si="13"/>
        <v>10.594999999999997</v>
      </c>
      <c r="F18" s="55">
        <f t="shared" si="12"/>
        <v>0</v>
      </c>
      <c r="G18">
        <v>-25</v>
      </c>
      <c r="J18" s="109">
        <v>45680</v>
      </c>
      <c r="K18" s="109">
        <v>45650</v>
      </c>
      <c r="L18" s="109">
        <v>45652</v>
      </c>
      <c r="M18" s="109">
        <v>45680</v>
      </c>
      <c r="N18" s="55">
        <v>7200329.4999999171</v>
      </c>
      <c r="O18" s="55">
        <v>-7968386.6409579208</v>
      </c>
      <c r="P18" s="55">
        <v>-768057.1409580037</v>
      </c>
      <c r="Q18" s="13">
        <v>28</v>
      </c>
      <c r="R18">
        <v>50</v>
      </c>
      <c r="S18" s="55">
        <v>916500000</v>
      </c>
      <c r="T18" s="4">
        <f t="shared" si="8"/>
        <v>0.11284999999999998</v>
      </c>
      <c r="U18" s="55">
        <f t="shared" si="14"/>
        <v>-8044324.1666666651</v>
      </c>
      <c r="V18" s="55">
        <f t="shared" si="0"/>
        <v>-843994.666666748</v>
      </c>
      <c r="W18" s="110">
        <v>0.11178470854745738</v>
      </c>
      <c r="X18" s="111">
        <v>0.93276141151903091</v>
      </c>
      <c r="Y18" s="55">
        <f t="shared" si="9"/>
        <v>-716414.06292725878</v>
      </c>
      <c r="Z18" s="55">
        <f t="shared" si="5"/>
        <v>7979670.1833333336</v>
      </c>
      <c r="AA18" s="55">
        <f t="shared" si="6"/>
        <v>18575227.898222774</v>
      </c>
      <c r="AB18" s="55">
        <f t="shared" si="7"/>
        <v>-18620024.819789391</v>
      </c>
      <c r="AC18" s="55">
        <f t="shared" si="1"/>
        <v>-44796.921566616744</v>
      </c>
      <c r="AD18" s="55">
        <f t="shared" si="2"/>
        <v>-41784.83979218475</v>
      </c>
      <c r="AE18" s="14">
        <f t="shared" si="3"/>
        <v>1.0086943662203578</v>
      </c>
      <c r="AF18" s="14">
        <f>PRODUCT($AE$3:$AE18)</f>
        <v>1.1496614602700959</v>
      </c>
      <c r="AG18" s="120">
        <f>(POWER(AF18,1/COUNTA($J$3:$J18))-1)*360/28</f>
        <v>0.11256198452744837</v>
      </c>
    </row>
    <row r="19" spans="1:33" x14ac:dyDescent="0.25">
      <c r="A19" s="34">
        <f t="shared" si="10"/>
        <v>0</v>
      </c>
      <c r="B19" s="35">
        <v>46057</v>
      </c>
      <c r="C19" s="35">
        <f t="shared" si="11"/>
        <v>46058</v>
      </c>
      <c r="D19" s="36">
        <v>-13.473049067088823</v>
      </c>
      <c r="E19" s="37">
        <f t="shared" si="13"/>
        <v>10.460269509329109</v>
      </c>
      <c r="F19" s="55">
        <f t="shared" si="12"/>
        <v>0</v>
      </c>
      <c r="G19">
        <v>0</v>
      </c>
      <c r="J19" s="109">
        <v>45680</v>
      </c>
      <c r="K19" s="109">
        <v>45650</v>
      </c>
      <c r="L19" s="109">
        <v>45652</v>
      </c>
      <c r="M19" s="109">
        <v>45680</v>
      </c>
      <c r="N19" s="55">
        <v>-7599143.2640837748</v>
      </c>
      <c r="O19" s="55">
        <v>7814793.1461325483</v>
      </c>
      <c r="P19" s="55">
        <v>215649.88204877358</v>
      </c>
      <c r="Q19" s="13">
        <v>28</v>
      </c>
      <c r="R19">
        <v>51</v>
      </c>
      <c r="S19" s="55">
        <v>-898834135.58474982</v>
      </c>
      <c r="T19" s="4">
        <f t="shared" si="8"/>
        <v>0.11284999999999998</v>
      </c>
      <c r="U19" s="55">
        <f t="shared" si="14"/>
        <v>7889266.9489463661</v>
      </c>
      <c r="V19" s="55">
        <f t="shared" si="0"/>
        <v>290123.68486259133</v>
      </c>
      <c r="W19" s="110">
        <v>0.11178470854745738</v>
      </c>
      <c r="X19" s="111">
        <v>0.93276141151903091</v>
      </c>
      <c r="Y19" s="55">
        <f t="shared" si="9"/>
        <v>201149.88837372657</v>
      </c>
      <c r="Z19" s="55">
        <f t="shared" si="5"/>
        <v>-7825859.1942038406</v>
      </c>
      <c r="AA19" s="55">
        <f t="shared" si="6"/>
        <v>10911097.22797755</v>
      </c>
      <c r="AB19" s="55">
        <f t="shared" si="7"/>
        <v>-10967120.988472246</v>
      </c>
      <c r="AC19" s="55">
        <f t="shared" si="1"/>
        <v>-56023.760494695976</v>
      </c>
      <c r="AD19" s="55">
        <f t="shared" si="2"/>
        <v>-52256.801917636738</v>
      </c>
      <c r="AE19" s="14">
        <f t="shared" si="3"/>
        <v>1.0086943662203578</v>
      </c>
      <c r="AF19" s="14">
        <f>PRODUCT($AE$3:$AE19)</f>
        <v>1.1596570380351154</v>
      </c>
      <c r="AG19" s="120">
        <f>(POWER(AF19,1/COUNTA($J$3:$J19))-1)*360/28</f>
        <v>0.11251626112145553</v>
      </c>
    </row>
    <row r="20" spans="1:33" x14ac:dyDescent="0.25">
      <c r="A20" s="34">
        <f t="shared" si="10"/>
        <v>0</v>
      </c>
      <c r="B20" s="35">
        <v>46107</v>
      </c>
      <c r="C20" s="35">
        <f t="shared" si="11"/>
        <v>46108</v>
      </c>
      <c r="D20" s="36">
        <v>-25</v>
      </c>
      <c r="E20" s="37">
        <f t="shared" si="13"/>
        <v>10.210269509329109</v>
      </c>
      <c r="F20" s="55">
        <f t="shared" si="12"/>
        <v>0</v>
      </c>
      <c r="G20">
        <v>0</v>
      </c>
      <c r="J20" s="109">
        <v>45708</v>
      </c>
      <c r="K20" s="109">
        <v>45679</v>
      </c>
      <c r="L20" s="109">
        <v>45680</v>
      </c>
      <c r="M20" s="109">
        <v>45708</v>
      </c>
      <c r="N20" s="55">
        <v>-7599143.2640837748</v>
      </c>
      <c r="O20" s="55">
        <v>7783660.316779457</v>
      </c>
      <c r="P20" s="55">
        <v>184517.05269568227</v>
      </c>
      <c r="Q20" s="13">
        <v>28</v>
      </c>
      <c r="R20">
        <v>51</v>
      </c>
      <c r="S20" s="55">
        <v>-898834135.58474982</v>
      </c>
      <c r="T20" s="4">
        <f t="shared" si="8"/>
        <v>0.11284999999999998</v>
      </c>
      <c r="U20" s="55">
        <f t="shared" si="14"/>
        <v>7889266.9489463661</v>
      </c>
      <c r="V20" s="55">
        <f t="shared" si="0"/>
        <v>290123.68486259133</v>
      </c>
      <c r="W20" s="110">
        <v>0.11133937695768711</v>
      </c>
      <c r="X20" s="111">
        <v>0.92502511968209944</v>
      </c>
      <c r="Y20" s="55">
        <f t="shared" si="9"/>
        <v>170682.90875321176</v>
      </c>
      <c r="Z20" s="55">
        <f t="shared" si="5"/>
        <v>-7825859.1942038406</v>
      </c>
      <c r="AA20" s="55">
        <f t="shared" si="6"/>
        <v>3180237.4415397141</v>
      </c>
      <c r="AB20" s="55">
        <f t="shared" si="7"/>
        <v>-3278432.9708609283</v>
      </c>
      <c r="AC20" s="55">
        <f t="shared" si="1"/>
        <v>-98195.529321214184</v>
      </c>
      <c r="AD20" s="55">
        <f t="shared" si="2"/>
        <v>-90833.331262603257</v>
      </c>
      <c r="AE20" s="14">
        <f t="shared" si="3"/>
        <v>1.0086597293189312</v>
      </c>
      <c r="AF20" s="14">
        <f>PRODUCT($AE$3:$AE20)</f>
        <v>1.1696993540872931</v>
      </c>
      <c r="AG20" s="120">
        <f>(POWER(AF20,1/COUNTA($J$3:$J20))-1)*360/28</f>
        <v>0.11245087586610548</v>
      </c>
    </row>
    <row r="21" spans="1:33" x14ac:dyDescent="0.25">
      <c r="A21" s="34">
        <f t="shared" si="10"/>
        <v>0</v>
      </c>
      <c r="B21" s="35">
        <v>46156</v>
      </c>
      <c r="C21" s="35">
        <f t="shared" si="11"/>
        <v>46157</v>
      </c>
      <c r="D21" s="36">
        <v>-25</v>
      </c>
      <c r="E21" s="37">
        <f t="shared" si="13"/>
        <v>9.9602695093291089</v>
      </c>
      <c r="F21" s="55">
        <f t="shared" si="12"/>
        <v>0</v>
      </c>
      <c r="G21">
        <v>0</v>
      </c>
      <c r="J21" s="109">
        <v>45708</v>
      </c>
      <c r="K21" s="109">
        <v>45679</v>
      </c>
      <c r="L21" s="109">
        <v>45680</v>
      </c>
      <c r="M21" s="109">
        <v>45708</v>
      </c>
      <c r="N21" s="55">
        <v>7200329.4999999171</v>
      </c>
      <c r="O21" s="55">
        <v>-7936641.9208004624</v>
      </c>
      <c r="P21" s="55">
        <v>-736312.42080054525</v>
      </c>
      <c r="Q21" s="13">
        <v>28</v>
      </c>
      <c r="R21">
        <v>50</v>
      </c>
      <c r="S21" s="55">
        <v>916500000</v>
      </c>
      <c r="T21" s="4">
        <f t="shared" si="8"/>
        <v>0.11284999999999998</v>
      </c>
      <c r="U21" s="55">
        <f t="shared" si="14"/>
        <v>-8044324.1666666651</v>
      </c>
      <c r="V21" s="55">
        <f t="shared" si="0"/>
        <v>-843994.666666748</v>
      </c>
      <c r="W21" s="110">
        <v>0.11133937695768711</v>
      </c>
      <c r="X21" s="111">
        <v>0.92502511968209944</v>
      </c>
      <c r="Y21" s="55">
        <f t="shared" si="9"/>
        <v>-681107.48517444078</v>
      </c>
      <c r="Z21" s="55">
        <f t="shared" si="5"/>
        <v>7979670.1833333336</v>
      </c>
      <c r="AA21" s="55">
        <f t="shared" si="6"/>
        <v>11187596.927533358</v>
      </c>
      <c r="AB21" s="55">
        <f t="shared" si="7"/>
        <v>-11243465.233779306</v>
      </c>
      <c r="AC21" s="55">
        <f t="shared" si="1"/>
        <v>-55868.306245947257</v>
      </c>
      <c r="AD21" s="55">
        <f t="shared" si="2"/>
        <v>-51679.586671593548</v>
      </c>
      <c r="AE21" s="14">
        <f t="shared" si="3"/>
        <v>1.0086597293189312</v>
      </c>
      <c r="AF21" s="14">
        <f>PRODUCT($AE$3:$AE21)</f>
        <v>1.1798286338782178</v>
      </c>
      <c r="AG21" s="120">
        <f>(POWER(AF21,1/COUNTA($J$3:$J21))-1)*360/28</f>
        <v>0.11239237354862366</v>
      </c>
    </row>
    <row r="22" spans="1:33" x14ac:dyDescent="0.25">
      <c r="A22" s="34">
        <f t="shared" si="10"/>
        <v>0</v>
      </c>
      <c r="B22" s="35">
        <v>46191</v>
      </c>
      <c r="C22" s="35">
        <f t="shared" si="11"/>
        <v>46192</v>
      </c>
      <c r="D22" s="36">
        <v>-25</v>
      </c>
      <c r="E22" s="37">
        <f t="shared" si="13"/>
        <v>9.7102695093291089</v>
      </c>
      <c r="F22" s="55">
        <f t="shared" si="12"/>
        <v>0</v>
      </c>
      <c r="G22">
        <v>0</v>
      </c>
      <c r="J22" s="109">
        <v>45736</v>
      </c>
      <c r="K22" s="109">
        <v>45707</v>
      </c>
      <c r="L22" s="109">
        <v>45708</v>
      </c>
      <c r="M22" s="109">
        <v>45736</v>
      </c>
      <c r="N22" s="55">
        <v>-7599143.2640837748</v>
      </c>
      <c r="O22" s="55">
        <v>7750915.8145477874</v>
      </c>
      <c r="P22" s="55">
        <v>151772.55046401266</v>
      </c>
      <c r="Q22" s="13">
        <v>28</v>
      </c>
      <c r="R22">
        <v>51</v>
      </c>
      <c r="S22" s="55">
        <v>-898834135.58474982</v>
      </c>
      <c r="T22" s="4">
        <f t="shared" si="8"/>
        <v>0.11144999999999998</v>
      </c>
      <c r="U22" s="55">
        <f t="shared" si="14"/>
        <v>7791393.8986271378</v>
      </c>
      <c r="V22" s="55">
        <f t="shared" si="0"/>
        <v>192250.634543363</v>
      </c>
      <c r="W22" s="110">
        <v>0.11087099160569475</v>
      </c>
      <c r="X22" s="111">
        <v>0.91749189163925859</v>
      </c>
      <c r="Y22" s="55">
        <f t="shared" si="9"/>
        <v>139250.08442414182</v>
      </c>
      <c r="Z22" s="55">
        <f t="shared" si="5"/>
        <v>-7825859.1942038406</v>
      </c>
      <c r="AA22" s="55">
        <f t="shared" si="6"/>
        <v>3459144.5348852072</v>
      </c>
      <c r="AB22" s="55">
        <f t="shared" si="7"/>
        <v>-3589505.185641217</v>
      </c>
      <c r="AC22" s="55">
        <f t="shared" si="1"/>
        <v>-130360.65075600985</v>
      </c>
      <c r="AD22" s="55">
        <f t="shared" si="2"/>
        <v>-119604.84005745623</v>
      </c>
      <c r="AE22" s="14">
        <f t="shared" si="3"/>
        <v>1.0086232993471096</v>
      </c>
      <c r="AF22" s="14">
        <f>PRODUCT($AE$3:$AE22)</f>
        <v>1.1900026493664411</v>
      </c>
      <c r="AG22" s="120">
        <f>(POWER(AF22,1/COUNTA($J$3:$J22))-1)*360/28</f>
        <v>0.11231630021261882</v>
      </c>
    </row>
    <row r="23" spans="1:33" x14ac:dyDescent="0.25">
      <c r="A23" s="34">
        <f t="shared" si="10"/>
        <v>0</v>
      </c>
      <c r="B23" s="35">
        <v>46240</v>
      </c>
      <c r="C23" s="35">
        <f t="shared" si="11"/>
        <v>46241</v>
      </c>
      <c r="D23" s="36">
        <v>-10</v>
      </c>
      <c r="E23" s="37">
        <f t="shared" si="13"/>
        <v>9.6102695093291093</v>
      </c>
      <c r="F23" s="55">
        <f t="shared" si="12"/>
        <v>0</v>
      </c>
      <c r="G23">
        <v>0</v>
      </c>
      <c r="J23" s="109">
        <v>45736</v>
      </c>
      <c r="K23" s="109">
        <v>45707</v>
      </c>
      <c r="L23" s="109">
        <v>45708</v>
      </c>
      <c r="M23" s="109">
        <v>45736</v>
      </c>
      <c r="N23" s="55">
        <v>7200329.4999999171</v>
      </c>
      <c r="O23" s="55">
        <v>-7903253.8516259408</v>
      </c>
      <c r="P23" s="55">
        <v>-702924.35162602365</v>
      </c>
      <c r="Q23" s="13">
        <v>28</v>
      </c>
      <c r="R23">
        <v>50</v>
      </c>
      <c r="S23" s="55">
        <v>916500000</v>
      </c>
      <c r="T23" s="4">
        <f t="shared" si="8"/>
        <v>0.11144999999999998</v>
      </c>
      <c r="U23" s="55">
        <f t="shared" si="14"/>
        <v>-7944527.4999999991</v>
      </c>
      <c r="V23" s="55">
        <f t="shared" si="0"/>
        <v>-744198.00000008196</v>
      </c>
      <c r="W23" s="110">
        <v>0.11087099160569475</v>
      </c>
      <c r="X23" s="111">
        <v>0.91749189163925859</v>
      </c>
      <c r="Y23" s="55">
        <f t="shared" si="9"/>
        <v>-644927.39305265981</v>
      </c>
      <c r="Z23" s="55">
        <f t="shared" si="5"/>
        <v>7979670.1833333336</v>
      </c>
      <c r="AA23" s="55">
        <f t="shared" si="6"/>
        <v>11468932.375070548</v>
      </c>
      <c r="AB23" s="55">
        <f t="shared" si="7"/>
        <v>-11523712.414990945</v>
      </c>
      <c r="AC23" s="55">
        <f t="shared" si="1"/>
        <v>-54780.039920397103</v>
      </c>
      <c r="AD23" s="55">
        <f t="shared" si="2"/>
        <v>-50260.242450639242</v>
      </c>
      <c r="AE23" s="14">
        <f t="shared" si="3"/>
        <v>1.0086232993471096</v>
      </c>
      <c r="AF23" s="14">
        <f>PRODUCT($AE$3:$AE23)</f>
        <v>1.2002643984357815</v>
      </c>
      <c r="AG23" s="120">
        <f>(POWER(AF23,1/COUNTA($J$3:$J23))-1)*360/28</f>
        <v>0.1122474723407255</v>
      </c>
    </row>
    <row r="24" spans="1:33" x14ac:dyDescent="0.25">
      <c r="A24" s="34">
        <f t="shared" si="10"/>
        <v>0</v>
      </c>
      <c r="B24" s="35">
        <v>46289</v>
      </c>
      <c r="C24" s="35">
        <f t="shared" si="11"/>
        <v>46290</v>
      </c>
      <c r="D24" s="36">
        <v>0</v>
      </c>
      <c r="E24" s="37">
        <f t="shared" si="13"/>
        <v>9.6102695093291093</v>
      </c>
      <c r="F24" s="55">
        <f t="shared" si="12"/>
        <v>0</v>
      </c>
      <c r="G24">
        <v>0</v>
      </c>
      <c r="J24" s="109">
        <v>45768</v>
      </c>
      <c r="K24" s="109">
        <v>45735</v>
      </c>
      <c r="L24" s="109">
        <v>45736</v>
      </c>
      <c r="M24" s="109">
        <v>45768</v>
      </c>
      <c r="N24" s="55">
        <v>-8684735.1589528564</v>
      </c>
      <c r="O24" s="55">
        <v>8824275.3341002837</v>
      </c>
      <c r="P24" s="55">
        <v>139540.17514742725</v>
      </c>
      <c r="Q24" s="13">
        <v>32</v>
      </c>
      <c r="R24">
        <v>51</v>
      </c>
      <c r="S24" s="55">
        <v>-898834135.58474982</v>
      </c>
      <c r="T24" s="4">
        <f t="shared" si="8"/>
        <v>0.11144999999999998</v>
      </c>
      <c r="U24" s="55">
        <f t="shared" si="14"/>
        <v>8904450.1698595863</v>
      </c>
      <c r="V24" s="55">
        <f t="shared" si="0"/>
        <v>219715.01090672985</v>
      </c>
      <c r="W24" s="110">
        <v>0.11044651463314153</v>
      </c>
      <c r="X24" s="111">
        <v>0.90920982517137372</v>
      </c>
      <c r="Y24" s="55">
        <f t="shared" si="9"/>
        <v>126871.2982501752</v>
      </c>
      <c r="Z24" s="55">
        <f t="shared" si="5"/>
        <v>-8943839.0790901016</v>
      </c>
      <c r="AA24" s="55">
        <f t="shared" si="6"/>
        <v>2639214.7801460028</v>
      </c>
      <c r="AB24" s="55">
        <f t="shared" si="7"/>
        <v>-2812570.7583902534</v>
      </c>
      <c r="AC24" s="55">
        <f t="shared" si="1"/>
        <v>-173355.97824425064</v>
      </c>
      <c r="AD24" s="55">
        <f t="shared" si="2"/>
        <v>-157616.95867186759</v>
      </c>
      <c r="AE24" s="14">
        <f t="shared" si="3"/>
        <v>1.0098174679673904</v>
      </c>
      <c r="AF24" s="14">
        <f>PRODUCT($AE$3:$AE24)</f>
        <v>1.2120479557198238</v>
      </c>
      <c r="AG24" s="120">
        <f>(POWER(AF24,1/COUNTA($J$3:$J24))-1)*360/28</f>
        <v>0.11288246923292793</v>
      </c>
    </row>
    <row r="25" spans="1:33" x14ac:dyDescent="0.25">
      <c r="J25" s="109">
        <v>45768</v>
      </c>
      <c r="K25" s="109">
        <v>45735</v>
      </c>
      <c r="L25" s="109">
        <v>45736</v>
      </c>
      <c r="M25" s="109">
        <v>45768</v>
      </c>
      <c r="N25" s="55">
        <v>8228948.0000000214</v>
      </c>
      <c r="O25" s="55">
        <v>-8997709.3921132628</v>
      </c>
      <c r="P25" s="55">
        <v>-768761.39211324137</v>
      </c>
      <c r="Q25" s="13">
        <v>32</v>
      </c>
      <c r="R25">
        <v>50</v>
      </c>
      <c r="S25" s="55">
        <v>916500000</v>
      </c>
      <c r="T25" s="4">
        <f t="shared" si="8"/>
        <v>0.11144999999999998</v>
      </c>
      <c r="U25" s="55">
        <f t="shared" si="14"/>
        <v>-9079459.9999999981</v>
      </c>
      <c r="V25" s="55">
        <f t="shared" si="0"/>
        <v>-850511.99999997672</v>
      </c>
      <c r="W25" s="110">
        <v>0.11044651463314153</v>
      </c>
      <c r="X25" s="111">
        <v>0.90920982517137372</v>
      </c>
      <c r="Y25" s="55">
        <f t="shared" si="9"/>
        <v>-698965.41092178202</v>
      </c>
      <c r="Z25" s="55">
        <f t="shared" si="5"/>
        <v>9119623.0666666664</v>
      </c>
      <c r="AA25" s="55">
        <f t="shared" si="6"/>
        <v>11785099.324157903</v>
      </c>
      <c r="AB25" s="55">
        <f t="shared" si="7"/>
        <v>-11837892.473830031</v>
      </c>
      <c r="AC25" s="55">
        <f t="shared" si="1"/>
        <v>-52793.14967212826</v>
      </c>
      <c r="AD25" s="55">
        <f t="shared" si="2"/>
        <v>-48000.050383641901</v>
      </c>
      <c r="AE25" s="14">
        <f t="shared" si="3"/>
        <v>1.0098174679673904</v>
      </c>
      <c r="AF25" s="14">
        <f>PRODUCT($AE$3:$AE25)</f>
        <v>1.2239471977000442</v>
      </c>
      <c r="AG25" s="120">
        <f>(POWER(AF25,1/COUNTA($J$3:$J25))-1)*360/28</f>
        <v>0.11346227615653801</v>
      </c>
    </row>
    <row r="26" spans="1:33" x14ac:dyDescent="0.25">
      <c r="J26" s="109">
        <v>45792</v>
      </c>
      <c r="K26" s="109">
        <v>45763</v>
      </c>
      <c r="L26" s="109">
        <v>45768</v>
      </c>
      <c r="M26" s="109">
        <v>45792</v>
      </c>
      <c r="N26" s="55">
        <v>-6513551.3692146931</v>
      </c>
      <c r="O26" s="55">
        <v>6583609.3223180361</v>
      </c>
      <c r="P26" s="55">
        <v>70057.953103343025</v>
      </c>
      <c r="Q26" s="13">
        <v>24</v>
      </c>
      <c r="R26">
        <v>51</v>
      </c>
      <c r="S26" s="55">
        <v>-898834135.58474982</v>
      </c>
      <c r="T26" s="4">
        <f t="shared" si="8"/>
        <v>0.11004999999999997</v>
      </c>
      <c r="U26" s="55">
        <f t="shared" si="14"/>
        <v>6594446.4414067799</v>
      </c>
      <c r="V26" s="55">
        <f t="shared" si="0"/>
        <v>80895.072192086838</v>
      </c>
      <c r="W26" s="110">
        <v>0.10990526651508459</v>
      </c>
      <c r="X26" s="111">
        <v>0.90314777965428128</v>
      </c>
      <c r="Y26" s="55">
        <f t="shared" si="9"/>
        <v>63272.684792408021</v>
      </c>
      <c r="Z26" s="55">
        <f t="shared" si="5"/>
        <v>-6707879.3093175767</v>
      </c>
      <c r="AA26" s="55">
        <f t="shared" si="6"/>
        <v>5165170.6397499414</v>
      </c>
      <c r="AB26" s="55">
        <f t="shared" si="7"/>
        <v>-5341019.5999995414</v>
      </c>
      <c r="AC26" s="55">
        <f t="shared" si="1"/>
        <v>-175848.9602496</v>
      </c>
      <c r="AD26" s="55">
        <f t="shared" si="2"/>
        <v>-158817.59800394022</v>
      </c>
      <c r="AE26" s="14">
        <f t="shared" si="3"/>
        <v>1.0073270177676723</v>
      </c>
      <c r="AF26" s="14">
        <f>PRODUCT($AE$3:$AE26)</f>
        <v>1.2329150805642852</v>
      </c>
      <c r="AG26" s="120">
        <f>(POWER(AF26,1/COUNTA($J$3:$J26))-1)*360/28</f>
        <v>0.11265929799639426</v>
      </c>
    </row>
    <row r="27" spans="1:33" x14ac:dyDescent="0.25">
      <c r="B27" s="108" t="s">
        <v>136</v>
      </c>
      <c r="C27" s="108" t="s">
        <v>189</v>
      </c>
      <c r="J27" s="109">
        <v>45792</v>
      </c>
      <c r="K27" s="109">
        <v>45763</v>
      </c>
      <c r="L27" s="109">
        <v>45768</v>
      </c>
      <c r="M27" s="109">
        <v>45792</v>
      </c>
      <c r="N27" s="55">
        <v>6171711.0000000158</v>
      </c>
      <c r="O27" s="55">
        <v>-6713004.8860227717</v>
      </c>
      <c r="P27" s="55">
        <v>-541293.88602275588</v>
      </c>
      <c r="Q27" s="13">
        <v>24</v>
      </c>
      <c r="R27">
        <v>50</v>
      </c>
      <c r="S27" s="55">
        <v>916500000</v>
      </c>
      <c r="T27" s="4">
        <f t="shared" si="8"/>
        <v>0.11004999999999997</v>
      </c>
      <c r="U27" s="55">
        <f t="shared" si="14"/>
        <v>-6724054.9999999972</v>
      </c>
      <c r="V27" s="55">
        <f t="shared" si="0"/>
        <v>-552343.99999998137</v>
      </c>
      <c r="W27" s="110">
        <v>0.10990526651508459</v>
      </c>
      <c r="X27" s="111">
        <v>0.90314777965428128</v>
      </c>
      <c r="Y27" s="55">
        <f t="shared" si="9"/>
        <v>-488868.37130188959</v>
      </c>
      <c r="Z27" s="55">
        <f t="shared" si="5"/>
        <v>6839717.2999999998</v>
      </c>
      <c r="AA27" s="55">
        <f t="shared" si="6"/>
        <v>12043434.919544976</v>
      </c>
      <c r="AB27" s="55">
        <f t="shared" si="7"/>
        <v>-12093158.231528996</v>
      </c>
      <c r="AC27" s="55">
        <f t="shared" si="1"/>
        <v>-49723.311984019354</v>
      </c>
      <c r="AD27" s="55">
        <f t="shared" si="2"/>
        <v>-44907.498815424195</v>
      </c>
      <c r="AE27" s="14">
        <f t="shared" si="3"/>
        <v>1.0073270177676723</v>
      </c>
      <c r="AF27" s="14">
        <f>PRODUCT($AE$3:$AE27)</f>
        <v>1.2419486712656109</v>
      </c>
      <c r="AG27" s="120">
        <f>(POWER(AF27,1/COUNTA($J$3:$J27))-1)*360/28</f>
        <v>0.11192060199335353</v>
      </c>
    </row>
    <row r="28" spans="1:33" x14ac:dyDescent="0.25">
      <c r="B28" s="121">
        <v>45149</v>
      </c>
      <c r="C28" s="121">
        <f>+B28-28*1</f>
        <v>45121</v>
      </c>
      <c r="J28" s="109">
        <v>45820</v>
      </c>
      <c r="K28" s="109">
        <v>45791</v>
      </c>
      <c r="L28" s="109">
        <v>45792</v>
      </c>
      <c r="M28" s="109">
        <v>45820</v>
      </c>
      <c r="N28" s="55">
        <v>-7599143.2640837748</v>
      </c>
      <c r="O28" s="55">
        <v>7657860.2973050522</v>
      </c>
      <c r="P28" s="55">
        <v>58717.033221277408</v>
      </c>
      <c r="Q28" s="13">
        <v>28</v>
      </c>
      <c r="R28">
        <v>51</v>
      </c>
      <c r="S28" s="55">
        <v>-898834135.58474982</v>
      </c>
      <c r="T28" s="4">
        <f t="shared" si="8"/>
        <v>0.11004999999999997</v>
      </c>
      <c r="U28" s="55">
        <f t="shared" si="14"/>
        <v>7693520.8483079085</v>
      </c>
      <c r="V28" s="55">
        <f t="shared" si="0"/>
        <v>94377.584224133752</v>
      </c>
      <c r="W28" s="110">
        <v>0.10953990277465385</v>
      </c>
      <c r="X28" s="111">
        <v>0.89613815634653471</v>
      </c>
      <c r="Y28" s="55">
        <f t="shared" si="9"/>
        <v>52618.573897053764</v>
      </c>
      <c r="Z28" s="55">
        <f t="shared" si="5"/>
        <v>-7825859.1942038406</v>
      </c>
      <c r="AA28" s="55">
        <f t="shared" si="6"/>
        <v>4322434.0325232502</v>
      </c>
      <c r="AB28" s="55">
        <f t="shared" si="7"/>
        <v>-4538328.8635399574</v>
      </c>
      <c r="AC28" s="55">
        <f t="shared" si="1"/>
        <v>-215894.83101670723</v>
      </c>
      <c r="AD28" s="55">
        <f t="shared" si="2"/>
        <v>-193471.59583205867</v>
      </c>
      <c r="AE28" s="14">
        <f t="shared" si="3"/>
        <v>1.0085197702158064</v>
      </c>
      <c r="AF28" s="14">
        <f>PRODUCT($AE$3:$AE28)</f>
        <v>1.2525297885646201</v>
      </c>
      <c r="AG28" s="120">
        <f>(POWER(AF28,1/COUNTA($J$3:$J28))-1)*360/28</f>
        <v>0.11182902855684272</v>
      </c>
    </row>
    <row r="29" spans="1:33" x14ac:dyDescent="0.25">
      <c r="B29" s="121">
        <v>45198</v>
      </c>
      <c r="C29" s="121">
        <f>+B29-28*2</f>
        <v>45142</v>
      </c>
      <c r="J29" s="109">
        <v>45820</v>
      </c>
      <c r="K29" s="109">
        <v>45791</v>
      </c>
      <c r="L29" s="109">
        <v>45792</v>
      </c>
      <c r="M29" s="109">
        <v>45820</v>
      </c>
      <c r="N29" s="55">
        <v>7200329.4999999171</v>
      </c>
      <c r="O29" s="55">
        <v>-7808369.4027865753</v>
      </c>
      <c r="P29" s="55">
        <v>-608039.90278665815</v>
      </c>
      <c r="Q29">
        <v>28</v>
      </c>
      <c r="R29">
        <v>50</v>
      </c>
      <c r="S29" s="55">
        <v>916500000</v>
      </c>
      <c r="T29" s="4">
        <f t="shared" si="8"/>
        <v>0.11004999999999997</v>
      </c>
      <c r="U29" s="55">
        <f t="shared" si="14"/>
        <v>-7844730.8333333302</v>
      </c>
      <c r="V29" s="55">
        <f t="shared" si="0"/>
        <v>-644401.33333341312</v>
      </c>
      <c r="W29" s="110">
        <v>0.10953990277465385</v>
      </c>
      <c r="X29" s="111">
        <v>0.89613815634653471</v>
      </c>
      <c r="Y29" s="55">
        <f t="shared" si="9"/>
        <v>-544887.75746836199</v>
      </c>
      <c r="Z29" s="55">
        <f t="shared" si="5"/>
        <v>7979670.1833333336</v>
      </c>
      <c r="AA29" s="55">
        <f t="shared" si="6"/>
        <v>12339738.256193465</v>
      </c>
      <c r="AB29" s="55">
        <f t="shared" si="7"/>
        <v>-12385363.785407655</v>
      </c>
      <c r="AC29" s="55">
        <f t="shared" si="1"/>
        <v>-45625.529214190319</v>
      </c>
      <c r="AD29" s="55">
        <f t="shared" si="2"/>
        <v>-40886.777632339472</v>
      </c>
      <c r="AE29" s="14">
        <f t="shared" si="3"/>
        <v>1.0085197702158064</v>
      </c>
      <c r="AF29" s="14">
        <f>PRODUCT($AE$3:$AE29)</f>
        <v>1.2632010545516432</v>
      </c>
      <c r="AG29" s="120">
        <f>(POWER(AF29,1/COUNTA($J$3:$J29))-1)*360/28</f>
        <v>0.11174423891437556</v>
      </c>
    </row>
    <row r="30" spans="1:33" x14ac:dyDescent="0.25">
      <c r="B30" s="121">
        <v>45198</v>
      </c>
      <c r="C30" s="121">
        <f>+B30-28*2</f>
        <v>45142</v>
      </c>
      <c r="J30" s="109">
        <v>45848</v>
      </c>
      <c r="K30" s="109">
        <v>45819</v>
      </c>
      <c r="L30" s="109">
        <v>45820</v>
      </c>
      <c r="M30" s="109">
        <v>45848</v>
      </c>
      <c r="N30" s="55">
        <v>-7599143.2640837748</v>
      </c>
      <c r="O30" s="55">
        <v>7628336.1420451105</v>
      </c>
      <c r="P30" s="55">
        <v>29192.877961335704</v>
      </c>
      <c r="Q30">
        <v>28</v>
      </c>
      <c r="R30">
        <v>51</v>
      </c>
      <c r="S30" s="55">
        <v>-898834135.58474982</v>
      </c>
      <c r="T30" s="4">
        <f t="shared" si="8"/>
        <v>0.10954999999999997</v>
      </c>
      <c r="U30" s="55">
        <f t="shared" si="14"/>
        <v>7658566.1874796124</v>
      </c>
      <c r="V30" s="55">
        <f t="shared" si="0"/>
        <v>59422.923395837657</v>
      </c>
      <c r="W30" s="110">
        <v>0.10911758205174696</v>
      </c>
      <c r="X30" s="111">
        <v>0.88911521657424819</v>
      </c>
      <c r="Y30" s="55">
        <f t="shared" si="9"/>
        <v>25955.832011018592</v>
      </c>
      <c r="Z30" s="55">
        <f t="shared" si="5"/>
        <v>-7825859.1942038406</v>
      </c>
      <c r="AA30" s="55">
        <f t="shared" si="6"/>
        <v>4621317.1868484188</v>
      </c>
      <c r="AB30" s="55">
        <f t="shared" si="7"/>
        <v>-4862141.2727365959</v>
      </c>
      <c r="AC30" s="55">
        <f t="shared" si="1"/>
        <v>-240824.08588817716</v>
      </c>
      <c r="AD30" s="55">
        <f t="shared" si="2"/>
        <v>-214120.35928076197</v>
      </c>
      <c r="AE30" s="14">
        <f t="shared" si="3"/>
        <v>1.0084869230484692</v>
      </c>
      <c r="AF30" s="14">
        <f>PRODUCT($AE$3:$AE30)</f>
        <v>1.2739217446963682</v>
      </c>
      <c r="AG30" s="120">
        <f>(POWER(AF30,1/COUNTA($J$3:$J30))-1)*360/28</f>
        <v>0.11165042057894084</v>
      </c>
    </row>
    <row r="31" spans="1:33" x14ac:dyDescent="0.25">
      <c r="B31" s="121">
        <v>45240</v>
      </c>
      <c r="C31" s="121">
        <f>+B31-28*4</f>
        <v>45128</v>
      </c>
      <c r="J31" s="109">
        <v>45848</v>
      </c>
      <c r="K31" s="109">
        <v>45819</v>
      </c>
      <c r="L31" s="109">
        <v>45820</v>
      </c>
      <c r="M31" s="109">
        <v>45848</v>
      </c>
      <c r="N31" s="55">
        <v>7200329.4999999171</v>
      </c>
      <c r="O31" s="55">
        <v>-7778264.9739220291</v>
      </c>
      <c r="P31" s="55">
        <v>-577935.47392211203</v>
      </c>
      <c r="Q31">
        <v>28</v>
      </c>
      <c r="R31">
        <v>50</v>
      </c>
      <c r="S31" s="55">
        <v>916500000</v>
      </c>
      <c r="T31" s="4">
        <f t="shared" si="8"/>
        <v>0.10954999999999997</v>
      </c>
      <c r="U31" s="55">
        <f t="shared" si="14"/>
        <v>-7809089.1666666642</v>
      </c>
      <c r="V31" s="55">
        <f t="shared" si="0"/>
        <v>-608759.66666674707</v>
      </c>
      <c r="W31" s="110">
        <v>0.10911758205174696</v>
      </c>
      <c r="X31" s="111">
        <v>0.88911521657424819</v>
      </c>
      <c r="Y31" s="55">
        <f t="shared" si="9"/>
        <v>-513851.22406219941</v>
      </c>
      <c r="Z31" s="55">
        <f t="shared" si="5"/>
        <v>7979670.1833333336</v>
      </c>
      <c r="AA31" s="55">
        <f t="shared" si="6"/>
        <v>12641223.689836547</v>
      </c>
      <c r="AB31" s="55">
        <f t="shared" si="7"/>
        <v>-12681670.865491126</v>
      </c>
      <c r="AC31" s="55">
        <f t="shared" si="1"/>
        <v>-40447.175654578954</v>
      </c>
      <c r="AD31" s="55">
        <f t="shared" si="2"/>
        <v>-35962.199341937623</v>
      </c>
      <c r="AE31" s="14">
        <f t="shared" si="3"/>
        <v>1.0084869230484692</v>
      </c>
      <c r="AF31" s="14">
        <f>PRODUCT($AE$3:$AE31)</f>
        <v>1.284733420513378</v>
      </c>
      <c r="AG31" s="120">
        <f>(POWER(AF31,1/COUNTA($J$3:$J31))-1)*360/28</f>
        <v>0.11156307308363557</v>
      </c>
    </row>
    <row r="32" spans="1:33" x14ac:dyDescent="0.25">
      <c r="B32" s="121"/>
      <c r="C32" s="121"/>
      <c r="J32" s="109">
        <v>45876</v>
      </c>
      <c r="K32" s="109">
        <v>45847</v>
      </c>
      <c r="L32" s="109">
        <v>45848</v>
      </c>
      <c r="M32" s="109">
        <v>45876</v>
      </c>
      <c r="N32" s="55">
        <v>7200329.4999999171</v>
      </c>
      <c r="O32" s="55">
        <v>-7745337.9167366289</v>
      </c>
      <c r="P32" s="55">
        <v>-545008.41673671175</v>
      </c>
      <c r="Q32">
        <v>28</v>
      </c>
      <c r="R32">
        <v>50</v>
      </c>
      <c r="S32" s="55">
        <v>916500000</v>
      </c>
      <c r="T32" s="4">
        <f t="shared" si="8"/>
        <v>0.10934999999999997</v>
      </c>
      <c r="U32" s="55">
        <f t="shared" si="14"/>
        <v>-7794832.4999999972</v>
      </c>
      <c r="V32" s="55">
        <f t="shared" si="0"/>
        <v>-594503.00000008009</v>
      </c>
      <c r="W32" s="110">
        <v>0.10865566401781569</v>
      </c>
      <c r="X32" s="111">
        <v>0.88207393542792412</v>
      </c>
      <c r="Y32" s="55">
        <f t="shared" si="9"/>
        <v>-480737.71899229346</v>
      </c>
      <c r="Z32" s="55">
        <f t="shared" si="5"/>
        <v>7979670.1833333336</v>
      </c>
      <c r="AA32" s="55">
        <f t="shared" si="6"/>
        <v>20730956.9345541</v>
      </c>
      <c r="AB32" s="55">
        <f t="shared" si="7"/>
        <v>-20534181.533130169</v>
      </c>
      <c r="AC32" s="55">
        <f t="shared" si="1"/>
        <v>196775.40142393112</v>
      </c>
      <c r="AD32" s="55">
        <f t="shared" si="2"/>
        <v>173570.45272941646</v>
      </c>
      <c r="AE32" s="14">
        <f t="shared" si="3"/>
        <v>1.0084509960902746</v>
      </c>
      <c r="AF32" s="14">
        <f>PRODUCT($AE$3:$AE32)</f>
        <v>1.2955906976271816</v>
      </c>
      <c r="AG32" s="120">
        <f>(POWER(AF32,1/COUNTA($J$3:$J32))-1)*360/28</f>
        <v>0.1114661489453117</v>
      </c>
    </row>
    <row r="33" spans="2:33" x14ac:dyDescent="0.25">
      <c r="B33" s="121"/>
      <c r="C33" s="121"/>
      <c r="J33" s="109">
        <v>45876</v>
      </c>
      <c r="K33" s="109">
        <v>45847</v>
      </c>
      <c r="L33" s="109">
        <v>45848</v>
      </c>
      <c r="M33" s="109">
        <v>45876</v>
      </c>
      <c r="N33" s="55">
        <v>-7599143.2640837748</v>
      </c>
      <c r="O33" s="55">
        <v>7596043.7656320287</v>
      </c>
      <c r="P33" s="55">
        <v>-3099.4984517460689</v>
      </c>
      <c r="Q33">
        <v>28</v>
      </c>
      <c r="R33">
        <v>51</v>
      </c>
      <c r="S33" s="55">
        <v>-898834135.58474982</v>
      </c>
      <c r="T33" s="4">
        <f t="shared" si="8"/>
        <v>0.10934999999999997</v>
      </c>
      <c r="U33" s="55">
        <f t="shared" si="14"/>
        <v>7644584.3231482953</v>
      </c>
      <c r="V33" s="55">
        <f t="shared" si="0"/>
        <v>45441.059064520523</v>
      </c>
      <c r="W33" s="110">
        <v>0.10865566401781569</v>
      </c>
      <c r="X33" s="111">
        <v>0.88207393542792412</v>
      </c>
      <c r="Y33" s="55">
        <f t="shared" si="9"/>
        <v>-2733.9867971844128</v>
      </c>
      <c r="Z33" s="55">
        <f t="shared" si="5"/>
        <v>-7825859.1942038406</v>
      </c>
      <c r="AA33" s="55">
        <f t="shared" si="6"/>
        <v>13085595.502404409</v>
      </c>
      <c r="AB33" s="55">
        <f t="shared" si="7"/>
        <v>-13111672.055351611</v>
      </c>
      <c r="AC33" s="55">
        <f t="shared" si="1"/>
        <v>-26076.552947202697</v>
      </c>
      <c r="AD33" s="55">
        <f t="shared" si="2"/>
        <v>-23001.447680533718</v>
      </c>
      <c r="AE33" s="14">
        <f t="shared" si="3"/>
        <v>1.0084509960902746</v>
      </c>
      <c r="AF33" s="14">
        <f>PRODUCT($AE$3:$AE33)</f>
        <v>1.306539729547425</v>
      </c>
      <c r="AG33" s="120">
        <f>(POWER(AF33,1/COUNTA($J$3:$J33))-1)*360/28</f>
        <v>0.1113754786329906</v>
      </c>
    </row>
    <row r="34" spans="2:33" x14ac:dyDescent="0.25">
      <c r="B34" s="121"/>
      <c r="J34" s="109">
        <v>45904</v>
      </c>
      <c r="K34" s="109">
        <v>45875</v>
      </c>
      <c r="L34" s="109">
        <v>45876</v>
      </c>
      <c r="M34" s="109">
        <v>45904</v>
      </c>
      <c r="N34" s="55">
        <v>-7599143.2640837748</v>
      </c>
      <c r="O34" s="55">
        <v>7560202.3242107797</v>
      </c>
      <c r="P34" s="55">
        <v>-38940.939872995019</v>
      </c>
      <c r="Q34">
        <v>28</v>
      </c>
      <c r="R34">
        <v>51</v>
      </c>
      <c r="S34" s="55">
        <v>-898834135.58474982</v>
      </c>
      <c r="T34" s="4">
        <f t="shared" si="8"/>
        <v>0.10934999999999997</v>
      </c>
      <c r="U34" s="55">
        <f t="shared" si="14"/>
        <v>7644584.3231482953</v>
      </c>
      <c r="V34" s="55">
        <f t="shared" si="0"/>
        <v>45441.059064520523</v>
      </c>
      <c r="W34" s="110">
        <v>0.1081429792917743</v>
      </c>
      <c r="X34" s="111">
        <v>0.87503107584277029</v>
      </c>
      <c r="Y34" s="55">
        <f t="shared" si="9"/>
        <v>-34074.53251139546</v>
      </c>
      <c r="Z34" s="55">
        <f t="shared" si="5"/>
        <v>-7825859.1942038406</v>
      </c>
      <c r="AA34" s="55">
        <f t="shared" si="6"/>
        <v>5373668.3717703409</v>
      </c>
      <c r="AB34" s="55">
        <f t="shared" si="7"/>
        <v>-5661753.5862179082</v>
      </c>
      <c r="AC34" s="55">
        <f t="shared" si="1"/>
        <v>-288085.21444756724</v>
      </c>
      <c r="AD34" s="55">
        <f t="shared" si="2"/>
        <v>-252083.51513244995</v>
      </c>
      <c r="AE34" s="14">
        <f t="shared" si="3"/>
        <v>1.0084111206115824</v>
      </c>
      <c r="AF34" s="14">
        <f>PRODUCT($AE$3:$AE34)</f>
        <v>1.3175291927964727</v>
      </c>
      <c r="AG34" s="120">
        <f>(POWER(AF34,1/COUNTA($J$3:$J34))-1)*360/28</f>
        <v>0.11127445083055822</v>
      </c>
    </row>
    <row r="35" spans="2:33" x14ac:dyDescent="0.25">
      <c r="B35" s="121"/>
      <c r="J35" s="109">
        <v>45904</v>
      </c>
      <c r="K35" s="109">
        <v>45875</v>
      </c>
      <c r="L35" s="109">
        <v>45876</v>
      </c>
      <c r="M35" s="109">
        <v>45904</v>
      </c>
      <c r="N35" s="55">
        <v>7200329.4999999171</v>
      </c>
      <c r="O35" s="55">
        <v>-7708792.0405153111</v>
      </c>
      <c r="P35" s="55">
        <v>-508462.54051539395</v>
      </c>
      <c r="Q35">
        <v>28</v>
      </c>
      <c r="R35">
        <v>50</v>
      </c>
      <c r="S35" s="55">
        <v>916500000</v>
      </c>
      <c r="T35" s="4">
        <f t="shared" si="8"/>
        <v>0.10934999999999997</v>
      </c>
      <c r="U35" s="55">
        <f t="shared" si="14"/>
        <v>-7794832.4999999972</v>
      </c>
      <c r="V35" s="55">
        <f t="shared" si="0"/>
        <v>-594503.00000008009</v>
      </c>
      <c r="W35" s="110">
        <v>0.1081429792917743</v>
      </c>
      <c r="X35" s="111">
        <v>0.87503107584277029</v>
      </c>
      <c r="Y35" s="55">
        <f t="shared" si="9"/>
        <v>-444920.52385293337</v>
      </c>
      <c r="Z35" s="55">
        <f t="shared" si="5"/>
        <v>7979670.1833333336</v>
      </c>
      <c r="AA35" s="55">
        <f t="shared" si="6"/>
        <v>13400125.354101315</v>
      </c>
      <c r="AB35" s="55">
        <f t="shared" si="7"/>
        <v>-13418167.319019958</v>
      </c>
      <c r="AC35" s="55">
        <f t="shared" si="1"/>
        <v>-18041.964918643236</v>
      </c>
      <c r="AD35" s="55">
        <f t="shared" si="2"/>
        <v>-15787.27997307791</v>
      </c>
      <c r="AE35" s="14">
        <f t="shared" si="3"/>
        <v>1.0084111206115824</v>
      </c>
      <c r="AF35" s="14">
        <f>PRODUCT($AE$3:$AE35)</f>
        <v>1.3286110897463648</v>
      </c>
      <c r="AG35" s="120">
        <f>(POWER(AF35,1/COUNTA($J$3:$J35))-1)*360/28</f>
        <v>0.11117954664217024</v>
      </c>
    </row>
    <row r="36" spans="2:33" x14ac:dyDescent="0.25">
      <c r="J36" s="109">
        <v>45932</v>
      </c>
      <c r="K36" s="109">
        <v>45903</v>
      </c>
      <c r="L36" s="109">
        <v>45904</v>
      </c>
      <c r="M36" s="109">
        <v>45932</v>
      </c>
      <c r="N36" s="55">
        <v>-7599143.2640837748</v>
      </c>
      <c r="O36" s="55">
        <v>7520812.2388804797</v>
      </c>
      <c r="P36" s="55">
        <v>-78331.025203295052</v>
      </c>
      <c r="Q36">
        <v>28</v>
      </c>
      <c r="R36">
        <v>51</v>
      </c>
      <c r="S36" s="55">
        <v>-898834135.58474982</v>
      </c>
      <c r="T36" s="4">
        <f t="shared" si="8"/>
        <v>0.10884999999999996</v>
      </c>
      <c r="U36" s="55">
        <f t="shared" si="14"/>
        <v>7609629.6623199992</v>
      </c>
      <c r="V36" s="55">
        <f t="shared" si="0"/>
        <v>10486.398236224428</v>
      </c>
      <c r="W36" s="110">
        <v>0.10757953389712732</v>
      </c>
      <c r="X36" s="111">
        <v>0.86800289739550029</v>
      </c>
      <c r="Y36" s="55">
        <f t="shared" si="9"/>
        <v>-67991.556832420058</v>
      </c>
      <c r="Z36" s="55">
        <f t="shared" si="5"/>
        <v>-7825859.1942038406</v>
      </c>
      <c r="AA36" s="55">
        <f t="shared" si="6"/>
        <v>5690936.7335374653</v>
      </c>
      <c r="AB36" s="55">
        <f t="shared" si="7"/>
        <v>-6009628.8723787777</v>
      </c>
      <c r="AC36" s="55">
        <f t="shared" si="1"/>
        <v>-318692.13884131238</v>
      </c>
      <c r="AD36" s="55">
        <f t="shared" si="2"/>
        <v>-276625.69989142823</v>
      </c>
      <c r="AE36" s="14">
        <f t="shared" si="3"/>
        <v>1.0083672970808877</v>
      </c>
      <c r="AF36" s="14">
        <f>PRODUCT($AE$3:$AE36)</f>
        <v>1.3397279734392344</v>
      </c>
      <c r="AG36" s="120">
        <f>(POWER(AF36,1/COUNTA($J$3:$J36))-1)*360/28</f>
        <v>0.11107364964747417</v>
      </c>
    </row>
    <row r="37" spans="2:33" x14ac:dyDescent="0.25">
      <c r="J37" s="109">
        <v>45932</v>
      </c>
      <c r="K37" s="109">
        <v>45903</v>
      </c>
      <c r="L37" s="109">
        <v>45904</v>
      </c>
      <c r="M37" s="109">
        <v>45932</v>
      </c>
      <c r="N37" s="55">
        <v>7200329.4999999171</v>
      </c>
      <c r="O37" s="55">
        <v>-7668627.7746335594</v>
      </c>
      <c r="P37" s="55">
        <v>-468298.27463364229</v>
      </c>
      <c r="Q37">
        <v>28</v>
      </c>
      <c r="R37">
        <v>50</v>
      </c>
      <c r="S37" s="55">
        <v>916500000</v>
      </c>
      <c r="T37" s="4">
        <f t="shared" si="8"/>
        <v>0.10884999999999996</v>
      </c>
      <c r="U37" s="55">
        <f t="shared" si="14"/>
        <v>-7759190.8333333302</v>
      </c>
      <c r="V37" s="55">
        <f t="shared" si="0"/>
        <v>-558861.33333341312</v>
      </c>
      <c r="W37" s="110">
        <v>0.10757953389712732</v>
      </c>
      <c r="X37" s="111">
        <v>0.86800289739550029</v>
      </c>
      <c r="Y37" s="55">
        <f t="shared" si="9"/>
        <v>-406484.2592273152</v>
      </c>
      <c r="Z37" s="55">
        <f t="shared" si="5"/>
        <v>7979670.1833333336</v>
      </c>
      <c r="AA37" s="55">
        <f t="shared" si="6"/>
        <v>13720156.069263428</v>
      </c>
      <c r="AB37" s="55">
        <f t="shared" si="7"/>
        <v>-13728540.997133411</v>
      </c>
      <c r="AC37" s="55">
        <f t="shared" si="1"/>
        <v>-8384.9278699830174</v>
      </c>
      <c r="AD37" s="55">
        <f t="shared" si="2"/>
        <v>-7278.1416855975403</v>
      </c>
      <c r="AE37" s="14">
        <f t="shared" si="3"/>
        <v>1.0083672970808877</v>
      </c>
      <c r="AF37" s="14">
        <f>PRODUCT($AE$3:$AE37)</f>
        <v>1.3509378754005761</v>
      </c>
      <c r="AG37" s="120">
        <f>(POWER(AF37,1/COUNTA($J$3:$J37))-1)*360/28</f>
        <v>0.11097380470164873</v>
      </c>
    </row>
    <row r="38" spans="2:33" x14ac:dyDescent="0.25">
      <c r="J38" s="109">
        <v>45960</v>
      </c>
      <c r="K38" s="109">
        <v>45931</v>
      </c>
      <c r="L38" s="109">
        <v>45932</v>
      </c>
      <c r="M38" s="109">
        <v>45960</v>
      </c>
      <c r="N38" s="55">
        <v>-7599143.2640837748</v>
      </c>
      <c r="O38" s="55">
        <v>7477873.9724207986</v>
      </c>
      <c r="P38" s="55">
        <v>-121269.29166297615</v>
      </c>
      <c r="Q38">
        <v>28</v>
      </c>
      <c r="R38">
        <v>51</v>
      </c>
      <c r="S38" s="55">
        <v>-898834135.58474982</v>
      </c>
      <c r="T38" s="4">
        <f t="shared" si="8"/>
        <v>0.10834999999999996</v>
      </c>
      <c r="U38" s="55">
        <f t="shared" si="14"/>
        <v>7574675.0014917031</v>
      </c>
      <c r="V38" s="55">
        <f t="shared" si="0"/>
        <v>-24468.262592071667</v>
      </c>
      <c r="W38" s="110">
        <v>0.10696533445358813</v>
      </c>
      <c r="X38" s="111">
        <v>0.86100515642779873</v>
      </c>
      <c r="Y38" s="55">
        <f t="shared" si="9"/>
        <v>-104413.48543816913</v>
      </c>
      <c r="Z38" s="55">
        <f t="shared" si="5"/>
        <v>-7825859.1942038406</v>
      </c>
      <c r="AA38" s="55">
        <f t="shared" si="6"/>
        <v>6013753.8530154862</v>
      </c>
      <c r="AB38" s="55">
        <f t="shared" si="7"/>
        <v>-6364881.9786595814</v>
      </c>
      <c r="AC38" s="55">
        <f t="shared" si="1"/>
        <v>-351128.12564409524</v>
      </c>
      <c r="AD38" s="55">
        <f t="shared" si="2"/>
        <v>-302323.12674639397</v>
      </c>
      <c r="AE38" s="14">
        <f t="shared" si="3"/>
        <v>1.0083195260130569</v>
      </c>
      <c r="AF38" s="14">
        <f>PRODUCT($AE$3:$AE38)</f>
        <v>1.3621770381969949</v>
      </c>
      <c r="AG38" s="120">
        <f>(POWER(AF38,1/COUNTA($J$3:$J38))-1)*360/28</f>
        <v>0.11086244157179388</v>
      </c>
    </row>
    <row r="39" spans="2:33" x14ac:dyDescent="0.25">
      <c r="D39" s="122"/>
      <c r="J39" s="109">
        <v>45960</v>
      </c>
      <c r="K39" s="109">
        <v>45931</v>
      </c>
      <c r="L39" s="109">
        <v>45932</v>
      </c>
      <c r="M39" s="109">
        <v>45960</v>
      </c>
      <c r="N39" s="55">
        <v>7200329.4999999171</v>
      </c>
      <c r="O39" s="55">
        <v>-7624845.5909666074</v>
      </c>
      <c r="P39" s="55">
        <v>-424516.09096669033</v>
      </c>
      <c r="Q39">
        <v>28</v>
      </c>
      <c r="R39">
        <v>50</v>
      </c>
      <c r="S39" s="55">
        <v>916500000</v>
      </c>
      <c r="T39" s="4">
        <f t="shared" si="8"/>
        <v>0.10834999999999996</v>
      </c>
      <c r="U39" s="55">
        <f t="shared" si="14"/>
        <v>-7723549.1666666642</v>
      </c>
      <c r="V39" s="55">
        <f t="shared" si="0"/>
        <v>-523219.66666674707</v>
      </c>
      <c r="W39" s="110">
        <v>0.10696533445358813</v>
      </c>
      <c r="X39" s="111">
        <v>0.86100515642779873</v>
      </c>
      <c r="Y39" s="55">
        <f t="shared" si="9"/>
        <v>-365510.54330889287</v>
      </c>
      <c r="Z39" s="55">
        <f t="shared" si="5"/>
        <v>7979670.1833333336</v>
      </c>
      <c r="AA39" s="55">
        <f t="shared" si="6"/>
        <v>14045783.853381895</v>
      </c>
      <c r="AB39" s="55">
        <f t="shared" si="7"/>
        <v>-14042680.370817684</v>
      </c>
      <c r="AC39" s="55">
        <f t="shared" si="1"/>
        <v>3103.4825642108917</v>
      </c>
      <c r="AD39" s="55">
        <f t="shared" si="2"/>
        <v>2672.1144906693448</v>
      </c>
      <c r="AE39" s="14">
        <f t="shared" si="3"/>
        <v>1.0083195260130569</v>
      </c>
      <c r="AF39" s="14">
        <f>PRODUCT($AE$3:$AE39)</f>
        <v>1.3735097055006635</v>
      </c>
      <c r="AG39" s="120">
        <f>(POWER(AF39,1/COUNTA($J$3:$J39))-1)*360/28</f>
        <v>0.11075709895076193</v>
      </c>
    </row>
    <row r="40" spans="2:33" x14ac:dyDescent="0.25">
      <c r="B40" s="8" t="s">
        <v>83</v>
      </c>
      <c r="C40" s="8" t="s">
        <v>190</v>
      </c>
      <c r="D40" s="8" t="s">
        <v>118</v>
      </c>
      <c r="E40" s="8" t="s">
        <v>191</v>
      </c>
      <c r="J40" s="109">
        <v>45988</v>
      </c>
      <c r="K40" s="109">
        <v>45959</v>
      </c>
      <c r="L40" s="109">
        <v>45960</v>
      </c>
      <c r="M40" s="109">
        <v>45988</v>
      </c>
      <c r="N40" s="55">
        <v>-7599143.2640837748</v>
      </c>
      <c r="O40" s="55">
        <v>7431388.0292821787</v>
      </c>
      <c r="P40" s="55">
        <v>-167755.23480159603</v>
      </c>
      <c r="Q40">
        <v>28</v>
      </c>
      <c r="R40">
        <v>51</v>
      </c>
      <c r="S40" s="55">
        <v>-898834135.58474982</v>
      </c>
      <c r="T40" s="4">
        <f t="shared" si="8"/>
        <v>0.10834999999999996</v>
      </c>
      <c r="U40" s="55">
        <f t="shared" si="14"/>
        <v>7574675.0014917031</v>
      </c>
      <c r="V40" s="55">
        <f t="shared" si="0"/>
        <v>-24468.262592071667</v>
      </c>
      <c r="W40" s="110">
        <v>0.10630038817693897</v>
      </c>
      <c r="X40" s="111">
        <v>0.85405311000386452</v>
      </c>
      <c r="Y40" s="55">
        <f t="shared" si="9"/>
        <v>-143271.88000173162</v>
      </c>
      <c r="Z40" s="55">
        <f t="shared" si="5"/>
        <v>-7825859.1942038406</v>
      </c>
      <c r="AA40" s="55">
        <f t="shared" si="6"/>
        <v>6342216.7733257636</v>
      </c>
      <c r="AB40" s="55">
        <f t="shared" si="7"/>
        <v>-6727394.5262159295</v>
      </c>
      <c r="AC40" s="55">
        <f t="shared" si="1"/>
        <v>-385177.7528901659</v>
      </c>
      <c r="AD40" s="55">
        <f t="shared" si="2"/>
        <v>-328962.25776014623</v>
      </c>
      <c r="AE40" s="14">
        <f t="shared" si="3"/>
        <v>1.0082678079693175</v>
      </c>
      <c r="AF40" s="14">
        <f>PRODUCT($AE$3:$AE40)</f>
        <v>1.3848656199897369</v>
      </c>
      <c r="AG40" s="120">
        <f>(POWER(AF40,1/COUNTA($J$3:$J40))-1)*360/28</f>
        <v>0.11063979746092903</v>
      </c>
    </row>
    <row r="41" spans="2:33" x14ac:dyDescent="0.25">
      <c r="B41" s="266">
        <v>195</v>
      </c>
      <c r="C41" s="267" cm="1">
        <f t="array" ref="C41">INDEX(AG3:$AG$363,$B$41)</f>
        <v>0.10870794921864459</v>
      </c>
      <c r="D41" s="267" cm="1">
        <f t="array" ref="D41">INDEX(W2:$W$207,$B41)</f>
        <v>0</v>
      </c>
      <c r="E41" s="55">
        <f>+(D41-$D$4/100)*10000</f>
        <v>-1124.5</v>
      </c>
      <c r="J41" s="109">
        <v>45988</v>
      </c>
      <c r="K41" s="109">
        <v>45959</v>
      </c>
      <c r="L41" s="109">
        <v>45960</v>
      </c>
      <c r="M41" s="109">
        <v>45988</v>
      </c>
      <c r="N41" s="55">
        <v>7200329.4999999171</v>
      </c>
      <c r="O41" s="55">
        <v>-7577446.0038794661</v>
      </c>
      <c r="P41" s="55">
        <v>-377116.50387954898</v>
      </c>
      <c r="Q41">
        <v>28</v>
      </c>
      <c r="R41">
        <v>50</v>
      </c>
      <c r="S41" s="55">
        <v>916500000</v>
      </c>
      <c r="T41" s="4">
        <f t="shared" si="8"/>
        <v>0.10834999999999996</v>
      </c>
      <c r="U41" s="55">
        <f t="shared" si="14"/>
        <v>-7723549.1666666642</v>
      </c>
      <c r="V41" s="55">
        <f t="shared" si="0"/>
        <v>-523219.66666674707</v>
      </c>
      <c r="W41" s="110">
        <v>0.10630038817693897</v>
      </c>
      <c r="X41" s="111">
        <v>0.85405311000386452</v>
      </c>
      <c r="Y41" s="55">
        <f t="shared" si="9"/>
        <v>-322077.52297211322</v>
      </c>
      <c r="Z41" s="55">
        <f t="shared" si="5"/>
        <v>7979670.1833333336</v>
      </c>
      <c r="AA41" s="55">
        <f t="shared" si="6"/>
        <v>14377106.594501263</v>
      </c>
      <c r="AB41" s="55">
        <f t="shared" si="7"/>
        <v>-14360461.336171987</v>
      </c>
      <c r="AC41" s="55">
        <f t="shared" si="1"/>
        <v>16645.258329275995</v>
      </c>
      <c r="AD41" s="55">
        <f t="shared" si="2"/>
        <v>14215.934642935894</v>
      </c>
      <c r="AE41" s="14">
        <f t="shared" si="3"/>
        <v>1.0082678079693175</v>
      </c>
      <c r="AF41" s="14">
        <f>PRODUCT($AE$3:$AE41)</f>
        <v>1.3963154229991219</v>
      </c>
      <c r="AG41" s="120">
        <f>(POWER(AF41,1/COUNTA($J$3:$J41))-1)*360/28</f>
        <v>0.11052851241294086</v>
      </c>
    </row>
    <row r="42" spans="2:33" x14ac:dyDescent="0.25">
      <c r="B42" s="266">
        <v>26</v>
      </c>
      <c r="C42" s="267" cm="1">
        <f t="array" ref="C42">INDEX(AG4:$AG$363,$B$42)</f>
        <v>0.11174423891437556</v>
      </c>
      <c r="D42" s="267" cm="1">
        <f t="array" ref="D42">INDEX(W3:$W$207,$B42)</f>
        <v>0.10953990277465385</v>
      </c>
      <c r="E42" s="55">
        <f>+(D42-$D$4/100)*10000</f>
        <v>-29.10097225346145</v>
      </c>
      <c r="J42" s="109">
        <v>46017</v>
      </c>
      <c r="K42" s="109">
        <v>45987</v>
      </c>
      <c r="L42" s="109">
        <v>45988</v>
      </c>
      <c r="M42" s="109">
        <v>46017</v>
      </c>
      <c r="N42" s="55">
        <v>7457484.1250000447</v>
      </c>
      <c r="O42" s="55">
        <v>-7795381.5275350111</v>
      </c>
      <c r="P42" s="55">
        <v>-337897.40253496636</v>
      </c>
      <c r="Q42">
        <v>29</v>
      </c>
      <c r="R42">
        <v>50</v>
      </c>
      <c r="S42" s="55">
        <v>916500000</v>
      </c>
      <c r="T42" s="4">
        <f t="shared" si="8"/>
        <v>0.10714999999999997</v>
      </c>
      <c r="U42" s="55">
        <f t="shared" si="14"/>
        <v>-7910795.2083333302</v>
      </c>
      <c r="V42" s="55">
        <f t="shared" si="0"/>
        <v>-453311.08333328553</v>
      </c>
      <c r="W42" s="110">
        <v>0.10558674680334119</v>
      </c>
      <c r="X42" s="111">
        <v>0.84691669337614728</v>
      </c>
      <c r="Y42" s="55">
        <f t="shared" si="9"/>
        <v>-286170.95085530274</v>
      </c>
      <c r="Z42" s="55">
        <f t="shared" si="5"/>
        <v>8264658.4041666668</v>
      </c>
      <c r="AA42" s="55">
        <f t="shared" si="6"/>
        <v>22771412.434394985</v>
      </c>
      <c r="AB42" s="55">
        <f t="shared" si="7"/>
        <v>-22277987.189977456</v>
      </c>
      <c r="AC42" s="55">
        <f t="shared" si="1"/>
        <v>493425.24441752955</v>
      </c>
      <c r="AD42" s="55">
        <f t="shared" si="2"/>
        <v>417890.07643041143</v>
      </c>
      <c r="AE42" s="14">
        <f t="shared" si="3"/>
        <v>1.0085055990480469</v>
      </c>
      <c r="AF42" s="14">
        <f>PRODUCT($AE$3:$AE42)</f>
        <v>1.4081919221317565</v>
      </c>
      <c r="AG42" s="120">
        <f>(POWER(AF42,1/COUNTA($J$3:$J42))-1)*360/28</f>
        <v>0.11049924086537219</v>
      </c>
    </row>
    <row r="43" spans="2:33" x14ac:dyDescent="0.25">
      <c r="B43" s="266">
        <v>39</v>
      </c>
      <c r="C43" s="267" cm="1">
        <f t="array" ref="C43">INDEX(AG5:$AG$363,$B$43)</f>
        <v>0.11047139725949126</v>
      </c>
      <c r="D43" s="267" cm="1">
        <f t="array" ref="D43">INDEX(W4:$W$207,$B43)</f>
        <v>0.10558674680334119</v>
      </c>
      <c r="E43" s="55">
        <f>+(D43-$D$4/100)*10000</f>
        <v>-68.632531966588004</v>
      </c>
      <c r="J43" s="109">
        <v>46017</v>
      </c>
      <c r="K43" s="109">
        <v>45987</v>
      </c>
      <c r="L43" s="109">
        <v>45988</v>
      </c>
      <c r="M43" s="109">
        <v>46017</v>
      </c>
      <c r="N43" s="55">
        <v>-7870541.2378010955</v>
      </c>
      <c r="O43" s="55">
        <v>7645122.7679817332</v>
      </c>
      <c r="P43" s="55">
        <v>-225418.46981936228</v>
      </c>
      <c r="Q43">
        <v>29</v>
      </c>
      <c r="R43">
        <v>51</v>
      </c>
      <c r="S43" s="55">
        <v>-898834135.58474982</v>
      </c>
      <c r="T43" s="4">
        <f t="shared" si="8"/>
        <v>0.10714999999999997</v>
      </c>
      <c r="U43" s="55">
        <f t="shared" si="14"/>
        <v>7758311.8089146446</v>
      </c>
      <c r="V43" s="55">
        <f t="shared" si="0"/>
        <v>-112229.42888645083</v>
      </c>
      <c r="W43" s="110">
        <v>0.10558674680334119</v>
      </c>
      <c r="X43" s="111">
        <v>0.84691669337614728</v>
      </c>
      <c r="Y43" s="55">
        <f t="shared" si="9"/>
        <v>-190910.66508532516</v>
      </c>
      <c r="Z43" s="55">
        <f t="shared" si="5"/>
        <v>-8105354.1654254049</v>
      </c>
      <c r="AA43" s="55">
        <f t="shared" si="6"/>
        <v>14871402.453531139</v>
      </c>
      <c r="AB43" s="55">
        <f t="shared" si="7"/>
        <v>-14822352.048631195</v>
      </c>
      <c r="AC43" s="55">
        <f t="shared" si="1"/>
        <v>49050.40489994362</v>
      </c>
      <c r="AD43" s="55">
        <f t="shared" si="2"/>
        <v>41541.606726621423</v>
      </c>
      <c r="AE43" s="14">
        <f t="shared" si="3"/>
        <v>1.0085055990480469</v>
      </c>
      <c r="AF43" s="14">
        <f>PRODUCT($AE$3:$AE43)</f>
        <v>1.4201694380041077</v>
      </c>
      <c r="AG43" s="120">
        <f>(POWER(AF43,1/COUNTA($J$3:$J43))-1)*360/28</f>
        <v>0.11047139725949126</v>
      </c>
    </row>
    <row r="44" spans="2:33" x14ac:dyDescent="0.25">
      <c r="J44" s="109">
        <v>46044</v>
      </c>
      <c r="K44" s="109">
        <v>46015</v>
      </c>
      <c r="L44" s="109">
        <v>46017</v>
      </c>
      <c r="M44" s="109">
        <v>46044</v>
      </c>
      <c r="N44" s="55">
        <v>-7327745.290366454</v>
      </c>
      <c r="O44" s="55">
        <v>7064099.8685829686</v>
      </c>
      <c r="P44" s="55">
        <v>-263645.42178348545</v>
      </c>
      <c r="Q44">
        <v>27</v>
      </c>
      <c r="R44">
        <v>51</v>
      </c>
      <c r="S44" s="55">
        <v>-898834135.58474982</v>
      </c>
      <c r="T44" s="4">
        <f t="shared" si="8"/>
        <v>0.10594999999999997</v>
      </c>
      <c r="U44" s="55">
        <f t="shared" si="14"/>
        <v>7142360.7498903172</v>
      </c>
      <c r="V44" s="55">
        <f t="shared" si="0"/>
        <v>-185384.54047613684</v>
      </c>
      <c r="W44" s="110">
        <v>0.10478997682376383</v>
      </c>
      <c r="X44" s="111">
        <v>0.84034467564227033</v>
      </c>
      <c r="Y44" s="55">
        <f t="shared" si="9"/>
        <v>-221553.02645321263</v>
      </c>
      <c r="Z44" s="55">
        <f t="shared" si="5"/>
        <v>-7546364.2229822744</v>
      </c>
      <c r="AA44" s="55">
        <f t="shared" si="6"/>
        <v>7449894.4359130356</v>
      </c>
      <c r="AB44" s="55">
        <f t="shared" si="7"/>
        <v>-7874744.7246219562</v>
      </c>
      <c r="AC44" s="55">
        <f t="shared" si="1"/>
        <v>-424850.28870892059</v>
      </c>
      <c r="AD44" s="55">
        <f t="shared" si="2"/>
        <v>-357020.67806162278</v>
      </c>
      <c r="AE44" s="14">
        <f t="shared" si="3"/>
        <v>1.0078592482617823</v>
      </c>
      <c r="AF44" s="14">
        <f>PRODUCT($AE$3:$AE44)</f>
        <v>1.4313309021911778</v>
      </c>
      <c r="AG44" s="120">
        <f>(POWER(AF44,1/COUNTA($J$3:$J44))-1)*360/28</f>
        <v>0.11024693859311485</v>
      </c>
    </row>
    <row r="45" spans="2:33" x14ac:dyDescent="0.25">
      <c r="J45" s="109">
        <v>46044</v>
      </c>
      <c r="K45" s="109">
        <v>46015</v>
      </c>
      <c r="L45" s="109">
        <v>46017</v>
      </c>
      <c r="M45" s="109">
        <v>46044</v>
      </c>
      <c r="N45" s="55">
        <v>6943174.8749999925</v>
      </c>
      <c r="O45" s="55">
        <v>-7202939.0888057156</v>
      </c>
      <c r="P45" s="55">
        <v>-259764.213805723</v>
      </c>
      <c r="Q45">
        <v>27</v>
      </c>
      <c r="R45">
        <v>50</v>
      </c>
      <c r="S45" s="55">
        <v>916500000</v>
      </c>
      <c r="T45" s="4">
        <f t="shared" si="8"/>
        <v>0.10594999999999997</v>
      </c>
      <c r="U45" s="55">
        <f t="shared" si="14"/>
        <v>-7282738.1249999972</v>
      </c>
      <c r="V45" s="55">
        <f t="shared" si="0"/>
        <v>-339563.25000000466</v>
      </c>
      <c r="W45" s="110">
        <v>0.10478997682376383</v>
      </c>
      <c r="X45" s="111">
        <v>0.84034467564227033</v>
      </c>
      <c r="Y45" s="55">
        <f t="shared" si="9"/>
        <v>-218291.47399403967</v>
      </c>
      <c r="Z45" s="55">
        <f t="shared" si="5"/>
        <v>7694681.9625000004</v>
      </c>
      <c r="AA45" s="55">
        <f t="shared" si="6"/>
        <v>15207123.663375992</v>
      </c>
      <c r="AB45" s="55">
        <f t="shared" si="7"/>
        <v>-15139573.387216635</v>
      </c>
      <c r="AC45" s="55">
        <f t="shared" si="1"/>
        <v>67550.27615935728</v>
      </c>
      <c r="AD45" s="55">
        <f t="shared" si="2"/>
        <v>56765.514908680881</v>
      </c>
      <c r="AE45" s="14">
        <f t="shared" si="3"/>
        <v>1.0078592482617823</v>
      </c>
      <c r="AF45" s="14">
        <f>PRODUCT($AE$3:$AE45)</f>
        <v>1.4425800870962591</v>
      </c>
      <c r="AG45" s="120">
        <f>(POWER(AF45,1/COUNTA($J$3:$J45))-1)*360/28</f>
        <v>0.11003292348304392</v>
      </c>
    </row>
    <row r="46" spans="2:33" x14ac:dyDescent="0.25">
      <c r="J46" s="109">
        <v>46072</v>
      </c>
      <c r="K46" s="109">
        <v>46043</v>
      </c>
      <c r="L46" s="109">
        <v>46044</v>
      </c>
      <c r="M46" s="109">
        <v>46072</v>
      </c>
      <c r="N46" s="55">
        <v>-7599143.2640837748</v>
      </c>
      <c r="O46" s="55">
        <v>7270649.8091513515</v>
      </c>
      <c r="P46" s="55">
        <v>-328493.45493242331</v>
      </c>
      <c r="Q46">
        <v>28</v>
      </c>
      <c r="R46">
        <v>51</v>
      </c>
      <c r="S46" s="55">
        <v>-898834135.58474982</v>
      </c>
      <c r="T46" s="4">
        <f t="shared" si="8"/>
        <v>0.10594999999999997</v>
      </c>
      <c r="U46" s="55">
        <f t="shared" si="14"/>
        <v>7406892.6295158835</v>
      </c>
      <c r="V46" s="55">
        <f t="shared" si="0"/>
        <v>-192250.63456789125</v>
      </c>
      <c r="W46" s="110">
        <v>0.10400114944422167</v>
      </c>
      <c r="X46" s="111">
        <v>0.83361637893275831</v>
      </c>
      <c r="Y46" s="55">
        <f t="shared" si="9"/>
        <v>-273837.52440387796</v>
      </c>
      <c r="Z46" s="55">
        <f t="shared" si="5"/>
        <v>-7825859.1942038406</v>
      </c>
      <c r="AA46" s="55">
        <f t="shared" si="6"/>
        <v>7513667.9948359858</v>
      </c>
      <c r="AB46" s="55">
        <f t="shared" si="7"/>
        <v>-7991387.2585159466</v>
      </c>
      <c r="AC46" s="55">
        <f t="shared" si="1"/>
        <v>-477719.26367996074</v>
      </c>
      <c r="AD46" s="55">
        <f t="shared" si="2"/>
        <v>-398234.60273531242</v>
      </c>
      <c r="AE46" s="14">
        <f t="shared" si="3"/>
        <v>1.0080889782901061</v>
      </c>
      <c r="AF46" s="14">
        <f>PRODUCT($AE$3:$AE46)</f>
        <v>1.4542490861025201</v>
      </c>
      <c r="AG46" s="120">
        <f>(POWER(AF46,1/COUNTA($J$3:$J46))-1)*360/28</f>
        <v>0.10989580654128599</v>
      </c>
    </row>
    <row r="47" spans="2:33" x14ac:dyDescent="0.25">
      <c r="J47" s="109">
        <v>46072</v>
      </c>
      <c r="K47" s="109">
        <v>46043</v>
      </c>
      <c r="L47" s="109">
        <v>46044</v>
      </c>
      <c r="M47" s="109">
        <v>46072</v>
      </c>
      <c r="N47" s="55">
        <v>7200329.4999999171</v>
      </c>
      <c r="O47" s="55">
        <v>-7413548.6028822679</v>
      </c>
      <c r="P47" s="55">
        <v>-213219.10288235079</v>
      </c>
      <c r="Q47">
        <v>28</v>
      </c>
      <c r="R47">
        <v>50</v>
      </c>
      <c r="S47" s="55">
        <v>916500000</v>
      </c>
      <c r="T47" s="4">
        <f t="shared" si="8"/>
        <v>0.10594999999999997</v>
      </c>
      <c r="U47" s="55">
        <f t="shared" si="14"/>
        <v>-7552469.1666666642</v>
      </c>
      <c r="V47" s="55">
        <f t="shared" si="0"/>
        <v>-352139.66666674707</v>
      </c>
      <c r="W47" s="110">
        <v>0.10400114944422167</v>
      </c>
      <c r="X47" s="111">
        <v>0.83361637893275831</v>
      </c>
      <c r="Y47" s="55">
        <f t="shared" si="9"/>
        <v>-177742.93646407651</v>
      </c>
      <c r="Z47" s="55">
        <f t="shared" si="5"/>
        <v>7979670.1833333336</v>
      </c>
      <c r="AA47" s="55">
        <f t="shared" si="6"/>
        <v>15558757.264329558</v>
      </c>
      <c r="AB47" s="55">
        <f t="shared" si="7"/>
        <v>-15469578.019440182</v>
      </c>
      <c r="AC47" s="55">
        <f t="shared" si="1"/>
        <v>89179.244889376685</v>
      </c>
      <c r="AD47" s="55">
        <f t="shared" si="2"/>
        <v>74341.279200639881</v>
      </c>
      <c r="AE47" s="14">
        <f t="shared" si="3"/>
        <v>1.0080889782901061</v>
      </c>
      <c r="AF47" s="14">
        <f>PRODUCT($AE$3:$AE47)</f>
        <v>1.4660124753884101</v>
      </c>
      <c r="AG47" s="120">
        <f>(POWER(AF47,1/COUNTA($J$3:$J47))-1)*360/28</f>
        <v>0.10976478504049718</v>
      </c>
    </row>
    <row r="48" spans="2:33" x14ac:dyDescent="0.25">
      <c r="B48" s="52"/>
      <c r="J48" s="109">
        <v>46100</v>
      </c>
      <c r="K48" s="109">
        <v>46071</v>
      </c>
      <c r="L48" s="109">
        <v>46072</v>
      </c>
      <c r="M48" s="109">
        <v>46100</v>
      </c>
      <c r="N48" s="55">
        <v>-7599143.2640837748</v>
      </c>
      <c r="O48" s="55">
        <v>7209979.0368606159</v>
      </c>
      <c r="P48" s="55">
        <v>-389164.22722315881</v>
      </c>
      <c r="Q48">
        <v>28</v>
      </c>
      <c r="R48">
        <v>51</v>
      </c>
      <c r="S48" s="55">
        <v>-898834135.58474982</v>
      </c>
      <c r="T48" s="4">
        <f t="shared" si="8"/>
        <v>0.10460269509329109</v>
      </c>
      <c r="U48" s="55">
        <f t="shared" si="14"/>
        <v>7312703.4574232688</v>
      </c>
      <c r="V48" s="55">
        <f t="shared" si="0"/>
        <v>-286439.80666050594</v>
      </c>
      <c r="W48" s="110">
        <v>0.10313329990923746</v>
      </c>
      <c r="X48" s="111">
        <v>0.82698998516907496</v>
      </c>
      <c r="Y48" s="55">
        <f t="shared" si="9"/>
        <v>-321834.91849961464</v>
      </c>
      <c r="Z48" s="55">
        <f t="shared" si="5"/>
        <v>-7825859.1942038406</v>
      </c>
      <c r="AA48" s="55">
        <f t="shared" si="6"/>
        <v>7868363.1562488936</v>
      </c>
      <c r="AB48" s="55">
        <f t="shared" si="7"/>
        <v>-8383687.8759733206</v>
      </c>
      <c r="AC48" s="55">
        <f t="shared" si="1"/>
        <v>-515324.71972442698</v>
      </c>
      <c r="AD48" s="55">
        <f t="shared" si="2"/>
        <v>-426168.38232216157</v>
      </c>
      <c r="AE48" s="14">
        <f t="shared" si="3"/>
        <v>1.0080214788818296</v>
      </c>
      <c r="AF48" s="14">
        <f>PRODUCT($AE$3:$AE48)</f>
        <v>1.4777720635002369</v>
      </c>
      <c r="AG48" s="120">
        <f>(POWER(AF48,1/COUNTA($J$3:$J48))-1)*360/28</f>
        <v>0.10962058624590083</v>
      </c>
    </row>
    <row r="49" spans="10:33" x14ac:dyDescent="0.25">
      <c r="J49" s="109">
        <v>46100</v>
      </c>
      <c r="K49" s="109">
        <v>46071</v>
      </c>
      <c r="L49" s="109">
        <v>46072</v>
      </c>
      <c r="M49" s="109">
        <v>46100</v>
      </c>
      <c r="N49" s="55">
        <v>7200329.4999999171</v>
      </c>
      <c r="O49" s="55">
        <v>-7351685.3951968104</v>
      </c>
      <c r="P49" s="55">
        <v>-151355.89519689325</v>
      </c>
      <c r="Q49">
        <v>28</v>
      </c>
      <c r="R49">
        <v>50</v>
      </c>
      <c r="S49" s="55">
        <v>916500000</v>
      </c>
      <c r="T49" s="4">
        <f t="shared" si="8"/>
        <v>0.10460269509329109</v>
      </c>
      <c r="U49" s="55">
        <f t="shared" si="14"/>
        <v>-7456428.7819000995</v>
      </c>
      <c r="V49" s="55">
        <f t="shared" si="0"/>
        <v>-256099.28190018237</v>
      </c>
      <c r="W49" s="110">
        <v>0.10313329990923746</v>
      </c>
      <c r="X49" s="111">
        <v>0.82698998516907496</v>
      </c>
      <c r="Y49" s="55">
        <f t="shared" si="9"/>
        <v>-125169.80952413082</v>
      </c>
      <c r="Z49" s="55">
        <f t="shared" si="5"/>
        <v>7979670.1833333336</v>
      </c>
      <c r="AA49" s="55">
        <f t="shared" si="6"/>
        <v>15916540.642222226</v>
      </c>
      <c r="AB49" s="55">
        <f t="shared" si="7"/>
        <v>-15802622.846419102</v>
      </c>
      <c r="AC49" s="55">
        <f t="shared" si="1"/>
        <v>113917.79580312409</v>
      </c>
      <c r="AD49" s="55">
        <f t="shared" si="2"/>
        <v>94208.876261719299</v>
      </c>
      <c r="AE49" s="14">
        <f t="shared" si="3"/>
        <v>1.0080214788818296</v>
      </c>
      <c r="AF49" s="14">
        <f>PRODUCT($AE$3:$AE49)</f>
        <v>1.4896259808997618</v>
      </c>
      <c r="AG49" s="120">
        <f>(POWER(AF49,1/COUNTA($J$3:$J49))-1)*360/28</f>
        <v>0.10948252507288687</v>
      </c>
    </row>
    <row r="50" spans="10:33" x14ac:dyDescent="0.25">
      <c r="J50" s="109">
        <v>46128</v>
      </c>
      <c r="K50" s="109">
        <v>46099</v>
      </c>
      <c r="L50" s="109">
        <v>46100</v>
      </c>
      <c r="M50" s="109">
        <v>46128</v>
      </c>
      <c r="N50" s="55">
        <v>-7599143.2640837748</v>
      </c>
      <c r="O50" s="55">
        <v>7145763.7348343302</v>
      </c>
      <c r="P50" s="55">
        <v>-453379.5292494446</v>
      </c>
      <c r="Q50">
        <v>28</v>
      </c>
      <c r="R50">
        <v>51</v>
      </c>
      <c r="S50" s="55">
        <v>-898834135.58474982</v>
      </c>
      <c r="T50" s="4">
        <f t="shared" si="8"/>
        <v>0.10460269509329109</v>
      </c>
      <c r="U50" s="55">
        <f t="shared" si="14"/>
        <v>7312703.4574232688</v>
      </c>
      <c r="V50" s="55">
        <f t="shared" si="0"/>
        <v>-286439.80666050594</v>
      </c>
      <c r="W50" s="110">
        <v>0.10221474855578958</v>
      </c>
      <c r="X50" s="111">
        <v>0.82047840606941846</v>
      </c>
      <c r="Y50" s="55">
        <f t="shared" si="9"/>
        <v>-371988.1135030876</v>
      </c>
      <c r="Z50" s="55">
        <f t="shared" si="5"/>
        <v>-7825859.1942038406</v>
      </c>
      <c r="AA50" s="55">
        <f t="shared" si="6"/>
        <v>8229261.6387271192</v>
      </c>
      <c r="AB50" s="55">
        <f t="shared" si="7"/>
        <v>-8782490.5320890043</v>
      </c>
      <c r="AC50" s="55">
        <f t="shared" si="1"/>
        <v>-553228.8933618851</v>
      </c>
      <c r="AD50" s="55">
        <f t="shared" si="2"/>
        <v>-453912.36061710777</v>
      </c>
      <c r="AE50" s="14">
        <f t="shared" si="3"/>
        <v>1.0079500359987836</v>
      </c>
      <c r="AF50" s="14">
        <f>PRODUCT($AE$3:$AE50)</f>
        <v>1.5014685610726384</v>
      </c>
      <c r="AG50" s="120">
        <f>(POWER(AF50,1/COUNTA($J$3:$J50))-1)*360/28</f>
        <v>0.10933107149764856</v>
      </c>
    </row>
    <row r="51" spans="10:33" x14ac:dyDescent="0.25">
      <c r="J51" s="109">
        <v>46128</v>
      </c>
      <c r="K51" s="109">
        <v>46099</v>
      </c>
      <c r="L51" s="109">
        <v>46100</v>
      </c>
      <c r="M51" s="109">
        <v>46128</v>
      </c>
      <c r="N51" s="55">
        <v>7200329.4999999171</v>
      </c>
      <c r="O51" s="55">
        <v>-7286207.9928852003</v>
      </c>
      <c r="P51" s="55">
        <v>-85878.492885283194</v>
      </c>
      <c r="Q51">
        <v>28</v>
      </c>
      <c r="R51">
        <v>50</v>
      </c>
      <c r="S51" s="55">
        <v>916500000</v>
      </c>
      <c r="T51" s="4">
        <f t="shared" si="8"/>
        <v>0.10460269509329109</v>
      </c>
      <c r="U51" s="55">
        <f t="shared" si="14"/>
        <v>-7456428.7819000995</v>
      </c>
      <c r="V51" s="55">
        <f t="shared" si="0"/>
        <v>-256099.28190018237</v>
      </c>
      <c r="W51" s="110">
        <v>0.10221474855578958</v>
      </c>
      <c r="X51" s="111">
        <v>0.82047840606941846</v>
      </c>
      <c r="Y51" s="55">
        <f t="shared" si="9"/>
        <v>-70461.448958161054</v>
      </c>
      <c r="Z51" s="55">
        <f t="shared" si="5"/>
        <v>7979670.1833333336</v>
      </c>
      <c r="AA51" s="55">
        <f t="shared" si="6"/>
        <v>16280581.351497877</v>
      </c>
      <c r="AB51" s="55">
        <f t="shared" si="7"/>
        <v>-16138519.640863288</v>
      </c>
      <c r="AC51" s="55">
        <f t="shared" si="1"/>
        <v>142061.7106345892</v>
      </c>
      <c r="AD51" s="55">
        <f t="shared" si="2"/>
        <v>116558.5659049627</v>
      </c>
      <c r="AE51" s="14">
        <f t="shared" si="3"/>
        <v>1.0079500359987836</v>
      </c>
      <c r="AF51" s="14">
        <f>PRODUCT($AE$3:$AE51)</f>
        <v>1.5134052901842077</v>
      </c>
      <c r="AG51" s="120">
        <f>(POWER(AF51,1/COUNTA($J$3:$J51))-1)*360/28</f>
        <v>0.10918580136317825</v>
      </c>
    </row>
    <row r="52" spans="10:33" x14ac:dyDescent="0.25">
      <c r="J52" s="109">
        <v>46156</v>
      </c>
      <c r="K52" s="109">
        <v>46127</v>
      </c>
      <c r="L52" s="109">
        <v>46128</v>
      </c>
      <c r="M52" s="109">
        <v>46156</v>
      </c>
      <c r="N52" s="55">
        <v>7200329.4999999171</v>
      </c>
      <c r="O52" s="55">
        <v>-7217117.1650124118</v>
      </c>
      <c r="P52" s="55">
        <v>-16787.665012494661</v>
      </c>
      <c r="Q52">
        <v>28</v>
      </c>
      <c r="R52">
        <v>50</v>
      </c>
      <c r="S52" s="55">
        <v>916500000</v>
      </c>
      <c r="T52" s="4">
        <f t="shared" si="8"/>
        <v>0.10210269509329109</v>
      </c>
      <c r="U52" s="55">
        <f t="shared" si="14"/>
        <v>-7278220.4485667665</v>
      </c>
      <c r="V52" s="55">
        <f t="shared" si="0"/>
        <v>-77890.948566849343</v>
      </c>
      <c r="W52" s="110">
        <v>0.10124550617272497</v>
      </c>
      <c r="X52" s="111">
        <v>0.8140941307817624</v>
      </c>
      <c r="Y52" s="55">
        <f t="shared" si="9"/>
        <v>-13666.739556202245</v>
      </c>
      <c r="Z52" s="55">
        <f t="shared" si="5"/>
        <v>7979670.1833333336</v>
      </c>
      <c r="AA52" s="55">
        <f t="shared" si="6"/>
        <v>24402001.310693599</v>
      </c>
      <c r="AB52" s="55">
        <f t="shared" si="7"/>
        <v>-23482722.007313743</v>
      </c>
      <c r="AC52" s="55">
        <f t="shared" si="1"/>
        <v>919279.30337985605</v>
      </c>
      <c r="AD52" s="55">
        <f t="shared" si="2"/>
        <v>748379.88543068792</v>
      </c>
      <c r="AE52" s="14">
        <f t="shared" si="3"/>
        <v>1.0078746504801008</v>
      </c>
      <c r="AF52" s="14">
        <f>PRODUCT($AE$3:$AE52)</f>
        <v>1.525322827879144</v>
      </c>
      <c r="AG52" s="120">
        <f>(POWER(AF52,1/COUNTA($J$3:$J52))-1)*360/28</f>
        <v>0.10902694778796716</v>
      </c>
    </row>
    <row r="53" spans="10:33" x14ac:dyDescent="0.25">
      <c r="J53" s="109">
        <v>46156</v>
      </c>
      <c r="K53" s="109">
        <v>46127</v>
      </c>
      <c r="L53" s="109">
        <v>46128</v>
      </c>
      <c r="M53" s="109">
        <v>46156</v>
      </c>
      <c r="N53" s="55">
        <v>-7599143.2640837748</v>
      </c>
      <c r="O53" s="55">
        <v>7078004.6573134651</v>
      </c>
      <c r="P53" s="55">
        <v>-521138.60677030962</v>
      </c>
      <c r="Q53">
        <v>28</v>
      </c>
      <c r="R53">
        <v>51</v>
      </c>
      <c r="S53" s="55">
        <v>-898834135.58474982</v>
      </c>
      <c r="T53" s="4">
        <f t="shared" si="8"/>
        <v>0.10210269509329109</v>
      </c>
      <c r="U53" s="55">
        <f t="shared" si="14"/>
        <v>7137930.1532817893</v>
      </c>
      <c r="V53" s="55">
        <f t="shared" si="0"/>
        <v>-461213.11080198549</v>
      </c>
      <c r="W53" s="110">
        <v>0.10124550617272497</v>
      </c>
      <c r="X53" s="111">
        <v>0.8140941307817624</v>
      </c>
      <c r="Y53" s="55">
        <f t="shared" si="9"/>
        <v>-424255.88109549391</v>
      </c>
      <c r="Z53" s="55">
        <f t="shared" si="5"/>
        <v>-7825859.1942038406</v>
      </c>
      <c r="AA53" s="55">
        <f t="shared" si="6"/>
        <v>16788602.479034878</v>
      </c>
      <c r="AB53" s="55">
        <f t="shared" si="7"/>
        <v>-16589635.578129243</v>
      </c>
      <c r="AC53" s="55">
        <f t="shared" si="1"/>
        <v>198966.90090563521</v>
      </c>
      <c r="AD53" s="55">
        <f t="shared" si="2"/>
        <v>161977.78624711416</v>
      </c>
      <c r="AE53" s="14">
        <f t="shared" si="3"/>
        <v>1.0078746504801008</v>
      </c>
      <c r="AF53" s="14">
        <f>PRODUCT($AE$3:$AE53)</f>
        <v>1.5373342120180111</v>
      </c>
      <c r="AG53" s="120">
        <f>(POWER(AF53,1/COUNTA($J$3:$J53))-1)*360/28</f>
        <v>0.10887432559789538</v>
      </c>
    </row>
    <row r="54" spans="10:33" x14ac:dyDescent="0.25">
      <c r="J54" s="109">
        <v>46184</v>
      </c>
      <c r="K54" s="109">
        <v>46155</v>
      </c>
      <c r="L54" s="109">
        <v>46156</v>
      </c>
      <c r="M54" s="109">
        <v>46184</v>
      </c>
      <c r="N54" s="55">
        <v>-7599143.2640837748</v>
      </c>
      <c r="O54" s="55">
        <v>7006702.6001233486</v>
      </c>
      <c r="P54" s="55">
        <v>-592440.66396042611</v>
      </c>
      <c r="Q54">
        <v>28</v>
      </c>
      <c r="R54">
        <v>51</v>
      </c>
      <c r="S54" s="55">
        <v>-898834135.58474982</v>
      </c>
      <c r="T54" s="4">
        <f t="shared" si="8"/>
        <v>0.10210269509329109</v>
      </c>
      <c r="U54" s="55">
        <f t="shared" si="14"/>
        <v>7137930.1532817893</v>
      </c>
      <c r="V54" s="55">
        <f t="shared" si="0"/>
        <v>-461213.11080198549</v>
      </c>
      <c r="W54" s="110">
        <v>0.10022558414372337</v>
      </c>
      <c r="X54" s="111">
        <v>0.80784924618455056</v>
      </c>
      <c r="Y54" s="55">
        <f t="shared" si="9"/>
        <v>-478602.74378950486</v>
      </c>
      <c r="Z54" s="55">
        <f t="shared" si="5"/>
        <v>-7825859.1942038406</v>
      </c>
      <c r="AA54" s="55">
        <f t="shared" si="6"/>
        <v>9108916.2369551975</v>
      </c>
      <c r="AB54" s="55">
        <f t="shared" si="7"/>
        <v>-9712254.5492930785</v>
      </c>
      <c r="AC54" s="55">
        <f t="shared" si="1"/>
        <v>-603338.31233788095</v>
      </c>
      <c r="AD54" s="55">
        <f t="shared" si="2"/>
        <v>-487406.40081641608</v>
      </c>
      <c r="AE54" s="14">
        <f t="shared" si="3"/>
        <v>1.0077953232111785</v>
      </c>
      <c r="AF54" s="14">
        <f>PRODUCT($AE$3:$AE54)</f>
        <v>1.549318229084294</v>
      </c>
      <c r="AG54" s="120">
        <f>(POWER(AF54,1/COUNTA($J$3:$J54))-1)*360/28</f>
        <v>0.10870794921864459</v>
      </c>
    </row>
    <row r="55" spans="10:33" x14ac:dyDescent="0.25">
      <c r="T55" s="4">
        <f t="shared" si="8"/>
        <v>0.11244999999999999</v>
      </c>
      <c r="U55" s="55">
        <f t="shared" si="14"/>
        <v>0</v>
      </c>
      <c r="V55" s="55">
        <f t="shared" si="0"/>
        <v>0</v>
      </c>
      <c r="Y55" s="55">
        <f t="shared" si="9"/>
        <v>0</v>
      </c>
      <c r="Z55" s="55">
        <f t="shared" si="5"/>
        <v>0</v>
      </c>
      <c r="AA55" s="55">
        <f t="shared" si="6"/>
        <v>9108916.2369551975</v>
      </c>
      <c r="AB55" s="55">
        <f t="shared" si="7"/>
        <v>-9712254.5492930785</v>
      </c>
      <c r="AC55" s="55">
        <f t="shared" si="1"/>
        <v>-603338.31233788095</v>
      </c>
      <c r="AD55" s="55">
        <f t="shared" si="2"/>
        <v>0</v>
      </c>
      <c r="AE55" s="14">
        <f t="shared" si="3"/>
        <v>1</v>
      </c>
      <c r="AF55" s="14">
        <f>PRODUCT($AE$3:$AE55)</f>
        <v>1.549318229084294</v>
      </c>
      <c r="AG55" s="120">
        <f>(POWER(AF55,1/COUNTA($J$3:$J55))-1)*360/28</f>
        <v>0.10870794921864459</v>
      </c>
    </row>
    <row r="56" spans="10:33" x14ac:dyDescent="0.25">
      <c r="T56" s="4">
        <f t="shared" si="8"/>
        <v>0.11244999999999999</v>
      </c>
      <c r="U56" s="55">
        <f t="shared" si="14"/>
        <v>0</v>
      </c>
      <c r="V56" s="55">
        <f t="shared" si="0"/>
        <v>0</v>
      </c>
      <c r="Y56" s="55">
        <f t="shared" si="9"/>
        <v>0</v>
      </c>
      <c r="Z56" s="55">
        <f t="shared" si="5"/>
        <v>0</v>
      </c>
      <c r="AA56" s="55">
        <f t="shared" si="6"/>
        <v>9108916.2369551975</v>
      </c>
      <c r="AB56" s="55">
        <f t="shared" si="7"/>
        <v>-9712254.5492930785</v>
      </c>
      <c r="AC56" s="55">
        <f t="shared" si="1"/>
        <v>-603338.31233788095</v>
      </c>
      <c r="AD56" s="55">
        <f t="shared" si="2"/>
        <v>0</v>
      </c>
      <c r="AE56" s="14">
        <f t="shared" si="3"/>
        <v>1</v>
      </c>
      <c r="AF56" s="14">
        <f>PRODUCT($AE$3:$AE56)</f>
        <v>1.549318229084294</v>
      </c>
      <c r="AG56" s="120">
        <f>(POWER(AF56,1/COUNTA($J$3:$J56))-1)*360/28</f>
        <v>0.10870794921864459</v>
      </c>
    </row>
    <row r="57" spans="10:33" x14ac:dyDescent="0.25">
      <c r="T57" s="4">
        <f t="shared" si="8"/>
        <v>0.11244999999999999</v>
      </c>
      <c r="U57" s="55">
        <f t="shared" si="14"/>
        <v>0</v>
      </c>
      <c r="V57" s="55">
        <f t="shared" si="0"/>
        <v>0</v>
      </c>
      <c r="Y57" s="55">
        <f t="shared" si="9"/>
        <v>0</v>
      </c>
      <c r="Z57" s="55">
        <f t="shared" si="5"/>
        <v>0</v>
      </c>
      <c r="AA57" s="55">
        <f t="shared" si="6"/>
        <v>9108916.2369551975</v>
      </c>
      <c r="AB57" s="55">
        <f t="shared" si="7"/>
        <v>-9712254.5492930785</v>
      </c>
      <c r="AC57" s="55">
        <f t="shared" si="1"/>
        <v>-603338.31233788095</v>
      </c>
      <c r="AD57" s="55">
        <f t="shared" si="2"/>
        <v>0</v>
      </c>
      <c r="AE57" s="14">
        <f t="shared" si="3"/>
        <v>1</v>
      </c>
      <c r="AF57" s="14">
        <f>PRODUCT($AE$3:$AE57)</f>
        <v>1.549318229084294</v>
      </c>
      <c r="AG57" s="120">
        <f>(POWER(AF57,1/COUNTA($J$3:$J57))-1)*360/28</f>
        <v>0.10870794921864459</v>
      </c>
    </row>
    <row r="58" spans="10:33" x14ac:dyDescent="0.25">
      <c r="T58" s="4">
        <f t="shared" si="8"/>
        <v>0.11244999999999999</v>
      </c>
      <c r="U58" s="55">
        <f t="shared" si="14"/>
        <v>0</v>
      </c>
      <c r="V58" s="55">
        <f t="shared" si="0"/>
        <v>0</v>
      </c>
      <c r="Y58" s="55">
        <f t="shared" si="9"/>
        <v>0</v>
      </c>
      <c r="Z58" s="55">
        <f t="shared" si="5"/>
        <v>0</v>
      </c>
      <c r="AA58" s="55">
        <f t="shared" si="6"/>
        <v>9108916.2369551975</v>
      </c>
      <c r="AB58" s="55">
        <f t="shared" si="7"/>
        <v>-9712254.5492930785</v>
      </c>
      <c r="AC58" s="55">
        <f t="shared" si="1"/>
        <v>-603338.31233788095</v>
      </c>
      <c r="AD58" s="55">
        <f t="shared" si="2"/>
        <v>0</v>
      </c>
      <c r="AE58" s="14">
        <f t="shared" si="3"/>
        <v>1</v>
      </c>
      <c r="AF58" s="14">
        <f>PRODUCT($AE$3:$AE58)</f>
        <v>1.549318229084294</v>
      </c>
      <c r="AG58" s="120">
        <f>(POWER(AF58,1/COUNTA($J$3:$J58))-1)*360/28</f>
        <v>0.10870794921864459</v>
      </c>
    </row>
    <row r="59" spans="10:33" x14ac:dyDescent="0.25">
      <c r="T59" s="4">
        <f t="shared" si="8"/>
        <v>0.11244999999999999</v>
      </c>
      <c r="U59" s="55">
        <f t="shared" si="14"/>
        <v>0</v>
      </c>
      <c r="V59" s="55">
        <f t="shared" si="0"/>
        <v>0</v>
      </c>
      <c r="Y59" s="55">
        <f t="shared" si="9"/>
        <v>0</v>
      </c>
      <c r="Z59" s="55">
        <f t="shared" si="5"/>
        <v>0</v>
      </c>
      <c r="AA59" s="55">
        <f t="shared" si="6"/>
        <v>9108916.2369551975</v>
      </c>
      <c r="AB59" s="55">
        <f t="shared" si="7"/>
        <v>-9712254.5492930785</v>
      </c>
      <c r="AC59" s="55">
        <f t="shared" si="1"/>
        <v>-603338.31233788095</v>
      </c>
      <c r="AD59" s="55">
        <f t="shared" si="2"/>
        <v>0</v>
      </c>
      <c r="AE59" s="14">
        <f t="shared" si="3"/>
        <v>1</v>
      </c>
      <c r="AF59" s="14">
        <f>PRODUCT($AE$3:$AE59)</f>
        <v>1.549318229084294</v>
      </c>
      <c r="AG59" s="120">
        <f>(POWER(AF59,1/COUNTA($J$3:$J59))-1)*360/28</f>
        <v>0.10870794921864459</v>
      </c>
    </row>
    <row r="60" spans="10:33" x14ac:dyDescent="0.25">
      <c r="T60" s="4">
        <f t="shared" si="8"/>
        <v>0.11244999999999999</v>
      </c>
      <c r="U60" s="55">
        <f t="shared" si="14"/>
        <v>0</v>
      </c>
      <c r="V60" s="55">
        <f t="shared" si="0"/>
        <v>0</v>
      </c>
      <c r="Y60" s="55">
        <f t="shared" si="9"/>
        <v>0</v>
      </c>
      <c r="Z60" s="55">
        <f t="shared" si="5"/>
        <v>0</v>
      </c>
      <c r="AA60" s="55">
        <f t="shared" si="6"/>
        <v>9108916.2369551975</v>
      </c>
      <c r="AB60" s="55">
        <f t="shared" si="7"/>
        <v>-9712254.5492930785</v>
      </c>
      <c r="AC60" s="55">
        <f t="shared" si="1"/>
        <v>-603338.31233788095</v>
      </c>
      <c r="AD60" s="55">
        <f t="shared" si="2"/>
        <v>0</v>
      </c>
      <c r="AE60" s="14">
        <f t="shared" si="3"/>
        <v>1</v>
      </c>
      <c r="AF60" s="14">
        <f>PRODUCT($AE$3:$AE60)</f>
        <v>1.549318229084294</v>
      </c>
      <c r="AG60" s="120">
        <f>(POWER(AF60,1/COUNTA($J$3:$J60))-1)*360/28</f>
        <v>0.10870794921864459</v>
      </c>
    </row>
    <row r="61" spans="10:33" x14ac:dyDescent="0.25">
      <c r="T61" s="4">
        <f t="shared" si="8"/>
        <v>0.11244999999999999</v>
      </c>
      <c r="U61" s="55">
        <f t="shared" si="14"/>
        <v>0</v>
      </c>
      <c r="V61" s="55">
        <f t="shared" si="0"/>
        <v>0</v>
      </c>
      <c r="Y61" s="55">
        <f t="shared" si="9"/>
        <v>0</v>
      </c>
      <c r="Z61" s="55">
        <f t="shared" si="5"/>
        <v>0</v>
      </c>
      <c r="AA61" s="55">
        <f t="shared" si="6"/>
        <v>9108916.2369551975</v>
      </c>
      <c r="AB61" s="55">
        <f t="shared" si="7"/>
        <v>-9712254.5492930785</v>
      </c>
      <c r="AC61" s="55">
        <f t="shared" si="1"/>
        <v>-603338.31233788095</v>
      </c>
      <c r="AD61" s="55">
        <f t="shared" si="2"/>
        <v>0</v>
      </c>
      <c r="AE61" s="14">
        <f t="shared" si="3"/>
        <v>1</v>
      </c>
      <c r="AF61" s="14">
        <f>PRODUCT($AE$3:$AE61)</f>
        <v>1.549318229084294</v>
      </c>
      <c r="AG61" s="120">
        <f>(POWER(AF61,1/COUNTA($J$3:$J61))-1)*360/28</f>
        <v>0.10870794921864459</v>
      </c>
    </row>
    <row r="62" spans="10:33" x14ac:dyDescent="0.25">
      <c r="T62" s="4">
        <f t="shared" si="8"/>
        <v>0.11244999999999999</v>
      </c>
      <c r="U62" s="55">
        <f t="shared" si="14"/>
        <v>0</v>
      </c>
      <c r="V62" s="55">
        <f t="shared" si="0"/>
        <v>0</v>
      </c>
      <c r="Y62" s="55">
        <f t="shared" si="9"/>
        <v>0</v>
      </c>
      <c r="Z62" s="55">
        <f t="shared" si="5"/>
        <v>0</v>
      </c>
      <c r="AA62" s="55">
        <f t="shared" si="6"/>
        <v>9108916.2369551975</v>
      </c>
      <c r="AB62" s="55">
        <f t="shared" si="7"/>
        <v>-9712254.5492930785</v>
      </c>
      <c r="AC62" s="55">
        <f t="shared" si="1"/>
        <v>-603338.31233788095</v>
      </c>
      <c r="AD62" s="55">
        <f t="shared" si="2"/>
        <v>0</v>
      </c>
      <c r="AE62" s="14">
        <f t="shared" si="3"/>
        <v>1</v>
      </c>
      <c r="AF62" s="14">
        <f>PRODUCT($AE$3:$AE62)</f>
        <v>1.549318229084294</v>
      </c>
      <c r="AG62" s="120">
        <f>(POWER(AF62,1/COUNTA($J$3:$J62))-1)*360/28</f>
        <v>0.10870794921864459</v>
      </c>
    </row>
    <row r="63" spans="10:33" x14ac:dyDescent="0.25">
      <c r="T63" s="4">
        <f t="shared" si="8"/>
        <v>0.11244999999999999</v>
      </c>
      <c r="U63" s="55">
        <f t="shared" si="14"/>
        <v>0</v>
      </c>
      <c r="V63" s="55">
        <f t="shared" si="0"/>
        <v>0</v>
      </c>
      <c r="Y63" s="55">
        <f t="shared" si="9"/>
        <v>0</v>
      </c>
      <c r="Z63" s="55">
        <f t="shared" si="5"/>
        <v>0</v>
      </c>
      <c r="AA63" s="55">
        <f t="shared" si="6"/>
        <v>9108916.2369551975</v>
      </c>
      <c r="AB63" s="55">
        <f t="shared" si="7"/>
        <v>-9712254.5492930785</v>
      </c>
      <c r="AC63" s="55">
        <f t="shared" si="1"/>
        <v>-603338.31233788095</v>
      </c>
      <c r="AD63" s="55">
        <f t="shared" si="2"/>
        <v>0</v>
      </c>
      <c r="AE63" s="14">
        <f t="shared" si="3"/>
        <v>1</v>
      </c>
      <c r="AF63" s="14">
        <f>PRODUCT($AE$3:$AE63)</f>
        <v>1.549318229084294</v>
      </c>
      <c r="AG63" s="120">
        <f>(POWER(AF63,1/COUNTA($J$3:$J63))-1)*360/28</f>
        <v>0.10870794921864459</v>
      </c>
    </row>
    <row r="64" spans="10:33" x14ac:dyDescent="0.25">
      <c r="T64" s="4">
        <f t="shared" si="8"/>
        <v>0.11244999999999999</v>
      </c>
      <c r="U64" s="55">
        <f t="shared" si="14"/>
        <v>0</v>
      </c>
      <c r="V64" s="55">
        <f t="shared" si="0"/>
        <v>0</v>
      </c>
      <c r="Y64" s="55">
        <f t="shared" si="9"/>
        <v>0</v>
      </c>
      <c r="Z64" s="55">
        <f t="shared" si="5"/>
        <v>0</v>
      </c>
      <c r="AA64" s="55">
        <f t="shared" si="6"/>
        <v>9108916.2369551975</v>
      </c>
      <c r="AB64" s="55">
        <f t="shared" si="7"/>
        <v>-9712254.5492930785</v>
      </c>
      <c r="AC64" s="55">
        <f t="shared" si="1"/>
        <v>-603338.31233788095</v>
      </c>
      <c r="AD64" s="55">
        <f t="shared" si="2"/>
        <v>0</v>
      </c>
      <c r="AE64" s="14">
        <f t="shared" si="3"/>
        <v>1</v>
      </c>
      <c r="AF64" s="14">
        <f>PRODUCT($AE$3:$AE64)</f>
        <v>1.549318229084294</v>
      </c>
      <c r="AG64" s="120">
        <f>(POWER(AF64,1/COUNTA($J$3:$J64))-1)*360/28</f>
        <v>0.10870794921864459</v>
      </c>
    </row>
    <row r="65" spans="20:33" x14ac:dyDescent="0.25">
      <c r="T65" s="4">
        <f t="shared" si="8"/>
        <v>0.11244999999999999</v>
      </c>
      <c r="U65" s="55">
        <f t="shared" si="14"/>
        <v>0</v>
      </c>
      <c r="V65" s="55">
        <f t="shared" si="0"/>
        <v>0</v>
      </c>
      <c r="Y65" s="55">
        <f t="shared" si="9"/>
        <v>0</v>
      </c>
      <c r="Z65" s="55">
        <f t="shared" si="5"/>
        <v>0</v>
      </c>
      <c r="AA65" s="55">
        <f t="shared" si="6"/>
        <v>9108916.2369551975</v>
      </c>
      <c r="AB65" s="55">
        <f t="shared" si="7"/>
        <v>-9712254.5492930785</v>
      </c>
      <c r="AC65" s="55">
        <f t="shared" si="1"/>
        <v>-603338.31233788095</v>
      </c>
      <c r="AD65" s="55">
        <f t="shared" si="2"/>
        <v>0</v>
      </c>
      <c r="AE65" s="14">
        <f t="shared" si="3"/>
        <v>1</v>
      </c>
      <c r="AF65" s="14">
        <f>PRODUCT($AE$3:$AE65)</f>
        <v>1.549318229084294</v>
      </c>
      <c r="AG65" s="120">
        <f>(POWER(AF65,1/COUNTA($J$3:$J65))-1)*360/28</f>
        <v>0.10870794921864459</v>
      </c>
    </row>
    <row r="66" spans="20:33" x14ac:dyDescent="0.25">
      <c r="T66" s="4">
        <f t="shared" si="8"/>
        <v>0.11244999999999999</v>
      </c>
      <c r="U66" s="55">
        <f t="shared" si="14"/>
        <v>0</v>
      </c>
      <c r="V66" s="55">
        <f t="shared" si="0"/>
        <v>0</v>
      </c>
      <c r="Y66" s="55">
        <f t="shared" si="9"/>
        <v>0</v>
      </c>
      <c r="Z66" s="55">
        <f t="shared" si="5"/>
        <v>0</v>
      </c>
      <c r="AA66" s="55">
        <f t="shared" si="6"/>
        <v>9108916.2369551975</v>
      </c>
      <c r="AB66" s="55">
        <f t="shared" si="7"/>
        <v>-9712254.5492930785</v>
      </c>
      <c r="AC66" s="55">
        <f t="shared" si="1"/>
        <v>-603338.31233788095</v>
      </c>
      <c r="AD66" s="55">
        <f t="shared" si="2"/>
        <v>0</v>
      </c>
      <c r="AE66" s="14">
        <f t="shared" si="3"/>
        <v>1</v>
      </c>
      <c r="AF66" s="14">
        <f>PRODUCT($AE$3:$AE66)</f>
        <v>1.549318229084294</v>
      </c>
      <c r="AG66" s="120">
        <f>(POWER(AF66,1/COUNTA($J$3:$J66))-1)*360/28</f>
        <v>0.10870794921864459</v>
      </c>
    </row>
    <row r="67" spans="20:33" x14ac:dyDescent="0.25">
      <c r="T67" s="4">
        <f t="shared" si="8"/>
        <v>0.11244999999999999</v>
      </c>
      <c r="U67" s="55">
        <f t="shared" si="14"/>
        <v>0</v>
      </c>
      <c r="V67" s="55">
        <f t="shared" si="0"/>
        <v>0</v>
      </c>
      <c r="Y67" s="55">
        <f t="shared" si="9"/>
        <v>0</v>
      </c>
      <c r="Z67" s="55">
        <f t="shared" si="5"/>
        <v>0</v>
      </c>
      <c r="AA67" s="55">
        <f t="shared" si="6"/>
        <v>9108916.2369551975</v>
      </c>
      <c r="AB67" s="55">
        <f t="shared" si="7"/>
        <v>-9712254.5492930785</v>
      </c>
      <c r="AC67" s="55">
        <f t="shared" si="1"/>
        <v>-603338.31233788095</v>
      </c>
      <c r="AD67" s="55">
        <f t="shared" si="2"/>
        <v>0</v>
      </c>
      <c r="AE67" s="14">
        <f t="shared" si="3"/>
        <v>1</v>
      </c>
      <c r="AF67" s="14">
        <f>PRODUCT($AE$3:$AE67)</f>
        <v>1.549318229084294</v>
      </c>
      <c r="AG67" s="120">
        <f>(POWER(AF67,1/COUNTA($J$3:$J67))-1)*360/28</f>
        <v>0.10870794921864459</v>
      </c>
    </row>
    <row r="68" spans="20:33" x14ac:dyDescent="0.25">
      <c r="T68" s="4">
        <f t="shared" si="8"/>
        <v>0.11244999999999999</v>
      </c>
      <c r="U68" s="55">
        <f t="shared" si="14"/>
        <v>0</v>
      </c>
      <c r="V68" s="55">
        <f t="shared" ref="V68:V131" si="15">+N68+U68</f>
        <v>0</v>
      </c>
      <c r="Y68" s="55">
        <f t="shared" si="9"/>
        <v>0</v>
      </c>
      <c r="Z68" s="55">
        <f t="shared" si="5"/>
        <v>0</v>
      </c>
      <c r="AA68" s="55">
        <f t="shared" si="6"/>
        <v>9108916.2369551975</v>
      </c>
      <c r="AB68" s="55">
        <f t="shared" si="7"/>
        <v>-9712254.5492930785</v>
      </c>
      <c r="AC68" s="55">
        <f t="shared" ref="AC68:AC131" si="16">+AA68+AB68</f>
        <v>-603338.31233788095</v>
      </c>
      <c r="AD68" s="55">
        <f t="shared" ref="AD68:AD131" si="17">+AC68*X68</f>
        <v>0</v>
      </c>
      <c r="AE68" s="14">
        <f t="shared" ref="AE68:AE131" si="18">+(1+W68*Q68/360)</f>
        <v>1</v>
      </c>
      <c r="AF68" s="14">
        <f>PRODUCT($AE$3:$AE68)</f>
        <v>1.549318229084294</v>
      </c>
      <c r="AG68" s="120">
        <f>(POWER(AF68,1/COUNTA($J$3:$J68))-1)*360/28</f>
        <v>0.10870794921864459</v>
      </c>
    </row>
    <row r="69" spans="20:33" x14ac:dyDescent="0.25">
      <c r="T69" s="4">
        <f t="shared" si="8"/>
        <v>0.11244999999999999</v>
      </c>
      <c r="U69" s="55">
        <f t="shared" si="14"/>
        <v>0</v>
      </c>
      <c r="V69" s="55">
        <f t="shared" si="15"/>
        <v>0</v>
      </c>
      <c r="Y69" s="55">
        <f t="shared" si="9"/>
        <v>0</v>
      </c>
      <c r="Z69" s="55">
        <f t="shared" ref="Z69:Z132" si="19">+S69*$Z$2*$Q69/360</f>
        <v>0</v>
      </c>
      <c r="AA69" s="55">
        <f t="shared" ref="AA69:AA132" si="20">+AA68*(1+$Z$2*$Q69/360)+Z69</f>
        <v>9108916.2369551975</v>
      </c>
      <c r="AB69" s="55">
        <f t="shared" ref="AB69:AB132" si="21">+AB68*(1+$W69*$Q69/360)+O69</f>
        <v>-9712254.5492930785</v>
      </c>
      <c r="AC69" s="55">
        <f t="shared" si="16"/>
        <v>-603338.31233788095</v>
      </c>
      <c r="AD69" s="55">
        <f t="shared" si="17"/>
        <v>0</v>
      </c>
      <c r="AE69" s="14">
        <f t="shared" si="18"/>
        <v>1</v>
      </c>
      <c r="AF69" s="14">
        <f>PRODUCT($AE$3:$AE69)</f>
        <v>1.549318229084294</v>
      </c>
      <c r="AG69" s="120">
        <f>(POWER(AF69,1/COUNTA($J$3:$J69))-1)*360/28</f>
        <v>0.10870794921864459</v>
      </c>
    </row>
    <row r="70" spans="20:33" x14ac:dyDescent="0.25">
      <c r="T70" s="4">
        <f t="shared" ref="T70:T118" si="22">_xlfn.IFNA(INDEX($E$6:$E$24,MATCH($K70,$C$6:$C$24,1))/100,$D$1/100)</f>
        <v>0.11244999999999999</v>
      </c>
      <c r="U70" s="55">
        <f t="shared" si="14"/>
        <v>0</v>
      </c>
      <c r="V70" s="55">
        <f t="shared" si="15"/>
        <v>0</v>
      </c>
      <c r="Y70" s="55">
        <f t="shared" ref="Y70:Y133" si="23">+P70*X70</f>
        <v>0</v>
      </c>
      <c r="Z70" s="55">
        <f t="shared" si="19"/>
        <v>0</v>
      </c>
      <c r="AA70" s="55">
        <f t="shared" si="20"/>
        <v>9108916.2369551975</v>
      </c>
      <c r="AB70" s="55">
        <f t="shared" si="21"/>
        <v>-9712254.5492930785</v>
      </c>
      <c r="AC70" s="55">
        <f t="shared" si="16"/>
        <v>-603338.31233788095</v>
      </c>
      <c r="AD70" s="55">
        <f t="shared" si="17"/>
        <v>0</v>
      </c>
      <c r="AE70" s="14">
        <f t="shared" si="18"/>
        <v>1</v>
      </c>
      <c r="AF70" s="14">
        <f>PRODUCT($AE$3:$AE70)</f>
        <v>1.549318229084294</v>
      </c>
      <c r="AG70" s="120">
        <f>(POWER(AF70,1/COUNTA($J$3:$J70))-1)*360/28</f>
        <v>0.10870794921864459</v>
      </c>
    </row>
    <row r="71" spans="20:33" x14ac:dyDescent="0.25">
      <c r="T71" s="4">
        <f t="shared" si="22"/>
        <v>0.11244999999999999</v>
      </c>
      <c r="U71" s="55">
        <f t="shared" si="14"/>
        <v>0</v>
      </c>
      <c r="V71" s="55">
        <f t="shared" si="15"/>
        <v>0</v>
      </c>
      <c r="Y71" s="55">
        <f t="shared" si="23"/>
        <v>0</v>
      </c>
      <c r="Z71" s="55">
        <f t="shared" si="19"/>
        <v>0</v>
      </c>
      <c r="AA71" s="55">
        <f t="shared" si="20"/>
        <v>9108916.2369551975</v>
      </c>
      <c r="AB71" s="55">
        <f t="shared" si="21"/>
        <v>-9712254.5492930785</v>
      </c>
      <c r="AC71" s="55">
        <f t="shared" si="16"/>
        <v>-603338.31233788095</v>
      </c>
      <c r="AD71" s="55">
        <f t="shared" si="17"/>
        <v>0</v>
      </c>
      <c r="AE71" s="14">
        <f t="shared" si="18"/>
        <v>1</v>
      </c>
      <c r="AF71" s="14">
        <f>PRODUCT($AE$3:$AE71)</f>
        <v>1.549318229084294</v>
      </c>
      <c r="AG71" s="120">
        <f>(POWER(AF71,1/COUNTA($J$3:$J71))-1)*360/28</f>
        <v>0.10870794921864459</v>
      </c>
    </row>
    <row r="72" spans="20:33" x14ac:dyDescent="0.25">
      <c r="T72" s="4">
        <f t="shared" si="22"/>
        <v>0.11244999999999999</v>
      </c>
      <c r="U72" s="55">
        <f t="shared" ref="U72:U118" si="24">(-1*S72)*T72*Q72/360</f>
        <v>0</v>
      </c>
      <c r="V72" s="55">
        <f t="shared" si="15"/>
        <v>0</v>
      </c>
      <c r="Y72" s="55">
        <f t="shared" si="23"/>
        <v>0</v>
      </c>
      <c r="Z72" s="55">
        <f t="shared" si="19"/>
        <v>0</v>
      </c>
      <c r="AA72" s="55">
        <f t="shared" si="20"/>
        <v>9108916.2369551975</v>
      </c>
      <c r="AB72" s="55">
        <f t="shared" si="21"/>
        <v>-9712254.5492930785</v>
      </c>
      <c r="AC72" s="55">
        <f t="shared" si="16"/>
        <v>-603338.31233788095</v>
      </c>
      <c r="AD72" s="55">
        <f t="shared" si="17"/>
        <v>0</v>
      </c>
      <c r="AE72" s="14">
        <f t="shared" si="18"/>
        <v>1</v>
      </c>
      <c r="AF72" s="14">
        <f>PRODUCT($AE$3:$AE72)</f>
        <v>1.549318229084294</v>
      </c>
      <c r="AG72" s="120">
        <f>(POWER(AF72,1/COUNTA($J$3:$J72))-1)*360/28</f>
        <v>0.10870794921864459</v>
      </c>
    </row>
    <row r="73" spans="20:33" x14ac:dyDescent="0.25">
      <c r="T73" s="4">
        <f t="shared" si="22"/>
        <v>0.11244999999999999</v>
      </c>
      <c r="U73" s="55">
        <f t="shared" si="24"/>
        <v>0</v>
      </c>
      <c r="V73" s="55">
        <f t="shared" si="15"/>
        <v>0</v>
      </c>
      <c r="Y73" s="55">
        <f t="shared" si="23"/>
        <v>0</v>
      </c>
      <c r="Z73" s="55">
        <f t="shared" si="19"/>
        <v>0</v>
      </c>
      <c r="AA73" s="55">
        <f t="shared" si="20"/>
        <v>9108916.2369551975</v>
      </c>
      <c r="AB73" s="55">
        <f t="shared" si="21"/>
        <v>-9712254.5492930785</v>
      </c>
      <c r="AC73" s="55">
        <f t="shared" si="16"/>
        <v>-603338.31233788095</v>
      </c>
      <c r="AD73" s="55">
        <f t="shared" si="17"/>
        <v>0</v>
      </c>
      <c r="AE73" s="14">
        <f t="shared" si="18"/>
        <v>1</v>
      </c>
      <c r="AF73" s="14">
        <f>PRODUCT($AE$3:$AE73)</f>
        <v>1.549318229084294</v>
      </c>
      <c r="AG73" s="120">
        <f>(POWER(AF73,1/COUNTA($J$3:$J73))-1)*360/28</f>
        <v>0.10870794921864459</v>
      </c>
    </row>
    <row r="74" spans="20:33" x14ac:dyDescent="0.25">
      <c r="T74" s="4">
        <f t="shared" si="22"/>
        <v>0.11244999999999999</v>
      </c>
      <c r="U74" s="55">
        <f t="shared" si="24"/>
        <v>0</v>
      </c>
      <c r="V74" s="55">
        <f t="shared" si="15"/>
        <v>0</v>
      </c>
      <c r="Y74" s="55">
        <f t="shared" si="23"/>
        <v>0</v>
      </c>
      <c r="Z74" s="55">
        <f t="shared" si="19"/>
        <v>0</v>
      </c>
      <c r="AA74" s="55">
        <f t="shared" si="20"/>
        <v>9108916.2369551975</v>
      </c>
      <c r="AB74" s="55">
        <f t="shared" si="21"/>
        <v>-9712254.5492930785</v>
      </c>
      <c r="AC74" s="55">
        <f t="shared" si="16"/>
        <v>-603338.31233788095</v>
      </c>
      <c r="AD74" s="55">
        <f t="shared" si="17"/>
        <v>0</v>
      </c>
      <c r="AE74" s="14">
        <f t="shared" si="18"/>
        <v>1</v>
      </c>
      <c r="AF74" s="14">
        <f>PRODUCT($AE$3:$AE74)</f>
        <v>1.549318229084294</v>
      </c>
      <c r="AG74" s="120">
        <f>(POWER(AF74,1/COUNTA($J$3:$J74))-1)*360/28</f>
        <v>0.10870794921864459</v>
      </c>
    </row>
    <row r="75" spans="20:33" x14ac:dyDescent="0.25">
      <c r="T75" s="4">
        <f t="shared" si="22"/>
        <v>0.11244999999999999</v>
      </c>
      <c r="U75" s="55">
        <f t="shared" si="24"/>
        <v>0</v>
      </c>
      <c r="V75" s="55">
        <f t="shared" si="15"/>
        <v>0</v>
      </c>
      <c r="Y75" s="55">
        <f t="shared" si="23"/>
        <v>0</v>
      </c>
      <c r="Z75" s="55">
        <f t="shared" si="19"/>
        <v>0</v>
      </c>
      <c r="AA75" s="55">
        <f t="shared" si="20"/>
        <v>9108916.2369551975</v>
      </c>
      <c r="AB75" s="55">
        <f t="shared" si="21"/>
        <v>-9712254.5492930785</v>
      </c>
      <c r="AC75" s="55">
        <f t="shared" si="16"/>
        <v>-603338.31233788095</v>
      </c>
      <c r="AD75" s="55">
        <f t="shared" si="17"/>
        <v>0</v>
      </c>
      <c r="AE75" s="14">
        <f t="shared" si="18"/>
        <v>1</v>
      </c>
      <c r="AF75" s="14">
        <f>PRODUCT($AE$3:$AE75)</f>
        <v>1.549318229084294</v>
      </c>
      <c r="AG75" s="120">
        <f>(POWER(AF75,1/COUNTA($J$3:$J75))-1)*360/28</f>
        <v>0.10870794921864459</v>
      </c>
    </row>
    <row r="76" spans="20:33" x14ac:dyDescent="0.25">
      <c r="T76" s="4">
        <f t="shared" si="22"/>
        <v>0.11244999999999999</v>
      </c>
      <c r="U76" s="55">
        <f t="shared" si="24"/>
        <v>0</v>
      </c>
      <c r="V76" s="55">
        <f t="shared" si="15"/>
        <v>0</v>
      </c>
      <c r="Y76" s="55">
        <f t="shared" si="23"/>
        <v>0</v>
      </c>
      <c r="Z76" s="55">
        <f t="shared" si="19"/>
        <v>0</v>
      </c>
      <c r="AA76" s="55">
        <f t="shared" si="20"/>
        <v>9108916.2369551975</v>
      </c>
      <c r="AB76" s="55">
        <f t="shared" si="21"/>
        <v>-9712254.5492930785</v>
      </c>
      <c r="AC76" s="55">
        <f t="shared" si="16"/>
        <v>-603338.31233788095</v>
      </c>
      <c r="AD76" s="55">
        <f t="shared" si="17"/>
        <v>0</v>
      </c>
      <c r="AE76" s="14">
        <f t="shared" si="18"/>
        <v>1</v>
      </c>
      <c r="AF76" s="14">
        <f>PRODUCT($AE$3:$AE76)</f>
        <v>1.549318229084294</v>
      </c>
      <c r="AG76" s="120">
        <f>(POWER(AF76,1/COUNTA($J$3:$J76))-1)*360/28</f>
        <v>0.10870794921864459</v>
      </c>
    </row>
    <row r="77" spans="20:33" x14ac:dyDescent="0.25">
      <c r="T77" s="4">
        <f t="shared" si="22"/>
        <v>0.11244999999999999</v>
      </c>
      <c r="U77" s="55">
        <f t="shared" si="24"/>
        <v>0</v>
      </c>
      <c r="V77" s="55">
        <f t="shared" si="15"/>
        <v>0</v>
      </c>
      <c r="Y77" s="55">
        <f t="shared" si="23"/>
        <v>0</v>
      </c>
      <c r="Z77" s="55">
        <f t="shared" si="19"/>
        <v>0</v>
      </c>
      <c r="AA77" s="55">
        <f t="shared" si="20"/>
        <v>9108916.2369551975</v>
      </c>
      <c r="AB77" s="55">
        <f t="shared" si="21"/>
        <v>-9712254.5492930785</v>
      </c>
      <c r="AC77" s="55">
        <f t="shared" si="16"/>
        <v>-603338.31233788095</v>
      </c>
      <c r="AD77" s="55">
        <f t="shared" si="17"/>
        <v>0</v>
      </c>
      <c r="AE77" s="14">
        <f t="shared" si="18"/>
        <v>1</v>
      </c>
      <c r="AF77" s="14">
        <f>PRODUCT($AE$3:$AE77)</f>
        <v>1.549318229084294</v>
      </c>
      <c r="AG77" s="120">
        <f>(POWER(AF77,1/COUNTA($J$3:$J77))-1)*360/28</f>
        <v>0.10870794921864459</v>
      </c>
    </row>
    <row r="78" spans="20:33" x14ac:dyDescent="0.25">
      <c r="T78" s="4">
        <f t="shared" si="22"/>
        <v>0.11244999999999999</v>
      </c>
      <c r="U78" s="55">
        <f t="shared" si="24"/>
        <v>0</v>
      </c>
      <c r="V78" s="55">
        <f t="shared" si="15"/>
        <v>0</v>
      </c>
      <c r="Y78" s="55">
        <f t="shared" si="23"/>
        <v>0</v>
      </c>
      <c r="Z78" s="55">
        <f t="shared" si="19"/>
        <v>0</v>
      </c>
      <c r="AA78" s="55">
        <f t="shared" si="20"/>
        <v>9108916.2369551975</v>
      </c>
      <c r="AB78" s="55">
        <f t="shared" si="21"/>
        <v>-9712254.5492930785</v>
      </c>
      <c r="AC78" s="55">
        <f t="shared" si="16"/>
        <v>-603338.31233788095</v>
      </c>
      <c r="AD78" s="55">
        <f t="shared" si="17"/>
        <v>0</v>
      </c>
      <c r="AE78" s="14">
        <f t="shared" si="18"/>
        <v>1</v>
      </c>
      <c r="AF78" s="14">
        <f>PRODUCT($AE$3:$AE78)</f>
        <v>1.549318229084294</v>
      </c>
      <c r="AG78" s="120">
        <f>(POWER(AF78,1/COUNTA($J$3:$J78))-1)*360/28</f>
        <v>0.10870794921864459</v>
      </c>
    </row>
    <row r="79" spans="20:33" x14ac:dyDescent="0.25">
      <c r="T79" s="4">
        <f t="shared" si="22"/>
        <v>0.11244999999999999</v>
      </c>
      <c r="U79" s="55">
        <f t="shared" si="24"/>
        <v>0</v>
      </c>
      <c r="V79" s="55">
        <f t="shared" si="15"/>
        <v>0</v>
      </c>
      <c r="Y79" s="55">
        <f t="shared" si="23"/>
        <v>0</v>
      </c>
      <c r="Z79" s="55">
        <f t="shared" si="19"/>
        <v>0</v>
      </c>
      <c r="AA79" s="55">
        <f t="shared" si="20"/>
        <v>9108916.2369551975</v>
      </c>
      <c r="AB79" s="55">
        <f t="shared" si="21"/>
        <v>-9712254.5492930785</v>
      </c>
      <c r="AC79" s="55">
        <f t="shared" si="16"/>
        <v>-603338.31233788095</v>
      </c>
      <c r="AD79" s="55">
        <f t="shared" si="17"/>
        <v>0</v>
      </c>
      <c r="AE79" s="14">
        <f t="shared" si="18"/>
        <v>1</v>
      </c>
      <c r="AF79" s="14">
        <f>PRODUCT($AE$3:$AE79)</f>
        <v>1.549318229084294</v>
      </c>
      <c r="AG79" s="120">
        <f>(POWER(AF79,1/COUNTA($J$3:$J79))-1)*360/28</f>
        <v>0.10870794921864459</v>
      </c>
    </row>
    <row r="80" spans="20:33" x14ac:dyDescent="0.25">
      <c r="T80" s="4">
        <f t="shared" si="22"/>
        <v>0.11244999999999999</v>
      </c>
      <c r="U80" s="55">
        <f t="shared" si="24"/>
        <v>0</v>
      </c>
      <c r="V80" s="55">
        <f t="shared" si="15"/>
        <v>0</v>
      </c>
      <c r="Y80" s="55">
        <f t="shared" si="23"/>
        <v>0</v>
      </c>
      <c r="Z80" s="55">
        <f t="shared" si="19"/>
        <v>0</v>
      </c>
      <c r="AA80" s="55">
        <f t="shared" si="20"/>
        <v>9108916.2369551975</v>
      </c>
      <c r="AB80" s="55">
        <f t="shared" si="21"/>
        <v>-9712254.5492930785</v>
      </c>
      <c r="AC80" s="55">
        <f t="shared" si="16"/>
        <v>-603338.31233788095</v>
      </c>
      <c r="AD80" s="55">
        <f t="shared" si="17"/>
        <v>0</v>
      </c>
      <c r="AE80" s="14">
        <f t="shared" si="18"/>
        <v>1</v>
      </c>
      <c r="AF80" s="14">
        <f>PRODUCT($AE$3:$AE80)</f>
        <v>1.549318229084294</v>
      </c>
      <c r="AG80" s="120">
        <f>(POWER(AF80,1/COUNTA($J$3:$J80))-1)*360/28</f>
        <v>0.10870794921864459</v>
      </c>
    </row>
    <row r="81" spans="20:33" x14ac:dyDescent="0.25">
      <c r="T81" s="4">
        <f t="shared" si="22"/>
        <v>0.11244999999999999</v>
      </c>
      <c r="U81" s="55">
        <f t="shared" si="24"/>
        <v>0</v>
      </c>
      <c r="V81" s="55">
        <f t="shared" si="15"/>
        <v>0</v>
      </c>
      <c r="Y81" s="55">
        <f t="shared" si="23"/>
        <v>0</v>
      </c>
      <c r="Z81" s="55">
        <f t="shared" si="19"/>
        <v>0</v>
      </c>
      <c r="AA81" s="55">
        <f t="shared" si="20"/>
        <v>9108916.2369551975</v>
      </c>
      <c r="AB81" s="55">
        <f t="shared" si="21"/>
        <v>-9712254.5492930785</v>
      </c>
      <c r="AC81" s="55">
        <f t="shared" si="16"/>
        <v>-603338.31233788095</v>
      </c>
      <c r="AD81" s="55">
        <f t="shared" si="17"/>
        <v>0</v>
      </c>
      <c r="AE81" s="14">
        <f t="shared" si="18"/>
        <v>1</v>
      </c>
      <c r="AF81" s="14">
        <f>PRODUCT($AE$3:$AE81)</f>
        <v>1.549318229084294</v>
      </c>
      <c r="AG81" s="120">
        <f>(POWER(AF81,1/COUNTA($J$3:$J81))-1)*360/28</f>
        <v>0.10870794921864459</v>
      </c>
    </row>
    <row r="82" spans="20:33" x14ac:dyDescent="0.25">
      <c r="T82" s="4">
        <f t="shared" si="22"/>
        <v>0.11244999999999999</v>
      </c>
      <c r="U82" s="55">
        <f t="shared" si="24"/>
        <v>0</v>
      </c>
      <c r="V82" s="55">
        <f t="shared" si="15"/>
        <v>0</v>
      </c>
      <c r="Y82" s="55">
        <f t="shared" si="23"/>
        <v>0</v>
      </c>
      <c r="Z82" s="55">
        <f t="shared" si="19"/>
        <v>0</v>
      </c>
      <c r="AA82" s="55">
        <f t="shared" si="20"/>
        <v>9108916.2369551975</v>
      </c>
      <c r="AB82" s="55">
        <f t="shared" si="21"/>
        <v>-9712254.5492930785</v>
      </c>
      <c r="AC82" s="55">
        <f t="shared" si="16"/>
        <v>-603338.31233788095</v>
      </c>
      <c r="AD82" s="55">
        <f t="shared" si="17"/>
        <v>0</v>
      </c>
      <c r="AE82" s="14">
        <f t="shared" si="18"/>
        <v>1</v>
      </c>
      <c r="AF82" s="14">
        <f>PRODUCT($AE$3:$AE82)</f>
        <v>1.549318229084294</v>
      </c>
      <c r="AG82" s="120">
        <f>(POWER(AF82,1/COUNTA($J$3:$J82))-1)*360/28</f>
        <v>0.10870794921864459</v>
      </c>
    </row>
    <row r="83" spans="20:33" x14ac:dyDescent="0.25">
      <c r="T83" s="4">
        <f t="shared" si="22"/>
        <v>0.11244999999999999</v>
      </c>
      <c r="U83" s="55">
        <f t="shared" si="24"/>
        <v>0</v>
      </c>
      <c r="V83" s="55">
        <f t="shared" si="15"/>
        <v>0</v>
      </c>
      <c r="Y83" s="55">
        <f t="shared" si="23"/>
        <v>0</v>
      </c>
      <c r="Z83" s="55">
        <f t="shared" si="19"/>
        <v>0</v>
      </c>
      <c r="AA83" s="55">
        <f t="shared" si="20"/>
        <v>9108916.2369551975</v>
      </c>
      <c r="AB83" s="55">
        <f t="shared" si="21"/>
        <v>-9712254.5492930785</v>
      </c>
      <c r="AC83" s="55">
        <f t="shared" si="16"/>
        <v>-603338.31233788095</v>
      </c>
      <c r="AD83" s="55">
        <f t="shared" si="17"/>
        <v>0</v>
      </c>
      <c r="AE83" s="14">
        <f t="shared" si="18"/>
        <v>1</v>
      </c>
      <c r="AF83" s="14">
        <f>PRODUCT($AE$3:$AE83)</f>
        <v>1.549318229084294</v>
      </c>
      <c r="AG83" s="120">
        <f>(POWER(AF83,1/COUNTA($J$3:$J83))-1)*360/28</f>
        <v>0.10870794921864459</v>
      </c>
    </row>
    <row r="84" spans="20:33" x14ac:dyDescent="0.25">
      <c r="T84" s="4">
        <f t="shared" si="22"/>
        <v>0.11244999999999999</v>
      </c>
      <c r="U84" s="55">
        <f t="shared" si="24"/>
        <v>0</v>
      </c>
      <c r="V84" s="55">
        <f t="shared" si="15"/>
        <v>0</v>
      </c>
      <c r="Y84" s="55">
        <f t="shared" si="23"/>
        <v>0</v>
      </c>
      <c r="Z84" s="55">
        <f t="shared" si="19"/>
        <v>0</v>
      </c>
      <c r="AA84" s="55">
        <f t="shared" si="20"/>
        <v>9108916.2369551975</v>
      </c>
      <c r="AB84" s="55">
        <f t="shared" si="21"/>
        <v>-9712254.5492930785</v>
      </c>
      <c r="AC84" s="55">
        <f t="shared" si="16"/>
        <v>-603338.31233788095</v>
      </c>
      <c r="AD84" s="55">
        <f t="shared" si="17"/>
        <v>0</v>
      </c>
      <c r="AE84" s="14">
        <f t="shared" si="18"/>
        <v>1</v>
      </c>
      <c r="AF84" s="14">
        <f>PRODUCT($AE$3:$AE84)</f>
        <v>1.549318229084294</v>
      </c>
      <c r="AG84" s="120">
        <f>(POWER(AF84,1/COUNTA($J$3:$J84))-1)*360/28</f>
        <v>0.10870794921864459</v>
      </c>
    </row>
    <row r="85" spans="20:33" x14ac:dyDescent="0.25">
      <c r="T85" s="4">
        <f t="shared" si="22"/>
        <v>0.11244999999999999</v>
      </c>
      <c r="U85" s="55">
        <f t="shared" si="24"/>
        <v>0</v>
      </c>
      <c r="V85" s="55">
        <f t="shared" si="15"/>
        <v>0</v>
      </c>
      <c r="Y85" s="55">
        <f t="shared" si="23"/>
        <v>0</v>
      </c>
      <c r="Z85" s="55">
        <f t="shared" si="19"/>
        <v>0</v>
      </c>
      <c r="AA85" s="55">
        <f t="shared" si="20"/>
        <v>9108916.2369551975</v>
      </c>
      <c r="AB85" s="55">
        <f t="shared" si="21"/>
        <v>-9712254.5492930785</v>
      </c>
      <c r="AC85" s="55">
        <f t="shared" si="16"/>
        <v>-603338.31233788095</v>
      </c>
      <c r="AD85" s="55">
        <f t="shared" si="17"/>
        <v>0</v>
      </c>
      <c r="AE85" s="14">
        <f t="shared" si="18"/>
        <v>1</v>
      </c>
      <c r="AF85" s="14">
        <f>PRODUCT($AE$3:$AE85)</f>
        <v>1.549318229084294</v>
      </c>
      <c r="AG85" s="120">
        <f>(POWER(AF85,1/COUNTA($J$3:$J85))-1)*360/28</f>
        <v>0.10870794921864459</v>
      </c>
    </row>
    <row r="86" spans="20:33" x14ac:dyDescent="0.25">
      <c r="T86" s="4">
        <f t="shared" si="22"/>
        <v>0.11244999999999999</v>
      </c>
      <c r="U86" s="55">
        <f t="shared" si="24"/>
        <v>0</v>
      </c>
      <c r="V86" s="55">
        <f t="shared" si="15"/>
        <v>0</v>
      </c>
      <c r="Y86" s="55">
        <f t="shared" si="23"/>
        <v>0</v>
      </c>
      <c r="Z86" s="55">
        <f t="shared" si="19"/>
        <v>0</v>
      </c>
      <c r="AA86" s="55">
        <f t="shared" si="20"/>
        <v>9108916.2369551975</v>
      </c>
      <c r="AB86" s="55">
        <f t="shared" si="21"/>
        <v>-9712254.5492930785</v>
      </c>
      <c r="AC86" s="55">
        <f t="shared" si="16"/>
        <v>-603338.31233788095</v>
      </c>
      <c r="AD86" s="55">
        <f t="shared" si="17"/>
        <v>0</v>
      </c>
      <c r="AE86" s="14">
        <f t="shared" si="18"/>
        <v>1</v>
      </c>
      <c r="AF86" s="14">
        <f>PRODUCT($AE$3:$AE86)</f>
        <v>1.549318229084294</v>
      </c>
      <c r="AG86" s="120">
        <f>(POWER(AF86,1/COUNTA($J$3:$J86))-1)*360/28</f>
        <v>0.10870794921864459</v>
      </c>
    </row>
    <row r="87" spans="20:33" x14ac:dyDescent="0.25">
      <c r="T87" s="4">
        <f t="shared" si="22"/>
        <v>0.11244999999999999</v>
      </c>
      <c r="U87" s="55">
        <f t="shared" si="24"/>
        <v>0</v>
      </c>
      <c r="V87" s="55">
        <f t="shared" si="15"/>
        <v>0</v>
      </c>
      <c r="Y87" s="55">
        <f t="shared" si="23"/>
        <v>0</v>
      </c>
      <c r="Z87" s="55">
        <f t="shared" si="19"/>
        <v>0</v>
      </c>
      <c r="AA87" s="55">
        <f t="shared" si="20"/>
        <v>9108916.2369551975</v>
      </c>
      <c r="AB87" s="55">
        <f t="shared" si="21"/>
        <v>-9712254.5492930785</v>
      </c>
      <c r="AC87" s="55">
        <f t="shared" si="16"/>
        <v>-603338.31233788095</v>
      </c>
      <c r="AD87" s="55">
        <f t="shared" si="17"/>
        <v>0</v>
      </c>
      <c r="AE87" s="14">
        <f t="shared" si="18"/>
        <v>1</v>
      </c>
      <c r="AF87" s="14">
        <f>PRODUCT($AE$3:$AE87)</f>
        <v>1.549318229084294</v>
      </c>
      <c r="AG87" s="120">
        <f>(POWER(AF87,1/COUNTA($J$3:$J87))-1)*360/28</f>
        <v>0.10870794921864459</v>
      </c>
    </row>
    <row r="88" spans="20:33" x14ac:dyDescent="0.25">
      <c r="T88" s="4">
        <f t="shared" si="22"/>
        <v>0.11244999999999999</v>
      </c>
      <c r="U88" s="55">
        <f t="shared" si="24"/>
        <v>0</v>
      </c>
      <c r="V88" s="55">
        <f t="shared" si="15"/>
        <v>0</v>
      </c>
      <c r="Y88" s="55">
        <f t="shared" si="23"/>
        <v>0</v>
      </c>
      <c r="Z88" s="55">
        <f t="shared" si="19"/>
        <v>0</v>
      </c>
      <c r="AA88" s="55">
        <f t="shared" si="20"/>
        <v>9108916.2369551975</v>
      </c>
      <c r="AB88" s="55">
        <f t="shared" si="21"/>
        <v>-9712254.5492930785</v>
      </c>
      <c r="AC88" s="55">
        <f t="shared" si="16"/>
        <v>-603338.31233788095</v>
      </c>
      <c r="AD88" s="55">
        <f t="shared" si="17"/>
        <v>0</v>
      </c>
      <c r="AE88" s="14">
        <f t="shared" si="18"/>
        <v>1</v>
      </c>
      <c r="AF88" s="14">
        <f>PRODUCT($AE$3:$AE88)</f>
        <v>1.549318229084294</v>
      </c>
      <c r="AG88" s="120">
        <f>(POWER(AF88,1/COUNTA($J$3:$J88))-1)*360/28</f>
        <v>0.10870794921864459</v>
      </c>
    </row>
    <row r="89" spans="20:33" x14ac:dyDescent="0.25">
      <c r="T89" s="4">
        <f t="shared" si="22"/>
        <v>0.11244999999999999</v>
      </c>
      <c r="U89" s="55">
        <f t="shared" si="24"/>
        <v>0</v>
      </c>
      <c r="V89" s="55">
        <f t="shared" si="15"/>
        <v>0</v>
      </c>
      <c r="Y89" s="55">
        <f t="shared" si="23"/>
        <v>0</v>
      </c>
      <c r="Z89" s="55">
        <f t="shared" si="19"/>
        <v>0</v>
      </c>
      <c r="AA89" s="55">
        <f t="shared" si="20"/>
        <v>9108916.2369551975</v>
      </c>
      <c r="AB89" s="55">
        <f t="shared" si="21"/>
        <v>-9712254.5492930785</v>
      </c>
      <c r="AC89" s="55">
        <f t="shared" si="16"/>
        <v>-603338.31233788095</v>
      </c>
      <c r="AD89" s="55">
        <f t="shared" si="17"/>
        <v>0</v>
      </c>
      <c r="AE89" s="14">
        <f t="shared" si="18"/>
        <v>1</v>
      </c>
      <c r="AF89" s="14">
        <f>PRODUCT($AE$3:$AE89)</f>
        <v>1.549318229084294</v>
      </c>
      <c r="AG89" s="120">
        <f>(POWER(AF89,1/COUNTA($J$3:$J89))-1)*360/28</f>
        <v>0.10870794921864459</v>
      </c>
    </row>
    <row r="90" spans="20:33" x14ac:dyDescent="0.25">
      <c r="T90" s="4">
        <f t="shared" si="22"/>
        <v>0.11244999999999999</v>
      </c>
      <c r="U90" s="55">
        <f t="shared" si="24"/>
        <v>0</v>
      </c>
      <c r="V90" s="55">
        <f t="shared" si="15"/>
        <v>0</v>
      </c>
      <c r="Y90" s="55">
        <f t="shared" si="23"/>
        <v>0</v>
      </c>
      <c r="Z90" s="55">
        <f t="shared" si="19"/>
        <v>0</v>
      </c>
      <c r="AA90" s="55">
        <f t="shared" si="20"/>
        <v>9108916.2369551975</v>
      </c>
      <c r="AB90" s="55">
        <f t="shared" si="21"/>
        <v>-9712254.5492930785</v>
      </c>
      <c r="AC90" s="55">
        <f t="shared" si="16"/>
        <v>-603338.31233788095</v>
      </c>
      <c r="AD90" s="55">
        <f t="shared" si="17"/>
        <v>0</v>
      </c>
      <c r="AE90" s="14">
        <f t="shared" si="18"/>
        <v>1</v>
      </c>
      <c r="AF90" s="14">
        <f>PRODUCT($AE$3:$AE90)</f>
        <v>1.549318229084294</v>
      </c>
      <c r="AG90" s="120">
        <f>(POWER(AF90,1/COUNTA($J$3:$J90))-1)*360/28</f>
        <v>0.10870794921864459</v>
      </c>
    </row>
    <row r="91" spans="20:33" x14ac:dyDescent="0.25">
      <c r="T91" s="4">
        <f t="shared" si="22"/>
        <v>0.11244999999999999</v>
      </c>
      <c r="U91" s="55">
        <f t="shared" si="24"/>
        <v>0</v>
      </c>
      <c r="V91" s="55">
        <f t="shared" si="15"/>
        <v>0</v>
      </c>
      <c r="Y91" s="55">
        <f t="shared" si="23"/>
        <v>0</v>
      </c>
      <c r="Z91" s="55">
        <f t="shared" si="19"/>
        <v>0</v>
      </c>
      <c r="AA91" s="55">
        <f t="shared" si="20"/>
        <v>9108916.2369551975</v>
      </c>
      <c r="AB91" s="55">
        <f t="shared" si="21"/>
        <v>-9712254.5492930785</v>
      </c>
      <c r="AC91" s="55">
        <f t="shared" si="16"/>
        <v>-603338.31233788095</v>
      </c>
      <c r="AD91" s="55">
        <f t="shared" si="17"/>
        <v>0</v>
      </c>
      <c r="AE91" s="14">
        <f t="shared" si="18"/>
        <v>1</v>
      </c>
      <c r="AF91" s="14">
        <f>PRODUCT($AE$3:$AE91)</f>
        <v>1.549318229084294</v>
      </c>
      <c r="AG91" s="120">
        <f>(POWER(AF91,1/COUNTA($J$3:$J91))-1)*360/28</f>
        <v>0.10870794921864459</v>
      </c>
    </row>
    <row r="92" spans="20:33" x14ac:dyDescent="0.25">
      <c r="T92" s="4">
        <f t="shared" si="22"/>
        <v>0.11244999999999999</v>
      </c>
      <c r="U92" s="55">
        <f t="shared" si="24"/>
        <v>0</v>
      </c>
      <c r="V92" s="55">
        <f t="shared" si="15"/>
        <v>0</v>
      </c>
      <c r="Y92" s="55">
        <f t="shared" si="23"/>
        <v>0</v>
      </c>
      <c r="Z92" s="55">
        <f t="shared" si="19"/>
        <v>0</v>
      </c>
      <c r="AA92" s="55">
        <f t="shared" si="20"/>
        <v>9108916.2369551975</v>
      </c>
      <c r="AB92" s="55">
        <f t="shared" si="21"/>
        <v>-9712254.5492930785</v>
      </c>
      <c r="AC92" s="55">
        <f t="shared" si="16"/>
        <v>-603338.31233788095</v>
      </c>
      <c r="AD92" s="55">
        <f t="shared" si="17"/>
        <v>0</v>
      </c>
      <c r="AE92" s="14">
        <f t="shared" si="18"/>
        <v>1</v>
      </c>
      <c r="AF92" s="14">
        <f>PRODUCT($AE$3:$AE92)</f>
        <v>1.549318229084294</v>
      </c>
      <c r="AG92" s="120">
        <f>(POWER(AF92,1/COUNTA($J$3:$J92))-1)*360/28</f>
        <v>0.10870794921864459</v>
      </c>
    </row>
    <row r="93" spans="20:33" x14ac:dyDescent="0.25">
      <c r="T93" s="4">
        <f t="shared" si="22"/>
        <v>0.11244999999999999</v>
      </c>
      <c r="U93" s="55">
        <f t="shared" si="24"/>
        <v>0</v>
      </c>
      <c r="V93" s="55">
        <f t="shared" si="15"/>
        <v>0</v>
      </c>
      <c r="Y93" s="55">
        <f t="shared" si="23"/>
        <v>0</v>
      </c>
      <c r="Z93" s="55">
        <f t="shared" si="19"/>
        <v>0</v>
      </c>
      <c r="AA93" s="55">
        <f t="shared" si="20"/>
        <v>9108916.2369551975</v>
      </c>
      <c r="AB93" s="55">
        <f t="shared" si="21"/>
        <v>-9712254.5492930785</v>
      </c>
      <c r="AC93" s="55">
        <f t="shared" si="16"/>
        <v>-603338.31233788095</v>
      </c>
      <c r="AD93" s="55">
        <f t="shared" si="17"/>
        <v>0</v>
      </c>
      <c r="AE93" s="14">
        <f t="shared" si="18"/>
        <v>1</v>
      </c>
      <c r="AF93" s="14">
        <f>PRODUCT($AE$3:$AE93)</f>
        <v>1.549318229084294</v>
      </c>
      <c r="AG93" s="120">
        <f>(POWER(AF93,1/COUNTA($J$3:$J93))-1)*360/28</f>
        <v>0.10870794921864459</v>
      </c>
    </row>
    <row r="94" spans="20:33" x14ac:dyDescent="0.25">
      <c r="T94" s="4">
        <f t="shared" si="22"/>
        <v>0.11244999999999999</v>
      </c>
      <c r="U94" s="55">
        <f t="shared" si="24"/>
        <v>0</v>
      </c>
      <c r="V94" s="55">
        <f t="shared" si="15"/>
        <v>0</v>
      </c>
      <c r="Y94" s="55">
        <f t="shared" si="23"/>
        <v>0</v>
      </c>
      <c r="Z94" s="55">
        <f t="shared" si="19"/>
        <v>0</v>
      </c>
      <c r="AA94" s="55">
        <f t="shared" si="20"/>
        <v>9108916.2369551975</v>
      </c>
      <c r="AB94" s="55">
        <f t="shared" si="21"/>
        <v>-9712254.5492930785</v>
      </c>
      <c r="AC94" s="55">
        <f t="shared" si="16"/>
        <v>-603338.31233788095</v>
      </c>
      <c r="AD94" s="55">
        <f t="shared" si="17"/>
        <v>0</v>
      </c>
      <c r="AE94" s="14">
        <f t="shared" si="18"/>
        <v>1</v>
      </c>
      <c r="AF94" s="14">
        <f>PRODUCT($AE$3:$AE94)</f>
        <v>1.549318229084294</v>
      </c>
      <c r="AG94" s="120">
        <f>(POWER(AF94,1/COUNTA($J$3:$J94))-1)*360/28</f>
        <v>0.10870794921864459</v>
      </c>
    </row>
    <row r="95" spans="20:33" x14ac:dyDescent="0.25">
      <c r="T95" s="4">
        <f t="shared" si="22"/>
        <v>0.11244999999999999</v>
      </c>
      <c r="U95" s="55">
        <f t="shared" si="24"/>
        <v>0</v>
      </c>
      <c r="V95" s="55">
        <f t="shared" si="15"/>
        <v>0</v>
      </c>
      <c r="Y95" s="55">
        <f t="shared" si="23"/>
        <v>0</v>
      </c>
      <c r="Z95" s="55">
        <f t="shared" si="19"/>
        <v>0</v>
      </c>
      <c r="AA95" s="55">
        <f t="shared" si="20"/>
        <v>9108916.2369551975</v>
      </c>
      <c r="AB95" s="55">
        <f t="shared" si="21"/>
        <v>-9712254.5492930785</v>
      </c>
      <c r="AC95" s="55">
        <f t="shared" si="16"/>
        <v>-603338.31233788095</v>
      </c>
      <c r="AD95" s="55">
        <f t="shared" si="17"/>
        <v>0</v>
      </c>
      <c r="AE95" s="14">
        <f t="shared" si="18"/>
        <v>1</v>
      </c>
      <c r="AF95" s="14">
        <f>PRODUCT($AE$3:$AE95)</f>
        <v>1.549318229084294</v>
      </c>
      <c r="AG95" s="120">
        <f>(POWER(AF95,1/COUNTA($J$3:$J95))-1)*360/28</f>
        <v>0.10870794921864459</v>
      </c>
    </row>
    <row r="96" spans="20:33" x14ac:dyDescent="0.25">
      <c r="T96" s="4">
        <f t="shared" si="22"/>
        <v>0.11244999999999999</v>
      </c>
      <c r="U96" s="55">
        <f t="shared" si="24"/>
        <v>0</v>
      </c>
      <c r="V96" s="55">
        <f t="shared" si="15"/>
        <v>0</v>
      </c>
      <c r="Y96" s="55">
        <f t="shared" si="23"/>
        <v>0</v>
      </c>
      <c r="Z96" s="55">
        <f t="shared" si="19"/>
        <v>0</v>
      </c>
      <c r="AA96" s="55">
        <f t="shared" si="20"/>
        <v>9108916.2369551975</v>
      </c>
      <c r="AB96" s="55">
        <f t="shared" si="21"/>
        <v>-9712254.5492930785</v>
      </c>
      <c r="AC96" s="55">
        <f t="shared" si="16"/>
        <v>-603338.31233788095</v>
      </c>
      <c r="AD96" s="55">
        <f t="shared" si="17"/>
        <v>0</v>
      </c>
      <c r="AE96" s="14">
        <f t="shared" si="18"/>
        <v>1</v>
      </c>
      <c r="AF96" s="14">
        <f>PRODUCT($AE$3:$AE96)</f>
        <v>1.549318229084294</v>
      </c>
      <c r="AG96" s="120">
        <f>(POWER(AF96,1/COUNTA($J$3:$J96))-1)*360/28</f>
        <v>0.10870794921864459</v>
      </c>
    </row>
    <row r="97" spans="20:33" x14ac:dyDescent="0.25">
      <c r="T97" s="4">
        <f t="shared" si="22"/>
        <v>0.11244999999999999</v>
      </c>
      <c r="U97" s="55">
        <f t="shared" si="24"/>
        <v>0</v>
      </c>
      <c r="V97" s="55">
        <f t="shared" si="15"/>
        <v>0</v>
      </c>
      <c r="Y97" s="55">
        <f t="shared" si="23"/>
        <v>0</v>
      </c>
      <c r="Z97" s="55">
        <f t="shared" si="19"/>
        <v>0</v>
      </c>
      <c r="AA97" s="55">
        <f t="shared" si="20"/>
        <v>9108916.2369551975</v>
      </c>
      <c r="AB97" s="55">
        <f t="shared" si="21"/>
        <v>-9712254.5492930785</v>
      </c>
      <c r="AC97" s="55">
        <f t="shared" si="16"/>
        <v>-603338.31233788095</v>
      </c>
      <c r="AD97" s="55">
        <f t="shared" si="17"/>
        <v>0</v>
      </c>
      <c r="AE97" s="14">
        <f t="shared" si="18"/>
        <v>1</v>
      </c>
      <c r="AF97" s="14">
        <f>PRODUCT($AE$3:$AE97)</f>
        <v>1.549318229084294</v>
      </c>
      <c r="AG97" s="120">
        <f>(POWER(AF97,1/COUNTA($J$3:$J97))-1)*360/28</f>
        <v>0.10870794921864459</v>
      </c>
    </row>
    <row r="98" spans="20:33" x14ac:dyDescent="0.25">
      <c r="T98" s="4">
        <f t="shared" si="22"/>
        <v>0.11244999999999999</v>
      </c>
      <c r="U98" s="55">
        <f t="shared" si="24"/>
        <v>0</v>
      </c>
      <c r="V98" s="55">
        <f t="shared" si="15"/>
        <v>0</v>
      </c>
      <c r="Y98" s="55">
        <f t="shared" si="23"/>
        <v>0</v>
      </c>
      <c r="Z98" s="55">
        <f t="shared" si="19"/>
        <v>0</v>
      </c>
      <c r="AA98" s="55">
        <f t="shared" si="20"/>
        <v>9108916.2369551975</v>
      </c>
      <c r="AB98" s="55">
        <f t="shared" si="21"/>
        <v>-9712254.5492930785</v>
      </c>
      <c r="AC98" s="55">
        <f t="shared" si="16"/>
        <v>-603338.31233788095</v>
      </c>
      <c r="AD98" s="55">
        <f t="shared" si="17"/>
        <v>0</v>
      </c>
      <c r="AE98" s="14">
        <f t="shared" si="18"/>
        <v>1</v>
      </c>
      <c r="AF98" s="14">
        <f>PRODUCT($AE$3:$AE98)</f>
        <v>1.549318229084294</v>
      </c>
      <c r="AG98" s="120">
        <f>(POWER(AF98,1/COUNTA($J$3:$J98))-1)*360/28</f>
        <v>0.10870794921864459</v>
      </c>
    </row>
    <row r="99" spans="20:33" x14ac:dyDescent="0.25">
      <c r="T99" s="4">
        <f t="shared" si="22"/>
        <v>0.11244999999999999</v>
      </c>
      <c r="U99" s="55">
        <f t="shared" si="24"/>
        <v>0</v>
      </c>
      <c r="V99" s="55">
        <f t="shared" si="15"/>
        <v>0</v>
      </c>
      <c r="Y99" s="55">
        <f t="shared" si="23"/>
        <v>0</v>
      </c>
      <c r="Z99" s="55">
        <f t="shared" si="19"/>
        <v>0</v>
      </c>
      <c r="AA99" s="55">
        <f t="shared" si="20"/>
        <v>9108916.2369551975</v>
      </c>
      <c r="AB99" s="55">
        <f t="shared" si="21"/>
        <v>-9712254.5492930785</v>
      </c>
      <c r="AC99" s="55">
        <f t="shared" si="16"/>
        <v>-603338.31233788095</v>
      </c>
      <c r="AD99" s="55">
        <f t="shared" si="17"/>
        <v>0</v>
      </c>
      <c r="AE99" s="14">
        <f t="shared" si="18"/>
        <v>1</v>
      </c>
      <c r="AF99" s="14">
        <f>PRODUCT($AE$3:$AE99)</f>
        <v>1.549318229084294</v>
      </c>
      <c r="AG99" s="120">
        <f>(POWER(AF99,1/COUNTA($J$3:$J99))-1)*360/28</f>
        <v>0.10870794921864459</v>
      </c>
    </row>
    <row r="100" spans="20:33" x14ac:dyDescent="0.25">
      <c r="T100" s="4">
        <f t="shared" si="22"/>
        <v>0.11244999999999999</v>
      </c>
      <c r="U100" s="55">
        <f t="shared" si="24"/>
        <v>0</v>
      </c>
      <c r="V100" s="55">
        <f t="shared" si="15"/>
        <v>0</v>
      </c>
      <c r="Y100" s="55">
        <f t="shared" si="23"/>
        <v>0</v>
      </c>
      <c r="Z100" s="55">
        <f t="shared" si="19"/>
        <v>0</v>
      </c>
      <c r="AA100" s="55">
        <f t="shared" si="20"/>
        <v>9108916.2369551975</v>
      </c>
      <c r="AB100" s="55">
        <f t="shared" si="21"/>
        <v>-9712254.5492930785</v>
      </c>
      <c r="AC100" s="55">
        <f t="shared" si="16"/>
        <v>-603338.31233788095</v>
      </c>
      <c r="AD100" s="55">
        <f t="shared" si="17"/>
        <v>0</v>
      </c>
      <c r="AE100" s="14">
        <f t="shared" si="18"/>
        <v>1</v>
      </c>
      <c r="AF100" s="14">
        <f>PRODUCT($AE$3:$AE100)</f>
        <v>1.549318229084294</v>
      </c>
      <c r="AG100" s="120">
        <f>(POWER(AF100,1/COUNTA($J$3:$J100))-1)*360/28</f>
        <v>0.10870794921864459</v>
      </c>
    </row>
    <row r="101" spans="20:33" x14ac:dyDescent="0.25">
      <c r="T101" s="4">
        <f t="shared" si="22"/>
        <v>0.11244999999999999</v>
      </c>
      <c r="U101" s="55">
        <f t="shared" si="24"/>
        <v>0</v>
      </c>
      <c r="V101" s="55">
        <f t="shared" si="15"/>
        <v>0</v>
      </c>
      <c r="Y101" s="55">
        <f t="shared" si="23"/>
        <v>0</v>
      </c>
      <c r="Z101" s="55">
        <f t="shared" si="19"/>
        <v>0</v>
      </c>
      <c r="AA101" s="55">
        <f t="shared" si="20"/>
        <v>9108916.2369551975</v>
      </c>
      <c r="AB101" s="55">
        <f t="shared" si="21"/>
        <v>-9712254.5492930785</v>
      </c>
      <c r="AC101" s="55">
        <f t="shared" si="16"/>
        <v>-603338.31233788095</v>
      </c>
      <c r="AD101" s="55">
        <f t="shared" si="17"/>
        <v>0</v>
      </c>
      <c r="AE101" s="14">
        <f t="shared" si="18"/>
        <v>1</v>
      </c>
      <c r="AF101" s="14">
        <f>PRODUCT($AE$3:$AE101)</f>
        <v>1.549318229084294</v>
      </c>
      <c r="AG101" s="120">
        <f>(POWER(AF101,1/COUNTA($J$3:$J101))-1)*360/28</f>
        <v>0.10870794921864459</v>
      </c>
    </row>
    <row r="102" spans="20:33" x14ac:dyDescent="0.25">
      <c r="T102" s="4">
        <f t="shared" si="22"/>
        <v>0.11244999999999999</v>
      </c>
      <c r="U102" s="55">
        <f t="shared" si="24"/>
        <v>0</v>
      </c>
      <c r="V102" s="55">
        <f t="shared" si="15"/>
        <v>0</v>
      </c>
      <c r="Y102" s="55">
        <f t="shared" si="23"/>
        <v>0</v>
      </c>
      <c r="Z102" s="55">
        <f t="shared" si="19"/>
        <v>0</v>
      </c>
      <c r="AA102" s="55">
        <f t="shared" si="20"/>
        <v>9108916.2369551975</v>
      </c>
      <c r="AB102" s="55">
        <f t="shared" si="21"/>
        <v>-9712254.5492930785</v>
      </c>
      <c r="AC102" s="55">
        <f t="shared" si="16"/>
        <v>-603338.31233788095</v>
      </c>
      <c r="AD102" s="55">
        <f t="shared" si="17"/>
        <v>0</v>
      </c>
      <c r="AE102" s="14">
        <f t="shared" si="18"/>
        <v>1</v>
      </c>
      <c r="AF102" s="14">
        <f>PRODUCT($AE$3:$AE102)</f>
        <v>1.549318229084294</v>
      </c>
      <c r="AG102" s="120">
        <f>(POWER(AF102,1/COUNTA($J$3:$J102))-1)*360/28</f>
        <v>0.10870794921864459</v>
      </c>
    </row>
    <row r="103" spans="20:33" x14ac:dyDescent="0.25">
      <c r="T103" s="4">
        <f t="shared" si="22"/>
        <v>0.11244999999999999</v>
      </c>
      <c r="U103" s="55">
        <f t="shared" si="24"/>
        <v>0</v>
      </c>
      <c r="V103" s="55">
        <f t="shared" si="15"/>
        <v>0</v>
      </c>
      <c r="Y103" s="55">
        <f t="shared" si="23"/>
        <v>0</v>
      </c>
      <c r="Z103" s="55">
        <f t="shared" si="19"/>
        <v>0</v>
      </c>
      <c r="AA103" s="55">
        <f t="shared" si="20"/>
        <v>9108916.2369551975</v>
      </c>
      <c r="AB103" s="55">
        <f t="shared" si="21"/>
        <v>-9712254.5492930785</v>
      </c>
      <c r="AC103" s="55">
        <f t="shared" si="16"/>
        <v>-603338.31233788095</v>
      </c>
      <c r="AD103" s="55">
        <f t="shared" si="17"/>
        <v>0</v>
      </c>
      <c r="AE103" s="14">
        <f t="shared" si="18"/>
        <v>1</v>
      </c>
      <c r="AF103" s="14">
        <f>PRODUCT($AE$3:$AE103)</f>
        <v>1.549318229084294</v>
      </c>
      <c r="AG103" s="120">
        <f>(POWER(AF103,1/COUNTA($J$3:$J103))-1)*360/28</f>
        <v>0.10870794921864459</v>
      </c>
    </row>
    <row r="104" spans="20:33" x14ac:dyDescent="0.25">
      <c r="T104" s="4">
        <f t="shared" si="22"/>
        <v>0.11244999999999999</v>
      </c>
      <c r="U104" s="55">
        <f t="shared" si="24"/>
        <v>0</v>
      </c>
      <c r="V104" s="55">
        <f t="shared" si="15"/>
        <v>0</v>
      </c>
      <c r="Y104" s="55">
        <f t="shared" si="23"/>
        <v>0</v>
      </c>
      <c r="Z104" s="55">
        <f t="shared" si="19"/>
        <v>0</v>
      </c>
      <c r="AA104" s="55">
        <f t="shared" si="20"/>
        <v>9108916.2369551975</v>
      </c>
      <c r="AB104" s="55">
        <f t="shared" si="21"/>
        <v>-9712254.5492930785</v>
      </c>
      <c r="AC104" s="55">
        <f t="shared" si="16"/>
        <v>-603338.31233788095</v>
      </c>
      <c r="AD104" s="55">
        <f t="shared" si="17"/>
        <v>0</v>
      </c>
      <c r="AE104" s="14">
        <f t="shared" si="18"/>
        <v>1</v>
      </c>
      <c r="AF104" s="14">
        <f>PRODUCT($AE$3:$AE104)</f>
        <v>1.549318229084294</v>
      </c>
      <c r="AG104" s="120">
        <f>(POWER(AF104,1/COUNTA($J$3:$J104))-1)*360/28</f>
        <v>0.10870794921864459</v>
      </c>
    </row>
    <row r="105" spans="20:33" x14ac:dyDescent="0.25">
      <c r="T105" s="4">
        <f t="shared" si="22"/>
        <v>0.11244999999999999</v>
      </c>
      <c r="U105" s="55">
        <f t="shared" si="24"/>
        <v>0</v>
      </c>
      <c r="V105" s="55">
        <f t="shared" si="15"/>
        <v>0</v>
      </c>
      <c r="Y105" s="55">
        <f t="shared" si="23"/>
        <v>0</v>
      </c>
      <c r="Z105" s="55">
        <f t="shared" si="19"/>
        <v>0</v>
      </c>
      <c r="AA105" s="55">
        <f t="shared" si="20"/>
        <v>9108916.2369551975</v>
      </c>
      <c r="AB105" s="55">
        <f t="shared" si="21"/>
        <v>-9712254.5492930785</v>
      </c>
      <c r="AC105" s="55">
        <f t="shared" si="16"/>
        <v>-603338.31233788095</v>
      </c>
      <c r="AD105" s="55">
        <f t="shared" si="17"/>
        <v>0</v>
      </c>
      <c r="AE105" s="14">
        <f t="shared" si="18"/>
        <v>1</v>
      </c>
      <c r="AF105" s="14">
        <f>PRODUCT($AE$3:$AE105)</f>
        <v>1.549318229084294</v>
      </c>
      <c r="AG105" s="120">
        <f>(POWER(AF105,1/COUNTA($J$3:$J105))-1)*360/28</f>
        <v>0.10870794921864459</v>
      </c>
    </row>
    <row r="106" spans="20:33" x14ac:dyDescent="0.25">
      <c r="T106" s="4">
        <f t="shared" si="22"/>
        <v>0.11244999999999999</v>
      </c>
      <c r="U106" s="55">
        <f t="shared" si="24"/>
        <v>0</v>
      </c>
      <c r="V106" s="55">
        <f t="shared" si="15"/>
        <v>0</v>
      </c>
      <c r="Y106" s="55">
        <f t="shared" si="23"/>
        <v>0</v>
      </c>
      <c r="Z106" s="55">
        <f t="shared" si="19"/>
        <v>0</v>
      </c>
      <c r="AA106" s="55">
        <f t="shared" si="20"/>
        <v>9108916.2369551975</v>
      </c>
      <c r="AB106" s="55">
        <f t="shared" si="21"/>
        <v>-9712254.5492930785</v>
      </c>
      <c r="AC106" s="55">
        <f t="shared" si="16"/>
        <v>-603338.31233788095</v>
      </c>
      <c r="AD106" s="55">
        <f t="shared" si="17"/>
        <v>0</v>
      </c>
      <c r="AE106" s="14">
        <f t="shared" si="18"/>
        <v>1</v>
      </c>
      <c r="AF106" s="14">
        <f>PRODUCT($AE$3:$AE106)</f>
        <v>1.549318229084294</v>
      </c>
      <c r="AG106" s="120">
        <f>(POWER(AF106,1/COUNTA($J$3:$J106))-1)*360/28</f>
        <v>0.10870794921864459</v>
      </c>
    </row>
    <row r="107" spans="20:33" x14ac:dyDescent="0.25">
      <c r="T107" s="4">
        <f t="shared" si="22"/>
        <v>0.11244999999999999</v>
      </c>
      <c r="U107" s="55">
        <f t="shared" si="24"/>
        <v>0</v>
      </c>
      <c r="V107" s="55">
        <f t="shared" si="15"/>
        <v>0</v>
      </c>
      <c r="Y107" s="55">
        <f t="shared" si="23"/>
        <v>0</v>
      </c>
      <c r="Z107" s="55">
        <f t="shared" si="19"/>
        <v>0</v>
      </c>
      <c r="AA107" s="55">
        <f t="shared" si="20"/>
        <v>9108916.2369551975</v>
      </c>
      <c r="AB107" s="55">
        <f t="shared" si="21"/>
        <v>-9712254.5492930785</v>
      </c>
      <c r="AC107" s="55">
        <f t="shared" si="16"/>
        <v>-603338.31233788095</v>
      </c>
      <c r="AD107" s="55">
        <f t="shared" si="17"/>
        <v>0</v>
      </c>
      <c r="AE107" s="14">
        <f t="shared" si="18"/>
        <v>1</v>
      </c>
      <c r="AF107" s="14">
        <f>PRODUCT($AE$3:$AE107)</f>
        <v>1.549318229084294</v>
      </c>
      <c r="AG107" s="120">
        <f>(POWER(AF107,1/COUNTA($J$3:$J107))-1)*360/28</f>
        <v>0.10870794921864459</v>
      </c>
    </row>
    <row r="108" spans="20:33" x14ac:dyDescent="0.25">
      <c r="T108" s="4">
        <f t="shared" si="22"/>
        <v>0.11244999999999999</v>
      </c>
      <c r="U108" s="55">
        <f t="shared" si="24"/>
        <v>0</v>
      </c>
      <c r="V108" s="55">
        <f t="shared" si="15"/>
        <v>0</v>
      </c>
      <c r="Y108" s="55">
        <f t="shared" si="23"/>
        <v>0</v>
      </c>
      <c r="Z108" s="55">
        <f t="shared" si="19"/>
        <v>0</v>
      </c>
      <c r="AA108" s="55">
        <f t="shared" si="20"/>
        <v>9108916.2369551975</v>
      </c>
      <c r="AB108" s="55">
        <f t="shared" si="21"/>
        <v>-9712254.5492930785</v>
      </c>
      <c r="AC108" s="55">
        <f t="shared" si="16"/>
        <v>-603338.31233788095</v>
      </c>
      <c r="AD108" s="55">
        <f t="shared" si="17"/>
        <v>0</v>
      </c>
      <c r="AE108" s="14">
        <f t="shared" si="18"/>
        <v>1</v>
      </c>
      <c r="AF108" s="14">
        <f>PRODUCT($AE$3:$AE108)</f>
        <v>1.549318229084294</v>
      </c>
      <c r="AG108" s="120">
        <f>(POWER(AF108,1/COUNTA($J$3:$J108))-1)*360/28</f>
        <v>0.10870794921864459</v>
      </c>
    </row>
    <row r="109" spans="20:33" x14ac:dyDescent="0.25">
      <c r="T109" s="4">
        <f t="shared" si="22"/>
        <v>0.11244999999999999</v>
      </c>
      <c r="U109" s="55">
        <f t="shared" si="24"/>
        <v>0</v>
      </c>
      <c r="V109" s="55">
        <f t="shared" si="15"/>
        <v>0</v>
      </c>
      <c r="Y109" s="55">
        <f t="shared" si="23"/>
        <v>0</v>
      </c>
      <c r="Z109" s="55">
        <f t="shared" si="19"/>
        <v>0</v>
      </c>
      <c r="AA109" s="55">
        <f t="shared" si="20"/>
        <v>9108916.2369551975</v>
      </c>
      <c r="AB109" s="55">
        <f t="shared" si="21"/>
        <v>-9712254.5492930785</v>
      </c>
      <c r="AC109" s="55">
        <f t="shared" si="16"/>
        <v>-603338.31233788095</v>
      </c>
      <c r="AD109" s="55">
        <f t="shared" si="17"/>
        <v>0</v>
      </c>
      <c r="AE109" s="14">
        <f t="shared" si="18"/>
        <v>1</v>
      </c>
      <c r="AF109" s="14">
        <f>PRODUCT($AE$3:$AE109)</f>
        <v>1.549318229084294</v>
      </c>
      <c r="AG109" s="120">
        <f>(POWER(AF109,1/COUNTA($J$3:$J109))-1)*360/28</f>
        <v>0.10870794921864459</v>
      </c>
    </row>
    <row r="110" spans="20:33" x14ac:dyDescent="0.25">
      <c r="T110" s="4">
        <f t="shared" si="22"/>
        <v>0.11244999999999999</v>
      </c>
      <c r="U110" s="55">
        <f t="shared" si="24"/>
        <v>0</v>
      </c>
      <c r="V110" s="55">
        <f t="shared" si="15"/>
        <v>0</v>
      </c>
      <c r="Y110" s="55">
        <f t="shared" si="23"/>
        <v>0</v>
      </c>
      <c r="Z110" s="55">
        <f t="shared" si="19"/>
        <v>0</v>
      </c>
      <c r="AA110" s="55">
        <f t="shared" si="20"/>
        <v>9108916.2369551975</v>
      </c>
      <c r="AB110" s="55">
        <f t="shared" si="21"/>
        <v>-9712254.5492930785</v>
      </c>
      <c r="AC110" s="55">
        <f t="shared" si="16"/>
        <v>-603338.31233788095</v>
      </c>
      <c r="AD110" s="55">
        <f t="shared" si="17"/>
        <v>0</v>
      </c>
      <c r="AE110" s="14">
        <f t="shared" si="18"/>
        <v>1</v>
      </c>
      <c r="AF110" s="14">
        <f>PRODUCT($AE$3:$AE110)</f>
        <v>1.549318229084294</v>
      </c>
      <c r="AG110" s="120">
        <f>(POWER(AF110,1/COUNTA($J$3:$J110))-1)*360/28</f>
        <v>0.10870794921864459</v>
      </c>
    </row>
    <row r="111" spans="20:33" x14ac:dyDescent="0.25">
      <c r="T111" s="4">
        <f t="shared" si="22"/>
        <v>0.11244999999999999</v>
      </c>
      <c r="U111" s="55">
        <f t="shared" si="24"/>
        <v>0</v>
      </c>
      <c r="V111" s="55">
        <f t="shared" si="15"/>
        <v>0</v>
      </c>
      <c r="Y111" s="55">
        <f t="shared" si="23"/>
        <v>0</v>
      </c>
      <c r="Z111" s="55">
        <f t="shared" si="19"/>
        <v>0</v>
      </c>
      <c r="AA111" s="55">
        <f t="shared" si="20"/>
        <v>9108916.2369551975</v>
      </c>
      <c r="AB111" s="55">
        <f t="shared" si="21"/>
        <v>-9712254.5492930785</v>
      </c>
      <c r="AC111" s="55">
        <f t="shared" si="16"/>
        <v>-603338.31233788095</v>
      </c>
      <c r="AD111" s="55">
        <f t="shared" si="17"/>
        <v>0</v>
      </c>
      <c r="AE111" s="14">
        <f t="shared" si="18"/>
        <v>1</v>
      </c>
      <c r="AF111" s="14">
        <f>PRODUCT($AE$3:$AE111)</f>
        <v>1.549318229084294</v>
      </c>
      <c r="AG111" s="120">
        <f>(POWER(AF111,1/COUNTA($J$3:$J111))-1)*360/28</f>
        <v>0.10870794921864459</v>
      </c>
    </row>
    <row r="112" spans="20:33" x14ac:dyDescent="0.25">
      <c r="T112" s="4">
        <f t="shared" si="22"/>
        <v>0.11244999999999999</v>
      </c>
      <c r="U112" s="55">
        <f t="shared" si="24"/>
        <v>0</v>
      </c>
      <c r="V112" s="55">
        <f t="shared" si="15"/>
        <v>0</v>
      </c>
      <c r="Y112" s="55">
        <f t="shared" si="23"/>
        <v>0</v>
      </c>
      <c r="Z112" s="55">
        <f t="shared" si="19"/>
        <v>0</v>
      </c>
      <c r="AA112" s="55">
        <f t="shared" si="20"/>
        <v>9108916.2369551975</v>
      </c>
      <c r="AB112" s="55">
        <f t="shared" si="21"/>
        <v>-9712254.5492930785</v>
      </c>
      <c r="AC112" s="55">
        <f t="shared" si="16"/>
        <v>-603338.31233788095</v>
      </c>
      <c r="AD112" s="55">
        <f t="shared" si="17"/>
        <v>0</v>
      </c>
      <c r="AE112" s="14">
        <f t="shared" si="18"/>
        <v>1</v>
      </c>
      <c r="AF112" s="14">
        <f>PRODUCT($AE$3:$AE112)</f>
        <v>1.549318229084294</v>
      </c>
      <c r="AG112" s="120">
        <f>(POWER(AF112,1/COUNTA($J$3:$J112))-1)*360/28</f>
        <v>0.10870794921864459</v>
      </c>
    </row>
    <row r="113" spans="20:33" x14ac:dyDescent="0.25">
      <c r="T113" s="4">
        <f t="shared" si="22"/>
        <v>0.11244999999999999</v>
      </c>
      <c r="U113" s="55">
        <f t="shared" si="24"/>
        <v>0</v>
      </c>
      <c r="V113" s="55">
        <f t="shared" si="15"/>
        <v>0</v>
      </c>
      <c r="Y113" s="55">
        <f t="shared" si="23"/>
        <v>0</v>
      </c>
      <c r="Z113" s="55">
        <f t="shared" si="19"/>
        <v>0</v>
      </c>
      <c r="AA113" s="55">
        <f t="shared" si="20"/>
        <v>9108916.2369551975</v>
      </c>
      <c r="AB113" s="55">
        <f t="shared" si="21"/>
        <v>-9712254.5492930785</v>
      </c>
      <c r="AC113" s="55">
        <f t="shared" si="16"/>
        <v>-603338.31233788095</v>
      </c>
      <c r="AD113" s="55">
        <f t="shared" si="17"/>
        <v>0</v>
      </c>
      <c r="AE113" s="14">
        <f t="shared" si="18"/>
        <v>1</v>
      </c>
      <c r="AF113" s="14">
        <f>PRODUCT($AE$3:$AE113)</f>
        <v>1.549318229084294</v>
      </c>
      <c r="AG113" s="120">
        <f>(POWER(AF113,1/COUNTA($J$3:$J113))-1)*360/28</f>
        <v>0.10870794921864459</v>
      </c>
    </row>
    <row r="114" spans="20:33" x14ac:dyDescent="0.25">
      <c r="T114" s="4">
        <f t="shared" si="22"/>
        <v>0.11244999999999999</v>
      </c>
      <c r="U114" s="55">
        <f t="shared" si="24"/>
        <v>0</v>
      </c>
      <c r="V114" s="55">
        <f t="shared" si="15"/>
        <v>0</v>
      </c>
      <c r="Y114" s="55">
        <f t="shared" si="23"/>
        <v>0</v>
      </c>
      <c r="Z114" s="55">
        <f t="shared" si="19"/>
        <v>0</v>
      </c>
      <c r="AA114" s="55">
        <f t="shared" si="20"/>
        <v>9108916.2369551975</v>
      </c>
      <c r="AB114" s="55">
        <f t="shared" si="21"/>
        <v>-9712254.5492930785</v>
      </c>
      <c r="AC114" s="55">
        <f t="shared" si="16"/>
        <v>-603338.31233788095</v>
      </c>
      <c r="AD114" s="55">
        <f t="shared" si="17"/>
        <v>0</v>
      </c>
      <c r="AE114" s="14">
        <f t="shared" si="18"/>
        <v>1</v>
      </c>
      <c r="AF114" s="14">
        <f>PRODUCT($AE$3:$AE114)</f>
        <v>1.549318229084294</v>
      </c>
      <c r="AG114" s="120">
        <f>(POWER(AF114,1/COUNTA($J$3:$J114))-1)*360/28</f>
        <v>0.10870794921864459</v>
      </c>
    </row>
    <row r="115" spans="20:33" x14ac:dyDescent="0.25">
      <c r="T115" s="4">
        <f t="shared" si="22"/>
        <v>0.11244999999999999</v>
      </c>
      <c r="U115" s="55">
        <f t="shared" si="24"/>
        <v>0</v>
      </c>
      <c r="V115" s="55">
        <f t="shared" si="15"/>
        <v>0</v>
      </c>
      <c r="Y115" s="55">
        <f t="shared" si="23"/>
        <v>0</v>
      </c>
      <c r="Z115" s="55">
        <f t="shared" si="19"/>
        <v>0</v>
      </c>
      <c r="AA115" s="55">
        <f t="shared" si="20"/>
        <v>9108916.2369551975</v>
      </c>
      <c r="AB115" s="55">
        <f t="shared" si="21"/>
        <v>-9712254.5492930785</v>
      </c>
      <c r="AC115" s="55">
        <f t="shared" si="16"/>
        <v>-603338.31233788095</v>
      </c>
      <c r="AD115" s="55">
        <f t="shared" si="17"/>
        <v>0</v>
      </c>
      <c r="AE115" s="14">
        <f t="shared" si="18"/>
        <v>1</v>
      </c>
      <c r="AF115" s="14">
        <f>PRODUCT($AE$3:$AE115)</f>
        <v>1.549318229084294</v>
      </c>
      <c r="AG115" s="120">
        <f>(POWER(AF115,1/COUNTA($J$3:$J115))-1)*360/28</f>
        <v>0.10870794921864459</v>
      </c>
    </row>
    <row r="116" spans="20:33" x14ac:dyDescent="0.25">
      <c r="T116" s="4">
        <f t="shared" si="22"/>
        <v>0.11244999999999999</v>
      </c>
      <c r="U116" s="55">
        <f t="shared" si="24"/>
        <v>0</v>
      </c>
      <c r="V116" s="55">
        <f t="shared" si="15"/>
        <v>0</v>
      </c>
      <c r="Y116" s="55">
        <f t="shared" si="23"/>
        <v>0</v>
      </c>
      <c r="Z116" s="55">
        <f t="shared" si="19"/>
        <v>0</v>
      </c>
      <c r="AA116" s="55">
        <f t="shared" si="20"/>
        <v>9108916.2369551975</v>
      </c>
      <c r="AB116" s="55">
        <f t="shared" si="21"/>
        <v>-9712254.5492930785</v>
      </c>
      <c r="AC116" s="55">
        <f t="shared" si="16"/>
        <v>-603338.31233788095</v>
      </c>
      <c r="AD116" s="55">
        <f t="shared" si="17"/>
        <v>0</v>
      </c>
      <c r="AE116" s="14">
        <f t="shared" si="18"/>
        <v>1</v>
      </c>
      <c r="AF116" s="14">
        <f>PRODUCT($AE$3:$AE116)</f>
        <v>1.549318229084294</v>
      </c>
      <c r="AG116" s="120">
        <f>(POWER(AF116,1/COUNTA($J$3:$J116))-1)*360/28</f>
        <v>0.10870794921864459</v>
      </c>
    </row>
    <row r="117" spans="20:33" x14ac:dyDescent="0.25">
      <c r="T117" s="4">
        <f t="shared" si="22"/>
        <v>0.11244999999999999</v>
      </c>
      <c r="U117" s="55">
        <f t="shared" si="24"/>
        <v>0</v>
      </c>
      <c r="V117" s="55">
        <f t="shared" si="15"/>
        <v>0</v>
      </c>
      <c r="Y117" s="55">
        <f t="shared" si="23"/>
        <v>0</v>
      </c>
      <c r="Z117" s="55">
        <f t="shared" si="19"/>
        <v>0</v>
      </c>
      <c r="AA117" s="55">
        <f t="shared" si="20"/>
        <v>9108916.2369551975</v>
      </c>
      <c r="AB117" s="55">
        <f t="shared" si="21"/>
        <v>-9712254.5492930785</v>
      </c>
      <c r="AC117" s="55">
        <f t="shared" si="16"/>
        <v>-603338.31233788095</v>
      </c>
      <c r="AD117" s="55">
        <f t="shared" si="17"/>
        <v>0</v>
      </c>
      <c r="AE117" s="14">
        <f t="shared" si="18"/>
        <v>1</v>
      </c>
      <c r="AF117" s="14">
        <f>PRODUCT($AE$3:$AE117)</f>
        <v>1.549318229084294</v>
      </c>
      <c r="AG117" s="120">
        <f>(POWER(AF117,1/COUNTA($J$3:$J117))-1)*360/28</f>
        <v>0.10870794921864459</v>
      </c>
    </row>
    <row r="118" spans="20:33" x14ac:dyDescent="0.25">
      <c r="T118" s="4">
        <f t="shared" si="22"/>
        <v>0.11244999999999999</v>
      </c>
      <c r="U118" s="55">
        <f t="shared" si="24"/>
        <v>0</v>
      </c>
      <c r="V118" s="55">
        <f t="shared" si="15"/>
        <v>0</v>
      </c>
      <c r="Y118" s="55">
        <f t="shared" si="23"/>
        <v>0</v>
      </c>
      <c r="Z118" s="55">
        <f t="shared" si="19"/>
        <v>0</v>
      </c>
      <c r="AA118" s="55">
        <f t="shared" si="20"/>
        <v>9108916.2369551975</v>
      </c>
      <c r="AB118" s="55">
        <f t="shared" si="21"/>
        <v>-9712254.5492930785</v>
      </c>
      <c r="AC118" s="55">
        <f t="shared" si="16"/>
        <v>-603338.31233788095</v>
      </c>
      <c r="AD118" s="55">
        <f t="shared" si="17"/>
        <v>0</v>
      </c>
      <c r="AE118" s="14">
        <f t="shared" si="18"/>
        <v>1</v>
      </c>
      <c r="AF118" s="14">
        <f>PRODUCT($AE$3:$AE118)</f>
        <v>1.549318229084294</v>
      </c>
      <c r="AG118" s="120">
        <f>(POWER(AF118,1/COUNTA($J$3:$J118))-1)*360/28</f>
        <v>0.10870794921864459</v>
      </c>
    </row>
    <row r="119" spans="20:33" x14ac:dyDescent="0.25">
      <c r="T119" s="4">
        <f>_xlfn.IFNA(INDEX($E$6:$E$24,MATCH($K119,$C$6:$C$24,1))/100,$D$1/100)</f>
        <v>0.11244999999999999</v>
      </c>
      <c r="U119" s="55">
        <f>(-1*S119)*T119*Q119/360</f>
        <v>0</v>
      </c>
      <c r="V119" s="55">
        <f t="shared" si="15"/>
        <v>0</v>
      </c>
      <c r="Y119" s="55">
        <f t="shared" si="23"/>
        <v>0</v>
      </c>
      <c r="Z119" s="55">
        <f t="shared" si="19"/>
        <v>0</v>
      </c>
      <c r="AA119" s="55">
        <f t="shared" si="20"/>
        <v>9108916.2369551975</v>
      </c>
      <c r="AB119" s="55">
        <f t="shared" si="21"/>
        <v>-9712254.5492930785</v>
      </c>
      <c r="AC119" s="55">
        <f t="shared" si="16"/>
        <v>-603338.31233788095</v>
      </c>
      <c r="AD119" s="55">
        <f t="shared" si="17"/>
        <v>0</v>
      </c>
      <c r="AE119" s="14">
        <f t="shared" si="18"/>
        <v>1</v>
      </c>
      <c r="AF119" s="14">
        <f>PRODUCT($AE$3:$AE119)</f>
        <v>1.549318229084294</v>
      </c>
      <c r="AG119" s="120">
        <f>(POWER(AF119,1/COUNTA($J$3:$J119))-1)*360/28</f>
        <v>0.10870794921864459</v>
      </c>
    </row>
    <row r="120" spans="20:33" x14ac:dyDescent="0.25">
      <c r="T120" s="4">
        <f t="shared" ref="T120:T183" si="25">_xlfn.IFNA(INDEX($E$6:$E$24,MATCH($K120,$C$6:$C$24,1))/100,$D$1/100)</f>
        <v>0.11244999999999999</v>
      </c>
      <c r="U120" s="55">
        <f t="shared" ref="U120:U183" si="26">(-1*S120)*T120*Q120/360</f>
        <v>0</v>
      </c>
      <c r="V120" s="55">
        <f t="shared" si="15"/>
        <v>0</v>
      </c>
      <c r="Y120" s="55">
        <f t="shared" si="23"/>
        <v>0</v>
      </c>
      <c r="Z120" s="55">
        <f t="shared" si="19"/>
        <v>0</v>
      </c>
      <c r="AA120" s="55">
        <f t="shared" si="20"/>
        <v>9108916.2369551975</v>
      </c>
      <c r="AB120" s="55">
        <f t="shared" si="21"/>
        <v>-9712254.5492930785</v>
      </c>
      <c r="AC120" s="55">
        <f t="shared" si="16"/>
        <v>-603338.31233788095</v>
      </c>
      <c r="AD120" s="55">
        <f t="shared" si="17"/>
        <v>0</v>
      </c>
      <c r="AE120" s="14">
        <f t="shared" si="18"/>
        <v>1</v>
      </c>
      <c r="AF120" s="14">
        <f>PRODUCT($AE$3:$AE120)</f>
        <v>1.549318229084294</v>
      </c>
      <c r="AG120" s="120">
        <f>(POWER(AF120,1/COUNTA($J$3:$J120))-1)*360/28</f>
        <v>0.10870794921864459</v>
      </c>
    </row>
    <row r="121" spans="20:33" x14ac:dyDescent="0.25">
      <c r="T121" s="4">
        <f t="shared" si="25"/>
        <v>0.11244999999999999</v>
      </c>
      <c r="U121" s="55">
        <f t="shared" si="26"/>
        <v>0</v>
      </c>
      <c r="V121" s="55">
        <f t="shared" si="15"/>
        <v>0</v>
      </c>
      <c r="Y121" s="55">
        <f t="shared" si="23"/>
        <v>0</v>
      </c>
      <c r="Z121" s="55">
        <f t="shared" si="19"/>
        <v>0</v>
      </c>
      <c r="AA121" s="55">
        <f t="shared" si="20"/>
        <v>9108916.2369551975</v>
      </c>
      <c r="AB121" s="55">
        <f t="shared" si="21"/>
        <v>-9712254.5492930785</v>
      </c>
      <c r="AC121" s="55">
        <f t="shared" si="16"/>
        <v>-603338.31233788095</v>
      </c>
      <c r="AD121" s="55">
        <f t="shared" si="17"/>
        <v>0</v>
      </c>
      <c r="AE121" s="14">
        <f t="shared" si="18"/>
        <v>1</v>
      </c>
      <c r="AF121" s="14">
        <f>PRODUCT($AE$3:$AE121)</f>
        <v>1.549318229084294</v>
      </c>
      <c r="AG121" s="120">
        <f>(POWER(AF121,1/COUNTA($J$3:$J121))-1)*360/28</f>
        <v>0.10870794921864459</v>
      </c>
    </row>
    <row r="122" spans="20:33" x14ac:dyDescent="0.25">
      <c r="T122" s="4">
        <f t="shared" si="25"/>
        <v>0.11244999999999999</v>
      </c>
      <c r="U122" s="55">
        <f t="shared" si="26"/>
        <v>0</v>
      </c>
      <c r="V122" s="55">
        <f t="shared" si="15"/>
        <v>0</v>
      </c>
      <c r="Y122" s="55">
        <f t="shared" si="23"/>
        <v>0</v>
      </c>
      <c r="Z122" s="55">
        <f t="shared" si="19"/>
        <v>0</v>
      </c>
      <c r="AA122" s="55">
        <f t="shared" si="20"/>
        <v>9108916.2369551975</v>
      </c>
      <c r="AB122" s="55">
        <f t="shared" si="21"/>
        <v>-9712254.5492930785</v>
      </c>
      <c r="AC122" s="55">
        <f t="shared" si="16"/>
        <v>-603338.31233788095</v>
      </c>
      <c r="AD122" s="55">
        <f t="shared" si="17"/>
        <v>0</v>
      </c>
      <c r="AE122" s="14">
        <f t="shared" si="18"/>
        <v>1</v>
      </c>
      <c r="AF122" s="14">
        <f>PRODUCT($AE$3:$AE122)</f>
        <v>1.549318229084294</v>
      </c>
      <c r="AG122" s="120">
        <f>(POWER(AF122,1/COUNTA($J$3:$J122))-1)*360/28</f>
        <v>0.10870794921864459</v>
      </c>
    </row>
    <row r="123" spans="20:33" x14ac:dyDescent="0.25">
      <c r="T123" s="4">
        <f t="shared" si="25"/>
        <v>0.11244999999999999</v>
      </c>
      <c r="U123" s="55">
        <f t="shared" si="26"/>
        <v>0</v>
      </c>
      <c r="V123" s="55">
        <f t="shared" si="15"/>
        <v>0</v>
      </c>
      <c r="Y123" s="55">
        <f t="shared" si="23"/>
        <v>0</v>
      </c>
      <c r="Z123" s="55">
        <f t="shared" si="19"/>
        <v>0</v>
      </c>
      <c r="AA123" s="55">
        <f t="shared" si="20"/>
        <v>9108916.2369551975</v>
      </c>
      <c r="AB123" s="55">
        <f t="shared" si="21"/>
        <v>-9712254.5492930785</v>
      </c>
      <c r="AC123" s="55">
        <f t="shared" si="16"/>
        <v>-603338.31233788095</v>
      </c>
      <c r="AD123" s="55">
        <f t="shared" si="17"/>
        <v>0</v>
      </c>
      <c r="AE123" s="14">
        <f t="shared" si="18"/>
        <v>1</v>
      </c>
      <c r="AF123" s="14">
        <f>PRODUCT($AE$3:$AE123)</f>
        <v>1.549318229084294</v>
      </c>
      <c r="AG123" s="120">
        <f>(POWER(AF123,1/COUNTA($J$3:$J123))-1)*360/28</f>
        <v>0.10870794921864459</v>
      </c>
    </row>
    <row r="124" spans="20:33" x14ac:dyDescent="0.25">
      <c r="T124" s="4">
        <f t="shared" si="25"/>
        <v>0.11244999999999999</v>
      </c>
      <c r="U124" s="55">
        <f t="shared" si="26"/>
        <v>0</v>
      </c>
      <c r="V124" s="55">
        <f t="shared" si="15"/>
        <v>0</v>
      </c>
      <c r="Y124" s="55">
        <f t="shared" si="23"/>
        <v>0</v>
      </c>
      <c r="Z124" s="55">
        <f t="shared" si="19"/>
        <v>0</v>
      </c>
      <c r="AA124" s="55">
        <f t="shared" si="20"/>
        <v>9108916.2369551975</v>
      </c>
      <c r="AB124" s="55">
        <f t="shared" si="21"/>
        <v>-9712254.5492930785</v>
      </c>
      <c r="AC124" s="55">
        <f t="shared" si="16"/>
        <v>-603338.31233788095</v>
      </c>
      <c r="AD124" s="55">
        <f t="shared" si="17"/>
        <v>0</v>
      </c>
      <c r="AE124" s="14">
        <f t="shared" si="18"/>
        <v>1</v>
      </c>
      <c r="AF124" s="14">
        <f>PRODUCT($AE$3:$AE124)</f>
        <v>1.549318229084294</v>
      </c>
      <c r="AG124" s="120">
        <f>(POWER(AF124,1/COUNTA($J$3:$J124))-1)*360/28</f>
        <v>0.10870794921864459</v>
      </c>
    </row>
    <row r="125" spans="20:33" x14ac:dyDescent="0.25">
      <c r="T125" s="4">
        <f t="shared" si="25"/>
        <v>0.11244999999999999</v>
      </c>
      <c r="U125" s="55">
        <f t="shared" si="26"/>
        <v>0</v>
      </c>
      <c r="V125" s="55">
        <f t="shared" si="15"/>
        <v>0</v>
      </c>
      <c r="Y125" s="55">
        <f t="shared" si="23"/>
        <v>0</v>
      </c>
      <c r="Z125" s="55">
        <f t="shared" si="19"/>
        <v>0</v>
      </c>
      <c r="AA125" s="55">
        <f t="shared" si="20"/>
        <v>9108916.2369551975</v>
      </c>
      <c r="AB125" s="55">
        <f t="shared" si="21"/>
        <v>-9712254.5492930785</v>
      </c>
      <c r="AC125" s="55">
        <f t="shared" si="16"/>
        <v>-603338.31233788095</v>
      </c>
      <c r="AD125" s="55">
        <f t="shared" si="17"/>
        <v>0</v>
      </c>
      <c r="AE125" s="14">
        <f t="shared" si="18"/>
        <v>1</v>
      </c>
      <c r="AF125" s="14">
        <f>PRODUCT($AE$3:$AE125)</f>
        <v>1.549318229084294</v>
      </c>
      <c r="AG125" s="120">
        <f>(POWER(AF125,1/COUNTA($J$3:$J125))-1)*360/28</f>
        <v>0.10870794921864459</v>
      </c>
    </row>
    <row r="126" spans="20:33" x14ac:dyDescent="0.25">
      <c r="T126" s="4">
        <f t="shared" si="25"/>
        <v>0.11244999999999999</v>
      </c>
      <c r="U126" s="55">
        <f t="shared" si="26"/>
        <v>0</v>
      </c>
      <c r="V126" s="55">
        <f t="shared" si="15"/>
        <v>0</v>
      </c>
      <c r="Y126" s="55">
        <f t="shared" si="23"/>
        <v>0</v>
      </c>
      <c r="Z126" s="55">
        <f t="shared" si="19"/>
        <v>0</v>
      </c>
      <c r="AA126" s="55">
        <f t="shared" si="20"/>
        <v>9108916.2369551975</v>
      </c>
      <c r="AB126" s="55">
        <f t="shared" si="21"/>
        <v>-9712254.5492930785</v>
      </c>
      <c r="AC126" s="55">
        <f t="shared" si="16"/>
        <v>-603338.31233788095</v>
      </c>
      <c r="AD126" s="55">
        <f t="shared" si="17"/>
        <v>0</v>
      </c>
      <c r="AE126" s="14">
        <f t="shared" si="18"/>
        <v>1</v>
      </c>
      <c r="AF126" s="14">
        <f>PRODUCT($AE$3:$AE126)</f>
        <v>1.549318229084294</v>
      </c>
      <c r="AG126" s="120">
        <f>(POWER(AF126,1/COUNTA($J$3:$J126))-1)*360/28</f>
        <v>0.10870794921864459</v>
      </c>
    </row>
    <row r="127" spans="20:33" x14ac:dyDescent="0.25">
      <c r="T127" s="4">
        <f t="shared" si="25"/>
        <v>0.11244999999999999</v>
      </c>
      <c r="U127" s="55">
        <f t="shared" si="26"/>
        <v>0</v>
      </c>
      <c r="V127" s="55">
        <f t="shared" si="15"/>
        <v>0</v>
      </c>
      <c r="Y127" s="55">
        <f t="shared" si="23"/>
        <v>0</v>
      </c>
      <c r="Z127" s="55">
        <f t="shared" si="19"/>
        <v>0</v>
      </c>
      <c r="AA127" s="55">
        <f t="shared" si="20"/>
        <v>9108916.2369551975</v>
      </c>
      <c r="AB127" s="55">
        <f t="shared" si="21"/>
        <v>-9712254.5492930785</v>
      </c>
      <c r="AC127" s="55">
        <f t="shared" si="16"/>
        <v>-603338.31233788095</v>
      </c>
      <c r="AD127" s="55">
        <f t="shared" si="17"/>
        <v>0</v>
      </c>
      <c r="AE127" s="14">
        <f t="shared" si="18"/>
        <v>1</v>
      </c>
      <c r="AF127" s="14">
        <f>PRODUCT($AE$3:$AE127)</f>
        <v>1.549318229084294</v>
      </c>
      <c r="AG127" s="120">
        <f>(POWER(AF127,1/COUNTA($J$3:$J127))-1)*360/28</f>
        <v>0.10870794921864459</v>
      </c>
    </row>
    <row r="128" spans="20:33" x14ac:dyDescent="0.25">
      <c r="T128" s="4">
        <f t="shared" si="25"/>
        <v>0.11244999999999999</v>
      </c>
      <c r="U128" s="55">
        <f t="shared" si="26"/>
        <v>0</v>
      </c>
      <c r="V128" s="55">
        <f t="shared" si="15"/>
        <v>0</v>
      </c>
      <c r="Y128" s="55">
        <f t="shared" si="23"/>
        <v>0</v>
      </c>
      <c r="Z128" s="55">
        <f t="shared" si="19"/>
        <v>0</v>
      </c>
      <c r="AA128" s="55">
        <f t="shared" si="20"/>
        <v>9108916.2369551975</v>
      </c>
      <c r="AB128" s="55">
        <f t="shared" si="21"/>
        <v>-9712254.5492930785</v>
      </c>
      <c r="AC128" s="55">
        <f t="shared" si="16"/>
        <v>-603338.31233788095</v>
      </c>
      <c r="AD128" s="55">
        <f t="shared" si="17"/>
        <v>0</v>
      </c>
      <c r="AE128" s="14">
        <f t="shared" si="18"/>
        <v>1</v>
      </c>
      <c r="AF128" s="14">
        <f>PRODUCT($AE$3:$AE128)</f>
        <v>1.549318229084294</v>
      </c>
      <c r="AG128" s="120">
        <f>(POWER(AF128,1/COUNTA($J$3:$J128))-1)*360/28</f>
        <v>0.10870794921864459</v>
      </c>
    </row>
    <row r="129" spans="20:33" x14ac:dyDescent="0.25">
      <c r="T129" s="4">
        <f t="shared" si="25"/>
        <v>0.11244999999999999</v>
      </c>
      <c r="U129" s="55">
        <f t="shared" si="26"/>
        <v>0</v>
      </c>
      <c r="V129" s="55">
        <f t="shared" si="15"/>
        <v>0</v>
      </c>
      <c r="Y129" s="55">
        <f t="shared" si="23"/>
        <v>0</v>
      </c>
      <c r="Z129" s="55">
        <f t="shared" si="19"/>
        <v>0</v>
      </c>
      <c r="AA129" s="55">
        <f t="shared" si="20"/>
        <v>9108916.2369551975</v>
      </c>
      <c r="AB129" s="55">
        <f t="shared" si="21"/>
        <v>-9712254.5492930785</v>
      </c>
      <c r="AC129" s="55">
        <f t="shared" si="16"/>
        <v>-603338.31233788095</v>
      </c>
      <c r="AD129" s="55">
        <f t="shared" si="17"/>
        <v>0</v>
      </c>
      <c r="AE129" s="14">
        <f t="shared" si="18"/>
        <v>1</v>
      </c>
      <c r="AF129" s="14">
        <f>PRODUCT($AE$3:$AE129)</f>
        <v>1.549318229084294</v>
      </c>
      <c r="AG129" s="120">
        <f>(POWER(AF129,1/COUNTA($J$3:$J129))-1)*360/28</f>
        <v>0.10870794921864459</v>
      </c>
    </row>
    <row r="130" spans="20:33" x14ac:dyDescent="0.25">
      <c r="T130" s="4">
        <f t="shared" si="25"/>
        <v>0.11244999999999999</v>
      </c>
      <c r="U130" s="55">
        <f t="shared" si="26"/>
        <v>0</v>
      </c>
      <c r="V130" s="55">
        <f t="shared" si="15"/>
        <v>0</v>
      </c>
      <c r="Y130" s="55">
        <f t="shared" si="23"/>
        <v>0</v>
      </c>
      <c r="Z130" s="55">
        <f t="shared" si="19"/>
        <v>0</v>
      </c>
      <c r="AA130" s="55">
        <f t="shared" si="20"/>
        <v>9108916.2369551975</v>
      </c>
      <c r="AB130" s="55">
        <f t="shared" si="21"/>
        <v>-9712254.5492930785</v>
      </c>
      <c r="AC130" s="55">
        <f t="shared" si="16"/>
        <v>-603338.31233788095</v>
      </c>
      <c r="AD130" s="55">
        <f t="shared" si="17"/>
        <v>0</v>
      </c>
      <c r="AE130" s="14">
        <f t="shared" si="18"/>
        <v>1</v>
      </c>
      <c r="AF130" s="14">
        <f>PRODUCT($AE$3:$AE130)</f>
        <v>1.549318229084294</v>
      </c>
      <c r="AG130" s="120">
        <f>(POWER(AF130,1/COUNTA($J$3:$J130))-1)*360/28</f>
        <v>0.10870794921864459</v>
      </c>
    </row>
    <row r="131" spans="20:33" x14ac:dyDescent="0.25">
      <c r="T131" s="4">
        <f t="shared" si="25"/>
        <v>0.11244999999999999</v>
      </c>
      <c r="U131" s="55">
        <f t="shared" si="26"/>
        <v>0</v>
      </c>
      <c r="V131" s="55">
        <f t="shared" si="15"/>
        <v>0</v>
      </c>
      <c r="Y131" s="55">
        <f t="shared" si="23"/>
        <v>0</v>
      </c>
      <c r="Z131" s="55">
        <f t="shared" si="19"/>
        <v>0</v>
      </c>
      <c r="AA131" s="55">
        <f t="shared" si="20"/>
        <v>9108916.2369551975</v>
      </c>
      <c r="AB131" s="55">
        <f t="shared" si="21"/>
        <v>-9712254.5492930785</v>
      </c>
      <c r="AC131" s="55">
        <f t="shared" si="16"/>
        <v>-603338.31233788095</v>
      </c>
      <c r="AD131" s="55">
        <f t="shared" si="17"/>
        <v>0</v>
      </c>
      <c r="AE131" s="14">
        <f t="shared" si="18"/>
        <v>1</v>
      </c>
      <c r="AF131" s="14">
        <f>PRODUCT($AE$3:$AE131)</f>
        <v>1.549318229084294</v>
      </c>
      <c r="AG131" s="120">
        <f>(POWER(AF131,1/COUNTA($J$3:$J131))-1)*360/28</f>
        <v>0.10870794921864459</v>
      </c>
    </row>
    <row r="132" spans="20:33" x14ac:dyDescent="0.25">
      <c r="T132" s="4">
        <f t="shared" si="25"/>
        <v>0.11244999999999999</v>
      </c>
      <c r="U132" s="55">
        <f t="shared" si="26"/>
        <v>0</v>
      </c>
      <c r="V132" s="55">
        <f t="shared" ref="V132:V195" si="27">+N132+U132</f>
        <v>0</v>
      </c>
      <c r="Y132" s="55">
        <f t="shared" si="23"/>
        <v>0</v>
      </c>
      <c r="Z132" s="55">
        <f t="shared" si="19"/>
        <v>0</v>
      </c>
      <c r="AA132" s="55">
        <f t="shared" si="20"/>
        <v>9108916.2369551975</v>
      </c>
      <c r="AB132" s="55">
        <f t="shared" si="21"/>
        <v>-9712254.5492930785</v>
      </c>
      <c r="AC132" s="55">
        <f t="shared" ref="AC132:AC195" si="28">+AA132+AB132</f>
        <v>-603338.31233788095</v>
      </c>
      <c r="AD132" s="55">
        <f t="shared" ref="AD132:AD195" si="29">+AC132*X132</f>
        <v>0</v>
      </c>
      <c r="AE132" s="14">
        <f t="shared" ref="AE132:AE195" si="30">+(1+W132*Q132/360)</f>
        <v>1</v>
      </c>
      <c r="AF132" s="14">
        <f>PRODUCT($AE$3:$AE132)</f>
        <v>1.549318229084294</v>
      </c>
      <c r="AG132" s="120">
        <f>(POWER(AF132,1/COUNTA($J$3:$J132))-1)*360/28</f>
        <v>0.10870794921864459</v>
      </c>
    </row>
    <row r="133" spans="20:33" x14ac:dyDescent="0.25">
      <c r="T133" s="4">
        <f t="shared" si="25"/>
        <v>0.11244999999999999</v>
      </c>
      <c r="U133" s="55">
        <f t="shared" si="26"/>
        <v>0</v>
      </c>
      <c r="V133" s="55">
        <f t="shared" si="27"/>
        <v>0</v>
      </c>
      <c r="Y133" s="55">
        <f t="shared" si="23"/>
        <v>0</v>
      </c>
      <c r="Z133" s="55">
        <f t="shared" ref="Z133:Z196" si="31">+S133*$Z$2*$Q133/360</f>
        <v>0</v>
      </c>
      <c r="AA133" s="55">
        <f t="shared" ref="AA133:AA196" si="32">+AA132*(1+$Z$2*$Q133/360)+Z133</f>
        <v>9108916.2369551975</v>
      </c>
      <c r="AB133" s="55">
        <f t="shared" ref="AB133:AB196" si="33">+AB132*(1+$W133*$Q133/360)+O133</f>
        <v>-9712254.5492930785</v>
      </c>
      <c r="AC133" s="55">
        <f t="shared" si="28"/>
        <v>-603338.31233788095</v>
      </c>
      <c r="AD133" s="55">
        <f t="shared" si="29"/>
        <v>0</v>
      </c>
      <c r="AE133" s="14">
        <f t="shared" si="30"/>
        <v>1</v>
      </c>
      <c r="AF133" s="14">
        <f>PRODUCT($AE$3:$AE133)</f>
        <v>1.549318229084294</v>
      </c>
      <c r="AG133" s="120">
        <f>(POWER(AF133,1/COUNTA($J$3:$J133))-1)*360/28</f>
        <v>0.10870794921864459</v>
      </c>
    </row>
    <row r="134" spans="20:33" x14ac:dyDescent="0.25">
      <c r="T134" s="4">
        <f t="shared" si="25"/>
        <v>0.11244999999999999</v>
      </c>
      <c r="U134" s="55">
        <f t="shared" si="26"/>
        <v>0</v>
      </c>
      <c r="V134" s="55">
        <f t="shared" si="27"/>
        <v>0</v>
      </c>
      <c r="Y134" s="55">
        <f t="shared" ref="Y134:Y197" si="34">+P134*X134</f>
        <v>0</v>
      </c>
      <c r="Z134" s="55">
        <f t="shared" si="31"/>
        <v>0</v>
      </c>
      <c r="AA134" s="55">
        <f t="shared" si="32"/>
        <v>9108916.2369551975</v>
      </c>
      <c r="AB134" s="55">
        <f t="shared" si="33"/>
        <v>-9712254.5492930785</v>
      </c>
      <c r="AC134" s="55">
        <f t="shared" si="28"/>
        <v>-603338.31233788095</v>
      </c>
      <c r="AD134" s="55">
        <f t="shared" si="29"/>
        <v>0</v>
      </c>
      <c r="AE134" s="14">
        <f t="shared" si="30"/>
        <v>1</v>
      </c>
      <c r="AF134" s="14">
        <f>PRODUCT($AE$3:$AE134)</f>
        <v>1.549318229084294</v>
      </c>
      <c r="AG134" s="120">
        <f>(POWER(AF134,1/COUNTA($J$3:$J134))-1)*360/28</f>
        <v>0.10870794921864459</v>
      </c>
    </row>
    <row r="135" spans="20:33" x14ac:dyDescent="0.25">
      <c r="T135" s="4">
        <f t="shared" si="25"/>
        <v>0.11244999999999999</v>
      </c>
      <c r="U135" s="55">
        <f t="shared" si="26"/>
        <v>0</v>
      </c>
      <c r="V135" s="55">
        <f t="shared" si="27"/>
        <v>0</v>
      </c>
      <c r="Y135" s="55">
        <f t="shared" si="34"/>
        <v>0</v>
      </c>
      <c r="Z135" s="55">
        <f t="shared" si="31"/>
        <v>0</v>
      </c>
      <c r="AA135" s="55">
        <f t="shared" si="32"/>
        <v>9108916.2369551975</v>
      </c>
      <c r="AB135" s="55">
        <f t="shared" si="33"/>
        <v>-9712254.5492930785</v>
      </c>
      <c r="AC135" s="55">
        <f t="shared" si="28"/>
        <v>-603338.31233788095</v>
      </c>
      <c r="AD135" s="55">
        <f t="shared" si="29"/>
        <v>0</v>
      </c>
      <c r="AE135" s="14">
        <f t="shared" si="30"/>
        <v>1</v>
      </c>
      <c r="AF135" s="14">
        <f>PRODUCT($AE$3:$AE135)</f>
        <v>1.549318229084294</v>
      </c>
      <c r="AG135" s="120">
        <f>(POWER(AF135,1/COUNTA($J$3:$J135))-1)*360/28</f>
        <v>0.10870794921864459</v>
      </c>
    </row>
    <row r="136" spans="20:33" x14ac:dyDescent="0.25">
      <c r="T136" s="4">
        <f t="shared" si="25"/>
        <v>0.11244999999999999</v>
      </c>
      <c r="U136" s="55">
        <f t="shared" si="26"/>
        <v>0</v>
      </c>
      <c r="V136" s="55">
        <f t="shared" si="27"/>
        <v>0</v>
      </c>
      <c r="Y136" s="55">
        <f t="shared" si="34"/>
        <v>0</v>
      </c>
      <c r="Z136" s="55">
        <f t="shared" si="31"/>
        <v>0</v>
      </c>
      <c r="AA136" s="55">
        <f t="shared" si="32"/>
        <v>9108916.2369551975</v>
      </c>
      <c r="AB136" s="55">
        <f t="shared" si="33"/>
        <v>-9712254.5492930785</v>
      </c>
      <c r="AC136" s="55">
        <f t="shared" si="28"/>
        <v>-603338.31233788095</v>
      </c>
      <c r="AD136" s="55">
        <f t="shared" si="29"/>
        <v>0</v>
      </c>
      <c r="AE136" s="14">
        <f t="shared" si="30"/>
        <v>1</v>
      </c>
      <c r="AF136" s="14">
        <f>PRODUCT($AE$3:$AE136)</f>
        <v>1.549318229084294</v>
      </c>
      <c r="AG136" s="120">
        <f>(POWER(AF136,1/COUNTA($J$3:$J136))-1)*360/28</f>
        <v>0.10870794921864459</v>
      </c>
    </row>
    <row r="137" spans="20:33" x14ac:dyDescent="0.25">
      <c r="T137" s="4">
        <f t="shared" si="25"/>
        <v>0.11244999999999999</v>
      </c>
      <c r="U137" s="55">
        <f t="shared" si="26"/>
        <v>0</v>
      </c>
      <c r="V137" s="55">
        <f t="shared" si="27"/>
        <v>0</v>
      </c>
      <c r="Y137" s="55">
        <f t="shared" si="34"/>
        <v>0</v>
      </c>
      <c r="Z137" s="55">
        <f t="shared" si="31"/>
        <v>0</v>
      </c>
      <c r="AA137" s="55">
        <f t="shared" si="32"/>
        <v>9108916.2369551975</v>
      </c>
      <c r="AB137" s="55">
        <f t="shared" si="33"/>
        <v>-9712254.5492930785</v>
      </c>
      <c r="AC137" s="55">
        <f t="shared" si="28"/>
        <v>-603338.31233788095</v>
      </c>
      <c r="AD137" s="55">
        <f t="shared" si="29"/>
        <v>0</v>
      </c>
      <c r="AE137" s="14">
        <f t="shared" si="30"/>
        <v>1</v>
      </c>
      <c r="AF137" s="14">
        <f>PRODUCT($AE$3:$AE137)</f>
        <v>1.549318229084294</v>
      </c>
      <c r="AG137" s="120">
        <f>(POWER(AF137,1/COUNTA($J$3:$J137))-1)*360/28</f>
        <v>0.10870794921864459</v>
      </c>
    </row>
    <row r="138" spans="20:33" x14ac:dyDescent="0.25">
      <c r="T138" s="4">
        <f t="shared" si="25"/>
        <v>0.11244999999999999</v>
      </c>
      <c r="U138" s="55">
        <f t="shared" si="26"/>
        <v>0</v>
      </c>
      <c r="V138" s="55">
        <f t="shared" si="27"/>
        <v>0</v>
      </c>
      <c r="Y138" s="55">
        <f t="shared" si="34"/>
        <v>0</v>
      </c>
      <c r="Z138" s="55">
        <f t="shared" si="31"/>
        <v>0</v>
      </c>
      <c r="AA138" s="55">
        <f t="shared" si="32"/>
        <v>9108916.2369551975</v>
      </c>
      <c r="AB138" s="55">
        <f t="shared" si="33"/>
        <v>-9712254.5492930785</v>
      </c>
      <c r="AC138" s="55">
        <f t="shared" si="28"/>
        <v>-603338.31233788095</v>
      </c>
      <c r="AD138" s="55">
        <f t="shared" si="29"/>
        <v>0</v>
      </c>
      <c r="AE138" s="14">
        <f t="shared" si="30"/>
        <v>1</v>
      </c>
      <c r="AF138" s="14">
        <f>PRODUCT($AE$3:$AE138)</f>
        <v>1.549318229084294</v>
      </c>
      <c r="AG138" s="120">
        <f>(POWER(AF138,1/COUNTA($J$3:$J138))-1)*360/28</f>
        <v>0.10870794921864459</v>
      </c>
    </row>
    <row r="139" spans="20:33" x14ac:dyDescent="0.25">
      <c r="T139" s="4">
        <f t="shared" si="25"/>
        <v>0.11244999999999999</v>
      </c>
      <c r="U139" s="55">
        <f t="shared" si="26"/>
        <v>0</v>
      </c>
      <c r="V139" s="55">
        <f t="shared" si="27"/>
        <v>0</v>
      </c>
      <c r="Y139" s="55">
        <f t="shared" si="34"/>
        <v>0</v>
      </c>
      <c r="Z139" s="55">
        <f t="shared" si="31"/>
        <v>0</v>
      </c>
      <c r="AA139" s="55">
        <f t="shared" si="32"/>
        <v>9108916.2369551975</v>
      </c>
      <c r="AB139" s="55">
        <f t="shared" si="33"/>
        <v>-9712254.5492930785</v>
      </c>
      <c r="AC139" s="55">
        <f t="shared" si="28"/>
        <v>-603338.31233788095</v>
      </c>
      <c r="AD139" s="55">
        <f t="shared" si="29"/>
        <v>0</v>
      </c>
      <c r="AE139" s="14">
        <f t="shared" si="30"/>
        <v>1</v>
      </c>
      <c r="AF139" s="14">
        <f>PRODUCT($AE$3:$AE139)</f>
        <v>1.549318229084294</v>
      </c>
      <c r="AG139" s="120">
        <f>(POWER(AF139,1/COUNTA($J$3:$J139))-1)*360/28</f>
        <v>0.10870794921864459</v>
      </c>
    </row>
    <row r="140" spans="20:33" x14ac:dyDescent="0.25">
      <c r="T140" s="4">
        <f t="shared" si="25"/>
        <v>0.11244999999999999</v>
      </c>
      <c r="U140" s="55">
        <f t="shared" si="26"/>
        <v>0</v>
      </c>
      <c r="V140" s="55">
        <f t="shared" si="27"/>
        <v>0</v>
      </c>
      <c r="Y140" s="55">
        <f t="shared" si="34"/>
        <v>0</v>
      </c>
      <c r="Z140" s="55">
        <f t="shared" si="31"/>
        <v>0</v>
      </c>
      <c r="AA140" s="55">
        <f t="shared" si="32"/>
        <v>9108916.2369551975</v>
      </c>
      <c r="AB140" s="55">
        <f t="shared" si="33"/>
        <v>-9712254.5492930785</v>
      </c>
      <c r="AC140" s="55">
        <f t="shared" si="28"/>
        <v>-603338.31233788095</v>
      </c>
      <c r="AD140" s="55">
        <f t="shared" si="29"/>
        <v>0</v>
      </c>
      <c r="AE140" s="14">
        <f t="shared" si="30"/>
        <v>1</v>
      </c>
      <c r="AF140" s="14">
        <f>PRODUCT($AE$3:$AE140)</f>
        <v>1.549318229084294</v>
      </c>
      <c r="AG140" s="120">
        <f>(POWER(AF140,1/COUNTA($J$3:$J140))-1)*360/28</f>
        <v>0.10870794921864459</v>
      </c>
    </row>
    <row r="141" spans="20:33" x14ac:dyDescent="0.25">
      <c r="T141" s="4">
        <f t="shared" si="25"/>
        <v>0.11244999999999999</v>
      </c>
      <c r="U141" s="55">
        <f t="shared" si="26"/>
        <v>0</v>
      </c>
      <c r="V141" s="55">
        <f t="shared" si="27"/>
        <v>0</v>
      </c>
      <c r="Y141" s="55">
        <f t="shared" si="34"/>
        <v>0</v>
      </c>
      <c r="Z141" s="55">
        <f t="shared" si="31"/>
        <v>0</v>
      </c>
      <c r="AA141" s="55">
        <f t="shared" si="32"/>
        <v>9108916.2369551975</v>
      </c>
      <c r="AB141" s="55">
        <f t="shared" si="33"/>
        <v>-9712254.5492930785</v>
      </c>
      <c r="AC141" s="55">
        <f t="shared" si="28"/>
        <v>-603338.31233788095</v>
      </c>
      <c r="AD141" s="55">
        <f t="shared" si="29"/>
        <v>0</v>
      </c>
      <c r="AE141" s="14">
        <f t="shared" si="30"/>
        <v>1</v>
      </c>
      <c r="AF141" s="14">
        <f>PRODUCT($AE$3:$AE141)</f>
        <v>1.549318229084294</v>
      </c>
      <c r="AG141" s="120">
        <f>(POWER(AF141,1/COUNTA($J$3:$J141))-1)*360/28</f>
        <v>0.10870794921864459</v>
      </c>
    </row>
    <row r="142" spans="20:33" x14ac:dyDescent="0.25">
      <c r="T142" s="4">
        <f t="shared" si="25"/>
        <v>0.11244999999999999</v>
      </c>
      <c r="U142" s="55">
        <f t="shared" si="26"/>
        <v>0</v>
      </c>
      <c r="V142" s="55">
        <f t="shared" si="27"/>
        <v>0</v>
      </c>
      <c r="Y142" s="55">
        <f t="shared" si="34"/>
        <v>0</v>
      </c>
      <c r="Z142" s="55">
        <f t="shared" si="31"/>
        <v>0</v>
      </c>
      <c r="AA142" s="55">
        <f t="shared" si="32"/>
        <v>9108916.2369551975</v>
      </c>
      <c r="AB142" s="55">
        <f t="shared" si="33"/>
        <v>-9712254.5492930785</v>
      </c>
      <c r="AC142" s="55">
        <f t="shared" si="28"/>
        <v>-603338.31233788095</v>
      </c>
      <c r="AD142" s="55">
        <f t="shared" si="29"/>
        <v>0</v>
      </c>
      <c r="AE142" s="14">
        <f t="shared" si="30"/>
        <v>1</v>
      </c>
      <c r="AF142" s="14">
        <f>PRODUCT($AE$3:$AE142)</f>
        <v>1.549318229084294</v>
      </c>
      <c r="AG142" s="120">
        <f>(POWER(AF142,1/COUNTA($J$3:$J142))-1)*360/28</f>
        <v>0.10870794921864459</v>
      </c>
    </row>
    <row r="143" spans="20:33" x14ac:dyDescent="0.25">
      <c r="T143" s="4">
        <f t="shared" si="25"/>
        <v>0.11244999999999999</v>
      </c>
      <c r="U143" s="55">
        <f t="shared" si="26"/>
        <v>0</v>
      </c>
      <c r="V143" s="55">
        <f t="shared" si="27"/>
        <v>0</v>
      </c>
      <c r="Y143" s="55">
        <f t="shared" si="34"/>
        <v>0</v>
      </c>
      <c r="Z143" s="55">
        <f t="shared" si="31"/>
        <v>0</v>
      </c>
      <c r="AA143" s="55">
        <f t="shared" si="32"/>
        <v>9108916.2369551975</v>
      </c>
      <c r="AB143" s="55">
        <f t="shared" si="33"/>
        <v>-9712254.5492930785</v>
      </c>
      <c r="AC143" s="55">
        <f t="shared" si="28"/>
        <v>-603338.31233788095</v>
      </c>
      <c r="AD143" s="55">
        <f t="shared" si="29"/>
        <v>0</v>
      </c>
      <c r="AE143" s="14">
        <f t="shared" si="30"/>
        <v>1</v>
      </c>
      <c r="AF143" s="14">
        <f>PRODUCT($AE$3:$AE143)</f>
        <v>1.549318229084294</v>
      </c>
      <c r="AG143" s="120">
        <f>(POWER(AF143,1/COUNTA($J$3:$J143))-1)*360/28</f>
        <v>0.10870794921864459</v>
      </c>
    </row>
    <row r="144" spans="20:33" x14ac:dyDescent="0.25">
      <c r="T144" s="4">
        <f t="shared" si="25"/>
        <v>0.11244999999999999</v>
      </c>
      <c r="U144" s="55">
        <f t="shared" si="26"/>
        <v>0</v>
      </c>
      <c r="V144" s="55">
        <f t="shared" si="27"/>
        <v>0</v>
      </c>
      <c r="Y144" s="55">
        <f t="shared" si="34"/>
        <v>0</v>
      </c>
      <c r="Z144" s="55">
        <f t="shared" si="31"/>
        <v>0</v>
      </c>
      <c r="AA144" s="55">
        <f t="shared" si="32"/>
        <v>9108916.2369551975</v>
      </c>
      <c r="AB144" s="55">
        <f t="shared" si="33"/>
        <v>-9712254.5492930785</v>
      </c>
      <c r="AC144" s="55">
        <f t="shared" si="28"/>
        <v>-603338.31233788095</v>
      </c>
      <c r="AD144" s="55">
        <f t="shared" si="29"/>
        <v>0</v>
      </c>
      <c r="AE144" s="14">
        <f t="shared" si="30"/>
        <v>1</v>
      </c>
      <c r="AF144" s="14">
        <f>PRODUCT($AE$3:$AE144)</f>
        <v>1.549318229084294</v>
      </c>
      <c r="AG144" s="120">
        <f>(POWER(AF144,1/COUNTA($J$3:$J144))-1)*360/28</f>
        <v>0.10870794921864459</v>
      </c>
    </row>
    <row r="145" spans="20:33" x14ac:dyDescent="0.25">
      <c r="T145" s="4">
        <f t="shared" si="25"/>
        <v>0.11244999999999999</v>
      </c>
      <c r="U145" s="55">
        <f t="shared" si="26"/>
        <v>0</v>
      </c>
      <c r="V145" s="55">
        <f t="shared" si="27"/>
        <v>0</v>
      </c>
      <c r="Y145" s="55">
        <f t="shared" si="34"/>
        <v>0</v>
      </c>
      <c r="Z145" s="55">
        <f t="shared" si="31"/>
        <v>0</v>
      </c>
      <c r="AA145" s="55">
        <f t="shared" si="32"/>
        <v>9108916.2369551975</v>
      </c>
      <c r="AB145" s="55">
        <f t="shared" si="33"/>
        <v>-9712254.5492930785</v>
      </c>
      <c r="AC145" s="55">
        <f t="shared" si="28"/>
        <v>-603338.31233788095</v>
      </c>
      <c r="AD145" s="55">
        <f t="shared" si="29"/>
        <v>0</v>
      </c>
      <c r="AE145" s="14">
        <f t="shared" si="30"/>
        <v>1</v>
      </c>
      <c r="AF145" s="14">
        <f>PRODUCT($AE$3:$AE145)</f>
        <v>1.549318229084294</v>
      </c>
      <c r="AG145" s="120">
        <f>(POWER(AF145,1/COUNTA($J$3:$J145))-1)*360/28</f>
        <v>0.10870794921864459</v>
      </c>
    </row>
    <row r="146" spans="20:33" x14ac:dyDescent="0.25">
      <c r="T146" s="4">
        <f t="shared" si="25"/>
        <v>0.11244999999999999</v>
      </c>
      <c r="U146" s="55">
        <f t="shared" si="26"/>
        <v>0</v>
      </c>
      <c r="V146" s="55">
        <f t="shared" si="27"/>
        <v>0</v>
      </c>
      <c r="Y146" s="55">
        <f t="shared" si="34"/>
        <v>0</v>
      </c>
      <c r="Z146" s="55">
        <f t="shared" si="31"/>
        <v>0</v>
      </c>
      <c r="AA146" s="55">
        <f t="shared" si="32"/>
        <v>9108916.2369551975</v>
      </c>
      <c r="AB146" s="55">
        <f t="shared" si="33"/>
        <v>-9712254.5492930785</v>
      </c>
      <c r="AC146" s="55">
        <f t="shared" si="28"/>
        <v>-603338.31233788095</v>
      </c>
      <c r="AD146" s="55">
        <f t="shared" si="29"/>
        <v>0</v>
      </c>
      <c r="AE146" s="14">
        <f t="shared" si="30"/>
        <v>1</v>
      </c>
      <c r="AF146" s="14">
        <f>PRODUCT($AE$3:$AE146)</f>
        <v>1.549318229084294</v>
      </c>
      <c r="AG146" s="120">
        <f>(POWER(AF146,1/COUNTA($J$3:$J146))-1)*360/28</f>
        <v>0.10870794921864459</v>
      </c>
    </row>
    <row r="147" spans="20:33" x14ac:dyDescent="0.25">
      <c r="T147" s="4">
        <f t="shared" si="25"/>
        <v>0.11244999999999999</v>
      </c>
      <c r="U147" s="55">
        <f t="shared" si="26"/>
        <v>0</v>
      </c>
      <c r="V147" s="55">
        <f t="shared" si="27"/>
        <v>0</v>
      </c>
      <c r="Y147" s="55">
        <f t="shared" si="34"/>
        <v>0</v>
      </c>
      <c r="Z147" s="55">
        <f t="shared" si="31"/>
        <v>0</v>
      </c>
      <c r="AA147" s="55">
        <f t="shared" si="32"/>
        <v>9108916.2369551975</v>
      </c>
      <c r="AB147" s="55">
        <f t="shared" si="33"/>
        <v>-9712254.5492930785</v>
      </c>
      <c r="AC147" s="55">
        <f t="shared" si="28"/>
        <v>-603338.31233788095</v>
      </c>
      <c r="AD147" s="55">
        <f t="shared" si="29"/>
        <v>0</v>
      </c>
      <c r="AE147" s="14">
        <f t="shared" si="30"/>
        <v>1</v>
      </c>
      <c r="AF147" s="14">
        <f>PRODUCT($AE$3:$AE147)</f>
        <v>1.549318229084294</v>
      </c>
      <c r="AG147" s="120">
        <f>(POWER(AF147,1/COUNTA($J$3:$J147))-1)*360/28</f>
        <v>0.10870794921864459</v>
      </c>
    </row>
    <row r="148" spans="20:33" x14ac:dyDescent="0.25">
      <c r="T148" s="4">
        <f t="shared" si="25"/>
        <v>0.11244999999999999</v>
      </c>
      <c r="U148" s="55">
        <f t="shared" si="26"/>
        <v>0</v>
      </c>
      <c r="V148" s="55">
        <f t="shared" si="27"/>
        <v>0</v>
      </c>
      <c r="Y148" s="55">
        <f t="shared" si="34"/>
        <v>0</v>
      </c>
      <c r="Z148" s="55">
        <f t="shared" si="31"/>
        <v>0</v>
      </c>
      <c r="AA148" s="55">
        <f t="shared" si="32"/>
        <v>9108916.2369551975</v>
      </c>
      <c r="AB148" s="55">
        <f t="shared" si="33"/>
        <v>-9712254.5492930785</v>
      </c>
      <c r="AC148" s="55">
        <f t="shared" si="28"/>
        <v>-603338.31233788095</v>
      </c>
      <c r="AD148" s="55">
        <f t="shared" si="29"/>
        <v>0</v>
      </c>
      <c r="AE148" s="14">
        <f t="shared" si="30"/>
        <v>1</v>
      </c>
      <c r="AF148" s="14">
        <f>PRODUCT($AE$3:$AE148)</f>
        <v>1.549318229084294</v>
      </c>
      <c r="AG148" s="120">
        <f>(POWER(AF148,1/COUNTA($J$3:$J148))-1)*360/28</f>
        <v>0.10870794921864459</v>
      </c>
    </row>
    <row r="149" spans="20:33" x14ac:dyDescent="0.25">
      <c r="T149" s="4">
        <f t="shared" si="25"/>
        <v>0.11244999999999999</v>
      </c>
      <c r="U149" s="55">
        <f t="shared" si="26"/>
        <v>0</v>
      </c>
      <c r="V149" s="55">
        <f t="shared" si="27"/>
        <v>0</v>
      </c>
      <c r="Y149" s="55">
        <f t="shared" si="34"/>
        <v>0</v>
      </c>
      <c r="Z149" s="55">
        <f t="shared" si="31"/>
        <v>0</v>
      </c>
      <c r="AA149" s="55">
        <f t="shared" si="32"/>
        <v>9108916.2369551975</v>
      </c>
      <c r="AB149" s="55">
        <f t="shared" si="33"/>
        <v>-9712254.5492930785</v>
      </c>
      <c r="AC149" s="55">
        <f t="shared" si="28"/>
        <v>-603338.31233788095</v>
      </c>
      <c r="AD149" s="55">
        <f t="shared" si="29"/>
        <v>0</v>
      </c>
      <c r="AE149" s="14">
        <f t="shared" si="30"/>
        <v>1</v>
      </c>
      <c r="AF149" s="14">
        <f>PRODUCT($AE$3:$AE149)</f>
        <v>1.549318229084294</v>
      </c>
      <c r="AG149" s="120">
        <f>(POWER(AF149,1/COUNTA($J$3:$J149))-1)*360/28</f>
        <v>0.10870794921864459</v>
      </c>
    </row>
    <row r="150" spans="20:33" x14ac:dyDescent="0.25">
      <c r="T150" s="4">
        <f t="shared" si="25"/>
        <v>0.11244999999999999</v>
      </c>
      <c r="U150" s="55">
        <f t="shared" si="26"/>
        <v>0</v>
      </c>
      <c r="V150" s="55">
        <f t="shared" si="27"/>
        <v>0</v>
      </c>
      <c r="Y150" s="55">
        <f t="shared" si="34"/>
        <v>0</v>
      </c>
      <c r="Z150" s="55">
        <f t="shared" si="31"/>
        <v>0</v>
      </c>
      <c r="AA150" s="55">
        <f t="shared" si="32"/>
        <v>9108916.2369551975</v>
      </c>
      <c r="AB150" s="55">
        <f t="shared" si="33"/>
        <v>-9712254.5492930785</v>
      </c>
      <c r="AC150" s="55">
        <f t="shared" si="28"/>
        <v>-603338.31233788095</v>
      </c>
      <c r="AD150" s="55">
        <f t="shared" si="29"/>
        <v>0</v>
      </c>
      <c r="AE150" s="14">
        <f t="shared" si="30"/>
        <v>1</v>
      </c>
      <c r="AF150" s="14">
        <f>PRODUCT($AE$3:$AE150)</f>
        <v>1.549318229084294</v>
      </c>
      <c r="AG150" s="120">
        <f>(POWER(AF150,1/COUNTA($J$3:$J150))-1)*360/28</f>
        <v>0.10870794921864459</v>
      </c>
    </row>
    <row r="151" spans="20:33" x14ac:dyDescent="0.25">
      <c r="T151" s="4">
        <f t="shared" si="25"/>
        <v>0.11244999999999999</v>
      </c>
      <c r="U151" s="55">
        <f t="shared" si="26"/>
        <v>0</v>
      </c>
      <c r="V151" s="55">
        <f t="shared" si="27"/>
        <v>0</v>
      </c>
      <c r="Y151" s="55">
        <f t="shared" si="34"/>
        <v>0</v>
      </c>
      <c r="Z151" s="55">
        <f t="shared" si="31"/>
        <v>0</v>
      </c>
      <c r="AA151" s="55">
        <f t="shared" si="32"/>
        <v>9108916.2369551975</v>
      </c>
      <c r="AB151" s="55">
        <f t="shared" si="33"/>
        <v>-9712254.5492930785</v>
      </c>
      <c r="AC151" s="55">
        <f t="shared" si="28"/>
        <v>-603338.31233788095</v>
      </c>
      <c r="AD151" s="55">
        <f t="shared" si="29"/>
        <v>0</v>
      </c>
      <c r="AE151" s="14">
        <f t="shared" si="30"/>
        <v>1</v>
      </c>
      <c r="AF151" s="14">
        <f>PRODUCT($AE$3:$AE151)</f>
        <v>1.549318229084294</v>
      </c>
      <c r="AG151" s="120">
        <f>(POWER(AF151,1/COUNTA($J$3:$J151))-1)*360/28</f>
        <v>0.10870794921864459</v>
      </c>
    </row>
    <row r="152" spans="20:33" x14ac:dyDescent="0.25">
      <c r="T152" s="4">
        <f t="shared" si="25"/>
        <v>0.11244999999999999</v>
      </c>
      <c r="U152" s="55">
        <f t="shared" si="26"/>
        <v>0</v>
      </c>
      <c r="V152" s="55">
        <f t="shared" si="27"/>
        <v>0</v>
      </c>
      <c r="Y152" s="55">
        <f t="shared" si="34"/>
        <v>0</v>
      </c>
      <c r="Z152" s="55">
        <f t="shared" si="31"/>
        <v>0</v>
      </c>
      <c r="AA152" s="55">
        <f t="shared" si="32"/>
        <v>9108916.2369551975</v>
      </c>
      <c r="AB152" s="55">
        <f t="shared" si="33"/>
        <v>-9712254.5492930785</v>
      </c>
      <c r="AC152" s="55">
        <f t="shared" si="28"/>
        <v>-603338.31233788095</v>
      </c>
      <c r="AD152" s="55">
        <f t="shared" si="29"/>
        <v>0</v>
      </c>
      <c r="AE152" s="14">
        <f t="shared" si="30"/>
        <v>1</v>
      </c>
      <c r="AF152" s="14">
        <f>PRODUCT($AE$3:$AE152)</f>
        <v>1.549318229084294</v>
      </c>
      <c r="AG152" s="120">
        <f>(POWER(AF152,1/COUNTA($J$3:$J152))-1)*360/28</f>
        <v>0.10870794921864459</v>
      </c>
    </row>
    <row r="153" spans="20:33" x14ac:dyDescent="0.25">
      <c r="T153" s="4">
        <f t="shared" si="25"/>
        <v>0.11244999999999999</v>
      </c>
      <c r="U153" s="55">
        <f t="shared" si="26"/>
        <v>0</v>
      </c>
      <c r="V153" s="55">
        <f t="shared" si="27"/>
        <v>0</v>
      </c>
      <c r="Y153" s="55">
        <f t="shared" si="34"/>
        <v>0</v>
      </c>
      <c r="Z153" s="55">
        <f t="shared" si="31"/>
        <v>0</v>
      </c>
      <c r="AA153" s="55">
        <f t="shared" si="32"/>
        <v>9108916.2369551975</v>
      </c>
      <c r="AB153" s="55">
        <f t="shared" si="33"/>
        <v>-9712254.5492930785</v>
      </c>
      <c r="AC153" s="55">
        <f t="shared" si="28"/>
        <v>-603338.31233788095</v>
      </c>
      <c r="AD153" s="55">
        <f t="shared" si="29"/>
        <v>0</v>
      </c>
      <c r="AE153" s="14">
        <f t="shared" si="30"/>
        <v>1</v>
      </c>
      <c r="AF153" s="14">
        <f>PRODUCT($AE$3:$AE153)</f>
        <v>1.549318229084294</v>
      </c>
      <c r="AG153" s="120">
        <f>(POWER(AF153,1/COUNTA($J$3:$J153))-1)*360/28</f>
        <v>0.10870794921864459</v>
      </c>
    </row>
    <row r="154" spans="20:33" x14ac:dyDescent="0.25">
      <c r="T154" s="4">
        <f t="shared" si="25"/>
        <v>0.11244999999999999</v>
      </c>
      <c r="U154" s="55">
        <f t="shared" si="26"/>
        <v>0</v>
      </c>
      <c r="V154" s="55">
        <f t="shared" si="27"/>
        <v>0</v>
      </c>
      <c r="Y154" s="55">
        <f t="shared" si="34"/>
        <v>0</v>
      </c>
      <c r="Z154" s="55">
        <f t="shared" si="31"/>
        <v>0</v>
      </c>
      <c r="AA154" s="55">
        <f t="shared" si="32"/>
        <v>9108916.2369551975</v>
      </c>
      <c r="AB154" s="55">
        <f t="shared" si="33"/>
        <v>-9712254.5492930785</v>
      </c>
      <c r="AC154" s="55">
        <f t="shared" si="28"/>
        <v>-603338.31233788095</v>
      </c>
      <c r="AD154" s="55">
        <f t="shared" si="29"/>
        <v>0</v>
      </c>
      <c r="AE154" s="14">
        <f t="shared" si="30"/>
        <v>1</v>
      </c>
      <c r="AF154" s="14">
        <f>PRODUCT($AE$3:$AE154)</f>
        <v>1.549318229084294</v>
      </c>
      <c r="AG154" s="120">
        <f>(POWER(AF154,1/COUNTA($J$3:$J154))-1)*360/28</f>
        <v>0.10870794921864459</v>
      </c>
    </row>
    <row r="155" spans="20:33" x14ac:dyDescent="0.25">
      <c r="T155" s="4">
        <f t="shared" si="25"/>
        <v>0.11244999999999999</v>
      </c>
      <c r="U155" s="55">
        <f t="shared" si="26"/>
        <v>0</v>
      </c>
      <c r="V155" s="55">
        <f t="shared" si="27"/>
        <v>0</v>
      </c>
      <c r="Y155" s="55">
        <f t="shared" si="34"/>
        <v>0</v>
      </c>
      <c r="Z155" s="55">
        <f t="shared" si="31"/>
        <v>0</v>
      </c>
      <c r="AA155" s="55">
        <f t="shared" si="32"/>
        <v>9108916.2369551975</v>
      </c>
      <c r="AB155" s="55">
        <f t="shared" si="33"/>
        <v>-9712254.5492930785</v>
      </c>
      <c r="AC155" s="55">
        <f t="shared" si="28"/>
        <v>-603338.31233788095</v>
      </c>
      <c r="AD155" s="55">
        <f t="shared" si="29"/>
        <v>0</v>
      </c>
      <c r="AE155" s="14">
        <f t="shared" si="30"/>
        <v>1</v>
      </c>
      <c r="AF155" s="14">
        <f>PRODUCT($AE$3:$AE155)</f>
        <v>1.549318229084294</v>
      </c>
      <c r="AG155" s="120">
        <f>(POWER(AF155,1/COUNTA($J$3:$J155))-1)*360/28</f>
        <v>0.10870794921864459</v>
      </c>
    </row>
    <row r="156" spans="20:33" x14ac:dyDescent="0.25">
      <c r="T156" s="4">
        <f t="shared" si="25"/>
        <v>0.11244999999999999</v>
      </c>
      <c r="U156" s="55">
        <f t="shared" si="26"/>
        <v>0</v>
      </c>
      <c r="V156" s="55">
        <f t="shared" si="27"/>
        <v>0</v>
      </c>
      <c r="Y156" s="55">
        <f t="shared" si="34"/>
        <v>0</v>
      </c>
      <c r="Z156" s="55">
        <f t="shared" si="31"/>
        <v>0</v>
      </c>
      <c r="AA156" s="55">
        <f t="shared" si="32"/>
        <v>9108916.2369551975</v>
      </c>
      <c r="AB156" s="55">
        <f t="shared" si="33"/>
        <v>-9712254.5492930785</v>
      </c>
      <c r="AC156" s="55">
        <f t="shared" si="28"/>
        <v>-603338.31233788095</v>
      </c>
      <c r="AD156" s="55">
        <f t="shared" si="29"/>
        <v>0</v>
      </c>
      <c r="AE156" s="14">
        <f t="shared" si="30"/>
        <v>1</v>
      </c>
      <c r="AF156" s="14">
        <f>PRODUCT($AE$3:$AE156)</f>
        <v>1.549318229084294</v>
      </c>
      <c r="AG156" s="120">
        <f>(POWER(AF156,1/COUNTA($J$3:$J156))-1)*360/28</f>
        <v>0.10870794921864459</v>
      </c>
    </row>
    <row r="157" spans="20:33" x14ac:dyDescent="0.25">
      <c r="T157" s="4">
        <f t="shared" si="25"/>
        <v>0.11244999999999999</v>
      </c>
      <c r="U157" s="55">
        <f t="shared" si="26"/>
        <v>0</v>
      </c>
      <c r="V157" s="55">
        <f t="shared" si="27"/>
        <v>0</v>
      </c>
      <c r="Y157" s="55">
        <f t="shared" si="34"/>
        <v>0</v>
      </c>
      <c r="Z157" s="55">
        <f t="shared" si="31"/>
        <v>0</v>
      </c>
      <c r="AA157" s="55">
        <f t="shared" si="32"/>
        <v>9108916.2369551975</v>
      </c>
      <c r="AB157" s="55">
        <f t="shared" si="33"/>
        <v>-9712254.5492930785</v>
      </c>
      <c r="AC157" s="55">
        <f t="shared" si="28"/>
        <v>-603338.31233788095</v>
      </c>
      <c r="AD157" s="55">
        <f t="shared" si="29"/>
        <v>0</v>
      </c>
      <c r="AE157" s="14">
        <f t="shared" si="30"/>
        <v>1</v>
      </c>
      <c r="AF157" s="14">
        <f>PRODUCT($AE$3:$AE157)</f>
        <v>1.549318229084294</v>
      </c>
      <c r="AG157" s="120">
        <f>(POWER(AF157,1/COUNTA($J$3:$J157))-1)*360/28</f>
        <v>0.10870794921864459</v>
      </c>
    </row>
    <row r="158" spans="20:33" x14ac:dyDescent="0.25">
      <c r="T158" s="4">
        <f t="shared" si="25"/>
        <v>0.11244999999999999</v>
      </c>
      <c r="U158" s="55">
        <f t="shared" si="26"/>
        <v>0</v>
      </c>
      <c r="V158" s="55">
        <f t="shared" si="27"/>
        <v>0</v>
      </c>
      <c r="Y158" s="55">
        <f t="shared" si="34"/>
        <v>0</v>
      </c>
      <c r="Z158" s="55">
        <f t="shared" si="31"/>
        <v>0</v>
      </c>
      <c r="AA158" s="55">
        <f t="shared" si="32"/>
        <v>9108916.2369551975</v>
      </c>
      <c r="AB158" s="55">
        <f t="shared" si="33"/>
        <v>-9712254.5492930785</v>
      </c>
      <c r="AC158" s="55">
        <f t="shared" si="28"/>
        <v>-603338.31233788095</v>
      </c>
      <c r="AD158" s="55">
        <f t="shared" si="29"/>
        <v>0</v>
      </c>
      <c r="AE158" s="14">
        <f t="shared" si="30"/>
        <v>1</v>
      </c>
      <c r="AF158" s="14">
        <f>PRODUCT($AE$3:$AE158)</f>
        <v>1.549318229084294</v>
      </c>
      <c r="AG158" s="120">
        <f>(POWER(AF158,1/COUNTA($J$3:$J158))-1)*360/28</f>
        <v>0.10870794921864459</v>
      </c>
    </row>
    <row r="159" spans="20:33" x14ac:dyDescent="0.25">
      <c r="T159" s="4">
        <f t="shared" si="25"/>
        <v>0.11244999999999999</v>
      </c>
      <c r="U159" s="55">
        <f t="shared" si="26"/>
        <v>0</v>
      </c>
      <c r="V159" s="55">
        <f t="shared" si="27"/>
        <v>0</v>
      </c>
      <c r="Y159" s="55">
        <f t="shared" si="34"/>
        <v>0</v>
      </c>
      <c r="Z159" s="55">
        <f t="shared" si="31"/>
        <v>0</v>
      </c>
      <c r="AA159" s="55">
        <f t="shared" si="32"/>
        <v>9108916.2369551975</v>
      </c>
      <c r="AB159" s="55">
        <f t="shared" si="33"/>
        <v>-9712254.5492930785</v>
      </c>
      <c r="AC159" s="55">
        <f t="shared" si="28"/>
        <v>-603338.31233788095</v>
      </c>
      <c r="AD159" s="55">
        <f t="shared" si="29"/>
        <v>0</v>
      </c>
      <c r="AE159" s="14">
        <f t="shared" si="30"/>
        <v>1</v>
      </c>
      <c r="AF159" s="14">
        <f>PRODUCT($AE$3:$AE159)</f>
        <v>1.549318229084294</v>
      </c>
      <c r="AG159" s="120">
        <f>(POWER(AF159,1/COUNTA($J$3:$J159))-1)*360/28</f>
        <v>0.10870794921864459</v>
      </c>
    </row>
    <row r="160" spans="20:33" x14ac:dyDescent="0.25">
      <c r="T160" s="4">
        <f t="shared" si="25"/>
        <v>0.11244999999999999</v>
      </c>
      <c r="U160" s="55">
        <f t="shared" si="26"/>
        <v>0</v>
      </c>
      <c r="V160" s="55">
        <f t="shared" si="27"/>
        <v>0</v>
      </c>
      <c r="Y160" s="55">
        <f t="shared" si="34"/>
        <v>0</v>
      </c>
      <c r="Z160" s="55">
        <f t="shared" si="31"/>
        <v>0</v>
      </c>
      <c r="AA160" s="55">
        <f t="shared" si="32"/>
        <v>9108916.2369551975</v>
      </c>
      <c r="AB160" s="55">
        <f t="shared" si="33"/>
        <v>-9712254.5492930785</v>
      </c>
      <c r="AC160" s="55">
        <f t="shared" si="28"/>
        <v>-603338.31233788095</v>
      </c>
      <c r="AD160" s="55">
        <f t="shared" si="29"/>
        <v>0</v>
      </c>
      <c r="AE160" s="14">
        <f t="shared" si="30"/>
        <v>1</v>
      </c>
      <c r="AF160" s="14">
        <f>PRODUCT($AE$3:$AE160)</f>
        <v>1.549318229084294</v>
      </c>
      <c r="AG160" s="120">
        <f>(POWER(AF160,1/COUNTA($J$3:$J160))-1)*360/28</f>
        <v>0.10870794921864459</v>
      </c>
    </row>
    <row r="161" spans="20:33" x14ac:dyDescent="0.25">
      <c r="T161" s="4">
        <f t="shared" si="25"/>
        <v>0.11244999999999999</v>
      </c>
      <c r="U161" s="55">
        <f t="shared" si="26"/>
        <v>0</v>
      </c>
      <c r="V161" s="55">
        <f t="shared" si="27"/>
        <v>0</v>
      </c>
      <c r="Y161" s="55">
        <f t="shared" si="34"/>
        <v>0</v>
      </c>
      <c r="Z161" s="55">
        <f t="shared" si="31"/>
        <v>0</v>
      </c>
      <c r="AA161" s="55">
        <f t="shared" si="32"/>
        <v>9108916.2369551975</v>
      </c>
      <c r="AB161" s="55">
        <f t="shared" si="33"/>
        <v>-9712254.5492930785</v>
      </c>
      <c r="AC161" s="55">
        <f t="shared" si="28"/>
        <v>-603338.31233788095</v>
      </c>
      <c r="AD161" s="55">
        <f t="shared" si="29"/>
        <v>0</v>
      </c>
      <c r="AE161" s="14">
        <f t="shared" si="30"/>
        <v>1</v>
      </c>
      <c r="AF161" s="14">
        <f>PRODUCT($AE$3:$AE161)</f>
        <v>1.549318229084294</v>
      </c>
      <c r="AG161" s="120">
        <f>(POWER(AF161,1/COUNTA($J$3:$J161))-1)*360/28</f>
        <v>0.10870794921864459</v>
      </c>
    </row>
    <row r="162" spans="20:33" x14ac:dyDescent="0.25">
      <c r="T162" s="4">
        <f t="shared" si="25"/>
        <v>0.11244999999999999</v>
      </c>
      <c r="U162" s="55">
        <f t="shared" si="26"/>
        <v>0</v>
      </c>
      <c r="V162" s="55">
        <f t="shared" si="27"/>
        <v>0</v>
      </c>
      <c r="Y162" s="55">
        <f t="shared" si="34"/>
        <v>0</v>
      </c>
      <c r="Z162" s="55">
        <f t="shared" si="31"/>
        <v>0</v>
      </c>
      <c r="AA162" s="55">
        <f t="shared" si="32"/>
        <v>9108916.2369551975</v>
      </c>
      <c r="AB162" s="55">
        <f t="shared" si="33"/>
        <v>-9712254.5492930785</v>
      </c>
      <c r="AC162" s="55">
        <f t="shared" si="28"/>
        <v>-603338.31233788095</v>
      </c>
      <c r="AD162" s="55">
        <f t="shared" si="29"/>
        <v>0</v>
      </c>
      <c r="AE162" s="14">
        <f t="shared" si="30"/>
        <v>1</v>
      </c>
      <c r="AF162" s="14">
        <f>PRODUCT($AE$3:$AE162)</f>
        <v>1.549318229084294</v>
      </c>
      <c r="AG162" s="120">
        <f>(POWER(AF162,1/COUNTA($J$3:$J162))-1)*360/28</f>
        <v>0.10870794921864459</v>
      </c>
    </row>
    <row r="163" spans="20:33" x14ac:dyDescent="0.25">
      <c r="T163" s="4">
        <f t="shared" si="25"/>
        <v>0.11244999999999999</v>
      </c>
      <c r="U163" s="55">
        <f t="shared" si="26"/>
        <v>0</v>
      </c>
      <c r="V163" s="55">
        <f t="shared" si="27"/>
        <v>0</v>
      </c>
      <c r="Y163" s="55">
        <f t="shared" si="34"/>
        <v>0</v>
      </c>
      <c r="Z163" s="55">
        <f t="shared" si="31"/>
        <v>0</v>
      </c>
      <c r="AA163" s="55">
        <f t="shared" si="32"/>
        <v>9108916.2369551975</v>
      </c>
      <c r="AB163" s="55">
        <f t="shared" si="33"/>
        <v>-9712254.5492930785</v>
      </c>
      <c r="AC163" s="55">
        <f t="shared" si="28"/>
        <v>-603338.31233788095</v>
      </c>
      <c r="AD163" s="55">
        <f t="shared" si="29"/>
        <v>0</v>
      </c>
      <c r="AE163" s="14">
        <f t="shared" si="30"/>
        <v>1</v>
      </c>
      <c r="AF163" s="14">
        <f>PRODUCT($AE$3:$AE163)</f>
        <v>1.549318229084294</v>
      </c>
      <c r="AG163" s="120">
        <f>(POWER(AF163,1/COUNTA($J$3:$J163))-1)*360/28</f>
        <v>0.10870794921864459</v>
      </c>
    </row>
    <row r="164" spans="20:33" x14ac:dyDescent="0.25">
      <c r="T164" s="4">
        <f t="shared" si="25"/>
        <v>0.11244999999999999</v>
      </c>
      <c r="U164" s="55">
        <f t="shared" si="26"/>
        <v>0</v>
      </c>
      <c r="V164" s="55">
        <f t="shared" si="27"/>
        <v>0</v>
      </c>
      <c r="Y164" s="55">
        <f t="shared" si="34"/>
        <v>0</v>
      </c>
      <c r="Z164" s="55">
        <f t="shared" si="31"/>
        <v>0</v>
      </c>
      <c r="AA164" s="55">
        <f t="shared" si="32"/>
        <v>9108916.2369551975</v>
      </c>
      <c r="AB164" s="55">
        <f t="shared" si="33"/>
        <v>-9712254.5492930785</v>
      </c>
      <c r="AC164" s="55">
        <f t="shared" si="28"/>
        <v>-603338.31233788095</v>
      </c>
      <c r="AD164" s="55">
        <f t="shared" si="29"/>
        <v>0</v>
      </c>
      <c r="AE164" s="14">
        <f t="shared" si="30"/>
        <v>1</v>
      </c>
      <c r="AF164" s="14">
        <f>PRODUCT($AE$3:$AE164)</f>
        <v>1.549318229084294</v>
      </c>
      <c r="AG164" s="120">
        <f>(POWER(AF164,1/COUNTA($J$3:$J164))-1)*360/28</f>
        <v>0.10870794921864459</v>
      </c>
    </row>
    <row r="165" spans="20:33" x14ac:dyDescent="0.25">
      <c r="T165" s="4">
        <f t="shared" si="25"/>
        <v>0.11244999999999999</v>
      </c>
      <c r="U165" s="55">
        <f t="shared" si="26"/>
        <v>0</v>
      </c>
      <c r="V165" s="55">
        <f t="shared" si="27"/>
        <v>0</v>
      </c>
      <c r="Y165" s="55">
        <f t="shared" si="34"/>
        <v>0</v>
      </c>
      <c r="Z165" s="55">
        <f t="shared" si="31"/>
        <v>0</v>
      </c>
      <c r="AA165" s="55">
        <f t="shared" si="32"/>
        <v>9108916.2369551975</v>
      </c>
      <c r="AB165" s="55">
        <f t="shared" si="33"/>
        <v>-9712254.5492930785</v>
      </c>
      <c r="AC165" s="55">
        <f t="shared" si="28"/>
        <v>-603338.31233788095</v>
      </c>
      <c r="AD165" s="55">
        <f t="shared" si="29"/>
        <v>0</v>
      </c>
      <c r="AE165" s="14">
        <f t="shared" si="30"/>
        <v>1</v>
      </c>
      <c r="AF165" s="14">
        <f>PRODUCT($AE$3:$AE165)</f>
        <v>1.549318229084294</v>
      </c>
      <c r="AG165" s="120">
        <f>(POWER(AF165,1/COUNTA($J$3:$J165))-1)*360/28</f>
        <v>0.10870794921864459</v>
      </c>
    </row>
    <row r="166" spans="20:33" x14ac:dyDescent="0.25">
      <c r="T166" s="4">
        <f t="shared" si="25"/>
        <v>0.11244999999999999</v>
      </c>
      <c r="U166" s="55">
        <f t="shared" si="26"/>
        <v>0</v>
      </c>
      <c r="V166" s="55">
        <f t="shared" si="27"/>
        <v>0</v>
      </c>
      <c r="Y166" s="55">
        <f t="shared" si="34"/>
        <v>0</v>
      </c>
      <c r="Z166" s="55">
        <f t="shared" si="31"/>
        <v>0</v>
      </c>
      <c r="AA166" s="55">
        <f t="shared" si="32"/>
        <v>9108916.2369551975</v>
      </c>
      <c r="AB166" s="55">
        <f t="shared" si="33"/>
        <v>-9712254.5492930785</v>
      </c>
      <c r="AC166" s="55">
        <f t="shared" si="28"/>
        <v>-603338.31233788095</v>
      </c>
      <c r="AD166" s="55">
        <f t="shared" si="29"/>
        <v>0</v>
      </c>
      <c r="AE166" s="14">
        <f t="shared" si="30"/>
        <v>1</v>
      </c>
      <c r="AF166" s="14">
        <f>PRODUCT($AE$3:$AE166)</f>
        <v>1.549318229084294</v>
      </c>
      <c r="AG166" s="120">
        <f>(POWER(AF166,1/COUNTA($J$3:$J166))-1)*360/28</f>
        <v>0.10870794921864459</v>
      </c>
    </row>
    <row r="167" spans="20:33" x14ac:dyDescent="0.25">
      <c r="T167" s="4">
        <f t="shared" si="25"/>
        <v>0.11244999999999999</v>
      </c>
      <c r="U167" s="55">
        <f t="shared" si="26"/>
        <v>0</v>
      </c>
      <c r="V167" s="55">
        <f t="shared" si="27"/>
        <v>0</v>
      </c>
      <c r="Y167" s="55">
        <f t="shared" si="34"/>
        <v>0</v>
      </c>
      <c r="Z167" s="55">
        <f t="shared" si="31"/>
        <v>0</v>
      </c>
      <c r="AA167" s="55">
        <f t="shared" si="32"/>
        <v>9108916.2369551975</v>
      </c>
      <c r="AB167" s="55">
        <f t="shared" si="33"/>
        <v>-9712254.5492930785</v>
      </c>
      <c r="AC167" s="55">
        <f t="shared" si="28"/>
        <v>-603338.31233788095</v>
      </c>
      <c r="AD167" s="55">
        <f t="shared" si="29"/>
        <v>0</v>
      </c>
      <c r="AE167" s="14">
        <f t="shared" si="30"/>
        <v>1</v>
      </c>
      <c r="AF167" s="14">
        <f>PRODUCT($AE$3:$AE167)</f>
        <v>1.549318229084294</v>
      </c>
      <c r="AG167" s="120">
        <f>(POWER(AF167,1/COUNTA($J$3:$J167))-1)*360/28</f>
        <v>0.10870794921864459</v>
      </c>
    </row>
    <row r="168" spans="20:33" x14ac:dyDescent="0.25">
      <c r="T168" s="4">
        <f t="shared" si="25"/>
        <v>0.11244999999999999</v>
      </c>
      <c r="U168" s="55">
        <f t="shared" si="26"/>
        <v>0</v>
      </c>
      <c r="V168" s="55">
        <f t="shared" si="27"/>
        <v>0</v>
      </c>
      <c r="Y168" s="55">
        <f t="shared" si="34"/>
        <v>0</v>
      </c>
      <c r="Z168" s="55">
        <f t="shared" si="31"/>
        <v>0</v>
      </c>
      <c r="AA168" s="55">
        <f t="shared" si="32"/>
        <v>9108916.2369551975</v>
      </c>
      <c r="AB168" s="55">
        <f t="shared" si="33"/>
        <v>-9712254.5492930785</v>
      </c>
      <c r="AC168" s="55">
        <f t="shared" si="28"/>
        <v>-603338.31233788095</v>
      </c>
      <c r="AD168" s="55">
        <f t="shared" si="29"/>
        <v>0</v>
      </c>
      <c r="AE168" s="14">
        <f t="shared" si="30"/>
        <v>1</v>
      </c>
      <c r="AF168" s="14">
        <f>PRODUCT($AE$3:$AE168)</f>
        <v>1.549318229084294</v>
      </c>
      <c r="AG168" s="120">
        <f>(POWER(AF168,1/COUNTA($J$3:$J168))-1)*360/28</f>
        <v>0.10870794921864459</v>
      </c>
    </row>
    <row r="169" spans="20:33" x14ac:dyDescent="0.25">
      <c r="T169" s="4">
        <f t="shared" si="25"/>
        <v>0.11244999999999999</v>
      </c>
      <c r="U169" s="55">
        <f t="shared" si="26"/>
        <v>0</v>
      </c>
      <c r="V169" s="55">
        <f t="shared" si="27"/>
        <v>0</v>
      </c>
      <c r="Y169" s="55">
        <f t="shared" si="34"/>
        <v>0</v>
      </c>
      <c r="Z169" s="55">
        <f t="shared" si="31"/>
        <v>0</v>
      </c>
      <c r="AA169" s="55">
        <f t="shared" si="32"/>
        <v>9108916.2369551975</v>
      </c>
      <c r="AB169" s="55">
        <f t="shared" si="33"/>
        <v>-9712254.5492930785</v>
      </c>
      <c r="AC169" s="55">
        <f t="shared" si="28"/>
        <v>-603338.31233788095</v>
      </c>
      <c r="AD169" s="55">
        <f t="shared" si="29"/>
        <v>0</v>
      </c>
      <c r="AE169" s="14">
        <f t="shared" si="30"/>
        <v>1</v>
      </c>
      <c r="AF169" s="14">
        <f>PRODUCT($AE$3:$AE169)</f>
        <v>1.549318229084294</v>
      </c>
      <c r="AG169" s="120">
        <f>(POWER(AF169,1/COUNTA($J$3:$J169))-1)*360/28</f>
        <v>0.10870794921864459</v>
      </c>
    </row>
    <row r="170" spans="20:33" x14ac:dyDescent="0.25">
      <c r="T170" s="4">
        <f t="shared" si="25"/>
        <v>0.11244999999999999</v>
      </c>
      <c r="U170" s="55">
        <f t="shared" si="26"/>
        <v>0</v>
      </c>
      <c r="V170" s="55">
        <f t="shared" si="27"/>
        <v>0</v>
      </c>
      <c r="Y170" s="55">
        <f t="shared" si="34"/>
        <v>0</v>
      </c>
      <c r="Z170" s="55">
        <f t="shared" si="31"/>
        <v>0</v>
      </c>
      <c r="AA170" s="55">
        <f t="shared" si="32"/>
        <v>9108916.2369551975</v>
      </c>
      <c r="AB170" s="55">
        <f t="shared" si="33"/>
        <v>-9712254.5492930785</v>
      </c>
      <c r="AC170" s="55">
        <f t="shared" si="28"/>
        <v>-603338.31233788095</v>
      </c>
      <c r="AD170" s="55">
        <f t="shared" si="29"/>
        <v>0</v>
      </c>
      <c r="AE170" s="14">
        <f t="shared" si="30"/>
        <v>1</v>
      </c>
      <c r="AF170" s="14">
        <f>PRODUCT($AE$3:$AE170)</f>
        <v>1.549318229084294</v>
      </c>
      <c r="AG170" s="120">
        <f>(POWER(AF170,1/COUNTA($J$3:$J170))-1)*360/28</f>
        <v>0.10870794921864459</v>
      </c>
    </row>
    <row r="171" spans="20:33" x14ac:dyDescent="0.25">
      <c r="T171" s="4">
        <f t="shared" si="25"/>
        <v>0.11244999999999999</v>
      </c>
      <c r="U171" s="55">
        <f t="shared" si="26"/>
        <v>0</v>
      </c>
      <c r="V171" s="55">
        <f t="shared" si="27"/>
        <v>0</v>
      </c>
      <c r="Y171" s="55">
        <f t="shared" si="34"/>
        <v>0</v>
      </c>
      <c r="Z171" s="55">
        <f t="shared" si="31"/>
        <v>0</v>
      </c>
      <c r="AA171" s="55">
        <f t="shared" si="32"/>
        <v>9108916.2369551975</v>
      </c>
      <c r="AB171" s="55">
        <f t="shared" si="33"/>
        <v>-9712254.5492930785</v>
      </c>
      <c r="AC171" s="55">
        <f t="shared" si="28"/>
        <v>-603338.31233788095</v>
      </c>
      <c r="AD171" s="55">
        <f t="shared" si="29"/>
        <v>0</v>
      </c>
      <c r="AE171" s="14">
        <f t="shared" si="30"/>
        <v>1</v>
      </c>
      <c r="AF171" s="14">
        <f>PRODUCT($AE$3:$AE171)</f>
        <v>1.549318229084294</v>
      </c>
      <c r="AG171" s="120">
        <f>(POWER(AF171,1/COUNTA($J$3:$J171))-1)*360/28</f>
        <v>0.10870794921864459</v>
      </c>
    </row>
    <row r="172" spans="20:33" x14ac:dyDescent="0.25">
      <c r="T172" s="4">
        <f t="shared" si="25"/>
        <v>0.11244999999999999</v>
      </c>
      <c r="U172" s="55">
        <f t="shared" si="26"/>
        <v>0</v>
      </c>
      <c r="V172" s="55">
        <f t="shared" si="27"/>
        <v>0</v>
      </c>
      <c r="Y172" s="55">
        <f t="shared" si="34"/>
        <v>0</v>
      </c>
      <c r="Z172" s="55">
        <f t="shared" si="31"/>
        <v>0</v>
      </c>
      <c r="AA172" s="55">
        <f t="shared" si="32"/>
        <v>9108916.2369551975</v>
      </c>
      <c r="AB172" s="55">
        <f t="shared" si="33"/>
        <v>-9712254.5492930785</v>
      </c>
      <c r="AC172" s="55">
        <f t="shared" si="28"/>
        <v>-603338.31233788095</v>
      </c>
      <c r="AD172" s="55">
        <f t="shared" si="29"/>
        <v>0</v>
      </c>
      <c r="AE172" s="14">
        <f t="shared" si="30"/>
        <v>1</v>
      </c>
      <c r="AF172" s="14">
        <f>PRODUCT($AE$3:$AE172)</f>
        <v>1.549318229084294</v>
      </c>
      <c r="AG172" s="120">
        <f>(POWER(AF172,1/COUNTA($J$3:$J172))-1)*360/28</f>
        <v>0.10870794921864459</v>
      </c>
    </row>
    <row r="173" spans="20:33" x14ac:dyDescent="0.25">
      <c r="T173" s="4">
        <f t="shared" si="25"/>
        <v>0.11244999999999999</v>
      </c>
      <c r="U173" s="55">
        <f t="shared" si="26"/>
        <v>0</v>
      </c>
      <c r="V173" s="55">
        <f t="shared" si="27"/>
        <v>0</v>
      </c>
      <c r="Y173" s="55">
        <f t="shared" si="34"/>
        <v>0</v>
      </c>
      <c r="Z173" s="55">
        <f t="shared" si="31"/>
        <v>0</v>
      </c>
      <c r="AA173" s="55">
        <f t="shared" si="32"/>
        <v>9108916.2369551975</v>
      </c>
      <c r="AB173" s="55">
        <f t="shared" si="33"/>
        <v>-9712254.5492930785</v>
      </c>
      <c r="AC173" s="55">
        <f t="shared" si="28"/>
        <v>-603338.31233788095</v>
      </c>
      <c r="AD173" s="55">
        <f t="shared" si="29"/>
        <v>0</v>
      </c>
      <c r="AE173" s="14">
        <f t="shared" si="30"/>
        <v>1</v>
      </c>
      <c r="AF173" s="14">
        <f>PRODUCT($AE$3:$AE173)</f>
        <v>1.549318229084294</v>
      </c>
      <c r="AG173" s="120">
        <f>(POWER(AF173,1/COUNTA($J$3:$J173))-1)*360/28</f>
        <v>0.10870794921864459</v>
      </c>
    </row>
    <row r="174" spans="20:33" x14ac:dyDescent="0.25">
      <c r="T174" s="4">
        <f t="shared" si="25"/>
        <v>0.11244999999999999</v>
      </c>
      <c r="U174" s="55">
        <f t="shared" si="26"/>
        <v>0</v>
      </c>
      <c r="V174" s="55">
        <f t="shared" si="27"/>
        <v>0</v>
      </c>
      <c r="Y174" s="55">
        <f t="shared" si="34"/>
        <v>0</v>
      </c>
      <c r="Z174" s="55">
        <f t="shared" si="31"/>
        <v>0</v>
      </c>
      <c r="AA174" s="55">
        <f t="shared" si="32"/>
        <v>9108916.2369551975</v>
      </c>
      <c r="AB174" s="55">
        <f t="shared" si="33"/>
        <v>-9712254.5492930785</v>
      </c>
      <c r="AC174" s="55">
        <f t="shared" si="28"/>
        <v>-603338.31233788095</v>
      </c>
      <c r="AD174" s="55">
        <f t="shared" si="29"/>
        <v>0</v>
      </c>
      <c r="AE174" s="14">
        <f t="shared" si="30"/>
        <v>1</v>
      </c>
      <c r="AF174" s="14">
        <f>PRODUCT($AE$3:$AE174)</f>
        <v>1.549318229084294</v>
      </c>
      <c r="AG174" s="120">
        <f>(POWER(AF174,1/COUNTA($J$3:$J174))-1)*360/28</f>
        <v>0.10870794921864459</v>
      </c>
    </row>
    <row r="175" spans="20:33" x14ac:dyDescent="0.25">
      <c r="T175" s="4">
        <f t="shared" si="25"/>
        <v>0.11244999999999999</v>
      </c>
      <c r="U175" s="55">
        <f t="shared" si="26"/>
        <v>0</v>
      </c>
      <c r="V175" s="55">
        <f t="shared" si="27"/>
        <v>0</v>
      </c>
      <c r="Y175" s="55">
        <f t="shared" si="34"/>
        <v>0</v>
      </c>
      <c r="Z175" s="55">
        <f t="shared" si="31"/>
        <v>0</v>
      </c>
      <c r="AA175" s="55">
        <f t="shared" si="32"/>
        <v>9108916.2369551975</v>
      </c>
      <c r="AB175" s="55">
        <f t="shared" si="33"/>
        <v>-9712254.5492930785</v>
      </c>
      <c r="AC175" s="55">
        <f t="shared" si="28"/>
        <v>-603338.31233788095</v>
      </c>
      <c r="AD175" s="55">
        <f t="shared" si="29"/>
        <v>0</v>
      </c>
      <c r="AE175" s="14">
        <f t="shared" si="30"/>
        <v>1</v>
      </c>
      <c r="AF175" s="14">
        <f>PRODUCT($AE$3:$AE175)</f>
        <v>1.549318229084294</v>
      </c>
      <c r="AG175" s="120">
        <f>(POWER(AF175,1/COUNTA($J$3:$J175))-1)*360/28</f>
        <v>0.10870794921864459</v>
      </c>
    </row>
    <row r="176" spans="20:33" x14ac:dyDescent="0.25">
      <c r="T176" s="4">
        <f t="shared" si="25"/>
        <v>0.11244999999999999</v>
      </c>
      <c r="U176" s="55">
        <f t="shared" si="26"/>
        <v>0</v>
      </c>
      <c r="V176" s="55">
        <f t="shared" si="27"/>
        <v>0</v>
      </c>
      <c r="Y176" s="55">
        <f t="shared" si="34"/>
        <v>0</v>
      </c>
      <c r="Z176" s="55">
        <f t="shared" si="31"/>
        <v>0</v>
      </c>
      <c r="AA176" s="55">
        <f t="shared" si="32"/>
        <v>9108916.2369551975</v>
      </c>
      <c r="AB176" s="55">
        <f t="shared" si="33"/>
        <v>-9712254.5492930785</v>
      </c>
      <c r="AC176" s="55">
        <f t="shared" si="28"/>
        <v>-603338.31233788095</v>
      </c>
      <c r="AD176" s="55">
        <f t="shared" si="29"/>
        <v>0</v>
      </c>
      <c r="AE176" s="14">
        <f t="shared" si="30"/>
        <v>1</v>
      </c>
      <c r="AF176" s="14">
        <f>PRODUCT($AE$3:$AE176)</f>
        <v>1.549318229084294</v>
      </c>
      <c r="AG176" s="120">
        <f>(POWER(AF176,1/COUNTA($J$3:$J176))-1)*360/28</f>
        <v>0.10870794921864459</v>
      </c>
    </row>
    <row r="177" spans="20:33" x14ac:dyDescent="0.25">
      <c r="T177" s="4">
        <f t="shared" si="25"/>
        <v>0.11244999999999999</v>
      </c>
      <c r="U177" s="55">
        <f t="shared" si="26"/>
        <v>0</v>
      </c>
      <c r="V177" s="55">
        <f t="shared" si="27"/>
        <v>0</v>
      </c>
      <c r="Y177" s="55">
        <f t="shared" si="34"/>
        <v>0</v>
      </c>
      <c r="Z177" s="55">
        <f t="shared" si="31"/>
        <v>0</v>
      </c>
      <c r="AA177" s="55">
        <f t="shared" si="32"/>
        <v>9108916.2369551975</v>
      </c>
      <c r="AB177" s="55">
        <f t="shared" si="33"/>
        <v>-9712254.5492930785</v>
      </c>
      <c r="AC177" s="55">
        <f t="shared" si="28"/>
        <v>-603338.31233788095</v>
      </c>
      <c r="AD177" s="55">
        <f t="shared" si="29"/>
        <v>0</v>
      </c>
      <c r="AE177" s="14">
        <f t="shared" si="30"/>
        <v>1</v>
      </c>
      <c r="AF177" s="14">
        <f>PRODUCT($AE$3:$AE177)</f>
        <v>1.549318229084294</v>
      </c>
      <c r="AG177" s="120">
        <f>(POWER(AF177,1/COUNTA($J$3:$J177))-1)*360/28</f>
        <v>0.10870794921864459</v>
      </c>
    </row>
    <row r="178" spans="20:33" x14ac:dyDescent="0.25">
      <c r="T178" s="4">
        <f t="shared" si="25"/>
        <v>0.11244999999999999</v>
      </c>
      <c r="U178" s="55">
        <f t="shared" si="26"/>
        <v>0</v>
      </c>
      <c r="V178" s="55">
        <f t="shared" si="27"/>
        <v>0</v>
      </c>
      <c r="Y178" s="55">
        <f t="shared" si="34"/>
        <v>0</v>
      </c>
      <c r="Z178" s="55">
        <f t="shared" si="31"/>
        <v>0</v>
      </c>
      <c r="AA178" s="55">
        <f t="shared" si="32"/>
        <v>9108916.2369551975</v>
      </c>
      <c r="AB178" s="55">
        <f t="shared" si="33"/>
        <v>-9712254.5492930785</v>
      </c>
      <c r="AC178" s="55">
        <f t="shared" si="28"/>
        <v>-603338.31233788095</v>
      </c>
      <c r="AD178" s="55">
        <f t="shared" si="29"/>
        <v>0</v>
      </c>
      <c r="AE178" s="14">
        <f t="shared" si="30"/>
        <v>1</v>
      </c>
      <c r="AF178" s="14">
        <f>PRODUCT($AE$3:$AE178)</f>
        <v>1.549318229084294</v>
      </c>
      <c r="AG178" s="120">
        <f>(POWER(AF178,1/COUNTA($J$3:$J178))-1)*360/28</f>
        <v>0.10870794921864459</v>
      </c>
    </row>
    <row r="179" spans="20:33" x14ac:dyDescent="0.25">
      <c r="T179" s="4">
        <f t="shared" si="25"/>
        <v>0.11244999999999999</v>
      </c>
      <c r="U179" s="55">
        <f t="shared" si="26"/>
        <v>0</v>
      </c>
      <c r="V179" s="55">
        <f t="shared" si="27"/>
        <v>0</v>
      </c>
      <c r="Y179" s="55">
        <f t="shared" si="34"/>
        <v>0</v>
      </c>
      <c r="Z179" s="55">
        <f t="shared" si="31"/>
        <v>0</v>
      </c>
      <c r="AA179" s="55">
        <f t="shared" si="32"/>
        <v>9108916.2369551975</v>
      </c>
      <c r="AB179" s="55">
        <f t="shared" si="33"/>
        <v>-9712254.5492930785</v>
      </c>
      <c r="AC179" s="55">
        <f t="shared" si="28"/>
        <v>-603338.31233788095</v>
      </c>
      <c r="AD179" s="55">
        <f t="shared" si="29"/>
        <v>0</v>
      </c>
      <c r="AE179" s="14">
        <f t="shared" si="30"/>
        <v>1</v>
      </c>
      <c r="AF179" s="14">
        <f>PRODUCT($AE$3:$AE179)</f>
        <v>1.549318229084294</v>
      </c>
      <c r="AG179" s="120">
        <f>(POWER(AF179,1/COUNTA($J$3:$J179))-1)*360/28</f>
        <v>0.10870794921864459</v>
      </c>
    </row>
    <row r="180" spans="20:33" x14ac:dyDescent="0.25">
      <c r="T180" s="4">
        <f t="shared" si="25"/>
        <v>0.11244999999999999</v>
      </c>
      <c r="U180" s="55">
        <f t="shared" si="26"/>
        <v>0</v>
      </c>
      <c r="V180" s="55">
        <f t="shared" si="27"/>
        <v>0</v>
      </c>
      <c r="Y180" s="55">
        <f t="shared" si="34"/>
        <v>0</v>
      </c>
      <c r="Z180" s="55">
        <f t="shared" si="31"/>
        <v>0</v>
      </c>
      <c r="AA180" s="55">
        <f t="shared" si="32"/>
        <v>9108916.2369551975</v>
      </c>
      <c r="AB180" s="55">
        <f t="shared" si="33"/>
        <v>-9712254.5492930785</v>
      </c>
      <c r="AC180" s="55">
        <f t="shared" si="28"/>
        <v>-603338.31233788095</v>
      </c>
      <c r="AD180" s="55">
        <f t="shared" si="29"/>
        <v>0</v>
      </c>
      <c r="AE180" s="14">
        <f t="shared" si="30"/>
        <v>1</v>
      </c>
      <c r="AF180" s="14">
        <f>PRODUCT($AE$3:$AE180)</f>
        <v>1.549318229084294</v>
      </c>
      <c r="AG180" s="120">
        <f>(POWER(AF180,1/COUNTA($J$3:$J180))-1)*360/28</f>
        <v>0.10870794921864459</v>
      </c>
    </row>
    <row r="181" spans="20:33" x14ac:dyDescent="0.25">
      <c r="T181" s="4">
        <f t="shared" si="25"/>
        <v>0.11244999999999999</v>
      </c>
      <c r="U181" s="55">
        <f t="shared" si="26"/>
        <v>0</v>
      </c>
      <c r="V181" s="55">
        <f t="shared" si="27"/>
        <v>0</v>
      </c>
      <c r="Y181" s="55">
        <f t="shared" si="34"/>
        <v>0</v>
      </c>
      <c r="Z181" s="55">
        <f t="shared" si="31"/>
        <v>0</v>
      </c>
      <c r="AA181" s="55">
        <f t="shared" si="32"/>
        <v>9108916.2369551975</v>
      </c>
      <c r="AB181" s="55">
        <f t="shared" si="33"/>
        <v>-9712254.5492930785</v>
      </c>
      <c r="AC181" s="55">
        <f t="shared" si="28"/>
        <v>-603338.31233788095</v>
      </c>
      <c r="AD181" s="55">
        <f t="shared" si="29"/>
        <v>0</v>
      </c>
      <c r="AE181" s="14">
        <f t="shared" si="30"/>
        <v>1</v>
      </c>
      <c r="AF181" s="14">
        <f>PRODUCT($AE$3:$AE181)</f>
        <v>1.549318229084294</v>
      </c>
      <c r="AG181" s="120">
        <f>(POWER(AF181,1/COUNTA($J$3:$J181))-1)*360/28</f>
        <v>0.10870794921864459</v>
      </c>
    </row>
    <row r="182" spans="20:33" x14ac:dyDescent="0.25">
      <c r="T182" s="4">
        <f t="shared" si="25"/>
        <v>0.11244999999999999</v>
      </c>
      <c r="U182" s="55">
        <f t="shared" si="26"/>
        <v>0</v>
      </c>
      <c r="V182" s="55">
        <f t="shared" si="27"/>
        <v>0</v>
      </c>
      <c r="Y182" s="55">
        <f t="shared" si="34"/>
        <v>0</v>
      </c>
      <c r="Z182" s="55">
        <f t="shared" si="31"/>
        <v>0</v>
      </c>
      <c r="AA182" s="55">
        <f t="shared" si="32"/>
        <v>9108916.2369551975</v>
      </c>
      <c r="AB182" s="55">
        <f t="shared" si="33"/>
        <v>-9712254.5492930785</v>
      </c>
      <c r="AC182" s="55">
        <f t="shared" si="28"/>
        <v>-603338.31233788095</v>
      </c>
      <c r="AD182" s="55">
        <f t="shared" si="29"/>
        <v>0</v>
      </c>
      <c r="AE182" s="14">
        <f t="shared" si="30"/>
        <v>1</v>
      </c>
      <c r="AF182" s="14">
        <f>PRODUCT($AE$3:$AE182)</f>
        <v>1.549318229084294</v>
      </c>
      <c r="AG182" s="120">
        <f>(POWER(AF182,1/COUNTA($J$3:$J182))-1)*360/28</f>
        <v>0.10870794921864459</v>
      </c>
    </row>
    <row r="183" spans="20:33" x14ac:dyDescent="0.25">
      <c r="T183" s="4">
        <f t="shared" si="25"/>
        <v>0.11244999999999999</v>
      </c>
      <c r="U183" s="55">
        <f t="shared" si="26"/>
        <v>0</v>
      </c>
      <c r="V183" s="55">
        <f t="shared" si="27"/>
        <v>0</v>
      </c>
      <c r="Y183" s="55">
        <f t="shared" si="34"/>
        <v>0</v>
      </c>
      <c r="Z183" s="55">
        <f t="shared" si="31"/>
        <v>0</v>
      </c>
      <c r="AA183" s="55">
        <f t="shared" si="32"/>
        <v>9108916.2369551975</v>
      </c>
      <c r="AB183" s="55">
        <f t="shared" si="33"/>
        <v>-9712254.5492930785</v>
      </c>
      <c r="AC183" s="55">
        <f t="shared" si="28"/>
        <v>-603338.31233788095</v>
      </c>
      <c r="AD183" s="55">
        <f t="shared" si="29"/>
        <v>0</v>
      </c>
      <c r="AE183" s="14">
        <f t="shared" si="30"/>
        <v>1</v>
      </c>
      <c r="AF183" s="14">
        <f>PRODUCT($AE$3:$AE183)</f>
        <v>1.549318229084294</v>
      </c>
      <c r="AG183" s="120">
        <f>(POWER(AF183,1/COUNTA($J$3:$J183))-1)*360/28</f>
        <v>0.10870794921864459</v>
      </c>
    </row>
    <row r="184" spans="20:33" x14ac:dyDescent="0.25">
      <c r="T184" s="4">
        <f t="shared" ref="T184:T247" si="35">_xlfn.IFNA(INDEX($E$6:$E$24,MATCH($K184,$C$6:$C$24,1))/100,$D$1/100)</f>
        <v>0.11244999999999999</v>
      </c>
      <c r="U184" s="55">
        <f t="shared" ref="U184:U247" si="36">(-1*S184)*T184*Q184/360</f>
        <v>0</v>
      </c>
      <c r="V184" s="55">
        <f t="shared" si="27"/>
        <v>0</v>
      </c>
      <c r="Y184" s="55">
        <f t="shared" si="34"/>
        <v>0</v>
      </c>
      <c r="Z184" s="55">
        <f t="shared" si="31"/>
        <v>0</v>
      </c>
      <c r="AA184" s="55">
        <f t="shared" si="32"/>
        <v>9108916.2369551975</v>
      </c>
      <c r="AB184" s="55">
        <f t="shared" si="33"/>
        <v>-9712254.5492930785</v>
      </c>
      <c r="AC184" s="55">
        <f t="shared" si="28"/>
        <v>-603338.31233788095</v>
      </c>
      <c r="AD184" s="55">
        <f t="shared" si="29"/>
        <v>0</v>
      </c>
      <c r="AE184" s="14">
        <f t="shared" si="30"/>
        <v>1</v>
      </c>
      <c r="AF184" s="14">
        <f>PRODUCT($AE$3:$AE184)</f>
        <v>1.549318229084294</v>
      </c>
      <c r="AG184" s="120">
        <f>(POWER(AF184,1/COUNTA($J$3:$J184))-1)*360/28</f>
        <v>0.10870794921864459</v>
      </c>
    </row>
    <row r="185" spans="20:33" x14ac:dyDescent="0.25">
      <c r="T185" s="4">
        <f t="shared" si="35"/>
        <v>0.11244999999999999</v>
      </c>
      <c r="U185" s="55">
        <f t="shared" si="36"/>
        <v>0</v>
      </c>
      <c r="V185" s="55">
        <f t="shared" si="27"/>
        <v>0</v>
      </c>
      <c r="Y185" s="55">
        <f t="shared" si="34"/>
        <v>0</v>
      </c>
      <c r="Z185" s="55">
        <f t="shared" si="31"/>
        <v>0</v>
      </c>
      <c r="AA185" s="55">
        <f t="shared" si="32"/>
        <v>9108916.2369551975</v>
      </c>
      <c r="AB185" s="55">
        <f t="shared" si="33"/>
        <v>-9712254.5492930785</v>
      </c>
      <c r="AC185" s="55">
        <f t="shared" si="28"/>
        <v>-603338.31233788095</v>
      </c>
      <c r="AD185" s="55">
        <f t="shared" si="29"/>
        <v>0</v>
      </c>
      <c r="AE185" s="14">
        <f t="shared" si="30"/>
        <v>1</v>
      </c>
      <c r="AF185" s="14">
        <f>PRODUCT($AE$3:$AE185)</f>
        <v>1.549318229084294</v>
      </c>
      <c r="AG185" s="120">
        <f>(POWER(AF185,1/COUNTA($J$3:$J185))-1)*360/28</f>
        <v>0.10870794921864459</v>
      </c>
    </row>
    <row r="186" spans="20:33" x14ac:dyDescent="0.25">
      <c r="T186" s="4">
        <f t="shared" si="35"/>
        <v>0.11244999999999999</v>
      </c>
      <c r="U186" s="55">
        <f t="shared" si="36"/>
        <v>0</v>
      </c>
      <c r="V186" s="55">
        <f t="shared" si="27"/>
        <v>0</v>
      </c>
      <c r="Y186" s="55">
        <f t="shared" si="34"/>
        <v>0</v>
      </c>
      <c r="Z186" s="55">
        <f t="shared" si="31"/>
        <v>0</v>
      </c>
      <c r="AA186" s="55">
        <f t="shared" si="32"/>
        <v>9108916.2369551975</v>
      </c>
      <c r="AB186" s="55">
        <f t="shared" si="33"/>
        <v>-9712254.5492930785</v>
      </c>
      <c r="AC186" s="55">
        <f t="shared" si="28"/>
        <v>-603338.31233788095</v>
      </c>
      <c r="AD186" s="55">
        <f t="shared" si="29"/>
        <v>0</v>
      </c>
      <c r="AE186" s="14">
        <f t="shared" si="30"/>
        <v>1</v>
      </c>
      <c r="AF186" s="14">
        <f>PRODUCT($AE$3:$AE186)</f>
        <v>1.549318229084294</v>
      </c>
      <c r="AG186" s="120">
        <f>(POWER(AF186,1/COUNTA($J$3:$J186))-1)*360/28</f>
        <v>0.10870794921864459</v>
      </c>
    </row>
    <row r="187" spans="20:33" x14ac:dyDescent="0.25">
      <c r="T187" s="4">
        <f t="shared" si="35"/>
        <v>0.11244999999999999</v>
      </c>
      <c r="U187" s="55">
        <f t="shared" si="36"/>
        <v>0</v>
      </c>
      <c r="V187" s="55">
        <f t="shared" si="27"/>
        <v>0</v>
      </c>
      <c r="Y187" s="55">
        <f t="shared" si="34"/>
        <v>0</v>
      </c>
      <c r="Z187" s="55">
        <f t="shared" si="31"/>
        <v>0</v>
      </c>
      <c r="AA187" s="55">
        <f t="shared" si="32"/>
        <v>9108916.2369551975</v>
      </c>
      <c r="AB187" s="55">
        <f t="shared" si="33"/>
        <v>-9712254.5492930785</v>
      </c>
      <c r="AC187" s="55">
        <f t="shared" si="28"/>
        <v>-603338.31233788095</v>
      </c>
      <c r="AD187" s="55">
        <f t="shared" si="29"/>
        <v>0</v>
      </c>
      <c r="AE187" s="14">
        <f t="shared" si="30"/>
        <v>1</v>
      </c>
      <c r="AF187" s="14">
        <f>PRODUCT($AE$3:$AE187)</f>
        <v>1.549318229084294</v>
      </c>
      <c r="AG187" s="120">
        <f>(POWER(AF187,1/COUNTA($J$3:$J187))-1)*360/28</f>
        <v>0.10870794921864459</v>
      </c>
    </row>
    <row r="188" spans="20:33" x14ac:dyDescent="0.25">
      <c r="T188" s="4">
        <f t="shared" si="35"/>
        <v>0.11244999999999999</v>
      </c>
      <c r="U188" s="55">
        <f t="shared" si="36"/>
        <v>0</v>
      </c>
      <c r="V188" s="55">
        <f t="shared" si="27"/>
        <v>0</v>
      </c>
      <c r="Y188" s="55">
        <f t="shared" si="34"/>
        <v>0</v>
      </c>
      <c r="Z188" s="55">
        <f t="shared" si="31"/>
        <v>0</v>
      </c>
      <c r="AA188" s="55">
        <f t="shared" si="32"/>
        <v>9108916.2369551975</v>
      </c>
      <c r="AB188" s="55">
        <f t="shared" si="33"/>
        <v>-9712254.5492930785</v>
      </c>
      <c r="AC188" s="55">
        <f t="shared" si="28"/>
        <v>-603338.31233788095</v>
      </c>
      <c r="AD188" s="55">
        <f t="shared" si="29"/>
        <v>0</v>
      </c>
      <c r="AE188" s="14">
        <f t="shared" si="30"/>
        <v>1</v>
      </c>
      <c r="AF188" s="14">
        <f>PRODUCT($AE$3:$AE188)</f>
        <v>1.549318229084294</v>
      </c>
      <c r="AG188" s="120">
        <f>(POWER(AF188,1/COUNTA($J$3:$J188))-1)*360/28</f>
        <v>0.10870794921864459</v>
      </c>
    </row>
    <row r="189" spans="20:33" x14ac:dyDescent="0.25">
      <c r="T189" s="4">
        <f t="shared" si="35"/>
        <v>0.11244999999999999</v>
      </c>
      <c r="U189" s="55">
        <f t="shared" si="36"/>
        <v>0</v>
      </c>
      <c r="V189" s="55">
        <f t="shared" si="27"/>
        <v>0</v>
      </c>
      <c r="Y189" s="55">
        <f t="shared" si="34"/>
        <v>0</v>
      </c>
      <c r="Z189" s="55">
        <f t="shared" si="31"/>
        <v>0</v>
      </c>
      <c r="AA189" s="55">
        <f t="shared" si="32"/>
        <v>9108916.2369551975</v>
      </c>
      <c r="AB189" s="55">
        <f t="shared" si="33"/>
        <v>-9712254.5492930785</v>
      </c>
      <c r="AC189" s="55">
        <f t="shared" si="28"/>
        <v>-603338.31233788095</v>
      </c>
      <c r="AD189" s="55">
        <f t="shared" si="29"/>
        <v>0</v>
      </c>
      <c r="AE189" s="14">
        <f t="shared" si="30"/>
        <v>1</v>
      </c>
      <c r="AF189" s="14">
        <f>PRODUCT($AE$3:$AE189)</f>
        <v>1.549318229084294</v>
      </c>
      <c r="AG189" s="120">
        <f>(POWER(AF189,1/COUNTA($J$3:$J189))-1)*360/28</f>
        <v>0.10870794921864459</v>
      </c>
    </row>
    <row r="190" spans="20:33" x14ac:dyDescent="0.25">
      <c r="T190" s="4">
        <f t="shared" si="35"/>
        <v>0.11244999999999999</v>
      </c>
      <c r="U190" s="55">
        <f t="shared" si="36"/>
        <v>0</v>
      </c>
      <c r="V190" s="55">
        <f t="shared" si="27"/>
        <v>0</v>
      </c>
      <c r="Y190" s="55">
        <f t="shared" si="34"/>
        <v>0</v>
      </c>
      <c r="Z190" s="55">
        <f t="shared" si="31"/>
        <v>0</v>
      </c>
      <c r="AA190" s="55">
        <f t="shared" si="32"/>
        <v>9108916.2369551975</v>
      </c>
      <c r="AB190" s="55">
        <f t="shared" si="33"/>
        <v>-9712254.5492930785</v>
      </c>
      <c r="AC190" s="55">
        <f t="shared" si="28"/>
        <v>-603338.31233788095</v>
      </c>
      <c r="AD190" s="55">
        <f t="shared" si="29"/>
        <v>0</v>
      </c>
      <c r="AE190" s="14">
        <f t="shared" si="30"/>
        <v>1</v>
      </c>
      <c r="AF190" s="14">
        <f>PRODUCT($AE$3:$AE190)</f>
        <v>1.549318229084294</v>
      </c>
      <c r="AG190" s="120">
        <f>(POWER(AF190,1/COUNTA($J$3:$J190))-1)*360/28</f>
        <v>0.10870794921864459</v>
      </c>
    </row>
    <row r="191" spans="20:33" x14ac:dyDescent="0.25">
      <c r="T191" s="4">
        <f t="shared" si="35"/>
        <v>0.11244999999999999</v>
      </c>
      <c r="U191" s="55">
        <f t="shared" si="36"/>
        <v>0</v>
      </c>
      <c r="V191" s="55">
        <f t="shared" si="27"/>
        <v>0</v>
      </c>
      <c r="Y191" s="55">
        <f t="shared" si="34"/>
        <v>0</v>
      </c>
      <c r="Z191" s="55">
        <f t="shared" si="31"/>
        <v>0</v>
      </c>
      <c r="AA191" s="55">
        <f t="shared" si="32"/>
        <v>9108916.2369551975</v>
      </c>
      <c r="AB191" s="55">
        <f t="shared" si="33"/>
        <v>-9712254.5492930785</v>
      </c>
      <c r="AC191" s="55">
        <f t="shared" si="28"/>
        <v>-603338.31233788095</v>
      </c>
      <c r="AD191" s="55">
        <f t="shared" si="29"/>
        <v>0</v>
      </c>
      <c r="AE191" s="14">
        <f t="shared" si="30"/>
        <v>1</v>
      </c>
      <c r="AF191" s="14">
        <f>PRODUCT($AE$3:$AE191)</f>
        <v>1.549318229084294</v>
      </c>
      <c r="AG191" s="120">
        <f>(POWER(AF191,1/COUNTA($J$3:$J191))-1)*360/28</f>
        <v>0.10870794921864459</v>
      </c>
    </row>
    <row r="192" spans="20:33" x14ac:dyDescent="0.25">
      <c r="T192" s="4">
        <f t="shared" si="35"/>
        <v>0.11244999999999999</v>
      </c>
      <c r="U192" s="55">
        <f t="shared" si="36"/>
        <v>0</v>
      </c>
      <c r="V192" s="55">
        <f t="shared" si="27"/>
        <v>0</v>
      </c>
      <c r="Y192" s="55">
        <f t="shared" si="34"/>
        <v>0</v>
      </c>
      <c r="Z192" s="55">
        <f t="shared" si="31"/>
        <v>0</v>
      </c>
      <c r="AA192" s="55">
        <f t="shared" si="32"/>
        <v>9108916.2369551975</v>
      </c>
      <c r="AB192" s="55">
        <f t="shared" si="33"/>
        <v>-9712254.5492930785</v>
      </c>
      <c r="AC192" s="55">
        <f t="shared" si="28"/>
        <v>-603338.31233788095</v>
      </c>
      <c r="AD192" s="55">
        <f t="shared" si="29"/>
        <v>0</v>
      </c>
      <c r="AE192" s="14">
        <f t="shared" si="30"/>
        <v>1</v>
      </c>
      <c r="AF192" s="14">
        <f>PRODUCT($AE$3:$AE192)</f>
        <v>1.549318229084294</v>
      </c>
      <c r="AG192" s="120">
        <f>(POWER(AF192,1/COUNTA($J$3:$J192))-1)*360/28</f>
        <v>0.10870794921864459</v>
      </c>
    </row>
    <row r="193" spans="20:33" x14ac:dyDescent="0.25">
      <c r="T193" s="4">
        <f t="shared" si="35"/>
        <v>0.11244999999999999</v>
      </c>
      <c r="U193" s="55">
        <f t="shared" si="36"/>
        <v>0</v>
      </c>
      <c r="V193" s="55">
        <f t="shared" si="27"/>
        <v>0</v>
      </c>
      <c r="Y193" s="55">
        <f t="shared" si="34"/>
        <v>0</v>
      </c>
      <c r="Z193" s="55">
        <f t="shared" si="31"/>
        <v>0</v>
      </c>
      <c r="AA193" s="55">
        <f t="shared" si="32"/>
        <v>9108916.2369551975</v>
      </c>
      <c r="AB193" s="55">
        <f t="shared" si="33"/>
        <v>-9712254.5492930785</v>
      </c>
      <c r="AC193" s="55">
        <f t="shared" si="28"/>
        <v>-603338.31233788095</v>
      </c>
      <c r="AD193" s="55">
        <f t="shared" si="29"/>
        <v>0</v>
      </c>
      <c r="AE193" s="14">
        <f t="shared" si="30"/>
        <v>1</v>
      </c>
      <c r="AF193" s="14">
        <f>PRODUCT($AE$3:$AE193)</f>
        <v>1.549318229084294</v>
      </c>
      <c r="AG193" s="120">
        <f>(POWER(AF193,1/COUNTA($J$3:$J193))-1)*360/28</f>
        <v>0.10870794921864459</v>
      </c>
    </row>
    <row r="194" spans="20:33" x14ac:dyDescent="0.25">
      <c r="T194" s="4">
        <f t="shared" si="35"/>
        <v>0.11244999999999999</v>
      </c>
      <c r="U194" s="55">
        <f t="shared" si="36"/>
        <v>0</v>
      </c>
      <c r="V194" s="55">
        <f t="shared" si="27"/>
        <v>0</v>
      </c>
      <c r="Y194" s="55">
        <f t="shared" si="34"/>
        <v>0</v>
      </c>
      <c r="Z194" s="55">
        <f t="shared" si="31"/>
        <v>0</v>
      </c>
      <c r="AA194" s="55">
        <f t="shared" si="32"/>
        <v>9108916.2369551975</v>
      </c>
      <c r="AB194" s="55">
        <f t="shared" si="33"/>
        <v>-9712254.5492930785</v>
      </c>
      <c r="AC194" s="55">
        <f t="shared" si="28"/>
        <v>-603338.31233788095</v>
      </c>
      <c r="AD194" s="55">
        <f t="shared" si="29"/>
        <v>0</v>
      </c>
      <c r="AE194" s="14">
        <f t="shared" si="30"/>
        <v>1</v>
      </c>
      <c r="AF194" s="14">
        <f>PRODUCT($AE$3:$AE194)</f>
        <v>1.549318229084294</v>
      </c>
      <c r="AG194" s="120">
        <f>(POWER(AF194,1/COUNTA($J$3:$J194))-1)*360/28</f>
        <v>0.10870794921864459</v>
      </c>
    </row>
    <row r="195" spans="20:33" x14ac:dyDescent="0.25">
      <c r="T195" s="4">
        <f t="shared" si="35"/>
        <v>0.11244999999999999</v>
      </c>
      <c r="U195" s="55">
        <f t="shared" si="36"/>
        <v>0</v>
      </c>
      <c r="V195" s="55">
        <f t="shared" si="27"/>
        <v>0</v>
      </c>
      <c r="Y195" s="55">
        <f t="shared" si="34"/>
        <v>0</v>
      </c>
      <c r="Z195" s="55">
        <f t="shared" si="31"/>
        <v>0</v>
      </c>
      <c r="AA195" s="55">
        <f t="shared" si="32"/>
        <v>9108916.2369551975</v>
      </c>
      <c r="AB195" s="55">
        <f t="shared" si="33"/>
        <v>-9712254.5492930785</v>
      </c>
      <c r="AC195" s="55">
        <f t="shared" si="28"/>
        <v>-603338.31233788095</v>
      </c>
      <c r="AD195" s="55">
        <f t="shared" si="29"/>
        <v>0</v>
      </c>
      <c r="AE195" s="14">
        <f t="shared" si="30"/>
        <v>1</v>
      </c>
      <c r="AF195" s="14">
        <f>PRODUCT($AE$3:$AE195)</f>
        <v>1.549318229084294</v>
      </c>
      <c r="AG195" s="120">
        <f>(POWER(AF195,1/COUNTA($J$3:$J195))-1)*360/28</f>
        <v>0.10870794921864459</v>
      </c>
    </row>
    <row r="196" spans="20:33" x14ac:dyDescent="0.25">
      <c r="T196" s="4">
        <f t="shared" si="35"/>
        <v>0.11244999999999999</v>
      </c>
      <c r="U196" s="55">
        <f t="shared" si="36"/>
        <v>0</v>
      </c>
      <c r="V196" s="55">
        <f t="shared" ref="V196:V259" si="37">+N196+U196</f>
        <v>0</v>
      </c>
      <c r="Y196" s="55">
        <f t="shared" si="34"/>
        <v>0</v>
      </c>
      <c r="Z196" s="55">
        <f t="shared" si="31"/>
        <v>0</v>
      </c>
      <c r="AA196" s="55">
        <f t="shared" si="32"/>
        <v>9108916.2369551975</v>
      </c>
      <c r="AB196" s="55">
        <f t="shared" si="33"/>
        <v>-9712254.5492930785</v>
      </c>
      <c r="AC196" s="55">
        <f t="shared" ref="AC196" si="38">+AA196+AB196</f>
        <v>-603338.31233788095</v>
      </c>
      <c r="AD196" s="55">
        <f t="shared" ref="AD196:AD197" si="39">+AC196*X196</f>
        <v>0</v>
      </c>
      <c r="AE196" s="14">
        <f t="shared" ref="AE196:AE197" si="40">+(1+W196*Q196/360)</f>
        <v>1</v>
      </c>
      <c r="AF196" s="14">
        <f>PRODUCT($AE$3:$AE196)</f>
        <v>1.549318229084294</v>
      </c>
      <c r="AG196" s="120">
        <f>(POWER(AF196,1/COUNTA($J$3:$J196))-1)*360/28</f>
        <v>0.10870794921864459</v>
      </c>
    </row>
    <row r="197" spans="20:33" x14ac:dyDescent="0.25">
      <c r="T197" s="4">
        <f t="shared" si="35"/>
        <v>0.11244999999999999</v>
      </c>
      <c r="U197" s="55">
        <f t="shared" si="36"/>
        <v>0</v>
      </c>
      <c r="V197" s="55">
        <f t="shared" si="37"/>
        <v>0</v>
      </c>
      <c r="Y197" s="55">
        <f t="shared" si="34"/>
        <v>0</v>
      </c>
      <c r="Z197" s="55">
        <f t="shared" ref="Z197" si="41">+S197*$Z$2*$Q197/360</f>
        <v>0</v>
      </c>
      <c r="AA197" s="55">
        <f t="shared" ref="AA197" si="42">+AA196*(1+$Z$2*$Q197/360)+Z197</f>
        <v>9108916.2369551975</v>
      </c>
      <c r="AB197" s="55">
        <f t="shared" ref="AB197" si="43">+AB196*(1+$W197*$Q197/360)+O197</f>
        <v>-9712254.5492930785</v>
      </c>
      <c r="AC197" s="55">
        <f>+AA197+AB197</f>
        <v>-603338.31233788095</v>
      </c>
      <c r="AD197" s="55">
        <f t="shared" si="39"/>
        <v>0</v>
      </c>
      <c r="AE197" s="14">
        <f t="shared" si="40"/>
        <v>1</v>
      </c>
      <c r="AF197" s="14">
        <f>PRODUCT($AE$3:$AE197)</f>
        <v>1.549318229084294</v>
      </c>
      <c r="AG197" s="120">
        <f>(POWER(AF197,1/COUNTA($J$3:$J197))-1)*360/28</f>
        <v>0.10870794921864459</v>
      </c>
    </row>
    <row r="198" spans="20:33" x14ac:dyDescent="0.25">
      <c r="T198" s="4">
        <f t="shared" si="35"/>
        <v>0.11244999999999999</v>
      </c>
      <c r="U198" s="55">
        <f t="shared" si="36"/>
        <v>0</v>
      </c>
      <c r="V198" s="55">
        <f t="shared" si="37"/>
        <v>0</v>
      </c>
      <c r="Y198" s="55">
        <f t="shared" ref="Y198:Y261" si="44">+P198*X198</f>
        <v>0</v>
      </c>
      <c r="Z198" s="55">
        <f t="shared" ref="Z198:Z261" si="45">+S198*$Z$2*$Q198/360</f>
        <v>0</v>
      </c>
      <c r="AA198" s="55">
        <f t="shared" ref="AA198:AA261" si="46">+AA197*(1+$Z$2*$Q198/360)+Z198</f>
        <v>9108916.2369551975</v>
      </c>
      <c r="AB198" s="55">
        <f t="shared" ref="AB198:AB261" si="47">+AB197*(1+$W198*$Q198/360)+O198</f>
        <v>-9712254.5492930785</v>
      </c>
      <c r="AC198" s="55">
        <f t="shared" ref="AC198:AC261" si="48">+AA198+AB198</f>
        <v>-603338.31233788095</v>
      </c>
      <c r="AD198" s="55">
        <f t="shared" ref="AD198:AD261" si="49">+AC198*X198</f>
        <v>0</v>
      </c>
      <c r="AE198" s="14">
        <f t="shared" ref="AE198:AE261" si="50">+(1+W198*Q198/360)</f>
        <v>1</v>
      </c>
      <c r="AF198" s="14">
        <f>PRODUCT($AE$3:$AE198)</f>
        <v>1.549318229084294</v>
      </c>
      <c r="AG198" s="120">
        <f>(POWER(AF198,1/COUNTA($J$3:$J198))-1)*360/28</f>
        <v>0.10870794921864459</v>
      </c>
    </row>
    <row r="199" spans="20:33" x14ac:dyDescent="0.25">
      <c r="T199" s="4">
        <f t="shared" si="35"/>
        <v>0.11244999999999999</v>
      </c>
      <c r="U199" s="55">
        <f t="shared" si="36"/>
        <v>0</v>
      </c>
      <c r="V199" s="55">
        <f t="shared" si="37"/>
        <v>0</v>
      </c>
      <c r="Y199" s="55">
        <f t="shared" si="44"/>
        <v>0</v>
      </c>
      <c r="Z199" s="55">
        <f t="shared" si="45"/>
        <v>0</v>
      </c>
      <c r="AA199" s="55">
        <f t="shared" si="46"/>
        <v>9108916.2369551975</v>
      </c>
      <c r="AB199" s="55">
        <f t="shared" si="47"/>
        <v>-9712254.5492930785</v>
      </c>
      <c r="AC199" s="55">
        <f t="shared" si="48"/>
        <v>-603338.31233788095</v>
      </c>
      <c r="AD199" s="55">
        <f t="shared" si="49"/>
        <v>0</v>
      </c>
      <c r="AE199" s="14">
        <f t="shared" si="50"/>
        <v>1</v>
      </c>
      <c r="AF199" s="14">
        <f>PRODUCT($AE$3:$AE199)</f>
        <v>1.549318229084294</v>
      </c>
      <c r="AG199" s="120">
        <f>(POWER(AF199,1/COUNTA($J$3:$J199))-1)*360/28</f>
        <v>0.10870794921864459</v>
      </c>
    </row>
    <row r="200" spans="20:33" x14ac:dyDescent="0.25">
      <c r="T200" s="4">
        <f t="shared" si="35"/>
        <v>0.11244999999999999</v>
      </c>
      <c r="U200" s="55">
        <f t="shared" si="36"/>
        <v>0</v>
      </c>
      <c r="V200" s="55">
        <f t="shared" si="37"/>
        <v>0</v>
      </c>
      <c r="Y200" s="55">
        <f t="shared" si="44"/>
        <v>0</v>
      </c>
      <c r="Z200" s="55">
        <f t="shared" si="45"/>
        <v>0</v>
      </c>
      <c r="AA200" s="55">
        <f t="shared" si="46"/>
        <v>9108916.2369551975</v>
      </c>
      <c r="AB200" s="55">
        <f t="shared" si="47"/>
        <v>-9712254.5492930785</v>
      </c>
      <c r="AC200" s="55">
        <f t="shared" si="48"/>
        <v>-603338.31233788095</v>
      </c>
      <c r="AD200" s="55">
        <f t="shared" si="49"/>
        <v>0</v>
      </c>
      <c r="AE200" s="14">
        <f t="shared" si="50"/>
        <v>1</v>
      </c>
      <c r="AF200" s="14">
        <f>PRODUCT($AE$3:$AE200)</f>
        <v>1.549318229084294</v>
      </c>
      <c r="AG200" s="120">
        <f>(POWER(AF200,1/COUNTA($J$3:$J200))-1)*360/28</f>
        <v>0.10870794921864459</v>
      </c>
    </row>
    <row r="201" spans="20:33" x14ac:dyDescent="0.25">
      <c r="T201" s="4">
        <f t="shared" si="35"/>
        <v>0.11244999999999999</v>
      </c>
      <c r="U201" s="55">
        <f t="shared" si="36"/>
        <v>0</v>
      </c>
      <c r="V201" s="55">
        <f t="shared" si="37"/>
        <v>0</v>
      </c>
      <c r="Y201" s="55">
        <f t="shared" si="44"/>
        <v>0</v>
      </c>
      <c r="Z201" s="55">
        <f t="shared" si="45"/>
        <v>0</v>
      </c>
      <c r="AA201" s="55">
        <f t="shared" si="46"/>
        <v>9108916.2369551975</v>
      </c>
      <c r="AB201" s="55">
        <f t="shared" si="47"/>
        <v>-9712254.5492930785</v>
      </c>
      <c r="AC201" s="55">
        <f t="shared" si="48"/>
        <v>-603338.31233788095</v>
      </c>
      <c r="AD201" s="55">
        <f t="shared" si="49"/>
        <v>0</v>
      </c>
      <c r="AE201" s="14">
        <f t="shared" si="50"/>
        <v>1</v>
      </c>
      <c r="AF201" s="14">
        <f>PRODUCT($AE$3:$AE201)</f>
        <v>1.549318229084294</v>
      </c>
      <c r="AG201" s="120">
        <f>(POWER(AF201,1/COUNTA($J$3:$J201))-1)*360/28</f>
        <v>0.10870794921864459</v>
      </c>
    </row>
    <row r="202" spans="20:33" x14ac:dyDescent="0.25">
      <c r="T202" s="4">
        <f t="shared" si="35"/>
        <v>0.11244999999999999</v>
      </c>
      <c r="U202" s="55">
        <f t="shared" si="36"/>
        <v>0</v>
      </c>
      <c r="V202" s="55">
        <f t="shared" si="37"/>
        <v>0</v>
      </c>
      <c r="Y202" s="55">
        <f t="shared" si="44"/>
        <v>0</v>
      </c>
      <c r="Z202" s="55">
        <f t="shared" si="45"/>
        <v>0</v>
      </c>
      <c r="AA202" s="55">
        <f t="shared" si="46"/>
        <v>9108916.2369551975</v>
      </c>
      <c r="AB202" s="55">
        <f t="shared" si="47"/>
        <v>-9712254.5492930785</v>
      </c>
      <c r="AC202" s="55">
        <f t="shared" si="48"/>
        <v>-603338.31233788095</v>
      </c>
      <c r="AD202" s="55">
        <f t="shared" si="49"/>
        <v>0</v>
      </c>
      <c r="AE202" s="14">
        <f t="shared" si="50"/>
        <v>1</v>
      </c>
      <c r="AF202" s="14">
        <f>PRODUCT($AE$3:$AE202)</f>
        <v>1.549318229084294</v>
      </c>
      <c r="AG202" s="120">
        <f>(POWER(AF202,1/COUNTA($J$3:$J202))-1)*360/28</f>
        <v>0.10870794921864459</v>
      </c>
    </row>
    <row r="203" spans="20:33" x14ac:dyDescent="0.25">
      <c r="T203" s="4">
        <f t="shared" si="35"/>
        <v>0.11244999999999999</v>
      </c>
      <c r="U203" s="55">
        <f t="shared" si="36"/>
        <v>0</v>
      </c>
      <c r="V203" s="55">
        <f t="shared" si="37"/>
        <v>0</v>
      </c>
      <c r="Y203" s="55">
        <f t="shared" si="44"/>
        <v>0</v>
      </c>
      <c r="Z203" s="55">
        <f t="shared" si="45"/>
        <v>0</v>
      </c>
      <c r="AA203" s="55">
        <f t="shared" si="46"/>
        <v>9108916.2369551975</v>
      </c>
      <c r="AB203" s="55">
        <f t="shared" si="47"/>
        <v>-9712254.5492930785</v>
      </c>
      <c r="AC203" s="55">
        <f t="shared" si="48"/>
        <v>-603338.31233788095</v>
      </c>
      <c r="AD203" s="55">
        <f t="shared" si="49"/>
        <v>0</v>
      </c>
      <c r="AE203" s="14">
        <f t="shared" si="50"/>
        <v>1</v>
      </c>
      <c r="AF203" s="14">
        <f>PRODUCT($AE$3:$AE203)</f>
        <v>1.549318229084294</v>
      </c>
      <c r="AG203" s="120">
        <f>(POWER(AF203,1/COUNTA($J$3:$J203))-1)*360/28</f>
        <v>0.10870794921864459</v>
      </c>
    </row>
    <row r="204" spans="20:33" x14ac:dyDescent="0.25">
      <c r="T204" s="4">
        <f t="shared" si="35"/>
        <v>0.11244999999999999</v>
      </c>
      <c r="U204" s="55">
        <f t="shared" si="36"/>
        <v>0</v>
      </c>
      <c r="V204" s="55">
        <f t="shared" si="37"/>
        <v>0</v>
      </c>
      <c r="Y204" s="55">
        <f t="shared" si="44"/>
        <v>0</v>
      </c>
      <c r="Z204" s="55">
        <f t="shared" si="45"/>
        <v>0</v>
      </c>
      <c r="AA204" s="55">
        <f t="shared" si="46"/>
        <v>9108916.2369551975</v>
      </c>
      <c r="AB204" s="55">
        <f t="shared" si="47"/>
        <v>-9712254.5492930785</v>
      </c>
      <c r="AC204" s="55">
        <f t="shared" si="48"/>
        <v>-603338.31233788095</v>
      </c>
      <c r="AD204" s="55">
        <f t="shared" si="49"/>
        <v>0</v>
      </c>
      <c r="AE204" s="14">
        <f t="shared" si="50"/>
        <v>1</v>
      </c>
      <c r="AF204" s="14">
        <f>PRODUCT($AE$3:$AE204)</f>
        <v>1.549318229084294</v>
      </c>
      <c r="AG204" s="120">
        <f>(POWER(AF204,1/COUNTA($J$3:$J204))-1)*360/28</f>
        <v>0.10870794921864459</v>
      </c>
    </row>
    <row r="205" spans="20:33" x14ac:dyDescent="0.25">
      <c r="T205" s="4">
        <f t="shared" si="35"/>
        <v>0.11244999999999999</v>
      </c>
      <c r="U205" s="55">
        <f t="shared" si="36"/>
        <v>0</v>
      </c>
      <c r="V205" s="55">
        <f t="shared" si="37"/>
        <v>0</v>
      </c>
      <c r="Y205" s="55">
        <f t="shared" si="44"/>
        <v>0</v>
      </c>
      <c r="Z205" s="55">
        <f t="shared" si="45"/>
        <v>0</v>
      </c>
      <c r="AA205" s="55">
        <f t="shared" si="46"/>
        <v>9108916.2369551975</v>
      </c>
      <c r="AB205" s="55">
        <f t="shared" si="47"/>
        <v>-9712254.5492930785</v>
      </c>
      <c r="AC205" s="55">
        <f t="shared" si="48"/>
        <v>-603338.31233788095</v>
      </c>
      <c r="AD205" s="55">
        <f t="shared" si="49"/>
        <v>0</v>
      </c>
      <c r="AE205" s="14">
        <f t="shared" si="50"/>
        <v>1</v>
      </c>
      <c r="AF205" s="14">
        <f>PRODUCT($AE$3:$AE205)</f>
        <v>1.549318229084294</v>
      </c>
      <c r="AG205" s="120">
        <f>(POWER(AF205,1/COUNTA($J$3:$J205))-1)*360/28</f>
        <v>0.10870794921864459</v>
      </c>
    </row>
    <row r="206" spans="20:33" x14ac:dyDescent="0.25">
      <c r="T206" s="4">
        <f t="shared" si="35"/>
        <v>0.11244999999999999</v>
      </c>
      <c r="U206" s="55">
        <f t="shared" si="36"/>
        <v>0</v>
      </c>
      <c r="V206" s="55">
        <f t="shared" si="37"/>
        <v>0</v>
      </c>
      <c r="Y206" s="55">
        <f t="shared" si="44"/>
        <v>0</v>
      </c>
      <c r="Z206" s="55">
        <f t="shared" si="45"/>
        <v>0</v>
      </c>
      <c r="AA206" s="55">
        <f t="shared" si="46"/>
        <v>9108916.2369551975</v>
      </c>
      <c r="AB206" s="55">
        <f t="shared" si="47"/>
        <v>-9712254.5492930785</v>
      </c>
      <c r="AC206" s="55">
        <f t="shared" si="48"/>
        <v>-603338.31233788095</v>
      </c>
      <c r="AD206" s="55">
        <f t="shared" si="49"/>
        <v>0</v>
      </c>
      <c r="AE206" s="14">
        <f t="shared" si="50"/>
        <v>1</v>
      </c>
      <c r="AF206" s="14">
        <f>PRODUCT($AE$3:$AE206)</f>
        <v>1.549318229084294</v>
      </c>
      <c r="AG206" s="120">
        <f>(POWER(AF206,1/COUNTA($J$3:$J206))-1)*360/28</f>
        <v>0.10870794921864459</v>
      </c>
    </row>
    <row r="207" spans="20:33" x14ac:dyDescent="0.25">
      <c r="T207" s="4">
        <f t="shared" si="35"/>
        <v>0.11244999999999999</v>
      </c>
      <c r="U207" s="55">
        <f t="shared" si="36"/>
        <v>0</v>
      </c>
      <c r="V207" s="55">
        <f t="shared" si="37"/>
        <v>0</v>
      </c>
      <c r="Y207" s="55">
        <f t="shared" si="44"/>
        <v>0</v>
      </c>
      <c r="Z207" s="55">
        <f t="shared" si="45"/>
        <v>0</v>
      </c>
      <c r="AA207" s="55">
        <f t="shared" si="46"/>
        <v>9108916.2369551975</v>
      </c>
      <c r="AB207" s="55">
        <f t="shared" si="47"/>
        <v>-9712254.5492930785</v>
      </c>
      <c r="AC207" s="55">
        <f t="shared" si="48"/>
        <v>-603338.31233788095</v>
      </c>
      <c r="AD207" s="55">
        <f t="shared" si="49"/>
        <v>0</v>
      </c>
      <c r="AE207" s="14">
        <f t="shared" si="50"/>
        <v>1</v>
      </c>
      <c r="AF207" s="14">
        <f>PRODUCT($AE$3:$AE207)</f>
        <v>1.549318229084294</v>
      </c>
      <c r="AG207" s="120">
        <f>(POWER(AF207,1/COUNTA($J$3:$J207))-1)*360/28</f>
        <v>0.10870794921864459</v>
      </c>
    </row>
    <row r="208" spans="20:33" x14ac:dyDescent="0.25">
      <c r="T208" s="4">
        <f t="shared" si="35"/>
        <v>0.11244999999999999</v>
      </c>
      <c r="U208" s="55">
        <f t="shared" si="36"/>
        <v>0</v>
      </c>
      <c r="V208" s="55">
        <f t="shared" si="37"/>
        <v>0</v>
      </c>
      <c r="Y208" s="55">
        <f t="shared" si="44"/>
        <v>0</v>
      </c>
      <c r="Z208" s="55">
        <f t="shared" si="45"/>
        <v>0</v>
      </c>
      <c r="AA208" s="55">
        <f t="shared" si="46"/>
        <v>9108916.2369551975</v>
      </c>
      <c r="AB208" s="55">
        <f t="shared" si="47"/>
        <v>-9712254.5492930785</v>
      </c>
      <c r="AC208" s="55">
        <f t="shared" si="48"/>
        <v>-603338.31233788095</v>
      </c>
      <c r="AD208" s="55">
        <f t="shared" si="49"/>
        <v>0</v>
      </c>
      <c r="AE208" s="14">
        <f t="shared" si="50"/>
        <v>1</v>
      </c>
      <c r="AF208" s="14">
        <f>PRODUCT($AE$3:$AE208)</f>
        <v>1.549318229084294</v>
      </c>
      <c r="AG208" s="120">
        <f>(POWER(AF208,1/COUNTA($J$3:$J208))-1)*360/28</f>
        <v>0.10870794921864459</v>
      </c>
    </row>
    <row r="209" spans="20:33" x14ac:dyDescent="0.25">
      <c r="T209" s="4">
        <f t="shared" si="35"/>
        <v>0.11244999999999999</v>
      </c>
      <c r="U209" s="55">
        <f t="shared" si="36"/>
        <v>0</v>
      </c>
      <c r="V209" s="55">
        <f t="shared" si="37"/>
        <v>0</v>
      </c>
      <c r="Y209" s="55">
        <f t="shared" si="44"/>
        <v>0</v>
      </c>
      <c r="Z209" s="55">
        <f t="shared" si="45"/>
        <v>0</v>
      </c>
      <c r="AA209" s="55">
        <f t="shared" si="46"/>
        <v>9108916.2369551975</v>
      </c>
      <c r="AB209" s="55">
        <f t="shared" si="47"/>
        <v>-9712254.5492930785</v>
      </c>
      <c r="AC209" s="55">
        <f t="shared" si="48"/>
        <v>-603338.31233788095</v>
      </c>
      <c r="AD209" s="55">
        <f t="shared" si="49"/>
        <v>0</v>
      </c>
      <c r="AE209" s="14">
        <f t="shared" si="50"/>
        <v>1</v>
      </c>
      <c r="AF209" s="14">
        <f>PRODUCT($AE$3:$AE209)</f>
        <v>1.549318229084294</v>
      </c>
      <c r="AG209" s="120">
        <f>(POWER(AF209,1/COUNTA($J$3:$J209))-1)*360/28</f>
        <v>0.10870794921864459</v>
      </c>
    </row>
    <row r="210" spans="20:33" x14ac:dyDescent="0.25">
      <c r="T210" s="4">
        <f t="shared" si="35"/>
        <v>0.11244999999999999</v>
      </c>
      <c r="U210" s="55">
        <f t="shared" si="36"/>
        <v>0</v>
      </c>
      <c r="V210" s="55">
        <f t="shared" si="37"/>
        <v>0</v>
      </c>
      <c r="Y210" s="55">
        <f t="shared" si="44"/>
        <v>0</v>
      </c>
      <c r="Z210" s="55">
        <f t="shared" si="45"/>
        <v>0</v>
      </c>
      <c r="AA210" s="55">
        <f t="shared" si="46"/>
        <v>9108916.2369551975</v>
      </c>
      <c r="AB210" s="55">
        <f t="shared" si="47"/>
        <v>-9712254.5492930785</v>
      </c>
      <c r="AC210" s="55">
        <f t="shared" si="48"/>
        <v>-603338.31233788095</v>
      </c>
      <c r="AD210" s="55">
        <f t="shared" si="49"/>
        <v>0</v>
      </c>
      <c r="AE210" s="14">
        <f t="shared" si="50"/>
        <v>1</v>
      </c>
      <c r="AF210" s="14">
        <f>PRODUCT($AE$3:$AE210)</f>
        <v>1.549318229084294</v>
      </c>
      <c r="AG210" s="120">
        <f>(POWER(AF210,1/COUNTA($J$3:$J210))-1)*360/28</f>
        <v>0.10870794921864459</v>
      </c>
    </row>
    <row r="211" spans="20:33" x14ac:dyDescent="0.25">
      <c r="T211" s="4">
        <f t="shared" si="35"/>
        <v>0.11244999999999999</v>
      </c>
      <c r="U211" s="55">
        <f t="shared" si="36"/>
        <v>0</v>
      </c>
      <c r="V211" s="55">
        <f t="shared" si="37"/>
        <v>0</v>
      </c>
      <c r="Y211" s="55">
        <f t="shared" si="44"/>
        <v>0</v>
      </c>
      <c r="Z211" s="55">
        <f t="shared" si="45"/>
        <v>0</v>
      </c>
      <c r="AA211" s="55">
        <f t="shared" si="46"/>
        <v>9108916.2369551975</v>
      </c>
      <c r="AB211" s="55">
        <f t="shared" si="47"/>
        <v>-9712254.5492930785</v>
      </c>
      <c r="AC211" s="55">
        <f t="shared" si="48"/>
        <v>-603338.31233788095</v>
      </c>
      <c r="AD211" s="55">
        <f t="shared" si="49"/>
        <v>0</v>
      </c>
      <c r="AE211" s="14">
        <f t="shared" si="50"/>
        <v>1</v>
      </c>
      <c r="AF211" s="14">
        <f>PRODUCT($AE$3:$AE211)</f>
        <v>1.549318229084294</v>
      </c>
      <c r="AG211" s="120">
        <f>(POWER(AF211,1/COUNTA($J$3:$J211))-1)*360/28</f>
        <v>0.10870794921864459</v>
      </c>
    </row>
    <row r="212" spans="20:33" x14ac:dyDescent="0.25">
      <c r="T212" s="4">
        <f t="shared" si="35"/>
        <v>0.11244999999999999</v>
      </c>
      <c r="U212" s="55">
        <f t="shared" si="36"/>
        <v>0</v>
      </c>
      <c r="V212" s="55">
        <f t="shared" si="37"/>
        <v>0</v>
      </c>
      <c r="Y212" s="55">
        <f t="shared" si="44"/>
        <v>0</v>
      </c>
      <c r="Z212" s="55">
        <f t="shared" si="45"/>
        <v>0</v>
      </c>
      <c r="AA212" s="55">
        <f t="shared" si="46"/>
        <v>9108916.2369551975</v>
      </c>
      <c r="AB212" s="55">
        <f t="shared" si="47"/>
        <v>-9712254.5492930785</v>
      </c>
      <c r="AC212" s="55">
        <f t="shared" si="48"/>
        <v>-603338.31233788095</v>
      </c>
      <c r="AD212" s="55">
        <f t="shared" si="49"/>
        <v>0</v>
      </c>
      <c r="AE212" s="14">
        <f t="shared" si="50"/>
        <v>1</v>
      </c>
      <c r="AF212" s="14">
        <f>PRODUCT($AE$3:$AE212)</f>
        <v>1.549318229084294</v>
      </c>
      <c r="AG212" s="120">
        <f>(POWER(AF212,1/COUNTA($J$3:$J212))-1)*360/28</f>
        <v>0.10870794921864459</v>
      </c>
    </row>
    <row r="213" spans="20:33" x14ac:dyDescent="0.25">
      <c r="T213" s="4">
        <f t="shared" si="35"/>
        <v>0.11244999999999999</v>
      </c>
      <c r="U213" s="55">
        <f t="shared" si="36"/>
        <v>0</v>
      </c>
      <c r="V213" s="55">
        <f t="shared" si="37"/>
        <v>0</v>
      </c>
      <c r="Y213" s="55">
        <f t="shared" si="44"/>
        <v>0</v>
      </c>
      <c r="Z213" s="55">
        <f t="shared" si="45"/>
        <v>0</v>
      </c>
      <c r="AA213" s="55">
        <f t="shared" si="46"/>
        <v>9108916.2369551975</v>
      </c>
      <c r="AB213" s="55">
        <f t="shared" si="47"/>
        <v>-9712254.5492930785</v>
      </c>
      <c r="AC213" s="55">
        <f t="shared" si="48"/>
        <v>-603338.31233788095</v>
      </c>
      <c r="AD213" s="55">
        <f t="shared" si="49"/>
        <v>0</v>
      </c>
      <c r="AE213" s="14">
        <f t="shared" si="50"/>
        <v>1</v>
      </c>
      <c r="AF213" s="14">
        <f>PRODUCT($AE$3:$AE213)</f>
        <v>1.549318229084294</v>
      </c>
      <c r="AG213" s="120">
        <f>(POWER(AF213,1/COUNTA($J$3:$J213))-1)*360/28</f>
        <v>0.10870794921864459</v>
      </c>
    </row>
    <row r="214" spans="20:33" x14ac:dyDescent="0.25">
      <c r="T214" s="4">
        <f t="shared" si="35"/>
        <v>0.11244999999999999</v>
      </c>
      <c r="U214" s="55">
        <f t="shared" si="36"/>
        <v>0</v>
      </c>
      <c r="V214" s="55">
        <f t="shared" si="37"/>
        <v>0</v>
      </c>
      <c r="Y214" s="55">
        <f t="shared" si="44"/>
        <v>0</v>
      </c>
      <c r="Z214" s="55">
        <f t="shared" si="45"/>
        <v>0</v>
      </c>
      <c r="AA214" s="55">
        <f t="shared" si="46"/>
        <v>9108916.2369551975</v>
      </c>
      <c r="AB214" s="55">
        <f t="shared" si="47"/>
        <v>-9712254.5492930785</v>
      </c>
      <c r="AC214" s="55">
        <f t="shared" si="48"/>
        <v>-603338.31233788095</v>
      </c>
      <c r="AD214" s="55">
        <f t="shared" si="49"/>
        <v>0</v>
      </c>
      <c r="AE214" s="14">
        <f t="shared" si="50"/>
        <v>1</v>
      </c>
      <c r="AF214" s="14">
        <f>PRODUCT($AE$3:$AE214)</f>
        <v>1.549318229084294</v>
      </c>
      <c r="AG214" s="120">
        <f>(POWER(AF214,1/COUNTA($J$3:$J214))-1)*360/28</f>
        <v>0.10870794921864459</v>
      </c>
    </row>
    <row r="215" spans="20:33" x14ac:dyDescent="0.25">
      <c r="T215" s="4">
        <f t="shared" si="35"/>
        <v>0.11244999999999999</v>
      </c>
      <c r="U215" s="55">
        <f t="shared" si="36"/>
        <v>0</v>
      </c>
      <c r="V215" s="55">
        <f t="shared" si="37"/>
        <v>0</v>
      </c>
      <c r="Y215" s="55">
        <f t="shared" si="44"/>
        <v>0</v>
      </c>
      <c r="Z215" s="55">
        <f t="shared" si="45"/>
        <v>0</v>
      </c>
      <c r="AA215" s="55">
        <f t="shared" si="46"/>
        <v>9108916.2369551975</v>
      </c>
      <c r="AB215" s="55">
        <f t="shared" si="47"/>
        <v>-9712254.5492930785</v>
      </c>
      <c r="AC215" s="55">
        <f t="shared" si="48"/>
        <v>-603338.31233788095</v>
      </c>
      <c r="AD215" s="55">
        <f t="shared" si="49"/>
        <v>0</v>
      </c>
      <c r="AE215" s="14">
        <f t="shared" si="50"/>
        <v>1</v>
      </c>
      <c r="AF215" s="14">
        <f>PRODUCT($AE$3:$AE215)</f>
        <v>1.549318229084294</v>
      </c>
      <c r="AG215" s="120">
        <f>(POWER(AF215,1/COUNTA($J$3:$J215))-1)*360/28</f>
        <v>0.10870794921864459</v>
      </c>
    </row>
    <row r="216" spans="20:33" x14ac:dyDescent="0.25">
      <c r="T216" s="4">
        <f t="shared" si="35"/>
        <v>0.11244999999999999</v>
      </c>
      <c r="U216" s="55">
        <f t="shared" si="36"/>
        <v>0</v>
      </c>
      <c r="V216" s="55">
        <f t="shared" si="37"/>
        <v>0</v>
      </c>
      <c r="Y216" s="55">
        <f t="shared" si="44"/>
        <v>0</v>
      </c>
      <c r="Z216" s="55">
        <f t="shared" si="45"/>
        <v>0</v>
      </c>
      <c r="AA216" s="55">
        <f t="shared" si="46"/>
        <v>9108916.2369551975</v>
      </c>
      <c r="AB216" s="55">
        <f t="shared" si="47"/>
        <v>-9712254.5492930785</v>
      </c>
      <c r="AC216" s="55">
        <f t="shared" si="48"/>
        <v>-603338.31233788095</v>
      </c>
      <c r="AD216" s="55">
        <f t="shared" si="49"/>
        <v>0</v>
      </c>
      <c r="AE216" s="14">
        <f t="shared" si="50"/>
        <v>1</v>
      </c>
      <c r="AF216" s="14">
        <f>PRODUCT($AE$3:$AE216)</f>
        <v>1.549318229084294</v>
      </c>
      <c r="AG216" s="120">
        <f>(POWER(AF216,1/COUNTA($J$3:$J216))-1)*360/28</f>
        <v>0.10870794921864459</v>
      </c>
    </row>
    <row r="217" spans="20:33" x14ac:dyDescent="0.25">
      <c r="T217" s="4">
        <f t="shared" si="35"/>
        <v>0.11244999999999999</v>
      </c>
      <c r="U217" s="55">
        <f t="shared" si="36"/>
        <v>0</v>
      </c>
      <c r="V217" s="55">
        <f t="shared" si="37"/>
        <v>0</v>
      </c>
      <c r="Y217" s="55">
        <f t="shared" si="44"/>
        <v>0</v>
      </c>
      <c r="Z217" s="55">
        <f t="shared" si="45"/>
        <v>0</v>
      </c>
      <c r="AA217" s="55">
        <f t="shared" si="46"/>
        <v>9108916.2369551975</v>
      </c>
      <c r="AB217" s="55">
        <f t="shared" si="47"/>
        <v>-9712254.5492930785</v>
      </c>
      <c r="AC217" s="55">
        <f t="shared" si="48"/>
        <v>-603338.31233788095</v>
      </c>
      <c r="AD217" s="55">
        <f t="shared" si="49"/>
        <v>0</v>
      </c>
      <c r="AE217" s="14">
        <f t="shared" si="50"/>
        <v>1</v>
      </c>
      <c r="AF217" s="14">
        <f>PRODUCT($AE$3:$AE217)</f>
        <v>1.549318229084294</v>
      </c>
      <c r="AG217" s="120">
        <f>(POWER(AF217,1/COUNTA($J$3:$J217))-1)*360/28</f>
        <v>0.10870794921864459</v>
      </c>
    </row>
    <row r="218" spans="20:33" x14ac:dyDescent="0.25">
      <c r="T218" s="4">
        <f t="shared" si="35"/>
        <v>0.11244999999999999</v>
      </c>
      <c r="U218" s="55">
        <f t="shared" si="36"/>
        <v>0</v>
      </c>
      <c r="V218" s="55">
        <f t="shared" si="37"/>
        <v>0</v>
      </c>
      <c r="Y218" s="55">
        <f t="shared" si="44"/>
        <v>0</v>
      </c>
      <c r="Z218" s="55">
        <f t="shared" si="45"/>
        <v>0</v>
      </c>
      <c r="AA218" s="55">
        <f t="shared" si="46"/>
        <v>9108916.2369551975</v>
      </c>
      <c r="AB218" s="55">
        <f t="shared" si="47"/>
        <v>-9712254.5492930785</v>
      </c>
      <c r="AC218" s="55">
        <f t="shared" si="48"/>
        <v>-603338.31233788095</v>
      </c>
      <c r="AD218" s="55">
        <f t="shared" si="49"/>
        <v>0</v>
      </c>
      <c r="AE218" s="14">
        <f t="shared" si="50"/>
        <v>1</v>
      </c>
      <c r="AF218" s="14">
        <f>PRODUCT($AE$3:$AE218)</f>
        <v>1.549318229084294</v>
      </c>
      <c r="AG218" s="120">
        <f>(POWER(AF218,1/COUNTA($J$3:$J218))-1)*360/28</f>
        <v>0.10870794921864459</v>
      </c>
    </row>
    <row r="219" spans="20:33" x14ac:dyDescent="0.25">
      <c r="T219" s="4">
        <f t="shared" si="35"/>
        <v>0.11244999999999999</v>
      </c>
      <c r="U219" s="55">
        <f t="shared" si="36"/>
        <v>0</v>
      </c>
      <c r="V219" s="55">
        <f t="shared" si="37"/>
        <v>0</v>
      </c>
      <c r="Y219" s="55">
        <f t="shared" si="44"/>
        <v>0</v>
      </c>
      <c r="Z219" s="55">
        <f t="shared" si="45"/>
        <v>0</v>
      </c>
      <c r="AA219" s="55">
        <f t="shared" si="46"/>
        <v>9108916.2369551975</v>
      </c>
      <c r="AB219" s="55">
        <f t="shared" si="47"/>
        <v>-9712254.5492930785</v>
      </c>
      <c r="AC219" s="55">
        <f t="shared" si="48"/>
        <v>-603338.31233788095</v>
      </c>
      <c r="AD219" s="55">
        <f t="shared" si="49"/>
        <v>0</v>
      </c>
      <c r="AE219" s="14">
        <f t="shared" si="50"/>
        <v>1</v>
      </c>
      <c r="AF219" s="14">
        <f>PRODUCT($AE$3:$AE219)</f>
        <v>1.549318229084294</v>
      </c>
      <c r="AG219" s="120">
        <f>(POWER(AF219,1/COUNTA($J$3:$J219))-1)*360/28</f>
        <v>0.10870794921864459</v>
      </c>
    </row>
    <row r="220" spans="20:33" x14ac:dyDescent="0.25">
      <c r="T220" s="4">
        <f t="shared" si="35"/>
        <v>0.11244999999999999</v>
      </c>
      <c r="U220" s="55">
        <f t="shared" si="36"/>
        <v>0</v>
      </c>
      <c r="V220" s="55">
        <f t="shared" si="37"/>
        <v>0</v>
      </c>
      <c r="Y220" s="55">
        <f t="shared" si="44"/>
        <v>0</v>
      </c>
      <c r="Z220" s="55">
        <f t="shared" si="45"/>
        <v>0</v>
      </c>
      <c r="AA220" s="55">
        <f t="shared" si="46"/>
        <v>9108916.2369551975</v>
      </c>
      <c r="AB220" s="55">
        <f t="shared" si="47"/>
        <v>-9712254.5492930785</v>
      </c>
      <c r="AC220" s="55">
        <f t="shared" si="48"/>
        <v>-603338.31233788095</v>
      </c>
      <c r="AD220" s="55">
        <f t="shared" si="49"/>
        <v>0</v>
      </c>
      <c r="AE220" s="14">
        <f t="shared" si="50"/>
        <v>1</v>
      </c>
      <c r="AF220" s="14">
        <f>PRODUCT($AE$3:$AE220)</f>
        <v>1.549318229084294</v>
      </c>
      <c r="AG220" s="120">
        <f>(POWER(AF220,1/COUNTA($J$3:$J220))-1)*360/28</f>
        <v>0.10870794921864459</v>
      </c>
    </row>
    <row r="221" spans="20:33" x14ac:dyDescent="0.25">
      <c r="T221" s="4">
        <f t="shared" si="35"/>
        <v>0.11244999999999999</v>
      </c>
      <c r="U221" s="55">
        <f t="shared" si="36"/>
        <v>0</v>
      </c>
      <c r="V221" s="55">
        <f t="shared" si="37"/>
        <v>0</v>
      </c>
      <c r="Y221" s="55">
        <f t="shared" si="44"/>
        <v>0</v>
      </c>
      <c r="Z221" s="55">
        <f t="shared" si="45"/>
        <v>0</v>
      </c>
      <c r="AA221" s="55">
        <f t="shared" si="46"/>
        <v>9108916.2369551975</v>
      </c>
      <c r="AB221" s="55">
        <f t="shared" si="47"/>
        <v>-9712254.5492930785</v>
      </c>
      <c r="AC221" s="55">
        <f t="shared" si="48"/>
        <v>-603338.31233788095</v>
      </c>
      <c r="AD221" s="55">
        <f t="shared" si="49"/>
        <v>0</v>
      </c>
      <c r="AE221" s="14">
        <f t="shared" si="50"/>
        <v>1</v>
      </c>
      <c r="AF221" s="14">
        <f>PRODUCT($AE$3:$AE221)</f>
        <v>1.549318229084294</v>
      </c>
      <c r="AG221" s="120">
        <f>(POWER(AF221,1/COUNTA($J$3:$J221))-1)*360/28</f>
        <v>0.10870794921864459</v>
      </c>
    </row>
    <row r="222" spans="20:33" x14ac:dyDescent="0.25">
      <c r="T222" s="4">
        <f t="shared" si="35"/>
        <v>0.11244999999999999</v>
      </c>
      <c r="U222" s="55">
        <f t="shared" si="36"/>
        <v>0</v>
      </c>
      <c r="V222" s="55">
        <f t="shared" si="37"/>
        <v>0</v>
      </c>
      <c r="Y222" s="55">
        <f t="shared" si="44"/>
        <v>0</v>
      </c>
      <c r="Z222" s="55">
        <f t="shared" si="45"/>
        <v>0</v>
      </c>
      <c r="AA222" s="55">
        <f t="shared" si="46"/>
        <v>9108916.2369551975</v>
      </c>
      <c r="AB222" s="55">
        <f t="shared" si="47"/>
        <v>-9712254.5492930785</v>
      </c>
      <c r="AC222" s="55">
        <f t="shared" si="48"/>
        <v>-603338.31233788095</v>
      </c>
      <c r="AD222" s="55">
        <f t="shared" si="49"/>
        <v>0</v>
      </c>
      <c r="AE222" s="14">
        <f t="shared" si="50"/>
        <v>1</v>
      </c>
      <c r="AF222" s="14">
        <f>PRODUCT($AE$3:$AE222)</f>
        <v>1.549318229084294</v>
      </c>
      <c r="AG222" s="120">
        <f>(POWER(AF222,1/COUNTA($J$3:$J222))-1)*360/28</f>
        <v>0.10870794921864459</v>
      </c>
    </row>
    <row r="223" spans="20:33" x14ac:dyDescent="0.25">
      <c r="T223" s="4">
        <f t="shared" si="35"/>
        <v>0.11244999999999999</v>
      </c>
      <c r="U223" s="55">
        <f t="shared" si="36"/>
        <v>0</v>
      </c>
      <c r="V223" s="55">
        <f t="shared" si="37"/>
        <v>0</v>
      </c>
      <c r="Y223" s="55">
        <f t="shared" si="44"/>
        <v>0</v>
      </c>
      <c r="Z223" s="55">
        <f t="shared" si="45"/>
        <v>0</v>
      </c>
      <c r="AA223" s="55">
        <f t="shared" si="46"/>
        <v>9108916.2369551975</v>
      </c>
      <c r="AB223" s="55">
        <f t="shared" si="47"/>
        <v>-9712254.5492930785</v>
      </c>
      <c r="AC223" s="55">
        <f t="shared" si="48"/>
        <v>-603338.31233788095</v>
      </c>
      <c r="AD223" s="55">
        <f t="shared" si="49"/>
        <v>0</v>
      </c>
      <c r="AE223" s="14">
        <f t="shared" si="50"/>
        <v>1</v>
      </c>
      <c r="AF223" s="14">
        <f>PRODUCT($AE$3:$AE223)</f>
        <v>1.549318229084294</v>
      </c>
      <c r="AG223" s="120">
        <f>(POWER(AF223,1/COUNTA($J$3:$J223))-1)*360/28</f>
        <v>0.10870794921864459</v>
      </c>
    </row>
    <row r="224" spans="20:33" x14ac:dyDescent="0.25">
      <c r="T224" s="4">
        <f t="shared" si="35"/>
        <v>0.11244999999999999</v>
      </c>
      <c r="U224" s="55">
        <f t="shared" si="36"/>
        <v>0</v>
      </c>
      <c r="V224" s="55">
        <f t="shared" si="37"/>
        <v>0</v>
      </c>
      <c r="Y224" s="55">
        <f t="shared" si="44"/>
        <v>0</v>
      </c>
      <c r="Z224" s="55">
        <f t="shared" si="45"/>
        <v>0</v>
      </c>
      <c r="AA224" s="55">
        <f t="shared" si="46"/>
        <v>9108916.2369551975</v>
      </c>
      <c r="AB224" s="55">
        <f t="shared" si="47"/>
        <v>-9712254.5492930785</v>
      </c>
      <c r="AC224" s="55">
        <f t="shared" si="48"/>
        <v>-603338.31233788095</v>
      </c>
      <c r="AD224" s="55">
        <f t="shared" si="49"/>
        <v>0</v>
      </c>
      <c r="AE224" s="14">
        <f t="shared" si="50"/>
        <v>1</v>
      </c>
      <c r="AF224" s="14">
        <f>PRODUCT($AE$3:$AE224)</f>
        <v>1.549318229084294</v>
      </c>
      <c r="AG224" s="120">
        <f>(POWER(AF224,1/COUNTA($J$3:$J224))-1)*360/28</f>
        <v>0.10870794921864459</v>
      </c>
    </row>
    <row r="225" spans="20:33" x14ac:dyDescent="0.25">
      <c r="T225" s="4">
        <f t="shared" si="35"/>
        <v>0.11244999999999999</v>
      </c>
      <c r="U225" s="55">
        <f t="shared" si="36"/>
        <v>0</v>
      </c>
      <c r="V225" s="55">
        <f t="shared" si="37"/>
        <v>0</v>
      </c>
      <c r="Y225" s="55">
        <f t="shared" si="44"/>
        <v>0</v>
      </c>
      <c r="Z225" s="55">
        <f t="shared" si="45"/>
        <v>0</v>
      </c>
      <c r="AA225" s="55">
        <f t="shared" si="46"/>
        <v>9108916.2369551975</v>
      </c>
      <c r="AB225" s="55">
        <f t="shared" si="47"/>
        <v>-9712254.5492930785</v>
      </c>
      <c r="AC225" s="55">
        <f t="shared" si="48"/>
        <v>-603338.31233788095</v>
      </c>
      <c r="AD225" s="55">
        <f t="shared" si="49"/>
        <v>0</v>
      </c>
      <c r="AE225" s="14">
        <f t="shared" si="50"/>
        <v>1</v>
      </c>
      <c r="AF225" s="14">
        <f>PRODUCT($AE$3:$AE225)</f>
        <v>1.549318229084294</v>
      </c>
      <c r="AG225" s="120">
        <f>(POWER(AF225,1/COUNTA($J$3:$J225))-1)*360/28</f>
        <v>0.10870794921864459</v>
      </c>
    </row>
    <row r="226" spans="20:33" x14ac:dyDescent="0.25">
      <c r="T226" s="4">
        <f t="shared" si="35"/>
        <v>0.11244999999999999</v>
      </c>
      <c r="U226" s="55">
        <f t="shared" si="36"/>
        <v>0</v>
      </c>
      <c r="V226" s="55">
        <f t="shared" si="37"/>
        <v>0</v>
      </c>
      <c r="Y226" s="55">
        <f t="shared" si="44"/>
        <v>0</v>
      </c>
      <c r="Z226" s="55">
        <f t="shared" si="45"/>
        <v>0</v>
      </c>
      <c r="AA226" s="55">
        <f t="shared" si="46"/>
        <v>9108916.2369551975</v>
      </c>
      <c r="AB226" s="55">
        <f t="shared" si="47"/>
        <v>-9712254.5492930785</v>
      </c>
      <c r="AC226" s="55">
        <f t="shared" si="48"/>
        <v>-603338.31233788095</v>
      </c>
      <c r="AD226" s="55">
        <f t="shared" si="49"/>
        <v>0</v>
      </c>
      <c r="AE226" s="14">
        <f t="shared" si="50"/>
        <v>1</v>
      </c>
      <c r="AF226" s="14">
        <f>PRODUCT($AE$3:$AE226)</f>
        <v>1.549318229084294</v>
      </c>
      <c r="AG226" s="120">
        <f>(POWER(AF226,1/COUNTA($J$3:$J226))-1)*360/28</f>
        <v>0.10870794921864459</v>
      </c>
    </row>
    <row r="227" spans="20:33" x14ac:dyDescent="0.25">
      <c r="T227" s="4">
        <f t="shared" si="35"/>
        <v>0.11244999999999999</v>
      </c>
      <c r="U227" s="55">
        <f t="shared" si="36"/>
        <v>0</v>
      </c>
      <c r="V227" s="55">
        <f t="shared" si="37"/>
        <v>0</v>
      </c>
      <c r="Y227" s="55">
        <f t="shared" si="44"/>
        <v>0</v>
      </c>
      <c r="Z227" s="55">
        <f t="shared" si="45"/>
        <v>0</v>
      </c>
      <c r="AA227" s="55">
        <f t="shared" si="46"/>
        <v>9108916.2369551975</v>
      </c>
      <c r="AB227" s="55">
        <f t="shared" si="47"/>
        <v>-9712254.5492930785</v>
      </c>
      <c r="AC227" s="55">
        <f t="shared" si="48"/>
        <v>-603338.31233788095</v>
      </c>
      <c r="AD227" s="55">
        <f t="shared" si="49"/>
        <v>0</v>
      </c>
      <c r="AE227" s="14">
        <f t="shared" si="50"/>
        <v>1</v>
      </c>
      <c r="AF227" s="14">
        <f>PRODUCT($AE$3:$AE227)</f>
        <v>1.549318229084294</v>
      </c>
      <c r="AG227" s="120">
        <f>(POWER(AF227,1/COUNTA($J$3:$J227))-1)*360/28</f>
        <v>0.10870794921864459</v>
      </c>
    </row>
    <row r="228" spans="20:33" x14ac:dyDescent="0.25">
      <c r="T228" s="4">
        <f t="shared" si="35"/>
        <v>0.11244999999999999</v>
      </c>
      <c r="U228" s="55">
        <f t="shared" si="36"/>
        <v>0</v>
      </c>
      <c r="V228" s="55">
        <f t="shared" si="37"/>
        <v>0</v>
      </c>
      <c r="Y228" s="55">
        <f t="shared" si="44"/>
        <v>0</v>
      </c>
      <c r="Z228" s="55">
        <f t="shared" si="45"/>
        <v>0</v>
      </c>
      <c r="AA228" s="55">
        <f t="shared" si="46"/>
        <v>9108916.2369551975</v>
      </c>
      <c r="AB228" s="55">
        <f t="shared" si="47"/>
        <v>-9712254.5492930785</v>
      </c>
      <c r="AC228" s="55">
        <f t="shared" si="48"/>
        <v>-603338.31233788095</v>
      </c>
      <c r="AD228" s="55">
        <f t="shared" si="49"/>
        <v>0</v>
      </c>
      <c r="AE228" s="14">
        <f t="shared" si="50"/>
        <v>1</v>
      </c>
      <c r="AF228" s="14">
        <f>PRODUCT($AE$3:$AE228)</f>
        <v>1.549318229084294</v>
      </c>
      <c r="AG228" s="120">
        <f>(POWER(AF228,1/COUNTA($J$3:$J228))-1)*360/28</f>
        <v>0.10870794921864459</v>
      </c>
    </row>
    <row r="229" spans="20:33" x14ac:dyDescent="0.25">
      <c r="T229" s="4">
        <f t="shared" si="35"/>
        <v>0.11244999999999999</v>
      </c>
      <c r="U229" s="55">
        <f t="shared" si="36"/>
        <v>0</v>
      </c>
      <c r="V229" s="55">
        <f t="shared" si="37"/>
        <v>0</v>
      </c>
      <c r="Y229" s="55">
        <f t="shared" si="44"/>
        <v>0</v>
      </c>
      <c r="Z229" s="55">
        <f t="shared" si="45"/>
        <v>0</v>
      </c>
      <c r="AA229" s="55">
        <f t="shared" si="46"/>
        <v>9108916.2369551975</v>
      </c>
      <c r="AB229" s="55">
        <f t="shared" si="47"/>
        <v>-9712254.5492930785</v>
      </c>
      <c r="AC229" s="55">
        <f t="shared" si="48"/>
        <v>-603338.31233788095</v>
      </c>
      <c r="AD229" s="55">
        <f t="shared" si="49"/>
        <v>0</v>
      </c>
      <c r="AE229" s="14">
        <f t="shared" si="50"/>
        <v>1</v>
      </c>
      <c r="AF229" s="14">
        <f>PRODUCT($AE$3:$AE229)</f>
        <v>1.549318229084294</v>
      </c>
      <c r="AG229" s="120">
        <f>(POWER(AF229,1/COUNTA($J$3:$J229))-1)*360/28</f>
        <v>0.10870794921864459</v>
      </c>
    </row>
    <row r="230" spans="20:33" x14ac:dyDescent="0.25">
      <c r="T230" s="4">
        <f t="shared" si="35"/>
        <v>0.11244999999999999</v>
      </c>
      <c r="U230" s="55">
        <f t="shared" si="36"/>
        <v>0</v>
      </c>
      <c r="V230" s="55">
        <f t="shared" si="37"/>
        <v>0</v>
      </c>
      <c r="Y230" s="55">
        <f t="shared" si="44"/>
        <v>0</v>
      </c>
      <c r="Z230" s="55">
        <f t="shared" si="45"/>
        <v>0</v>
      </c>
      <c r="AA230" s="55">
        <f t="shared" si="46"/>
        <v>9108916.2369551975</v>
      </c>
      <c r="AB230" s="55">
        <f t="shared" si="47"/>
        <v>-9712254.5492930785</v>
      </c>
      <c r="AC230" s="55">
        <f t="shared" si="48"/>
        <v>-603338.31233788095</v>
      </c>
      <c r="AD230" s="55">
        <f t="shared" si="49"/>
        <v>0</v>
      </c>
      <c r="AE230" s="14">
        <f t="shared" si="50"/>
        <v>1</v>
      </c>
      <c r="AF230" s="14">
        <f>PRODUCT($AE$3:$AE230)</f>
        <v>1.549318229084294</v>
      </c>
      <c r="AG230" s="120">
        <f>(POWER(AF230,1/COUNTA($J$3:$J230))-1)*360/28</f>
        <v>0.10870794921864459</v>
      </c>
    </row>
    <row r="231" spans="20:33" x14ac:dyDescent="0.25">
      <c r="T231" s="4">
        <f t="shared" si="35"/>
        <v>0.11244999999999999</v>
      </c>
      <c r="U231" s="55">
        <f t="shared" si="36"/>
        <v>0</v>
      </c>
      <c r="V231" s="55">
        <f t="shared" si="37"/>
        <v>0</v>
      </c>
      <c r="Y231" s="55">
        <f t="shared" si="44"/>
        <v>0</v>
      </c>
      <c r="Z231" s="55">
        <f t="shared" si="45"/>
        <v>0</v>
      </c>
      <c r="AA231" s="55">
        <f t="shared" si="46"/>
        <v>9108916.2369551975</v>
      </c>
      <c r="AB231" s="55">
        <f t="shared" si="47"/>
        <v>-9712254.5492930785</v>
      </c>
      <c r="AC231" s="55">
        <f t="shared" si="48"/>
        <v>-603338.31233788095</v>
      </c>
      <c r="AD231" s="55">
        <f t="shared" si="49"/>
        <v>0</v>
      </c>
      <c r="AE231" s="14">
        <f t="shared" si="50"/>
        <v>1</v>
      </c>
      <c r="AF231" s="14">
        <f>PRODUCT($AE$3:$AE231)</f>
        <v>1.549318229084294</v>
      </c>
      <c r="AG231" s="120">
        <f>(POWER(AF231,1/COUNTA($J$3:$J231))-1)*360/28</f>
        <v>0.10870794921864459</v>
      </c>
    </row>
    <row r="232" spans="20:33" x14ac:dyDescent="0.25">
      <c r="T232" s="4">
        <f t="shared" si="35"/>
        <v>0.11244999999999999</v>
      </c>
      <c r="U232" s="55">
        <f t="shared" si="36"/>
        <v>0</v>
      </c>
      <c r="V232" s="55">
        <f t="shared" si="37"/>
        <v>0</v>
      </c>
      <c r="Y232" s="55">
        <f t="shared" si="44"/>
        <v>0</v>
      </c>
      <c r="Z232" s="55">
        <f t="shared" si="45"/>
        <v>0</v>
      </c>
      <c r="AA232" s="55">
        <f t="shared" si="46"/>
        <v>9108916.2369551975</v>
      </c>
      <c r="AB232" s="55">
        <f t="shared" si="47"/>
        <v>-9712254.5492930785</v>
      </c>
      <c r="AC232" s="55">
        <f t="shared" si="48"/>
        <v>-603338.31233788095</v>
      </c>
      <c r="AD232" s="55">
        <f t="shared" si="49"/>
        <v>0</v>
      </c>
      <c r="AE232" s="14">
        <f t="shared" si="50"/>
        <v>1</v>
      </c>
      <c r="AF232" s="14">
        <f>PRODUCT($AE$3:$AE232)</f>
        <v>1.549318229084294</v>
      </c>
      <c r="AG232" s="120">
        <f>(POWER(AF232,1/COUNTA($J$3:$J232))-1)*360/28</f>
        <v>0.10870794921864459</v>
      </c>
    </row>
    <row r="233" spans="20:33" x14ac:dyDescent="0.25">
      <c r="T233" s="4">
        <f t="shared" si="35"/>
        <v>0.11244999999999999</v>
      </c>
      <c r="U233" s="55">
        <f t="shared" si="36"/>
        <v>0</v>
      </c>
      <c r="V233" s="55">
        <f t="shared" si="37"/>
        <v>0</v>
      </c>
      <c r="Y233" s="55">
        <f t="shared" si="44"/>
        <v>0</v>
      </c>
      <c r="Z233" s="55">
        <f t="shared" si="45"/>
        <v>0</v>
      </c>
      <c r="AA233" s="55">
        <f t="shared" si="46"/>
        <v>9108916.2369551975</v>
      </c>
      <c r="AB233" s="55">
        <f t="shared" si="47"/>
        <v>-9712254.5492930785</v>
      </c>
      <c r="AC233" s="55">
        <f t="shared" si="48"/>
        <v>-603338.31233788095</v>
      </c>
      <c r="AD233" s="55">
        <f t="shared" si="49"/>
        <v>0</v>
      </c>
      <c r="AE233" s="14">
        <f t="shared" si="50"/>
        <v>1</v>
      </c>
      <c r="AF233" s="14">
        <f>PRODUCT($AE$3:$AE233)</f>
        <v>1.549318229084294</v>
      </c>
      <c r="AG233" s="120">
        <f>(POWER(AF233,1/COUNTA($J$3:$J233))-1)*360/28</f>
        <v>0.10870794921864459</v>
      </c>
    </row>
    <row r="234" spans="20:33" x14ac:dyDescent="0.25">
      <c r="T234" s="4">
        <f t="shared" si="35"/>
        <v>0.11244999999999999</v>
      </c>
      <c r="U234" s="55">
        <f t="shared" si="36"/>
        <v>0</v>
      </c>
      <c r="V234" s="55">
        <f t="shared" si="37"/>
        <v>0</v>
      </c>
      <c r="Y234" s="55">
        <f t="shared" si="44"/>
        <v>0</v>
      </c>
      <c r="Z234" s="55">
        <f t="shared" si="45"/>
        <v>0</v>
      </c>
      <c r="AA234" s="55">
        <f t="shared" si="46"/>
        <v>9108916.2369551975</v>
      </c>
      <c r="AB234" s="55">
        <f t="shared" si="47"/>
        <v>-9712254.5492930785</v>
      </c>
      <c r="AC234" s="55">
        <f t="shared" si="48"/>
        <v>-603338.31233788095</v>
      </c>
      <c r="AD234" s="55">
        <f t="shared" si="49"/>
        <v>0</v>
      </c>
      <c r="AE234" s="14">
        <f t="shared" si="50"/>
        <v>1</v>
      </c>
      <c r="AF234" s="14">
        <f>PRODUCT($AE$3:$AE234)</f>
        <v>1.549318229084294</v>
      </c>
      <c r="AG234" s="120">
        <f>(POWER(AF234,1/COUNTA($J$3:$J234))-1)*360/28</f>
        <v>0.10870794921864459</v>
      </c>
    </row>
    <row r="235" spans="20:33" x14ac:dyDescent="0.25">
      <c r="T235" s="4">
        <f t="shared" si="35"/>
        <v>0.11244999999999999</v>
      </c>
      <c r="U235" s="55">
        <f t="shared" si="36"/>
        <v>0</v>
      </c>
      <c r="V235" s="55">
        <f t="shared" si="37"/>
        <v>0</v>
      </c>
      <c r="Y235" s="55">
        <f t="shared" si="44"/>
        <v>0</v>
      </c>
      <c r="Z235" s="55">
        <f t="shared" si="45"/>
        <v>0</v>
      </c>
      <c r="AA235" s="55">
        <f t="shared" si="46"/>
        <v>9108916.2369551975</v>
      </c>
      <c r="AB235" s="55">
        <f t="shared" si="47"/>
        <v>-9712254.5492930785</v>
      </c>
      <c r="AC235" s="55">
        <f t="shared" si="48"/>
        <v>-603338.31233788095</v>
      </c>
      <c r="AD235" s="55">
        <f t="shared" si="49"/>
        <v>0</v>
      </c>
      <c r="AE235" s="14">
        <f t="shared" si="50"/>
        <v>1</v>
      </c>
      <c r="AF235" s="14">
        <f>PRODUCT($AE$3:$AE235)</f>
        <v>1.549318229084294</v>
      </c>
      <c r="AG235" s="120">
        <f>(POWER(AF235,1/COUNTA($J$3:$J235))-1)*360/28</f>
        <v>0.10870794921864459</v>
      </c>
    </row>
    <row r="236" spans="20:33" x14ac:dyDescent="0.25">
      <c r="T236" s="4">
        <f t="shared" si="35"/>
        <v>0.11244999999999999</v>
      </c>
      <c r="U236" s="55">
        <f t="shared" si="36"/>
        <v>0</v>
      </c>
      <c r="V236" s="55">
        <f t="shared" si="37"/>
        <v>0</v>
      </c>
      <c r="Y236" s="55">
        <f t="shared" si="44"/>
        <v>0</v>
      </c>
      <c r="Z236" s="55">
        <f t="shared" si="45"/>
        <v>0</v>
      </c>
      <c r="AA236" s="55">
        <f t="shared" si="46"/>
        <v>9108916.2369551975</v>
      </c>
      <c r="AB236" s="55">
        <f t="shared" si="47"/>
        <v>-9712254.5492930785</v>
      </c>
      <c r="AC236" s="55">
        <f t="shared" si="48"/>
        <v>-603338.31233788095</v>
      </c>
      <c r="AD236" s="55">
        <f t="shared" si="49"/>
        <v>0</v>
      </c>
      <c r="AE236" s="14">
        <f t="shared" si="50"/>
        <v>1</v>
      </c>
      <c r="AF236" s="14">
        <f>PRODUCT($AE$3:$AE236)</f>
        <v>1.549318229084294</v>
      </c>
      <c r="AG236" s="120">
        <f>(POWER(AF236,1/COUNTA($J$3:$J236))-1)*360/28</f>
        <v>0.10870794921864459</v>
      </c>
    </row>
    <row r="237" spans="20:33" x14ac:dyDescent="0.25">
      <c r="T237" s="4">
        <f t="shared" si="35"/>
        <v>0.11244999999999999</v>
      </c>
      <c r="U237" s="55">
        <f t="shared" si="36"/>
        <v>0</v>
      </c>
      <c r="V237" s="55">
        <f t="shared" si="37"/>
        <v>0</v>
      </c>
      <c r="Y237" s="55">
        <f t="shared" si="44"/>
        <v>0</v>
      </c>
      <c r="Z237" s="55">
        <f t="shared" si="45"/>
        <v>0</v>
      </c>
      <c r="AA237" s="55">
        <f t="shared" si="46"/>
        <v>9108916.2369551975</v>
      </c>
      <c r="AB237" s="55">
        <f t="shared" si="47"/>
        <v>-9712254.5492930785</v>
      </c>
      <c r="AC237" s="55">
        <f t="shared" si="48"/>
        <v>-603338.31233788095</v>
      </c>
      <c r="AD237" s="55">
        <f t="shared" si="49"/>
        <v>0</v>
      </c>
      <c r="AE237" s="14">
        <f t="shared" si="50"/>
        <v>1</v>
      </c>
      <c r="AF237" s="14">
        <f>PRODUCT($AE$3:$AE237)</f>
        <v>1.549318229084294</v>
      </c>
      <c r="AG237" s="120">
        <f>(POWER(AF237,1/COUNTA($J$3:$J237))-1)*360/28</f>
        <v>0.10870794921864459</v>
      </c>
    </row>
    <row r="238" spans="20:33" x14ac:dyDescent="0.25">
      <c r="T238" s="4">
        <f t="shared" si="35"/>
        <v>0.11244999999999999</v>
      </c>
      <c r="U238" s="55">
        <f t="shared" si="36"/>
        <v>0</v>
      </c>
      <c r="V238" s="55">
        <f t="shared" si="37"/>
        <v>0</v>
      </c>
      <c r="Y238" s="55">
        <f t="shared" si="44"/>
        <v>0</v>
      </c>
      <c r="Z238" s="55">
        <f t="shared" si="45"/>
        <v>0</v>
      </c>
      <c r="AA238" s="55">
        <f t="shared" si="46"/>
        <v>9108916.2369551975</v>
      </c>
      <c r="AB238" s="55">
        <f t="shared" si="47"/>
        <v>-9712254.5492930785</v>
      </c>
      <c r="AC238" s="55">
        <f t="shared" si="48"/>
        <v>-603338.31233788095</v>
      </c>
      <c r="AD238" s="55">
        <f t="shared" si="49"/>
        <v>0</v>
      </c>
      <c r="AE238" s="14">
        <f t="shared" si="50"/>
        <v>1</v>
      </c>
      <c r="AF238" s="14">
        <f>PRODUCT($AE$3:$AE238)</f>
        <v>1.549318229084294</v>
      </c>
      <c r="AG238" s="120">
        <f>(POWER(AF238,1/COUNTA($J$3:$J238))-1)*360/28</f>
        <v>0.10870794921864459</v>
      </c>
    </row>
    <row r="239" spans="20:33" x14ac:dyDescent="0.25">
      <c r="T239" s="4">
        <f t="shared" si="35"/>
        <v>0.11244999999999999</v>
      </c>
      <c r="U239" s="55">
        <f t="shared" si="36"/>
        <v>0</v>
      </c>
      <c r="V239" s="55">
        <f t="shared" si="37"/>
        <v>0</v>
      </c>
      <c r="Y239" s="55">
        <f t="shared" si="44"/>
        <v>0</v>
      </c>
      <c r="Z239" s="55">
        <f t="shared" si="45"/>
        <v>0</v>
      </c>
      <c r="AA239" s="55">
        <f t="shared" si="46"/>
        <v>9108916.2369551975</v>
      </c>
      <c r="AB239" s="55">
        <f t="shared" si="47"/>
        <v>-9712254.5492930785</v>
      </c>
      <c r="AC239" s="55">
        <f t="shared" si="48"/>
        <v>-603338.31233788095</v>
      </c>
      <c r="AD239" s="55">
        <f t="shared" si="49"/>
        <v>0</v>
      </c>
      <c r="AE239" s="14">
        <f t="shared" si="50"/>
        <v>1</v>
      </c>
      <c r="AF239" s="14">
        <f>PRODUCT($AE$3:$AE239)</f>
        <v>1.549318229084294</v>
      </c>
      <c r="AG239" s="120">
        <f>(POWER(AF239,1/COUNTA($J$3:$J239))-1)*360/28</f>
        <v>0.10870794921864459</v>
      </c>
    </row>
    <row r="240" spans="20:33" x14ac:dyDescent="0.25">
      <c r="T240" s="4">
        <f t="shared" si="35"/>
        <v>0.11244999999999999</v>
      </c>
      <c r="U240" s="55">
        <f t="shared" si="36"/>
        <v>0</v>
      </c>
      <c r="V240" s="55">
        <f t="shared" si="37"/>
        <v>0</v>
      </c>
      <c r="Y240" s="55">
        <f t="shared" si="44"/>
        <v>0</v>
      </c>
      <c r="Z240" s="55">
        <f t="shared" si="45"/>
        <v>0</v>
      </c>
      <c r="AA240" s="55">
        <f t="shared" si="46"/>
        <v>9108916.2369551975</v>
      </c>
      <c r="AB240" s="55">
        <f t="shared" si="47"/>
        <v>-9712254.5492930785</v>
      </c>
      <c r="AC240" s="55">
        <f t="shared" si="48"/>
        <v>-603338.31233788095</v>
      </c>
      <c r="AD240" s="55">
        <f t="shared" si="49"/>
        <v>0</v>
      </c>
      <c r="AE240" s="14">
        <f t="shared" si="50"/>
        <v>1</v>
      </c>
      <c r="AF240" s="14">
        <f>PRODUCT($AE$3:$AE240)</f>
        <v>1.549318229084294</v>
      </c>
      <c r="AG240" s="120">
        <f>(POWER(AF240,1/COUNTA($J$3:$J240))-1)*360/28</f>
        <v>0.10870794921864459</v>
      </c>
    </row>
    <row r="241" spans="20:33" x14ac:dyDescent="0.25">
      <c r="T241" s="4">
        <f t="shared" si="35"/>
        <v>0.11244999999999999</v>
      </c>
      <c r="U241" s="55">
        <f t="shared" si="36"/>
        <v>0</v>
      </c>
      <c r="V241" s="55">
        <f t="shared" si="37"/>
        <v>0</v>
      </c>
      <c r="Y241" s="55">
        <f t="shared" si="44"/>
        <v>0</v>
      </c>
      <c r="Z241" s="55">
        <f t="shared" si="45"/>
        <v>0</v>
      </c>
      <c r="AA241" s="55">
        <f t="shared" si="46"/>
        <v>9108916.2369551975</v>
      </c>
      <c r="AB241" s="55">
        <f t="shared" si="47"/>
        <v>-9712254.5492930785</v>
      </c>
      <c r="AC241" s="55">
        <f t="shared" si="48"/>
        <v>-603338.31233788095</v>
      </c>
      <c r="AD241" s="55">
        <f t="shared" si="49"/>
        <v>0</v>
      </c>
      <c r="AE241" s="14">
        <f t="shared" si="50"/>
        <v>1</v>
      </c>
      <c r="AF241" s="14">
        <f>PRODUCT($AE$3:$AE241)</f>
        <v>1.549318229084294</v>
      </c>
      <c r="AG241" s="120">
        <f>(POWER(AF241,1/COUNTA($J$3:$J241))-1)*360/28</f>
        <v>0.10870794921864459</v>
      </c>
    </row>
    <row r="242" spans="20:33" x14ac:dyDescent="0.25">
      <c r="T242" s="4">
        <f t="shared" si="35"/>
        <v>0.11244999999999999</v>
      </c>
      <c r="U242" s="55">
        <f t="shared" si="36"/>
        <v>0</v>
      </c>
      <c r="V242" s="55">
        <f t="shared" si="37"/>
        <v>0</v>
      </c>
      <c r="Y242" s="55">
        <f t="shared" si="44"/>
        <v>0</v>
      </c>
      <c r="Z242" s="55">
        <f t="shared" si="45"/>
        <v>0</v>
      </c>
      <c r="AA242" s="55">
        <f t="shared" si="46"/>
        <v>9108916.2369551975</v>
      </c>
      <c r="AB242" s="55">
        <f t="shared" si="47"/>
        <v>-9712254.5492930785</v>
      </c>
      <c r="AC242" s="55">
        <f t="shared" si="48"/>
        <v>-603338.31233788095</v>
      </c>
      <c r="AD242" s="55">
        <f t="shared" si="49"/>
        <v>0</v>
      </c>
      <c r="AE242" s="14">
        <f t="shared" si="50"/>
        <v>1</v>
      </c>
      <c r="AF242" s="14">
        <f>PRODUCT($AE$3:$AE242)</f>
        <v>1.549318229084294</v>
      </c>
      <c r="AG242" s="120">
        <f>(POWER(AF242,1/COUNTA($J$3:$J242))-1)*360/28</f>
        <v>0.10870794921864459</v>
      </c>
    </row>
    <row r="243" spans="20:33" x14ac:dyDescent="0.25">
      <c r="T243" s="4">
        <f t="shared" si="35"/>
        <v>0.11244999999999999</v>
      </c>
      <c r="U243" s="55">
        <f t="shared" si="36"/>
        <v>0</v>
      </c>
      <c r="V243" s="55">
        <f t="shared" si="37"/>
        <v>0</v>
      </c>
      <c r="Y243" s="55">
        <f t="shared" si="44"/>
        <v>0</v>
      </c>
      <c r="Z243" s="55">
        <f t="shared" si="45"/>
        <v>0</v>
      </c>
      <c r="AA243" s="55">
        <f t="shared" si="46"/>
        <v>9108916.2369551975</v>
      </c>
      <c r="AB243" s="55">
        <f t="shared" si="47"/>
        <v>-9712254.5492930785</v>
      </c>
      <c r="AC243" s="55">
        <f t="shared" si="48"/>
        <v>-603338.31233788095</v>
      </c>
      <c r="AD243" s="55">
        <f t="shared" si="49"/>
        <v>0</v>
      </c>
      <c r="AE243" s="14">
        <f t="shared" si="50"/>
        <v>1</v>
      </c>
      <c r="AF243" s="14">
        <f>PRODUCT($AE$3:$AE243)</f>
        <v>1.549318229084294</v>
      </c>
      <c r="AG243" s="120">
        <f>(POWER(AF243,1/COUNTA($J$3:$J243))-1)*360/28</f>
        <v>0.10870794921864459</v>
      </c>
    </row>
    <row r="244" spans="20:33" x14ac:dyDescent="0.25">
      <c r="T244" s="4">
        <f t="shared" si="35"/>
        <v>0.11244999999999999</v>
      </c>
      <c r="U244" s="55">
        <f t="shared" si="36"/>
        <v>0</v>
      </c>
      <c r="V244" s="55">
        <f t="shared" si="37"/>
        <v>0</v>
      </c>
      <c r="Y244" s="55">
        <f t="shared" si="44"/>
        <v>0</v>
      </c>
      <c r="Z244" s="55">
        <f t="shared" si="45"/>
        <v>0</v>
      </c>
      <c r="AA244" s="55">
        <f t="shared" si="46"/>
        <v>9108916.2369551975</v>
      </c>
      <c r="AB244" s="55">
        <f t="shared" si="47"/>
        <v>-9712254.5492930785</v>
      </c>
      <c r="AC244" s="55">
        <f t="shared" si="48"/>
        <v>-603338.31233788095</v>
      </c>
      <c r="AD244" s="55">
        <f t="shared" si="49"/>
        <v>0</v>
      </c>
      <c r="AE244" s="14">
        <f t="shared" si="50"/>
        <v>1</v>
      </c>
      <c r="AF244" s="14">
        <f>PRODUCT($AE$3:$AE244)</f>
        <v>1.549318229084294</v>
      </c>
      <c r="AG244" s="120">
        <f>(POWER(AF244,1/COUNTA($J$3:$J244))-1)*360/28</f>
        <v>0.10870794921864459</v>
      </c>
    </row>
    <row r="245" spans="20:33" x14ac:dyDescent="0.25">
      <c r="T245" s="4">
        <f t="shared" si="35"/>
        <v>0.11244999999999999</v>
      </c>
      <c r="U245" s="55">
        <f t="shared" si="36"/>
        <v>0</v>
      </c>
      <c r="V245" s="55">
        <f t="shared" si="37"/>
        <v>0</v>
      </c>
      <c r="Y245" s="55">
        <f t="shared" si="44"/>
        <v>0</v>
      </c>
      <c r="Z245" s="55">
        <f t="shared" si="45"/>
        <v>0</v>
      </c>
      <c r="AA245" s="55">
        <f t="shared" si="46"/>
        <v>9108916.2369551975</v>
      </c>
      <c r="AB245" s="55">
        <f t="shared" si="47"/>
        <v>-9712254.5492930785</v>
      </c>
      <c r="AC245" s="55">
        <f t="shared" si="48"/>
        <v>-603338.31233788095</v>
      </c>
      <c r="AD245" s="55">
        <f t="shared" si="49"/>
        <v>0</v>
      </c>
      <c r="AE245" s="14">
        <f t="shared" si="50"/>
        <v>1</v>
      </c>
      <c r="AF245" s="14">
        <f>PRODUCT($AE$3:$AE245)</f>
        <v>1.549318229084294</v>
      </c>
      <c r="AG245" s="120">
        <f>(POWER(AF245,1/COUNTA($J$3:$J245))-1)*360/28</f>
        <v>0.10870794921864459</v>
      </c>
    </row>
    <row r="246" spans="20:33" x14ac:dyDescent="0.25">
      <c r="T246" s="4">
        <f t="shared" si="35"/>
        <v>0.11244999999999999</v>
      </c>
      <c r="U246" s="55">
        <f t="shared" si="36"/>
        <v>0</v>
      </c>
      <c r="V246" s="55">
        <f t="shared" si="37"/>
        <v>0</v>
      </c>
      <c r="Y246" s="55">
        <f t="shared" si="44"/>
        <v>0</v>
      </c>
      <c r="Z246" s="55">
        <f t="shared" si="45"/>
        <v>0</v>
      </c>
      <c r="AA246" s="55">
        <f t="shared" si="46"/>
        <v>9108916.2369551975</v>
      </c>
      <c r="AB246" s="55">
        <f t="shared" si="47"/>
        <v>-9712254.5492930785</v>
      </c>
      <c r="AC246" s="55">
        <f t="shared" si="48"/>
        <v>-603338.31233788095</v>
      </c>
      <c r="AD246" s="55">
        <f t="shared" si="49"/>
        <v>0</v>
      </c>
      <c r="AE246" s="14">
        <f t="shared" si="50"/>
        <v>1</v>
      </c>
      <c r="AF246" s="14">
        <f>PRODUCT($AE$3:$AE246)</f>
        <v>1.549318229084294</v>
      </c>
      <c r="AG246" s="120">
        <f>(POWER(AF246,1/COUNTA($J$3:$J246))-1)*360/28</f>
        <v>0.10870794921864459</v>
      </c>
    </row>
    <row r="247" spans="20:33" x14ac:dyDescent="0.25">
      <c r="T247" s="4">
        <f t="shared" si="35"/>
        <v>0.11244999999999999</v>
      </c>
      <c r="U247" s="55">
        <f t="shared" si="36"/>
        <v>0</v>
      </c>
      <c r="V247" s="55">
        <f t="shared" si="37"/>
        <v>0</v>
      </c>
      <c r="Y247" s="55">
        <f t="shared" si="44"/>
        <v>0</v>
      </c>
      <c r="Z247" s="55">
        <f t="shared" si="45"/>
        <v>0</v>
      </c>
      <c r="AA247" s="55">
        <f t="shared" si="46"/>
        <v>9108916.2369551975</v>
      </c>
      <c r="AB247" s="55">
        <f t="shared" si="47"/>
        <v>-9712254.5492930785</v>
      </c>
      <c r="AC247" s="55">
        <f t="shared" si="48"/>
        <v>-603338.31233788095</v>
      </c>
      <c r="AD247" s="55">
        <f t="shared" si="49"/>
        <v>0</v>
      </c>
      <c r="AE247" s="14">
        <f t="shared" si="50"/>
        <v>1</v>
      </c>
      <c r="AF247" s="14">
        <f>PRODUCT($AE$3:$AE247)</f>
        <v>1.549318229084294</v>
      </c>
      <c r="AG247" s="120">
        <f>(POWER(AF247,1/COUNTA($J$3:$J247))-1)*360/28</f>
        <v>0.10870794921864459</v>
      </c>
    </row>
    <row r="248" spans="20:33" x14ac:dyDescent="0.25">
      <c r="T248" s="4">
        <f t="shared" ref="T248:T311" si="51">_xlfn.IFNA(INDEX($E$6:$E$24,MATCH($K248,$C$6:$C$24,1))/100,$D$1/100)</f>
        <v>0.11244999999999999</v>
      </c>
      <c r="U248" s="55">
        <f t="shared" ref="U248:U311" si="52">(-1*S248)*T248*Q248/360</f>
        <v>0</v>
      </c>
      <c r="V248" s="55">
        <f t="shared" si="37"/>
        <v>0</v>
      </c>
      <c r="Y248" s="55">
        <f t="shared" si="44"/>
        <v>0</v>
      </c>
      <c r="Z248" s="55">
        <f t="shared" si="45"/>
        <v>0</v>
      </c>
      <c r="AA248" s="55">
        <f t="shared" si="46"/>
        <v>9108916.2369551975</v>
      </c>
      <c r="AB248" s="55">
        <f t="shared" si="47"/>
        <v>-9712254.5492930785</v>
      </c>
      <c r="AC248" s="55">
        <f t="shared" si="48"/>
        <v>-603338.31233788095</v>
      </c>
      <c r="AD248" s="55">
        <f t="shared" si="49"/>
        <v>0</v>
      </c>
      <c r="AE248" s="14">
        <f t="shared" si="50"/>
        <v>1</v>
      </c>
      <c r="AF248" s="14">
        <f>PRODUCT($AE$3:$AE248)</f>
        <v>1.549318229084294</v>
      </c>
      <c r="AG248" s="120">
        <f>(POWER(AF248,1/COUNTA($J$3:$J248))-1)*360/28</f>
        <v>0.10870794921864459</v>
      </c>
    </row>
    <row r="249" spans="20:33" x14ac:dyDescent="0.25">
      <c r="T249" s="4">
        <f t="shared" si="51"/>
        <v>0.11244999999999999</v>
      </c>
      <c r="U249" s="55">
        <f t="shared" si="52"/>
        <v>0</v>
      </c>
      <c r="V249" s="55">
        <f t="shared" si="37"/>
        <v>0</v>
      </c>
      <c r="Y249" s="55">
        <f t="shared" si="44"/>
        <v>0</v>
      </c>
      <c r="Z249" s="55">
        <f t="shared" si="45"/>
        <v>0</v>
      </c>
      <c r="AA249" s="55">
        <f t="shared" si="46"/>
        <v>9108916.2369551975</v>
      </c>
      <c r="AB249" s="55">
        <f t="shared" si="47"/>
        <v>-9712254.5492930785</v>
      </c>
      <c r="AC249" s="55">
        <f t="shared" si="48"/>
        <v>-603338.31233788095</v>
      </c>
      <c r="AD249" s="55">
        <f t="shared" si="49"/>
        <v>0</v>
      </c>
      <c r="AE249" s="14">
        <f t="shared" si="50"/>
        <v>1</v>
      </c>
      <c r="AF249" s="14">
        <f>PRODUCT($AE$3:$AE249)</f>
        <v>1.549318229084294</v>
      </c>
      <c r="AG249" s="120">
        <f>(POWER(AF249,1/COUNTA($J$3:$J249))-1)*360/28</f>
        <v>0.10870794921864459</v>
      </c>
    </row>
    <row r="250" spans="20:33" x14ac:dyDescent="0.25">
      <c r="T250" s="4">
        <f t="shared" si="51"/>
        <v>0.11244999999999999</v>
      </c>
      <c r="U250" s="55">
        <f t="shared" si="52"/>
        <v>0</v>
      </c>
      <c r="V250" s="55">
        <f t="shared" si="37"/>
        <v>0</v>
      </c>
      <c r="Y250" s="55">
        <f t="shared" si="44"/>
        <v>0</v>
      </c>
      <c r="Z250" s="55">
        <f t="shared" si="45"/>
        <v>0</v>
      </c>
      <c r="AA250" s="55">
        <f t="shared" si="46"/>
        <v>9108916.2369551975</v>
      </c>
      <c r="AB250" s="55">
        <f t="shared" si="47"/>
        <v>-9712254.5492930785</v>
      </c>
      <c r="AC250" s="55">
        <f t="shared" si="48"/>
        <v>-603338.31233788095</v>
      </c>
      <c r="AD250" s="55">
        <f t="shared" si="49"/>
        <v>0</v>
      </c>
      <c r="AE250" s="14">
        <f t="shared" si="50"/>
        <v>1</v>
      </c>
      <c r="AF250" s="14">
        <f>PRODUCT($AE$3:$AE250)</f>
        <v>1.549318229084294</v>
      </c>
      <c r="AG250" s="120">
        <f>(POWER(AF250,1/COUNTA($J$3:$J250))-1)*360/28</f>
        <v>0.10870794921864459</v>
      </c>
    </row>
    <row r="251" spans="20:33" x14ac:dyDescent="0.25">
      <c r="T251" s="4">
        <f t="shared" si="51"/>
        <v>0.11244999999999999</v>
      </c>
      <c r="U251" s="55">
        <f t="shared" si="52"/>
        <v>0</v>
      </c>
      <c r="V251" s="55">
        <f t="shared" si="37"/>
        <v>0</v>
      </c>
      <c r="Y251" s="55">
        <f t="shared" si="44"/>
        <v>0</v>
      </c>
      <c r="Z251" s="55">
        <f t="shared" si="45"/>
        <v>0</v>
      </c>
      <c r="AA251" s="55">
        <f t="shared" si="46"/>
        <v>9108916.2369551975</v>
      </c>
      <c r="AB251" s="55">
        <f t="shared" si="47"/>
        <v>-9712254.5492930785</v>
      </c>
      <c r="AC251" s="55">
        <f t="shared" si="48"/>
        <v>-603338.31233788095</v>
      </c>
      <c r="AD251" s="55">
        <f t="shared" si="49"/>
        <v>0</v>
      </c>
      <c r="AE251" s="14">
        <f t="shared" si="50"/>
        <v>1</v>
      </c>
      <c r="AF251" s="14">
        <f>PRODUCT($AE$3:$AE251)</f>
        <v>1.549318229084294</v>
      </c>
      <c r="AG251" s="120">
        <f>(POWER(AF251,1/COUNTA($J$3:$J251))-1)*360/28</f>
        <v>0.10870794921864459</v>
      </c>
    </row>
    <row r="252" spans="20:33" x14ac:dyDescent="0.25">
      <c r="T252" s="4">
        <f t="shared" si="51"/>
        <v>0.11244999999999999</v>
      </c>
      <c r="U252" s="55">
        <f t="shared" si="52"/>
        <v>0</v>
      </c>
      <c r="V252" s="55">
        <f t="shared" si="37"/>
        <v>0</v>
      </c>
      <c r="Y252" s="55">
        <f t="shared" si="44"/>
        <v>0</v>
      </c>
      <c r="Z252" s="55">
        <f t="shared" si="45"/>
        <v>0</v>
      </c>
      <c r="AA252" s="55">
        <f t="shared" si="46"/>
        <v>9108916.2369551975</v>
      </c>
      <c r="AB252" s="55">
        <f t="shared" si="47"/>
        <v>-9712254.5492930785</v>
      </c>
      <c r="AC252" s="55">
        <f t="shared" si="48"/>
        <v>-603338.31233788095</v>
      </c>
      <c r="AD252" s="55">
        <f t="shared" si="49"/>
        <v>0</v>
      </c>
      <c r="AE252" s="14">
        <f t="shared" si="50"/>
        <v>1</v>
      </c>
      <c r="AF252" s="14">
        <f>PRODUCT($AE$3:$AE252)</f>
        <v>1.549318229084294</v>
      </c>
      <c r="AG252" s="120">
        <f>(POWER(AF252,1/COUNTA($J$3:$J252))-1)*360/28</f>
        <v>0.10870794921864459</v>
      </c>
    </row>
    <row r="253" spans="20:33" x14ac:dyDescent="0.25">
      <c r="T253" s="4">
        <f t="shared" si="51"/>
        <v>0.11244999999999999</v>
      </c>
      <c r="U253" s="55">
        <f t="shared" si="52"/>
        <v>0</v>
      </c>
      <c r="V253" s="55">
        <f t="shared" si="37"/>
        <v>0</v>
      </c>
      <c r="Y253" s="55">
        <f t="shared" si="44"/>
        <v>0</v>
      </c>
      <c r="Z253" s="55">
        <f t="shared" si="45"/>
        <v>0</v>
      </c>
      <c r="AA253" s="55">
        <f t="shared" si="46"/>
        <v>9108916.2369551975</v>
      </c>
      <c r="AB253" s="55">
        <f t="shared" si="47"/>
        <v>-9712254.5492930785</v>
      </c>
      <c r="AC253" s="55">
        <f t="shared" si="48"/>
        <v>-603338.31233788095</v>
      </c>
      <c r="AD253" s="55">
        <f t="shared" si="49"/>
        <v>0</v>
      </c>
      <c r="AE253" s="14">
        <f t="shared" si="50"/>
        <v>1</v>
      </c>
      <c r="AF253" s="14">
        <f>PRODUCT($AE$3:$AE253)</f>
        <v>1.549318229084294</v>
      </c>
      <c r="AG253" s="120">
        <f>(POWER(AF253,1/COUNTA($J$3:$J253))-1)*360/28</f>
        <v>0.10870794921864459</v>
      </c>
    </row>
    <row r="254" spans="20:33" x14ac:dyDescent="0.25">
      <c r="T254" s="4">
        <f t="shared" si="51"/>
        <v>0.11244999999999999</v>
      </c>
      <c r="U254" s="55">
        <f t="shared" si="52"/>
        <v>0</v>
      </c>
      <c r="V254" s="55">
        <f t="shared" si="37"/>
        <v>0</v>
      </c>
      <c r="Y254" s="55">
        <f t="shared" si="44"/>
        <v>0</v>
      </c>
      <c r="Z254" s="55">
        <f t="shared" si="45"/>
        <v>0</v>
      </c>
      <c r="AA254" s="55">
        <f t="shared" si="46"/>
        <v>9108916.2369551975</v>
      </c>
      <c r="AB254" s="55">
        <f t="shared" si="47"/>
        <v>-9712254.5492930785</v>
      </c>
      <c r="AC254" s="55">
        <f t="shared" si="48"/>
        <v>-603338.31233788095</v>
      </c>
      <c r="AD254" s="55">
        <f t="shared" si="49"/>
        <v>0</v>
      </c>
      <c r="AE254" s="14">
        <f t="shared" si="50"/>
        <v>1</v>
      </c>
      <c r="AF254" s="14">
        <f>PRODUCT($AE$3:$AE254)</f>
        <v>1.549318229084294</v>
      </c>
      <c r="AG254" s="120">
        <f>(POWER(AF254,1/COUNTA($J$3:$J254))-1)*360/28</f>
        <v>0.10870794921864459</v>
      </c>
    </row>
    <row r="255" spans="20:33" x14ac:dyDescent="0.25">
      <c r="T255" s="4">
        <f t="shared" si="51"/>
        <v>0.11244999999999999</v>
      </c>
      <c r="U255" s="55">
        <f t="shared" si="52"/>
        <v>0</v>
      </c>
      <c r="V255" s="55">
        <f t="shared" si="37"/>
        <v>0</v>
      </c>
      <c r="Y255" s="55">
        <f t="shared" si="44"/>
        <v>0</v>
      </c>
      <c r="Z255" s="55">
        <f t="shared" si="45"/>
        <v>0</v>
      </c>
      <c r="AA255" s="55">
        <f t="shared" si="46"/>
        <v>9108916.2369551975</v>
      </c>
      <c r="AB255" s="55">
        <f t="shared" si="47"/>
        <v>-9712254.5492930785</v>
      </c>
      <c r="AC255" s="55">
        <f t="shared" si="48"/>
        <v>-603338.31233788095</v>
      </c>
      <c r="AD255" s="55">
        <f t="shared" si="49"/>
        <v>0</v>
      </c>
      <c r="AE255" s="14">
        <f t="shared" si="50"/>
        <v>1</v>
      </c>
      <c r="AF255" s="14">
        <f>PRODUCT($AE$3:$AE255)</f>
        <v>1.549318229084294</v>
      </c>
      <c r="AG255" s="120">
        <f>(POWER(AF255,1/COUNTA($J$3:$J255))-1)*360/28</f>
        <v>0.10870794921864459</v>
      </c>
    </row>
    <row r="256" spans="20:33" x14ac:dyDescent="0.25">
      <c r="T256" s="4">
        <f t="shared" si="51"/>
        <v>0.11244999999999999</v>
      </c>
      <c r="U256" s="55">
        <f t="shared" si="52"/>
        <v>0</v>
      </c>
      <c r="V256" s="55">
        <f t="shared" si="37"/>
        <v>0</v>
      </c>
      <c r="Y256" s="55">
        <f t="shared" si="44"/>
        <v>0</v>
      </c>
      <c r="Z256" s="55">
        <f t="shared" si="45"/>
        <v>0</v>
      </c>
      <c r="AA256" s="55">
        <f t="shared" si="46"/>
        <v>9108916.2369551975</v>
      </c>
      <c r="AB256" s="55">
        <f t="shared" si="47"/>
        <v>-9712254.5492930785</v>
      </c>
      <c r="AC256" s="55">
        <f t="shared" si="48"/>
        <v>-603338.31233788095</v>
      </c>
      <c r="AD256" s="55">
        <f t="shared" si="49"/>
        <v>0</v>
      </c>
      <c r="AE256" s="14">
        <f t="shared" si="50"/>
        <v>1</v>
      </c>
      <c r="AF256" s="14">
        <f>PRODUCT($AE$3:$AE256)</f>
        <v>1.549318229084294</v>
      </c>
      <c r="AG256" s="120">
        <f>(POWER(AF256,1/COUNTA($J$3:$J256))-1)*360/28</f>
        <v>0.10870794921864459</v>
      </c>
    </row>
    <row r="257" spans="20:33" x14ac:dyDescent="0.25">
      <c r="T257" s="4">
        <f t="shared" si="51"/>
        <v>0.11244999999999999</v>
      </c>
      <c r="U257" s="55">
        <f t="shared" si="52"/>
        <v>0</v>
      </c>
      <c r="V257" s="55">
        <f t="shared" si="37"/>
        <v>0</v>
      </c>
      <c r="Y257" s="55">
        <f t="shared" si="44"/>
        <v>0</v>
      </c>
      <c r="Z257" s="55">
        <f t="shared" si="45"/>
        <v>0</v>
      </c>
      <c r="AA257" s="55">
        <f t="shared" si="46"/>
        <v>9108916.2369551975</v>
      </c>
      <c r="AB257" s="55">
        <f t="shared" si="47"/>
        <v>-9712254.5492930785</v>
      </c>
      <c r="AC257" s="55">
        <f t="shared" si="48"/>
        <v>-603338.31233788095</v>
      </c>
      <c r="AD257" s="55">
        <f t="shared" si="49"/>
        <v>0</v>
      </c>
      <c r="AE257" s="14">
        <f t="shared" si="50"/>
        <v>1</v>
      </c>
      <c r="AF257" s="14">
        <f>PRODUCT($AE$3:$AE257)</f>
        <v>1.549318229084294</v>
      </c>
      <c r="AG257" s="120">
        <f>(POWER(AF257,1/COUNTA($J$3:$J257))-1)*360/28</f>
        <v>0.10870794921864459</v>
      </c>
    </row>
    <row r="258" spans="20:33" x14ac:dyDescent="0.25">
      <c r="T258" s="4">
        <f t="shared" si="51"/>
        <v>0.11244999999999999</v>
      </c>
      <c r="U258" s="55">
        <f t="shared" si="52"/>
        <v>0</v>
      </c>
      <c r="V258" s="55">
        <f t="shared" si="37"/>
        <v>0</v>
      </c>
      <c r="Y258" s="55">
        <f t="shared" si="44"/>
        <v>0</v>
      </c>
      <c r="Z258" s="55">
        <f t="shared" si="45"/>
        <v>0</v>
      </c>
      <c r="AA258" s="55">
        <f t="shared" si="46"/>
        <v>9108916.2369551975</v>
      </c>
      <c r="AB258" s="55">
        <f t="shared" si="47"/>
        <v>-9712254.5492930785</v>
      </c>
      <c r="AC258" s="55">
        <f t="shared" si="48"/>
        <v>-603338.31233788095</v>
      </c>
      <c r="AD258" s="55">
        <f t="shared" si="49"/>
        <v>0</v>
      </c>
      <c r="AE258" s="14">
        <f t="shared" si="50"/>
        <v>1</v>
      </c>
      <c r="AF258" s="14">
        <f>PRODUCT($AE$3:$AE258)</f>
        <v>1.549318229084294</v>
      </c>
      <c r="AG258" s="120">
        <f>(POWER(AF258,1/COUNTA($J$3:$J258))-1)*360/28</f>
        <v>0.10870794921864459</v>
      </c>
    </row>
    <row r="259" spans="20:33" x14ac:dyDescent="0.25">
      <c r="T259" s="4">
        <f t="shared" si="51"/>
        <v>0.11244999999999999</v>
      </c>
      <c r="U259" s="55">
        <f t="shared" si="52"/>
        <v>0</v>
      </c>
      <c r="V259" s="55">
        <f t="shared" si="37"/>
        <v>0</v>
      </c>
      <c r="Y259" s="55">
        <f t="shared" si="44"/>
        <v>0</v>
      </c>
      <c r="Z259" s="55">
        <f t="shared" si="45"/>
        <v>0</v>
      </c>
      <c r="AA259" s="55">
        <f t="shared" si="46"/>
        <v>9108916.2369551975</v>
      </c>
      <c r="AB259" s="55">
        <f t="shared" si="47"/>
        <v>-9712254.5492930785</v>
      </c>
      <c r="AC259" s="55">
        <f t="shared" si="48"/>
        <v>-603338.31233788095</v>
      </c>
      <c r="AD259" s="55">
        <f t="shared" si="49"/>
        <v>0</v>
      </c>
      <c r="AE259" s="14">
        <f t="shared" si="50"/>
        <v>1</v>
      </c>
      <c r="AF259" s="14">
        <f>PRODUCT($AE$3:$AE259)</f>
        <v>1.549318229084294</v>
      </c>
      <c r="AG259" s="120">
        <f>(POWER(AF259,1/COUNTA($J$3:$J259))-1)*360/28</f>
        <v>0.10870794921864459</v>
      </c>
    </row>
    <row r="260" spans="20:33" x14ac:dyDescent="0.25">
      <c r="T260" s="4">
        <f t="shared" si="51"/>
        <v>0.11244999999999999</v>
      </c>
      <c r="U260" s="55">
        <f t="shared" si="52"/>
        <v>0</v>
      </c>
      <c r="V260" s="55">
        <f t="shared" ref="V260:V323" si="53">+N260+U260</f>
        <v>0</v>
      </c>
      <c r="Y260" s="55">
        <f t="shared" si="44"/>
        <v>0</v>
      </c>
      <c r="Z260" s="55">
        <f t="shared" si="45"/>
        <v>0</v>
      </c>
      <c r="AA260" s="55">
        <f t="shared" si="46"/>
        <v>9108916.2369551975</v>
      </c>
      <c r="AB260" s="55">
        <f t="shared" si="47"/>
        <v>-9712254.5492930785</v>
      </c>
      <c r="AC260" s="55">
        <f t="shared" si="48"/>
        <v>-603338.31233788095</v>
      </c>
      <c r="AD260" s="55">
        <f t="shared" si="49"/>
        <v>0</v>
      </c>
      <c r="AE260" s="14">
        <f t="shared" si="50"/>
        <v>1</v>
      </c>
      <c r="AF260" s="14">
        <f>PRODUCT($AE$3:$AE260)</f>
        <v>1.549318229084294</v>
      </c>
      <c r="AG260" s="120">
        <f>(POWER(AF260,1/COUNTA($J$3:$J260))-1)*360/28</f>
        <v>0.10870794921864459</v>
      </c>
    </row>
    <row r="261" spans="20:33" x14ac:dyDescent="0.25">
      <c r="T261" s="4">
        <f t="shared" si="51"/>
        <v>0.11244999999999999</v>
      </c>
      <c r="U261" s="55">
        <f t="shared" si="52"/>
        <v>0</v>
      </c>
      <c r="V261" s="55">
        <f t="shared" si="53"/>
        <v>0</v>
      </c>
      <c r="Y261" s="55">
        <f t="shared" si="44"/>
        <v>0</v>
      </c>
      <c r="Z261" s="55">
        <f t="shared" si="45"/>
        <v>0</v>
      </c>
      <c r="AA261" s="55">
        <f t="shared" si="46"/>
        <v>9108916.2369551975</v>
      </c>
      <c r="AB261" s="55">
        <f t="shared" si="47"/>
        <v>-9712254.5492930785</v>
      </c>
      <c r="AC261" s="55">
        <f t="shared" si="48"/>
        <v>-603338.31233788095</v>
      </c>
      <c r="AD261" s="55">
        <f t="shared" si="49"/>
        <v>0</v>
      </c>
      <c r="AE261" s="14">
        <f t="shared" si="50"/>
        <v>1</v>
      </c>
      <c r="AF261" s="14">
        <f>PRODUCT($AE$3:$AE261)</f>
        <v>1.549318229084294</v>
      </c>
      <c r="AG261" s="120">
        <f>(POWER(AF261,1/COUNTA($J$3:$J261))-1)*360/28</f>
        <v>0.10870794921864459</v>
      </c>
    </row>
    <row r="262" spans="20:33" x14ac:dyDescent="0.25">
      <c r="T262" s="4">
        <f t="shared" si="51"/>
        <v>0.11244999999999999</v>
      </c>
      <c r="U262" s="55">
        <f t="shared" si="52"/>
        <v>0</v>
      </c>
      <c r="V262" s="55">
        <f t="shared" si="53"/>
        <v>0</v>
      </c>
      <c r="Y262" s="55">
        <f t="shared" ref="Y262:Y325" si="54">+P262*X262</f>
        <v>0</v>
      </c>
      <c r="Z262" s="55">
        <f t="shared" ref="Z262:Z325" si="55">+S262*$Z$2*$Q262/360</f>
        <v>0</v>
      </c>
      <c r="AA262" s="55">
        <f t="shared" ref="AA262:AA325" si="56">+AA261*(1+$Z$2*$Q262/360)+Z262</f>
        <v>9108916.2369551975</v>
      </c>
      <c r="AB262" s="55">
        <f t="shared" ref="AB262:AB325" si="57">+AB261*(1+$W262*$Q262/360)+O262</f>
        <v>-9712254.5492930785</v>
      </c>
      <c r="AC262" s="55">
        <f t="shared" ref="AC262:AC325" si="58">+AA262+AB262</f>
        <v>-603338.31233788095</v>
      </c>
      <c r="AD262" s="55">
        <f t="shared" ref="AD262:AD325" si="59">+AC262*X262</f>
        <v>0</v>
      </c>
      <c r="AE262" s="14">
        <f t="shared" ref="AE262:AE325" si="60">+(1+W262*Q262/360)</f>
        <v>1</v>
      </c>
      <c r="AF262" s="14">
        <f>PRODUCT($AE$3:$AE262)</f>
        <v>1.549318229084294</v>
      </c>
      <c r="AG262" s="120">
        <f>(POWER(AF262,1/COUNTA($J$3:$J262))-1)*360/28</f>
        <v>0.10870794921864459</v>
      </c>
    </row>
    <row r="263" spans="20:33" x14ac:dyDescent="0.25">
      <c r="T263" s="4">
        <f t="shared" si="51"/>
        <v>0.11244999999999999</v>
      </c>
      <c r="U263" s="55">
        <f t="shared" si="52"/>
        <v>0</v>
      </c>
      <c r="V263" s="55">
        <f t="shared" si="53"/>
        <v>0</v>
      </c>
      <c r="Y263" s="55">
        <f t="shared" si="54"/>
        <v>0</v>
      </c>
      <c r="Z263" s="55">
        <f t="shared" si="55"/>
        <v>0</v>
      </c>
      <c r="AA263" s="55">
        <f t="shared" si="56"/>
        <v>9108916.2369551975</v>
      </c>
      <c r="AB263" s="55">
        <f t="shared" si="57"/>
        <v>-9712254.5492930785</v>
      </c>
      <c r="AC263" s="55">
        <f t="shared" si="58"/>
        <v>-603338.31233788095</v>
      </c>
      <c r="AD263" s="55">
        <f t="shared" si="59"/>
        <v>0</v>
      </c>
      <c r="AE263" s="14">
        <f t="shared" si="60"/>
        <v>1</v>
      </c>
      <c r="AF263" s="14">
        <f>PRODUCT($AE$3:$AE263)</f>
        <v>1.549318229084294</v>
      </c>
      <c r="AG263" s="120">
        <f>(POWER(AF263,1/COUNTA($J$3:$J263))-1)*360/28</f>
        <v>0.10870794921864459</v>
      </c>
    </row>
    <row r="264" spans="20:33" x14ac:dyDescent="0.25">
      <c r="T264" s="4">
        <f t="shared" si="51"/>
        <v>0.11244999999999999</v>
      </c>
      <c r="U264" s="55">
        <f t="shared" si="52"/>
        <v>0</v>
      </c>
      <c r="V264" s="55">
        <f t="shared" si="53"/>
        <v>0</v>
      </c>
      <c r="Y264" s="55">
        <f t="shared" si="54"/>
        <v>0</v>
      </c>
      <c r="Z264" s="55">
        <f t="shared" si="55"/>
        <v>0</v>
      </c>
      <c r="AA264" s="55">
        <f t="shared" si="56"/>
        <v>9108916.2369551975</v>
      </c>
      <c r="AB264" s="55">
        <f t="shared" si="57"/>
        <v>-9712254.5492930785</v>
      </c>
      <c r="AC264" s="55">
        <f t="shared" si="58"/>
        <v>-603338.31233788095</v>
      </c>
      <c r="AD264" s="55">
        <f t="shared" si="59"/>
        <v>0</v>
      </c>
      <c r="AE264" s="14">
        <f t="shared" si="60"/>
        <v>1</v>
      </c>
      <c r="AF264" s="14">
        <f>PRODUCT($AE$3:$AE264)</f>
        <v>1.549318229084294</v>
      </c>
      <c r="AG264" s="120">
        <f>(POWER(AF264,1/COUNTA($J$3:$J264))-1)*360/28</f>
        <v>0.10870794921864459</v>
      </c>
    </row>
    <row r="265" spans="20:33" x14ac:dyDescent="0.25">
      <c r="T265" s="4">
        <f t="shared" si="51"/>
        <v>0.11244999999999999</v>
      </c>
      <c r="U265" s="55">
        <f t="shared" si="52"/>
        <v>0</v>
      </c>
      <c r="V265" s="55">
        <f t="shared" si="53"/>
        <v>0</v>
      </c>
      <c r="Y265" s="55">
        <f t="shared" si="54"/>
        <v>0</v>
      </c>
      <c r="Z265" s="55">
        <f t="shared" si="55"/>
        <v>0</v>
      </c>
      <c r="AA265" s="55">
        <f t="shared" si="56"/>
        <v>9108916.2369551975</v>
      </c>
      <c r="AB265" s="55">
        <f t="shared" si="57"/>
        <v>-9712254.5492930785</v>
      </c>
      <c r="AC265" s="55">
        <f t="shared" si="58"/>
        <v>-603338.31233788095</v>
      </c>
      <c r="AD265" s="55">
        <f t="shared" si="59"/>
        <v>0</v>
      </c>
      <c r="AE265" s="14">
        <f t="shared" si="60"/>
        <v>1</v>
      </c>
      <c r="AF265" s="14">
        <f>PRODUCT($AE$3:$AE265)</f>
        <v>1.549318229084294</v>
      </c>
      <c r="AG265" s="120">
        <f>(POWER(AF265,1/COUNTA($J$3:$J265))-1)*360/28</f>
        <v>0.10870794921864459</v>
      </c>
    </row>
    <row r="266" spans="20:33" x14ac:dyDescent="0.25">
      <c r="T266" s="4">
        <f t="shared" si="51"/>
        <v>0.11244999999999999</v>
      </c>
      <c r="U266" s="55">
        <f t="shared" si="52"/>
        <v>0</v>
      </c>
      <c r="V266" s="55">
        <f t="shared" si="53"/>
        <v>0</v>
      </c>
      <c r="Y266" s="55">
        <f t="shared" si="54"/>
        <v>0</v>
      </c>
      <c r="Z266" s="55">
        <f t="shared" si="55"/>
        <v>0</v>
      </c>
      <c r="AA266" s="55">
        <f t="shared" si="56"/>
        <v>9108916.2369551975</v>
      </c>
      <c r="AB266" s="55">
        <f t="shared" si="57"/>
        <v>-9712254.5492930785</v>
      </c>
      <c r="AC266" s="55">
        <f t="shared" si="58"/>
        <v>-603338.31233788095</v>
      </c>
      <c r="AD266" s="55">
        <f t="shared" si="59"/>
        <v>0</v>
      </c>
      <c r="AE266" s="14">
        <f t="shared" si="60"/>
        <v>1</v>
      </c>
      <c r="AF266" s="14">
        <f>PRODUCT($AE$3:$AE266)</f>
        <v>1.549318229084294</v>
      </c>
      <c r="AG266" s="120">
        <f>(POWER(AF266,1/COUNTA($J$3:$J266))-1)*360/28</f>
        <v>0.10870794921864459</v>
      </c>
    </row>
    <row r="267" spans="20:33" x14ac:dyDescent="0.25">
      <c r="T267" s="4">
        <f t="shared" si="51"/>
        <v>0.11244999999999999</v>
      </c>
      <c r="U267" s="55">
        <f t="shared" si="52"/>
        <v>0</v>
      </c>
      <c r="V267" s="55">
        <f t="shared" si="53"/>
        <v>0</v>
      </c>
      <c r="Y267" s="55">
        <f t="shared" si="54"/>
        <v>0</v>
      </c>
      <c r="Z267" s="55">
        <f t="shared" si="55"/>
        <v>0</v>
      </c>
      <c r="AA267" s="55">
        <f t="shared" si="56"/>
        <v>9108916.2369551975</v>
      </c>
      <c r="AB267" s="55">
        <f t="shared" si="57"/>
        <v>-9712254.5492930785</v>
      </c>
      <c r="AC267" s="55">
        <f t="shared" si="58"/>
        <v>-603338.31233788095</v>
      </c>
      <c r="AD267" s="55">
        <f t="shared" si="59"/>
        <v>0</v>
      </c>
      <c r="AE267" s="14">
        <f t="shared" si="60"/>
        <v>1</v>
      </c>
      <c r="AF267" s="14">
        <f>PRODUCT($AE$3:$AE267)</f>
        <v>1.549318229084294</v>
      </c>
      <c r="AG267" s="120">
        <f>(POWER(AF267,1/COUNTA($J$3:$J267))-1)*360/28</f>
        <v>0.10870794921864459</v>
      </c>
    </row>
    <row r="268" spans="20:33" x14ac:dyDescent="0.25">
      <c r="T268" s="4">
        <f t="shared" si="51"/>
        <v>0.11244999999999999</v>
      </c>
      <c r="U268" s="55">
        <f t="shared" si="52"/>
        <v>0</v>
      </c>
      <c r="V268" s="55">
        <f t="shared" si="53"/>
        <v>0</v>
      </c>
      <c r="Y268" s="55">
        <f t="shared" si="54"/>
        <v>0</v>
      </c>
      <c r="Z268" s="55">
        <f t="shared" si="55"/>
        <v>0</v>
      </c>
      <c r="AA268" s="55">
        <f t="shared" si="56"/>
        <v>9108916.2369551975</v>
      </c>
      <c r="AB268" s="55">
        <f t="shared" si="57"/>
        <v>-9712254.5492930785</v>
      </c>
      <c r="AC268" s="55">
        <f t="shared" si="58"/>
        <v>-603338.31233788095</v>
      </c>
      <c r="AD268" s="55">
        <f t="shared" si="59"/>
        <v>0</v>
      </c>
      <c r="AE268" s="14">
        <f t="shared" si="60"/>
        <v>1</v>
      </c>
      <c r="AF268" s="14">
        <f>PRODUCT($AE$3:$AE268)</f>
        <v>1.549318229084294</v>
      </c>
      <c r="AG268" s="120">
        <f>(POWER(AF268,1/COUNTA($J$3:$J268))-1)*360/28</f>
        <v>0.10870794921864459</v>
      </c>
    </row>
    <row r="269" spans="20:33" x14ac:dyDescent="0.25">
      <c r="T269" s="4">
        <f t="shared" si="51"/>
        <v>0.11244999999999999</v>
      </c>
      <c r="U269" s="55">
        <f t="shared" si="52"/>
        <v>0</v>
      </c>
      <c r="V269" s="55">
        <f t="shared" si="53"/>
        <v>0</v>
      </c>
      <c r="Y269" s="55">
        <f t="shared" si="54"/>
        <v>0</v>
      </c>
      <c r="Z269" s="55">
        <f t="shared" si="55"/>
        <v>0</v>
      </c>
      <c r="AA269" s="55">
        <f t="shared" si="56"/>
        <v>9108916.2369551975</v>
      </c>
      <c r="AB269" s="55">
        <f t="shared" si="57"/>
        <v>-9712254.5492930785</v>
      </c>
      <c r="AC269" s="55">
        <f t="shared" si="58"/>
        <v>-603338.31233788095</v>
      </c>
      <c r="AD269" s="55">
        <f t="shared" si="59"/>
        <v>0</v>
      </c>
      <c r="AE269" s="14">
        <f t="shared" si="60"/>
        <v>1</v>
      </c>
      <c r="AF269" s="14">
        <f>PRODUCT($AE$3:$AE269)</f>
        <v>1.549318229084294</v>
      </c>
      <c r="AG269" s="120">
        <f>(POWER(AF269,1/COUNTA($J$3:$J269))-1)*360/28</f>
        <v>0.10870794921864459</v>
      </c>
    </row>
    <row r="270" spans="20:33" x14ac:dyDescent="0.25">
      <c r="T270" s="4">
        <f t="shared" si="51"/>
        <v>0.11244999999999999</v>
      </c>
      <c r="U270" s="55">
        <f t="shared" si="52"/>
        <v>0</v>
      </c>
      <c r="V270" s="55">
        <f t="shared" si="53"/>
        <v>0</v>
      </c>
      <c r="Y270" s="55">
        <f t="shared" si="54"/>
        <v>0</v>
      </c>
      <c r="Z270" s="55">
        <f t="shared" si="55"/>
        <v>0</v>
      </c>
      <c r="AA270" s="55">
        <f t="shared" si="56"/>
        <v>9108916.2369551975</v>
      </c>
      <c r="AB270" s="55">
        <f t="shared" si="57"/>
        <v>-9712254.5492930785</v>
      </c>
      <c r="AC270" s="55">
        <f t="shared" si="58"/>
        <v>-603338.31233788095</v>
      </c>
      <c r="AD270" s="55">
        <f t="shared" si="59"/>
        <v>0</v>
      </c>
      <c r="AE270" s="14">
        <f t="shared" si="60"/>
        <v>1</v>
      </c>
      <c r="AF270" s="14">
        <f>PRODUCT($AE$3:$AE270)</f>
        <v>1.549318229084294</v>
      </c>
      <c r="AG270" s="120">
        <f>(POWER(AF270,1/COUNTA($J$3:$J270))-1)*360/28</f>
        <v>0.10870794921864459</v>
      </c>
    </row>
    <row r="271" spans="20:33" x14ac:dyDescent="0.25">
      <c r="T271" s="4">
        <f t="shared" si="51"/>
        <v>0.11244999999999999</v>
      </c>
      <c r="U271" s="55">
        <f t="shared" si="52"/>
        <v>0</v>
      </c>
      <c r="V271" s="55">
        <f t="shared" si="53"/>
        <v>0</v>
      </c>
      <c r="Y271" s="55">
        <f t="shared" si="54"/>
        <v>0</v>
      </c>
      <c r="Z271" s="55">
        <f t="shared" si="55"/>
        <v>0</v>
      </c>
      <c r="AA271" s="55">
        <f t="shared" si="56"/>
        <v>9108916.2369551975</v>
      </c>
      <c r="AB271" s="55">
        <f t="shared" si="57"/>
        <v>-9712254.5492930785</v>
      </c>
      <c r="AC271" s="55">
        <f t="shared" si="58"/>
        <v>-603338.31233788095</v>
      </c>
      <c r="AD271" s="55">
        <f t="shared" si="59"/>
        <v>0</v>
      </c>
      <c r="AE271" s="14">
        <f t="shared" si="60"/>
        <v>1</v>
      </c>
      <c r="AF271" s="14">
        <f>PRODUCT($AE$3:$AE271)</f>
        <v>1.549318229084294</v>
      </c>
      <c r="AG271" s="120">
        <f>(POWER(AF271,1/COUNTA($J$3:$J271))-1)*360/28</f>
        <v>0.10870794921864459</v>
      </c>
    </row>
    <row r="272" spans="20:33" x14ac:dyDescent="0.25">
      <c r="T272" s="4">
        <f t="shared" si="51"/>
        <v>0.11244999999999999</v>
      </c>
      <c r="U272" s="55">
        <f t="shared" si="52"/>
        <v>0</v>
      </c>
      <c r="V272" s="55">
        <f t="shared" si="53"/>
        <v>0</v>
      </c>
      <c r="Y272" s="55">
        <f t="shared" si="54"/>
        <v>0</v>
      </c>
      <c r="Z272" s="55">
        <f t="shared" si="55"/>
        <v>0</v>
      </c>
      <c r="AA272" s="55">
        <f t="shared" si="56"/>
        <v>9108916.2369551975</v>
      </c>
      <c r="AB272" s="55">
        <f t="shared" si="57"/>
        <v>-9712254.5492930785</v>
      </c>
      <c r="AC272" s="55">
        <f t="shared" si="58"/>
        <v>-603338.31233788095</v>
      </c>
      <c r="AD272" s="55">
        <f t="shared" si="59"/>
        <v>0</v>
      </c>
      <c r="AE272" s="14">
        <f t="shared" si="60"/>
        <v>1</v>
      </c>
      <c r="AF272" s="14">
        <f>PRODUCT($AE$3:$AE272)</f>
        <v>1.549318229084294</v>
      </c>
      <c r="AG272" s="120">
        <f>(POWER(AF272,1/COUNTA($J$3:$J272))-1)*360/28</f>
        <v>0.10870794921864459</v>
      </c>
    </row>
    <row r="273" spans="20:33" x14ac:dyDescent="0.25">
      <c r="T273" s="4">
        <f t="shared" si="51"/>
        <v>0.11244999999999999</v>
      </c>
      <c r="U273" s="55">
        <f t="shared" si="52"/>
        <v>0</v>
      </c>
      <c r="V273" s="55">
        <f t="shared" si="53"/>
        <v>0</v>
      </c>
      <c r="Y273" s="55">
        <f t="shared" si="54"/>
        <v>0</v>
      </c>
      <c r="Z273" s="55">
        <f t="shared" si="55"/>
        <v>0</v>
      </c>
      <c r="AA273" s="55">
        <f t="shared" si="56"/>
        <v>9108916.2369551975</v>
      </c>
      <c r="AB273" s="55">
        <f t="shared" si="57"/>
        <v>-9712254.5492930785</v>
      </c>
      <c r="AC273" s="55">
        <f t="shared" si="58"/>
        <v>-603338.31233788095</v>
      </c>
      <c r="AD273" s="55">
        <f t="shared" si="59"/>
        <v>0</v>
      </c>
      <c r="AE273" s="14">
        <f t="shared" si="60"/>
        <v>1</v>
      </c>
      <c r="AF273" s="14">
        <f>PRODUCT($AE$3:$AE273)</f>
        <v>1.549318229084294</v>
      </c>
      <c r="AG273" s="120">
        <f>(POWER(AF273,1/COUNTA($J$3:$J273))-1)*360/28</f>
        <v>0.10870794921864459</v>
      </c>
    </row>
    <row r="274" spans="20:33" x14ac:dyDescent="0.25">
      <c r="T274" s="4">
        <f t="shared" si="51"/>
        <v>0.11244999999999999</v>
      </c>
      <c r="U274" s="55">
        <f t="shared" si="52"/>
        <v>0</v>
      </c>
      <c r="V274" s="55">
        <f t="shared" si="53"/>
        <v>0</v>
      </c>
      <c r="Y274" s="55">
        <f t="shared" si="54"/>
        <v>0</v>
      </c>
      <c r="Z274" s="55">
        <f t="shared" si="55"/>
        <v>0</v>
      </c>
      <c r="AA274" s="55">
        <f t="shared" si="56"/>
        <v>9108916.2369551975</v>
      </c>
      <c r="AB274" s="55">
        <f t="shared" si="57"/>
        <v>-9712254.5492930785</v>
      </c>
      <c r="AC274" s="55">
        <f t="shared" si="58"/>
        <v>-603338.31233788095</v>
      </c>
      <c r="AD274" s="55">
        <f t="shared" si="59"/>
        <v>0</v>
      </c>
      <c r="AE274" s="14">
        <f t="shared" si="60"/>
        <v>1</v>
      </c>
      <c r="AF274" s="14">
        <f>PRODUCT($AE$3:$AE274)</f>
        <v>1.549318229084294</v>
      </c>
      <c r="AG274" s="120">
        <f>(POWER(AF274,1/COUNTA($J$3:$J274))-1)*360/28</f>
        <v>0.10870794921864459</v>
      </c>
    </row>
    <row r="275" spans="20:33" x14ac:dyDescent="0.25">
      <c r="T275" s="4">
        <f t="shared" si="51"/>
        <v>0.11244999999999999</v>
      </c>
      <c r="U275" s="55">
        <f t="shared" si="52"/>
        <v>0</v>
      </c>
      <c r="V275" s="55">
        <f t="shared" si="53"/>
        <v>0</v>
      </c>
      <c r="Y275" s="55">
        <f t="shared" si="54"/>
        <v>0</v>
      </c>
      <c r="Z275" s="55">
        <f t="shared" si="55"/>
        <v>0</v>
      </c>
      <c r="AA275" s="55">
        <f t="shared" si="56"/>
        <v>9108916.2369551975</v>
      </c>
      <c r="AB275" s="55">
        <f t="shared" si="57"/>
        <v>-9712254.5492930785</v>
      </c>
      <c r="AC275" s="55">
        <f t="shared" si="58"/>
        <v>-603338.31233788095</v>
      </c>
      <c r="AD275" s="55">
        <f t="shared" si="59"/>
        <v>0</v>
      </c>
      <c r="AE275" s="14">
        <f t="shared" si="60"/>
        <v>1</v>
      </c>
      <c r="AF275" s="14">
        <f>PRODUCT($AE$3:$AE275)</f>
        <v>1.549318229084294</v>
      </c>
      <c r="AG275" s="120">
        <f>(POWER(AF275,1/COUNTA($J$3:$J275))-1)*360/28</f>
        <v>0.10870794921864459</v>
      </c>
    </row>
    <row r="276" spans="20:33" x14ac:dyDescent="0.25">
      <c r="T276" s="4">
        <f t="shared" si="51"/>
        <v>0.11244999999999999</v>
      </c>
      <c r="U276" s="55">
        <f t="shared" si="52"/>
        <v>0</v>
      </c>
      <c r="V276" s="55">
        <f t="shared" si="53"/>
        <v>0</v>
      </c>
      <c r="Y276" s="55">
        <f t="shared" si="54"/>
        <v>0</v>
      </c>
      <c r="Z276" s="55">
        <f t="shared" si="55"/>
        <v>0</v>
      </c>
      <c r="AA276" s="55">
        <f t="shared" si="56"/>
        <v>9108916.2369551975</v>
      </c>
      <c r="AB276" s="55">
        <f t="shared" si="57"/>
        <v>-9712254.5492930785</v>
      </c>
      <c r="AC276" s="55">
        <f t="shared" si="58"/>
        <v>-603338.31233788095</v>
      </c>
      <c r="AD276" s="55">
        <f t="shared" si="59"/>
        <v>0</v>
      </c>
      <c r="AE276" s="14">
        <f t="shared" si="60"/>
        <v>1</v>
      </c>
      <c r="AF276" s="14">
        <f>PRODUCT($AE$3:$AE276)</f>
        <v>1.549318229084294</v>
      </c>
      <c r="AG276" s="120">
        <f>(POWER(AF276,1/COUNTA($J$3:$J276))-1)*360/28</f>
        <v>0.10870794921864459</v>
      </c>
    </row>
    <row r="277" spans="20:33" x14ac:dyDescent="0.25">
      <c r="T277" s="4">
        <f t="shared" si="51"/>
        <v>0.11244999999999999</v>
      </c>
      <c r="U277" s="55">
        <f t="shared" si="52"/>
        <v>0</v>
      </c>
      <c r="V277" s="55">
        <f t="shared" si="53"/>
        <v>0</v>
      </c>
      <c r="Y277" s="55">
        <f t="shared" si="54"/>
        <v>0</v>
      </c>
      <c r="Z277" s="55">
        <f t="shared" si="55"/>
        <v>0</v>
      </c>
      <c r="AA277" s="55">
        <f t="shared" si="56"/>
        <v>9108916.2369551975</v>
      </c>
      <c r="AB277" s="55">
        <f t="shared" si="57"/>
        <v>-9712254.5492930785</v>
      </c>
      <c r="AC277" s="55">
        <f t="shared" si="58"/>
        <v>-603338.31233788095</v>
      </c>
      <c r="AD277" s="55">
        <f t="shared" si="59"/>
        <v>0</v>
      </c>
      <c r="AE277" s="14">
        <f t="shared" si="60"/>
        <v>1</v>
      </c>
      <c r="AF277" s="14">
        <f>PRODUCT($AE$3:$AE277)</f>
        <v>1.549318229084294</v>
      </c>
      <c r="AG277" s="120">
        <f>(POWER(AF277,1/COUNTA($J$3:$J277))-1)*360/28</f>
        <v>0.10870794921864459</v>
      </c>
    </row>
    <row r="278" spans="20:33" x14ac:dyDescent="0.25">
      <c r="T278" s="4">
        <f t="shared" si="51"/>
        <v>0.11244999999999999</v>
      </c>
      <c r="U278" s="55">
        <f t="shared" si="52"/>
        <v>0</v>
      </c>
      <c r="V278" s="55">
        <f t="shared" si="53"/>
        <v>0</v>
      </c>
      <c r="Y278" s="55">
        <f t="shared" si="54"/>
        <v>0</v>
      </c>
      <c r="Z278" s="55">
        <f t="shared" si="55"/>
        <v>0</v>
      </c>
      <c r="AA278" s="55">
        <f t="shared" si="56"/>
        <v>9108916.2369551975</v>
      </c>
      <c r="AB278" s="55">
        <f t="shared" si="57"/>
        <v>-9712254.5492930785</v>
      </c>
      <c r="AC278" s="55">
        <f t="shared" si="58"/>
        <v>-603338.31233788095</v>
      </c>
      <c r="AD278" s="55">
        <f t="shared" si="59"/>
        <v>0</v>
      </c>
      <c r="AE278" s="14">
        <f t="shared" si="60"/>
        <v>1</v>
      </c>
      <c r="AF278" s="14">
        <f>PRODUCT($AE$3:$AE278)</f>
        <v>1.549318229084294</v>
      </c>
      <c r="AG278" s="120">
        <f>(POWER(AF278,1/COUNTA($J$3:$J278))-1)*360/28</f>
        <v>0.10870794921864459</v>
      </c>
    </row>
    <row r="279" spans="20:33" x14ac:dyDescent="0.25">
      <c r="T279" s="4">
        <f t="shared" si="51"/>
        <v>0.11244999999999999</v>
      </c>
      <c r="U279" s="55">
        <f t="shared" si="52"/>
        <v>0</v>
      </c>
      <c r="V279" s="55">
        <f t="shared" si="53"/>
        <v>0</v>
      </c>
      <c r="Y279" s="55">
        <f t="shared" si="54"/>
        <v>0</v>
      </c>
      <c r="Z279" s="55">
        <f t="shared" si="55"/>
        <v>0</v>
      </c>
      <c r="AA279" s="55">
        <f t="shared" si="56"/>
        <v>9108916.2369551975</v>
      </c>
      <c r="AB279" s="55">
        <f t="shared" si="57"/>
        <v>-9712254.5492930785</v>
      </c>
      <c r="AC279" s="55">
        <f t="shared" si="58"/>
        <v>-603338.31233788095</v>
      </c>
      <c r="AD279" s="55">
        <f t="shared" si="59"/>
        <v>0</v>
      </c>
      <c r="AE279" s="14">
        <f t="shared" si="60"/>
        <v>1</v>
      </c>
      <c r="AF279" s="14">
        <f>PRODUCT($AE$3:$AE279)</f>
        <v>1.549318229084294</v>
      </c>
      <c r="AG279" s="120">
        <f>(POWER(AF279,1/COUNTA($J$3:$J279))-1)*360/28</f>
        <v>0.10870794921864459</v>
      </c>
    </row>
    <row r="280" spans="20:33" x14ac:dyDescent="0.25">
      <c r="T280" s="4">
        <f t="shared" si="51"/>
        <v>0.11244999999999999</v>
      </c>
      <c r="U280" s="55">
        <f t="shared" si="52"/>
        <v>0</v>
      </c>
      <c r="V280" s="55">
        <f t="shared" si="53"/>
        <v>0</v>
      </c>
      <c r="Y280" s="55">
        <f t="shared" si="54"/>
        <v>0</v>
      </c>
      <c r="Z280" s="55">
        <f t="shared" si="55"/>
        <v>0</v>
      </c>
      <c r="AA280" s="55">
        <f t="shared" si="56"/>
        <v>9108916.2369551975</v>
      </c>
      <c r="AB280" s="55">
        <f t="shared" si="57"/>
        <v>-9712254.5492930785</v>
      </c>
      <c r="AC280" s="55">
        <f t="shared" si="58"/>
        <v>-603338.31233788095</v>
      </c>
      <c r="AD280" s="55">
        <f t="shared" si="59"/>
        <v>0</v>
      </c>
      <c r="AE280" s="14">
        <f t="shared" si="60"/>
        <v>1</v>
      </c>
      <c r="AF280" s="14">
        <f>PRODUCT($AE$3:$AE280)</f>
        <v>1.549318229084294</v>
      </c>
      <c r="AG280" s="120">
        <f>(POWER(AF280,1/COUNTA($J$3:$J280))-1)*360/28</f>
        <v>0.10870794921864459</v>
      </c>
    </row>
    <row r="281" spans="20:33" x14ac:dyDescent="0.25">
      <c r="T281" s="4">
        <f t="shared" si="51"/>
        <v>0.11244999999999999</v>
      </c>
      <c r="U281" s="55">
        <f t="shared" si="52"/>
        <v>0</v>
      </c>
      <c r="V281" s="55">
        <f t="shared" si="53"/>
        <v>0</v>
      </c>
      <c r="Y281" s="55">
        <f t="shared" si="54"/>
        <v>0</v>
      </c>
      <c r="Z281" s="55">
        <f t="shared" si="55"/>
        <v>0</v>
      </c>
      <c r="AA281" s="55">
        <f t="shared" si="56"/>
        <v>9108916.2369551975</v>
      </c>
      <c r="AB281" s="55">
        <f t="shared" si="57"/>
        <v>-9712254.5492930785</v>
      </c>
      <c r="AC281" s="55">
        <f t="shared" si="58"/>
        <v>-603338.31233788095</v>
      </c>
      <c r="AD281" s="55">
        <f t="shared" si="59"/>
        <v>0</v>
      </c>
      <c r="AE281" s="14">
        <f t="shared" si="60"/>
        <v>1</v>
      </c>
      <c r="AF281" s="14">
        <f>PRODUCT($AE$3:$AE281)</f>
        <v>1.549318229084294</v>
      </c>
      <c r="AG281" s="120">
        <f>(POWER(AF281,1/COUNTA($J$3:$J281))-1)*360/28</f>
        <v>0.10870794921864459</v>
      </c>
    </row>
    <row r="282" spans="20:33" x14ac:dyDescent="0.25">
      <c r="T282" s="4">
        <f t="shared" si="51"/>
        <v>0.11244999999999999</v>
      </c>
      <c r="U282" s="55">
        <f t="shared" si="52"/>
        <v>0</v>
      </c>
      <c r="V282" s="55">
        <f t="shared" si="53"/>
        <v>0</v>
      </c>
      <c r="Y282" s="55">
        <f t="shared" si="54"/>
        <v>0</v>
      </c>
      <c r="Z282" s="55">
        <f t="shared" si="55"/>
        <v>0</v>
      </c>
      <c r="AA282" s="55">
        <f t="shared" si="56"/>
        <v>9108916.2369551975</v>
      </c>
      <c r="AB282" s="55">
        <f t="shared" si="57"/>
        <v>-9712254.5492930785</v>
      </c>
      <c r="AC282" s="55">
        <f t="shared" si="58"/>
        <v>-603338.31233788095</v>
      </c>
      <c r="AD282" s="55">
        <f t="shared" si="59"/>
        <v>0</v>
      </c>
      <c r="AE282" s="14">
        <f t="shared" si="60"/>
        <v>1</v>
      </c>
      <c r="AF282" s="14">
        <f>PRODUCT($AE$3:$AE282)</f>
        <v>1.549318229084294</v>
      </c>
      <c r="AG282" s="120">
        <f>(POWER(AF282,1/COUNTA($J$3:$J282))-1)*360/28</f>
        <v>0.10870794921864459</v>
      </c>
    </row>
    <row r="283" spans="20:33" x14ac:dyDescent="0.25">
      <c r="T283" s="4">
        <f t="shared" si="51"/>
        <v>0.11244999999999999</v>
      </c>
      <c r="U283" s="55">
        <f t="shared" si="52"/>
        <v>0</v>
      </c>
      <c r="V283" s="55">
        <f t="shared" si="53"/>
        <v>0</v>
      </c>
      <c r="Y283" s="55">
        <f t="shared" si="54"/>
        <v>0</v>
      </c>
      <c r="Z283" s="55">
        <f t="shared" si="55"/>
        <v>0</v>
      </c>
      <c r="AA283" s="55">
        <f t="shared" si="56"/>
        <v>9108916.2369551975</v>
      </c>
      <c r="AB283" s="55">
        <f t="shared" si="57"/>
        <v>-9712254.5492930785</v>
      </c>
      <c r="AC283" s="55">
        <f t="shared" si="58"/>
        <v>-603338.31233788095</v>
      </c>
      <c r="AD283" s="55">
        <f t="shared" si="59"/>
        <v>0</v>
      </c>
      <c r="AE283" s="14">
        <f t="shared" si="60"/>
        <v>1</v>
      </c>
      <c r="AF283" s="14">
        <f>PRODUCT($AE$3:$AE283)</f>
        <v>1.549318229084294</v>
      </c>
      <c r="AG283" s="120">
        <f>(POWER(AF283,1/COUNTA($J$3:$J283))-1)*360/28</f>
        <v>0.10870794921864459</v>
      </c>
    </row>
    <row r="284" spans="20:33" x14ac:dyDescent="0.25">
      <c r="T284" s="4">
        <f t="shared" si="51"/>
        <v>0.11244999999999999</v>
      </c>
      <c r="U284" s="55">
        <f t="shared" si="52"/>
        <v>0</v>
      </c>
      <c r="V284" s="55">
        <f t="shared" si="53"/>
        <v>0</v>
      </c>
      <c r="Y284" s="55">
        <f t="shared" si="54"/>
        <v>0</v>
      </c>
      <c r="Z284" s="55">
        <f t="shared" si="55"/>
        <v>0</v>
      </c>
      <c r="AA284" s="55">
        <f t="shared" si="56"/>
        <v>9108916.2369551975</v>
      </c>
      <c r="AB284" s="55">
        <f t="shared" si="57"/>
        <v>-9712254.5492930785</v>
      </c>
      <c r="AC284" s="55">
        <f t="shared" si="58"/>
        <v>-603338.31233788095</v>
      </c>
      <c r="AD284" s="55">
        <f t="shared" si="59"/>
        <v>0</v>
      </c>
      <c r="AE284" s="14">
        <f t="shared" si="60"/>
        <v>1</v>
      </c>
      <c r="AF284" s="14">
        <f>PRODUCT($AE$3:$AE284)</f>
        <v>1.549318229084294</v>
      </c>
      <c r="AG284" s="120">
        <f>(POWER(AF284,1/COUNTA($J$3:$J284))-1)*360/28</f>
        <v>0.10870794921864459</v>
      </c>
    </row>
    <row r="285" spans="20:33" x14ac:dyDescent="0.25">
      <c r="T285" s="4">
        <f t="shared" si="51"/>
        <v>0.11244999999999999</v>
      </c>
      <c r="U285" s="55">
        <f t="shared" si="52"/>
        <v>0</v>
      </c>
      <c r="V285" s="55">
        <f t="shared" si="53"/>
        <v>0</v>
      </c>
      <c r="Y285" s="55">
        <f t="shared" si="54"/>
        <v>0</v>
      </c>
      <c r="Z285" s="55">
        <f t="shared" si="55"/>
        <v>0</v>
      </c>
      <c r="AA285" s="55">
        <f t="shared" si="56"/>
        <v>9108916.2369551975</v>
      </c>
      <c r="AB285" s="55">
        <f t="shared" si="57"/>
        <v>-9712254.5492930785</v>
      </c>
      <c r="AC285" s="55">
        <f t="shared" si="58"/>
        <v>-603338.31233788095</v>
      </c>
      <c r="AD285" s="55">
        <f t="shared" si="59"/>
        <v>0</v>
      </c>
      <c r="AE285" s="14">
        <f t="shared" si="60"/>
        <v>1</v>
      </c>
      <c r="AF285" s="14">
        <f>PRODUCT($AE$3:$AE285)</f>
        <v>1.549318229084294</v>
      </c>
      <c r="AG285" s="120">
        <f>(POWER(AF285,1/COUNTA($J$3:$J285))-1)*360/28</f>
        <v>0.10870794921864459</v>
      </c>
    </row>
    <row r="286" spans="20:33" x14ac:dyDescent="0.25">
      <c r="T286" s="4">
        <f t="shared" si="51"/>
        <v>0.11244999999999999</v>
      </c>
      <c r="U286" s="55">
        <f t="shared" si="52"/>
        <v>0</v>
      </c>
      <c r="V286" s="55">
        <f t="shared" si="53"/>
        <v>0</v>
      </c>
      <c r="Y286" s="55">
        <f t="shared" si="54"/>
        <v>0</v>
      </c>
      <c r="Z286" s="55">
        <f t="shared" si="55"/>
        <v>0</v>
      </c>
      <c r="AA286" s="55">
        <f t="shared" si="56"/>
        <v>9108916.2369551975</v>
      </c>
      <c r="AB286" s="55">
        <f t="shared" si="57"/>
        <v>-9712254.5492930785</v>
      </c>
      <c r="AC286" s="55">
        <f t="shared" si="58"/>
        <v>-603338.31233788095</v>
      </c>
      <c r="AD286" s="55">
        <f t="shared" si="59"/>
        <v>0</v>
      </c>
      <c r="AE286" s="14">
        <f t="shared" si="60"/>
        <v>1</v>
      </c>
      <c r="AF286" s="14">
        <f>PRODUCT($AE$3:$AE286)</f>
        <v>1.549318229084294</v>
      </c>
      <c r="AG286" s="120">
        <f>(POWER(AF286,1/COUNTA($J$3:$J286))-1)*360/28</f>
        <v>0.10870794921864459</v>
      </c>
    </row>
    <row r="287" spans="20:33" x14ac:dyDescent="0.25">
      <c r="T287" s="4">
        <f t="shared" si="51"/>
        <v>0.11244999999999999</v>
      </c>
      <c r="U287" s="55">
        <f t="shared" si="52"/>
        <v>0</v>
      </c>
      <c r="V287" s="55">
        <f t="shared" si="53"/>
        <v>0</v>
      </c>
      <c r="Y287" s="55">
        <f t="shared" si="54"/>
        <v>0</v>
      </c>
      <c r="Z287" s="55">
        <f t="shared" si="55"/>
        <v>0</v>
      </c>
      <c r="AA287" s="55">
        <f t="shared" si="56"/>
        <v>9108916.2369551975</v>
      </c>
      <c r="AB287" s="55">
        <f t="shared" si="57"/>
        <v>-9712254.5492930785</v>
      </c>
      <c r="AC287" s="55">
        <f t="shared" si="58"/>
        <v>-603338.31233788095</v>
      </c>
      <c r="AD287" s="55">
        <f t="shared" si="59"/>
        <v>0</v>
      </c>
      <c r="AE287" s="14">
        <f t="shared" si="60"/>
        <v>1</v>
      </c>
      <c r="AF287" s="14">
        <f>PRODUCT($AE$3:$AE287)</f>
        <v>1.549318229084294</v>
      </c>
      <c r="AG287" s="120">
        <f>(POWER(AF287,1/COUNTA($J$3:$J287))-1)*360/28</f>
        <v>0.10870794921864459</v>
      </c>
    </row>
    <row r="288" spans="20:33" x14ac:dyDescent="0.25">
      <c r="T288" s="4">
        <f t="shared" si="51"/>
        <v>0.11244999999999999</v>
      </c>
      <c r="U288" s="55">
        <f t="shared" si="52"/>
        <v>0</v>
      </c>
      <c r="V288" s="55">
        <f t="shared" si="53"/>
        <v>0</v>
      </c>
      <c r="Y288" s="55">
        <f t="shared" si="54"/>
        <v>0</v>
      </c>
      <c r="Z288" s="55">
        <f t="shared" si="55"/>
        <v>0</v>
      </c>
      <c r="AA288" s="55">
        <f t="shared" si="56"/>
        <v>9108916.2369551975</v>
      </c>
      <c r="AB288" s="55">
        <f t="shared" si="57"/>
        <v>-9712254.5492930785</v>
      </c>
      <c r="AC288" s="55">
        <f t="shared" si="58"/>
        <v>-603338.31233788095</v>
      </c>
      <c r="AD288" s="55">
        <f t="shared" si="59"/>
        <v>0</v>
      </c>
      <c r="AE288" s="14">
        <f t="shared" si="60"/>
        <v>1</v>
      </c>
      <c r="AF288" s="14">
        <f>PRODUCT($AE$3:$AE288)</f>
        <v>1.549318229084294</v>
      </c>
      <c r="AG288" s="120">
        <f>(POWER(AF288,1/COUNTA($J$3:$J288))-1)*360/28</f>
        <v>0.10870794921864459</v>
      </c>
    </row>
    <row r="289" spans="20:33" x14ac:dyDescent="0.25">
      <c r="T289" s="4">
        <f t="shared" si="51"/>
        <v>0.11244999999999999</v>
      </c>
      <c r="U289" s="55">
        <f t="shared" si="52"/>
        <v>0</v>
      </c>
      <c r="V289" s="55">
        <f t="shared" si="53"/>
        <v>0</v>
      </c>
      <c r="Y289" s="55">
        <f t="shared" si="54"/>
        <v>0</v>
      </c>
      <c r="Z289" s="55">
        <f t="shared" si="55"/>
        <v>0</v>
      </c>
      <c r="AA289" s="55">
        <f t="shared" si="56"/>
        <v>9108916.2369551975</v>
      </c>
      <c r="AB289" s="55">
        <f t="shared" si="57"/>
        <v>-9712254.5492930785</v>
      </c>
      <c r="AC289" s="55">
        <f t="shared" si="58"/>
        <v>-603338.31233788095</v>
      </c>
      <c r="AD289" s="55">
        <f t="shared" si="59"/>
        <v>0</v>
      </c>
      <c r="AE289" s="14">
        <f t="shared" si="60"/>
        <v>1</v>
      </c>
      <c r="AF289" s="14">
        <f>PRODUCT($AE$3:$AE289)</f>
        <v>1.549318229084294</v>
      </c>
      <c r="AG289" s="120">
        <f>(POWER(AF289,1/COUNTA($J$3:$J289))-1)*360/28</f>
        <v>0.10870794921864459</v>
      </c>
    </row>
    <row r="290" spans="20:33" x14ac:dyDescent="0.25">
      <c r="T290" s="4">
        <f t="shared" si="51"/>
        <v>0.11244999999999999</v>
      </c>
      <c r="U290" s="55">
        <f t="shared" si="52"/>
        <v>0</v>
      </c>
      <c r="V290" s="55">
        <f t="shared" si="53"/>
        <v>0</v>
      </c>
      <c r="Y290" s="55">
        <f t="shared" si="54"/>
        <v>0</v>
      </c>
      <c r="Z290" s="55">
        <f t="shared" si="55"/>
        <v>0</v>
      </c>
      <c r="AA290" s="55">
        <f t="shared" si="56"/>
        <v>9108916.2369551975</v>
      </c>
      <c r="AB290" s="55">
        <f t="shared" si="57"/>
        <v>-9712254.5492930785</v>
      </c>
      <c r="AC290" s="55">
        <f t="shared" si="58"/>
        <v>-603338.31233788095</v>
      </c>
      <c r="AD290" s="55">
        <f t="shared" si="59"/>
        <v>0</v>
      </c>
      <c r="AE290" s="14">
        <f t="shared" si="60"/>
        <v>1</v>
      </c>
      <c r="AF290" s="14">
        <f>PRODUCT($AE$3:$AE290)</f>
        <v>1.549318229084294</v>
      </c>
      <c r="AG290" s="120">
        <f>(POWER(AF290,1/COUNTA($J$3:$J290))-1)*360/28</f>
        <v>0.10870794921864459</v>
      </c>
    </row>
    <row r="291" spans="20:33" x14ac:dyDescent="0.25">
      <c r="T291" s="4">
        <f t="shared" si="51"/>
        <v>0.11244999999999999</v>
      </c>
      <c r="U291" s="55">
        <f t="shared" si="52"/>
        <v>0</v>
      </c>
      <c r="V291" s="55">
        <f t="shared" si="53"/>
        <v>0</v>
      </c>
      <c r="Y291" s="55">
        <f t="shared" si="54"/>
        <v>0</v>
      </c>
      <c r="Z291" s="55">
        <f t="shared" si="55"/>
        <v>0</v>
      </c>
      <c r="AA291" s="55">
        <f t="shared" si="56"/>
        <v>9108916.2369551975</v>
      </c>
      <c r="AB291" s="55">
        <f t="shared" si="57"/>
        <v>-9712254.5492930785</v>
      </c>
      <c r="AC291" s="55">
        <f t="shared" si="58"/>
        <v>-603338.31233788095</v>
      </c>
      <c r="AD291" s="55">
        <f t="shared" si="59"/>
        <v>0</v>
      </c>
      <c r="AE291" s="14">
        <f t="shared" si="60"/>
        <v>1</v>
      </c>
      <c r="AF291" s="14">
        <f>PRODUCT($AE$3:$AE291)</f>
        <v>1.549318229084294</v>
      </c>
      <c r="AG291" s="120">
        <f>(POWER(AF291,1/COUNTA($J$3:$J291))-1)*360/28</f>
        <v>0.10870794921864459</v>
      </c>
    </row>
    <row r="292" spans="20:33" x14ac:dyDescent="0.25">
      <c r="T292" s="4">
        <f t="shared" si="51"/>
        <v>0.11244999999999999</v>
      </c>
      <c r="U292" s="55">
        <f t="shared" si="52"/>
        <v>0</v>
      </c>
      <c r="V292" s="55">
        <f t="shared" si="53"/>
        <v>0</v>
      </c>
      <c r="Y292" s="55">
        <f t="shared" si="54"/>
        <v>0</v>
      </c>
      <c r="Z292" s="55">
        <f t="shared" si="55"/>
        <v>0</v>
      </c>
      <c r="AA292" s="55">
        <f t="shared" si="56"/>
        <v>9108916.2369551975</v>
      </c>
      <c r="AB292" s="55">
        <f t="shared" si="57"/>
        <v>-9712254.5492930785</v>
      </c>
      <c r="AC292" s="55">
        <f t="shared" si="58"/>
        <v>-603338.31233788095</v>
      </c>
      <c r="AD292" s="55">
        <f t="shared" si="59"/>
        <v>0</v>
      </c>
      <c r="AE292" s="14">
        <f t="shared" si="60"/>
        <v>1</v>
      </c>
      <c r="AF292" s="14">
        <f>PRODUCT($AE$3:$AE292)</f>
        <v>1.549318229084294</v>
      </c>
      <c r="AG292" s="120">
        <f>(POWER(AF292,1/COUNTA($J$3:$J292))-1)*360/28</f>
        <v>0.10870794921864459</v>
      </c>
    </row>
    <row r="293" spans="20:33" x14ac:dyDescent="0.25">
      <c r="T293" s="4">
        <f t="shared" si="51"/>
        <v>0.11244999999999999</v>
      </c>
      <c r="U293" s="55">
        <f t="shared" si="52"/>
        <v>0</v>
      </c>
      <c r="V293" s="55">
        <f t="shared" si="53"/>
        <v>0</v>
      </c>
      <c r="Y293" s="55">
        <f t="shared" si="54"/>
        <v>0</v>
      </c>
      <c r="Z293" s="55">
        <f t="shared" si="55"/>
        <v>0</v>
      </c>
      <c r="AA293" s="55">
        <f t="shared" si="56"/>
        <v>9108916.2369551975</v>
      </c>
      <c r="AB293" s="55">
        <f t="shared" si="57"/>
        <v>-9712254.5492930785</v>
      </c>
      <c r="AC293" s="55">
        <f t="shared" si="58"/>
        <v>-603338.31233788095</v>
      </c>
      <c r="AD293" s="55">
        <f t="shared" si="59"/>
        <v>0</v>
      </c>
      <c r="AE293" s="14">
        <f t="shared" si="60"/>
        <v>1</v>
      </c>
      <c r="AF293" s="14">
        <f>PRODUCT($AE$3:$AE293)</f>
        <v>1.549318229084294</v>
      </c>
      <c r="AG293" s="120">
        <f>(POWER(AF293,1/COUNTA($J$3:$J293))-1)*360/28</f>
        <v>0.10870794921864459</v>
      </c>
    </row>
    <row r="294" spans="20:33" x14ac:dyDescent="0.25">
      <c r="T294" s="4">
        <f t="shared" si="51"/>
        <v>0.11244999999999999</v>
      </c>
      <c r="U294" s="55">
        <f t="shared" si="52"/>
        <v>0</v>
      </c>
      <c r="V294" s="55">
        <f t="shared" si="53"/>
        <v>0</v>
      </c>
      <c r="Y294" s="55">
        <f t="shared" si="54"/>
        <v>0</v>
      </c>
      <c r="Z294" s="55">
        <f t="shared" si="55"/>
        <v>0</v>
      </c>
      <c r="AA294" s="55">
        <f t="shared" si="56"/>
        <v>9108916.2369551975</v>
      </c>
      <c r="AB294" s="55">
        <f t="shared" si="57"/>
        <v>-9712254.5492930785</v>
      </c>
      <c r="AC294" s="55">
        <f t="shared" si="58"/>
        <v>-603338.31233788095</v>
      </c>
      <c r="AD294" s="55">
        <f t="shared" si="59"/>
        <v>0</v>
      </c>
      <c r="AE294" s="14">
        <f t="shared" si="60"/>
        <v>1</v>
      </c>
      <c r="AF294" s="14">
        <f>PRODUCT($AE$3:$AE294)</f>
        <v>1.549318229084294</v>
      </c>
      <c r="AG294" s="120">
        <f>(POWER(AF294,1/COUNTA($J$3:$J294))-1)*360/28</f>
        <v>0.10870794921864459</v>
      </c>
    </row>
    <row r="295" spans="20:33" x14ac:dyDescent="0.25">
      <c r="T295" s="4">
        <f t="shared" si="51"/>
        <v>0.11244999999999999</v>
      </c>
      <c r="U295" s="55">
        <f t="shared" si="52"/>
        <v>0</v>
      </c>
      <c r="V295" s="55">
        <f t="shared" si="53"/>
        <v>0</v>
      </c>
      <c r="Y295" s="55">
        <f t="shared" si="54"/>
        <v>0</v>
      </c>
      <c r="Z295" s="55">
        <f t="shared" si="55"/>
        <v>0</v>
      </c>
      <c r="AA295" s="55">
        <f t="shared" si="56"/>
        <v>9108916.2369551975</v>
      </c>
      <c r="AB295" s="55">
        <f t="shared" si="57"/>
        <v>-9712254.5492930785</v>
      </c>
      <c r="AC295" s="55">
        <f t="shared" si="58"/>
        <v>-603338.31233788095</v>
      </c>
      <c r="AD295" s="55">
        <f t="shared" si="59"/>
        <v>0</v>
      </c>
      <c r="AE295" s="14">
        <f t="shared" si="60"/>
        <v>1</v>
      </c>
      <c r="AF295" s="14">
        <f>PRODUCT($AE$3:$AE295)</f>
        <v>1.549318229084294</v>
      </c>
      <c r="AG295" s="120">
        <f>(POWER(AF295,1/COUNTA($J$3:$J295))-1)*360/28</f>
        <v>0.10870794921864459</v>
      </c>
    </row>
    <row r="296" spans="20:33" x14ac:dyDescent="0.25">
      <c r="T296" s="4">
        <f t="shared" si="51"/>
        <v>0.11244999999999999</v>
      </c>
      <c r="U296" s="55">
        <f t="shared" si="52"/>
        <v>0</v>
      </c>
      <c r="V296" s="55">
        <f t="shared" si="53"/>
        <v>0</v>
      </c>
      <c r="Y296" s="55">
        <f t="shared" si="54"/>
        <v>0</v>
      </c>
      <c r="Z296" s="55">
        <f t="shared" si="55"/>
        <v>0</v>
      </c>
      <c r="AA296" s="55">
        <f t="shared" si="56"/>
        <v>9108916.2369551975</v>
      </c>
      <c r="AB296" s="55">
        <f t="shared" si="57"/>
        <v>-9712254.5492930785</v>
      </c>
      <c r="AC296" s="55">
        <f t="shared" si="58"/>
        <v>-603338.31233788095</v>
      </c>
      <c r="AD296" s="55">
        <f t="shared" si="59"/>
        <v>0</v>
      </c>
      <c r="AE296" s="14">
        <f t="shared" si="60"/>
        <v>1</v>
      </c>
      <c r="AF296" s="14">
        <f>PRODUCT($AE$3:$AE296)</f>
        <v>1.549318229084294</v>
      </c>
      <c r="AG296" s="120">
        <f>(POWER(AF296,1/COUNTA($J$3:$J296))-1)*360/28</f>
        <v>0.10870794921864459</v>
      </c>
    </row>
    <row r="297" spans="20:33" x14ac:dyDescent="0.25">
      <c r="T297" s="4">
        <f t="shared" si="51"/>
        <v>0.11244999999999999</v>
      </c>
      <c r="U297" s="55">
        <f t="shared" si="52"/>
        <v>0</v>
      </c>
      <c r="V297" s="55">
        <f t="shared" si="53"/>
        <v>0</v>
      </c>
      <c r="Y297" s="55">
        <f t="shared" si="54"/>
        <v>0</v>
      </c>
      <c r="Z297" s="55">
        <f t="shared" si="55"/>
        <v>0</v>
      </c>
      <c r="AA297" s="55">
        <f t="shared" si="56"/>
        <v>9108916.2369551975</v>
      </c>
      <c r="AB297" s="55">
        <f t="shared" si="57"/>
        <v>-9712254.5492930785</v>
      </c>
      <c r="AC297" s="55">
        <f t="shared" si="58"/>
        <v>-603338.31233788095</v>
      </c>
      <c r="AD297" s="55">
        <f t="shared" si="59"/>
        <v>0</v>
      </c>
      <c r="AE297" s="14">
        <f t="shared" si="60"/>
        <v>1</v>
      </c>
      <c r="AF297" s="14">
        <f>PRODUCT($AE$3:$AE297)</f>
        <v>1.549318229084294</v>
      </c>
      <c r="AG297" s="120">
        <f>(POWER(AF297,1/COUNTA($J$3:$J297))-1)*360/28</f>
        <v>0.10870794921864459</v>
      </c>
    </row>
    <row r="298" spans="20:33" x14ac:dyDescent="0.25">
      <c r="T298" s="4">
        <f t="shared" si="51"/>
        <v>0.11244999999999999</v>
      </c>
      <c r="U298" s="55">
        <f t="shared" si="52"/>
        <v>0</v>
      </c>
      <c r="V298" s="55">
        <f t="shared" si="53"/>
        <v>0</v>
      </c>
      <c r="Y298" s="55">
        <f t="shared" si="54"/>
        <v>0</v>
      </c>
      <c r="Z298" s="55">
        <f t="shared" si="55"/>
        <v>0</v>
      </c>
      <c r="AA298" s="55">
        <f t="shared" si="56"/>
        <v>9108916.2369551975</v>
      </c>
      <c r="AB298" s="55">
        <f t="shared" si="57"/>
        <v>-9712254.5492930785</v>
      </c>
      <c r="AC298" s="55">
        <f t="shared" si="58"/>
        <v>-603338.31233788095</v>
      </c>
      <c r="AD298" s="55">
        <f t="shared" si="59"/>
        <v>0</v>
      </c>
      <c r="AE298" s="14">
        <f t="shared" si="60"/>
        <v>1</v>
      </c>
      <c r="AF298" s="14">
        <f>PRODUCT($AE$3:$AE298)</f>
        <v>1.549318229084294</v>
      </c>
      <c r="AG298" s="120">
        <f>(POWER(AF298,1/COUNTA($J$3:$J298))-1)*360/28</f>
        <v>0.10870794921864459</v>
      </c>
    </row>
    <row r="299" spans="20:33" x14ac:dyDescent="0.25">
      <c r="T299" s="4">
        <f t="shared" si="51"/>
        <v>0.11244999999999999</v>
      </c>
      <c r="U299" s="55">
        <f t="shared" si="52"/>
        <v>0</v>
      </c>
      <c r="V299" s="55">
        <f t="shared" si="53"/>
        <v>0</v>
      </c>
      <c r="Y299" s="55">
        <f t="shared" si="54"/>
        <v>0</v>
      </c>
      <c r="Z299" s="55">
        <f t="shared" si="55"/>
        <v>0</v>
      </c>
      <c r="AA299" s="55">
        <f t="shared" si="56"/>
        <v>9108916.2369551975</v>
      </c>
      <c r="AB299" s="55">
        <f t="shared" si="57"/>
        <v>-9712254.5492930785</v>
      </c>
      <c r="AC299" s="55">
        <f t="shared" si="58"/>
        <v>-603338.31233788095</v>
      </c>
      <c r="AD299" s="55">
        <f t="shared" si="59"/>
        <v>0</v>
      </c>
      <c r="AE299" s="14">
        <f t="shared" si="60"/>
        <v>1</v>
      </c>
      <c r="AF299" s="14">
        <f>PRODUCT($AE$3:$AE299)</f>
        <v>1.549318229084294</v>
      </c>
      <c r="AG299" s="120">
        <f>(POWER(AF299,1/COUNTA($J$3:$J299))-1)*360/28</f>
        <v>0.10870794921864459</v>
      </c>
    </row>
    <row r="300" spans="20:33" x14ac:dyDescent="0.25">
      <c r="T300" s="4">
        <f t="shared" si="51"/>
        <v>0.11244999999999999</v>
      </c>
      <c r="U300" s="55">
        <f t="shared" si="52"/>
        <v>0</v>
      </c>
      <c r="V300" s="55">
        <f t="shared" si="53"/>
        <v>0</v>
      </c>
      <c r="Y300" s="55">
        <f t="shared" si="54"/>
        <v>0</v>
      </c>
      <c r="Z300" s="55">
        <f t="shared" si="55"/>
        <v>0</v>
      </c>
      <c r="AA300" s="55">
        <f t="shared" si="56"/>
        <v>9108916.2369551975</v>
      </c>
      <c r="AB300" s="55">
        <f t="shared" si="57"/>
        <v>-9712254.5492930785</v>
      </c>
      <c r="AC300" s="55">
        <f t="shared" si="58"/>
        <v>-603338.31233788095</v>
      </c>
      <c r="AD300" s="55">
        <f t="shared" si="59"/>
        <v>0</v>
      </c>
      <c r="AE300" s="14">
        <f t="shared" si="60"/>
        <v>1</v>
      </c>
      <c r="AF300" s="14">
        <f>PRODUCT($AE$3:$AE300)</f>
        <v>1.549318229084294</v>
      </c>
      <c r="AG300" s="120">
        <f>(POWER(AF300,1/COUNTA($J$3:$J300))-1)*360/28</f>
        <v>0.10870794921864459</v>
      </c>
    </row>
    <row r="301" spans="20:33" x14ac:dyDescent="0.25">
      <c r="T301" s="4">
        <f t="shared" si="51"/>
        <v>0.11244999999999999</v>
      </c>
      <c r="U301" s="55">
        <f t="shared" si="52"/>
        <v>0</v>
      </c>
      <c r="V301" s="55">
        <f t="shared" si="53"/>
        <v>0</v>
      </c>
      <c r="Y301" s="55">
        <f t="shared" si="54"/>
        <v>0</v>
      </c>
      <c r="Z301" s="55">
        <f t="shared" si="55"/>
        <v>0</v>
      </c>
      <c r="AA301" s="55">
        <f t="shared" si="56"/>
        <v>9108916.2369551975</v>
      </c>
      <c r="AB301" s="55">
        <f t="shared" si="57"/>
        <v>-9712254.5492930785</v>
      </c>
      <c r="AC301" s="55">
        <f t="shared" si="58"/>
        <v>-603338.31233788095</v>
      </c>
      <c r="AD301" s="55">
        <f t="shared" si="59"/>
        <v>0</v>
      </c>
      <c r="AE301" s="14">
        <f t="shared" si="60"/>
        <v>1</v>
      </c>
      <c r="AF301" s="14">
        <f>PRODUCT($AE$3:$AE301)</f>
        <v>1.549318229084294</v>
      </c>
      <c r="AG301" s="120">
        <f>(POWER(AF301,1/COUNTA($J$3:$J301))-1)*360/28</f>
        <v>0.10870794921864459</v>
      </c>
    </row>
    <row r="302" spans="20:33" x14ac:dyDescent="0.25">
      <c r="T302" s="4">
        <f t="shared" si="51"/>
        <v>0.11244999999999999</v>
      </c>
      <c r="U302" s="55">
        <f t="shared" si="52"/>
        <v>0</v>
      </c>
      <c r="V302" s="55">
        <f t="shared" si="53"/>
        <v>0</v>
      </c>
      <c r="Y302" s="55">
        <f t="shared" si="54"/>
        <v>0</v>
      </c>
      <c r="Z302" s="55">
        <f t="shared" si="55"/>
        <v>0</v>
      </c>
      <c r="AA302" s="55">
        <f t="shared" si="56"/>
        <v>9108916.2369551975</v>
      </c>
      <c r="AB302" s="55">
        <f t="shared" si="57"/>
        <v>-9712254.5492930785</v>
      </c>
      <c r="AC302" s="55">
        <f t="shared" si="58"/>
        <v>-603338.31233788095</v>
      </c>
      <c r="AD302" s="55">
        <f t="shared" si="59"/>
        <v>0</v>
      </c>
      <c r="AE302" s="14">
        <f t="shared" si="60"/>
        <v>1</v>
      </c>
      <c r="AF302" s="14">
        <f>PRODUCT($AE$3:$AE302)</f>
        <v>1.549318229084294</v>
      </c>
      <c r="AG302" s="120">
        <f>(POWER(AF302,1/COUNTA($J$3:$J302))-1)*360/28</f>
        <v>0.10870794921864459</v>
      </c>
    </row>
    <row r="303" spans="20:33" x14ac:dyDescent="0.25">
      <c r="T303" s="4">
        <f t="shared" si="51"/>
        <v>0.11244999999999999</v>
      </c>
      <c r="U303" s="55">
        <f t="shared" si="52"/>
        <v>0</v>
      </c>
      <c r="V303" s="55">
        <f t="shared" si="53"/>
        <v>0</v>
      </c>
      <c r="Y303" s="55">
        <f t="shared" si="54"/>
        <v>0</v>
      </c>
      <c r="Z303" s="55">
        <f t="shared" si="55"/>
        <v>0</v>
      </c>
      <c r="AA303" s="55">
        <f t="shared" si="56"/>
        <v>9108916.2369551975</v>
      </c>
      <c r="AB303" s="55">
        <f t="shared" si="57"/>
        <v>-9712254.5492930785</v>
      </c>
      <c r="AC303" s="55">
        <f t="shared" si="58"/>
        <v>-603338.31233788095</v>
      </c>
      <c r="AD303" s="55">
        <f t="shared" si="59"/>
        <v>0</v>
      </c>
      <c r="AE303" s="14">
        <f t="shared" si="60"/>
        <v>1</v>
      </c>
      <c r="AF303" s="14">
        <f>PRODUCT($AE$3:$AE303)</f>
        <v>1.549318229084294</v>
      </c>
      <c r="AG303" s="120">
        <f>(POWER(AF303,1/COUNTA($J$3:$J303))-1)*360/28</f>
        <v>0.10870794921864459</v>
      </c>
    </row>
    <row r="304" spans="20:33" x14ac:dyDescent="0.25">
      <c r="T304" s="4">
        <f t="shared" si="51"/>
        <v>0.11244999999999999</v>
      </c>
      <c r="U304" s="55">
        <f t="shared" si="52"/>
        <v>0</v>
      </c>
      <c r="V304" s="55">
        <f t="shared" si="53"/>
        <v>0</v>
      </c>
      <c r="Y304" s="55">
        <f t="shared" si="54"/>
        <v>0</v>
      </c>
      <c r="Z304" s="55">
        <f t="shared" si="55"/>
        <v>0</v>
      </c>
      <c r="AA304" s="55">
        <f t="shared" si="56"/>
        <v>9108916.2369551975</v>
      </c>
      <c r="AB304" s="55">
        <f t="shared" si="57"/>
        <v>-9712254.5492930785</v>
      </c>
      <c r="AC304" s="55">
        <f t="shared" si="58"/>
        <v>-603338.31233788095</v>
      </c>
      <c r="AD304" s="55">
        <f t="shared" si="59"/>
        <v>0</v>
      </c>
      <c r="AE304" s="14">
        <f t="shared" si="60"/>
        <v>1</v>
      </c>
      <c r="AF304" s="14">
        <f>PRODUCT($AE$3:$AE304)</f>
        <v>1.549318229084294</v>
      </c>
      <c r="AG304" s="120">
        <f>(POWER(AF304,1/COUNTA($J$3:$J304))-1)*360/28</f>
        <v>0.10870794921864459</v>
      </c>
    </row>
    <row r="305" spans="20:33" x14ac:dyDescent="0.25">
      <c r="T305" s="4">
        <f t="shared" si="51"/>
        <v>0.11244999999999999</v>
      </c>
      <c r="U305" s="55">
        <f t="shared" si="52"/>
        <v>0</v>
      </c>
      <c r="V305" s="55">
        <f t="shared" si="53"/>
        <v>0</v>
      </c>
      <c r="Y305" s="55">
        <f t="shared" si="54"/>
        <v>0</v>
      </c>
      <c r="Z305" s="55">
        <f t="shared" si="55"/>
        <v>0</v>
      </c>
      <c r="AA305" s="55">
        <f t="shared" si="56"/>
        <v>9108916.2369551975</v>
      </c>
      <c r="AB305" s="55">
        <f t="shared" si="57"/>
        <v>-9712254.5492930785</v>
      </c>
      <c r="AC305" s="55">
        <f t="shared" si="58"/>
        <v>-603338.31233788095</v>
      </c>
      <c r="AD305" s="55">
        <f t="shared" si="59"/>
        <v>0</v>
      </c>
      <c r="AE305" s="14">
        <f t="shared" si="60"/>
        <v>1</v>
      </c>
      <c r="AF305" s="14">
        <f>PRODUCT($AE$3:$AE305)</f>
        <v>1.549318229084294</v>
      </c>
      <c r="AG305" s="120">
        <f>(POWER(AF305,1/COUNTA($J$3:$J305))-1)*360/28</f>
        <v>0.10870794921864459</v>
      </c>
    </row>
    <row r="306" spans="20:33" x14ac:dyDescent="0.25">
      <c r="T306" s="4">
        <f t="shared" si="51"/>
        <v>0.11244999999999999</v>
      </c>
      <c r="U306" s="55">
        <f t="shared" si="52"/>
        <v>0</v>
      </c>
      <c r="V306" s="55">
        <f t="shared" si="53"/>
        <v>0</v>
      </c>
      <c r="Y306" s="55">
        <f t="shared" si="54"/>
        <v>0</v>
      </c>
      <c r="Z306" s="55">
        <f t="shared" si="55"/>
        <v>0</v>
      </c>
      <c r="AA306" s="55">
        <f t="shared" si="56"/>
        <v>9108916.2369551975</v>
      </c>
      <c r="AB306" s="55">
        <f t="shared" si="57"/>
        <v>-9712254.5492930785</v>
      </c>
      <c r="AC306" s="55">
        <f t="shared" si="58"/>
        <v>-603338.31233788095</v>
      </c>
      <c r="AD306" s="55">
        <f t="shared" si="59"/>
        <v>0</v>
      </c>
      <c r="AE306" s="14">
        <f t="shared" si="60"/>
        <v>1</v>
      </c>
      <c r="AF306" s="14">
        <f>PRODUCT($AE$3:$AE306)</f>
        <v>1.549318229084294</v>
      </c>
      <c r="AG306" s="120">
        <f>(POWER(AF306,1/COUNTA($J$3:$J306))-1)*360/28</f>
        <v>0.10870794921864459</v>
      </c>
    </row>
    <row r="307" spans="20:33" x14ac:dyDescent="0.25">
      <c r="T307" s="4">
        <f t="shared" si="51"/>
        <v>0.11244999999999999</v>
      </c>
      <c r="U307" s="55">
        <f t="shared" si="52"/>
        <v>0</v>
      </c>
      <c r="V307" s="55">
        <f t="shared" si="53"/>
        <v>0</v>
      </c>
      <c r="Y307" s="55">
        <f t="shared" si="54"/>
        <v>0</v>
      </c>
      <c r="Z307" s="55">
        <f t="shared" si="55"/>
        <v>0</v>
      </c>
      <c r="AA307" s="55">
        <f t="shared" si="56"/>
        <v>9108916.2369551975</v>
      </c>
      <c r="AB307" s="55">
        <f t="shared" si="57"/>
        <v>-9712254.5492930785</v>
      </c>
      <c r="AC307" s="55">
        <f t="shared" si="58"/>
        <v>-603338.31233788095</v>
      </c>
      <c r="AD307" s="55">
        <f t="shared" si="59"/>
        <v>0</v>
      </c>
      <c r="AE307" s="14">
        <f t="shared" si="60"/>
        <v>1</v>
      </c>
      <c r="AF307" s="14">
        <f>PRODUCT($AE$3:$AE307)</f>
        <v>1.549318229084294</v>
      </c>
      <c r="AG307" s="120">
        <f>(POWER(AF307,1/COUNTA($J$3:$J307))-1)*360/28</f>
        <v>0.10870794921864459</v>
      </c>
    </row>
    <row r="308" spans="20:33" x14ac:dyDescent="0.25">
      <c r="T308" s="4">
        <f t="shared" si="51"/>
        <v>0.11244999999999999</v>
      </c>
      <c r="U308" s="55">
        <f t="shared" si="52"/>
        <v>0</v>
      </c>
      <c r="V308" s="55">
        <f t="shared" si="53"/>
        <v>0</v>
      </c>
      <c r="Y308" s="55">
        <f t="shared" si="54"/>
        <v>0</v>
      </c>
      <c r="Z308" s="55">
        <f t="shared" si="55"/>
        <v>0</v>
      </c>
      <c r="AA308" s="55">
        <f t="shared" si="56"/>
        <v>9108916.2369551975</v>
      </c>
      <c r="AB308" s="55">
        <f t="shared" si="57"/>
        <v>-9712254.5492930785</v>
      </c>
      <c r="AC308" s="55">
        <f t="shared" si="58"/>
        <v>-603338.31233788095</v>
      </c>
      <c r="AD308" s="55">
        <f t="shared" si="59"/>
        <v>0</v>
      </c>
      <c r="AE308" s="14">
        <f t="shared" si="60"/>
        <v>1</v>
      </c>
      <c r="AF308" s="14">
        <f>PRODUCT($AE$3:$AE308)</f>
        <v>1.549318229084294</v>
      </c>
      <c r="AG308" s="120">
        <f>(POWER(AF308,1/COUNTA($J$3:$J308))-1)*360/28</f>
        <v>0.10870794921864459</v>
      </c>
    </row>
    <row r="309" spans="20:33" x14ac:dyDescent="0.25">
      <c r="T309" s="4">
        <f t="shared" si="51"/>
        <v>0.11244999999999999</v>
      </c>
      <c r="U309" s="55">
        <f t="shared" si="52"/>
        <v>0</v>
      </c>
      <c r="V309" s="55">
        <f t="shared" si="53"/>
        <v>0</v>
      </c>
      <c r="Y309" s="55">
        <f t="shared" si="54"/>
        <v>0</v>
      </c>
      <c r="Z309" s="55">
        <f t="shared" si="55"/>
        <v>0</v>
      </c>
      <c r="AA309" s="55">
        <f t="shared" si="56"/>
        <v>9108916.2369551975</v>
      </c>
      <c r="AB309" s="55">
        <f t="shared" si="57"/>
        <v>-9712254.5492930785</v>
      </c>
      <c r="AC309" s="55">
        <f t="shared" si="58"/>
        <v>-603338.31233788095</v>
      </c>
      <c r="AD309" s="55">
        <f t="shared" si="59"/>
        <v>0</v>
      </c>
      <c r="AE309" s="14">
        <f t="shared" si="60"/>
        <v>1</v>
      </c>
      <c r="AF309" s="14">
        <f>PRODUCT($AE$3:$AE309)</f>
        <v>1.549318229084294</v>
      </c>
      <c r="AG309" s="120">
        <f>(POWER(AF309,1/COUNTA($J$3:$J309))-1)*360/28</f>
        <v>0.10870794921864459</v>
      </c>
    </row>
    <row r="310" spans="20:33" x14ac:dyDescent="0.25">
      <c r="T310" s="4">
        <f t="shared" si="51"/>
        <v>0.11244999999999999</v>
      </c>
      <c r="U310" s="55">
        <f t="shared" si="52"/>
        <v>0</v>
      </c>
      <c r="V310" s="55">
        <f t="shared" si="53"/>
        <v>0</v>
      </c>
      <c r="Y310" s="55">
        <f t="shared" si="54"/>
        <v>0</v>
      </c>
      <c r="Z310" s="55">
        <f t="shared" si="55"/>
        <v>0</v>
      </c>
      <c r="AA310" s="55">
        <f t="shared" si="56"/>
        <v>9108916.2369551975</v>
      </c>
      <c r="AB310" s="55">
        <f t="shared" si="57"/>
        <v>-9712254.5492930785</v>
      </c>
      <c r="AC310" s="55">
        <f t="shared" si="58"/>
        <v>-603338.31233788095</v>
      </c>
      <c r="AD310" s="55">
        <f t="shared" si="59"/>
        <v>0</v>
      </c>
      <c r="AE310" s="14">
        <f t="shared" si="60"/>
        <v>1</v>
      </c>
      <c r="AF310" s="14">
        <f>PRODUCT($AE$3:$AE310)</f>
        <v>1.549318229084294</v>
      </c>
      <c r="AG310" s="120">
        <f>(POWER(AF310,1/COUNTA($J$3:$J310))-1)*360/28</f>
        <v>0.10870794921864459</v>
      </c>
    </row>
    <row r="311" spans="20:33" x14ac:dyDescent="0.25">
      <c r="T311" s="4">
        <f t="shared" si="51"/>
        <v>0.11244999999999999</v>
      </c>
      <c r="U311" s="55">
        <f t="shared" si="52"/>
        <v>0</v>
      </c>
      <c r="V311" s="55">
        <f t="shared" si="53"/>
        <v>0</v>
      </c>
      <c r="Y311" s="55">
        <f t="shared" si="54"/>
        <v>0</v>
      </c>
      <c r="Z311" s="55">
        <f t="shared" si="55"/>
        <v>0</v>
      </c>
      <c r="AA311" s="55">
        <f t="shared" si="56"/>
        <v>9108916.2369551975</v>
      </c>
      <c r="AB311" s="55">
        <f t="shared" si="57"/>
        <v>-9712254.5492930785</v>
      </c>
      <c r="AC311" s="55">
        <f t="shared" si="58"/>
        <v>-603338.31233788095</v>
      </c>
      <c r="AD311" s="55">
        <f t="shared" si="59"/>
        <v>0</v>
      </c>
      <c r="AE311" s="14">
        <f t="shared" si="60"/>
        <v>1</v>
      </c>
      <c r="AF311" s="14">
        <f>PRODUCT($AE$3:$AE311)</f>
        <v>1.549318229084294</v>
      </c>
      <c r="AG311" s="120">
        <f>(POWER(AF311,1/COUNTA($J$3:$J311))-1)*360/28</f>
        <v>0.10870794921864459</v>
      </c>
    </row>
    <row r="312" spans="20:33" x14ac:dyDescent="0.25">
      <c r="T312" s="4">
        <f t="shared" ref="T312:T375" si="61">_xlfn.IFNA(INDEX($E$6:$E$24,MATCH($K312,$C$6:$C$24,1))/100,$D$1/100)</f>
        <v>0.11244999999999999</v>
      </c>
      <c r="U312" s="55">
        <f t="shared" ref="U312:U375" si="62">(-1*S312)*T312*Q312/360</f>
        <v>0</v>
      </c>
      <c r="V312" s="55">
        <f t="shared" si="53"/>
        <v>0</v>
      </c>
      <c r="Y312" s="55">
        <f t="shared" si="54"/>
        <v>0</v>
      </c>
      <c r="Z312" s="55">
        <f t="shared" si="55"/>
        <v>0</v>
      </c>
      <c r="AA312" s="55">
        <f t="shared" si="56"/>
        <v>9108916.2369551975</v>
      </c>
      <c r="AB312" s="55">
        <f t="shared" si="57"/>
        <v>-9712254.5492930785</v>
      </c>
      <c r="AC312" s="55">
        <f t="shared" si="58"/>
        <v>-603338.31233788095</v>
      </c>
      <c r="AD312" s="55">
        <f t="shared" si="59"/>
        <v>0</v>
      </c>
      <c r="AE312" s="14">
        <f t="shared" si="60"/>
        <v>1</v>
      </c>
      <c r="AF312" s="14">
        <f>PRODUCT($AE$3:$AE312)</f>
        <v>1.549318229084294</v>
      </c>
      <c r="AG312" s="120">
        <f>(POWER(AF312,1/COUNTA($J$3:$J312))-1)*360/28</f>
        <v>0.10870794921864459</v>
      </c>
    </row>
    <row r="313" spans="20:33" x14ac:dyDescent="0.25">
      <c r="T313" s="4">
        <f t="shared" si="61"/>
        <v>0.11244999999999999</v>
      </c>
      <c r="U313" s="55">
        <f t="shared" si="62"/>
        <v>0</v>
      </c>
      <c r="V313" s="55">
        <f t="shared" si="53"/>
        <v>0</v>
      </c>
      <c r="Y313" s="55">
        <f t="shared" si="54"/>
        <v>0</v>
      </c>
      <c r="Z313" s="55">
        <f t="shared" si="55"/>
        <v>0</v>
      </c>
      <c r="AA313" s="55">
        <f t="shared" si="56"/>
        <v>9108916.2369551975</v>
      </c>
      <c r="AB313" s="55">
        <f t="shared" si="57"/>
        <v>-9712254.5492930785</v>
      </c>
      <c r="AC313" s="55">
        <f t="shared" si="58"/>
        <v>-603338.31233788095</v>
      </c>
      <c r="AD313" s="55">
        <f t="shared" si="59"/>
        <v>0</v>
      </c>
      <c r="AE313" s="14">
        <f t="shared" si="60"/>
        <v>1</v>
      </c>
      <c r="AF313" s="14">
        <f>PRODUCT($AE$3:$AE313)</f>
        <v>1.549318229084294</v>
      </c>
      <c r="AG313" s="120">
        <f>(POWER(AF313,1/COUNTA($J$3:$J313))-1)*360/28</f>
        <v>0.10870794921864459</v>
      </c>
    </row>
    <row r="314" spans="20:33" x14ac:dyDescent="0.25">
      <c r="T314" s="4">
        <f t="shared" si="61"/>
        <v>0.11244999999999999</v>
      </c>
      <c r="U314" s="55">
        <f t="shared" si="62"/>
        <v>0</v>
      </c>
      <c r="V314" s="55">
        <f t="shared" si="53"/>
        <v>0</v>
      </c>
      <c r="Y314" s="55">
        <f t="shared" si="54"/>
        <v>0</v>
      </c>
      <c r="Z314" s="55">
        <f t="shared" si="55"/>
        <v>0</v>
      </c>
      <c r="AA314" s="55">
        <f t="shared" si="56"/>
        <v>9108916.2369551975</v>
      </c>
      <c r="AB314" s="55">
        <f t="shared" si="57"/>
        <v>-9712254.5492930785</v>
      </c>
      <c r="AC314" s="55">
        <f t="shared" si="58"/>
        <v>-603338.31233788095</v>
      </c>
      <c r="AD314" s="55">
        <f t="shared" si="59"/>
        <v>0</v>
      </c>
      <c r="AE314" s="14">
        <f t="shared" si="60"/>
        <v>1</v>
      </c>
      <c r="AF314" s="14">
        <f>PRODUCT($AE$3:$AE314)</f>
        <v>1.549318229084294</v>
      </c>
      <c r="AG314" s="120">
        <f>(POWER(AF314,1/COUNTA($J$3:$J314))-1)*360/28</f>
        <v>0.10870794921864459</v>
      </c>
    </row>
    <row r="315" spans="20:33" x14ac:dyDescent="0.25">
      <c r="T315" s="4">
        <f t="shared" si="61"/>
        <v>0.11244999999999999</v>
      </c>
      <c r="U315" s="55">
        <f t="shared" si="62"/>
        <v>0</v>
      </c>
      <c r="V315" s="55">
        <f t="shared" si="53"/>
        <v>0</v>
      </c>
      <c r="Y315" s="55">
        <f t="shared" si="54"/>
        <v>0</v>
      </c>
      <c r="Z315" s="55">
        <f t="shared" si="55"/>
        <v>0</v>
      </c>
      <c r="AA315" s="55">
        <f t="shared" si="56"/>
        <v>9108916.2369551975</v>
      </c>
      <c r="AB315" s="55">
        <f t="shared" si="57"/>
        <v>-9712254.5492930785</v>
      </c>
      <c r="AC315" s="55">
        <f t="shared" si="58"/>
        <v>-603338.31233788095</v>
      </c>
      <c r="AD315" s="55">
        <f t="shared" si="59"/>
        <v>0</v>
      </c>
      <c r="AE315" s="14">
        <f t="shared" si="60"/>
        <v>1</v>
      </c>
      <c r="AF315" s="14">
        <f>PRODUCT($AE$3:$AE315)</f>
        <v>1.549318229084294</v>
      </c>
      <c r="AG315" s="120">
        <f>(POWER(AF315,1/COUNTA($J$3:$J315))-1)*360/28</f>
        <v>0.10870794921864459</v>
      </c>
    </row>
    <row r="316" spans="20:33" x14ac:dyDescent="0.25">
      <c r="T316" s="4">
        <f t="shared" si="61"/>
        <v>0.11244999999999999</v>
      </c>
      <c r="U316" s="55">
        <f t="shared" si="62"/>
        <v>0</v>
      </c>
      <c r="V316" s="55">
        <f t="shared" si="53"/>
        <v>0</v>
      </c>
      <c r="Y316" s="55">
        <f t="shared" si="54"/>
        <v>0</v>
      </c>
      <c r="Z316" s="55">
        <f t="shared" si="55"/>
        <v>0</v>
      </c>
      <c r="AA316" s="55">
        <f t="shared" si="56"/>
        <v>9108916.2369551975</v>
      </c>
      <c r="AB316" s="55">
        <f t="shared" si="57"/>
        <v>-9712254.5492930785</v>
      </c>
      <c r="AC316" s="55">
        <f t="shared" si="58"/>
        <v>-603338.31233788095</v>
      </c>
      <c r="AD316" s="55">
        <f t="shared" si="59"/>
        <v>0</v>
      </c>
      <c r="AE316" s="14">
        <f t="shared" si="60"/>
        <v>1</v>
      </c>
      <c r="AF316" s="14">
        <f>PRODUCT($AE$3:$AE316)</f>
        <v>1.549318229084294</v>
      </c>
      <c r="AG316" s="120">
        <f>(POWER(AF316,1/COUNTA($J$3:$J316))-1)*360/28</f>
        <v>0.10870794921864459</v>
      </c>
    </row>
    <row r="317" spans="20:33" x14ac:dyDescent="0.25">
      <c r="T317" s="4">
        <f t="shared" si="61"/>
        <v>0.11244999999999999</v>
      </c>
      <c r="U317" s="55">
        <f t="shared" si="62"/>
        <v>0</v>
      </c>
      <c r="V317" s="55">
        <f t="shared" si="53"/>
        <v>0</v>
      </c>
      <c r="Y317" s="55">
        <f t="shared" si="54"/>
        <v>0</v>
      </c>
      <c r="Z317" s="55">
        <f t="shared" si="55"/>
        <v>0</v>
      </c>
      <c r="AA317" s="55">
        <f t="shared" si="56"/>
        <v>9108916.2369551975</v>
      </c>
      <c r="AB317" s="55">
        <f t="shared" si="57"/>
        <v>-9712254.5492930785</v>
      </c>
      <c r="AC317" s="55">
        <f t="shared" si="58"/>
        <v>-603338.31233788095</v>
      </c>
      <c r="AD317" s="55">
        <f t="shared" si="59"/>
        <v>0</v>
      </c>
      <c r="AE317" s="14">
        <f t="shared" si="60"/>
        <v>1</v>
      </c>
      <c r="AF317" s="14">
        <f>PRODUCT($AE$3:$AE317)</f>
        <v>1.549318229084294</v>
      </c>
      <c r="AG317" s="120">
        <f>(POWER(AF317,1/COUNTA($J$3:$J317))-1)*360/28</f>
        <v>0.10870794921864459</v>
      </c>
    </row>
    <row r="318" spans="20:33" x14ac:dyDescent="0.25">
      <c r="T318" s="4">
        <f t="shared" si="61"/>
        <v>0.11244999999999999</v>
      </c>
      <c r="U318" s="55">
        <f t="shared" si="62"/>
        <v>0</v>
      </c>
      <c r="V318" s="55">
        <f t="shared" si="53"/>
        <v>0</v>
      </c>
      <c r="Y318" s="55">
        <f t="shared" si="54"/>
        <v>0</v>
      </c>
      <c r="Z318" s="55">
        <f t="shared" si="55"/>
        <v>0</v>
      </c>
      <c r="AA318" s="55">
        <f t="shared" si="56"/>
        <v>9108916.2369551975</v>
      </c>
      <c r="AB318" s="55">
        <f t="shared" si="57"/>
        <v>-9712254.5492930785</v>
      </c>
      <c r="AC318" s="55">
        <f t="shared" si="58"/>
        <v>-603338.31233788095</v>
      </c>
      <c r="AD318" s="55">
        <f t="shared" si="59"/>
        <v>0</v>
      </c>
      <c r="AE318" s="14">
        <f t="shared" si="60"/>
        <v>1</v>
      </c>
      <c r="AF318" s="14">
        <f>PRODUCT($AE$3:$AE318)</f>
        <v>1.549318229084294</v>
      </c>
      <c r="AG318" s="120">
        <f>(POWER(AF318,1/COUNTA($J$3:$J318))-1)*360/28</f>
        <v>0.10870794921864459</v>
      </c>
    </row>
    <row r="319" spans="20:33" x14ac:dyDescent="0.25">
      <c r="T319" s="4">
        <f t="shared" si="61"/>
        <v>0.11244999999999999</v>
      </c>
      <c r="U319" s="55">
        <f t="shared" si="62"/>
        <v>0</v>
      </c>
      <c r="V319" s="55">
        <f t="shared" si="53"/>
        <v>0</v>
      </c>
      <c r="Y319" s="55">
        <f t="shared" si="54"/>
        <v>0</v>
      </c>
      <c r="Z319" s="55">
        <f t="shared" si="55"/>
        <v>0</v>
      </c>
      <c r="AA319" s="55">
        <f t="shared" si="56"/>
        <v>9108916.2369551975</v>
      </c>
      <c r="AB319" s="55">
        <f t="shared" si="57"/>
        <v>-9712254.5492930785</v>
      </c>
      <c r="AC319" s="55">
        <f t="shared" si="58"/>
        <v>-603338.31233788095</v>
      </c>
      <c r="AD319" s="55">
        <f t="shared" si="59"/>
        <v>0</v>
      </c>
      <c r="AE319" s="14">
        <f t="shared" si="60"/>
        <v>1</v>
      </c>
      <c r="AF319" s="14">
        <f>PRODUCT($AE$3:$AE319)</f>
        <v>1.549318229084294</v>
      </c>
      <c r="AG319" s="120">
        <f>(POWER(AF319,1/COUNTA($J$3:$J319))-1)*360/28</f>
        <v>0.10870794921864459</v>
      </c>
    </row>
    <row r="320" spans="20:33" x14ac:dyDescent="0.25">
      <c r="T320" s="4">
        <f t="shared" si="61"/>
        <v>0.11244999999999999</v>
      </c>
      <c r="U320" s="55">
        <f t="shared" si="62"/>
        <v>0</v>
      </c>
      <c r="V320" s="55">
        <f t="shared" si="53"/>
        <v>0</v>
      </c>
      <c r="Y320" s="55">
        <f t="shared" si="54"/>
        <v>0</v>
      </c>
      <c r="Z320" s="55">
        <f t="shared" si="55"/>
        <v>0</v>
      </c>
      <c r="AA320" s="55">
        <f t="shared" si="56"/>
        <v>9108916.2369551975</v>
      </c>
      <c r="AB320" s="55">
        <f t="shared" si="57"/>
        <v>-9712254.5492930785</v>
      </c>
      <c r="AC320" s="55">
        <f t="shared" si="58"/>
        <v>-603338.31233788095</v>
      </c>
      <c r="AD320" s="55">
        <f t="shared" si="59"/>
        <v>0</v>
      </c>
      <c r="AE320" s="14">
        <f t="shared" si="60"/>
        <v>1</v>
      </c>
      <c r="AF320" s="14">
        <f>PRODUCT($AE$3:$AE320)</f>
        <v>1.549318229084294</v>
      </c>
      <c r="AG320" s="120">
        <f>(POWER(AF320,1/COUNTA($J$3:$J320))-1)*360/28</f>
        <v>0.10870794921864459</v>
      </c>
    </row>
    <row r="321" spans="20:33" x14ac:dyDescent="0.25">
      <c r="T321" s="4">
        <f t="shared" si="61"/>
        <v>0.11244999999999999</v>
      </c>
      <c r="U321" s="55">
        <f t="shared" si="62"/>
        <v>0</v>
      </c>
      <c r="V321" s="55">
        <f t="shared" si="53"/>
        <v>0</v>
      </c>
      <c r="Y321" s="55">
        <f t="shared" si="54"/>
        <v>0</v>
      </c>
      <c r="Z321" s="55">
        <f t="shared" si="55"/>
        <v>0</v>
      </c>
      <c r="AA321" s="55">
        <f t="shared" si="56"/>
        <v>9108916.2369551975</v>
      </c>
      <c r="AB321" s="55">
        <f t="shared" si="57"/>
        <v>-9712254.5492930785</v>
      </c>
      <c r="AC321" s="55">
        <f t="shared" si="58"/>
        <v>-603338.31233788095</v>
      </c>
      <c r="AD321" s="55">
        <f t="shared" si="59"/>
        <v>0</v>
      </c>
      <c r="AE321" s="14">
        <f t="shared" si="60"/>
        <v>1</v>
      </c>
      <c r="AF321" s="14">
        <f>PRODUCT($AE$3:$AE321)</f>
        <v>1.549318229084294</v>
      </c>
      <c r="AG321" s="120">
        <f>(POWER(AF321,1/COUNTA($J$3:$J321))-1)*360/28</f>
        <v>0.10870794921864459</v>
      </c>
    </row>
    <row r="322" spans="20:33" x14ac:dyDescent="0.25">
      <c r="T322" s="4">
        <f t="shared" si="61"/>
        <v>0.11244999999999999</v>
      </c>
      <c r="U322" s="55">
        <f t="shared" si="62"/>
        <v>0</v>
      </c>
      <c r="V322" s="55">
        <f t="shared" si="53"/>
        <v>0</v>
      </c>
      <c r="Y322" s="55">
        <f t="shared" si="54"/>
        <v>0</v>
      </c>
      <c r="Z322" s="55">
        <f t="shared" si="55"/>
        <v>0</v>
      </c>
      <c r="AA322" s="55">
        <f t="shared" si="56"/>
        <v>9108916.2369551975</v>
      </c>
      <c r="AB322" s="55">
        <f t="shared" si="57"/>
        <v>-9712254.5492930785</v>
      </c>
      <c r="AC322" s="55">
        <f t="shared" si="58"/>
        <v>-603338.31233788095</v>
      </c>
      <c r="AD322" s="55">
        <f t="shared" si="59"/>
        <v>0</v>
      </c>
      <c r="AE322" s="14">
        <f t="shared" si="60"/>
        <v>1</v>
      </c>
      <c r="AF322" s="14">
        <f>PRODUCT($AE$3:$AE322)</f>
        <v>1.549318229084294</v>
      </c>
      <c r="AG322" s="120">
        <f>(POWER(AF322,1/COUNTA($J$3:$J322))-1)*360/28</f>
        <v>0.10870794921864459</v>
      </c>
    </row>
    <row r="323" spans="20:33" x14ac:dyDescent="0.25">
      <c r="T323" s="4">
        <f t="shared" si="61"/>
        <v>0.11244999999999999</v>
      </c>
      <c r="U323" s="55">
        <f t="shared" si="62"/>
        <v>0</v>
      </c>
      <c r="V323" s="55">
        <f t="shared" si="53"/>
        <v>0</v>
      </c>
      <c r="Y323" s="55">
        <f t="shared" si="54"/>
        <v>0</v>
      </c>
      <c r="Z323" s="55">
        <f t="shared" si="55"/>
        <v>0</v>
      </c>
      <c r="AA323" s="55">
        <f t="shared" si="56"/>
        <v>9108916.2369551975</v>
      </c>
      <c r="AB323" s="55">
        <f t="shared" si="57"/>
        <v>-9712254.5492930785</v>
      </c>
      <c r="AC323" s="55">
        <f t="shared" si="58"/>
        <v>-603338.31233788095</v>
      </c>
      <c r="AD323" s="55">
        <f t="shared" si="59"/>
        <v>0</v>
      </c>
      <c r="AE323" s="14">
        <f t="shared" si="60"/>
        <v>1</v>
      </c>
      <c r="AF323" s="14">
        <f>PRODUCT($AE$3:$AE323)</f>
        <v>1.549318229084294</v>
      </c>
      <c r="AG323" s="120">
        <f>(POWER(AF323,1/COUNTA($J$3:$J323))-1)*360/28</f>
        <v>0.10870794921864459</v>
      </c>
    </row>
    <row r="324" spans="20:33" x14ac:dyDescent="0.25">
      <c r="T324" s="4">
        <f t="shared" si="61"/>
        <v>0.11244999999999999</v>
      </c>
      <c r="U324" s="55">
        <f t="shared" si="62"/>
        <v>0</v>
      </c>
      <c r="V324" s="55">
        <f t="shared" ref="V324:V387" si="63">+N324+U324</f>
        <v>0</v>
      </c>
      <c r="Y324" s="55">
        <f t="shared" si="54"/>
        <v>0</v>
      </c>
      <c r="Z324" s="55">
        <f t="shared" si="55"/>
        <v>0</v>
      </c>
      <c r="AA324" s="55">
        <f t="shared" si="56"/>
        <v>9108916.2369551975</v>
      </c>
      <c r="AB324" s="55">
        <f t="shared" si="57"/>
        <v>-9712254.5492930785</v>
      </c>
      <c r="AC324" s="55">
        <f t="shared" si="58"/>
        <v>-603338.31233788095</v>
      </c>
      <c r="AD324" s="55">
        <f t="shared" si="59"/>
        <v>0</v>
      </c>
      <c r="AE324" s="14">
        <f t="shared" si="60"/>
        <v>1</v>
      </c>
      <c r="AF324" s="14">
        <f>PRODUCT($AE$3:$AE324)</f>
        <v>1.549318229084294</v>
      </c>
      <c r="AG324" s="120">
        <f>(POWER(AF324,1/COUNTA($J$3:$J324))-1)*360/28</f>
        <v>0.10870794921864459</v>
      </c>
    </row>
    <row r="325" spans="20:33" x14ac:dyDescent="0.25">
      <c r="T325" s="4">
        <f t="shared" si="61"/>
        <v>0.11244999999999999</v>
      </c>
      <c r="U325" s="55">
        <f t="shared" si="62"/>
        <v>0</v>
      </c>
      <c r="V325" s="55">
        <f t="shared" si="63"/>
        <v>0</v>
      </c>
      <c r="Y325" s="55">
        <f t="shared" si="54"/>
        <v>0</v>
      </c>
      <c r="Z325" s="55">
        <f t="shared" si="55"/>
        <v>0</v>
      </c>
      <c r="AA325" s="55">
        <f t="shared" si="56"/>
        <v>9108916.2369551975</v>
      </c>
      <c r="AB325" s="55">
        <f t="shared" si="57"/>
        <v>-9712254.5492930785</v>
      </c>
      <c r="AC325" s="55">
        <f t="shared" si="58"/>
        <v>-603338.31233788095</v>
      </c>
      <c r="AD325" s="55">
        <f t="shared" si="59"/>
        <v>0</v>
      </c>
      <c r="AE325" s="14">
        <f t="shared" si="60"/>
        <v>1</v>
      </c>
      <c r="AF325" s="14">
        <f>PRODUCT($AE$3:$AE325)</f>
        <v>1.549318229084294</v>
      </c>
      <c r="AG325" s="120">
        <f>(POWER(AF325,1/COUNTA($J$3:$J325))-1)*360/28</f>
        <v>0.10870794921864459</v>
      </c>
    </row>
    <row r="326" spans="20:33" x14ac:dyDescent="0.25">
      <c r="T326" s="4">
        <f t="shared" si="61"/>
        <v>0.11244999999999999</v>
      </c>
      <c r="U326" s="55">
        <f t="shared" si="62"/>
        <v>0</v>
      </c>
      <c r="V326" s="55">
        <f t="shared" si="63"/>
        <v>0</v>
      </c>
      <c r="Y326" s="55">
        <f t="shared" ref="Y326:Y389" si="64">+P326*X326</f>
        <v>0</v>
      </c>
      <c r="Z326" s="55">
        <f t="shared" ref="Z326:Z389" si="65">+S326*$Z$2*$Q326/360</f>
        <v>0</v>
      </c>
      <c r="AA326" s="55">
        <f t="shared" ref="AA326:AA389" si="66">+AA325*(1+$Z$2*$Q326/360)+Z326</f>
        <v>9108916.2369551975</v>
      </c>
      <c r="AB326" s="55">
        <f t="shared" ref="AB326:AB389" si="67">+AB325*(1+$W326*$Q326/360)+O326</f>
        <v>-9712254.5492930785</v>
      </c>
      <c r="AC326" s="55">
        <f t="shared" ref="AC326:AC389" si="68">+AA326+AB326</f>
        <v>-603338.31233788095</v>
      </c>
      <c r="AD326" s="55">
        <f t="shared" ref="AD326:AD389" si="69">+AC326*X326</f>
        <v>0</v>
      </c>
      <c r="AE326" s="14">
        <f t="shared" ref="AE326:AE389" si="70">+(1+W326*Q326/360)</f>
        <v>1</v>
      </c>
      <c r="AF326" s="14">
        <f>PRODUCT($AE$3:$AE326)</f>
        <v>1.549318229084294</v>
      </c>
      <c r="AG326" s="120">
        <f>(POWER(AF326,1/COUNTA($J$3:$J326))-1)*360/28</f>
        <v>0.10870794921864459</v>
      </c>
    </row>
    <row r="327" spans="20:33" x14ac:dyDescent="0.25">
      <c r="T327" s="4">
        <f t="shared" si="61"/>
        <v>0.11244999999999999</v>
      </c>
      <c r="U327" s="55">
        <f t="shared" si="62"/>
        <v>0</v>
      </c>
      <c r="V327" s="55">
        <f t="shared" si="63"/>
        <v>0</v>
      </c>
      <c r="Y327" s="55">
        <f t="shared" si="64"/>
        <v>0</v>
      </c>
      <c r="Z327" s="55">
        <f t="shared" si="65"/>
        <v>0</v>
      </c>
      <c r="AA327" s="55">
        <f t="shared" si="66"/>
        <v>9108916.2369551975</v>
      </c>
      <c r="AB327" s="55">
        <f t="shared" si="67"/>
        <v>-9712254.5492930785</v>
      </c>
      <c r="AC327" s="55">
        <f t="shared" si="68"/>
        <v>-603338.31233788095</v>
      </c>
      <c r="AD327" s="55">
        <f t="shared" si="69"/>
        <v>0</v>
      </c>
      <c r="AE327" s="14">
        <f t="shared" si="70"/>
        <v>1</v>
      </c>
      <c r="AF327" s="14">
        <f>PRODUCT($AE$3:$AE327)</f>
        <v>1.549318229084294</v>
      </c>
      <c r="AG327" s="120">
        <f>(POWER(AF327,1/COUNTA($J$3:$J327))-1)*360/28</f>
        <v>0.10870794921864459</v>
      </c>
    </row>
    <row r="328" spans="20:33" x14ac:dyDescent="0.25">
      <c r="T328" s="4">
        <f t="shared" si="61"/>
        <v>0.11244999999999999</v>
      </c>
      <c r="U328" s="55">
        <f t="shared" si="62"/>
        <v>0</v>
      </c>
      <c r="V328" s="55">
        <f t="shared" si="63"/>
        <v>0</v>
      </c>
      <c r="Y328" s="55">
        <f t="shared" si="64"/>
        <v>0</v>
      </c>
      <c r="Z328" s="55">
        <f t="shared" si="65"/>
        <v>0</v>
      </c>
      <c r="AA328" s="55">
        <f t="shared" si="66"/>
        <v>9108916.2369551975</v>
      </c>
      <c r="AB328" s="55">
        <f t="shared" si="67"/>
        <v>-9712254.5492930785</v>
      </c>
      <c r="AC328" s="55">
        <f t="shared" si="68"/>
        <v>-603338.31233788095</v>
      </c>
      <c r="AD328" s="55">
        <f t="shared" si="69"/>
        <v>0</v>
      </c>
      <c r="AE328" s="14">
        <f t="shared" si="70"/>
        <v>1</v>
      </c>
      <c r="AF328" s="14">
        <f>PRODUCT($AE$3:$AE328)</f>
        <v>1.549318229084294</v>
      </c>
      <c r="AG328" s="120">
        <f>(POWER(AF328,1/COUNTA($J$3:$J328))-1)*360/28</f>
        <v>0.10870794921864459</v>
      </c>
    </row>
    <row r="329" spans="20:33" x14ac:dyDescent="0.25">
      <c r="T329" s="4">
        <f t="shared" si="61"/>
        <v>0.11244999999999999</v>
      </c>
      <c r="U329" s="55">
        <f t="shared" si="62"/>
        <v>0</v>
      </c>
      <c r="V329" s="55">
        <f t="shared" si="63"/>
        <v>0</v>
      </c>
      <c r="Y329" s="55">
        <f t="shared" si="64"/>
        <v>0</v>
      </c>
      <c r="Z329" s="55">
        <f t="shared" si="65"/>
        <v>0</v>
      </c>
      <c r="AA329" s="55">
        <f t="shared" si="66"/>
        <v>9108916.2369551975</v>
      </c>
      <c r="AB329" s="55">
        <f t="shared" si="67"/>
        <v>-9712254.5492930785</v>
      </c>
      <c r="AC329" s="55">
        <f t="shared" si="68"/>
        <v>-603338.31233788095</v>
      </c>
      <c r="AD329" s="55">
        <f t="shared" si="69"/>
        <v>0</v>
      </c>
      <c r="AE329" s="14">
        <f t="shared" si="70"/>
        <v>1</v>
      </c>
      <c r="AF329" s="14">
        <f>PRODUCT($AE$3:$AE329)</f>
        <v>1.549318229084294</v>
      </c>
      <c r="AG329" s="120">
        <f>(POWER(AF329,1/COUNTA($J$3:$J329))-1)*360/28</f>
        <v>0.10870794921864459</v>
      </c>
    </row>
    <row r="330" spans="20:33" x14ac:dyDescent="0.25">
      <c r="T330" s="4">
        <f t="shared" si="61"/>
        <v>0.11244999999999999</v>
      </c>
      <c r="U330" s="55">
        <f t="shared" si="62"/>
        <v>0</v>
      </c>
      <c r="V330" s="55">
        <f t="shared" si="63"/>
        <v>0</v>
      </c>
      <c r="Y330" s="55">
        <f t="shared" si="64"/>
        <v>0</v>
      </c>
      <c r="Z330" s="55">
        <f t="shared" si="65"/>
        <v>0</v>
      </c>
      <c r="AA330" s="55">
        <f t="shared" si="66"/>
        <v>9108916.2369551975</v>
      </c>
      <c r="AB330" s="55">
        <f t="shared" si="67"/>
        <v>-9712254.5492930785</v>
      </c>
      <c r="AC330" s="55">
        <f t="shared" si="68"/>
        <v>-603338.31233788095</v>
      </c>
      <c r="AD330" s="55">
        <f t="shared" si="69"/>
        <v>0</v>
      </c>
      <c r="AE330" s="14">
        <f t="shared" si="70"/>
        <v>1</v>
      </c>
      <c r="AF330" s="14">
        <f>PRODUCT($AE$3:$AE330)</f>
        <v>1.549318229084294</v>
      </c>
      <c r="AG330" s="120">
        <f>(POWER(AF330,1/COUNTA($J$3:$J330))-1)*360/28</f>
        <v>0.10870794921864459</v>
      </c>
    </row>
    <row r="331" spans="20:33" x14ac:dyDescent="0.25">
      <c r="T331" s="4">
        <f t="shared" si="61"/>
        <v>0.11244999999999999</v>
      </c>
      <c r="U331" s="55">
        <f t="shared" si="62"/>
        <v>0</v>
      </c>
      <c r="V331" s="55">
        <f t="shared" si="63"/>
        <v>0</v>
      </c>
      <c r="Y331" s="55">
        <f t="shared" si="64"/>
        <v>0</v>
      </c>
      <c r="Z331" s="55">
        <f t="shared" si="65"/>
        <v>0</v>
      </c>
      <c r="AA331" s="55">
        <f t="shared" si="66"/>
        <v>9108916.2369551975</v>
      </c>
      <c r="AB331" s="55">
        <f t="shared" si="67"/>
        <v>-9712254.5492930785</v>
      </c>
      <c r="AC331" s="55">
        <f t="shared" si="68"/>
        <v>-603338.31233788095</v>
      </c>
      <c r="AD331" s="55">
        <f t="shared" si="69"/>
        <v>0</v>
      </c>
      <c r="AE331" s="14">
        <f t="shared" si="70"/>
        <v>1</v>
      </c>
      <c r="AF331" s="14">
        <f>PRODUCT($AE$3:$AE331)</f>
        <v>1.549318229084294</v>
      </c>
      <c r="AG331" s="120">
        <f>(POWER(AF331,1/COUNTA($J$3:$J331))-1)*360/28</f>
        <v>0.10870794921864459</v>
      </c>
    </row>
    <row r="332" spans="20:33" x14ac:dyDescent="0.25">
      <c r="T332" s="4">
        <f t="shared" si="61"/>
        <v>0.11244999999999999</v>
      </c>
      <c r="U332" s="55">
        <f t="shared" si="62"/>
        <v>0</v>
      </c>
      <c r="V332" s="55">
        <f t="shared" si="63"/>
        <v>0</v>
      </c>
      <c r="Y332" s="55">
        <f t="shared" si="64"/>
        <v>0</v>
      </c>
      <c r="Z332" s="55">
        <f t="shared" si="65"/>
        <v>0</v>
      </c>
      <c r="AA332" s="55">
        <f t="shared" si="66"/>
        <v>9108916.2369551975</v>
      </c>
      <c r="AB332" s="55">
        <f t="shared" si="67"/>
        <v>-9712254.5492930785</v>
      </c>
      <c r="AC332" s="55">
        <f t="shared" si="68"/>
        <v>-603338.31233788095</v>
      </c>
      <c r="AD332" s="55">
        <f t="shared" si="69"/>
        <v>0</v>
      </c>
      <c r="AE332" s="14">
        <f t="shared" si="70"/>
        <v>1</v>
      </c>
      <c r="AF332" s="14">
        <f>PRODUCT($AE$3:$AE332)</f>
        <v>1.549318229084294</v>
      </c>
      <c r="AG332" s="120">
        <f>(POWER(AF332,1/COUNTA($J$3:$J332))-1)*360/28</f>
        <v>0.10870794921864459</v>
      </c>
    </row>
    <row r="333" spans="20:33" x14ac:dyDescent="0.25">
      <c r="T333" s="4">
        <f t="shared" si="61"/>
        <v>0.11244999999999999</v>
      </c>
      <c r="U333" s="55">
        <f t="shared" si="62"/>
        <v>0</v>
      </c>
      <c r="V333" s="55">
        <f t="shared" si="63"/>
        <v>0</v>
      </c>
      <c r="Y333" s="55">
        <f t="shared" si="64"/>
        <v>0</v>
      </c>
      <c r="Z333" s="55">
        <f t="shared" si="65"/>
        <v>0</v>
      </c>
      <c r="AA333" s="55">
        <f t="shared" si="66"/>
        <v>9108916.2369551975</v>
      </c>
      <c r="AB333" s="55">
        <f t="shared" si="67"/>
        <v>-9712254.5492930785</v>
      </c>
      <c r="AC333" s="55">
        <f t="shared" si="68"/>
        <v>-603338.31233788095</v>
      </c>
      <c r="AD333" s="55">
        <f t="shared" si="69"/>
        <v>0</v>
      </c>
      <c r="AE333" s="14">
        <f t="shared" si="70"/>
        <v>1</v>
      </c>
      <c r="AF333" s="14">
        <f>PRODUCT($AE$3:$AE333)</f>
        <v>1.549318229084294</v>
      </c>
      <c r="AG333" s="120">
        <f>(POWER(AF333,1/COUNTA($J$3:$J333))-1)*360/28</f>
        <v>0.10870794921864459</v>
      </c>
    </row>
    <row r="334" spans="20:33" x14ac:dyDescent="0.25">
      <c r="T334" s="4">
        <f t="shared" si="61"/>
        <v>0.11244999999999999</v>
      </c>
      <c r="U334" s="55">
        <f t="shared" si="62"/>
        <v>0</v>
      </c>
      <c r="V334" s="55">
        <f t="shared" si="63"/>
        <v>0</v>
      </c>
      <c r="Y334" s="55">
        <f t="shared" si="64"/>
        <v>0</v>
      </c>
      <c r="Z334" s="55">
        <f t="shared" si="65"/>
        <v>0</v>
      </c>
      <c r="AA334" s="55">
        <f t="shared" si="66"/>
        <v>9108916.2369551975</v>
      </c>
      <c r="AB334" s="55">
        <f t="shared" si="67"/>
        <v>-9712254.5492930785</v>
      </c>
      <c r="AC334" s="55">
        <f t="shared" si="68"/>
        <v>-603338.31233788095</v>
      </c>
      <c r="AD334" s="55">
        <f t="shared" si="69"/>
        <v>0</v>
      </c>
      <c r="AE334" s="14">
        <f t="shared" si="70"/>
        <v>1</v>
      </c>
      <c r="AF334" s="14">
        <f>PRODUCT($AE$3:$AE334)</f>
        <v>1.549318229084294</v>
      </c>
      <c r="AG334" s="120">
        <f>(POWER(AF334,1/COUNTA($J$3:$J334))-1)*360/28</f>
        <v>0.10870794921864459</v>
      </c>
    </row>
    <row r="335" spans="20:33" x14ac:dyDescent="0.25">
      <c r="T335" s="4">
        <f t="shared" si="61"/>
        <v>0.11244999999999999</v>
      </c>
      <c r="U335" s="55">
        <f t="shared" si="62"/>
        <v>0</v>
      </c>
      <c r="V335" s="55">
        <f t="shared" si="63"/>
        <v>0</v>
      </c>
      <c r="Y335" s="55">
        <f t="shared" si="64"/>
        <v>0</v>
      </c>
      <c r="Z335" s="55">
        <f t="shared" si="65"/>
        <v>0</v>
      </c>
      <c r="AA335" s="55">
        <f t="shared" si="66"/>
        <v>9108916.2369551975</v>
      </c>
      <c r="AB335" s="55">
        <f t="shared" si="67"/>
        <v>-9712254.5492930785</v>
      </c>
      <c r="AC335" s="55">
        <f t="shared" si="68"/>
        <v>-603338.31233788095</v>
      </c>
      <c r="AD335" s="55">
        <f t="shared" si="69"/>
        <v>0</v>
      </c>
      <c r="AE335" s="14">
        <f t="shared" si="70"/>
        <v>1</v>
      </c>
      <c r="AF335" s="14">
        <f>PRODUCT($AE$3:$AE335)</f>
        <v>1.549318229084294</v>
      </c>
      <c r="AG335" s="120">
        <f>(POWER(AF335,1/COUNTA($J$3:$J335))-1)*360/28</f>
        <v>0.10870794921864459</v>
      </c>
    </row>
    <row r="336" spans="20:33" x14ac:dyDescent="0.25">
      <c r="T336" s="4">
        <f t="shared" si="61"/>
        <v>0.11244999999999999</v>
      </c>
      <c r="U336" s="55">
        <f t="shared" si="62"/>
        <v>0</v>
      </c>
      <c r="V336" s="55">
        <f t="shared" si="63"/>
        <v>0</v>
      </c>
      <c r="Y336" s="55">
        <f t="shared" si="64"/>
        <v>0</v>
      </c>
      <c r="Z336" s="55">
        <f t="shared" si="65"/>
        <v>0</v>
      </c>
      <c r="AA336" s="55">
        <f t="shared" si="66"/>
        <v>9108916.2369551975</v>
      </c>
      <c r="AB336" s="55">
        <f t="shared" si="67"/>
        <v>-9712254.5492930785</v>
      </c>
      <c r="AC336" s="55">
        <f t="shared" si="68"/>
        <v>-603338.31233788095</v>
      </c>
      <c r="AD336" s="55">
        <f t="shared" si="69"/>
        <v>0</v>
      </c>
      <c r="AE336" s="14">
        <f t="shared" si="70"/>
        <v>1</v>
      </c>
      <c r="AF336" s="14">
        <f>PRODUCT($AE$3:$AE336)</f>
        <v>1.549318229084294</v>
      </c>
      <c r="AG336" s="120">
        <f>(POWER(AF336,1/COUNTA($J$3:$J336))-1)*360/28</f>
        <v>0.10870794921864459</v>
      </c>
    </row>
    <row r="337" spans="20:33" x14ac:dyDescent="0.25">
      <c r="T337" s="4">
        <f t="shared" si="61"/>
        <v>0.11244999999999999</v>
      </c>
      <c r="U337" s="55">
        <f t="shared" si="62"/>
        <v>0</v>
      </c>
      <c r="V337" s="55">
        <f t="shared" si="63"/>
        <v>0</v>
      </c>
      <c r="Y337" s="55">
        <f t="shared" si="64"/>
        <v>0</v>
      </c>
      <c r="Z337" s="55">
        <f t="shared" si="65"/>
        <v>0</v>
      </c>
      <c r="AA337" s="55">
        <f t="shared" si="66"/>
        <v>9108916.2369551975</v>
      </c>
      <c r="AB337" s="55">
        <f t="shared" si="67"/>
        <v>-9712254.5492930785</v>
      </c>
      <c r="AC337" s="55">
        <f t="shared" si="68"/>
        <v>-603338.31233788095</v>
      </c>
      <c r="AD337" s="55">
        <f t="shared" si="69"/>
        <v>0</v>
      </c>
      <c r="AE337" s="14">
        <f t="shared" si="70"/>
        <v>1</v>
      </c>
      <c r="AF337" s="14">
        <f>PRODUCT($AE$3:$AE337)</f>
        <v>1.549318229084294</v>
      </c>
      <c r="AG337" s="120">
        <f>(POWER(AF337,1/COUNTA($J$3:$J337))-1)*360/28</f>
        <v>0.10870794921864459</v>
      </c>
    </row>
    <row r="338" spans="20:33" x14ac:dyDescent="0.25">
      <c r="T338" s="4">
        <f t="shared" si="61"/>
        <v>0.11244999999999999</v>
      </c>
      <c r="U338" s="55">
        <f t="shared" si="62"/>
        <v>0</v>
      </c>
      <c r="V338" s="55">
        <f t="shared" si="63"/>
        <v>0</v>
      </c>
      <c r="Y338" s="55">
        <f t="shared" si="64"/>
        <v>0</v>
      </c>
      <c r="Z338" s="55">
        <f t="shared" si="65"/>
        <v>0</v>
      </c>
      <c r="AA338" s="55">
        <f t="shared" si="66"/>
        <v>9108916.2369551975</v>
      </c>
      <c r="AB338" s="55">
        <f t="shared" si="67"/>
        <v>-9712254.5492930785</v>
      </c>
      <c r="AC338" s="55">
        <f t="shared" si="68"/>
        <v>-603338.31233788095</v>
      </c>
      <c r="AD338" s="55">
        <f t="shared" si="69"/>
        <v>0</v>
      </c>
      <c r="AE338" s="14">
        <f t="shared" si="70"/>
        <v>1</v>
      </c>
      <c r="AF338" s="14">
        <f>PRODUCT($AE$3:$AE338)</f>
        <v>1.549318229084294</v>
      </c>
      <c r="AG338" s="120">
        <f>(POWER(AF338,1/COUNTA($J$3:$J338))-1)*360/28</f>
        <v>0.10870794921864459</v>
      </c>
    </row>
    <row r="339" spans="20:33" x14ac:dyDescent="0.25">
      <c r="T339" s="4">
        <f t="shared" si="61"/>
        <v>0.11244999999999999</v>
      </c>
      <c r="U339" s="55">
        <f t="shared" si="62"/>
        <v>0</v>
      </c>
      <c r="V339" s="55">
        <f t="shared" si="63"/>
        <v>0</v>
      </c>
      <c r="Y339" s="55">
        <f t="shared" si="64"/>
        <v>0</v>
      </c>
      <c r="Z339" s="55">
        <f t="shared" si="65"/>
        <v>0</v>
      </c>
      <c r="AA339" s="55">
        <f t="shared" si="66"/>
        <v>9108916.2369551975</v>
      </c>
      <c r="AB339" s="55">
        <f t="shared" si="67"/>
        <v>-9712254.5492930785</v>
      </c>
      <c r="AC339" s="55">
        <f t="shared" si="68"/>
        <v>-603338.31233788095</v>
      </c>
      <c r="AD339" s="55">
        <f t="shared" si="69"/>
        <v>0</v>
      </c>
      <c r="AE339" s="14">
        <f t="shared" si="70"/>
        <v>1</v>
      </c>
      <c r="AF339" s="14">
        <f>PRODUCT($AE$3:$AE339)</f>
        <v>1.549318229084294</v>
      </c>
      <c r="AG339" s="120">
        <f>(POWER(AF339,1/COUNTA($J$3:$J339))-1)*360/28</f>
        <v>0.10870794921864459</v>
      </c>
    </row>
    <row r="340" spans="20:33" x14ac:dyDescent="0.25">
      <c r="T340" s="4">
        <f t="shared" si="61"/>
        <v>0.11244999999999999</v>
      </c>
      <c r="U340" s="55">
        <f t="shared" si="62"/>
        <v>0</v>
      </c>
      <c r="V340" s="55">
        <f t="shared" si="63"/>
        <v>0</v>
      </c>
      <c r="Y340" s="55">
        <f t="shared" si="64"/>
        <v>0</v>
      </c>
      <c r="Z340" s="55">
        <f t="shared" si="65"/>
        <v>0</v>
      </c>
      <c r="AA340" s="55">
        <f t="shared" si="66"/>
        <v>9108916.2369551975</v>
      </c>
      <c r="AB340" s="55">
        <f t="shared" si="67"/>
        <v>-9712254.5492930785</v>
      </c>
      <c r="AC340" s="55">
        <f t="shared" si="68"/>
        <v>-603338.31233788095</v>
      </c>
      <c r="AD340" s="55">
        <f t="shared" si="69"/>
        <v>0</v>
      </c>
      <c r="AE340" s="14">
        <f t="shared" si="70"/>
        <v>1</v>
      </c>
      <c r="AF340" s="14">
        <f>PRODUCT($AE$3:$AE340)</f>
        <v>1.549318229084294</v>
      </c>
      <c r="AG340" s="120">
        <f>(POWER(AF340,1/COUNTA($J$3:$J340))-1)*360/28</f>
        <v>0.10870794921864459</v>
      </c>
    </row>
    <row r="341" spans="20:33" x14ac:dyDescent="0.25">
      <c r="T341" s="4">
        <f t="shared" si="61"/>
        <v>0.11244999999999999</v>
      </c>
      <c r="U341" s="55">
        <f t="shared" si="62"/>
        <v>0</v>
      </c>
      <c r="V341" s="55">
        <f t="shared" si="63"/>
        <v>0</v>
      </c>
      <c r="Y341" s="55">
        <f t="shared" si="64"/>
        <v>0</v>
      </c>
      <c r="Z341" s="55">
        <f t="shared" si="65"/>
        <v>0</v>
      </c>
      <c r="AA341" s="55">
        <f t="shared" si="66"/>
        <v>9108916.2369551975</v>
      </c>
      <c r="AB341" s="55">
        <f t="shared" si="67"/>
        <v>-9712254.5492930785</v>
      </c>
      <c r="AC341" s="55">
        <f t="shared" si="68"/>
        <v>-603338.31233788095</v>
      </c>
      <c r="AD341" s="55">
        <f t="shared" si="69"/>
        <v>0</v>
      </c>
      <c r="AE341" s="14">
        <f t="shared" si="70"/>
        <v>1</v>
      </c>
      <c r="AF341" s="14">
        <f>PRODUCT($AE$3:$AE341)</f>
        <v>1.549318229084294</v>
      </c>
      <c r="AG341" s="120">
        <f>(POWER(AF341,1/COUNTA($J$3:$J341))-1)*360/28</f>
        <v>0.10870794921864459</v>
      </c>
    </row>
    <row r="342" spans="20:33" x14ac:dyDescent="0.25">
      <c r="T342" s="4">
        <f t="shared" si="61"/>
        <v>0.11244999999999999</v>
      </c>
      <c r="U342" s="55">
        <f t="shared" si="62"/>
        <v>0</v>
      </c>
      <c r="V342" s="55">
        <f t="shared" si="63"/>
        <v>0</v>
      </c>
      <c r="Y342" s="55">
        <f t="shared" si="64"/>
        <v>0</v>
      </c>
      <c r="Z342" s="55">
        <f t="shared" si="65"/>
        <v>0</v>
      </c>
      <c r="AA342" s="55">
        <f t="shared" si="66"/>
        <v>9108916.2369551975</v>
      </c>
      <c r="AB342" s="55">
        <f t="shared" si="67"/>
        <v>-9712254.5492930785</v>
      </c>
      <c r="AC342" s="55">
        <f t="shared" si="68"/>
        <v>-603338.31233788095</v>
      </c>
      <c r="AD342" s="55">
        <f t="shared" si="69"/>
        <v>0</v>
      </c>
      <c r="AE342" s="14">
        <f t="shared" si="70"/>
        <v>1</v>
      </c>
      <c r="AF342" s="14">
        <f>PRODUCT($AE$3:$AE342)</f>
        <v>1.549318229084294</v>
      </c>
      <c r="AG342" s="120">
        <f>(POWER(AF342,1/COUNTA($J$3:$J342))-1)*360/28</f>
        <v>0.10870794921864459</v>
      </c>
    </row>
    <row r="343" spans="20:33" x14ac:dyDescent="0.25">
      <c r="T343" s="4">
        <f t="shared" si="61"/>
        <v>0.11244999999999999</v>
      </c>
      <c r="U343" s="55">
        <f t="shared" si="62"/>
        <v>0</v>
      </c>
      <c r="V343" s="55">
        <f t="shared" si="63"/>
        <v>0</v>
      </c>
      <c r="Y343" s="55">
        <f t="shared" si="64"/>
        <v>0</v>
      </c>
      <c r="Z343" s="55">
        <f t="shared" si="65"/>
        <v>0</v>
      </c>
      <c r="AA343" s="55">
        <f t="shared" si="66"/>
        <v>9108916.2369551975</v>
      </c>
      <c r="AB343" s="55">
        <f t="shared" si="67"/>
        <v>-9712254.5492930785</v>
      </c>
      <c r="AC343" s="55">
        <f t="shared" si="68"/>
        <v>-603338.31233788095</v>
      </c>
      <c r="AD343" s="55">
        <f t="shared" si="69"/>
        <v>0</v>
      </c>
      <c r="AE343" s="14">
        <f t="shared" si="70"/>
        <v>1</v>
      </c>
      <c r="AF343" s="14">
        <f>PRODUCT($AE$3:$AE343)</f>
        <v>1.549318229084294</v>
      </c>
      <c r="AG343" s="120">
        <f>(POWER(AF343,1/COUNTA($J$3:$J343))-1)*360/28</f>
        <v>0.10870794921864459</v>
      </c>
    </row>
    <row r="344" spans="20:33" x14ac:dyDescent="0.25">
      <c r="T344" s="4">
        <f t="shared" si="61"/>
        <v>0.11244999999999999</v>
      </c>
      <c r="U344" s="55">
        <f t="shared" si="62"/>
        <v>0</v>
      </c>
      <c r="V344" s="55">
        <f t="shared" si="63"/>
        <v>0</v>
      </c>
      <c r="Y344" s="55">
        <f t="shared" si="64"/>
        <v>0</v>
      </c>
      <c r="Z344" s="55">
        <f t="shared" si="65"/>
        <v>0</v>
      </c>
      <c r="AA344" s="55">
        <f t="shared" si="66"/>
        <v>9108916.2369551975</v>
      </c>
      <c r="AB344" s="55">
        <f t="shared" si="67"/>
        <v>-9712254.5492930785</v>
      </c>
      <c r="AC344" s="55">
        <f t="shared" si="68"/>
        <v>-603338.31233788095</v>
      </c>
      <c r="AD344" s="55">
        <f t="shared" si="69"/>
        <v>0</v>
      </c>
      <c r="AE344" s="14">
        <f t="shared" si="70"/>
        <v>1</v>
      </c>
      <c r="AF344" s="14">
        <f>PRODUCT($AE$3:$AE344)</f>
        <v>1.549318229084294</v>
      </c>
      <c r="AG344" s="120">
        <f>(POWER(AF344,1/COUNTA($J$3:$J344))-1)*360/28</f>
        <v>0.10870794921864459</v>
      </c>
    </row>
    <row r="345" spans="20:33" x14ac:dyDescent="0.25">
      <c r="T345" s="4">
        <f t="shared" si="61"/>
        <v>0.11244999999999999</v>
      </c>
      <c r="U345" s="55">
        <f t="shared" si="62"/>
        <v>0</v>
      </c>
      <c r="V345" s="55">
        <f t="shared" si="63"/>
        <v>0</v>
      </c>
      <c r="Y345" s="55">
        <f t="shared" si="64"/>
        <v>0</v>
      </c>
      <c r="Z345" s="55">
        <f t="shared" si="65"/>
        <v>0</v>
      </c>
      <c r="AA345" s="55">
        <f t="shared" si="66"/>
        <v>9108916.2369551975</v>
      </c>
      <c r="AB345" s="55">
        <f t="shared" si="67"/>
        <v>-9712254.5492930785</v>
      </c>
      <c r="AC345" s="55">
        <f t="shared" si="68"/>
        <v>-603338.31233788095</v>
      </c>
      <c r="AD345" s="55">
        <f t="shared" si="69"/>
        <v>0</v>
      </c>
      <c r="AE345" s="14">
        <f t="shared" si="70"/>
        <v>1</v>
      </c>
      <c r="AF345" s="14">
        <f>PRODUCT($AE$3:$AE345)</f>
        <v>1.549318229084294</v>
      </c>
      <c r="AG345" s="120">
        <f>(POWER(AF345,1/COUNTA($J$3:$J345))-1)*360/28</f>
        <v>0.10870794921864459</v>
      </c>
    </row>
    <row r="346" spans="20:33" x14ac:dyDescent="0.25">
      <c r="T346" s="4">
        <f t="shared" si="61"/>
        <v>0.11244999999999999</v>
      </c>
      <c r="U346" s="55">
        <f t="shared" si="62"/>
        <v>0</v>
      </c>
      <c r="V346" s="55">
        <f t="shared" si="63"/>
        <v>0</v>
      </c>
      <c r="Y346" s="55">
        <f t="shared" si="64"/>
        <v>0</v>
      </c>
      <c r="Z346" s="55">
        <f t="shared" si="65"/>
        <v>0</v>
      </c>
      <c r="AA346" s="55">
        <f t="shared" si="66"/>
        <v>9108916.2369551975</v>
      </c>
      <c r="AB346" s="55">
        <f t="shared" si="67"/>
        <v>-9712254.5492930785</v>
      </c>
      <c r="AC346" s="55">
        <f t="shared" si="68"/>
        <v>-603338.31233788095</v>
      </c>
      <c r="AD346" s="55">
        <f t="shared" si="69"/>
        <v>0</v>
      </c>
      <c r="AE346" s="14">
        <f t="shared" si="70"/>
        <v>1</v>
      </c>
      <c r="AF346" s="14">
        <f>PRODUCT($AE$3:$AE346)</f>
        <v>1.549318229084294</v>
      </c>
      <c r="AG346" s="120">
        <f>(POWER(AF346,1/COUNTA($J$3:$J346))-1)*360/28</f>
        <v>0.10870794921864459</v>
      </c>
    </row>
    <row r="347" spans="20:33" x14ac:dyDescent="0.25">
      <c r="T347" s="4">
        <f t="shared" si="61"/>
        <v>0.11244999999999999</v>
      </c>
      <c r="U347" s="55">
        <f t="shared" si="62"/>
        <v>0</v>
      </c>
      <c r="V347" s="55">
        <f t="shared" si="63"/>
        <v>0</v>
      </c>
      <c r="Y347" s="55">
        <f t="shared" si="64"/>
        <v>0</v>
      </c>
      <c r="Z347" s="55">
        <f t="shared" si="65"/>
        <v>0</v>
      </c>
      <c r="AA347" s="55">
        <f t="shared" si="66"/>
        <v>9108916.2369551975</v>
      </c>
      <c r="AB347" s="55">
        <f t="shared" si="67"/>
        <v>-9712254.5492930785</v>
      </c>
      <c r="AC347" s="55">
        <f t="shared" si="68"/>
        <v>-603338.31233788095</v>
      </c>
      <c r="AD347" s="55">
        <f t="shared" si="69"/>
        <v>0</v>
      </c>
      <c r="AE347" s="14">
        <f t="shared" si="70"/>
        <v>1</v>
      </c>
      <c r="AF347" s="14">
        <f>PRODUCT($AE$3:$AE347)</f>
        <v>1.549318229084294</v>
      </c>
      <c r="AG347" s="120">
        <f>(POWER(AF347,1/COUNTA($J$3:$J347))-1)*360/28</f>
        <v>0.10870794921864459</v>
      </c>
    </row>
    <row r="348" spans="20:33" x14ac:dyDescent="0.25">
      <c r="T348" s="4">
        <f t="shared" si="61"/>
        <v>0.11244999999999999</v>
      </c>
      <c r="U348" s="55">
        <f t="shared" si="62"/>
        <v>0</v>
      </c>
      <c r="V348" s="55">
        <f t="shared" si="63"/>
        <v>0</v>
      </c>
      <c r="Y348" s="55">
        <f t="shared" si="64"/>
        <v>0</v>
      </c>
      <c r="Z348" s="55">
        <f t="shared" si="65"/>
        <v>0</v>
      </c>
      <c r="AA348" s="55">
        <f t="shared" si="66"/>
        <v>9108916.2369551975</v>
      </c>
      <c r="AB348" s="55">
        <f t="shared" si="67"/>
        <v>-9712254.5492930785</v>
      </c>
      <c r="AC348" s="55">
        <f t="shared" si="68"/>
        <v>-603338.31233788095</v>
      </c>
      <c r="AD348" s="55">
        <f t="shared" si="69"/>
        <v>0</v>
      </c>
      <c r="AE348" s="14">
        <f t="shared" si="70"/>
        <v>1</v>
      </c>
      <c r="AF348" s="14">
        <f>PRODUCT($AE$3:$AE348)</f>
        <v>1.549318229084294</v>
      </c>
      <c r="AG348" s="120">
        <f>(POWER(AF348,1/COUNTA($J$3:$J348))-1)*360/28</f>
        <v>0.10870794921864459</v>
      </c>
    </row>
    <row r="349" spans="20:33" x14ac:dyDescent="0.25">
      <c r="T349" s="4">
        <f t="shared" si="61"/>
        <v>0.11244999999999999</v>
      </c>
      <c r="U349" s="55">
        <f t="shared" si="62"/>
        <v>0</v>
      </c>
      <c r="V349" s="55">
        <f t="shared" si="63"/>
        <v>0</v>
      </c>
      <c r="Y349" s="55">
        <f t="shared" si="64"/>
        <v>0</v>
      </c>
      <c r="Z349" s="55">
        <f t="shared" si="65"/>
        <v>0</v>
      </c>
      <c r="AA349" s="55">
        <f t="shared" si="66"/>
        <v>9108916.2369551975</v>
      </c>
      <c r="AB349" s="55">
        <f t="shared" si="67"/>
        <v>-9712254.5492930785</v>
      </c>
      <c r="AC349" s="55">
        <f t="shared" si="68"/>
        <v>-603338.31233788095</v>
      </c>
      <c r="AD349" s="55">
        <f t="shared" si="69"/>
        <v>0</v>
      </c>
      <c r="AE349" s="14">
        <f t="shared" si="70"/>
        <v>1</v>
      </c>
      <c r="AF349" s="14">
        <f>PRODUCT($AE$3:$AE349)</f>
        <v>1.549318229084294</v>
      </c>
      <c r="AG349" s="120">
        <f>(POWER(AF349,1/COUNTA($J$3:$J349))-1)*360/28</f>
        <v>0.10870794921864459</v>
      </c>
    </row>
    <row r="350" spans="20:33" x14ac:dyDescent="0.25">
      <c r="T350" s="4">
        <f t="shared" si="61"/>
        <v>0.11244999999999999</v>
      </c>
      <c r="U350" s="55">
        <f t="shared" si="62"/>
        <v>0</v>
      </c>
      <c r="V350" s="55">
        <f t="shared" si="63"/>
        <v>0</v>
      </c>
      <c r="Y350" s="55">
        <f t="shared" si="64"/>
        <v>0</v>
      </c>
      <c r="Z350" s="55">
        <f t="shared" si="65"/>
        <v>0</v>
      </c>
      <c r="AA350" s="55">
        <f t="shared" si="66"/>
        <v>9108916.2369551975</v>
      </c>
      <c r="AB350" s="55">
        <f t="shared" si="67"/>
        <v>-9712254.5492930785</v>
      </c>
      <c r="AC350" s="55">
        <f t="shared" si="68"/>
        <v>-603338.31233788095</v>
      </c>
      <c r="AD350" s="55">
        <f t="shared" si="69"/>
        <v>0</v>
      </c>
      <c r="AE350" s="14">
        <f t="shared" si="70"/>
        <v>1</v>
      </c>
      <c r="AF350" s="14">
        <f>PRODUCT($AE$3:$AE350)</f>
        <v>1.549318229084294</v>
      </c>
      <c r="AG350" s="120">
        <f>(POWER(AF350,1/COUNTA($J$3:$J350))-1)*360/28</f>
        <v>0.10870794921864459</v>
      </c>
    </row>
    <row r="351" spans="20:33" x14ac:dyDescent="0.25">
      <c r="T351" s="4">
        <f t="shared" si="61"/>
        <v>0.11244999999999999</v>
      </c>
      <c r="U351" s="55">
        <f t="shared" si="62"/>
        <v>0</v>
      </c>
      <c r="V351" s="55">
        <f t="shared" si="63"/>
        <v>0</v>
      </c>
      <c r="Y351" s="55">
        <f t="shared" si="64"/>
        <v>0</v>
      </c>
      <c r="Z351" s="55">
        <f t="shared" si="65"/>
        <v>0</v>
      </c>
      <c r="AA351" s="55">
        <f t="shared" si="66"/>
        <v>9108916.2369551975</v>
      </c>
      <c r="AB351" s="55">
        <f t="shared" si="67"/>
        <v>-9712254.5492930785</v>
      </c>
      <c r="AC351" s="55">
        <f t="shared" si="68"/>
        <v>-603338.31233788095</v>
      </c>
      <c r="AD351" s="55">
        <f t="shared" si="69"/>
        <v>0</v>
      </c>
      <c r="AE351" s="14">
        <f t="shared" si="70"/>
        <v>1</v>
      </c>
      <c r="AF351" s="14">
        <f>PRODUCT($AE$3:$AE351)</f>
        <v>1.549318229084294</v>
      </c>
      <c r="AG351" s="120">
        <f>(POWER(AF351,1/COUNTA($J$3:$J351))-1)*360/28</f>
        <v>0.10870794921864459</v>
      </c>
    </row>
    <row r="352" spans="20:33" x14ac:dyDescent="0.25">
      <c r="T352" s="4">
        <f t="shared" si="61"/>
        <v>0.11244999999999999</v>
      </c>
      <c r="U352" s="55">
        <f t="shared" si="62"/>
        <v>0</v>
      </c>
      <c r="V352" s="55">
        <f t="shared" si="63"/>
        <v>0</v>
      </c>
      <c r="Y352" s="55">
        <f t="shared" si="64"/>
        <v>0</v>
      </c>
      <c r="Z352" s="55">
        <f t="shared" si="65"/>
        <v>0</v>
      </c>
      <c r="AA352" s="55">
        <f t="shared" si="66"/>
        <v>9108916.2369551975</v>
      </c>
      <c r="AB352" s="55">
        <f t="shared" si="67"/>
        <v>-9712254.5492930785</v>
      </c>
      <c r="AC352" s="55">
        <f t="shared" si="68"/>
        <v>-603338.31233788095</v>
      </c>
      <c r="AD352" s="55">
        <f t="shared" si="69"/>
        <v>0</v>
      </c>
      <c r="AE352" s="14">
        <f t="shared" si="70"/>
        <v>1</v>
      </c>
      <c r="AF352" s="14">
        <f>PRODUCT($AE$3:$AE352)</f>
        <v>1.549318229084294</v>
      </c>
      <c r="AG352" s="120">
        <f>(POWER(AF352,1/COUNTA($J$3:$J352))-1)*360/28</f>
        <v>0.10870794921864459</v>
      </c>
    </row>
    <row r="353" spans="20:33" x14ac:dyDescent="0.25">
      <c r="T353" s="4">
        <f t="shared" si="61"/>
        <v>0.11244999999999999</v>
      </c>
      <c r="U353" s="55">
        <f t="shared" si="62"/>
        <v>0</v>
      </c>
      <c r="V353" s="55">
        <f t="shared" si="63"/>
        <v>0</v>
      </c>
      <c r="Y353" s="55">
        <f t="shared" si="64"/>
        <v>0</v>
      </c>
      <c r="Z353" s="55">
        <f t="shared" si="65"/>
        <v>0</v>
      </c>
      <c r="AA353" s="55">
        <f t="shared" si="66"/>
        <v>9108916.2369551975</v>
      </c>
      <c r="AB353" s="55">
        <f t="shared" si="67"/>
        <v>-9712254.5492930785</v>
      </c>
      <c r="AC353" s="55">
        <f t="shared" si="68"/>
        <v>-603338.31233788095</v>
      </c>
      <c r="AD353" s="55">
        <f t="shared" si="69"/>
        <v>0</v>
      </c>
      <c r="AE353" s="14">
        <f t="shared" si="70"/>
        <v>1</v>
      </c>
      <c r="AF353" s="14">
        <f>PRODUCT($AE$3:$AE353)</f>
        <v>1.549318229084294</v>
      </c>
      <c r="AG353" s="120">
        <f>(POWER(AF353,1/COUNTA($J$3:$J353))-1)*360/28</f>
        <v>0.10870794921864459</v>
      </c>
    </row>
    <row r="354" spans="20:33" x14ac:dyDescent="0.25">
      <c r="T354" s="4">
        <f t="shared" si="61"/>
        <v>0.11244999999999999</v>
      </c>
      <c r="U354" s="55">
        <f t="shared" si="62"/>
        <v>0</v>
      </c>
      <c r="V354" s="55">
        <f t="shared" si="63"/>
        <v>0</v>
      </c>
      <c r="Y354" s="55">
        <f t="shared" si="64"/>
        <v>0</v>
      </c>
      <c r="Z354" s="55">
        <f t="shared" si="65"/>
        <v>0</v>
      </c>
      <c r="AA354" s="55">
        <f t="shared" si="66"/>
        <v>9108916.2369551975</v>
      </c>
      <c r="AB354" s="55">
        <f t="shared" si="67"/>
        <v>-9712254.5492930785</v>
      </c>
      <c r="AC354" s="55">
        <f t="shared" si="68"/>
        <v>-603338.31233788095</v>
      </c>
      <c r="AD354" s="55">
        <f t="shared" si="69"/>
        <v>0</v>
      </c>
      <c r="AE354" s="14">
        <f t="shared" si="70"/>
        <v>1</v>
      </c>
      <c r="AF354" s="14">
        <f>PRODUCT($AE$3:$AE354)</f>
        <v>1.549318229084294</v>
      </c>
      <c r="AG354" s="120">
        <f>(POWER(AF354,1/COUNTA($J$3:$J354))-1)*360/28</f>
        <v>0.10870794921864459</v>
      </c>
    </row>
    <row r="355" spans="20:33" x14ac:dyDescent="0.25">
      <c r="T355" s="4">
        <f t="shared" si="61"/>
        <v>0.11244999999999999</v>
      </c>
      <c r="U355" s="55">
        <f t="shared" si="62"/>
        <v>0</v>
      </c>
      <c r="V355" s="55">
        <f t="shared" si="63"/>
        <v>0</v>
      </c>
      <c r="Y355" s="55">
        <f t="shared" si="64"/>
        <v>0</v>
      </c>
      <c r="Z355" s="55">
        <f t="shared" si="65"/>
        <v>0</v>
      </c>
      <c r="AA355" s="55">
        <f t="shared" si="66"/>
        <v>9108916.2369551975</v>
      </c>
      <c r="AB355" s="55">
        <f t="shared" si="67"/>
        <v>-9712254.5492930785</v>
      </c>
      <c r="AC355" s="55">
        <f t="shared" si="68"/>
        <v>-603338.31233788095</v>
      </c>
      <c r="AD355" s="55">
        <f t="shared" si="69"/>
        <v>0</v>
      </c>
      <c r="AE355" s="14">
        <f t="shared" si="70"/>
        <v>1</v>
      </c>
      <c r="AF355" s="14">
        <f>PRODUCT($AE$3:$AE355)</f>
        <v>1.549318229084294</v>
      </c>
      <c r="AG355" s="120">
        <f>(POWER(AF355,1/COUNTA($J$3:$J355))-1)*360/28</f>
        <v>0.10870794921864459</v>
      </c>
    </row>
    <row r="356" spans="20:33" x14ac:dyDescent="0.25">
      <c r="T356" s="4">
        <f t="shared" si="61"/>
        <v>0.11244999999999999</v>
      </c>
      <c r="U356" s="55">
        <f t="shared" si="62"/>
        <v>0</v>
      </c>
      <c r="V356" s="55">
        <f t="shared" si="63"/>
        <v>0</v>
      </c>
      <c r="Y356" s="55">
        <f t="shared" si="64"/>
        <v>0</v>
      </c>
      <c r="Z356" s="55">
        <f t="shared" si="65"/>
        <v>0</v>
      </c>
      <c r="AA356" s="55">
        <f t="shared" si="66"/>
        <v>9108916.2369551975</v>
      </c>
      <c r="AB356" s="55">
        <f t="shared" si="67"/>
        <v>-9712254.5492930785</v>
      </c>
      <c r="AC356" s="55">
        <f t="shared" si="68"/>
        <v>-603338.31233788095</v>
      </c>
      <c r="AD356" s="55">
        <f t="shared" si="69"/>
        <v>0</v>
      </c>
      <c r="AE356" s="14">
        <f t="shared" si="70"/>
        <v>1</v>
      </c>
      <c r="AF356" s="14">
        <f>PRODUCT($AE$3:$AE356)</f>
        <v>1.549318229084294</v>
      </c>
      <c r="AG356" s="120">
        <f>(POWER(AF356,1/COUNTA($J$3:$J356))-1)*360/28</f>
        <v>0.10870794921864459</v>
      </c>
    </row>
    <row r="357" spans="20:33" x14ac:dyDescent="0.25">
      <c r="T357" s="4">
        <f t="shared" si="61"/>
        <v>0.11244999999999999</v>
      </c>
      <c r="U357" s="55">
        <f t="shared" si="62"/>
        <v>0</v>
      </c>
      <c r="V357" s="55">
        <f t="shared" si="63"/>
        <v>0</v>
      </c>
      <c r="Y357" s="55">
        <f t="shared" si="64"/>
        <v>0</v>
      </c>
      <c r="Z357" s="55">
        <f t="shared" si="65"/>
        <v>0</v>
      </c>
      <c r="AA357" s="55">
        <f t="shared" si="66"/>
        <v>9108916.2369551975</v>
      </c>
      <c r="AB357" s="55">
        <f t="shared" si="67"/>
        <v>-9712254.5492930785</v>
      </c>
      <c r="AC357" s="55">
        <f t="shared" si="68"/>
        <v>-603338.31233788095</v>
      </c>
      <c r="AD357" s="55">
        <f t="shared" si="69"/>
        <v>0</v>
      </c>
      <c r="AE357" s="14">
        <f t="shared" si="70"/>
        <v>1</v>
      </c>
      <c r="AF357" s="14">
        <f>PRODUCT($AE$3:$AE357)</f>
        <v>1.549318229084294</v>
      </c>
      <c r="AG357" s="120">
        <f>(POWER(AF357,1/COUNTA($J$3:$J357))-1)*360/28</f>
        <v>0.10870794921864459</v>
      </c>
    </row>
    <row r="358" spans="20:33" x14ac:dyDescent="0.25">
      <c r="T358" s="4">
        <f t="shared" si="61"/>
        <v>0.11244999999999999</v>
      </c>
      <c r="U358" s="55">
        <f t="shared" si="62"/>
        <v>0</v>
      </c>
      <c r="V358" s="55">
        <f t="shared" si="63"/>
        <v>0</v>
      </c>
      <c r="Y358" s="55">
        <f t="shared" si="64"/>
        <v>0</v>
      </c>
      <c r="Z358" s="55">
        <f t="shared" si="65"/>
        <v>0</v>
      </c>
      <c r="AA358" s="55">
        <f t="shared" si="66"/>
        <v>9108916.2369551975</v>
      </c>
      <c r="AB358" s="55">
        <f t="shared" si="67"/>
        <v>-9712254.5492930785</v>
      </c>
      <c r="AC358" s="55">
        <f t="shared" si="68"/>
        <v>-603338.31233788095</v>
      </c>
      <c r="AD358" s="55">
        <f t="shared" si="69"/>
        <v>0</v>
      </c>
      <c r="AE358" s="14">
        <f t="shared" si="70"/>
        <v>1</v>
      </c>
      <c r="AF358" s="14">
        <f>PRODUCT($AE$3:$AE358)</f>
        <v>1.549318229084294</v>
      </c>
      <c r="AG358" s="120">
        <f>(POWER(AF358,1/COUNTA($J$3:$J358))-1)*360/28</f>
        <v>0.10870794921864459</v>
      </c>
    </row>
    <row r="359" spans="20:33" x14ac:dyDescent="0.25">
      <c r="T359" s="4">
        <f t="shared" si="61"/>
        <v>0.11244999999999999</v>
      </c>
      <c r="U359" s="55">
        <f t="shared" si="62"/>
        <v>0</v>
      </c>
      <c r="V359" s="55">
        <f t="shared" si="63"/>
        <v>0</v>
      </c>
      <c r="Y359" s="55">
        <f t="shared" si="64"/>
        <v>0</v>
      </c>
      <c r="Z359" s="55">
        <f t="shared" si="65"/>
        <v>0</v>
      </c>
      <c r="AA359" s="55">
        <f t="shared" si="66"/>
        <v>9108916.2369551975</v>
      </c>
      <c r="AB359" s="55">
        <f t="shared" si="67"/>
        <v>-9712254.5492930785</v>
      </c>
      <c r="AC359" s="55">
        <f t="shared" si="68"/>
        <v>-603338.31233788095</v>
      </c>
      <c r="AD359" s="55">
        <f t="shared" si="69"/>
        <v>0</v>
      </c>
      <c r="AE359" s="14">
        <f t="shared" si="70"/>
        <v>1</v>
      </c>
      <c r="AF359" s="14">
        <f>PRODUCT($AE$3:$AE359)</f>
        <v>1.549318229084294</v>
      </c>
      <c r="AG359" s="120">
        <f>(POWER(AF359,1/COUNTA($J$3:$J359))-1)*360/28</f>
        <v>0.10870794921864459</v>
      </c>
    </row>
    <row r="360" spans="20:33" x14ac:dyDescent="0.25">
      <c r="T360" s="4">
        <f t="shared" si="61"/>
        <v>0.11244999999999999</v>
      </c>
      <c r="U360" s="55">
        <f t="shared" si="62"/>
        <v>0</v>
      </c>
      <c r="V360" s="55">
        <f t="shared" si="63"/>
        <v>0</v>
      </c>
      <c r="Y360" s="55">
        <f t="shared" si="64"/>
        <v>0</v>
      </c>
      <c r="Z360" s="55">
        <f t="shared" si="65"/>
        <v>0</v>
      </c>
      <c r="AA360" s="55">
        <f t="shared" si="66"/>
        <v>9108916.2369551975</v>
      </c>
      <c r="AB360" s="55">
        <f t="shared" si="67"/>
        <v>-9712254.5492930785</v>
      </c>
      <c r="AC360" s="55">
        <f t="shared" si="68"/>
        <v>-603338.31233788095</v>
      </c>
      <c r="AD360" s="55">
        <f t="shared" si="69"/>
        <v>0</v>
      </c>
      <c r="AE360" s="14">
        <f t="shared" si="70"/>
        <v>1</v>
      </c>
      <c r="AF360" s="14">
        <f>PRODUCT($AE$3:$AE360)</f>
        <v>1.549318229084294</v>
      </c>
      <c r="AG360" s="120">
        <f>(POWER(AF360,1/COUNTA($J$3:$J360))-1)*360/28</f>
        <v>0.10870794921864459</v>
      </c>
    </row>
    <row r="361" spans="20:33" x14ac:dyDescent="0.25">
      <c r="T361" s="4">
        <f t="shared" si="61"/>
        <v>0.11244999999999999</v>
      </c>
      <c r="U361" s="55">
        <f t="shared" si="62"/>
        <v>0</v>
      </c>
      <c r="V361" s="55">
        <f t="shared" si="63"/>
        <v>0</v>
      </c>
      <c r="Y361" s="55">
        <f t="shared" si="64"/>
        <v>0</v>
      </c>
      <c r="Z361" s="55">
        <f t="shared" si="65"/>
        <v>0</v>
      </c>
      <c r="AA361" s="55">
        <f t="shared" si="66"/>
        <v>9108916.2369551975</v>
      </c>
      <c r="AB361" s="55">
        <f t="shared" si="67"/>
        <v>-9712254.5492930785</v>
      </c>
      <c r="AC361" s="55">
        <f t="shared" si="68"/>
        <v>-603338.31233788095</v>
      </c>
      <c r="AD361" s="55">
        <f t="shared" si="69"/>
        <v>0</v>
      </c>
      <c r="AE361" s="14">
        <f t="shared" si="70"/>
        <v>1</v>
      </c>
      <c r="AF361" s="14">
        <f>PRODUCT($AE$3:$AE361)</f>
        <v>1.549318229084294</v>
      </c>
      <c r="AG361" s="120">
        <f>(POWER(AF361,1/COUNTA($J$3:$J361))-1)*360/28</f>
        <v>0.10870794921864459</v>
      </c>
    </row>
    <row r="362" spans="20:33" x14ac:dyDescent="0.25">
      <c r="T362" s="4">
        <f t="shared" si="61"/>
        <v>0.11244999999999999</v>
      </c>
      <c r="U362" s="55">
        <f t="shared" si="62"/>
        <v>0</v>
      </c>
      <c r="V362" s="55">
        <f t="shared" si="63"/>
        <v>0</v>
      </c>
      <c r="Y362" s="55">
        <f t="shared" si="64"/>
        <v>0</v>
      </c>
      <c r="Z362" s="55">
        <f t="shared" si="65"/>
        <v>0</v>
      </c>
      <c r="AA362" s="55">
        <f t="shared" si="66"/>
        <v>9108916.2369551975</v>
      </c>
      <c r="AB362" s="55">
        <f t="shared" si="67"/>
        <v>-9712254.5492930785</v>
      </c>
      <c r="AC362" s="55">
        <f t="shared" si="68"/>
        <v>-603338.31233788095</v>
      </c>
      <c r="AD362" s="55">
        <f t="shared" si="69"/>
        <v>0</v>
      </c>
      <c r="AE362" s="14">
        <f t="shared" si="70"/>
        <v>1</v>
      </c>
      <c r="AF362" s="14">
        <f>PRODUCT($AE$3:$AE362)</f>
        <v>1.549318229084294</v>
      </c>
      <c r="AG362" s="120">
        <f>(POWER(AF362,1/COUNTA($J$3:$J362))-1)*360/28</f>
        <v>0.10870794921864459</v>
      </c>
    </row>
    <row r="363" spans="20:33" x14ac:dyDescent="0.25">
      <c r="T363" s="4">
        <f t="shared" si="61"/>
        <v>0.11244999999999999</v>
      </c>
      <c r="U363" s="55">
        <f t="shared" si="62"/>
        <v>0</v>
      </c>
      <c r="V363" s="55">
        <f t="shared" si="63"/>
        <v>0</v>
      </c>
      <c r="Y363" s="55">
        <f t="shared" si="64"/>
        <v>0</v>
      </c>
      <c r="Z363" s="55">
        <f t="shared" si="65"/>
        <v>0</v>
      </c>
      <c r="AA363" s="55">
        <f t="shared" si="66"/>
        <v>9108916.2369551975</v>
      </c>
      <c r="AB363" s="55">
        <f t="shared" si="67"/>
        <v>-9712254.5492930785</v>
      </c>
      <c r="AC363" s="55">
        <f t="shared" si="68"/>
        <v>-603338.31233788095</v>
      </c>
      <c r="AD363" s="55">
        <f t="shared" si="69"/>
        <v>0</v>
      </c>
      <c r="AE363" s="14">
        <f t="shared" si="70"/>
        <v>1</v>
      </c>
      <c r="AF363" s="14">
        <f>PRODUCT($AE$3:$AE363)</f>
        <v>1.549318229084294</v>
      </c>
      <c r="AG363" s="120">
        <f>(POWER(AF363,1/COUNTA($J$3:$J363))-1)*360/28</f>
        <v>0.10870794921864459</v>
      </c>
    </row>
    <row r="364" spans="20:33" x14ac:dyDescent="0.25">
      <c r="T364" s="4">
        <f t="shared" si="61"/>
        <v>0.11244999999999999</v>
      </c>
      <c r="U364" s="55">
        <f t="shared" si="62"/>
        <v>0</v>
      </c>
      <c r="V364" s="55">
        <f t="shared" si="63"/>
        <v>0</v>
      </c>
      <c r="Y364" s="55">
        <f t="shared" si="64"/>
        <v>0</v>
      </c>
      <c r="Z364" s="55">
        <f t="shared" si="65"/>
        <v>0</v>
      </c>
      <c r="AA364" s="55">
        <f t="shared" si="66"/>
        <v>9108916.2369551975</v>
      </c>
      <c r="AB364" s="55">
        <f t="shared" si="67"/>
        <v>-9712254.5492930785</v>
      </c>
      <c r="AC364" s="55">
        <f t="shared" si="68"/>
        <v>-603338.31233788095</v>
      </c>
      <c r="AD364" s="55">
        <f t="shared" si="69"/>
        <v>0</v>
      </c>
      <c r="AE364" s="14">
        <f t="shared" si="70"/>
        <v>1</v>
      </c>
      <c r="AF364" s="14">
        <f>PRODUCT($AE$3:$AE364)</f>
        <v>1.549318229084294</v>
      </c>
      <c r="AG364" s="120">
        <f>(POWER(AF364,1/COUNTA($J$3:$J364))-1)*360/28</f>
        <v>0.10870794921864459</v>
      </c>
    </row>
    <row r="365" spans="20:33" x14ac:dyDescent="0.25">
      <c r="T365" s="4">
        <f t="shared" si="61"/>
        <v>0.11244999999999999</v>
      </c>
      <c r="U365" s="55">
        <f t="shared" si="62"/>
        <v>0</v>
      </c>
      <c r="V365" s="55">
        <f t="shared" si="63"/>
        <v>0</v>
      </c>
      <c r="Y365" s="55">
        <f t="shared" si="64"/>
        <v>0</v>
      </c>
      <c r="Z365" s="55">
        <f t="shared" si="65"/>
        <v>0</v>
      </c>
      <c r="AA365" s="55">
        <f t="shared" si="66"/>
        <v>9108916.2369551975</v>
      </c>
      <c r="AB365" s="55">
        <f t="shared" si="67"/>
        <v>-9712254.5492930785</v>
      </c>
      <c r="AC365" s="55">
        <f t="shared" si="68"/>
        <v>-603338.31233788095</v>
      </c>
      <c r="AD365" s="55">
        <f t="shared" si="69"/>
        <v>0</v>
      </c>
      <c r="AE365" s="14">
        <f t="shared" si="70"/>
        <v>1</v>
      </c>
      <c r="AF365" s="14">
        <f>PRODUCT($AE$3:$AE365)</f>
        <v>1.549318229084294</v>
      </c>
      <c r="AG365" s="120">
        <f>(POWER(AF365,1/COUNTA($J$3:$J365))-1)*360/28</f>
        <v>0.10870794921864459</v>
      </c>
    </row>
    <row r="366" spans="20:33" x14ac:dyDescent="0.25">
      <c r="T366" s="4">
        <f t="shared" si="61"/>
        <v>0.11244999999999999</v>
      </c>
      <c r="U366" s="55">
        <f t="shared" si="62"/>
        <v>0</v>
      </c>
      <c r="V366" s="55">
        <f t="shared" si="63"/>
        <v>0</v>
      </c>
      <c r="Y366" s="55">
        <f t="shared" si="64"/>
        <v>0</v>
      </c>
      <c r="Z366" s="55">
        <f t="shared" si="65"/>
        <v>0</v>
      </c>
      <c r="AA366" s="55">
        <f t="shared" si="66"/>
        <v>9108916.2369551975</v>
      </c>
      <c r="AB366" s="55">
        <f t="shared" si="67"/>
        <v>-9712254.5492930785</v>
      </c>
      <c r="AC366" s="55">
        <f t="shared" si="68"/>
        <v>-603338.31233788095</v>
      </c>
      <c r="AD366" s="55">
        <f t="shared" si="69"/>
        <v>0</v>
      </c>
      <c r="AE366" s="14">
        <f t="shared" si="70"/>
        <v>1</v>
      </c>
      <c r="AF366" s="14">
        <f>PRODUCT($AE$3:$AE366)</f>
        <v>1.549318229084294</v>
      </c>
      <c r="AG366" s="120">
        <f>(POWER(AF366,1/COUNTA($J$3:$J366))-1)*360/28</f>
        <v>0.10870794921864459</v>
      </c>
    </row>
    <row r="367" spans="20:33" x14ac:dyDescent="0.25">
      <c r="T367" s="4">
        <f t="shared" si="61"/>
        <v>0.11244999999999999</v>
      </c>
      <c r="U367" s="55">
        <f t="shared" si="62"/>
        <v>0</v>
      </c>
      <c r="V367" s="55">
        <f t="shared" si="63"/>
        <v>0</v>
      </c>
      <c r="Y367" s="55">
        <f t="shared" si="64"/>
        <v>0</v>
      </c>
      <c r="Z367" s="55">
        <f t="shared" si="65"/>
        <v>0</v>
      </c>
      <c r="AA367" s="55">
        <f t="shared" si="66"/>
        <v>9108916.2369551975</v>
      </c>
      <c r="AB367" s="55">
        <f t="shared" si="67"/>
        <v>-9712254.5492930785</v>
      </c>
      <c r="AC367" s="55">
        <f t="shared" si="68"/>
        <v>-603338.31233788095</v>
      </c>
      <c r="AD367" s="55">
        <f t="shared" si="69"/>
        <v>0</v>
      </c>
      <c r="AE367" s="14">
        <f t="shared" si="70"/>
        <v>1</v>
      </c>
      <c r="AF367" s="14">
        <f>PRODUCT($AE$3:$AE367)</f>
        <v>1.549318229084294</v>
      </c>
      <c r="AG367" s="120">
        <f>(POWER(AF367,1/COUNTA($J$3:$J367))-1)*360/28</f>
        <v>0.10870794921864459</v>
      </c>
    </row>
    <row r="368" spans="20:33" x14ac:dyDescent="0.25">
      <c r="T368" s="4">
        <f t="shared" si="61"/>
        <v>0.11244999999999999</v>
      </c>
      <c r="U368" s="55">
        <f t="shared" si="62"/>
        <v>0</v>
      </c>
      <c r="V368" s="55">
        <f t="shared" si="63"/>
        <v>0</v>
      </c>
      <c r="Y368" s="55">
        <f t="shared" si="64"/>
        <v>0</v>
      </c>
      <c r="Z368" s="55">
        <f t="shared" si="65"/>
        <v>0</v>
      </c>
      <c r="AA368" s="55">
        <f t="shared" si="66"/>
        <v>9108916.2369551975</v>
      </c>
      <c r="AB368" s="55">
        <f t="shared" si="67"/>
        <v>-9712254.5492930785</v>
      </c>
      <c r="AC368" s="55">
        <f t="shared" si="68"/>
        <v>-603338.31233788095</v>
      </c>
      <c r="AD368" s="55">
        <f t="shared" si="69"/>
        <v>0</v>
      </c>
      <c r="AE368" s="14">
        <f t="shared" si="70"/>
        <v>1</v>
      </c>
      <c r="AF368" s="14">
        <f>PRODUCT($AE$3:$AE368)</f>
        <v>1.549318229084294</v>
      </c>
      <c r="AG368" s="120">
        <f>(POWER(AF368,1/COUNTA($J$3:$J368))-1)*360/28</f>
        <v>0.10870794921864459</v>
      </c>
    </row>
    <row r="369" spans="20:33" x14ac:dyDescent="0.25">
      <c r="T369" s="4">
        <f t="shared" si="61"/>
        <v>0.11244999999999999</v>
      </c>
      <c r="U369" s="55">
        <f t="shared" si="62"/>
        <v>0</v>
      </c>
      <c r="V369" s="55">
        <f t="shared" si="63"/>
        <v>0</v>
      </c>
      <c r="Y369" s="55">
        <f t="shared" si="64"/>
        <v>0</v>
      </c>
      <c r="Z369" s="55">
        <f t="shared" si="65"/>
        <v>0</v>
      </c>
      <c r="AA369" s="55">
        <f t="shared" si="66"/>
        <v>9108916.2369551975</v>
      </c>
      <c r="AB369" s="55">
        <f t="shared" si="67"/>
        <v>-9712254.5492930785</v>
      </c>
      <c r="AC369" s="55">
        <f t="shared" si="68"/>
        <v>-603338.31233788095</v>
      </c>
      <c r="AD369" s="55">
        <f t="shared" si="69"/>
        <v>0</v>
      </c>
      <c r="AE369" s="14">
        <f t="shared" si="70"/>
        <v>1</v>
      </c>
      <c r="AF369" s="14">
        <f>PRODUCT($AE$3:$AE369)</f>
        <v>1.549318229084294</v>
      </c>
      <c r="AG369" s="120">
        <f>(POWER(AF369,1/COUNTA($J$3:$J369))-1)*360/28</f>
        <v>0.10870794921864459</v>
      </c>
    </row>
    <row r="370" spans="20:33" x14ac:dyDescent="0.25">
      <c r="T370" s="4">
        <f t="shared" si="61"/>
        <v>0.11244999999999999</v>
      </c>
      <c r="U370" s="55">
        <f t="shared" si="62"/>
        <v>0</v>
      </c>
      <c r="V370" s="55">
        <f t="shared" si="63"/>
        <v>0</v>
      </c>
      <c r="Y370" s="55">
        <f t="shared" si="64"/>
        <v>0</v>
      </c>
      <c r="Z370" s="55">
        <f t="shared" si="65"/>
        <v>0</v>
      </c>
      <c r="AA370" s="55">
        <f t="shared" si="66"/>
        <v>9108916.2369551975</v>
      </c>
      <c r="AB370" s="55">
        <f t="shared" si="67"/>
        <v>-9712254.5492930785</v>
      </c>
      <c r="AC370" s="55">
        <f t="shared" si="68"/>
        <v>-603338.31233788095</v>
      </c>
      <c r="AD370" s="55">
        <f t="shared" si="69"/>
        <v>0</v>
      </c>
      <c r="AE370" s="14">
        <f t="shared" si="70"/>
        <v>1</v>
      </c>
      <c r="AF370" s="14">
        <f>PRODUCT($AE$3:$AE370)</f>
        <v>1.549318229084294</v>
      </c>
      <c r="AG370" s="120">
        <f>(POWER(AF370,1/COUNTA($J$3:$J370))-1)*360/28</f>
        <v>0.10870794921864459</v>
      </c>
    </row>
    <row r="371" spans="20:33" x14ac:dyDescent="0.25">
      <c r="T371" s="4">
        <f t="shared" si="61"/>
        <v>0.11244999999999999</v>
      </c>
      <c r="U371" s="55">
        <f t="shared" si="62"/>
        <v>0</v>
      </c>
      <c r="V371" s="55">
        <f t="shared" si="63"/>
        <v>0</v>
      </c>
      <c r="Y371" s="55">
        <f t="shared" si="64"/>
        <v>0</v>
      </c>
      <c r="Z371" s="55">
        <f t="shared" si="65"/>
        <v>0</v>
      </c>
      <c r="AA371" s="55">
        <f t="shared" si="66"/>
        <v>9108916.2369551975</v>
      </c>
      <c r="AB371" s="55">
        <f t="shared" si="67"/>
        <v>-9712254.5492930785</v>
      </c>
      <c r="AC371" s="55">
        <f t="shared" si="68"/>
        <v>-603338.31233788095</v>
      </c>
      <c r="AD371" s="55">
        <f t="shared" si="69"/>
        <v>0</v>
      </c>
      <c r="AE371" s="14">
        <f t="shared" si="70"/>
        <v>1</v>
      </c>
      <c r="AF371" s="14">
        <f>PRODUCT($AE$3:$AE371)</f>
        <v>1.549318229084294</v>
      </c>
      <c r="AG371" s="120">
        <f>(POWER(AF371,1/COUNTA($J$3:$J371))-1)*360/28</f>
        <v>0.10870794921864459</v>
      </c>
    </row>
    <row r="372" spans="20:33" x14ac:dyDescent="0.25">
      <c r="T372" s="4">
        <f t="shared" si="61"/>
        <v>0.11244999999999999</v>
      </c>
      <c r="U372" s="55">
        <f t="shared" si="62"/>
        <v>0</v>
      </c>
      <c r="V372" s="55">
        <f t="shared" si="63"/>
        <v>0</v>
      </c>
      <c r="Y372" s="55">
        <f t="shared" si="64"/>
        <v>0</v>
      </c>
      <c r="Z372" s="55">
        <f t="shared" si="65"/>
        <v>0</v>
      </c>
      <c r="AA372" s="55">
        <f t="shared" si="66"/>
        <v>9108916.2369551975</v>
      </c>
      <c r="AB372" s="55">
        <f t="shared" si="67"/>
        <v>-9712254.5492930785</v>
      </c>
      <c r="AC372" s="55">
        <f t="shared" si="68"/>
        <v>-603338.31233788095</v>
      </c>
      <c r="AD372" s="55">
        <f t="shared" si="69"/>
        <v>0</v>
      </c>
      <c r="AE372" s="14">
        <f t="shared" si="70"/>
        <v>1</v>
      </c>
      <c r="AF372" s="14">
        <f>PRODUCT($AE$3:$AE372)</f>
        <v>1.549318229084294</v>
      </c>
      <c r="AG372" s="120">
        <f>(POWER(AF372,1/COUNTA($J$3:$J372))-1)*360/28</f>
        <v>0.10870794921864459</v>
      </c>
    </row>
    <row r="373" spans="20:33" x14ac:dyDescent="0.25">
      <c r="T373" s="4">
        <f t="shared" si="61"/>
        <v>0.11244999999999999</v>
      </c>
      <c r="U373" s="55">
        <f t="shared" si="62"/>
        <v>0</v>
      </c>
      <c r="V373" s="55">
        <f t="shared" si="63"/>
        <v>0</v>
      </c>
      <c r="Y373" s="55">
        <f t="shared" si="64"/>
        <v>0</v>
      </c>
      <c r="Z373" s="55">
        <f t="shared" si="65"/>
        <v>0</v>
      </c>
      <c r="AA373" s="55">
        <f t="shared" si="66"/>
        <v>9108916.2369551975</v>
      </c>
      <c r="AB373" s="55">
        <f t="shared" si="67"/>
        <v>-9712254.5492930785</v>
      </c>
      <c r="AC373" s="55">
        <f t="shared" si="68"/>
        <v>-603338.31233788095</v>
      </c>
      <c r="AD373" s="55">
        <f t="shared" si="69"/>
        <v>0</v>
      </c>
      <c r="AE373" s="14">
        <f t="shared" si="70"/>
        <v>1</v>
      </c>
      <c r="AF373" s="14">
        <f>PRODUCT($AE$3:$AE373)</f>
        <v>1.549318229084294</v>
      </c>
      <c r="AG373" s="120">
        <f>(POWER(AF373,1/COUNTA($J$3:$J373))-1)*360/28</f>
        <v>0.10870794921864459</v>
      </c>
    </row>
    <row r="374" spans="20:33" x14ac:dyDescent="0.25">
      <c r="T374" s="4">
        <f t="shared" si="61"/>
        <v>0.11244999999999999</v>
      </c>
      <c r="U374" s="55">
        <f t="shared" si="62"/>
        <v>0</v>
      </c>
      <c r="V374" s="55">
        <f t="shared" si="63"/>
        <v>0</v>
      </c>
      <c r="Y374" s="55">
        <f t="shared" si="64"/>
        <v>0</v>
      </c>
      <c r="Z374" s="55">
        <f t="shared" si="65"/>
        <v>0</v>
      </c>
      <c r="AA374" s="55">
        <f t="shared" si="66"/>
        <v>9108916.2369551975</v>
      </c>
      <c r="AB374" s="55">
        <f t="shared" si="67"/>
        <v>-9712254.5492930785</v>
      </c>
      <c r="AC374" s="55">
        <f t="shared" si="68"/>
        <v>-603338.31233788095</v>
      </c>
      <c r="AD374" s="55">
        <f t="shared" si="69"/>
        <v>0</v>
      </c>
      <c r="AE374" s="14">
        <f t="shared" si="70"/>
        <v>1</v>
      </c>
      <c r="AF374" s="14">
        <f>PRODUCT($AE$3:$AE374)</f>
        <v>1.549318229084294</v>
      </c>
      <c r="AG374" s="120">
        <f>(POWER(AF374,1/COUNTA($J$3:$J374))-1)*360/28</f>
        <v>0.10870794921864459</v>
      </c>
    </row>
    <row r="375" spans="20:33" x14ac:dyDescent="0.25">
      <c r="T375" s="4">
        <f t="shared" si="61"/>
        <v>0.11244999999999999</v>
      </c>
      <c r="U375" s="55">
        <f t="shared" si="62"/>
        <v>0</v>
      </c>
      <c r="V375" s="55">
        <f t="shared" si="63"/>
        <v>0</v>
      </c>
      <c r="Y375" s="55">
        <f t="shared" si="64"/>
        <v>0</v>
      </c>
      <c r="Z375" s="55">
        <f t="shared" si="65"/>
        <v>0</v>
      </c>
      <c r="AA375" s="55">
        <f t="shared" si="66"/>
        <v>9108916.2369551975</v>
      </c>
      <c r="AB375" s="55">
        <f t="shared" si="67"/>
        <v>-9712254.5492930785</v>
      </c>
      <c r="AC375" s="55">
        <f t="shared" si="68"/>
        <v>-603338.31233788095</v>
      </c>
      <c r="AD375" s="55">
        <f t="shared" si="69"/>
        <v>0</v>
      </c>
      <c r="AE375" s="14">
        <f t="shared" si="70"/>
        <v>1</v>
      </c>
      <c r="AF375" s="14">
        <f>PRODUCT($AE$3:$AE375)</f>
        <v>1.549318229084294</v>
      </c>
      <c r="AG375" s="120">
        <f>(POWER(AF375,1/COUNTA($J$3:$J375))-1)*360/28</f>
        <v>0.10870794921864459</v>
      </c>
    </row>
    <row r="376" spans="20:33" x14ac:dyDescent="0.25">
      <c r="T376" s="4">
        <f t="shared" ref="T376:T439" si="71">_xlfn.IFNA(INDEX($E$6:$E$24,MATCH($K376,$C$6:$C$24,1))/100,$D$1/100)</f>
        <v>0.11244999999999999</v>
      </c>
      <c r="U376" s="55">
        <f t="shared" ref="U376:U439" si="72">(-1*S376)*T376*Q376/360</f>
        <v>0</v>
      </c>
      <c r="V376" s="55">
        <f t="shared" si="63"/>
        <v>0</v>
      </c>
      <c r="Y376" s="55">
        <f t="shared" si="64"/>
        <v>0</v>
      </c>
      <c r="Z376" s="55">
        <f t="shared" si="65"/>
        <v>0</v>
      </c>
      <c r="AA376" s="55">
        <f t="shared" si="66"/>
        <v>9108916.2369551975</v>
      </c>
      <c r="AB376" s="55">
        <f t="shared" si="67"/>
        <v>-9712254.5492930785</v>
      </c>
      <c r="AC376" s="55">
        <f t="shared" si="68"/>
        <v>-603338.31233788095</v>
      </c>
      <c r="AD376" s="55">
        <f t="shared" si="69"/>
        <v>0</v>
      </c>
      <c r="AE376" s="14">
        <f t="shared" si="70"/>
        <v>1</v>
      </c>
      <c r="AF376" s="14">
        <f>PRODUCT($AE$3:$AE376)</f>
        <v>1.549318229084294</v>
      </c>
      <c r="AG376" s="120">
        <f>(POWER(AF376,1/COUNTA($J$3:$J376))-1)*360/28</f>
        <v>0.10870794921864459</v>
      </c>
    </row>
    <row r="377" spans="20:33" x14ac:dyDescent="0.25">
      <c r="T377" s="4">
        <f t="shared" si="71"/>
        <v>0.11244999999999999</v>
      </c>
      <c r="U377" s="55">
        <f t="shared" si="72"/>
        <v>0</v>
      </c>
      <c r="V377" s="55">
        <f t="shared" si="63"/>
        <v>0</v>
      </c>
      <c r="Y377" s="55">
        <f t="shared" si="64"/>
        <v>0</v>
      </c>
      <c r="Z377" s="55">
        <f t="shared" si="65"/>
        <v>0</v>
      </c>
      <c r="AA377" s="55">
        <f t="shared" si="66"/>
        <v>9108916.2369551975</v>
      </c>
      <c r="AB377" s="55">
        <f t="shared" si="67"/>
        <v>-9712254.5492930785</v>
      </c>
      <c r="AC377" s="55">
        <f t="shared" si="68"/>
        <v>-603338.31233788095</v>
      </c>
      <c r="AD377" s="55">
        <f t="shared" si="69"/>
        <v>0</v>
      </c>
      <c r="AE377" s="14">
        <f t="shared" si="70"/>
        <v>1</v>
      </c>
      <c r="AF377" s="14">
        <f>PRODUCT($AE$3:$AE377)</f>
        <v>1.549318229084294</v>
      </c>
      <c r="AG377" s="120">
        <f>(POWER(AF377,1/COUNTA($J$3:$J377))-1)*360/28</f>
        <v>0.10870794921864459</v>
      </c>
    </row>
    <row r="378" spans="20:33" x14ac:dyDescent="0.25">
      <c r="T378" s="4">
        <f t="shared" si="71"/>
        <v>0.11244999999999999</v>
      </c>
      <c r="U378" s="55">
        <f t="shared" si="72"/>
        <v>0</v>
      </c>
      <c r="V378" s="55">
        <f t="shared" si="63"/>
        <v>0</v>
      </c>
      <c r="Y378" s="55">
        <f t="shared" si="64"/>
        <v>0</v>
      </c>
      <c r="Z378" s="55">
        <f t="shared" si="65"/>
        <v>0</v>
      </c>
      <c r="AA378" s="55">
        <f t="shared" si="66"/>
        <v>9108916.2369551975</v>
      </c>
      <c r="AB378" s="55">
        <f t="shared" si="67"/>
        <v>-9712254.5492930785</v>
      </c>
      <c r="AC378" s="55">
        <f t="shared" si="68"/>
        <v>-603338.31233788095</v>
      </c>
      <c r="AD378" s="55">
        <f t="shared" si="69"/>
        <v>0</v>
      </c>
      <c r="AE378" s="14">
        <f t="shared" si="70"/>
        <v>1</v>
      </c>
      <c r="AF378" s="14">
        <f>PRODUCT($AE$3:$AE378)</f>
        <v>1.549318229084294</v>
      </c>
      <c r="AG378" s="120">
        <f>(POWER(AF378,1/COUNTA($J$3:$J378))-1)*360/28</f>
        <v>0.10870794921864459</v>
      </c>
    </row>
    <row r="379" spans="20:33" x14ac:dyDescent="0.25">
      <c r="T379" s="4">
        <f t="shared" si="71"/>
        <v>0.11244999999999999</v>
      </c>
      <c r="U379" s="55">
        <f t="shared" si="72"/>
        <v>0</v>
      </c>
      <c r="V379" s="55">
        <f t="shared" si="63"/>
        <v>0</v>
      </c>
      <c r="Y379" s="55">
        <f t="shared" si="64"/>
        <v>0</v>
      </c>
      <c r="Z379" s="55">
        <f t="shared" si="65"/>
        <v>0</v>
      </c>
      <c r="AA379" s="55">
        <f t="shared" si="66"/>
        <v>9108916.2369551975</v>
      </c>
      <c r="AB379" s="55">
        <f t="shared" si="67"/>
        <v>-9712254.5492930785</v>
      </c>
      <c r="AC379" s="55">
        <f t="shared" si="68"/>
        <v>-603338.31233788095</v>
      </c>
      <c r="AD379" s="55">
        <f t="shared" si="69"/>
        <v>0</v>
      </c>
      <c r="AE379" s="14">
        <f t="shared" si="70"/>
        <v>1</v>
      </c>
      <c r="AF379" s="14">
        <f>PRODUCT($AE$3:$AE379)</f>
        <v>1.549318229084294</v>
      </c>
      <c r="AG379" s="120">
        <f>(POWER(AF379,1/COUNTA($J$3:$J379))-1)*360/28</f>
        <v>0.10870794921864459</v>
      </c>
    </row>
    <row r="380" spans="20:33" x14ac:dyDescent="0.25">
      <c r="T380" s="4">
        <f t="shared" si="71"/>
        <v>0.11244999999999999</v>
      </c>
      <c r="U380" s="55">
        <f t="shared" si="72"/>
        <v>0</v>
      </c>
      <c r="V380" s="55">
        <f t="shared" si="63"/>
        <v>0</v>
      </c>
      <c r="Y380" s="55">
        <f t="shared" si="64"/>
        <v>0</v>
      </c>
      <c r="Z380" s="55">
        <f t="shared" si="65"/>
        <v>0</v>
      </c>
      <c r="AA380" s="55">
        <f t="shared" si="66"/>
        <v>9108916.2369551975</v>
      </c>
      <c r="AB380" s="55">
        <f t="shared" si="67"/>
        <v>-9712254.5492930785</v>
      </c>
      <c r="AC380" s="55">
        <f t="shared" si="68"/>
        <v>-603338.31233788095</v>
      </c>
      <c r="AD380" s="55">
        <f t="shared" si="69"/>
        <v>0</v>
      </c>
      <c r="AE380" s="14">
        <f t="shared" si="70"/>
        <v>1</v>
      </c>
      <c r="AF380" s="14">
        <f>PRODUCT($AE$3:$AE380)</f>
        <v>1.549318229084294</v>
      </c>
      <c r="AG380" s="120">
        <f>(POWER(AF380,1/COUNTA($J$3:$J380))-1)*360/28</f>
        <v>0.10870794921864459</v>
      </c>
    </row>
    <row r="381" spans="20:33" x14ac:dyDescent="0.25">
      <c r="T381" s="4">
        <f t="shared" si="71"/>
        <v>0.11244999999999999</v>
      </c>
      <c r="U381" s="55">
        <f t="shared" si="72"/>
        <v>0</v>
      </c>
      <c r="V381" s="55">
        <f t="shared" si="63"/>
        <v>0</v>
      </c>
      <c r="Y381" s="55">
        <f t="shared" si="64"/>
        <v>0</v>
      </c>
      <c r="Z381" s="55">
        <f t="shared" si="65"/>
        <v>0</v>
      </c>
      <c r="AA381" s="55">
        <f t="shared" si="66"/>
        <v>9108916.2369551975</v>
      </c>
      <c r="AB381" s="55">
        <f t="shared" si="67"/>
        <v>-9712254.5492930785</v>
      </c>
      <c r="AC381" s="55">
        <f t="shared" si="68"/>
        <v>-603338.31233788095</v>
      </c>
      <c r="AD381" s="55">
        <f t="shared" si="69"/>
        <v>0</v>
      </c>
      <c r="AE381" s="14">
        <f t="shared" si="70"/>
        <v>1</v>
      </c>
      <c r="AF381" s="14">
        <f>PRODUCT($AE$3:$AE381)</f>
        <v>1.549318229084294</v>
      </c>
      <c r="AG381" s="120">
        <f>(POWER(AF381,1/COUNTA($J$3:$J381))-1)*360/28</f>
        <v>0.10870794921864459</v>
      </c>
    </row>
    <row r="382" spans="20:33" x14ac:dyDescent="0.25">
      <c r="T382" s="4">
        <f t="shared" si="71"/>
        <v>0.11244999999999999</v>
      </c>
      <c r="U382" s="55">
        <f t="shared" si="72"/>
        <v>0</v>
      </c>
      <c r="V382" s="55">
        <f t="shared" si="63"/>
        <v>0</v>
      </c>
      <c r="Y382" s="55">
        <f t="shared" si="64"/>
        <v>0</v>
      </c>
      <c r="Z382" s="55">
        <f t="shared" si="65"/>
        <v>0</v>
      </c>
      <c r="AA382" s="55">
        <f t="shared" si="66"/>
        <v>9108916.2369551975</v>
      </c>
      <c r="AB382" s="55">
        <f t="shared" si="67"/>
        <v>-9712254.5492930785</v>
      </c>
      <c r="AC382" s="55">
        <f t="shared" si="68"/>
        <v>-603338.31233788095</v>
      </c>
      <c r="AD382" s="55">
        <f t="shared" si="69"/>
        <v>0</v>
      </c>
      <c r="AE382" s="14">
        <f t="shared" si="70"/>
        <v>1</v>
      </c>
      <c r="AF382" s="14">
        <f>PRODUCT($AE$3:$AE382)</f>
        <v>1.549318229084294</v>
      </c>
      <c r="AG382" s="120">
        <f>(POWER(AF382,1/COUNTA($J$3:$J382))-1)*360/28</f>
        <v>0.10870794921864459</v>
      </c>
    </row>
    <row r="383" spans="20:33" x14ac:dyDescent="0.25">
      <c r="T383" s="4">
        <f t="shared" si="71"/>
        <v>0.11244999999999999</v>
      </c>
      <c r="U383" s="55">
        <f t="shared" si="72"/>
        <v>0</v>
      </c>
      <c r="V383" s="55">
        <f t="shared" si="63"/>
        <v>0</v>
      </c>
      <c r="Y383" s="55">
        <f t="shared" si="64"/>
        <v>0</v>
      </c>
      <c r="Z383" s="55">
        <f t="shared" si="65"/>
        <v>0</v>
      </c>
      <c r="AA383" s="55">
        <f t="shared" si="66"/>
        <v>9108916.2369551975</v>
      </c>
      <c r="AB383" s="55">
        <f t="shared" si="67"/>
        <v>-9712254.5492930785</v>
      </c>
      <c r="AC383" s="55">
        <f t="shared" si="68"/>
        <v>-603338.31233788095</v>
      </c>
      <c r="AD383" s="55">
        <f t="shared" si="69"/>
        <v>0</v>
      </c>
      <c r="AE383" s="14">
        <f t="shared" si="70"/>
        <v>1</v>
      </c>
      <c r="AF383" s="14">
        <f>PRODUCT($AE$3:$AE383)</f>
        <v>1.549318229084294</v>
      </c>
      <c r="AG383" s="120">
        <f>(POWER(AF383,1/COUNTA($J$3:$J383))-1)*360/28</f>
        <v>0.10870794921864459</v>
      </c>
    </row>
    <row r="384" spans="20:33" x14ac:dyDescent="0.25">
      <c r="T384" s="4">
        <f t="shared" si="71"/>
        <v>0.11244999999999999</v>
      </c>
      <c r="U384" s="55">
        <f t="shared" si="72"/>
        <v>0</v>
      </c>
      <c r="V384" s="55">
        <f t="shared" si="63"/>
        <v>0</v>
      </c>
      <c r="Y384" s="55">
        <f t="shared" si="64"/>
        <v>0</v>
      </c>
      <c r="Z384" s="55">
        <f t="shared" si="65"/>
        <v>0</v>
      </c>
      <c r="AA384" s="55">
        <f t="shared" si="66"/>
        <v>9108916.2369551975</v>
      </c>
      <c r="AB384" s="55">
        <f t="shared" si="67"/>
        <v>-9712254.5492930785</v>
      </c>
      <c r="AC384" s="55">
        <f t="shared" si="68"/>
        <v>-603338.31233788095</v>
      </c>
      <c r="AD384" s="55">
        <f t="shared" si="69"/>
        <v>0</v>
      </c>
      <c r="AE384" s="14">
        <f t="shared" si="70"/>
        <v>1</v>
      </c>
      <c r="AF384" s="14">
        <f>PRODUCT($AE$3:$AE384)</f>
        <v>1.549318229084294</v>
      </c>
      <c r="AG384" s="120">
        <f>(POWER(AF384,1/COUNTA($J$3:$J384))-1)*360/28</f>
        <v>0.10870794921864459</v>
      </c>
    </row>
    <row r="385" spans="20:33" x14ac:dyDescent="0.25">
      <c r="T385" s="4">
        <f t="shared" si="71"/>
        <v>0.11244999999999999</v>
      </c>
      <c r="U385" s="55">
        <f t="shared" si="72"/>
        <v>0</v>
      </c>
      <c r="V385" s="55">
        <f t="shared" si="63"/>
        <v>0</v>
      </c>
      <c r="Y385" s="55">
        <f t="shared" si="64"/>
        <v>0</v>
      </c>
      <c r="Z385" s="55">
        <f t="shared" si="65"/>
        <v>0</v>
      </c>
      <c r="AA385" s="55">
        <f t="shared" si="66"/>
        <v>9108916.2369551975</v>
      </c>
      <c r="AB385" s="55">
        <f t="shared" si="67"/>
        <v>-9712254.5492930785</v>
      </c>
      <c r="AC385" s="55">
        <f t="shared" si="68"/>
        <v>-603338.31233788095</v>
      </c>
      <c r="AD385" s="55">
        <f t="shared" si="69"/>
        <v>0</v>
      </c>
      <c r="AE385" s="14">
        <f t="shared" si="70"/>
        <v>1</v>
      </c>
      <c r="AF385" s="14">
        <f>PRODUCT($AE$3:$AE385)</f>
        <v>1.549318229084294</v>
      </c>
      <c r="AG385" s="120">
        <f>(POWER(AF385,1/COUNTA($J$3:$J385))-1)*360/28</f>
        <v>0.10870794921864459</v>
      </c>
    </row>
    <row r="386" spans="20:33" x14ac:dyDescent="0.25">
      <c r="T386" s="4">
        <f t="shared" si="71"/>
        <v>0.11244999999999999</v>
      </c>
      <c r="U386" s="55">
        <f t="shared" si="72"/>
        <v>0</v>
      </c>
      <c r="V386" s="55">
        <f t="shared" si="63"/>
        <v>0</v>
      </c>
      <c r="Y386" s="55">
        <f t="shared" si="64"/>
        <v>0</v>
      </c>
      <c r="Z386" s="55">
        <f t="shared" si="65"/>
        <v>0</v>
      </c>
      <c r="AA386" s="55">
        <f t="shared" si="66"/>
        <v>9108916.2369551975</v>
      </c>
      <c r="AB386" s="55">
        <f t="shared" si="67"/>
        <v>-9712254.5492930785</v>
      </c>
      <c r="AC386" s="55">
        <f t="shared" si="68"/>
        <v>-603338.31233788095</v>
      </c>
      <c r="AD386" s="55">
        <f t="shared" si="69"/>
        <v>0</v>
      </c>
      <c r="AE386" s="14">
        <f t="shared" si="70"/>
        <v>1</v>
      </c>
      <c r="AF386" s="14">
        <f>PRODUCT($AE$3:$AE386)</f>
        <v>1.549318229084294</v>
      </c>
      <c r="AG386" s="120">
        <f>(POWER(AF386,1/COUNTA($J$3:$J386))-1)*360/28</f>
        <v>0.10870794921864459</v>
      </c>
    </row>
    <row r="387" spans="20:33" x14ac:dyDescent="0.25">
      <c r="T387" s="4">
        <f t="shared" si="71"/>
        <v>0.11244999999999999</v>
      </c>
      <c r="U387" s="55">
        <f t="shared" si="72"/>
        <v>0</v>
      </c>
      <c r="V387" s="55">
        <f t="shared" si="63"/>
        <v>0</v>
      </c>
      <c r="Y387" s="55">
        <f t="shared" si="64"/>
        <v>0</v>
      </c>
      <c r="Z387" s="55">
        <f t="shared" si="65"/>
        <v>0</v>
      </c>
      <c r="AA387" s="55">
        <f t="shared" si="66"/>
        <v>9108916.2369551975</v>
      </c>
      <c r="AB387" s="55">
        <f t="shared" si="67"/>
        <v>-9712254.5492930785</v>
      </c>
      <c r="AC387" s="55">
        <f t="shared" si="68"/>
        <v>-603338.31233788095</v>
      </c>
      <c r="AD387" s="55">
        <f t="shared" si="69"/>
        <v>0</v>
      </c>
      <c r="AE387" s="14">
        <f t="shared" si="70"/>
        <v>1</v>
      </c>
      <c r="AF387" s="14">
        <f>PRODUCT($AE$3:$AE387)</f>
        <v>1.549318229084294</v>
      </c>
      <c r="AG387" s="120">
        <f>(POWER(AF387,1/COUNTA($J$3:$J387))-1)*360/28</f>
        <v>0.10870794921864459</v>
      </c>
    </row>
    <row r="388" spans="20:33" x14ac:dyDescent="0.25">
      <c r="T388" s="4">
        <f t="shared" si="71"/>
        <v>0.11244999999999999</v>
      </c>
      <c r="U388" s="55">
        <f t="shared" si="72"/>
        <v>0</v>
      </c>
      <c r="V388" s="55">
        <f t="shared" ref="V388:V451" si="73">+N388+U388</f>
        <v>0</v>
      </c>
      <c r="Y388" s="55">
        <f t="shared" si="64"/>
        <v>0</v>
      </c>
      <c r="Z388" s="55">
        <f t="shared" si="65"/>
        <v>0</v>
      </c>
      <c r="AA388" s="55">
        <f t="shared" si="66"/>
        <v>9108916.2369551975</v>
      </c>
      <c r="AB388" s="55">
        <f t="shared" si="67"/>
        <v>-9712254.5492930785</v>
      </c>
      <c r="AC388" s="55">
        <f t="shared" si="68"/>
        <v>-603338.31233788095</v>
      </c>
      <c r="AD388" s="55">
        <f t="shared" si="69"/>
        <v>0</v>
      </c>
      <c r="AE388" s="14">
        <f t="shared" si="70"/>
        <v>1</v>
      </c>
      <c r="AF388" s="14">
        <f>PRODUCT($AE$3:$AE388)</f>
        <v>1.549318229084294</v>
      </c>
      <c r="AG388" s="120">
        <f>(POWER(AF388,1/COUNTA($J$3:$J388))-1)*360/28</f>
        <v>0.10870794921864459</v>
      </c>
    </row>
    <row r="389" spans="20:33" x14ac:dyDescent="0.25">
      <c r="T389" s="4">
        <f t="shared" si="71"/>
        <v>0.11244999999999999</v>
      </c>
      <c r="U389" s="55">
        <f t="shared" si="72"/>
        <v>0</v>
      </c>
      <c r="V389" s="55">
        <f t="shared" si="73"/>
        <v>0</v>
      </c>
      <c r="Y389" s="55">
        <f t="shared" si="64"/>
        <v>0</v>
      </c>
      <c r="Z389" s="55">
        <f t="shared" si="65"/>
        <v>0</v>
      </c>
      <c r="AA389" s="55">
        <f t="shared" si="66"/>
        <v>9108916.2369551975</v>
      </c>
      <c r="AB389" s="55">
        <f t="shared" si="67"/>
        <v>-9712254.5492930785</v>
      </c>
      <c r="AC389" s="55">
        <f t="shared" si="68"/>
        <v>-603338.31233788095</v>
      </c>
      <c r="AD389" s="55">
        <f t="shared" si="69"/>
        <v>0</v>
      </c>
      <c r="AE389" s="14">
        <f t="shared" si="70"/>
        <v>1</v>
      </c>
      <c r="AF389" s="14">
        <f>PRODUCT($AE$3:$AE389)</f>
        <v>1.549318229084294</v>
      </c>
      <c r="AG389" s="120">
        <f>(POWER(AF389,1/COUNTA($J$3:$J389))-1)*360/28</f>
        <v>0.10870794921864459</v>
      </c>
    </row>
    <row r="390" spans="20:33" x14ac:dyDescent="0.25">
      <c r="T390" s="4">
        <f t="shared" si="71"/>
        <v>0.11244999999999999</v>
      </c>
      <c r="U390" s="55">
        <f t="shared" si="72"/>
        <v>0</v>
      </c>
      <c r="V390" s="55">
        <f t="shared" si="73"/>
        <v>0</v>
      </c>
      <c r="Y390" s="55">
        <f t="shared" ref="Y390:Y453" si="74">+P390*X390</f>
        <v>0</v>
      </c>
      <c r="Z390" s="55">
        <f t="shared" ref="Z390:Z453" si="75">+S390*$Z$2*$Q390/360</f>
        <v>0</v>
      </c>
      <c r="AA390" s="55">
        <f t="shared" ref="AA390:AA453" si="76">+AA389*(1+$Z$2*$Q390/360)+Z390</f>
        <v>9108916.2369551975</v>
      </c>
      <c r="AB390" s="55">
        <f t="shared" ref="AB390:AB453" si="77">+AB389*(1+$W390*$Q390/360)+O390</f>
        <v>-9712254.5492930785</v>
      </c>
      <c r="AC390" s="55">
        <f t="shared" ref="AC390:AC453" si="78">+AA390+AB390</f>
        <v>-603338.31233788095</v>
      </c>
      <c r="AD390" s="55">
        <f t="shared" ref="AD390:AD453" si="79">+AC390*X390</f>
        <v>0</v>
      </c>
      <c r="AE390" s="14">
        <f t="shared" ref="AE390:AE453" si="80">+(1+W390*Q390/360)</f>
        <v>1</v>
      </c>
      <c r="AF390" s="14">
        <f>PRODUCT($AE$3:$AE390)</f>
        <v>1.549318229084294</v>
      </c>
      <c r="AG390" s="120">
        <f>(POWER(AF390,1/COUNTA($J$3:$J390))-1)*360/28</f>
        <v>0.10870794921864459</v>
      </c>
    </row>
    <row r="391" spans="20:33" x14ac:dyDescent="0.25">
      <c r="T391" s="4">
        <f t="shared" si="71"/>
        <v>0.11244999999999999</v>
      </c>
      <c r="U391" s="55">
        <f t="shared" si="72"/>
        <v>0</v>
      </c>
      <c r="V391" s="55">
        <f t="shared" si="73"/>
        <v>0</v>
      </c>
      <c r="Y391" s="55">
        <f t="shared" si="74"/>
        <v>0</v>
      </c>
      <c r="Z391" s="55">
        <f t="shared" si="75"/>
        <v>0</v>
      </c>
      <c r="AA391" s="55">
        <f t="shared" si="76"/>
        <v>9108916.2369551975</v>
      </c>
      <c r="AB391" s="55">
        <f t="shared" si="77"/>
        <v>-9712254.5492930785</v>
      </c>
      <c r="AC391" s="55">
        <f t="shared" si="78"/>
        <v>-603338.31233788095</v>
      </c>
      <c r="AD391" s="55">
        <f t="shared" si="79"/>
        <v>0</v>
      </c>
      <c r="AE391" s="14">
        <f t="shared" si="80"/>
        <v>1</v>
      </c>
      <c r="AF391" s="14">
        <f>PRODUCT($AE$3:$AE391)</f>
        <v>1.549318229084294</v>
      </c>
      <c r="AG391" s="120">
        <f>(POWER(AF391,1/COUNTA($J$3:$J391))-1)*360/28</f>
        <v>0.10870794921864459</v>
      </c>
    </row>
    <row r="392" spans="20:33" x14ac:dyDescent="0.25">
      <c r="T392" s="4">
        <f t="shared" si="71"/>
        <v>0.11244999999999999</v>
      </c>
      <c r="U392" s="55">
        <f t="shared" si="72"/>
        <v>0</v>
      </c>
      <c r="V392" s="55">
        <f t="shared" si="73"/>
        <v>0</v>
      </c>
      <c r="Y392" s="55">
        <f t="shared" si="74"/>
        <v>0</v>
      </c>
      <c r="Z392" s="55">
        <f t="shared" si="75"/>
        <v>0</v>
      </c>
      <c r="AA392" s="55">
        <f t="shared" si="76"/>
        <v>9108916.2369551975</v>
      </c>
      <c r="AB392" s="55">
        <f t="shared" si="77"/>
        <v>-9712254.5492930785</v>
      </c>
      <c r="AC392" s="55">
        <f t="shared" si="78"/>
        <v>-603338.31233788095</v>
      </c>
      <c r="AD392" s="55">
        <f t="shared" si="79"/>
        <v>0</v>
      </c>
      <c r="AE392" s="14">
        <f t="shared" si="80"/>
        <v>1</v>
      </c>
      <c r="AF392" s="14">
        <f>PRODUCT($AE$3:$AE392)</f>
        <v>1.549318229084294</v>
      </c>
      <c r="AG392" s="120">
        <f>(POWER(AF392,1/COUNTA($J$3:$J392))-1)*360/28</f>
        <v>0.10870794921864459</v>
      </c>
    </row>
    <row r="393" spans="20:33" x14ac:dyDescent="0.25">
      <c r="T393" s="4">
        <f t="shared" si="71"/>
        <v>0.11244999999999999</v>
      </c>
      <c r="U393" s="55">
        <f t="shared" si="72"/>
        <v>0</v>
      </c>
      <c r="V393" s="55">
        <f t="shared" si="73"/>
        <v>0</v>
      </c>
      <c r="Y393" s="55">
        <f t="shared" si="74"/>
        <v>0</v>
      </c>
      <c r="Z393" s="55">
        <f t="shared" si="75"/>
        <v>0</v>
      </c>
      <c r="AA393" s="55">
        <f t="shared" si="76"/>
        <v>9108916.2369551975</v>
      </c>
      <c r="AB393" s="55">
        <f t="shared" si="77"/>
        <v>-9712254.5492930785</v>
      </c>
      <c r="AC393" s="55">
        <f t="shared" si="78"/>
        <v>-603338.31233788095</v>
      </c>
      <c r="AD393" s="55">
        <f t="shared" si="79"/>
        <v>0</v>
      </c>
      <c r="AE393" s="14">
        <f t="shared" si="80"/>
        <v>1</v>
      </c>
      <c r="AF393" s="14">
        <f>PRODUCT($AE$3:$AE393)</f>
        <v>1.549318229084294</v>
      </c>
      <c r="AG393" s="120">
        <f>(POWER(AF393,1/COUNTA($J$3:$J393))-1)*360/28</f>
        <v>0.10870794921864459</v>
      </c>
    </row>
    <row r="394" spans="20:33" x14ac:dyDescent="0.25">
      <c r="T394" s="4">
        <f t="shared" si="71"/>
        <v>0.11244999999999999</v>
      </c>
      <c r="U394" s="55">
        <f t="shared" si="72"/>
        <v>0</v>
      </c>
      <c r="V394" s="55">
        <f t="shared" si="73"/>
        <v>0</v>
      </c>
      <c r="Y394" s="55">
        <f t="shared" si="74"/>
        <v>0</v>
      </c>
      <c r="Z394" s="55">
        <f t="shared" si="75"/>
        <v>0</v>
      </c>
      <c r="AA394" s="55">
        <f t="shared" si="76"/>
        <v>9108916.2369551975</v>
      </c>
      <c r="AB394" s="55">
        <f t="shared" si="77"/>
        <v>-9712254.5492930785</v>
      </c>
      <c r="AC394" s="55">
        <f t="shared" si="78"/>
        <v>-603338.31233788095</v>
      </c>
      <c r="AD394" s="55">
        <f t="shared" si="79"/>
        <v>0</v>
      </c>
      <c r="AE394" s="14">
        <f t="shared" si="80"/>
        <v>1</v>
      </c>
      <c r="AF394" s="14">
        <f>PRODUCT($AE$3:$AE394)</f>
        <v>1.549318229084294</v>
      </c>
      <c r="AG394" s="120">
        <f>(POWER(AF394,1/COUNTA($J$3:$J394))-1)*360/28</f>
        <v>0.10870794921864459</v>
      </c>
    </row>
    <row r="395" spans="20:33" x14ac:dyDescent="0.25">
      <c r="T395" s="4">
        <f t="shared" si="71"/>
        <v>0.11244999999999999</v>
      </c>
      <c r="U395" s="55">
        <f t="shared" si="72"/>
        <v>0</v>
      </c>
      <c r="V395" s="55">
        <f t="shared" si="73"/>
        <v>0</v>
      </c>
      <c r="Y395" s="55">
        <f t="shared" si="74"/>
        <v>0</v>
      </c>
      <c r="Z395" s="55">
        <f t="shared" si="75"/>
        <v>0</v>
      </c>
      <c r="AA395" s="55">
        <f t="shared" si="76"/>
        <v>9108916.2369551975</v>
      </c>
      <c r="AB395" s="55">
        <f t="shared" si="77"/>
        <v>-9712254.5492930785</v>
      </c>
      <c r="AC395" s="55">
        <f t="shared" si="78"/>
        <v>-603338.31233788095</v>
      </c>
      <c r="AD395" s="55">
        <f t="shared" si="79"/>
        <v>0</v>
      </c>
      <c r="AE395" s="14">
        <f t="shared" si="80"/>
        <v>1</v>
      </c>
      <c r="AF395" s="14">
        <f>PRODUCT($AE$3:$AE395)</f>
        <v>1.549318229084294</v>
      </c>
      <c r="AG395" s="120">
        <f>(POWER(AF395,1/COUNTA($J$3:$J395))-1)*360/28</f>
        <v>0.10870794921864459</v>
      </c>
    </row>
    <row r="396" spans="20:33" x14ac:dyDescent="0.25">
      <c r="T396" s="4">
        <f t="shared" si="71"/>
        <v>0.11244999999999999</v>
      </c>
      <c r="U396" s="55">
        <f t="shared" si="72"/>
        <v>0</v>
      </c>
      <c r="V396" s="55">
        <f t="shared" si="73"/>
        <v>0</v>
      </c>
      <c r="Y396" s="55">
        <f t="shared" si="74"/>
        <v>0</v>
      </c>
      <c r="Z396" s="55">
        <f t="shared" si="75"/>
        <v>0</v>
      </c>
      <c r="AA396" s="55">
        <f t="shared" si="76"/>
        <v>9108916.2369551975</v>
      </c>
      <c r="AB396" s="55">
        <f t="shared" si="77"/>
        <v>-9712254.5492930785</v>
      </c>
      <c r="AC396" s="55">
        <f t="shared" si="78"/>
        <v>-603338.31233788095</v>
      </c>
      <c r="AD396" s="55">
        <f t="shared" si="79"/>
        <v>0</v>
      </c>
      <c r="AE396" s="14">
        <f t="shared" si="80"/>
        <v>1</v>
      </c>
      <c r="AF396" s="14">
        <f>PRODUCT($AE$3:$AE396)</f>
        <v>1.549318229084294</v>
      </c>
      <c r="AG396" s="120">
        <f>(POWER(AF396,1/COUNTA($J$3:$J396))-1)*360/28</f>
        <v>0.10870794921864459</v>
      </c>
    </row>
    <row r="397" spans="20:33" x14ac:dyDescent="0.25">
      <c r="T397" s="4">
        <f t="shared" si="71"/>
        <v>0.11244999999999999</v>
      </c>
      <c r="U397" s="55">
        <f t="shared" si="72"/>
        <v>0</v>
      </c>
      <c r="V397" s="55">
        <f t="shared" si="73"/>
        <v>0</v>
      </c>
      <c r="Y397" s="55">
        <f t="shared" si="74"/>
        <v>0</v>
      </c>
      <c r="Z397" s="55">
        <f t="shared" si="75"/>
        <v>0</v>
      </c>
      <c r="AA397" s="55">
        <f t="shared" si="76"/>
        <v>9108916.2369551975</v>
      </c>
      <c r="AB397" s="55">
        <f t="shared" si="77"/>
        <v>-9712254.5492930785</v>
      </c>
      <c r="AC397" s="55">
        <f t="shared" si="78"/>
        <v>-603338.31233788095</v>
      </c>
      <c r="AD397" s="55">
        <f t="shared" si="79"/>
        <v>0</v>
      </c>
      <c r="AE397" s="14">
        <f t="shared" si="80"/>
        <v>1</v>
      </c>
      <c r="AF397" s="14">
        <f>PRODUCT($AE$3:$AE397)</f>
        <v>1.549318229084294</v>
      </c>
      <c r="AG397" s="120">
        <f>(POWER(AF397,1/COUNTA($J$3:$J397))-1)*360/28</f>
        <v>0.10870794921864459</v>
      </c>
    </row>
    <row r="398" spans="20:33" x14ac:dyDescent="0.25">
      <c r="T398" s="4">
        <f t="shared" si="71"/>
        <v>0.11244999999999999</v>
      </c>
      <c r="U398" s="55">
        <f t="shared" si="72"/>
        <v>0</v>
      </c>
      <c r="V398" s="55">
        <f t="shared" si="73"/>
        <v>0</v>
      </c>
      <c r="Y398" s="55">
        <f t="shared" si="74"/>
        <v>0</v>
      </c>
      <c r="Z398" s="55">
        <f t="shared" si="75"/>
        <v>0</v>
      </c>
      <c r="AA398" s="55">
        <f t="shared" si="76"/>
        <v>9108916.2369551975</v>
      </c>
      <c r="AB398" s="55">
        <f t="shared" si="77"/>
        <v>-9712254.5492930785</v>
      </c>
      <c r="AC398" s="55">
        <f t="shared" si="78"/>
        <v>-603338.31233788095</v>
      </c>
      <c r="AD398" s="55">
        <f t="shared" si="79"/>
        <v>0</v>
      </c>
      <c r="AE398" s="14">
        <f t="shared" si="80"/>
        <v>1</v>
      </c>
      <c r="AF398" s="14">
        <f>PRODUCT($AE$3:$AE398)</f>
        <v>1.549318229084294</v>
      </c>
      <c r="AG398" s="120">
        <f>(POWER(AF398,1/COUNTA($J$3:$J398))-1)*360/28</f>
        <v>0.10870794921864459</v>
      </c>
    </row>
    <row r="399" spans="20:33" x14ac:dyDescent="0.25">
      <c r="T399" s="4">
        <f t="shared" si="71"/>
        <v>0.11244999999999999</v>
      </c>
      <c r="U399" s="55">
        <f t="shared" si="72"/>
        <v>0</v>
      </c>
      <c r="V399" s="55">
        <f t="shared" si="73"/>
        <v>0</v>
      </c>
      <c r="Y399" s="55">
        <f t="shared" si="74"/>
        <v>0</v>
      </c>
      <c r="Z399" s="55">
        <f t="shared" si="75"/>
        <v>0</v>
      </c>
      <c r="AA399" s="55">
        <f t="shared" si="76"/>
        <v>9108916.2369551975</v>
      </c>
      <c r="AB399" s="55">
        <f t="shared" si="77"/>
        <v>-9712254.5492930785</v>
      </c>
      <c r="AC399" s="55">
        <f t="shared" si="78"/>
        <v>-603338.31233788095</v>
      </c>
      <c r="AD399" s="55">
        <f t="shared" si="79"/>
        <v>0</v>
      </c>
      <c r="AE399" s="14">
        <f t="shared" si="80"/>
        <v>1</v>
      </c>
      <c r="AF399" s="14">
        <f>PRODUCT($AE$3:$AE399)</f>
        <v>1.549318229084294</v>
      </c>
      <c r="AG399" s="120">
        <f>(POWER(AF399,1/COUNTA($J$3:$J399))-1)*360/28</f>
        <v>0.10870794921864459</v>
      </c>
    </row>
    <row r="400" spans="20:33" x14ac:dyDescent="0.25">
      <c r="T400" s="4">
        <f t="shared" si="71"/>
        <v>0.11244999999999999</v>
      </c>
      <c r="U400" s="55">
        <f t="shared" si="72"/>
        <v>0</v>
      </c>
      <c r="V400" s="55">
        <f t="shared" si="73"/>
        <v>0</v>
      </c>
      <c r="Y400" s="55">
        <f t="shared" si="74"/>
        <v>0</v>
      </c>
      <c r="Z400" s="55">
        <f t="shared" si="75"/>
        <v>0</v>
      </c>
      <c r="AA400" s="55">
        <f t="shared" si="76"/>
        <v>9108916.2369551975</v>
      </c>
      <c r="AB400" s="55">
        <f t="shared" si="77"/>
        <v>-9712254.5492930785</v>
      </c>
      <c r="AC400" s="55">
        <f t="shared" si="78"/>
        <v>-603338.31233788095</v>
      </c>
      <c r="AD400" s="55">
        <f t="shared" si="79"/>
        <v>0</v>
      </c>
      <c r="AE400" s="14">
        <f t="shared" si="80"/>
        <v>1</v>
      </c>
      <c r="AF400" s="14">
        <f>PRODUCT($AE$3:$AE400)</f>
        <v>1.549318229084294</v>
      </c>
      <c r="AG400" s="120">
        <f>(POWER(AF400,1/COUNTA($J$3:$J400))-1)*360/28</f>
        <v>0.10870794921864459</v>
      </c>
    </row>
    <row r="401" spans="20:33" x14ac:dyDescent="0.25">
      <c r="T401" s="4">
        <f t="shared" si="71"/>
        <v>0.11244999999999999</v>
      </c>
      <c r="U401" s="55">
        <f t="shared" si="72"/>
        <v>0</v>
      </c>
      <c r="V401" s="55">
        <f t="shared" si="73"/>
        <v>0</v>
      </c>
      <c r="Y401" s="55">
        <f t="shared" si="74"/>
        <v>0</v>
      </c>
      <c r="Z401" s="55">
        <f t="shared" si="75"/>
        <v>0</v>
      </c>
      <c r="AA401" s="55">
        <f t="shared" si="76"/>
        <v>9108916.2369551975</v>
      </c>
      <c r="AB401" s="55">
        <f t="shared" si="77"/>
        <v>-9712254.5492930785</v>
      </c>
      <c r="AC401" s="55">
        <f t="shared" si="78"/>
        <v>-603338.31233788095</v>
      </c>
      <c r="AD401" s="55">
        <f t="shared" si="79"/>
        <v>0</v>
      </c>
      <c r="AE401" s="14">
        <f t="shared" si="80"/>
        <v>1</v>
      </c>
      <c r="AF401" s="14">
        <f>PRODUCT($AE$3:$AE401)</f>
        <v>1.549318229084294</v>
      </c>
      <c r="AG401" s="120">
        <f>(POWER(AF401,1/COUNTA($J$3:$J401))-1)*360/28</f>
        <v>0.10870794921864459</v>
      </c>
    </row>
    <row r="402" spans="20:33" x14ac:dyDescent="0.25">
      <c r="T402" s="4">
        <f t="shared" si="71"/>
        <v>0.11244999999999999</v>
      </c>
      <c r="U402" s="55">
        <f t="shared" si="72"/>
        <v>0</v>
      </c>
      <c r="V402" s="55">
        <f t="shared" si="73"/>
        <v>0</v>
      </c>
      <c r="Y402" s="55">
        <f t="shared" si="74"/>
        <v>0</v>
      </c>
      <c r="Z402" s="55">
        <f t="shared" si="75"/>
        <v>0</v>
      </c>
      <c r="AA402" s="55">
        <f t="shared" si="76"/>
        <v>9108916.2369551975</v>
      </c>
      <c r="AB402" s="55">
        <f t="shared" si="77"/>
        <v>-9712254.5492930785</v>
      </c>
      <c r="AC402" s="55">
        <f t="shared" si="78"/>
        <v>-603338.31233788095</v>
      </c>
      <c r="AD402" s="55">
        <f t="shared" si="79"/>
        <v>0</v>
      </c>
      <c r="AE402" s="14">
        <f t="shared" si="80"/>
        <v>1</v>
      </c>
      <c r="AF402" s="14">
        <f>PRODUCT($AE$3:$AE402)</f>
        <v>1.549318229084294</v>
      </c>
      <c r="AG402" s="120">
        <f>(POWER(AF402,1/COUNTA($J$3:$J402))-1)*360/28</f>
        <v>0.10870794921864459</v>
      </c>
    </row>
    <row r="403" spans="20:33" x14ac:dyDescent="0.25">
      <c r="T403" s="4">
        <f t="shared" si="71"/>
        <v>0.11244999999999999</v>
      </c>
      <c r="U403" s="55">
        <f t="shared" si="72"/>
        <v>0</v>
      </c>
      <c r="V403" s="55">
        <f t="shared" si="73"/>
        <v>0</v>
      </c>
      <c r="Y403" s="55">
        <f t="shared" si="74"/>
        <v>0</v>
      </c>
      <c r="Z403" s="55">
        <f t="shared" si="75"/>
        <v>0</v>
      </c>
      <c r="AA403" s="55">
        <f t="shared" si="76"/>
        <v>9108916.2369551975</v>
      </c>
      <c r="AB403" s="55">
        <f t="shared" si="77"/>
        <v>-9712254.5492930785</v>
      </c>
      <c r="AC403" s="55">
        <f t="shared" si="78"/>
        <v>-603338.31233788095</v>
      </c>
      <c r="AD403" s="55">
        <f t="shared" si="79"/>
        <v>0</v>
      </c>
      <c r="AE403" s="14">
        <f t="shared" si="80"/>
        <v>1</v>
      </c>
      <c r="AF403" s="14">
        <f>PRODUCT($AE$3:$AE403)</f>
        <v>1.549318229084294</v>
      </c>
      <c r="AG403" s="120">
        <f>(POWER(AF403,1/COUNTA($J$3:$J403))-1)*360/28</f>
        <v>0.10870794921864459</v>
      </c>
    </row>
    <row r="404" spans="20:33" x14ac:dyDescent="0.25">
      <c r="T404" s="4">
        <f t="shared" si="71"/>
        <v>0.11244999999999999</v>
      </c>
      <c r="U404" s="55">
        <f t="shared" si="72"/>
        <v>0</v>
      </c>
      <c r="V404" s="55">
        <f t="shared" si="73"/>
        <v>0</v>
      </c>
      <c r="Y404" s="55">
        <f t="shared" si="74"/>
        <v>0</v>
      </c>
      <c r="Z404" s="55">
        <f t="shared" si="75"/>
        <v>0</v>
      </c>
      <c r="AA404" s="55">
        <f t="shared" si="76"/>
        <v>9108916.2369551975</v>
      </c>
      <c r="AB404" s="55">
        <f t="shared" si="77"/>
        <v>-9712254.5492930785</v>
      </c>
      <c r="AC404" s="55">
        <f t="shared" si="78"/>
        <v>-603338.31233788095</v>
      </c>
      <c r="AD404" s="55">
        <f t="shared" si="79"/>
        <v>0</v>
      </c>
      <c r="AE404" s="14">
        <f t="shared" si="80"/>
        <v>1</v>
      </c>
      <c r="AF404" s="14">
        <f>PRODUCT($AE$3:$AE404)</f>
        <v>1.549318229084294</v>
      </c>
      <c r="AG404" s="120">
        <f>(POWER(AF404,1/COUNTA($J$3:$J404))-1)*360/28</f>
        <v>0.10870794921864459</v>
      </c>
    </row>
    <row r="405" spans="20:33" x14ac:dyDescent="0.25">
      <c r="T405" s="4">
        <f t="shared" si="71"/>
        <v>0.11244999999999999</v>
      </c>
      <c r="U405" s="55">
        <f t="shared" si="72"/>
        <v>0</v>
      </c>
      <c r="V405" s="55">
        <f t="shared" si="73"/>
        <v>0</v>
      </c>
      <c r="Y405" s="55">
        <f t="shared" si="74"/>
        <v>0</v>
      </c>
      <c r="Z405" s="55">
        <f t="shared" si="75"/>
        <v>0</v>
      </c>
      <c r="AA405" s="55">
        <f t="shared" si="76"/>
        <v>9108916.2369551975</v>
      </c>
      <c r="AB405" s="55">
        <f t="shared" si="77"/>
        <v>-9712254.5492930785</v>
      </c>
      <c r="AC405" s="55">
        <f t="shared" si="78"/>
        <v>-603338.31233788095</v>
      </c>
      <c r="AD405" s="55">
        <f t="shared" si="79"/>
        <v>0</v>
      </c>
      <c r="AE405" s="14">
        <f t="shared" si="80"/>
        <v>1</v>
      </c>
      <c r="AF405" s="14">
        <f>PRODUCT($AE$3:$AE405)</f>
        <v>1.549318229084294</v>
      </c>
      <c r="AG405" s="120">
        <f>(POWER(AF405,1/COUNTA($J$3:$J405))-1)*360/28</f>
        <v>0.10870794921864459</v>
      </c>
    </row>
    <row r="406" spans="20:33" x14ac:dyDescent="0.25">
      <c r="T406" s="4">
        <f t="shared" si="71"/>
        <v>0.11244999999999999</v>
      </c>
      <c r="U406" s="55">
        <f t="shared" si="72"/>
        <v>0</v>
      </c>
      <c r="V406" s="55">
        <f t="shared" si="73"/>
        <v>0</v>
      </c>
      <c r="Y406" s="55">
        <f t="shared" si="74"/>
        <v>0</v>
      </c>
      <c r="Z406" s="55">
        <f t="shared" si="75"/>
        <v>0</v>
      </c>
      <c r="AA406" s="55">
        <f t="shared" si="76"/>
        <v>9108916.2369551975</v>
      </c>
      <c r="AB406" s="55">
        <f t="shared" si="77"/>
        <v>-9712254.5492930785</v>
      </c>
      <c r="AC406" s="55">
        <f t="shared" si="78"/>
        <v>-603338.31233788095</v>
      </c>
      <c r="AD406" s="55">
        <f t="shared" si="79"/>
        <v>0</v>
      </c>
      <c r="AE406" s="14">
        <f t="shared" si="80"/>
        <v>1</v>
      </c>
      <c r="AF406" s="14">
        <f>PRODUCT($AE$3:$AE406)</f>
        <v>1.549318229084294</v>
      </c>
      <c r="AG406" s="120">
        <f>(POWER(AF406,1/COUNTA($J$3:$J406))-1)*360/28</f>
        <v>0.10870794921864459</v>
      </c>
    </row>
    <row r="407" spans="20:33" x14ac:dyDescent="0.25">
      <c r="T407" s="4">
        <f t="shared" si="71"/>
        <v>0.11244999999999999</v>
      </c>
      <c r="U407" s="55">
        <f t="shared" si="72"/>
        <v>0</v>
      </c>
      <c r="V407" s="55">
        <f t="shared" si="73"/>
        <v>0</v>
      </c>
      <c r="Y407" s="55">
        <f t="shared" si="74"/>
        <v>0</v>
      </c>
      <c r="Z407" s="55">
        <f t="shared" si="75"/>
        <v>0</v>
      </c>
      <c r="AA407" s="55">
        <f t="shared" si="76"/>
        <v>9108916.2369551975</v>
      </c>
      <c r="AB407" s="55">
        <f t="shared" si="77"/>
        <v>-9712254.5492930785</v>
      </c>
      <c r="AC407" s="55">
        <f t="shared" si="78"/>
        <v>-603338.31233788095</v>
      </c>
      <c r="AD407" s="55">
        <f t="shared" si="79"/>
        <v>0</v>
      </c>
      <c r="AE407" s="14">
        <f t="shared" si="80"/>
        <v>1</v>
      </c>
      <c r="AF407" s="14">
        <f>PRODUCT($AE$3:$AE407)</f>
        <v>1.549318229084294</v>
      </c>
      <c r="AG407" s="120">
        <f>(POWER(AF407,1/COUNTA($J$3:$J407))-1)*360/28</f>
        <v>0.10870794921864459</v>
      </c>
    </row>
    <row r="408" spans="20:33" x14ac:dyDescent="0.25">
      <c r="T408" s="4">
        <f t="shared" si="71"/>
        <v>0.11244999999999999</v>
      </c>
      <c r="U408" s="55">
        <f t="shared" si="72"/>
        <v>0</v>
      </c>
      <c r="V408" s="55">
        <f t="shared" si="73"/>
        <v>0</v>
      </c>
      <c r="Y408" s="55">
        <f t="shared" si="74"/>
        <v>0</v>
      </c>
      <c r="Z408" s="55">
        <f t="shared" si="75"/>
        <v>0</v>
      </c>
      <c r="AA408" s="55">
        <f t="shared" si="76"/>
        <v>9108916.2369551975</v>
      </c>
      <c r="AB408" s="55">
        <f t="shared" si="77"/>
        <v>-9712254.5492930785</v>
      </c>
      <c r="AC408" s="55">
        <f t="shared" si="78"/>
        <v>-603338.31233788095</v>
      </c>
      <c r="AD408" s="55">
        <f t="shared" si="79"/>
        <v>0</v>
      </c>
      <c r="AE408" s="14">
        <f t="shared" si="80"/>
        <v>1</v>
      </c>
      <c r="AF408" s="14">
        <f>PRODUCT($AE$3:$AE408)</f>
        <v>1.549318229084294</v>
      </c>
      <c r="AG408" s="120">
        <f>(POWER(AF408,1/COUNTA($J$3:$J408))-1)*360/28</f>
        <v>0.10870794921864459</v>
      </c>
    </row>
    <row r="409" spans="20:33" x14ac:dyDescent="0.25">
      <c r="T409" s="4">
        <f t="shared" si="71"/>
        <v>0.11244999999999999</v>
      </c>
      <c r="U409" s="55">
        <f t="shared" si="72"/>
        <v>0</v>
      </c>
      <c r="V409" s="55">
        <f t="shared" si="73"/>
        <v>0</v>
      </c>
      <c r="Y409" s="55">
        <f t="shared" si="74"/>
        <v>0</v>
      </c>
      <c r="Z409" s="55">
        <f t="shared" si="75"/>
        <v>0</v>
      </c>
      <c r="AA409" s="55">
        <f t="shared" si="76"/>
        <v>9108916.2369551975</v>
      </c>
      <c r="AB409" s="55">
        <f t="shared" si="77"/>
        <v>-9712254.5492930785</v>
      </c>
      <c r="AC409" s="55">
        <f t="shared" si="78"/>
        <v>-603338.31233788095</v>
      </c>
      <c r="AD409" s="55">
        <f t="shared" si="79"/>
        <v>0</v>
      </c>
      <c r="AE409" s="14">
        <f t="shared" si="80"/>
        <v>1</v>
      </c>
      <c r="AF409" s="14">
        <f>PRODUCT($AE$3:$AE409)</f>
        <v>1.549318229084294</v>
      </c>
      <c r="AG409" s="120">
        <f>(POWER(AF409,1/COUNTA($J$3:$J409))-1)*360/28</f>
        <v>0.10870794921864459</v>
      </c>
    </row>
    <row r="410" spans="20:33" x14ac:dyDescent="0.25">
      <c r="T410" s="4">
        <f t="shared" si="71"/>
        <v>0.11244999999999999</v>
      </c>
      <c r="U410" s="55">
        <f t="shared" si="72"/>
        <v>0</v>
      </c>
      <c r="V410" s="55">
        <f t="shared" si="73"/>
        <v>0</v>
      </c>
      <c r="Y410" s="55">
        <f t="shared" si="74"/>
        <v>0</v>
      </c>
      <c r="Z410" s="55">
        <f t="shared" si="75"/>
        <v>0</v>
      </c>
      <c r="AA410" s="55">
        <f t="shared" si="76"/>
        <v>9108916.2369551975</v>
      </c>
      <c r="AB410" s="55">
        <f t="shared" si="77"/>
        <v>-9712254.5492930785</v>
      </c>
      <c r="AC410" s="55">
        <f t="shared" si="78"/>
        <v>-603338.31233788095</v>
      </c>
      <c r="AD410" s="55">
        <f t="shared" si="79"/>
        <v>0</v>
      </c>
      <c r="AE410" s="14">
        <f t="shared" si="80"/>
        <v>1</v>
      </c>
      <c r="AF410" s="14">
        <f>PRODUCT($AE$3:$AE410)</f>
        <v>1.549318229084294</v>
      </c>
      <c r="AG410" s="120">
        <f>(POWER(AF410,1/COUNTA($J$3:$J410))-1)*360/28</f>
        <v>0.10870794921864459</v>
      </c>
    </row>
    <row r="411" spans="20:33" x14ac:dyDescent="0.25">
      <c r="T411" s="4">
        <f t="shared" si="71"/>
        <v>0.11244999999999999</v>
      </c>
      <c r="U411" s="55">
        <f t="shared" si="72"/>
        <v>0</v>
      </c>
      <c r="V411" s="55">
        <f t="shared" si="73"/>
        <v>0</v>
      </c>
      <c r="Y411" s="55">
        <f t="shared" si="74"/>
        <v>0</v>
      </c>
      <c r="Z411" s="55">
        <f t="shared" si="75"/>
        <v>0</v>
      </c>
      <c r="AA411" s="55">
        <f t="shared" si="76"/>
        <v>9108916.2369551975</v>
      </c>
      <c r="AB411" s="55">
        <f t="shared" si="77"/>
        <v>-9712254.5492930785</v>
      </c>
      <c r="AC411" s="55">
        <f t="shared" si="78"/>
        <v>-603338.31233788095</v>
      </c>
      <c r="AD411" s="55">
        <f t="shared" si="79"/>
        <v>0</v>
      </c>
      <c r="AE411" s="14">
        <f t="shared" si="80"/>
        <v>1</v>
      </c>
      <c r="AF411" s="14">
        <f>PRODUCT($AE$3:$AE411)</f>
        <v>1.549318229084294</v>
      </c>
      <c r="AG411" s="120">
        <f>(POWER(AF411,1/COUNTA($J$3:$J411))-1)*360/28</f>
        <v>0.10870794921864459</v>
      </c>
    </row>
    <row r="412" spans="20:33" x14ac:dyDescent="0.25">
      <c r="T412" s="4">
        <f t="shared" si="71"/>
        <v>0.11244999999999999</v>
      </c>
      <c r="U412" s="55">
        <f t="shared" si="72"/>
        <v>0</v>
      </c>
      <c r="V412" s="55">
        <f t="shared" si="73"/>
        <v>0</v>
      </c>
      <c r="Y412" s="55">
        <f t="shared" si="74"/>
        <v>0</v>
      </c>
      <c r="Z412" s="55">
        <f t="shared" si="75"/>
        <v>0</v>
      </c>
      <c r="AA412" s="55">
        <f t="shared" si="76"/>
        <v>9108916.2369551975</v>
      </c>
      <c r="AB412" s="55">
        <f t="shared" si="77"/>
        <v>-9712254.5492930785</v>
      </c>
      <c r="AC412" s="55">
        <f t="shared" si="78"/>
        <v>-603338.31233788095</v>
      </c>
      <c r="AD412" s="55">
        <f t="shared" si="79"/>
        <v>0</v>
      </c>
      <c r="AE412" s="14">
        <f t="shared" si="80"/>
        <v>1</v>
      </c>
      <c r="AF412" s="14">
        <f>PRODUCT($AE$3:$AE412)</f>
        <v>1.549318229084294</v>
      </c>
      <c r="AG412" s="120">
        <f>(POWER(AF412,1/COUNTA($J$3:$J412))-1)*360/28</f>
        <v>0.10870794921864459</v>
      </c>
    </row>
    <row r="413" spans="20:33" x14ac:dyDescent="0.25">
      <c r="T413" s="4">
        <f t="shared" si="71"/>
        <v>0.11244999999999999</v>
      </c>
      <c r="U413" s="55">
        <f t="shared" si="72"/>
        <v>0</v>
      </c>
      <c r="V413" s="55">
        <f t="shared" si="73"/>
        <v>0</v>
      </c>
      <c r="Y413" s="55">
        <f t="shared" si="74"/>
        <v>0</v>
      </c>
      <c r="Z413" s="55">
        <f t="shared" si="75"/>
        <v>0</v>
      </c>
      <c r="AA413" s="55">
        <f t="shared" si="76"/>
        <v>9108916.2369551975</v>
      </c>
      <c r="AB413" s="55">
        <f t="shared" si="77"/>
        <v>-9712254.5492930785</v>
      </c>
      <c r="AC413" s="55">
        <f t="shared" si="78"/>
        <v>-603338.31233788095</v>
      </c>
      <c r="AD413" s="55">
        <f t="shared" si="79"/>
        <v>0</v>
      </c>
      <c r="AE413" s="14">
        <f t="shared" si="80"/>
        <v>1</v>
      </c>
      <c r="AF413" s="14">
        <f>PRODUCT($AE$3:$AE413)</f>
        <v>1.549318229084294</v>
      </c>
      <c r="AG413" s="120">
        <f>(POWER(AF413,1/COUNTA($J$3:$J413))-1)*360/28</f>
        <v>0.10870794921864459</v>
      </c>
    </row>
    <row r="414" spans="20:33" x14ac:dyDescent="0.25">
      <c r="T414" s="4">
        <f t="shared" si="71"/>
        <v>0.11244999999999999</v>
      </c>
      <c r="U414" s="55">
        <f t="shared" si="72"/>
        <v>0</v>
      </c>
      <c r="V414" s="55">
        <f t="shared" si="73"/>
        <v>0</v>
      </c>
      <c r="Y414" s="55">
        <f t="shared" si="74"/>
        <v>0</v>
      </c>
      <c r="Z414" s="55">
        <f t="shared" si="75"/>
        <v>0</v>
      </c>
      <c r="AA414" s="55">
        <f t="shared" si="76"/>
        <v>9108916.2369551975</v>
      </c>
      <c r="AB414" s="55">
        <f t="shared" si="77"/>
        <v>-9712254.5492930785</v>
      </c>
      <c r="AC414" s="55">
        <f t="shared" si="78"/>
        <v>-603338.31233788095</v>
      </c>
      <c r="AD414" s="55">
        <f t="shared" si="79"/>
        <v>0</v>
      </c>
      <c r="AE414" s="14">
        <f t="shared" si="80"/>
        <v>1</v>
      </c>
      <c r="AF414" s="14">
        <f>PRODUCT($AE$3:$AE414)</f>
        <v>1.549318229084294</v>
      </c>
      <c r="AG414" s="120">
        <f>(POWER(AF414,1/COUNTA($J$3:$J414))-1)*360/28</f>
        <v>0.10870794921864459</v>
      </c>
    </row>
    <row r="415" spans="20:33" x14ac:dyDescent="0.25">
      <c r="T415" s="4">
        <f t="shared" si="71"/>
        <v>0.11244999999999999</v>
      </c>
      <c r="U415" s="55">
        <f t="shared" si="72"/>
        <v>0</v>
      </c>
      <c r="V415" s="55">
        <f t="shared" si="73"/>
        <v>0</v>
      </c>
      <c r="Y415" s="55">
        <f t="shared" si="74"/>
        <v>0</v>
      </c>
      <c r="Z415" s="55">
        <f t="shared" si="75"/>
        <v>0</v>
      </c>
      <c r="AA415" s="55">
        <f t="shared" si="76"/>
        <v>9108916.2369551975</v>
      </c>
      <c r="AB415" s="55">
        <f t="shared" si="77"/>
        <v>-9712254.5492930785</v>
      </c>
      <c r="AC415" s="55">
        <f t="shared" si="78"/>
        <v>-603338.31233788095</v>
      </c>
      <c r="AD415" s="55">
        <f t="shared" si="79"/>
        <v>0</v>
      </c>
      <c r="AE415" s="14">
        <f t="shared" si="80"/>
        <v>1</v>
      </c>
      <c r="AF415" s="14">
        <f>PRODUCT($AE$3:$AE415)</f>
        <v>1.549318229084294</v>
      </c>
      <c r="AG415" s="120">
        <f>(POWER(AF415,1/COUNTA($J$3:$J415))-1)*360/28</f>
        <v>0.10870794921864459</v>
      </c>
    </row>
    <row r="416" spans="20:33" x14ac:dyDescent="0.25">
      <c r="T416" s="4">
        <f t="shared" si="71"/>
        <v>0.11244999999999999</v>
      </c>
      <c r="U416" s="55">
        <f t="shared" si="72"/>
        <v>0</v>
      </c>
      <c r="V416" s="55">
        <f t="shared" si="73"/>
        <v>0</v>
      </c>
      <c r="Y416" s="55">
        <f t="shared" si="74"/>
        <v>0</v>
      </c>
      <c r="Z416" s="55">
        <f t="shared" si="75"/>
        <v>0</v>
      </c>
      <c r="AA416" s="55">
        <f t="shared" si="76"/>
        <v>9108916.2369551975</v>
      </c>
      <c r="AB416" s="55">
        <f t="shared" si="77"/>
        <v>-9712254.5492930785</v>
      </c>
      <c r="AC416" s="55">
        <f t="shared" si="78"/>
        <v>-603338.31233788095</v>
      </c>
      <c r="AD416" s="55">
        <f t="shared" si="79"/>
        <v>0</v>
      </c>
      <c r="AE416" s="14">
        <f t="shared" si="80"/>
        <v>1</v>
      </c>
      <c r="AF416" s="14">
        <f>PRODUCT($AE$3:$AE416)</f>
        <v>1.549318229084294</v>
      </c>
      <c r="AG416" s="120">
        <f>(POWER(AF416,1/COUNTA($J$3:$J416))-1)*360/28</f>
        <v>0.10870794921864459</v>
      </c>
    </row>
    <row r="417" spans="20:33" x14ac:dyDescent="0.25">
      <c r="T417" s="4">
        <f t="shared" si="71"/>
        <v>0.11244999999999999</v>
      </c>
      <c r="U417" s="55">
        <f t="shared" si="72"/>
        <v>0</v>
      </c>
      <c r="V417" s="55">
        <f t="shared" si="73"/>
        <v>0</v>
      </c>
      <c r="Y417" s="55">
        <f t="shared" si="74"/>
        <v>0</v>
      </c>
      <c r="Z417" s="55">
        <f t="shared" si="75"/>
        <v>0</v>
      </c>
      <c r="AA417" s="55">
        <f t="shared" si="76"/>
        <v>9108916.2369551975</v>
      </c>
      <c r="AB417" s="55">
        <f t="shared" si="77"/>
        <v>-9712254.5492930785</v>
      </c>
      <c r="AC417" s="55">
        <f t="shared" si="78"/>
        <v>-603338.31233788095</v>
      </c>
      <c r="AD417" s="55">
        <f t="shared" si="79"/>
        <v>0</v>
      </c>
      <c r="AE417" s="14">
        <f t="shared" si="80"/>
        <v>1</v>
      </c>
      <c r="AF417" s="14">
        <f>PRODUCT($AE$3:$AE417)</f>
        <v>1.549318229084294</v>
      </c>
      <c r="AG417" s="120">
        <f>(POWER(AF417,1/COUNTA($J$3:$J417))-1)*360/28</f>
        <v>0.10870794921864459</v>
      </c>
    </row>
    <row r="418" spans="20:33" x14ac:dyDescent="0.25">
      <c r="T418" s="4">
        <f t="shared" si="71"/>
        <v>0.11244999999999999</v>
      </c>
      <c r="U418" s="55">
        <f t="shared" si="72"/>
        <v>0</v>
      </c>
      <c r="V418" s="55">
        <f t="shared" si="73"/>
        <v>0</v>
      </c>
      <c r="Y418" s="55">
        <f t="shared" si="74"/>
        <v>0</v>
      </c>
      <c r="Z418" s="55">
        <f t="shared" si="75"/>
        <v>0</v>
      </c>
      <c r="AA418" s="55">
        <f t="shared" si="76"/>
        <v>9108916.2369551975</v>
      </c>
      <c r="AB418" s="55">
        <f t="shared" si="77"/>
        <v>-9712254.5492930785</v>
      </c>
      <c r="AC418" s="55">
        <f t="shared" si="78"/>
        <v>-603338.31233788095</v>
      </c>
      <c r="AD418" s="55">
        <f t="shared" si="79"/>
        <v>0</v>
      </c>
      <c r="AE418" s="14">
        <f t="shared" si="80"/>
        <v>1</v>
      </c>
      <c r="AF418" s="14">
        <f>PRODUCT($AE$3:$AE418)</f>
        <v>1.549318229084294</v>
      </c>
      <c r="AG418" s="120">
        <f>(POWER(AF418,1/COUNTA($J$3:$J418))-1)*360/28</f>
        <v>0.10870794921864459</v>
      </c>
    </row>
    <row r="419" spans="20:33" x14ac:dyDescent="0.25">
      <c r="T419" s="4">
        <f t="shared" si="71"/>
        <v>0.11244999999999999</v>
      </c>
      <c r="U419" s="55">
        <f t="shared" si="72"/>
        <v>0</v>
      </c>
      <c r="V419" s="55">
        <f t="shared" si="73"/>
        <v>0</v>
      </c>
      <c r="Y419" s="55">
        <f t="shared" si="74"/>
        <v>0</v>
      </c>
      <c r="Z419" s="55">
        <f t="shared" si="75"/>
        <v>0</v>
      </c>
      <c r="AA419" s="55">
        <f t="shared" si="76"/>
        <v>9108916.2369551975</v>
      </c>
      <c r="AB419" s="55">
        <f t="shared" si="77"/>
        <v>-9712254.5492930785</v>
      </c>
      <c r="AC419" s="55">
        <f t="shared" si="78"/>
        <v>-603338.31233788095</v>
      </c>
      <c r="AD419" s="55">
        <f t="shared" si="79"/>
        <v>0</v>
      </c>
      <c r="AE419" s="14">
        <f t="shared" si="80"/>
        <v>1</v>
      </c>
      <c r="AF419" s="14">
        <f>PRODUCT($AE$3:$AE419)</f>
        <v>1.549318229084294</v>
      </c>
      <c r="AG419" s="120">
        <f>(POWER(AF419,1/COUNTA($J$3:$J419))-1)*360/28</f>
        <v>0.10870794921864459</v>
      </c>
    </row>
    <row r="420" spans="20:33" x14ac:dyDescent="0.25">
      <c r="T420" s="4">
        <f t="shared" si="71"/>
        <v>0.11244999999999999</v>
      </c>
      <c r="U420" s="55">
        <f t="shared" si="72"/>
        <v>0</v>
      </c>
      <c r="V420" s="55">
        <f t="shared" si="73"/>
        <v>0</v>
      </c>
      <c r="Y420" s="55">
        <f t="shared" si="74"/>
        <v>0</v>
      </c>
      <c r="Z420" s="55">
        <f t="shared" si="75"/>
        <v>0</v>
      </c>
      <c r="AA420" s="55">
        <f t="shared" si="76"/>
        <v>9108916.2369551975</v>
      </c>
      <c r="AB420" s="55">
        <f t="shared" si="77"/>
        <v>-9712254.5492930785</v>
      </c>
      <c r="AC420" s="55">
        <f t="shared" si="78"/>
        <v>-603338.31233788095</v>
      </c>
      <c r="AD420" s="55">
        <f t="shared" si="79"/>
        <v>0</v>
      </c>
      <c r="AE420" s="14">
        <f t="shared" si="80"/>
        <v>1</v>
      </c>
      <c r="AF420" s="14">
        <f>PRODUCT($AE$3:$AE420)</f>
        <v>1.549318229084294</v>
      </c>
      <c r="AG420" s="120">
        <f>(POWER(AF420,1/COUNTA($J$3:$J420))-1)*360/28</f>
        <v>0.10870794921864459</v>
      </c>
    </row>
    <row r="421" spans="20:33" x14ac:dyDescent="0.25">
      <c r="T421" s="4">
        <f t="shared" si="71"/>
        <v>0.11244999999999999</v>
      </c>
      <c r="U421" s="55">
        <f t="shared" si="72"/>
        <v>0</v>
      </c>
      <c r="V421" s="55">
        <f t="shared" si="73"/>
        <v>0</v>
      </c>
      <c r="Y421" s="55">
        <f t="shared" si="74"/>
        <v>0</v>
      </c>
      <c r="Z421" s="55">
        <f t="shared" si="75"/>
        <v>0</v>
      </c>
      <c r="AA421" s="55">
        <f t="shared" si="76"/>
        <v>9108916.2369551975</v>
      </c>
      <c r="AB421" s="55">
        <f t="shared" si="77"/>
        <v>-9712254.5492930785</v>
      </c>
      <c r="AC421" s="55">
        <f t="shared" si="78"/>
        <v>-603338.31233788095</v>
      </c>
      <c r="AD421" s="55">
        <f t="shared" si="79"/>
        <v>0</v>
      </c>
      <c r="AE421" s="14">
        <f t="shared" si="80"/>
        <v>1</v>
      </c>
      <c r="AF421" s="14">
        <f>PRODUCT($AE$3:$AE421)</f>
        <v>1.549318229084294</v>
      </c>
      <c r="AG421" s="120">
        <f>(POWER(AF421,1/COUNTA($J$3:$J421))-1)*360/28</f>
        <v>0.10870794921864459</v>
      </c>
    </row>
    <row r="422" spans="20:33" x14ac:dyDescent="0.25">
      <c r="T422" s="4">
        <f t="shared" si="71"/>
        <v>0.11244999999999999</v>
      </c>
      <c r="U422" s="55">
        <f t="shared" si="72"/>
        <v>0</v>
      </c>
      <c r="V422" s="55">
        <f t="shared" si="73"/>
        <v>0</v>
      </c>
      <c r="Y422" s="55">
        <f t="shared" si="74"/>
        <v>0</v>
      </c>
      <c r="Z422" s="55">
        <f t="shared" si="75"/>
        <v>0</v>
      </c>
      <c r="AA422" s="55">
        <f t="shared" si="76"/>
        <v>9108916.2369551975</v>
      </c>
      <c r="AB422" s="55">
        <f t="shared" si="77"/>
        <v>-9712254.5492930785</v>
      </c>
      <c r="AC422" s="55">
        <f t="shared" si="78"/>
        <v>-603338.31233788095</v>
      </c>
      <c r="AD422" s="55">
        <f t="shared" si="79"/>
        <v>0</v>
      </c>
      <c r="AE422" s="14">
        <f t="shared" si="80"/>
        <v>1</v>
      </c>
      <c r="AF422" s="14">
        <f>PRODUCT($AE$3:$AE422)</f>
        <v>1.549318229084294</v>
      </c>
      <c r="AG422" s="120">
        <f>(POWER(AF422,1/COUNTA($J$3:$J422))-1)*360/28</f>
        <v>0.10870794921864459</v>
      </c>
    </row>
    <row r="423" spans="20:33" x14ac:dyDescent="0.25">
      <c r="T423" s="4">
        <f t="shared" si="71"/>
        <v>0.11244999999999999</v>
      </c>
      <c r="U423" s="55">
        <f t="shared" si="72"/>
        <v>0</v>
      </c>
      <c r="V423" s="55">
        <f t="shared" si="73"/>
        <v>0</v>
      </c>
      <c r="Y423" s="55">
        <f t="shared" si="74"/>
        <v>0</v>
      </c>
      <c r="Z423" s="55">
        <f t="shared" si="75"/>
        <v>0</v>
      </c>
      <c r="AA423" s="55">
        <f t="shared" si="76"/>
        <v>9108916.2369551975</v>
      </c>
      <c r="AB423" s="55">
        <f t="shared" si="77"/>
        <v>-9712254.5492930785</v>
      </c>
      <c r="AC423" s="55">
        <f t="shared" si="78"/>
        <v>-603338.31233788095</v>
      </c>
      <c r="AD423" s="55">
        <f t="shared" si="79"/>
        <v>0</v>
      </c>
      <c r="AE423" s="14">
        <f t="shared" si="80"/>
        <v>1</v>
      </c>
      <c r="AF423" s="14">
        <f>PRODUCT($AE$3:$AE423)</f>
        <v>1.549318229084294</v>
      </c>
      <c r="AG423" s="120">
        <f>(POWER(AF423,1/COUNTA($J$3:$J423))-1)*360/28</f>
        <v>0.10870794921864459</v>
      </c>
    </row>
    <row r="424" spans="20:33" x14ac:dyDescent="0.25">
      <c r="T424" s="4">
        <f t="shared" si="71"/>
        <v>0.11244999999999999</v>
      </c>
      <c r="U424" s="55">
        <f t="shared" si="72"/>
        <v>0</v>
      </c>
      <c r="V424" s="55">
        <f t="shared" si="73"/>
        <v>0</v>
      </c>
      <c r="Y424" s="55">
        <f t="shared" si="74"/>
        <v>0</v>
      </c>
      <c r="Z424" s="55">
        <f t="shared" si="75"/>
        <v>0</v>
      </c>
      <c r="AA424" s="55">
        <f t="shared" si="76"/>
        <v>9108916.2369551975</v>
      </c>
      <c r="AB424" s="55">
        <f t="shared" si="77"/>
        <v>-9712254.5492930785</v>
      </c>
      <c r="AC424" s="55">
        <f t="shared" si="78"/>
        <v>-603338.31233788095</v>
      </c>
      <c r="AD424" s="55">
        <f t="shared" si="79"/>
        <v>0</v>
      </c>
      <c r="AE424" s="14">
        <f t="shared" si="80"/>
        <v>1</v>
      </c>
      <c r="AF424" s="14">
        <f>PRODUCT($AE$3:$AE424)</f>
        <v>1.549318229084294</v>
      </c>
      <c r="AG424" s="120">
        <f>(POWER(AF424,1/COUNTA($J$3:$J424))-1)*360/28</f>
        <v>0.10870794921864459</v>
      </c>
    </row>
    <row r="425" spans="20:33" x14ac:dyDescent="0.25">
      <c r="T425" s="4">
        <f t="shared" si="71"/>
        <v>0.11244999999999999</v>
      </c>
      <c r="U425" s="55">
        <f t="shared" si="72"/>
        <v>0</v>
      </c>
      <c r="V425" s="55">
        <f t="shared" si="73"/>
        <v>0</v>
      </c>
      <c r="Y425" s="55">
        <f t="shared" si="74"/>
        <v>0</v>
      </c>
      <c r="Z425" s="55">
        <f t="shared" si="75"/>
        <v>0</v>
      </c>
      <c r="AA425" s="55">
        <f t="shared" si="76"/>
        <v>9108916.2369551975</v>
      </c>
      <c r="AB425" s="55">
        <f t="shared" si="77"/>
        <v>-9712254.5492930785</v>
      </c>
      <c r="AC425" s="55">
        <f t="shared" si="78"/>
        <v>-603338.31233788095</v>
      </c>
      <c r="AD425" s="55">
        <f t="shared" si="79"/>
        <v>0</v>
      </c>
      <c r="AE425" s="14">
        <f t="shared" si="80"/>
        <v>1</v>
      </c>
      <c r="AF425" s="14">
        <f>PRODUCT($AE$3:$AE425)</f>
        <v>1.549318229084294</v>
      </c>
      <c r="AG425" s="120">
        <f>(POWER(AF425,1/COUNTA($J$3:$J425))-1)*360/28</f>
        <v>0.10870794921864459</v>
      </c>
    </row>
    <row r="426" spans="20:33" x14ac:dyDescent="0.25">
      <c r="T426" s="4">
        <f t="shared" si="71"/>
        <v>0.11244999999999999</v>
      </c>
      <c r="U426" s="55">
        <f t="shared" si="72"/>
        <v>0</v>
      </c>
      <c r="V426" s="55">
        <f t="shared" si="73"/>
        <v>0</v>
      </c>
      <c r="Y426" s="55">
        <f t="shared" si="74"/>
        <v>0</v>
      </c>
      <c r="Z426" s="55">
        <f t="shared" si="75"/>
        <v>0</v>
      </c>
      <c r="AA426" s="55">
        <f t="shared" si="76"/>
        <v>9108916.2369551975</v>
      </c>
      <c r="AB426" s="55">
        <f t="shared" si="77"/>
        <v>-9712254.5492930785</v>
      </c>
      <c r="AC426" s="55">
        <f t="shared" si="78"/>
        <v>-603338.31233788095</v>
      </c>
      <c r="AD426" s="55">
        <f t="shared" si="79"/>
        <v>0</v>
      </c>
      <c r="AE426" s="14">
        <f t="shared" si="80"/>
        <v>1</v>
      </c>
      <c r="AF426" s="14">
        <f>PRODUCT($AE$3:$AE426)</f>
        <v>1.549318229084294</v>
      </c>
      <c r="AG426" s="120">
        <f>(POWER(AF426,1/COUNTA($J$3:$J426))-1)*360/28</f>
        <v>0.10870794921864459</v>
      </c>
    </row>
    <row r="427" spans="20:33" x14ac:dyDescent="0.25">
      <c r="T427" s="4">
        <f t="shared" si="71"/>
        <v>0.11244999999999999</v>
      </c>
      <c r="U427" s="55">
        <f t="shared" si="72"/>
        <v>0</v>
      </c>
      <c r="V427" s="55">
        <f t="shared" si="73"/>
        <v>0</v>
      </c>
      <c r="Y427" s="55">
        <f t="shared" si="74"/>
        <v>0</v>
      </c>
      <c r="Z427" s="55">
        <f t="shared" si="75"/>
        <v>0</v>
      </c>
      <c r="AA427" s="55">
        <f t="shared" si="76"/>
        <v>9108916.2369551975</v>
      </c>
      <c r="AB427" s="55">
        <f t="shared" si="77"/>
        <v>-9712254.5492930785</v>
      </c>
      <c r="AC427" s="55">
        <f t="shared" si="78"/>
        <v>-603338.31233788095</v>
      </c>
      <c r="AD427" s="55">
        <f t="shared" si="79"/>
        <v>0</v>
      </c>
      <c r="AE427" s="14">
        <f t="shared" si="80"/>
        <v>1</v>
      </c>
      <c r="AF427" s="14">
        <f>PRODUCT($AE$3:$AE427)</f>
        <v>1.549318229084294</v>
      </c>
      <c r="AG427" s="120">
        <f>(POWER(AF427,1/COUNTA($J$3:$J427))-1)*360/28</f>
        <v>0.10870794921864459</v>
      </c>
    </row>
    <row r="428" spans="20:33" x14ac:dyDescent="0.25">
      <c r="T428" s="4">
        <f t="shared" si="71"/>
        <v>0.11244999999999999</v>
      </c>
      <c r="U428" s="55">
        <f t="shared" si="72"/>
        <v>0</v>
      </c>
      <c r="V428" s="55">
        <f t="shared" si="73"/>
        <v>0</v>
      </c>
      <c r="Y428" s="55">
        <f t="shared" si="74"/>
        <v>0</v>
      </c>
      <c r="Z428" s="55">
        <f t="shared" si="75"/>
        <v>0</v>
      </c>
      <c r="AA428" s="55">
        <f t="shared" si="76"/>
        <v>9108916.2369551975</v>
      </c>
      <c r="AB428" s="55">
        <f t="shared" si="77"/>
        <v>-9712254.5492930785</v>
      </c>
      <c r="AC428" s="55">
        <f t="shared" si="78"/>
        <v>-603338.31233788095</v>
      </c>
      <c r="AD428" s="55">
        <f t="shared" si="79"/>
        <v>0</v>
      </c>
      <c r="AE428" s="14">
        <f t="shared" si="80"/>
        <v>1</v>
      </c>
      <c r="AF428" s="14">
        <f>PRODUCT($AE$3:$AE428)</f>
        <v>1.549318229084294</v>
      </c>
      <c r="AG428" s="120">
        <f>(POWER(AF428,1/COUNTA($J$3:$J428))-1)*360/28</f>
        <v>0.10870794921864459</v>
      </c>
    </row>
    <row r="429" spans="20:33" x14ac:dyDescent="0.25">
      <c r="T429" s="4">
        <f t="shared" si="71"/>
        <v>0.11244999999999999</v>
      </c>
      <c r="U429" s="55">
        <f t="shared" si="72"/>
        <v>0</v>
      </c>
      <c r="V429" s="55">
        <f t="shared" si="73"/>
        <v>0</v>
      </c>
      <c r="Y429" s="55">
        <f t="shared" si="74"/>
        <v>0</v>
      </c>
      <c r="Z429" s="55">
        <f t="shared" si="75"/>
        <v>0</v>
      </c>
      <c r="AA429" s="55">
        <f t="shared" si="76"/>
        <v>9108916.2369551975</v>
      </c>
      <c r="AB429" s="55">
        <f t="shared" si="77"/>
        <v>-9712254.5492930785</v>
      </c>
      <c r="AC429" s="55">
        <f t="shared" si="78"/>
        <v>-603338.31233788095</v>
      </c>
      <c r="AD429" s="55">
        <f t="shared" si="79"/>
        <v>0</v>
      </c>
      <c r="AE429" s="14">
        <f t="shared" si="80"/>
        <v>1</v>
      </c>
      <c r="AF429" s="14">
        <f>PRODUCT($AE$3:$AE429)</f>
        <v>1.549318229084294</v>
      </c>
      <c r="AG429" s="120">
        <f>(POWER(AF429,1/COUNTA($J$3:$J429))-1)*360/28</f>
        <v>0.10870794921864459</v>
      </c>
    </row>
    <row r="430" spans="20:33" x14ac:dyDescent="0.25">
      <c r="T430" s="4">
        <f t="shared" si="71"/>
        <v>0.11244999999999999</v>
      </c>
      <c r="U430" s="55">
        <f t="shared" si="72"/>
        <v>0</v>
      </c>
      <c r="V430" s="55">
        <f t="shared" si="73"/>
        <v>0</v>
      </c>
      <c r="Y430" s="55">
        <f t="shared" si="74"/>
        <v>0</v>
      </c>
      <c r="Z430" s="55">
        <f t="shared" si="75"/>
        <v>0</v>
      </c>
      <c r="AA430" s="55">
        <f t="shared" si="76"/>
        <v>9108916.2369551975</v>
      </c>
      <c r="AB430" s="55">
        <f t="shared" si="77"/>
        <v>-9712254.5492930785</v>
      </c>
      <c r="AC430" s="55">
        <f t="shared" si="78"/>
        <v>-603338.31233788095</v>
      </c>
      <c r="AD430" s="55">
        <f t="shared" si="79"/>
        <v>0</v>
      </c>
      <c r="AE430" s="14">
        <f t="shared" si="80"/>
        <v>1</v>
      </c>
      <c r="AF430" s="14">
        <f>PRODUCT($AE$3:$AE430)</f>
        <v>1.549318229084294</v>
      </c>
      <c r="AG430" s="120">
        <f>(POWER(AF430,1/COUNTA($J$3:$J430))-1)*360/28</f>
        <v>0.10870794921864459</v>
      </c>
    </row>
    <row r="431" spans="20:33" x14ac:dyDescent="0.25">
      <c r="T431" s="4">
        <f t="shared" si="71"/>
        <v>0.11244999999999999</v>
      </c>
      <c r="U431" s="55">
        <f t="shared" si="72"/>
        <v>0</v>
      </c>
      <c r="V431" s="55">
        <f t="shared" si="73"/>
        <v>0</v>
      </c>
      <c r="Y431" s="55">
        <f t="shared" si="74"/>
        <v>0</v>
      </c>
      <c r="Z431" s="55">
        <f t="shared" si="75"/>
        <v>0</v>
      </c>
      <c r="AA431" s="55">
        <f t="shared" si="76"/>
        <v>9108916.2369551975</v>
      </c>
      <c r="AB431" s="55">
        <f t="shared" si="77"/>
        <v>-9712254.5492930785</v>
      </c>
      <c r="AC431" s="55">
        <f t="shared" si="78"/>
        <v>-603338.31233788095</v>
      </c>
      <c r="AD431" s="55">
        <f t="shared" si="79"/>
        <v>0</v>
      </c>
      <c r="AE431" s="14">
        <f t="shared" si="80"/>
        <v>1</v>
      </c>
      <c r="AF431" s="14">
        <f>PRODUCT($AE$3:$AE431)</f>
        <v>1.549318229084294</v>
      </c>
      <c r="AG431" s="120">
        <f>(POWER(AF431,1/COUNTA($J$3:$J431))-1)*360/28</f>
        <v>0.10870794921864459</v>
      </c>
    </row>
    <row r="432" spans="20:33" x14ac:dyDescent="0.25">
      <c r="T432" s="4">
        <f t="shared" si="71"/>
        <v>0.11244999999999999</v>
      </c>
      <c r="U432" s="55">
        <f t="shared" si="72"/>
        <v>0</v>
      </c>
      <c r="V432" s="55">
        <f t="shared" si="73"/>
        <v>0</v>
      </c>
      <c r="Y432" s="55">
        <f t="shared" si="74"/>
        <v>0</v>
      </c>
      <c r="Z432" s="55">
        <f t="shared" si="75"/>
        <v>0</v>
      </c>
      <c r="AA432" s="55">
        <f t="shared" si="76"/>
        <v>9108916.2369551975</v>
      </c>
      <c r="AB432" s="55">
        <f t="shared" si="77"/>
        <v>-9712254.5492930785</v>
      </c>
      <c r="AC432" s="55">
        <f t="shared" si="78"/>
        <v>-603338.31233788095</v>
      </c>
      <c r="AD432" s="55">
        <f t="shared" si="79"/>
        <v>0</v>
      </c>
      <c r="AE432" s="14">
        <f t="shared" si="80"/>
        <v>1</v>
      </c>
      <c r="AF432" s="14">
        <f>PRODUCT($AE$3:$AE432)</f>
        <v>1.549318229084294</v>
      </c>
      <c r="AG432" s="120">
        <f>(POWER(AF432,1/COUNTA($J$3:$J432))-1)*360/28</f>
        <v>0.10870794921864459</v>
      </c>
    </row>
    <row r="433" spans="20:33" x14ac:dyDescent="0.25">
      <c r="T433" s="4">
        <f t="shared" si="71"/>
        <v>0.11244999999999999</v>
      </c>
      <c r="U433" s="55">
        <f t="shared" si="72"/>
        <v>0</v>
      </c>
      <c r="V433" s="55">
        <f t="shared" si="73"/>
        <v>0</v>
      </c>
      <c r="Y433" s="55">
        <f t="shared" si="74"/>
        <v>0</v>
      </c>
      <c r="Z433" s="55">
        <f t="shared" si="75"/>
        <v>0</v>
      </c>
      <c r="AA433" s="55">
        <f t="shared" si="76"/>
        <v>9108916.2369551975</v>
      </c>
      <c r="AB433" s="55">
        <f t="shared" si="77"/>
        <v>-9712254.5492930785</v>
      </c>
      <c r="AC433" s="55">
        <f t="shared" si="78"/>
        <v>-603338.31233788095</v>
      </c>
      <c r="AD433" s="55">
        <f t="shared" si="79"/>
        <v>0</v>
      </c>
      <c r="AE433" s="14">
        <f t="shared" si="80"/>
        <v>1</v>
      </c>
      <c r="AF433" s="14">
        <f>PRODUCT($AE$3:$AE433)</f>
        <v>1.549318229084294</v>
      </c>
      <c r="AG433" s="120">
        <f>(POWER(AF433,1/COUNTA($J$3:$J433))-1)*360/28</f>
        <v>0.10870794921864459</v>
      </c>
    </row>
    <row r="434" spans="20:33" x14ac:dyDescent="0.25">
      <c r="T434" s="4">
        <f t="shared" si="71"/>
        <v>0.11244999999999999</v>
      </c>
      <c r="U434" s="55">
        <f t="shared" si="72"/>
        <v>0</v>
      </c>
      <c r="V434" s="55">
        <f t="shared" si="73"/>
        <v>0</v>
      </c>
      <c r="Y434" s="55">
        <f t="shared" si="74"/>
        <v>0</v>
      </c>
      <c r="Z434" s="55">
        <f t="shared" si="75"/>
        <v>0</v>
      </c>
      <c r="AA434" s="55">
        <f t="shared" si="76"/>
        <v>9108916.2369551975</v>
      </c>
      <c r="AB434" s="55">
        <f t="shared" si="77"/>
        <v>-9712254.5492930785</v>
      </c>
      <c r="AC434" s="55">
        <f t="shared" si="78"/>
        <v>-603338.31233788095</v>
      </c>
      <c r="AD434" s="55">
        <f t="shared" si="79"/>
        <v>0</v>
      </c>
      <c r="AE434" s="14">
        <f t="shared" si="80"/>
        <v>1</v>
      </c>
      <c r="AF434" s="14">
        <f>PRODUCT($AE$3:$AE434)</f>
        <v>1.549318229084294</v>
      </c>
      <c r="AG434" s="120">
        <f>(POWER(AF434,1/COUNTA($J$3:$J434))-1)*360/28</f>
        <v>0.10870794921864459</v>
      </c>
    </row>
    <row r="435" spans="20:33" x14ac:dyDescent="0.25">
      <c r="T435" s="4">
        <f t="shared" si="71"/>
        <v>0.11244999999999999</v>
      </c>
      <c r="U435" s="55">
        <f t="shared" si="72"/>
        <v>0</v>
      </c>
      <c r="V435" s="55">
        <f t="shared" si="73"/>
        <v>0</v>
      </c>
      <c r="Y435" s="55">
        <f t="shared" si="74"/>
        <v>0</v>
      </c>
      <c r="Z435" s="55">
        <f t="shared" si="75"/>
        <v>0</v>
      </c>
      <c r="AA435" s="55">
        <f t="shared" si="76"/>
        <v>9108916.2369551975</v>
      </c>
      <c r="AB435" s="55">
        <f t="shared" si="77"/>
        <v>-9712254.5492930785</v>
      </c>
      <c r="AC435" s="55">
        <f t="shared" si="78"/>
        <v>-603338.31233788095</v>
      </c>
      <c r="AD435" s="55">
        <f t="shared" si="79"/>
        <v>0</v>
      </c>
      <c r="AE435" s="14">
        <f t="shared" si="80"/>
        <v>1</v>
      </c>
      <c r="AF435" s="14">
        <f>PRODUCT($AE$3:$AE435)</f>
        <v>1.549318229084294</v>
      </c>
      <c r="AG435" s="120">
        <f>(POWER(AF435,1/COUNTA($J$3:$J435))-1)*360/28</f>
        <v>0.10870794921864459</v>
      </c>
    </row>
    <row r="436" spans="20:33" x14ac:dyDescent="0.25">
      <c r="T436" s="4">
        <f t="shared" si="71"/>
        <v>0.11244999999999999</v>
      </c>
      <c r="U436" s="55">
        <f t="shared" si="72"/>
        <v>0</v>
      </c>
      <c r="V436" s="55">
        <f t="shared" si="73"/>
        <v>0</v>
      </c>
      <c r="Y436" s="55">
        <f t="shared" si="74"/>
        <v>0</v>
      </c>
      <c r="Z436" s="55">
        <f t="shared" si="75"/>
        <v>0</v>
      </c>
      <c r="AA436" s="55">
        <f t="shared" si="76"/>
        <v>9108916.2369551975</v>
      </c>
      <c r="AB436" s="55">
        <f t="shared" si="77"/>
        <v>-9712254.5492930785</v>
      </c>
      <c r="AC436" s="55">
        <f t="shared" si="78"/>
        <v>-603338.31233788095</v>
      </c>
      <c r="AD436" s="55">
        <f t="shared" si="79"/>
        <v>0</v>
      </c>
      <c r="AE436" s="14">
        <f t="shared" si="80"/>
        <v>1</v>
      </c>
      <c r="AF436" s="14">
        <f>PRODUCT($AE$3:$AE436)</f>
        <v>1.549318229084294</v>
      </c>
      <c r="AG436" s="120">
        <f>(POWER(AF436,1/COUNTA($J$3:$J436))-1)*360/28</f>
        <v>0.10870794921864459</v>
      </c>
    </row>
    <row r="437" spans="20:33" x14ac:dyDescent="0.25">
      <c r="T437" s="4">
        <f t="shared" si="71"/>
        <v>0.11244999999999999</v>
      </c>
      <c r="U437" s="55">
        <f t="shared" si="72"/>
        <v>0</v>
      </c>
      <c r="V437" s="55">
        <f t="shared" si="73"/>
        <v>0</v>
      </c>
      <c r="Y437" s="55">
        <f t="shared" si="74"/>
        <v>0</v>
      </c>
      <c r="Z437" s="55">
        <f t="shared" si="75"/>
        <v>0</v>
      </c>
      <c r="AA437" s="55">
        <f t="shared" si="76"/>
        <v>9108916.2369551975</v>
      </c>
      <c r="AB437" s="55">
        <f t="shared" si="77"/>
        <v>-9712254.5492930785</v>
      </c>
      <c r="AC437" s="55">
        <f t="shared" si="78"/>
        <v>-603338.31233788095</v>
      </c>
      <c r="AD437" s="55">
        <f t="shared" si="79"/>
        <v>0</v>
      </c>
      <c r="AE437" s="14">
        <f t="shared" si="80"/>
        <v>1</v>
      </c>
      <c r="AF437" s="14">
        <f>PRODUCT($AE$3:$AE437)</f>
        <v>1.549318229084294</v>
      </c>
      <c r="AG437" s="120">
        <f>(POWER(AF437,1/COUNTA($J$3:$J437))-1)*360/28</f>
        <v>0.10870794921864459</v>
      </c>
    </row>
    <row r="438" spans="20:33" x14ac:dyDescent="0.25">
      <c r="T438" s="4">
        <f t="shared" si="71"/>
        <v>0.11244999999999999</v>
      </c>
      <c r="U438" s="55">
        <f t="shared" si="72"/>
        <v>0</v>
      </c>
      <c r="V438" s="55">
        <f t="shared" si="73"/>
        <v>0</v>
      </c>
      <c r="Y438" s="55">
        <f t="shared" si="74"/>
        <v>0</v>
      </c>
      <c r="Z438" s="55">
        <f t="shared" si="75"/>
        <v>0</v>
      </c>
      <c r="AA438" s="55">
        <f t="shared" si="76"/>
        <v>9108916.2369551975</v>
      </c>
      <c r="AB438" s="55">
        <f t="shared" si="77"/>
        <v>-9712254.5492930785</v>
      </c>
      <c r="AC438" s="55">
        <f t="shared" si="78"/>
        <v>-603338.31233788095</v>
      </c>
      <c r="AD438" s="55">
        <f t="shared" si="79"/>
        <v>0</v>
      </c>
      <c r="AE438" s="14">
        <f t="shared" si="80"/>
        <v>1</v>
      </c>
      <c r="AF438" s="14">
        <f>PRODUCT($AE$3:$AE438)</f>
        <v>1.549318229084294</v>
      </c>
      <c r="AG438" s="120">
        <f>(POWER(AF438,1/COUNTA($J$3:$J438))-1)*360/28</f>
        <v>0.10870794921864459</v>
      </c>
    </row>
    <row r="439" spans="20:33" x14ac:dyDescent="0.25">
      <c r="T439" s="4">
        <f t="shared" si="71"/>
        <v>0.11244999999999999</v>
      </c>
      <c r="U439" s="55">
        <f t="shared" si="72"/>
        <v>0</v>
      </c>
      <c r="V439" s="55">
        <f t="shared" si="73"/>
        <v>0</v>
      </c>
      <c r="Y439" s="55">
        <f t="shared" si="74"/>
        <v>0</v>
      </c>
      <c r="Z439" s="55">
        <f t="shared" si="75"/>
        <v>0</v>
      </c>
      <c r="AA439" s="55">
        <f t="shared" si="76"/>
        <v>9108916.2369551975</v>
      </c>
      <c r="AB439" s="55">
        <f t="shared" si="77"/>
        <v>-9712254.5492930785</v>
      </c>
      <c r="AC439" s="55">
        <f t="shared" si="78"/>
        <v>-603338.31233788095</v>
      </c>
      <c r="AD439" s="55">
        <f t="shared" si="79"/>
        <v>0</v>
      </c>
      <c r="AE439" s="14">
        <f t="shared" si="80"/>
        <v>1</v>
      </c>
      <c r="AF439" s="14">
        <f>PRODUCT($AE$3:$AE439)</f>
        <v>1.549318229084294</v>
      </c>
      <c r="AG439" s="120">
        <f>(POWER(AF439,1/COUNTA($J$3:$J439))-1)*360/28</f>
        <v>0.10870794921864459</v>
      </c>
    </row>
    <row r="440" spans="20:33" x14ac:dyDescent="0.25">
      <c r="T440" s="4">
        <f t="shared" ref="T440:T503" si="81">_xlfn.IFNA(INDEX($E$6:$E$24,MATCH($K440,$C$6:$C$24,1))/100,$D$1/100)</f>
        <v>0.11244999999999999</v>
      </c>
      <c r="U440" s="55">
        <f t="shared" ref="U440:U503" si="82">(-1*S440)*T440*Q440/360</f>
        <v>0</v>
      </c>
      <c r="V440" s="55">
        <f t="shared" si="73"/>
        <v>0</v>
      </c>
      <c r="Y440" s="55">
        <f t="shared" si="74"/>
        <v>0</v>
      </c>
      <c r="Z440" s="55">
        <f t="shared" si="75"/>
        <v>0</v>
      </c>
      <c r="AA440" s="55">
        <f t="shared" si="76"/>
        <v>9108916.2369551975</v>
      </c>
      <c r="AB440" s="55">
        <f t="shared" si="77"/>
        <v>-9712254.5492930785</v>
      </c>
      <c r="AC440" s="55">
        <f t="shared" si="78"/>
        <v>-603338.31233788095</v>
      </c>
      <c r="AD440" s="55">
        <f t="shared" si="79"/>
        <v>0</v>
      </c>
      <c r="AE440" s="14">
        <f t="shared" si="80"/>
        <v>1</v>
      </c>
      <c r="AF440" s="14">
        <f>PRODUCT($AE$3:$AE440)</f>
        <v>1.549318229084294</v>
      </c>
      <c r="AG440" s="120">
        <f>(POWER(AF440,1/COUNTA($J$3:$J440))-1)*360/28</f>
        <v>0.10870794921864459</v>
      </c>
    </row>
    <row r="441" spans="20:33" x14ac:dyDescent="0.25">
      <c r="T441" s="4">
        <f t="shared" si="81"/>
        <v>0.11244999999999999</v>
      </c>
      <c r="U441" s="55">
        <f t="shared" si="82"/>
        <v>0</v>
      </c>
      <c r="V441" s="55">
        <f t="shared" si="73"/>
        <v>0</v>
      </c>
      <c r="Y441" s="55">
        <f t="shared" si="74"/>
        <v>0</v>
      </c>
      <c r="Z441" s="55">
        <f t="shared" si="75"/>
        <v>0</v>
      </c>
      <c r="AA441" s="55">
        <f t="shared" si="76"/>
        <v>9108916.2369551975</v>
      </c>
      <c r="AB441" s="55">
        <f t="shared" si="77"/>
        <v>-9712254.5492930785</v>
      </c>
      <c r="AC441" s="55">
        <f t="shared" si="78"/>
        <v>-603338.31233788095</v>
      </c>
      <c r="AD441" s="55">
        <f t="shared" si="79"/>
        <v>0</v>
      </c>
      <c r="AE441" s="14">
        <f t="shared" si="80"/>
        <v>1</v>
      </c>
      <c r="AF441" s="14">
        <f>PRODUCT($AE$3:$AE441)</f>
        <v>1.549318229084294</v>
      </c>
      <c r="AG441" s="120">
        <f>(POWER(AF441,1/COUNTA($J$3:$J441))-1)*360/28</f>
        <v>0.10870794921864459</v>
      </c>
    </row>
    <row r="442" spans="20:33" x14ac:dyDescent="0.25">
      <c r="T442" s="4">
        <f t="shared" si="81"/>
        <v>0.11244999999999999</v>
      </c>
      <c r="U442" s="55">
        <f t="shared" si="82"/>
        <v>0</v>
      </c>
      <c r="V442" s="55">
        <f t="shared" si="73"/>
        <v>0</v>
      </c>
      <c r="Y442" s="55">
        <f t="shared" si="74"/>
        <v>0</v>
      </c>
      <c r="Z442" s="55">
        <f t="shared" si="75"/>
        <v>0</v>
      </c>
      <c r="AA442" s="55">
        <f t="shared" si="76"/>
        <v>9108916.2369551975</v>
      </c>
      <c r="AB442" s="55">
        <f t="shared" si="77"/>
        <v>-9712254.5492930785</v>
      </c>
      <c r="AC442" s="55">
        <f t="shared" si="78"/>
        <v>-603338.31233788095</v>
      </c>
      <c r="AD442" s="55">
        <f t="shared" si="79"/>
        <v>0</v>
      </c>
      <c r="AE442" s="14">
        <f t="shared" si="80"/>
        <v>1</v>
      </c>
      <c r="AF442" s="14">
        <f>PRODUCT($AE$3:$AE442)</f>
        <v>1.549318229084294</v>
      </c>
      <c r="AG442" s="120">
        <f>(POWER(AF442,1/COUNTA($J$3:$J442))-1)*360/28</f>
        <v>0.10870794921864459</v>
      </c>
    </row>
    <row r="443" spans="20:33" x14ac:dyDescent="0.25">
      <c r="T443" s="4">
        <f t="shared" si="81"/>
        <v>0.11244999999999999</v>
      </c>
      <c r="U443" s="55">
        <f t="shared" si="82"/>
        <v>0</v>
      </c>
      <c r="V443" s="55">
        <f t="shared" si="73"/>
        <v>0</v>
      </c>
      <c r="Y443" s="55">
        <f t="shared" si="74"/>
        <v>0</v>
      </c>
      <c r="Z443" s="55">
        <f t="shared" si="75"/>
        <v>0</v>
      </c>
      <c r="AA443" s="55">
        <f t="shared" si="76"/>
        <v>9108916.2369551975</v>
      </c>
      <c r="AB443" s="55">
        <f t="shared" si="77"/>
        <v>-9712254.5492930785</v>
      </c>
      <c r="AC443" s="55">
        <f t="shared" si="78"/>
        <v>-603338.31233788095</v>
      </c>
      <c r="AD443" s="55">
        <f t="shared" si="79"/>
        <v>0</v>
      </c>
      <c r="AE443" s="14">
        <f t="shared" si="80"/>
        <v>1</v>
      </c>
      <c r="AF443" s="14">
        <f>PRODUCT($AE$3:$AE443)</f>
        <v>1.549318229084294</v>
      </c>
      <c r="AG443" s="120">
        <f>(POWER(AF443,1/COUNTA($J$3:$J443))-1)*360/28</f>
        <v>0.10870794921864459</v>
      </c>
    </row>
    <row r="444" spans="20:33" x14ac:dyDescent="0.25">
      <c r="T444" s="4">
        <f t="shared" si="81"/>
        <v>0.11244999999999999</v>
      </c>
      <c r="U444" s="55">
        <f t="shared" si="82"/>
        <v>0</v>
      </c>
      <c r="V444" s="55">
        <f t="shared" si="73"/>
        <v>0</v>
      </c>
      <c r="Y444" s="55">
        <f t="shared" si="74"/>
        <v>0</v>
      </c>
      <c r="Z444" s="55">
        <f t="shared" si="75"/>
        <v>0</v>
      </c>
      <c r="AA444" s="55">
        <f t="shared" si="76"/>
        <v>9108916.2369551975</v>
      </c>
      <c r="AB444" s="55">
        <f t="shared" si="77"/>
        <v>-9712254.5492930785</v>
      </c>
      <c r="AC444" s="55">
        <f t="shared" si="78"/>
        <v>-603338.31233788095</v>
      </c>
      <c r="AD444" s="55">
        <f t="shared" si="79"/>
        <v>0</v>
      </c>
      <c r="AE444" s="14">
        <f t="shared" si="80"/>
        <v>1</v>
      </c>
      <c r="AF444" s="14">
        <f>PRODUCT($AE$3:$AE444)</f>
        <v>1.549318229084294</v>
      </c>
      <c r="AG444" s="120">
        <f>(POWER(AF444,1/COUNTA($J$3:$J444))-1)*360/28</f>
        <v>0.10870794921864459</v>
      </c>
    </row>
    <row r="445" spans="20:33" x14ac:dyDescent="0.25">
      <c r="T445" s="4">
        <f t="shared" si="81"/>
        <v>0.11244999999999999</v>
      </c>
      <c r="U445" s="55">
        <f t="shared" si="82"/>
        <v>0</v>
      </c>
      <c r="V445" s="55">
        <f t="shared" si="73"/>
        <v>0</v>
      </c>
      <c r="Y445" s="55">
        <f t="shared" si="74"/>
        <v>0</v>
      </c>
      <c r="Z445" s="55">
        <f t="shared" si="75"/>
        <v>0</v>
      </c>
      <c r="AA445" s="55">
        <f t="shared" si="76"/>
        <v>9108916.2369551975</v>
      </c>
      <c r="AB445" s="55">
        <f t="shared" si="77"/>
        <v>-9712254.5492930785</v>
      </c>
      <c r="AC445" s="55">
        <f t="shared" si="78"/>
        <v>-603338.31233788095</v>
      </c>
      <c r="AD445" s="55">
        <f t="shared" si="79"/>
        <v>0</v>
      </c>
      <c r="AE445" s="14">
        <f t="shared" si="80"/>
        <v>1</v>
      </c>
      <c r="AF445" s="14">
        <f>PRODUCT($AE$3:$AE445)</f>
        <v>1.549318229084294</v>
      </c>
      <c r="AG445" s="120">
        <f>(POWER(AF445,1/COUNTA($J$3:$J445))-1)*360/28</f>
        <v>0.10870794921864459</v>
      </c>
    </row>
    <row r="446" spans="20:33" x14ac:dyDescent="0.25">
      <c r="T446" s="4">
        <f t="shared" si="81"/>
        <v>0.11244999999999999</v>
      </c>
      <c r="U446" s="55">
        <f t="shared" si="82"/>
        <v>0</v>
      </c>
      <c r="V446" s="55">
        <f t="shared" si="73"/>
        <v>0</v>
      </c>
      <c r="Y446" s="55">
        <f t="shared" si="74"/>
        <v>0</v>
      </c>
      <c r="Z446" s="55">
        <f t="shared" si="75"/>
        <v>0</v>
      </c>
      <c r="AA446" s="55">
        <f t="shared" si="76"/>
        <v>9108916.2369551975</v>
      </c>
      <c r="AB446" s="55">
        <f t="shared" si="77"/>
        <v>-9712254.5492930785</v>
      </c>
      <c r="AC446" s="55">
        <f t="shared" si="78"/>
        <v>-603338.31233788095</v>
      </c>
      <c r="AD446" s="55">
        <f t="shared" si="79"/>
        <v>0</v>
      </c>
      <c r="AE446" s="14">
        <f t="shared" si="80"/>
        <v>1</v>
      </c>
      <c r="AF446" s="14">
        <f>PRODUCT($AE$3:$AE446)</f>
        <v>1.549318229084294</v>
      </c>
      <c r="AG446" s="120">
        <f>(POWER(AF446,1/COUNTA($J$3:$J446))-1)*360/28</f>
        <v>0.10870794921864459</v>
      </c>
    </row>
    <row r="447" spans="20:33" x14ac:dyDescent="0.25">
      <c r="T447" s="4">
        <f t="shared" si="81"/>
        <v>0.11244999999999999</v>
      </c>
      <c r="U447" s="55">
        <f t="shared" si="82"/>
        <v>0</v>
      </c>
      <c r="V447" s="55">
        <f t="shared" si="73"/>
        <v>0</v>
      </c>
      <c r="Y447" s="55">
        <f t="shared" si="74"/>
        <v>0</v>
      </c>
      <c r="Z447" s="55">
        <f t="shared" si="75"/>
        <v>0</v>
      </c>
      <c r="AA447" s="55">
        <f t="shared" si="76"/>
        <v>9108916.2369551975</v>
      </c>
      <c r="AB447" s="55">
        <f t="shared" si="77"/>
        <v>-9712254.5492930785</v>
      </c>
      <c r="AC447" s="55">
        <f t="shared" si="78"/>
        <v>-603338.31233788095</v>
      </c>
      <c r="AD447" s="55">
        <f t="shared" si="79"/>
        <v>0</v>
      </c>
      <c r="AE447" s="14">
        <f t="shared" si="80"/>
        <v>1</v>
      </c>
      <c r="AF447" s="14">
        <f>PRODUCT($AE$3:$AE447)</f>
        <v>1.549318229084294</v>
      </c>
      <c r="AG447" s="120">
        <f>(POWER(AF447,1/COUNTA($J$3:$J447))-1)*360/28</f>
        <v>0.10870794921864459</v>
      </c>
    </row>
    <row r="448" spans="20:33" x14ac:dyDescent="0.25">
      <c r="T448" s="4">
        <f t="shared" si="81"/>
        <v>0.11244999999999999</v>
      </c>
      <c r="U448" s="55">
        <f t="shared" si="82"/>
        <v>0</v>
      </c>
      <c r="V448" s="55">
        <f t="shared" si="73"/>
        <v>0</v>
      </c>
      <c r="Y448" s="55">
        <f t="shared" si="74"/>
        <v>0</v>
      </c>
      <c r="Z448" s="55">
        <f t="shared" si="75"/>
        <v>0</v>
      </c>
      <c r="AA448" s="55">
        <f t="shared" si="76"/>
        <v>9108916.2369551975</v>
      </c>
      <c r="AB448" s="55">
        <f t="shared" si="77"/>
        <v>-9712254.5492930785</v>
      </c>
      <c r="AC448" s="55">
        <f t="shared" si="78"/>
        <v>-603338.31233788095</v>
      </c>
      <c r="AD448" s="55">
        <f t="shared" si="79"/>
        <v>0</v>
      </c>
      <c r="AE448" s="14">
        <f t="shared" si="80"/>
        <v>1</v>
      </c>
      <c r="AF448" s="14">
        <f>PRODUCT($AE$3:$AE448)</f>
        <v>1.549318229084294</v>
      </c>
      <c r="AG448" s="120">
        <f>(POWER(AF448,1/COUNTA($J$3:$J448))-1)*360/28</f>
        <v>0.10870794921864459</v>
      </c>
    </row>
    <row r="449" spans="20:33" x14ac:dyDescent="0.25">
      <c r="T449" s="4">
        <f t="shared" si="81"/>
        <v>0.11244999999999999</v>
      </c>
      <c r="U449" s="55">
        <f t="shared" si="82"/>
        <v>0</v>
      </c>
      <c r="V449" s="55">
        <f t="shared" si="73"/>
        <v>0</v>
      </c>
      <c r="Y449" s="55">
        <f t="shared" si="74"/>
        <v>0</v>
      </c>
      <c r="Z449" s="55">
        <f t="shared" si="75"/>
        <v>0</v>
      </c>
      <c r="AA449" s="55">
        <f t="shared" si="76"/>
        <v>9108916.2369551975</v>
      </c>
      <c r="AB449" s="55">
        <f t="shared" si="77"/>
        <v>-9712254.5492930785</v>
      </c>
      <c r="AC449" s="55">
        <f t="shared" si="78"/>
        <v>-603338.31233788095</v>
      </c>
      <c r="AD449" s="55">
        <f t="shared" si="79"/>
        <v>0</v>
      </c>
      <c r="AE449" s="14">
        <f t="shared" si="80"/>
        <v>1</v>
      </c>
      <c r="AF449" s="14">
        <f>PRODUCT($AE$3:$AE449)</f>
        <v>1.549318229084294</v>
      </c>
      <c r="AG449" s="120">
        <f>(POWER(AF449,1/COUNTA($J$3:$J449))-1)*360/28</f>
        <v>0.10870794921864459</v>
      </c>
    </row>
    <row r="450" spans="20:33" x14ac:dyDescent="0.25">
      <c r="T450" s="4">
        <f t="shared" si="81"/>
        <v>0.11244999999999999</v>
      </c>
      <c r="U450" s="55">
        <f t="shared" si="82"/>
        <v>0</v>
      </c>
      <c r="V450" s="55">
        <f t="shared" si="73"/>
        <v>0</v>
      </c>
      <c r="Y450" s="55">
        <f t="shared" si="74"/>
        <v>0</v>
      </c>
      <c r="Z450" s="55">
        <f t="shared" si="75"/>
        <v>0</v>
      </c>
      <c r="AA450" s="55">
        <f t="shared" si="76"/>
        <v>9108916.2369551975</v>
      </c>
      <c r="AB450" s="55">
        <f t="shared" si="77"/>
        <v>-9712254.5492930785</v>
      </c>
      <c r="AC450" s="55">
        <f t="shared" si="78"/>
        <v>-603338.31233788095</v>
      </c>
      <c r="AD450" s="55">
        <f t="shared" si="79"/>
        <v>0</v>
      </c>
      <c r="AE450" s="14">
        <f t="shared" si="80"/>
        <v>1</v>
      </c>
      <c r="AF450" s="14">
        <f>PRODUCT($AE$3:$AE450)</f>
        <v>1.549318229084294</v>
      </c>
      <c r="AG450" s="120">
        <f>(POWER(AF450,1/COUNTA($J$3:$J450))-1)*360/28</f>
        <v>0.10870794921864459</v>
      </c>
    </row>
    <row r="451" spans="20:33" x14ac:dyDescent="0.25">
      <c r="T451" s="4">
        <f t="shared" si="81"/>
        <v>0.11244999999999999</v>
      </c>
      <c r="U451" s="55">
        <f t="shared" si="82"/>
        <v>0</v>
      </c>
      <c r="V451" s="55">
        <f t="shared" si="73"/>
        <v>0</v>
      </c>
      <c r="Y451" s="55">
        <f t="shared" si="74"/>
        <v>0</v>
      </c>
      <c r="Z451" s="55">
        <f t="shared" si="75"/>
        <v>0</v>
      </c>
      <c r="AA451" s="55">
        <f t="shared" si="76"/>
        <v>9108916.2369551975</v>
      </c>
      <c r="AB451" s="55">
        <f t="shared" si="77"/>
        <v>-9712254.5492930785</v>
      </c>
      <c r="AC451" s="55">
        <f t="shared" si="78"/>
        <v>-603338.31233788095</v>
      </c>
      <c r="AD451" s="55">
        <f t="shared" si="79"/>
        <v>0</v>
      </c>
      <c r="AE451" s="14">
        <f t="shared" si="80"/>
        <v>1</v>
      </c>
      <c r="AF451" s="14">
        <f>PRODUCT($AE$3:$AE451)</f>
        <v>1.549318229084294</v>
      </c>
      <c r="AG451" s="120">
        <f>(POWER(AF451,1/COUNTA($J$3:$J451))-1)*360/28</f>
        <v>0.10870794921864459</v>
      </c>
    </row>
    <row r="452" spans="20:33" x14ac:dyDescent="0.25">
      <c r="T452" s="4">
        <f t="shared" si="81"/>
        <v>0.11244999999999999</v>
      </c>
      <c r="U452" s="55">
        <f t="shared" si="82"/>
        <v>0</v>
      </c>
      <c r="V452" s="55">
        <f t="shared" ref="V452:V515" si="83">+N452+U452</f>
        <v>0</v>
      </c>
      <c r="Y452" s="55">
        <f t="shared" si="74"/>
        <v>0</v>
      </c>
      <c r="Z452" s="55">
        <f t="shared" si="75"/>
        <v>0</v>
      </c>
      <c r="AA452" s="55">
        <f t="shared" si="76"/>
        <v>9108916.2369551975</v>
      </c>
      <c r="AB452" s="55">
        <f t="shared" si="77"/>
        <v>-9712254.5492930785</v>
      </c>
      <c r="AC452" s="55">
        <f t="shared" si="78"/>
        <v>-603338.31233788095</v>
      </c>
      <c r="AD452" s="55">
        <f t="shared" si="79"/>
        <v>0</v>
      </c>
      <c r="AE452" s="14">
        <f t="shared" si="80"/>
        <v>1</v>
      </c>
      <c r="AF452" s="14">
        <f>PRODUCT($AE$3:$AE452)</f>
        <v>1.549318229084294</v>
      </c>
      <c r="AG452" s="120">
        <f>(POWER(AF452,1/COUNTA($J$3:$J452))-1)*360/28</f>
        <v>0.10870794921864459</v>
      </c>
    </row>
    <row r="453" spans="20:33" x14ac:dyDescent="0.25">
      <c r="T453" s="4">
        <f t="shared" si="81"/>
        <v>0.11244999999999999</v>
      </c>
      <c r="U453" s="55">
        <f t="shared" si="82"/>
        <v>0</v>
      </c>
      <c r="V453" s="55">
        <f t="shared" si="83"/>
        <v>0</v>
      </c>
      <c r="Y453" s="55">
        <f t="shared" si="74"/>
        <v>0</v>
      </c>
      <c r="Z453" s="55">
        <f t="shared" si="75"/>
        <v>0</v>
      </c>
      <c r="AA453" s="55">
        <f t="shared" si="76"/>
        <v>9108916.2369551975</v>
      </c>
      <c r="AB453" s="55">
        <f t="shared" si="77"/>
        <v>-9712254.5492930785</v>
      </c>
      <c r="AC453" s="55">
        <f t="shared" si="78"/>
        <v>-603338.31233788095</v>
      </c>
      <c r="AD453" s="55">
        <f t="shared" si="79"/>
        <v>0</v>
      </c>
      <c r="AE453" s="14">
        <f t="shared" si="80"/>
        <v>1</v>
      </c>
      <c r="AF453" s="14">
        <f>PRODUCT($AE$3:$AE453)</f>
        <v>1.549318229084294</v>
      </c>
      <c r="AG453" s="120">
        <f>(POWER(AF453,1/COUNTA($J$3:$J453))-1)*360/28</f>
        <v>0.10870794921864459</v>
      </c>
    </row>
    <row r="454" spans="20:33" x14ac:dyDescent="0.25">
      <c r="T454" s="4">
        <f t="shared" si="81"/>
        <v>0.11244999999999999</v>
      </c>
      <c r="U454" s="55">
        <f t="shared" si="82"/>
        <v>0</v>
      </c>
      <c r="V454" s="55">
        <f t="shared" si="83"/>
        <v>0</v>
      </c>
      <c r="Y454" s="55">
        <f t="shared" ref="Y454:Y517" si="84">+P454*X454</f>
        <v>0</v>
      </c>
      <c r="Z454" s="55">
        <f t="shared" ref="Z454:Z517" si="85">+S454*$Z$2*$Q454/360</f>
        <v>0</v>
      </c>
      <c r="AA454" s="55">
        <f t="shared" ref="AA454:AA517" si="86">+AA453*(1+$Z$2*$Q454/360)+Z454</f>
        <v>9108916.2369551975</v>
      </c>
      <c r="AB454" s="55">
        <f t="shared" ref="AB454:AB517" si="87">+AB453*(1+$W454*$Q454/360)+O454</f>
        <v>-9712254.5492930785</v>
      </c>
      <c r="AC454" s="55">
        <f t="shared" ref="AC454:AC517" si="88">+AA454+AB454</f>
        <v>-603338.31233788095</v>
      </c>
      <c r="AD454" s="55">
        <f t="shared" ref="AD454:AD517" si="89">+AC454*X454</f>
        <v>0</v>
      </c>
      <c r="AE454" s="14">
        <f t="shared" ref="AE454:AE517" si="90">+(1+W454*Q454/360)</f>
        <v>1</v>
      </c>
      <c r="AF454" s="14">
        <f>PRODUCT($AE$3:$AE454)</f>
        <v>1.549318229084294</v>
      </c>
      <c r="AG454" s="120">
        <f>(POWER(AF454,1/COUNTA($J$3:$J454))-1)*360/28</f>
        <v>0.10870794921864459</v>
      </c>
    </row>
    <row r="455" spans="20:33" x14ac:dyDescent="0.25">
      <c r="T455" s="4">
        <f t="shared" si="81"/>
        <v>0.11244999999999999</v>
      </c>
      <c r="U455" s="55">
        <f t="shared" si="82"/>
        <v>0</v>
      </c>
      <c r="V455" s="55">
        <f t="shared" si="83"/>
        <v>0</v>
      </c>
      <c r="Y455" s="55">
        <f t="shared" si="84"/>
        <v>0</v>
      </c>
      <c r="Z455" s="55">
        <f t="shared" si="85"/>
        <v>0</v>
      </c>
      <c r="AA455" s="55">
        <f t="shared" si="86"/>
        <v>9108916.2369551975</v>
      </c>
      <c r="AB455" s="55">
        <f t="shared" si="87"/>
        <v>-9712254.5492930785</v>
      </c>
      <c r="AC455" s="55">
        <f t="shared" si="88"/>
        <v>-603338.31233788095</v>
      </c>
      <c r="AD455" s="55">
        <f t="shared" si="89"/>
        <v>0</v>
      </c>
      <c r="AE455" s="14">
        <f t="shared" si="90"/>
        <v>1</v>
      </c>
      <c r="AF455" s="14">
        <f>PRODUCT($AE$3:$AE455)</f>
        <v>1.549318229084294</v>
      </c>
      <c r="AG455" s="120">
        <f>(POWER(AF455,1/COUNTA($J$3:$J455))-1)*360/28</f>
        <v>0.10870794921864459</v>
      </c>
    </row>
    <row r="456" spans="20:33" x14ac:dyDescent="0.25">
      <c r="T456" s="4">
        <f t="shared" si="81"/>
        <v>0.11244999999999999</v>
      </c>
      <c r="U456" s="55">
        <f t="shared" si="82"/>
        <v>0</v>
      </c>
      <c r="V456" s="55">
        <f t="shared" si="83"/>
        <v>0</v>
      </c>
      <c r="Y456" s="55">
        <f t="shared" si="84"/>
        <v>0</v>
      </c>
      <c r="Z456" s="55">
        <f t="shared" si="85"/>
        <v>0</v>
      </c>
      <c r="AA456" s="55">
        <f t="shared" si="86"/>
        <v>9108916.2369551975</v>
      </c>
      <c r="AB456" s="55">
        <f t="shared" si="87"/>
        <v>-9712254.5492930785</v>
      </c>
      <c r="AC456" s="55">
        <f t="shared" si="88"/>
        <v>-603338.31233788095</v>
      </c>
      <c r="AD456" s="55">
        <f t="shared" si="89"/>
        <v>0</v>
      </c>
      <c r="AE456" s="14">
        <f t="shared" si="90"/>
        <v>1</v>
      </c>
      <c r="AF456" s="14">
        <f>PRODUCT($AE$3:$AE456)</f>
        <v>1.549318229084294</v>
      </c>
      <c r="AG456" s="120">
        <f>(POWER(AF456,1/COUNTA($J$3:$J456))-1)*360/28</f>
        <v>0.10870794921864459</v>
      </c>
    </row>
    <row r="457" spans="20:33" x14ac:dyDescent="0.25">
      <c r="T457" s="4">
        <f t="shared" si="81"/>
        <v>0.11244999999999999</v>
      </c>
      <c r="U457" s="55">
        <f t="shared" si="82"/>
        <v>0</v>
      </c>
      <c r="V457" s="55">
        <f t="shared" si="83"/>
        <v>0</v>
      </c>
      <c r="Y457" s="55">
        <f t="shared" si="84"/>
        <v>0</v>
      </c>
      <c r="Z457" s="55">
        <f t="shared" si="85"/>
        <v>0</v>
      </c>
      <c r="AA457" s="55">
        <f t="shared" si="86"/>
        <v>9108916.2369551975</v>
      </c>
      <c r="AB457" s="55">
        <f t="shared" si="87"/>
        <v>-9712254.5492930785</v>
      </c>
      <c r="AC457" s="55">
        <f t="shared" si="88"/>
        <v>-603338.31233788095</v>
      </c>
      <c r="AD457" s="55">
        <f t="shared" si="89"/>
        <v>0</v>
      </c>
      <c r="AE457" s="14">
        <f t="shared" si="90"/>
        <v>1</v>
      </c>
      <c r="AF457" s="14">
        <f>PRODUCT($AE$3:$AE457)</f>
        <v>1.549318229084294</v>
      </c>
      <c r="AG457" s="120">
        <f>(POWER(AF457,1/COUNTA($J$3:$J457))-1)*360/28</f>
        <v>0.10870794921864459</v>
      </c>
    </row>
    <row r="458" spans="20:33" x14ac:dyDescent="0.25">
      <c r="T458" s="4">
        <f t="shared" si="81"/>
        <v>0.11244999999999999</v>
      </c>
      <c r="U458" s="55">
        <f t="shared" si="82"/>
        <v>0</v>
      </c>
      <c r="V458" s="55">
        <f t="shared" si="83"/>
        <v>0</v>
      </c>
      <c r="Y458" s="55">
        <f t="shared" si="84"/>
        <v>0</v>
      </c>
      <c r="Z458" s="55">
        <f t="shared" si="85"/>
        <v>0</v>
      </c>
      <c r="AA458" s="55">
        <f t="shared" si="86"/>
        <v>9108916.2369551975</v>
      </c>
      <c r="AB458" s="55">
        <f t="shared" si="87"/>
        <v>-9712254.5492930785</v>
      </c>
      <c r="AC458" s="55">
        <f t="shared" si="88"/>
        <v>-603338.31233788095</v>
      </c>
      <c r="AD458" s="55">
        <f t="shared" si="89"/>
        <v>0</v>
      </c>
      <c r="AE458" s="14">
        <f t="shared" si="90"/>
        <v>1</v>
      </c>
      <c r="AF458" s="14">
        <f>PRODUCT($AE$3:$AE458)</f>
        <v>1.549318229084294</v>
      </c>
      <c r="AG458" s="120">
        <f>(POWER(AF458,1/COUNTA($J$3:$J458))-1)*360/28</f>
        <v>0.10870794921864459</v>
      </c>
    </row>
    <row r="459" spans="20:33" x14ac:dyDescent="0.25">
      <c r="T459" s="4">
        <f t="shared" si="81"/>
        <v>0.11244999999999999</v>
      </c>
      <c r="U459" s="55">
        <f t="shared" si="82"/>
        <v>0</v>
      </c>
      <c r="V459" s="55">
        <f t="shared" si="83"/>
        <v>0</v>
      </c>
      <c r="Y459" s="55">
        <f t="shared" si="84"/>
        <v>0</v>
      </c>
      <c r="Z459" s="55">
        <f t="shared" si="85"/>
        <v>0</v>
      </c>
      <c r="AA459" s="55">
        <f t="shared" si="86"/>
        <v>9108916.2369551975</v>
      </c>
      <c r="AB459" s="55">
        <f t="shared" si="87"/>
        <v>-9712254.5492930785</v>
      </c>
      <c r="AC459" s="55">
        <f t="shared" si="88"/>
        <v>-603338.31233788095</v>
      </c>
      <c r="AD459" s="55">
        <f t="shared" si="89"/>
        <v>0</v>
      </c>
      <c r="AE459" s="14">
        <f t="shared" si="90"/>
        <v>1</v>
      </c>
      <c r="AF459" s="14">
        <f>PRODUCT($AE$3:$AE459)</f>
        <v>1.549318229084294</v>
      </c>
      <c r="AG459" s="120">
        <f>(POWER(AF459,1/COUNTA($J$3:$J459))-1)*360/28</f>
        <v>0.10870794921864459</v>
      </c>
    </row>
    <row r="460" spans="20:33" x14ac:dyDescent="0.25">
      <c r="T460" s="4">
        <f t="shared" si="81"/>
        <v>0.11244999999999999</v>
      </c>
      <c r="U460" s="55">
        <f t="shared" si="82"/>
        <v>0</v>
      </c>
      <c r="V460" s="55">
        <f t="shared" si="83"/>
        <v>0</v>
      </c>
      <c r="Y460" s="55">
        <f t="shared" si="84"/>
        <v>0</v>
      </c>
      <c r="Z460" s="55">
        <f t="shared" si="85"/>
        <v>0</v>
      </c>
      <c r="AA460" s="55">
        <f t="shared" si="86"/>
        <v>9108916.2369551975</v>
      </c>
      <c r="AB460" s="55">
        <f t="shared" si="87"/>
        <v>-9712254.5492930785</v>
      </c>
      <c r="AC460" s="55">
        <f t="shared" si="88"/>
        <v>-603338.31233788095</v>
      </c>
      <c r="AD460" s="55">
        <f t="shared" si="89"/>
        <v>0</v>
      </c>
      <c r="AE460" s="14">
        <f t="shared" si="90"/>
        <v>1</v>
      </c>
      <c r="AF460" s="14">
        <f>PRODUCT($AE$3:$AE460)</f>
        <v>1.549318229084294</v>
      </c>
      <c r="AG460" s="120">
        <f>(POWER(AF460,1/COUNTA($J$3:$J460))-1)*360/28</f>
        <v>0.10870794921864459</v>
      </c>
    </row>
    <row r="461" spans="20:33" x14ac:dyDescent="0.25">
      <c r="T461" s="4">
        <f t="shared" si="81"/>
        <v>0.11244999999999999</v>
      </c>
      <c r="U461" s="55">
        <f t="shared" si="82"/>
        <v>0</v>
      </c>
      <c r="V461" s="55">
        <f t="shared" si="83"/>
        <v>0</v>
      </c>
      <c r="Y461" s="55">
        <f t="shared" si="84"/>
        <v>0</v>
      </c>
      <c r="Z461" s="55">
        <f t="shared" si="85"/>
        <v>0</v>
      </c>
      <c r="AA461" s="55">
        <f t="shared" si="86"/>
        <v>9108916.2369551975</v>
      </c>
      <c r="AB461" s="55">
        <f t="shared" si="87"/>
        <v>-9712254.5492930785</v>
      </c>
      <c r="AC461" s="55">
        <f t="shared" si="88"/>
        <v>-603338.31233788095</v>
      </c>
      <c r="AD461" s="55">
        <f t="shared" si="89"/>
        <v>0</v>
      </c>
      <c r="AE461" s="14">
        <f t="shared" si="90"/>
        <v>1</v>
      </c>
      <c r="AF461" s="14">
        <f>PRODUCT($AE$3:$AE461)</f>
        <v>1.549318229084294</v>
      </c>
      <c r="AG461" s="120">
        <f>(POWER(AF461,1/COUNTA($J$3:$J461))-1)*360/28</f>
        <v>0.10870794921864459</v>
      </c>
    </row>
    <row r="462" spans="20:33" x14ac:dyDescent="0.25">
      <c r="T462" s="4">
        <f t="shared" si="81"/>
        <v>0.11244999999999999</v>
      </c>
      <c r="U462" s="55">
        <f t="shared" si="82"/>
        <v>0</v>
      </c>
      <c r="V462" s="55">
        <f t="shared" si="83"/>
        <v>0</v>
      </c>
      <c r="Y462" s="55">
        <f t="shared" si="84"/>
        <v>0</v>
      </c>
      <c r="Z462" s="55">
        <f t="shared" si="85"/>
        <v>0</v>
      </c>
      <c r="AA462" s="55">
        <f t="shared" si="86"/>
        <v>9108916.2369551975</v>
      </c>
      <c r="AB462" s="55">
        <f t="shared" si="87"/>
        <v>-9712254.5492930785</v>
      </c>
      <c r="AC462" s="55">
        <f t="shared" si="88"/>
        <v>-603338.31233788095</v>
      </c>
      <c r="AD462" s="55">
        <f t="shared" si="89"/>
        <v>0</v>
      </c>
      <c r="AE462" s="14">
        <f t="shared" si="90"/>
        <v>1</v>
      </c>
      <c r="AF462" s="14">
        <f>PRODUCT($AE$3:$AE462)</f>
        <v>1.549318229084294</v>
      </c>
      <c r="AG462" s="120">
        <f>(POWER(AF462,1/COUNTA($J$3:$J462))-1)*360/28</f>
        <v>0.10870794921864459</v>
      </c>
    </row>
    <row r="463" spans="20:33" x14ac:dyDescent="0.25">
      <c r="T463" s="4">
        <f t="shared" si="81"/>
        <v>0.11244999999999999</v>
      </c>
      <c r="U463" s="55">
        <f t="shared" si="82"/>
        <v>0</v>
      </c>
      <c r="V463" s="55">
        <f t="shared" si="83"/>
        <v>0</v>
      </c>
      <c r="Y463" s="55">
        <f t="shared" si="84"/>
        <v>0</v>
      </c>
      <c r="Z463" s="55">
        <f t="shared" si="85"/>
        <v>0</v>
      </c>
      <c r="AA463" s="55">
        <f t="shared" si="86"/>
        <v>9108916.2369551975</v>
      </c>
      <c r="AB463" s="55">
        <f t="shared" si="87"/>
        <v>-9712254.5492930785</v>
      </c>
      <c r="AC463" s="55">
        <f t="shared" si="88"/>
        <v>-603338.31233788095</v>
      </c>
      <c r="AD463" s="55">
        <f t="shared" si="89"/>
        <v>0</v>
      </c>
      <c r="AE463" s="14">
        <f t="shared" si="90"/>
        <v>1</v>
      </c>
      <c r="AF463" s="14">
        <f>PRODUCT($AE$3:$AE463)</f>
        <v>1.549318229084294</v>
      </c>
      <c r="AG463" s="120">
        <f>(POWER(AF463,1/COUNTA($J$3:$J463))-1)*360/28</f>
        <v>0.10870794921864459</v>
      </c>
    </row>
    <row r="464" spans="20:33" x14ac:dyDescent="0.25">
      <c r="T464" s="4">
        <f t="shared" si="81"/>
        <v>0.11244999999999999</v>
      </c>
      <c r="U464" s="55">
        <f t="shared" si="82"/>
        <v>0</v>
      </c>
      <c r="V464" s="55">
        <f t="shared" si="83"/>
        <v>0</v>
      </c>
      <c r="Y464" s="55">
        <f t="shared" si="84"/>
        <v>0</v>
      </c>
      <c r="Z464" s="55">
        <f t="shared" si="85"/>
        <v>0</v>
      </c>
      <c r="AA464" s="55">
        <f t="shared" si="86"/>
        <v>9108916.2369551975</v>
      </c>
      <c r="AB464" s="55">
        <f t="shared" si="87"/>
        <v>-9712254.5492930785</v>
      </c>
      <c r="AC464" s="55">
        <f t="shared" si="88"/>
        <v>-603338.31233788095</v>
      </c>
      <c r="AD464" s="55">
        <f t="shared" si="89"/>
        <v>0</v>
      </c>
      <c r="AE464" s="14">
        <f t="shared" si="90"/>
        <v>1</v>
      </c>
      <c r="AF464" s="14">
        <f>PRODUCT($AE$3:$AE464)</f>
        <v>1.549318229084294</v>
      </c>
      <c r="AG464" s="120">
        <f>(POWER(AF464,1/COUNTA($J$3:$J464))-1)*360/28</f>
        <v>0.10870794921864459</v>
      </c>
    </row>
    <row r="465" spans="20:33" x14ac:dyDescent="0.25">
      <c r="T465" s="4">
        <f t="shared" si="81"/>
        <v>0.11244999999999999</v>
      </c>
      <c r="U465" s="55">
        <f t="shared" si="82"/>
        <v>0</v>
      </c>
      <c r="V465" s="55">
        <f t="shared" si="83"/>
        <v>0</v>
      </c>
      <c r="Y465" s="55">
        <f t="shared" si="84"/>
        <v>0</v>
      </c>
      <c r="Z465" s="55">
        <f t="shared" si="85"/>
        <v>0</v>
      </c>
      <c r="AA465" s="55">
        <f t="shared" si="86"/>
        <v>9108916.2369551975</v>
      </c>
      <c r="AB465" s="55">
        <f t="shared" si="87"/>
        <v>-9712254.5492930785</v>
      </c>
      <c r="AC465" s="55">
        <f t="shared" si="88"/>
        <v>-603338.31233788095</v>
      </c>
      <c r="AD465" s="55">
        <f t="shared" si="89"/>
        <v>0</v>
      </c>
      <c r="AE465" s="14">
        <f t="shared" si="90"/>
        <v>1</v>
      </c>
      <c r="AF465" s="14">
        <f>PRODUCT($AE$3:$AE465)</f>
        <v>1.549318229084294</v>
      </c>
      <c r="AG465" s="120">
        <f>(POWER(AF465,1/COUNTA($J$3:$J465))-1)*360/28</f>
        <v>0.10870794921864459</v>
      </c>
    </row>
    <row r="466" spans="20:33" x14ac:dyDescent="0.25">
      <c r="T466" s="4">
        <f t="shared" si="81"/>
        <v>0.11244999999999999</v>
      </c>
      <c r="U466" s="55">
        <f t="shared" si="82"/>
        <v>0</v>
      </c>
      <c r="V466" s="55">
        <f t="shared" si="83"/>
        <v>0</v>
      </c>
      <c r="Y466" s="55">
        <f t="shared" si="84"/>
        <v>0</v>
      </c>
      <c r="Z466" s="55">
        <f t="shared" si="85"/>
        <v>0</v>
      </c>
      <c r="AA466" s="55">
        <f t="shared" si="86"/>
        <v>9108916.2369551975</v>
      </c>
      <c r="AB466" s="55">
        <f t="shared" si="87"/>
        <v>-9712254.5492930785</v>
      </c>
      <c r="AC466" s="55">
        <f t="shared" si="88"/>
        <v>-603338.31233788095</v>
      </c>
      <c r="AD466" s="55">
        <f t="shared" si="89"/>
        <v>0</v>
      </c>
      <c r="AE466" s="14">
        <f t="shared" si="90"/>
        <v>1</v>
      </c>
      <c r="AF466" s="14">
        <f>PRODUCT($AE$3:$AE466)</f>
        <v>1.549318229084294</v>
      </c>
      <c r="AG466" s="120">
        <f>(POWER(AF466,1/COUNTA($J$3:$J466))-1)*360/28</f>
        <v>0.10870794921864459</v>
      </c>
    </row>
    <row r="467" spans="20:33" x14ac:dyDescent="0.25">
      <c r="T467" s="4">
        <f t="shared" si="81"/>
        <v>0.11244999999999999</v>
      </c>
      <c r="U467" s="55">
        <f t="shared" si="82"/>
        <v>0</v>
      </c>
      <c r="V467" s="55">
        <f t="shared" si="83"/>
        <v>0</v>
      </c>
      <c r="Y467" s="55">
        <f t="shared" si="84"/>
        <v>0</v>
      </c>
      <c r="Z467" s="55">
        <f t="shared" si="85"/>
        <v>0</v>
      </c>
      <c r="AA467" s="55">
        <f t="shared" si="86"/>
        <v>9108916.2369551975</v>
      </c>
      <c r="AB467" s="55">
        <f t="shared" si="87"/>
        <v>-9712254.5492930785</v>
      </c>
      <c r="AC467" s="55">
        <f t="shared" si="88"/>
        <v>-603338.31233788095</v>
      </c>
      <c r="AD467" s="55">
        <f t="shared" si="89"/>
        <v>0</v>
      </c>
      <c r="AE467" s="14">
        <f t="shared" si="90"/>
        <v>1</v>
      </c>
      <c r="AF467" s="14">
        <f>PRODUCT($AE$3:$AE467)</f>
        <v>1.549318229084294</v>
      </c>
      <c r="AG467" s="120">
        <f>(POWER(AF467,1/COUNTA($J$3:$J467))-1)*360/28</f>
        <v>0.10870794921864459</v>
      </c>
    </row>
    <row r="468" spans="20:33" x14ac:dyDescent="0.25">
      <c r="T468" s="4">
        <f t="shared" si="81"/>
        <v>0.11244999999999999</v>
      </c>
      <c r="U468" s="55">
        <f t="shared" si="82"/>
        <v>0</v>
      </c>
      <c r="V468" s="55">
        <f t="shared" si="83"/>
        <v>0</v>
      </c>
      <c r="Y468" s="55">
        <f t="shared" si="84"/>
        <v>0</v>
      </c>
      <c r="Z468" s="55">
        <f t="shared" si="85"/>
        <v>0</v>
      </c>
      <c r="AA468" s="55">
        <f t="shared" si="86"/>
        <v>9108916.2369551975</v>
      </c>
      <c r="AB468" s="55">
        <f t="shared" si="87"/>
        <v>-9712254.5492930785</v>
      </c>
      <c r="AC468" s="55">
        <f t="shared" si="88"/>
        <v>-603338.31233788095</v>
      </c>
      <c r="AD468" s="55">
        <f t="shared" si="89"/>
        <v>0</v>
      </c>
      <c r="AE468" s="14">
        <f t="shared" si="90"/>
        <v>1</v>
      </c>
      <c r="AF468" s="14">
        <f>PRODUCT($AE$3:$AE468)</f>
        <v>1.549318229084294</v>
      </c>
      <c r="AG468" s="120">
        <f>(POWER(AF468,1/COUNTA($J$3:$J468))-1)*360/28</f>
        <v>0.10870794921864459</v>
      </c>
    </row>
    <row r="469" spans="20:33" x14ac:dyDescent="0.25">
      <c r="T469" s="4">
        <f t="shared" si="81"/>
        <v>0.11244999999999999</v>
      </c>
      <c r="U469" s="55">
        <f t="shared" si="82"/>
        <v>0</v>
      </c>
      <c r="V469" s="55">
        <f t="shared" si="83"/>
        <v>0</v>
      </c>
      <c r="Y469" s="55">
        <f t="shared" si="84"/>
        <v>0</v>
      </c>
      <c r="Z469" s="55">
        <f t="shared" si="85"/>
        <v>0</v>
      </c>
      <c r="AA469" s="55">
        <f t="shared" si="86"/>
        <v>9108916.2369551975</v>
      </c>
      <c r="AB469" s="55">
        <f t="shared" si="87"/>
        <v>-9712254.5492930785</v>
      </c>
      <c r="AC469" s="55">
        <f t="shared" si="88"/>
        <v>-603338.31233788095</v>
      </c>
      <c r="AD469" s="55">
        <f t="shared" si="89"/>
        <v>0</v>
      </c>
      <c r="AE469" s="14">
        <f t="shared" si="90"/>
        <v>1</v>
      </c>
      <c r="AF469" s="14">
        <f>PRODUCT($AE$3:$AE469)</f>
        <v>1.549318229084294</v>
      </c>
      <c r="AG469" s="120">
        <f>(POWER(AF469,1/COUNTA($J$3:$J469))-1)*360/28</f>
        <v>0.10870794921864459</v>
      </c>
    </row>
    <row r="470" spans="20:33" x14ac:dyDescent="0.25">
      <c r="T470" s="4">
        <f t="shared" si="81"/>
        <v>0.11244999999999999</v>
      </c>
      <c r="U470" s="55">
        <f t="shared" si="82"/>
        <v>0</v>
      </c>
      <c r="V470" s="55">
        <f t="shared" si="83"/>
        <v>0</v>
      </c>
      <c r="Y470" s="55">
        <f t="shared" si="84"/>
        <v>0</v>
      </c>
      <c r="Z470" s="55">
        <f t="shared" si="85"/>
        <v>0</v>
      </c>
      <c r="AA470" s="55">
        <f t="shared" si="86"/>
        <v>9108916.2369551975</v>
      </c>
      <c r="AB470" s="55">
        <f t="shared" si="87"/>
        <v>-9712254.5492930785</v>
      </c>
      <c r="AC470" s="55">
        <f t="shared" si="88"/>
        <v>-603338.31233788095</v>
      </c>
      <c r="AD470" s="55">
        <f t="shared" si="89"/>
        <v>0</v>
      </c>
      <c r="AE470" s="14">
        <f t="shared" si="90"/>
        <v>1</v>
      </c>
      <c r="AF470" s="14">
        <f>PRODUCT($AE$3:$AE470)</f>
        <v>1.549318229084294</v>
      </c>
      <c r="AG470" s="120">
        <f>(POWER(AF470,1/COUNTA($J$3:$J470))-1)*360/28</f>
        <v>0.10870794921864459</v>
      </c>
    </row>
    <row r="471" spans="20:33" x14ac:dyDescent="0.25">
      <c r="T471" s="4">
        <f t="shared" si="81"/>
        <v>0.11244999999999999</v>
      </c>
      <c r="U471" s="55">
        <f t="shared" si="82"/>
        <v>0</v>
      </c>
      <c r="V471" s="55">
        <f t="shared" si="83"/>
        <v>0</v>
      </c>
      <c r="Y471" s="55">
        <f t="shared" si="84"/>
        <v>0</v>
      </c>
      <c r="Z471" s="55">
        <f t="shared" si="85"/>
        <v>0</v>
      </c>
      <c r="AA471" s="55">
        <f t="shared" si="86"/>
        <v>9108916.2369551975</v>
      </c>
      <c r="AB471" s="55">
        <f t="shared" si="87"/>
        <v>-9712254.5492930785</v>
      </c>
      <c r="AC471" s="55">
        <f t="shared" si="88"/>
        <v>-603338.31233788095</v>
      </c>
      <c r="AD471" s="55">
        <f t="shared" si="89"/>
        <v>0</v>
      </c>
      <c r="AE471" s="14">
        <f t="shared" si="90"/>
        <v>1</v>
      </c>
      <c r="AF471" s="14">
        <f>PRODUCT($AE$3:$AE471)</f>
        <v>1.549318229084294</v>
      </c>
      <c r="AG471" s="120">
        <f>(POWER(AF471,1/COUNTA($J$3:$J471))-1)*360/28</f>
        <v>0.10870794921864459</v>
      </c>
    </row>
    <row r="472" spans="20:33" x14ac:dyDescent="0.25">
      <c r="T472" s="4">
        <f t="shared" si="81"/>
        <v>0.11244999999999999</v>
      </c>
      <c r="U472" s="55">
        <f t="shared" si="82"/>
        <v>0</v>
      </c>
      <c r="V472" s="55">
        <f t="shared" si="83"/>
        <v>0</v>
      </c>
      <c r="Y472" s="55">
        <f t="shared" si="84"/>
        <v>0</v>
      </c>
      <c r="Z472" s="55">
        <f t="shared" si="85"/>
        <v>0</v>
      </c>
      <c r="AA472" s="55">
        <f t="shared" si="86"/>
        <v>9108916.2369551975</v>
      </c>
      <c r="AB472" s="55">
        <f t="shared" si="87"/>
        <v>-9712254.5492930785</v>
      </c>
      <c r="AC472" s="55">
        <f t="shared" si="88"/>
        <v>-603338.31233788095</v>
      </c>
      <c r="AD472" s="55">
        <f t="shared" si="89"/>
        <v>0</v>
      </c>
      <c r="AE472" s="14">
        <f t="shared" si="90"/>
        <v>1</v>
      </c>
      <c r="AF472" s="14">
        <f>PRODUCT($AE$3:$AE472)</f>
        <v>1.549318229084294</v>
      </c>
      <c r="AG472" s="120">
        <f>(POWER(AF472,1/COUNTA($J$3:$J472))-1)*360/28</f>
        <v>0.10870794921864459</v>
      </c>
    </row>
    <row r="473" spans="20:33" x14ac:dyDescent="0.25">
      <c r="T473" s="4">
        <f t="shared" si="81"/>
        <v>0.11244999999999999</v>
      </c>
      <c r="U473" s="55">
        <f t="shared" si="82"/>
        <v>0</v>
      </c>
      <c r="V473" s="55">
        <f t="shared" si="83"/>
        <v>0</v>
      </c>
      <c r="Y473" s="55">
        <f t="shared" si="84"/>
        <v>0</v>
      </c>
      <c r="Z473" s="55">
        <f t="shared" si="85"/>
        <v>0</v>
      </c>
      <c r="AA473" s="55">
        <f t="shared" si="86"/>
        <v>9108916.2369551975</v>
      </c>
      <c r="AB473" s="55">
        <f t="shared" si="87"/>
        <v>-9712254.5492930785</v>
      </c>
      <c r="AC473" s="55">
        <f t="shared" si="88"/>
        <v>-603338.31233788095</v>
      </c>
      <c r="AD473" s="55">
        <f t="shared" si="89"/>
        <v>0</v>
      </c>
      <c r="AE473" s="14">
        <f t="shared" si="90"/>
        <v>1</v>
      </c>
      <c r="AF473" s="14">
        <f>PRODUCT($AE$3:$AE473)</f>
        <v>1.549318229084294</v>
      </c>
      <c r="AG473" s="120">
        <f>(POWER(AF473,1/COUNTA($J$3:$J473))-1)*360/28</f>
        <v>0.10870794921864459</v>
      </c>
    </row>
    <row r="474" spans="20:33" x14ac:dyDescent="0.25">
      <c r="T474" s="4">
        <f t="shared" si="81"/>
        <v>0.11244999999999999</v>
      </c>
      <c r="U474" s="55">
        <f t="shared" si="82"/>
        <v>0</v>
      </c>
      <c r="V474" s="55">
        <f t="shared" si="83"/>
        <v>0</v>
      </c>
      <c r="Y474" s="55">
        <f t="shared" si="84"/>
        <v>0</v>
      </c>
      <c r="Z474" s="55">
        <f t="shared" si="85"/>
        <v>0</v>
      </c>
      <c r="AA474" s="55">
        <f t="shared" si="86"/>
        <v>9108916.2369551975</v>
      </c>
      <c r="AB474" s="55">
        <f t="shared" si="87"/>
        <v>-9712254.5492930785</v>
      </c>
      <c r="AC474" s="55">
        <f t="shared" si="88"/>
        <v>-603338.31233788095</v>
      </c>
      <c r="AD474" s="55">
        <f t="shared" si="89"/>
        <v>0</v>
      </c>
      <c r="AE474" s="14">
        <f t="shared" si="90"/>
        <v>1</v>
      </c>
      <c r="AF474" s="14">
        <f>PRODUCT($AE$3:$AE474)</f>
        <v>1.549318229084294</v>
      </c>
      <c r="AG474" s="120">
        <f>(POWER(AF474,1/COUNTA($J$3:$J474))-1)*360/28</f>
        <v>0.10870794921864459</v>
      </c>
    </row>
    <row r="475" spans="20:33" x14ac:dyDescent="0.25">
      <c r="T475" s="4">
        <f t="shared" si="81"/>
        <v>0.11244999999999999</v>
      </c>
      <c r="U475" s="55">
        <f t="shared" si="82"/>
        <v>0</v>
      </c>
      <c r="V475" s="55">
        <f t="shared" si="83"/>
        <v>0</v>
      </c>
      <c r="Y475" s="55">
        <f t="shared" si="84"/>
        <v>0</v>
      </c>
      <c r="Z475" s="55">
        <f t="shared" si="85"/>
        <v>0</v>
      </c>
      <c r="AA475" s="55">
        <f t="shared" si="86"/>
        <v>9108916.2369551975</v>
      </c>
      <c r="AB475" s="55">
        <f t="shared" si="87"/>
        <v>-9712254.5492930785</v>
      </c>
      <c r="AC475" s="55">
        <f t="shared" si="88"/>
        <v>-603338.31233788095</v>
      </c>
      <c r="AD475" s="55">
        <f t="shared" si="89"/>
        <v>0</v>
      </c>
      <c r="AE475" s="14">
        <f t="shared" si="90"/>
        <v>1</v>
      </c>
      <c r="AF475" s="14">
        <f>PRODUCT($AE$3:$AE475)</f>
        <v>1.549318229084294</v>
      </c>
      <c r="AG475" s="120">
        <f>(POWER(AF475,1/COUNTA($J$3:$J475))-1)*360/28</f>
        <v>0.10870794921864459</v>
      </c>
    </row>
    <row r="476" spans="20:33" x14ac:dyDescent="0.25">
      <c r="T476" s="4">
        <f t="shared" si="81"/>
        <v>0.11244999999999999</v>
      </c>
      <c r="U476" s="55">
        <f t="shared" si="82"/>
        <v>0</v>
      </c>
      <c r="V476" s="55">
        <f t="shared" si="83"/>
        <v>0</v>
      </c>
      <c r="Y476" s="55">
        <f t="shared" si="84"/>
        <v>0</v>
      </c>
      <c r="Z476" s="55">
        <f t="shared" si="85"/>
        <v>0</v>
      </c>
      <c r="AA476" s="55">
        <f t="shared" si="86"/>
        <v>9108916.2369551975</v>
      </c>
      <c r="AB476" s="55">
        <f t="shared" si="87"/>
        <v>-9712254.5492930785</v>
      </c>
      <c r="AC476" s="55">
        <f t="shared" si="88"/>
        <v>-603338.31233788095</v>
      </c>
      <c r="AD476" s="55">
        <f t="shared" si="89"/>
        <v>0</v>
      </c>
      <c r="AE476" s="14">
        <f t="shared" si="90"/>
        <v>1</v>
      </c>
      <c r="AF476" s="14">
        <f>PRODUCT($AE$3:$AE476)</f>
        <v>1.549318229084294</v>
      </c>
      <c r="AG476" s="120">
        <f>(POWER(AF476,1/COUNTA($J$3:$J476))-1)*360/28</f>
        <v>0.10870794921864459</v>
      </c>
    </row>
    <row r="477" spans="20:33" x14ac:dyDescent="0.25">
      <c r="T477" s="4">
        <f t="shared" si="81"/>
        <v>0.11244999999999999</v>
      </c>
      <c r="U477" s="55">
        <f t="shared" si="82"/>
        <v>0</v>
      </c>
      <c r="V477" s="55">
        <f t="shared" si="83"/>
        <v>0</v>
      </c>
      <c r="Y477" s="55">
        <f t="shared" si="84"/>
        <v>0</v>
      </c>
      <c r="Z477" s="55">
        <f t="shared" si="85"/>
        <v>0</v>
      </c>
      <c r="AA477" s="55">
        <f t="shared" si="86"/>
        <v>9108916.2369551975</v>
      </c>
      <c r="AB477" s="55">
        <f t="shared" si="87"/>
        <v>-9712254.5492930785</v>
      </c>
      <c r="AC477" s="55">
        <f t="shared" si="88"/>
        <v>-603338.31233788095</v>
      </c>
      <c r="AD477" s="55">
        <f t="shared" si="89"/>
        <v>0</v>
      </c>
      <c r="AE477" s="14">
        <f t="shared" si="90"/>
        <v>1</v>
      </c>
      <c r="AF477" s="14">
        <f>PRODUCT($AE$3:$AE477)</f>
        <v>1.549318229084294</v>
      </c>
      <c r="AG477" s="120">
        <f>(POWER(AF477,1/COUNTA($J$3:$J477))-1)*360/28</f>
        <v>0.10870794921864459</v>
      </c>
    </row>
    <row r="478" spans="20:33" x14ac:dyDescent="0.25">
      <c r="T478" s="4">
        <f t="shared" si="81"/>
        <v>0.11244999999999999</v>
      </c>
      <c r="U478" s="55">
        <f t="shared" si="82"/>
        <v>0</v>
      </c>
      <c r="V478" s="55">
        <f t="shared" si="83"/>
        <v>0</v>
      </c>
      <c r="Y478" s="55">
        <f t="shared" si="84"/>
        <v>0</v>
      </c>
      <c r="Z478" s="55">
        <f t="shared" si="85"/>
        <v>0</v>
      </c>
      <c r="AA478" s="55">
        <f t="shared" si="86"/>
        <v>9108916.2369551975</v>
      </c>
      <c r="AB478" s="55">
        <f t="shared" si="87"/>
        <v>-9712254.5492930785</v>
      </c>
      <c r="AC478" s="55">
        <f t="shared" si="88"/>
        <v>-603338.31233788095</v>
      </c>
      <c r="AD478" s="55">
        <f t="shared" si="89"/>
        <v>0</v>
      </c>
      <c r="AE478" s="14">
        <f t="shared" si="90"/>
        <v>1</v>
      </c>
      <c r="AF478" s="14">
        <f>PRODUCT($AE$3:$AE478)</f>
        <v>1.549318229084294</v>
      </c>
      <c r="AG478" s="120">
        <f>(POWER(AF478,1/COUNTA($J$3:$J478))-1)*360/28</f>
        <v>0.10870794921864459</v>
      </c>
    </row>
    <row r="479" spans="20:33" x14ac:dyDescent="0.25">
      <c r="T479" s="4">
        <f t="shared" si="81"/>
        <v>0.11244999999999999</v>
      </c>
      <c r="U479" s="55">
        <f t="shared" si="82"/>
        <v>0</v>
      </c>
      <c r="V479" s="55">
        <f t="shared" si="83"/>
        <v>0</v>
      </c>
      <c r="Y479" s="55">
        <f t="shared" si="84"/>
        <v>0</v>
      </c>
      <c r="Z479" s="55">
        <f t="shared" si="85"/>
        <v>0</v>
      </c>
      <c r="AA479" s="55">
        <f t="shared" si="86"/>
        <v>9108916.2369551975</v>
      </c>
      <c r="AB479" s="55">
        <f t="shared" si="87"/>
        <v>-9712254.5492930785</v>
      </c>
      <c r="AC479" s="55">
        <f t="shared" si="88"/>
        <v>-603338.31233788095</v>
      </c>
      <c r="AD479" s="55">
        <f t="shared" si="89"/>
        <v>0</v>
      </c>
      <c r="AE479" s="14">
        <f t="shared" si="90"/>
        <v>1</v>
      </c>
      <c r="AF479" s="14">
        <f>PRODUCT($AE$3:$AE479)</f>
        <v>1.549318229084294</v>
      </c>
      <c r="AG479" s="120">
        <f>(POWER(AF479,1/COUNTA($J$3:$J479))-1)*360/28</f>
        <v>0.10870794921864459</v>
      </c>
    </row>
    <row r="480" spans="20:33" x14ac:dyDescent="0.25">
      <c r="T480" s="4">
        <f t="shared" si="81"/>
        <v>0.11244999999999999</v>
      </c>
      <c r="U480" s="55">
        <f t="shared" si="82"/>
        <v>0</v>
      </c>
      <c r="V480" s="55">
        <f t="shared" si="83"/>
        <v>0</v>
      </c>
      <c r="Y480" s="55">
        <f t="shared" si="84"/>
        <v>0</v>
      </c>
      <c r="Z480" s="55">
        <f t="shared" si="85"/>
        <v>0</v>
      </c>
      <c r="AA480" s="55">
        <f t="shared" si="86"/>
        <v>9108916.2369551975</v>
      </c>
      <c r="AB480" s="55">
        <f t="shared" si="87"/>
        <v>-9712254.5492930785</v>
      </c>
      <c r="AC480" s="55">
        <f t="shared" si="88"/>
        <v>-603338.31233788095</v>
      </c>
      <c r="AD480" s="55">
        <f t="shared" si="89"/>
        <v>0</v>
      </c>
      <c r="AE480" s="14">
        <f t="shared" si="90"/>
        <v>1</v>
      </c>
      <c r="AF480" s="14">
        <f>PRODUCT($AE$3:$AE480)</f>
        <v>1.549318229084294</v>
      </c>
      <c r="AG480" s="120">
        <f>(POWER(AF480,1/COUNTA($J$3:$J480))-1)*360/28</f>
        <v>0.10870794921864459</v>
      </c>
    </row>
    <row r="481" spans="20:33" x14ac:dyDescent="0.25">
      <c r="T481" s="4">
        <f t="shared" si="81"/>
        <v>0.11244999999999999</v>
      </c>
      <c r="U481" s="55">
        <f t="shared" si="82"/>
        <v>0</v>
      </c>
      <c r="V481" s="55">
        <f t="shared" si="83"/>
        <v>0</v>
      </c>
      <c r="Y481" s="55">
        <f t="shared" si="84"/>
        <v>0</v>
      </c>
      <c r="Z481" s="55">
        <f t="shared" si="85"/>
        <v>0</v>
      </c>
      <c r="AA481" s="55">
        <f t="shared" si="86"/>
        <v>9108916.2369551975</v>
      </c>
      <c r="AB481" s="55">
        <f t="shared" si="87"/>
        <v>-9712254.5492930785</v>
      </c>
      <c r="AC481" s="55">
        <f t="shared" si="88"/>
        <v>-603338.31233788095</v>
      </c>
      <c r="AD481" s="55">
        <f t="shared" si="89"/>
        <v>0</v>
      </c>
      <c r="AE481" s="14">
        <f t="shared" si="90"/>
        <v>1</v>
      </c>
      <c r="AF481" s="14">
        <f>PRODUCT($AE$3:$AE481)</f>
        <v>1.549318229084294</v>
      </c>
      <c r="AG481" s="120">
        <f>(POWER(AF481,1/COUNTA($J$3:$J481))-1)*360/28</f>
        <v>0.10870794921864459</v>
      </c>
    </row>
    <row r="482" spans="20:33" x14ac:dyDescent="0.25">
      <c r="T482" s="4">
        <f t="shared" si="81"/>
        <v>0.11244999999999999</v>
      </c>
      <c r="U482" s="55">
        <f t="shared" si="82"/>
        <v>0</v>
      </c>
      <c r="V482" s="55">
        <f t="shared" si="83"/>
        <v>0</v>
      </c>
      <c r="Y482" s="55">
        <f t="shared" si="84"/>
        <v>0</v>
      </c>
      <c r="Z482" s="55">
        <f t="shared" si="85"/>
        <v>0</v>
      </c>
      <c r="AA482" s="55">
        <f t="shared" si="86"/>
        <v>9108916.2369551975</v>
      </c>
      <c r="AB482" s="55">
        <f t="shared" si="87"/>
        <v>-9712254.5492930785</v>
      </c>
      <c r="AC482" s="55">
        <f t="shared" si="88"/>
        <v>-603338.31233788095</v>
      </c>
      <c r="AD482" s="55">
        <f t="shared" si="89"/>
        <v>0</v>
      </c>
      <c r="AE482" s="14">
        <f t="shared" si="90"/>
        <v>1</v>
      </c>
      <c r="AF482" s="14">
        <f>PRODUCT($AE$3:$AE482)</f>
        <v>1.549318229084294</v>
      </c>
      <c r="AG482" s="120">
        <f>(POWER(AF482,1/COUNTA($J$3:$J482))-1)*360/28</f>
        <v>0.10870794921864459</v>
      </c>
    </row>
    <row r="483" spans="20:33" x14ac:dyDescent="0.25">
      <c r="T483" s="4">
        <f t="shared" si="81"/>
        <v>0.11244999999999999</v>
      </c>
      <c r="U483" s="55">
        <f t="shared" si="82"/>
        <v>0</v>
      </c>
      <c r="V483" s="55">
        <f t="shared" si="83"/>
        <v>0</v>
      </c>
      <c r="Y483" s="55">
        <f t="shared" si="84"/>
        <v>0</v>
      </c>
      <c r="Z483" s="55">
        <f t="shared" si="85"/>
        <v>0</v>
      </c>
      <c r="AA483" s="55">
        <f t="shared" si="86"/>
        <v>9108916.2369551975</v>
      </c>
      <c r="AB483" s="55">
        <f t="shared" si="87"/>
        <v>-9712254.5492930785</v>
      </c>
      <c r="AC483" s="55">
        <f t="shared" si="88"/>
        <v>-603338.31233788095</v>
      </c>
      <c r="AD483" s="55">
        <f t="shared" si="89"/>
        <v>0</v>
      </c>
      <c r="AE483" s="14">
        <f t="shared" si="90"/>
        <v>1</v>
      </c>
      <c r="AF483" s="14">
        <f>PRODUCT($AE$3:$AE483)</f>
        <v>1.549318229084294</v>
      </c>
      <c r="AG483" s="120">
        <f>(POWER(AF483,1/COUNTA($J$3:$J483))-1)*360/28</f>
        <v>0.10870794921864459</v>
      </c>
    </row>
    <row r="484" spans="20:33" x14ac:dyDescent="0.25">
      <c r="T484" s="4">
        <f t="shared" si="81"/>
        <v>0.11244999999999999</v>
      </c>
      <c r="U484" s="55">
        <f t="shared" si="82"/>
        <v>0</v>
      </c>
      <c r="V484" s="55">
        <f t="shared" si="83"/>
        <v>0</v>
      </c>
      <c r="Y484" s="55">
        <f t="shared" si="84"/>
        <v>0</v>
      </c>
      <c r="Z484" s="55">
        <f t="shared" si="85"/>
        <v>0</v>
      </c>
      <c r="AA484" s="55">
        <f t="shared" si="86"/>
        <v>9108916.2369551975</v>
      </c>
      <c r="AB484" s="55">
        <f t="shared" si="87"/>
        <v>-9712254.5492930785</v>
      </c>
      <c r="AC484" s="55">
        <f t="shared" si="88"/>
        <v>-603338.31233788095</v>
      </c>
      <c r="AD484" s="55">
        <f t="shared" si="89"/>
        <v>0</v>
      </c>
      <c r="AE484" s="14">
        <f t="shared" si="90"/>
        <v>1</v>
      </c>
      <c r="AF484" s="14">
        <f>PRODUCT($AE$3:$AE484)</f>
        <v>1.549318229084294</v>
      </c>
      <c r="AG484" s="120">
        <f>(POWER(AF484,1/COUNTA($J$3:$J484))-1)*360/28</f>
        <v>0.10870794921864459</v>
      </c>
    </row>
    <row r="485" spans="20:33" x14ac:dyDescent="0.25">
      <c r="T485" s="4">
        <f t="shared" si="81"/>
        <v>0.11244999999999999</v>
      </c>
      <c r="U485" s="55">
        <f t="shared" si="82"/>
        <v>0</v>
      </c>
      <c r="V485" s="55">
        <f t="shared" si="83"/>
        <v>0</v>
      </c>
      <c r="Y485" s="55">
        <f t="shared" si="84"/>
        <v>0</v>
      </c>
      <c r="Z485" s="55">
        <f t="shared" si="85"/>
        <v>0</v>
      </c>
      <c r="AA485" s="55">
        <f t="shared" si="86"/>
        <v>9108916.2369551975</v>
      </c>
      <c r="AB485" s="55">
        <f t="shared" si="87"/>
        <v>-9712254.5492930785</v>
      </c>
      <c r="AC485" s="55">
        <f t="shared" si="88"/>
        <v>-603338.31233788095</v>
      </c>
      <c r="AD485" s="55">
        <f t="shared" si="89"/>
        <v>0</v>
      </c>
      <c r="AE485" s="14">
        <f t="shared" si="90"/>
        <v>1</v>
      </c>
      <c r="AF485" s="14">
        <f>PRODUCT($AE$3:$AE485)</f>
        <v>1.549318229084294</v>
      </c>
      <c r="AG485" s="120">
        <f>(POWER(AF485,1/COUNTA($J$3:$J485))-1)*360/28</f>
        <v>0.10870794921864459</v>
      </c>
    </row>
    <row r="486" spans="20:33" x14ac:dyDescent="0.25">
      <c r="T486" s="4">
        <f t="shared" si="81"/>
        <v>0.11244999999999999</v>
      </c>
      <c r="U486" s="55">
        <f t="shared" si="82"/>
        <v>0</v>
      </c>
      <c r="V486" s="55">
        <f t="shared" si="83"/>
        <v>0</v>
      </c>
      <c r="Y486" s="55">
        <f t="shared" si="84"/>
        <v>0</v>
      </c>
      <c r="Z486" s="55">
        <f t="shared" si="85"/>
        <v>0</v>
      </c>
      <c r="AA486" s="55">
        <f t="shared" si="86"/>
        <v>9108916.2369551975</v>
      </c>
      <c r="AB486" s="55">
        <f t="shared" si="87"/>
        <v>-9712254.5492930785</v>
      </c>
      <c r="AC486" s="55">
        <f t="shared" si="88"/>
        <v>-603338.31233788095</v>
      </c>
      <c r="AD486" s="55">
        <f t="shared" si="89"/>
        <v>0</v>
      </c>
      <c r="AE486" s="14">
        <f t="shared" si="90"/>
        <v>1</v>
      </c>
      <c r="AF486" s="14">
        <f>PRODUCT($AE$3:$AE486)</f>
        <v>1.549318229084294</v>
      </c>
      <c r="AG486" s="120">
        <f>(POWER(AF486,1/COUNTA($J$3:$J486))-1)*360/28</f>
        <v>0.10870794921864459</v>
      </c>
    </row>
    <row r="487" spans="20:33" x14ac:dyDescent="0.25">
      <c r="T487" s="4">
        <f t="shared" si="81"/>
        <v>0.11244999999999999</v>
      </c>
      <c r="U487" s="55">
        <f t="shared" si="82"/>
        <v>0</v>
      </c>
      <c r="V487" s="55">
        <f t="shared" si="83"/>
        <v>0</v>
      </c>
      <c r="Y487" s="55">
        <f t="shared" si="84"/>
        <v>0</v>
      </c>
      <c r="Z487" s="55">
        <f t="shared" si="85"/>
        <v>0</v>
      </c>
      <c r="AA487" s="55">
        <f t="shared" si="86"/>
        <v>9108916.2369551975</v>
      </c>
      <c r="AB487" s="55">
        <f t="shared" si="87"/>
        <v>-9712254.5492930785</v>
      </c>
      <c r="AC487" s="55">
        <f t="shared" si="88"/>
        <v>-603338.31233788095</v>
      </c>
      <c r="AD487" s="55">
        <f t="shared" si="89"/>
        <v>0</v>
      </c>
      <c r="AE487" s="14">
        <f t="shared" si="90"/>
        <v>1</v>
      </c>
      <c r="AF487" s="14">
        <f>PRODUCT($AE$3:$AE487)</f>
        <v>1.549318229084294</v>
      </c>
      <c r="AG487" s="120">
        <f>(POWER(AF487,1/COUNTA($J$3:$J487))-1)*360/28</f>
        <v>0.10870794921864459</v>
      </c>
    </row>
    <row r="488" spans="20:33" x14ac:dyDescent="0.25">
      <c r="T488" s="4">
        <f t="shared" si="81"/>
        <v>0.11244999999999999</v>
      </c>
      <c r="U488" s="55">
        <f t="shared" si="82"/>
        <v>0</v>
      </c>
      <c r="V488" s="55">
        <f t="shared" si="83"/>
        <v>0</v>
      </c>
      <c r="Y488" s="55">
        <f t="shared" si="84"/>
        <v>0</v>
      </c>
      <c r="Z488" s="55">
        <f t="shared" si="85"/>
        <v>0</v>
      </c>
      <c r="AA488" s="55">
        <f t="shared" si="86"/>
        <v>9108916.2369551975</v>
      </c>
      <c r="AB488" s="55">
        <f t="shared" si="87"/>
        <v>-9712254.5492930785</v>
      </c>
      <c r="AC488" s="55">
        <f t="shared" si="88"/>
        <v>-603338.31233788095</v>
      </c>
      <c r="AD488" s="55">
        <f t="shared" si="89"/>
        <v>0</v>
      </c>
      <c r="AE488" s="14">
        <f t="shared" si="90"/>
        <v>1</v>
      </c>
      <c r="AF488" s="14">
        <f>PRODUCT($AE$3:$AE488)</f>
        <v>1.549318229084294</v>
      </c>
      <c r="AG488" s="120">
        <f>(POWER(AF488,1/COUNTA($J$3:$J488))-1)*360/28</f>
        <v>0.10870794921864459</v>
      </c>
    </row>
    <row r="489" spans="20:33" x14ac:dyDescent="0.25">
      <c r="T489" s="4">
        <f t="shared" si="81"/>
        <v>0.11244999999999999</v>
      </c>
      <c r="U489" s="55">
        <f t="shared" si="82"/>
        <v>0</v>
      </c>
      <c r="V489" s="55">
        <f t="shared" si="83"/>
        <v>0</v>
      </c>
      <c r="Y489" s="55">
        <f t="shared" si="84"/>
        <v>0</v>
      </c>
      <c r="Z489" s="55">
        <f t="shared" si="85"/>
        <v>0</v>
      </c>
      <c r="AA489" s="55">
        <f t="shared" si="86"/>
        <v>9108916.2369551975</v>
      </c>
      <c r="AB489" s="55">
        <f t="shared" si="87"/>
        <v>-9712254.5492930785</v>
      </c>
      <c r="AC489" s="55">
        <f t="shared" si="88"/>
        <v>-603338.31233788095</v>
      </c>
      <c r="AD489" s="55">
        <f t="shared" si="89"/>
        <v>0</v>
      </c>
      <c r="AE489" s="14">
        <f t="shared" si="90"/>
        <v>1</v>
      </c>
      <c r="AF489" s="14">
        <f>PRODUCT($AE$3:$AE489)</f>
        <v>1.549318229084294</v>
      </c>
      <c r="AG489" s="120">
        <f>(POWER(AF489,1/COUNTA($J$3:$J489))-1)*360/28</f>
        <v>0.10870794921864459</v>
      </c>
    </row>
    <row r="490" spans="20:33" x14ac:dyDescent="0.25">
      <c r="T490" s="4">
        <f t="shared" si="81"/>
        <v>0.11244999999999999</v>
      </c>
      <c r="U490" s="55">
        <f t="shared" si="82"/>
        <v>0</v>
      </c>
      <c r="V490" s="55">
        <f t="shared" si="83"/>
        <v>0</v>
      </c>
      <c r="Y490" s="55">
        <f t="shared" si="84"/>
        <v>0</v>
      </c>
      <c r="Z490" s="55">
        <f t="shared" si="85"/>
        <v>0</v>
      </c>
      <c r="AA490" s="55">
        <f t="shared" si="86"/>
        <v>9108916.2369551975</v>
      </c>
      <c r="AB490" s="55">
        <f t="shared" si="87"/>
        <v>-9712254.5492930785</v>
      </c>
      <c r="AC490" s="55">
        <f t="shared" si="88"/>
        <v>-603338.31233788095</v>
      </c>
      <c r="AD490" s="55">
        <f t="shared" si="89"/>
        <v>0</v>
      </c>
      <c r="AE490" s="14">
        <f t="shared" si="90"/>
        <v>1</v>
      </c>
      <c r="AF490" s="14">
        <f>PRODUCT($AE$3:$AE490)</f>
        <v>1.549318229084294</v>
      </c>
      <c r="AG490" s="120">
        <f>(POWER(AF490,1/COUNTA($J$3:$J490))-1)*360/28</f>
        <v>0.10870794921864459</v>
      </c>
    </row>
    <row r="491" spans="20:33" x14ac:dyDescent="0.25">
      <c r="T491" s="4">
        <f t="shared" si="81"/>
        <v>0.11244999999999999</v>
      </c>
      <c r="U491" s="55">
        <f t="shared" si="82"/>
        <v>0</v>
      </c>
      <c r="V491" s="55">
        <f t="shared" si="83"/>
        <v>0</v>
      </c>
      <c r="Y491" s="55">
        <f t="shared" si="84"/>
        <v>0</v>
      </c>
      <c r="Z491" s="55">
        <f t="shared" si="85"/>
        <v>0</v>
      </c>
      <c r="AA491" s="55">
        <f t="shared" si="86"/>
        <v>9108916.2369551975</v>
      </c>
      <c r="AB491" s="55">
        <f t="shared" si="87"/>
        <v>-9712254.5492930785</v>
      </c>
      <c r="AC491" s="55">
        <f t="shared" si="88"/>
        <v>-603338.31233788095</v>
      </c>
      <c r="AD491" s="55">
        <f t="shared" si="89"/>
        <v>0</v>
      </c>
      <c r="AE491" s="14">
        <f t="shared" si="90"/>
        <v>1</v>
      </c>
      <c r="AF491" s="14">
        <f>PRODUCT($AE$3:$AE491)</f>
        <v>1.549318229084294</v>
      </c>
      <c r="AG491" s="120">
        <f>(POWER(AF491,1/COUNTA($J$3:$J491))-1)*360/28</f>
        <v>0.10870794921864459</v>
      </c>
    </row>
    <row r="492" spans="20:33" x14ac:dyDescent="0.25">
      <c r="T492" s="4">
        <f t="shared" si="81"/>
        <v>0.11244999999999999</v>
      </c>
      <c r="U492" s="55">
        <f t="shared" si="82"/>
        <v>0</v>
      </c>
      <c r="V492" s="55">
        <f t="shared" si="83"/>
        <v>0</v>
      </c>
      <c r="Y492" s="55">
        <f t="shared" si="84"/>
        <v>0</v>
      </c>
      <c r="Z492" s="55">
        <f t="shared" si="85"/>
        <v>0</v>
      </c>
      <c r="AA492" s="55">
        <f t="shared" si="86"/>
        <v>9108916.2369551975</v>
      </c>
      <c r="AB492" s="55">
        <f t="shared" si="87"/>
        <v>-9712254.5492930785</v>
      </c>
      <c r="AC492" s="55">
        <f t="shared" si="88"/>
        <v>-603338.31233788095</v>
      </c>
      <c r="AD492" s="55">
        <f t="shared" si="89"/>
        <v>0</v>
      </c>
      <c r="AE492" s="14">
        <f t="shared" si="90"/>
        <v>1</v>
      </c>
      <c r="AF492" s="14">
        <f>PRODUCT($AE$3:$AE492)</f>
        <v>1.549318229084294</v>
      </c>
      <c r="AG492" s="120">
        <f>(POWER(AF492,1/COUNTA($J$3:$J492))-1)*360/28</f>
        <v>0.10870794921864459</v>
      </c>
    </row>
    <row r="493" spans="20:33" x14ac:dyDescent="0.25">
      <c r="T493" s="4">
        <f t="shared" si="81"/>
        <v>0.11244999999999999</v>
      </c>
      <c r="U493" s="55">
        <f t="shared" si="82"/>
        <v>0</v>
      </c>
      <c r="V493" s="55">
        <f t="shared" si="83"/>
        <v>0</v>
      </c>
      <c r="Y493" s="55">
        <f t="shared" si="84"/>
        <v>0</v>
      </c>
      <c r="Z493" s="55">
        <f t="shared" si="85"/>
        <v>0</v>
      </c>
      <c r="AA493" s="55">
        <f t="shared" si="86"/>
        <v>9108916.2369551975</v>
      </c>
      <c r="AB493" s="55">
        <f t="shared" si="87"/>
        <v>-9712254.5492930785</v>
      </c>
      <c r="AC493" s="55">
        <f t="shared" si="88"/>
        <v>-603338.31233788095</v>
      </c>
      <c r="AD493" s="55">
        <f t="shared" si="89"/>
        <v>0</v>
      </c>
      <c r="AE493" s="14">
        <f t="shared" si="90"/>
        <v>1</v>
      </c>
      <c r="AF493" s="14">
        <f>PRODUCT($AE$3:$AE493)</f>
        <v>1.549318229084294</v>
      </c>
      <c r="AG493" s="120">
        <f>(POWER(AF493,1/COUNTA($J$3:$J493))-1)*360/28</f>
        <v>0.10870794921864459</v>
      </c>
    </row>
    <row r="494" spans="20:33" x14ac:dyDescent="0.25">
      <c r="T494" s="4">
        <f t="shared" si="81"/>
        <v>0.11244999999999999</v>
      </c>
      <c r="U494" s="55">
        <f t="shared" si="82"/>
        <v>0</v>
      </c>
      <c r="V494" s="55">
        <f t="shared" si="83"/>
        <v>0</v>
      </c>
      <c r="Y494" s="55">
        <f t="shared" si="84"/>
        <v>0</v>
      </c>
      <c r="Z494" s="55">
        <f t="shared" si="85"/>
        <v>0</v>
      </c>
      <c r="AA494" s="55">
        <f t="shared" si="86"/>
        <v>9108916.2369551975</v>
      </c>
      <c r="AB494" s="55">
        <f t="shared" si="87"/>
        <v>-9712254.5492930785</v>
      </c>
      <c r="AC494" s="55">
        <f t="shared" si="88"/>
        <v>-603338.31233788095</v>
      </c>
      <c r="AD494" s="55">
        <f t="shared" si="89"/>
        <v>0</v>
      </c>
      <c r="AE494" s="14">
        <f t="shared" si="90"/>
        <v>1</v>
      </c>
      <c r="AF494" s="14">
        <f>PRODUCT($AE$3:$AE494)</f>
        <v>1.549318229084294</v>
      </c>
      <c r="AG494" s="120">
        <f>(POWER(AF494,1/COUNTA($J$3:$J494))-1)*360/28</f>
        <v>0.10870794921864459</v>
      </c>
    </row>
    <row r="495" spans="20:33" x14ac:dyDescent="0.25">
      <c r="T495" s="4">
        <f t="shared" si="81"/>
        <v>0.11244999999999999</v>
      </c>
      <c r="U495" s="55">
        <f t="shared" si="82"/>
        <v>0</v>
      </c>
      <c r="V495" s="55">
        <f t="shared" si="83"/>
        <v>0</v>
      </c>
      <c r="Y495" s="55">
        <f t="shared" si="84"/>
        <v>0</v>
      </c>
      <c r="Z495" s="55">
        <f t="shared" si="85"/>
        <v>0</v>
      </c>
      <c r="AA495" s="55">
        <f t="shared" si="86"/>
        <v>9108916.2369551975</v>
      </c>
      <c r="AB495" s="55">
        <f t="shared" si="87"/>
        <v>-9712254.5492930785</v>
      </c>
      <c r="AC495" s="55">
        <f t="shared" si="88"/>
        <v>-603338.31233788095</v>
      </c>
      <c r="AD495" s="55">
        <f t="shared" si="89"/>
        <v>0</v>
      </c>
      <c r="AE495" s="14">
        <f t="shared" si="90"/>
        <v>1</v>
      </c>
      <c r="AF495" s="14">
        <f>PRODUCT($AE$3:$AE495)</f>
        <v>1.549318229084294</v>
      </c>
      <c r="AG495" s="120">
        <f>(POWER(AF495,1/COUNTA($J$3:$J495))-1)*360/28</f>
        <v>0.10870794921864459</v>
      </c>
    </row>
    <row r="496" spans="20:33" x14ac:dyDescent="0.25">
      <c r="T496" s="4">
        <f t="shared" si="81"/>
        <v>0.11244999999999999</v>
      </c>
      <c r="U496" s="55">
        <f t="shared" si="82"/>
        <v>0</v>
      </c>
      <c r="V496" s="55">
        <f t="shared" si="83"/>
        <v>0</v>
      </c>
      <c r="Y496" s="55">
        <f t="shared" si="84"/>
        <v>0</v>
      </c>
      <c r="Z496" s="55">
        <f t="shared" si="85"/>
        <v>0</v>
      </c>
      <c r="AA496" s="55">
        <f t="shared" si="86"/>
        <v>9108916.2369551975</v>
      </c>
      <c r="AB496" s="55">
        <f t="shared" si="87"/>
        <v>-9712254.5492930785</v>
      </c>
      <c r="AC496" s="55">
        <f t="shared" si="88"/>
        <v>-603338.31233788095</v>
      </c>
      <c r="AD496" s="55">
        <f t="shared" si="89"/>
        <v>0</v>
      </c>
      <c r="AE496" s="14">
        <f t="shared" si="90"/>
        <v>1</v>
      </c>
      <c r="AF496" s="14">
        <f>PRODUCT($AE$3:$AE496)</f>
        <v>1.549318229084294</v>
      </c>
      <c r="AG496" s="120">
        <f>(POWER(AF496,1/COUNTA($J$3:$J496))-1)*360/28</f>
        <v>0.10870794921864459</v>
      </c>
    </row>
    <row r="497" spans="20:33" x14ac:dyDescent="0.25">
      <c r="T497" s="4">
        <f t="shared" si="81"/>
        <v>0.11244999999999999</v>
      </c>
      <c r="U497" s="55">
        <f t="shared" si="82"/>
        <v>0</v>
      </c>
      <c r="V497" s="55">
        <f t="shared" si="83"/>
        <v>0</v>
      </c>
      <c r="Y497" s="55">
        <f t="shared" si="84"/>
        <v>0</v>
      </c>
      <c r="Z497" s="55">
        <f t="shared" si="85"/>
        <v>0</v>
      </c>
      <c r="AA497" s="55">
        <f t="shared" si="86"/>
        <v>9108916.2369551975</v>
      </c>
      <c r="AB497" s="55">
        <f t="shared" si="87"/>
        <v>-9712254.5492930785</v>
      </c>
      <c r="AC497" s="55">
        <f t="shared" si="88"/>
        <v>-603338.31233788095</v>
      </c>
      <c r="AD497" s="55">
        <f t="shared" si="89"/>
        <v>0</v>
      </c>
      <c r="AE497" s="14">
        <f t="shared" si="90"/>
        <v>1</v>
      </c>
      <c r="AF497" s="14">
        <f>PRODUCT($AE$3:$AE497)</f>
        <v>1.549318229084294</v>
      </c>
      <c r="AG497" s="120">
        <f>(POWER(AF497,1/COUNTA($J$3:$J497))-1)*360/28</f>
        <v>0.10870794921864459</v>
      </c>
    </row>
    <row r="498" spans="20:33" x14ac:dyDescent="0.25">
      <c r="T498" s="4">
        <f t="shared" si="81"/>
        <v>0.11244999999999999</v>
      </c>
      <c r="U498" s="55">
        <f t="shared" si="82"/>
        <v>0</v>
      </c>
      <c r="V498" s="55">
        <f t="shared" si="83"/>
        <v>0</v>
      </c>
      <c r="Y498" s="55">
        <f t="shared" si="84"/>
        <v>0</v>
      </c>
      <c r="Z498" s="55">
        <f t="shared" si="85"/>
        <v>0</v>
      </c>
      <c r="AA498" s="55">
        <f t="shared" si="86"/>
        <v>9108916.2369551975</v>
      </c>
      <c r="AB498" s="55">
        <f t="shared" si="87"/>
        <v>-9712254.5492930785</v>
      </c>
      <c r="AC498" s="55">
        <f t="shared" si="88"/>
        <v>-603338.31233788095</v>
      </c>
      <c r="AD498" s="55">
        <f t="shared" si="89"/>
        <v>0</v>
      </c>
      <c r="AE498" s="14">
        <f t="shared" si="90"/>
        <v>1</v>
      </c>
      <c r="AF498" s="14">
        <f>PRODUCT($AE$3:$AE498)</f>
        <v>1.549318229084294</v>
      </c>
      <c r="AG498" s="120">
        <f>(POWER(AF498,1/COUNTA($J$3:$J498))-1)*360/28</f>
        <v>0.10870794921864459</v>
      </c>
    </row>
    <row r="499" spans="20:33" x14ac:dyDescent="0.25">
      <c r="T499" s="4">
        <f t="shared" si="81"/>
        <v>0.11244999999999999</v>
      </c>
      <c r="U499" s="55">
        <f t="shared" si="82"/>
        <v>0</v>
      </c>
      <c r="V499" s="55">
        <f t="shared" si="83"/>
        <v>0</v>
      </c>
      <c r="Y499" s="55">
        <f t="shared" si="84"/>
        <v>0</v>
      </c>
      <c r="Z499" s="55">
        <f t="shared" si="85"/>
        <v>0</v>
      </c>
      <c r="AA499" s="55">
        <f t="shared" si="86"/>
        <v>9108916.2369551975</v>
      </c>
      <c r="AB499" s="55">
        <f t="shared" si="87"/>
        <v>-9712254.5492930785</v>
      </c>
      <c r="AC499" s="55">
        <f t="shared" si="88"/>
        <v>-603338.31233788095</v>
      </c>
      <c r="AD499" s="55">
        <f t="shared" si="89"/>
        <v>0</v>
      </c>
      <c r="AE499" s="14">
        <f t="shared" si="90"/>
        <v>1</v>
      </c>
      <c r="AF499" s="14">
        <f>PRODUCT($AE$3:$AE499)</f>
        <v>1.549318229084294</v>
      </c>
      <c r="AG499" s="120">
        <f>(POWER(AF499,1/COUNTA($J$3:$J499))-1)*360/28</f>
        <v>0.10870794921864459</v>
      </c>
    </row>
    <row r="500" spans="20:33" x14ac:dyDescent="0.25">
      <c r="T500" s="4">
        <f t="shared" si="81"/>
        <v>0.11244999999999999</v>
      </c>
      <c r="U500" s="55">
        <f t="shared" si="82"/>
        <v>0</v>
      </c>
      <c r="V500" s="55">
        <f t="shared" si="83"/>
        <v>0</v>
      </c>
      <c r="Y500" s="55">
        <f t="shared" si="84"/>
        <v>0</v>
      </c>
      <c r="Z500" s="55">
        <f t="shared" si="85"/>
        <v>0</v>
      </c>
      <c r="AA500" s="55">
        <f t="shared" si="86"/>
        <v>9108916.2369551975</v>
      </c>
      <c r="AB500" s="55">
        <f t="shared" si="87"/>
        <v>-9712254.5492930785</v>
      </c>
      <c r="AC500" s="55">
        <f t="shared" si="88"/>
        <v>-603338.31233788095</v>
      </c>
      <c r="AD500" s="55">
        <f t="shared" si="89"/>
        <v>0</v>
      </c>
      <c r="AE500" s="14">
        <f t="shared" si="90"/>
        <v>1</v>
      </c>
      <c r="AF500" s="14">
        <f>PRODUCT($AE$3:$AE500)</f>
        <v>1.549318229084294</v>
      </c>
      <c r="AG500" s="120">
        <f>(POWER(AF500,1/COUNTA($J$3:$J500))-1)*360/28</f>
        <v>0.10870794921864459</v>
      </c>
    </row>
    <row r="501" spans="20:33" x14ac:dyDescent="0.25">
      <c r="T501" s="4">
        <f t="shared" si="81"/>
        <v>0.11244999999999999</v>
      </c>
      <c r="U501" s="55">
        <f t="shared" si="82"/>
        <v>0</v>
      </c>
      <c r="V501" s="55">
        <f t="shared" si="83"/>
        <v>0</v>
      </c>
      <c r="Y501" s="55">
        <f t="shared" si="84"/>
        <v>0</v>
      </c>
      <c r="Z501" s="55">
        <f t="shared" si="85"/>
        <v>0</v>
      </c>
      <c r="AA501" s="55">
        <f t="shared" si="86"/>
        <v>9108916.2369551975</v>
      </c>
      <c r="AB501" s="55">
        <f t="shared" si="87"/>
        <v>-9712254.5492930785</v>
      </c>
      <c r="AC501" s="55">
        <f t="shared" si="88"/>
        <v>-603338.31233788095</v>
      </c>
      <c r="AD501" s="55">
        <f t="shared" si="89"/>
        <v>0</v>
      </c>
      <c r="AE501" s="14">
        <f t="shared" si="90"/>
        <v>1</v>
      </c>
      <c r="AF501" s="14">
        <f>PRODUCT($AE$3:$AE501)</f>
        <v>1.549318229084294</v>
      </c>
      <c r="AG501" s="120">
        <f>(POWER(AF501,1/COUNTA($J$3:$J501))-1)*360/28</f>
        <v>0.10870794921864459</v>
      </c>
    </row>
    <row r="502" spans="20:33" x14ac:dyDescent="0.25">
      <c r="T502" s="4">
        <f t="shared" si="81"/>
        <v>0.11244999999999999</v>
      </c>
      <c r="U502" s="55">
        <f t="shared" si="82"/>
        <v>0</v>
      </c>
      <c r="V502" s="55">
        <f t="shared" si="83"/>
        <v>0</v>
      </c>
      <c r="Y502" s="55">
        <f t="shared" si="84"/>
        <v>0</v>
      </c>
      <c r="Z502" s="55">
        <f t="shared" si="85"/>
        <v>0</v>
      </c>
      <c r="AA502" s="55">
        <f t="shared" si="86"/>
        <v>9108916.2369551975</v>
      </c>
      <c r="AB502" s="55">
        <f t="shared" si="87"/>
        <v>-9712254.5492930785</v>
      </c>
      <c r="AC502" s="55">
        <f t="shared" si="88"/>
        <v>-603338.31233788095</v>
      </c>
      <c r="AD502" s="55">
        <f t="shared" si="89"/>
        <v>0</v>
      </c>
      <c r="AE502" s="14">
        <f t="shared" si="90"/>
        <v>1</v>
      </c>
      <c r="AF502" s="14">
        <f>PRODUCT($AE$3:$AE502)</f>
        <v>1.549318229084294</v>
      </c>
      <c r="AG502" s="120">
        <f>(POWER(AF502,1/COUNTA($J$3:$J502))-1)*360/28</f>
        <v>0.10870794921864459</v>
      </c>
    </row>
    <row r="503" spans="20:33" x14ac:dyDescent="0.25">
      <c r="T503" s="4">
        <f t="shared" si="81"/>
        <v>0.11244999999999999</v>
      </c>
      <c r="U503" s="55">
        <f t="shared" si="82"/>
        <v>0</v>
      </c>
      <c r="V503" s="55">
        <f t="shared" si="83"/>
        <v>0</v>
      </c>
      <c r="Y503" s="55">
        <f t="shared" si="84"/>
        <v>0</v>
      </c>
      <c r="Z503" s="55">
        <f t="shared" si="85"/>
        <v>0</v>
      </c>
      <c r="AA503" s="55">
        <f t="shared" si="86"/>
        <v>9108916.2369551975</v>
      </c>
      <c r="AB503" s="55">
        <f t="shared" si="87"/>
        <v>-9712254.5492930785</v>
      </c>
      <c r="AC503" s="55">
        <f t="shared" si="88"/>
        <v>-603338.31233788095</v>
      </c>
      <c r="AD503" s="55">
        <f t="shared" si="89"/>
        <v>0</v>
      </c>
      <c r="AE503" s="14">
        <f t="shared" si="90"/>
        <v>1</v>
      </c>
      <c r="AF503" s="14">
        <f>PRODUCT($AE$3:$AE503)</f>
        <v>1.549318229084294</v>
      </c>
      <c r="AG503" s="120">
        <f>(POWER(AF503,1/COUNTA($J$3:$J503))-1)*360/28</f>
        <v>0.10870794921864459</v>
      </c>
    </row>
    <row r="504" spans="20:33" x14ac:dyDescent="0.25">
      <c r="T504" s="4">
        <f t="shared" ref="T504:T567" si="91">_xlfn.IFNA(INDEX($E$6:$E$24,MATCH($K504,$C$6:$C$24,1))/100,$D$1/100)</f>
        <v>0.11244999999999999</v>
      </c>
      <c r="U504" s="55">
        <f t="shared" ref="U504:U567" si="92">(-1*S504)*T504*Q504/360</f>
        <v>0</v>
      </c>
      <c r="V504" s="55">
        <f t="shared" si="83"/>
        <v>0</v>
      </c>
      <c r="Y504" s="55">
        <f t="shared" si="84"/>
        <v>0</v>
      </c>
      <c r="Z504" s="55">
        <f t="shared" si="85"/>
        <v>0</v>
      </c>
      <c r="AA504" s="55">
        <f t="shared" si="86"/>
        <v>9108916.2369551975</v>
      </c>
      <c r="AB504" s="55">
        <f t="shared" si="87"/>
        <v>-9712254.5492930785</v>
      </c>
      <c r="AC504" s="55">
        <f t="shared" si="88"/>
        <v>-603338.31233788095</v>
      </c>
      <c r="AD504" s="55">
        <f t="shared" si="89"/>
        <v>0</v>
      </c>
      <c r="AE504" s="14">
        <f t="shared" si="90"/>
        <v>1</v>
      </c>
      <c r="AF504" s="14">
        <f>PRODUCT($AE$3:$AE504)</f>
        <v>1.549318229084294</v>
      </c>
      <c r="AG504" s="120">
        <f>(POWER(AF504,1/COUNTA($J$3:$J504))-1)*360/28</f>
        <v>0.10870794921864459</v>
      </c>
    </row>
    <row r="505" spans="20:33" x14ac:dyDescent="0.25">
      <c r="T505" s="4">
        <f t="shared" si="91"/>
        <v>0.11244999999999999</v>
      </c>
      <c r="U505" s="55">
        <f t="shared" si="92"/>
        <v>0</v>
      </c>
      <c r="V505" s="55">
        <f t="shared" si="83"/>
        <v>0</v>
      </c>
      <c r="Y505" s="55">
        <f t="shared" si="84"/>
        <v>0</v>
      </c>
      <c r="Z505" s="55">
        <f t="shared" si="85"/>
        <v>0</v>
      </c>
      <c r="AA505" s="55">
        <f t="shared" si="86"/>
        <v>9108916.2369551975</v>
      </c>
      <c r="AB505" s="55">
        <f t="shared" si="87"/>
        <v>-9712254.5492930785</v>
      </c>
      <c r="AC505" s="55">
        <f t="shared" si="88"/>
        <v>-603338.31233788095</v>
      </c>
      <c r="AD505" s="55">
        <f t="shared" si="89"/>
        <v>0</v>
      </c>
      <c r="AE505" s="14">
        <f t="shared" si="90"/>
        <v>1</v>
      </c>
      <c r="AF505" s="14">
        <f>PRODUCT($AE$3:$AE505)</f>
        <v>1.549318229084294</v>
      </c>
      <c r="AG505" s="120">
        <f>(POWER(AF505,1/COUNTA($J$3:$J505))-1)*360/28</f>
        <v>0.10870794921864459</v>
      </c>
    </row>
    <row r="506" spans="20:33" x14ac:dyDescent="0.25">
      <c r="T506" s="4">
        <f t="shared" si="91"/>
        <v>0.11244999999999999</v>
      </c>
      <c r="U506" s="55">
        <f t="shared" si="92"/>
        <v>0</v>
      </c>
      <c r="V506" s="55">
        <f t="shared" si="83"/>
        <v>0</v>
      </c>
      <c r="Y506" s="55">
        <f t="shared" si="84"/>
        <v>0</v>
      </c>
      <c r="Z506" s="55">
        <f t="shared" si="85"/>
        <v>0</v>
      </c>
      <c r="AA506" s="55">
        <f t="shared" si="86"/>
        <v>9108916.2369551975</v>
      </c>
      <c r="AB506" s="55">
        <f t="shared" si="87"/>
        <v>-9712254.5492930785</v>
      </c>
      <c r="AC506" s="55">
        <f t="shared" si="88"/>
        <v>-603338.31233788095</v>
      </c>
      <c r="AD506" s="55">
        <f t="shared" si="89"/>
        <v>0</v>
      </c>
      <c r="AE506" s="14">
        <f t="shared" si="90"/>
        <v>1</v>
      </c>
      <c r="AF506" s="14">
        <f>PRODUCT($AE$3:$AE506)</f>
        <v>1.549318229084294</v>
      </c>
      <c r="AG506" s="120">
        <f>(POWER(AF506,1/COUNTA($J$3:$J506))-1)*360/28</f>
        <v>0.10870794921864459</v>
      </c>
    </row>
    <row r="507" spans="20:33" x14ac:dyDescent="0.25">
      <c r="T507" s="4">
        <f t="shared" si="91"/>
        <v>0.11244999999999999</v>
      </c>
      <c r="U507" s="55">
        <f t="shared" si="92"/>
        <v>0</v>
      </c>
      <c r="V507" s="55">
        <f t="shared" si="83"/>
        <v>0</v>
      </c>
      <c r="Y507" s="55">
        <f t="shared" si="84"/>
        <v>0</v>
      </c>
      <c r="Z507" s="55">
        <f t="shared" si="85"/>
        <v>0</v>
      </c>
      <c r="AA507" s="55">
        <f t="shared" si="86"/>
        <v>9108916.2369551975</v>
      </c>
      <c r="AB507" s="55">
        <f t="shared" si="87"/>
        <v>-9712254.5492930785</v>
      </c>
      <c r="AC507" s="55">
        <f t="shared" si="88"/>
        <v>-603338.31233788095</v>
      </c>
      <c r="AD507" s="55">
        <f t="shared" si="89"/>
        <v>0</v>
      </c>
      <c r="AE507" s="14">
        <f t="shared" si="90"/>
        <v>1</v>
      </c>
      <c r="AF507" s="14">
        <f>PRODUCT($AE$3:$AE507)</f>
        <v>1.549318229084294</v>
      </c>
      <c r="AG507" s="120">
        <f>(POWER(AF507,1/COUNTA($J$3:$J507))-1)*360/28</f>
        <v>0.10870794921864459</v>
      </c>
    </row>
    <row r="508" spans="20:33" x14ac:dyDescent="0.25">
      <c r="T508" s="4">
        <f t="shared" si="91"/>
        <v>0.11244999999999999</v>
      </c>
      <c r="U508" s="55">
        <f t="shared" si="92"/>
        <v>0</v>
      </c>
      <c r="V508" s="55">
        <f t="shared" si="83"/>
        <v>0</v>
      </c>
      <c r="Y508" s="55">
        <f t="shared" si="84"/>
        <v>0</v>
      </c>
      <c r="Z508" s="55">
        <f t="shared" si="85"/>
        <v>0</v>
      </c>
      <c r="AA508" s="55">
        <f t="shared" si="86"/>
        <v>9108916.2369551975</v>
      </c>
      <c r="AB508" s="55">
        <f t="shared" si="87"/>
        <v>-9712254.5492930785</v>
      </c>
      <c r="AC508" s="55">
        <f t="shared" si="88"/>
        <v>-603338.31233788095</v>
      </c>
      <c r="AD508" s="55">
        <f t="shared" si="89"/>
        <v>0</v>
      </c>
      <c r="AE508" s="14">
        <f t="shared" si="90"/>
        <v>1</v>
      </c>
      <c r="AF508" s="14">
        <f>PRODUCT($AE$3:$AE508)</f>
        <v>1.549318229084294</v>
      </c>
      <c r="AG508" s="120">
        <f>(POWER(AF508,1/COUNTA($J$3:$J508))-1)*360/28</f>
        <v>0.10870794921864459</v>
      </c>
    </row>
    <row r="509" spans="20:33" x14ac:dyDescent="0.25">
      <c r="T509" s="4">
        <f t="shared" si="91"/>
        <v>0.11244999999999999</v>
      </c>
      <c r="U509" s="55">
        <f t="shared" si="92"/>
        <v>0</v>
      </c>
      <c r="V509" s="55">
        <f t="shared" si="83"/>
        <v>0</v>
      </c>
      <c r="Y509" s="55">
        <f t="shared" si="84"/>
        <v>0</v>
      </c>
      <c r="Z509" s="55">
        <f t="shared" si="85"/>
        <v>0</v>
      </c>
      <c r="AA509" s="55">
        <f t="shared" si="86"/>
        <v>9108916.2369551975</v>
      </c>
      <c r="AB509" s="55">
        <f t="shared" si="87"/>
        <v>-9712254.5492930785</v>
      </c>
      <c r="AC509" s="55">
        <f t="shared" si="88"/>
        <v>-603338.31233788095</v>
      </c>
      <c r="AD509" s="55">
        <f t="shared" si="89"/>
        <v>0</v>
      </c>
      <c r="AE509" s="14">
        <f t="shared" si="90"/>
        <v>1</v>
      </c>
      <c r="AF509" s="14">
        <f>PRODUCT($AE$3:$AE509)</f>
        <v>1.549318229084294</v>
      </c>
      <c r="AG509" s="120">
        <f>(POWER(AF509,1/COUNTA($J$3:$J509))-1)*360/28</f>
        <v>0.10870794921864459</v>
      </c>
    </row>
    <row r="510" spans="20:33" x14ac:dyDescent="0.25">
      <c r="T510" s="4">
        <f t="shared" si="91"/>
        <v>0.11244999999999999</v>
      </c>
      <c r="U510" s="55">
        <f t="shared" si="92"/>
        <v>0</v>
      </c>
      <c r="V510" s="55">
        <f t="shared" si="83"/>
        <v>0</v>
      </c>
      <c r="Y510" s="55">
        <f t="shared" si="84"/>
        <v>0</v>
      </c>
      <c r="Z510" s="55">
        <f t="shared" si="85"/>
        <v>0</v>
      </c>
      <c r="AA510" s="55">
        <f t="shared" si="86"/>
        <v>9108916.2369551975</v>
      </c>
      <c r="AB510" s="55">
        <f t="shared" si="87"/>
        <v>-9712254.5492930785</v>
      </c>
      <c r="AC510" s="55">
        <f t="shared" si="88"/>
        <v>-603338.31233788095</v>
      </c>
      <c r="AD510" s="55">
        <f t="shared" si="89"/>
        <v>0</v>
      </c>
      <c r="AE510" s="14">
        <f t="shared" si="90"/>
        <v>1</v>
      </c>
      <c r="AF510" s="14">
        <f>PRODUCT($AE$3:$AE510)</f>
        <v>1.549318229084294</v>
      </c>
      <c r="AG510" s="120">
        <f>(POWER(AF510,1/COUNTA($J$3:$J510))-1)*360/28</f>
        <v>0.10870794921864459</v>
      </c>
    </row>
    <row r="511" spans="20:33" x14ac:dyDescent="0.25">
      <c r="T511" s="4">
        <f t="shared" si="91"/>
        <v>0.11244999999999999</v>
      </c>
      <c r="U511" s="55">
        <f t="shared" si="92"/>
        <v>0</v>
      </c>
      <c r="V511" s="55">
        <f t="shared" si="83"/>
        <v>0</v>
      </c>
      <c r="Y511" s="55">
        <f t="shared" si="84"/>
        <v>0</v>
      </c>
      <c r="Z511" s="55">
        <f t="shared" si="85"/>
        <v>0</v>
      </c>
      <c r="AA511" s="55">
        <f t="shared" si="86"/>
        <v>9108916.2369551975</v>
      </c>
      <c r="AB511" s="55">
        <f t="shared" si="87"/>
        <v>-9712254.5492930785</v>
      </c>
      <c r="AC511" s="55">
        <f t="shared" si="88"/>
        <v>-603338.31233788095</v>
      </c>
      <c r="AD511" s="55">
        <f t="shared" si="89"/>
        <v>0</v>
      </c>
      <c r="AE511" s="14">
        <f t="shared" si="90"/>
        <v>1</v>
      </c>
      <c r="AF511" s="14">
        <f>PRODUCT($AE$3:$AE511)</f>
        <v>1.549318229084294</v>
      </c>
      <c r="AG511" s="120">
        <f>(POWER(AF511,1/COUNTA($J$3:$J511))-1)*360/28</f>
        <v>0.10870794921864459</v>
      </c>
    </row>
    <row r="512" spans="20:33" x14ac:dyDescent="0.25">
      <c r="T512" s="4">
        <f t="shared" si="91"/>
        <v>0.11244999999999999</v>
      </c>
      <c r="U512" s="55">
        <f t="shared" si="92"/>
        <v>0</v>
      </c>
      <c r="V512" s="55">
        <f t="shared" si="83"/>
        <v>0</v>
      </c>
      <c r="Y512" s="55">
        <f t="shared" si="84"/>
        <v>0</v>
      </c>
      <c r="Z512" s="55">
        <f t="shared" si="85"/>
        <v>0</v>
      </c>
      <c r="AA512" s="55">
        <f t="shared" si="86"/>
        <v>9108916.2369551975</v>
      </c>
      <c r="AB512" s="55">
        <f t="shared" si="87"/>
        <v>-9712254.5492930785</v>
      </c>
      <c r="AC512" s="55">
        <f t="shared" si="88"/>
        <v>-603338.31233788095</v>
      </c>
      <c r="AD512" s="55">
        <f t="shared" si="89"/>
        <v>0</v>
      </c>
      <c r="AE512" s="14">
        <f t="shared" si="90"/>
        <v>1</v>
      </c>
      <c r="AF512" s="14">
        <f>PRODUCT($AE$3:$AE512)</f>
        <v>1.549318229084294</v>
      </c>
      <c r="AG512" s="120">
        <f>(POWER(AF512,1/COUNTA($J$3:$J512))-1)*360/28</f>
        <v>0.10870794921864459</v>
      </c>
    </row>
    <row r="513" spans="20:33" x14ac:dyDescent="0.25">
      <c r="T513" s="4">
        <f t="shared" si="91"/>
        <v>0.11244999999999999</v>
      </c>
      <c r="U513" s="55">
        <f t="shared" si="92"/>
        <v>0</v>
      </c>
      <c r="V513" s="55">
        <f t="shared" si="83"/>
        <v>0</v>
      </c>
      <c r="Y513" s="55">
        <f t="shared" si="84"/>
        <v>0</v>
      </c>
      <c r="Z513" s="55">
        <f t="shared" si="85"/>
        <v>0</v>
      </c>
      <c r="AA513" s="55">
        <f t="shared" si="86"/>
        <v>9108916.2369551975</v>
      </c>
      <c r="AB513" s="55">
        <f t="shared" si="87"/>
        <v>-9712254.5492930785</v>
      </c>
      <c r="AC513" s="55">
        <f t="shared" si="88"/>
        <v>-603338.31233788095</v>
      </c>
      <c r="AD513" s="55">
        <f t="shared" si="89"/>
        <v>0</v>
      </c>
      <c r="AE513" s="14">
        <f t="shared" si="90"/>
        <v>1</v>
      </c>
      <c r="AF513" s="14">
        <f>PRODUCT($AE$3:$AE513)</f>
        <v>1.549318229084294</v>
      </c>
      <c r="AG513" s="120">
        <f>(POWER(AF513,1/COUNTA($J$3:$J513))-1)*360/28</f>
        <v>0.10870794921864459</v>
      </c>
    </row>
    <row r="514" spans="20:33" x14ac:dyDescent="0.25">
      <c r="T514" s="4">
        <f t="shared" si="91"/>
        <v>0.11244999999999999</v>
      </c>
      <c r="U514" s="55">
        <f t="shared" si="92"/>
        <v>0</v>
      </c>
      <c r="V514" s="55">
        <f t="shared" si="83"/>
        <v>0</v>
      </c>
      <c r="Y514" s="55">
        <f t="shared" si="84"/>
        <v>0</v>
      </c>
      <c r="Z514" s="55">
        <f t="shared" si="85"/>
        <v>0</v>
      </c>
      <c r="AA514" s="55">
        <f t="shared" si="86"/>
        <v>9108916.2369551975</v>
      </c>
      <c r="AB514" s="55">
        <f t="shared" si="87"/>
        <v>-9712254.5492930785</v>
      </c>
      <c r="AC514" s="55">
        <f t="shared" si="88"/>
        <v>-603338.31233788095</v>
      </c>
      <c r="AD514" s="55">
        <f t="shared" si="89"/>
        <v>0</v>
      </c>
      <c r="AE514" s="14">
        <f t="shared" si="90"/>
        <v>1</v>
      </c>
      <c r="AF514" s="14">
        <f>PRODUCT($AE$3:$AE514)</f>
        <v>1.549318229084294</v>
      </c>
      <c r="AG514" s="120">
        <f>(POWER(AF514,1/COUNTA($J$3:$J514))-1)*360/28</f>
        <v>0.10870794921864459</v>
      </c>
    </row>
    <row r="515" spans="20:33" x14ac:dyDescent="0.25">
      <c r="T515" s="4">
        <f t="shared" si="91"/>
        <v>0.11244999999999999</v>
      </c>
      <c r="U515" s="55">
        <f t="shared" si="92"/>
        <v>0</v>
      </c>
      <c r="V515" s="55">
        <f t="shared" si="83"/>
        <v>0</v>
      </c>
      <c r="Y515" s="55">
        <f t="shared" si="84"/>
        <v>0</v>
      </c>
      <c r="Z515" s="55">
        <f t="shared" si="85"/>
        <v>0</v>
      </c>
      <c r="AA515" s="55">
        <f t="shared" si="86"/>
        <v>9108916.2369551975</v>
      </c>
      <c r="AB515" s="55">
        <f t="shared" si="87"/>
        <v>-9712254.5492930785</v>
      </c>
      <c r="AC515" s="55">
        <f t="shared" si="88"/>
        <v>-603338.31233788095</v>
      </c>
      <c r="AD515" s="55">
        <f t="shared" si="89"/>
        <v>0</v>
      </c>
      <c r="AE515" s="14">
        <f t="shared" si="90"/>
        <v>1</v>
      </c>
      <c r="AF515" s="14">
        <f>PRODUCT($AE$3:$AE515)</f>
        <v>1.549318229084294</v>
      </c>
      <c r="AG515" s="120">
        <f>(POWER(AF515,1/COUNTA($J$3:$J515))-1)*360/28</f>
        <v>0.10870794921864459</v>
      </c>
    </row>
    <row r="516" spans="20:33" x14ac:dyDescent="0.25">
      <c r="T516" s="4">
        <f t="shared" si="91"/>
        <v>0.11244999999999999</v>
      </c>
      <c r="U516" s="55">
        <f t="shared" si="92"/>
        <v>0</v>
      </c>
      <c r="V516" s="55">
        <f t="shared" ref="V516:V579" si="93">+N516+U516</f>
        <v>0</v>
      </c>
      <c r="Y516" s="55">
        <f t="shared" si="84"/>
        <v>0</v>
      </c>
      <c r="Z516" s="55">
        <f t="shared" si="85"/>
        <v>0</v>
      </c>
      <c r="AA516" s="55">
        <f t="shared" si="86"/>
        <v>9108916.2369551975</v>
      </c>
      <c r="AB516" s="55">
        <f t="shared" si="87"/>
        <v>-9712254.5492930785</v>
      </c>
      <c r="AC516" s="55">
        <f t="shared" si="88"/>
        <v>-603338.31233788095</v>
      </c>
      <c r="AD516" s="55">
        <f t="shared" si="89"/>
        <v>0</v>
      </c>
      <c r="AE516" s="14">
        <f t="shared" si="90"/>
        <v>1</v>
      </c>
      <c r="AF516" s="14">
        <f>PRODUCT($AE$3:$AE516)</f>
        <v>1.549318229084294</v>
      </c>
      <c r="AG516" s="120">
        <f>(POWER(AF516,1/COUNTA($J$3:$J516))-1)*360/28</f>
        <v>0.10870794921864459</v>
      </c>
    </row>
    <row r="517" spans="20:33" x14ac:dyDescent="0.25">
      <c r="T517" s="4">
        <f t="shared" si="91"/>
        <v>0.11244999999999999</v>
      </c>
      <c r="U517" s="55">
        <f t="shared" si="92"/>
        <v>0</v>
      </c>
      <c r="V517" s="55">
        <f t="shared" si="93"/>
        <v>0</v>
      </c>
      <c r="Y517" s="55">
        <f t="shared" si="84"/>
        <v>0</v>
      </c>
      <c r="Z517" s="55">
        <f t="shared" si="85"/>
        <v>0</v>
      </c>
      <c r="AA517" s="55">
        <f t="shared" si="86"/>
        <v>9108916.2369551975</v>
      </c>
      <c r="AB517" s="55">
        <f t="shared" si="87"/>
        <v>-9712254.5492930785</v>
      </c>
      <c r="AC517" s="55">
        <f t="shared" si="88"/>
        <v>-603338.31233788095</v>
      </c>
      <c r="AD517" s="55">
        <f t="shared" si="89"/>
        <v>0</v>
      </c>
      <c r="AE517" s="14">
        <f t="shared" si="90"/>
        <v>1</v>
      </c>
      <c r="AF517" s="14">
        <f>PRODUCT($AE$3:$AE517)</f>
        <v>1.549318229084294</v>
      </c>
      <c r="AG517" s="120">
        <f>(POWER(AF517,1/COUNTA($J$3:$J517))-1)*360/28</f>
        <v>0.10870794921864459</v>
      </c>
    </row>
    <row r="518" spans="20:33" x14ac:dyDescent="0.25">
      <c r="T518" s="4">
        <f t="shared" si="91"/>
        <v>0.11244999999999999</v>
      </c>
      <c r="U518" s="55">
        <f t="shared" si="92"/>
        <v>0</v>
      </c>
      <c r="V518" s="55">
        <f t="shared" si="93"/>
        <v>0</v>
      </c>
      <c r="Y518" s="55">
        <f t="shared" ref="Y518:Y581" si="94">+P518*X518</f>
        <v>0</v>
      </c>
      <c r="Z518" s="55">
        <f t="shared" ref="Z518:Z581" si="95">+S518*$Z$2*$Q518/360</f>
        <v>0</v>
      </c>
      <c r="AA518" s="55">
        <f t="shared" ref="AA518:AA581" si="96">+AA517*(1+$Z$2*$Q518/360)+Z518</f>
        <v>9108916.2369551975</v>
      </c>
      <c r="AB518" s="55">
        <f t="shared" ref="AB518:AB581" si="97">+AB517*(1+$W518*$Q518/360)+O518</f>
        <v>-9712254.5492930785</v>
      </c>
      <c r="AC518" s="55">
        <f t="shared" ref="AC518:AC581" si="98">+AA518+AB518</f>
        <v>-603338.31233788095</v>
      </c>
      <c r="AD518" s="55">
        <f t="shared" ref="AD518:AD581" si="99">+AC518*X518</f>
        <v>0</v>
      </c>
      <c r="AE518" s="14">
        <f t="shared" ref="AE518:AE581" si="100">+(1+W518*Q518/360)</f>
        <v>1</v>
      </c>
      <c r="AF518" s="14">
        <f>PRODUCT($AE$3:$AE518)</f>
        <v>1.549318229084294</v>
      </c>
      <c r="AG518" s="120">
        <f>(POWER(AF518,1/COUNTA($J$3:$J518))-1)*360/28</f>
        <v>0.10870794921864459</v>
      </c>
    </row>
    <row r="519" spans="20:33" x14ac:dyDescent="0.25">
      <c r="T519" s="4">
        <f t="shared" si="91"/>
        <v>0.11244999999999999</v>
      </c>
      <c r="U519" s="55">
        <f t="shared" si="92"/>
        <v>0</v>
      </c>
      <c r="V519" s="55">
        <f t="shared" si="93"/>
        <v>0</v>
      </c>
      <c r="Y519" s="55">
        <f t="shared" si="94"/>
        <v>0</v>
      </c>
      <c r="Z519" s="55">
        <f t="shared" si="95"/>
        <v>0</v>
      </c>
      <c r="AA519" s="55">
        <f t="shared" si="96"/>
        <v>9108916.2369551975</v>
      </c>
      <c r="AB519" s="55">
        <f t="shared" si="97"/>
        <v>-9712254.5492930785</v>
      </c>
      <c r="AC519" s="55">
        <f t="shared" si="98"/>
        <v>-603338.31233788095</v>
      </c>
      <c r="AD519" s="55">
        <f t="shared" si="99"/>
        <v>0</v>
      </c>
      <c r="AE519" s="14">
        <f t="shared" si="100"/>
        <v>1</v>
      </c>
      <c r="AF519" s="14">
        <f>PRODUCT($AE$3:$AE519)</f>
        <v>1.549318229084294</v>
      </c>
      <c r="AG519" s="120">
        <f>(POWER(AF519,1/COUNTA($J$3:$J519))-1)*360/28</f>
        <v>0.10870794921864459</v>
      </c>
    </row>
    <row r="520" spans="20:33" x14ac:dyDescent="0.25">
      <c r="T520" s="4">
        <f t="shared" si="91"/>
        <v>0.11244999999999999</v>
      </c>
      <c r="U520" s="55">
        <f t="shared" si="92"/>
        <v>0</v>
      </c>
      <c r="V520" s="55">
        <f t="shared" si="93"/>
        <v>0</v>
      </c>
      <c r="Y520" s="55">
        <f t="shared" si="94"/>
        <v>0</v>
      </c>
      <c r="Z520" s="55">
        <f t="shared" si="95"/>
        <v>0</v>
      </c>
      <c r="AA520" s="55">
        <f t="shared" si="96"/>
        <v>9108916.2369551975</v>
      </c>
      <c r="AB520" s="55">
        <f t="shared" si="97"/>
        <v>-9712254.5492930785</v>
      </c>
      <c r="AC520" s="55">
        <f t="shared" si="98"/>
        <v>-603338.31233788095</v>
      </c>
      <c r="AD520" s="55">
        <f t="shared" si="99"/>
        <v>0</v>
      </c>
      <c r="AE520" s="14">
        <f t="shared" si="100"/>
        <v>1</v>
      </c>
      <c r="AF520" s="14">
        <f>PRODUCT($AE$3:$AE520)</f>
        <v>1.549318229084294</v>
      </c>
      <c r="AG520" s="120">
        <f>(POWER(AF520,1/COUNTA($J$3:$J520))-1)*360/28</f>
        <v>0.10870794921864459</v>
      </c>
    </row>
    <row r="521" spans="20:33" x14ac:dyDescent="0.25">
      <c r="T521" s="4">
        <f t="shared" si="91"/>
        <v>0.11244999999999999</v>
      </c>
      <c r="U521" s="55">
        <f t="shared" si="92"/>
        <v>0</v>
      </c>
      <c r="V521" s="55">
        <f t="shared" si="93"/>
        <v>0</v>
      </c>
      <c r="Y521" s="55">
        <f t="shared" si="94"/>
        <v>0</v>
      </c>
      <c r="Z521" s="55">
        <f t="shared" si="95"/>
        <v>0</v>
      </c>
      <c r="AA521" s="55">
        <f t="shared" si="96"/>
        <v>9108916.2369551975</v>
      </c>
      <c r="AB521" s="55">
        <f t="shared" si="97"/>
        <v>-9712254.5492930785</v>
      </c>
      <c r="AC521" s="55">
        <f t="shared" si="98"/>
        <v>-603338.31233788095</v>
      </c>
      <c r="AD521" s="55">
        <f t="shared" si="99"/>
        <v>0</v>
      </c>
      <c r="AE521" s="14">
        <f t="shared" si="100"/>
        <v>1</v>
      </c>
      <c r="AF521" s="14">
        <f>PRODUCT($AE$3:$AE521)</f>
        <v>1.549318229084294</v>
      </c>
      <c r="AG521" s="120">
        <f>(POWER(AF521,1/COUNTA($J$3:$J521))-1)*360/28</f>
        <v>0.10870794921864459</v>
      </c>
    </row>
    <row r="522" spans="20:33" x14ac:dyDescent="0.25">
      <c r="T522" s="4">
        <f t="shared" si="91"/>
        <v>0.11244999999999999</v>
      </c>
      <c r="U522" s="55">
        <f t="shared" si="92"/>
        <v>0</v>
      </c>
      <c r="V522" s="55">
        <f t="shared" si="93"/>
        <v>0</v>
      </c>
      <c r="Y522" s="55">
        <f t="shared" si="94"/>
        <v>0</v>
      </c>
      <c r="Z522" s="55">
        <f t="shared" si="95"/>
        <v>0</v>
      </c>
      <c r="AA522" s="55">
        <f t="shared" si="96"/>
        <v>9108916.2369551975</v>
      </c>
      <c r="AB522" s="55">
        <f t="shared" si="97"/>
        <v>-9712254.5492930785</v>
      </c>
      <c r="AC522" s="55">
        <f t="shared" si="98"/>
        <v>-603338.31233788095</v>
      </c>
      <c r="AD522" s="55">
        <f t="shared" si="99"/>
        <v>0</v>
      </c>
      <c r="AE522" s="14">
        <f t="shared" si="100"/>
        <v>1</v>
      </c>
      <c r="AF522" s="14">
        <f>PRODUCT($AE$3:$AE522)</f>
        <v>1.549318229084294</v>
      </c>
      <c r="AG522" s="120">
        <f>(POWER(AF522,1/COUNTA($J$3:$J522))-1)*360/28</f>
        <v>0.10870794921864459</v>
      </c>
    </row>
    <row r="523" spans="20:33" x14ac:dyDescent="0.25">
      <c r="T523" s="4">
        <f t="shared" si="91"/>
        <v>0.11244999999999999</v>
      </c>
      <c r="U523" s="55">
        <f t="shared" si="92"/>
        <v>0</v>
      </c>
      <c r="V523" s="55">
        <f t="shared" si="93"/>
        <v>0</v>
      </c>
      <c r="Y523" s="55">
        <f t="shared" si="94"/>
        <v>0</v>
      </c>
      <c r="Z523" s="55">
        <f t="shared" si="95"/>
        <v>0</v>
      </c>
      <c r="AA523" s="55">
        <f t="shared" si="96"/>
        <v>9108916.2369551975</v>
      </c>
      <c r="AB523" s="55">
        <f t="shared" si="97"/>
        <v>-9712254.5492930785</v>
      </c>
      <c r="AC523" s="55">
        <f t="shared" si="98"/>
        <v>-603338.31233788095</v>
      </c>
      <c r="AD523" s="55">
        <f t="shared" si="99"/>
        <v>0</v>
      </c>
      <c r="AE523" s="14">
        <f t="shared" si="100"/>
        <v>1</v>
      </c>
      <c r="AF523" s="14">
        <f>PRODUCT($AE$3:$AE523)</f>
        <v>1.549318229084294</v>
      </c>
      <c r="AG523" s="120">
        <f>(POWER(AF523,1/COUNTA($J$3:$J523))-1)*360/28</f>
        <v>0.10870794921864459</v>
      </c>
    </row>
    <row r="524" spans="20:33" x14ac:dyDescent="0.25">
      <c r="T524" s="4">
        <f t="shared" si="91"/>
        <v>0.11244999999999999</v>
      </c>
      <c r="U524" s="55">
        <f t="shared" si="92"/>
        <v>0</v>
      </c>
      <c r="V524" s="55">
        <f t="shared" si="93"/>
        <v>0</v>
      </c>
      <c r="Y524" s="55">
        <f t="shared" si="94"/>
        <v>0</v>
      </c>
      <c r="Z524" s="55">
        <f t="shared" si="95"/>
        <v>0</v>
      </c>
      <c r="AA524" s="55">
        <f t="shared" si="96"/>
        <v>9108916.2369551975</v>
      </c>
      <c r="AB524" s="55">
        <f t="shared" si="97"/>
        <v>-9712254.5492930785</v>
      </c>
      <c r="AC524" s="55">
        <f t="shared" si="98"/>
        <v>-603338.31233788095</v>
      </c>
      <c r="AD524" s="55">
        <f t="shared" si="99"/>
        <v>0</v>
      </c>
      <c r="AE524" s="14">
        <f t="shared" si="100"/>
        <v>1</v>
      </c>
      <c r="AF524" s="14">
        <f>PRODUCT($AE$3:$AE524)</f>
        <v>1.549318229084294</v>
      </c>
      <c r="AG524" s="120">
        <f>(POWER(AF524,1/COUNTA($J$3:$J524))-1)*360/28</f>
        <v>0.10870794921864459</v>
      </c>
    </row>
    <row r="525" spans="20:33" x14ac:dyDescent="0.25">
      <c r="T525" s="4">
        <f t="shared" si="91"/>
        <v>0.11244999999999999</v>
      </c>
      <c r="U525" s="55">
        <f t="shared" si="92"/>
        <v>0</v>
      </c>
      <c r="V525" s="55">
        <f t="shared" si="93"/>
        <v>0</v>
      </c>
      <c r="Y525" s="55">
        <f t="shared" si="94"/>
        <v>0</v>
      </c>
      <c r="Z525" s="55">
        <f t="shared" si="95"/>
        <v>0</v>
      </c>
      <c r="AA525" s="55">
        <f t="shared" si="96"/>
        <v>9108916.2369551975</v>
      </c>
      <c r="AB525" s="55">
        <f t="shared" si="97"/>
        <v>-9712254.5492930785</v>
      </c>
      <c r="AC525" s="55">
        <f t="shared" si="98"/>
        <v>-603338.31233788095</v>
      </c>
      <c r="AD525" s="55">
        <f t="shared" si="99"/>
        <v>0</v>
      </c>
      <c r="AE525" s="14">
        <f t="shared" si="100"/>
        <v>1</v>
      </c>
      <c r="AF525" s="14">
        <f>PRODUCT($AE$3:$AE525)</f>
        <v>1.549318229084294</v>
      </c>
      <c r="AG525" s="120">
        <f>(POWER(AF525,1/COUNTA($J$3:$J525))-1)*360/28</f>
        <v>0.10870794921864459</v>
      </c>
    </row>
    <row r="526" spans="20:33" x14ac:dyDescent="0.25">
      <c r="T526" s="4">
        <f t="shared" si="91"/>
        <v>0.11244999999999999</v>
      </c>
      <c r="U526" s="55">
        <f t="shared" si="92"/>
        <v>0</v>
      </c>
      <c r="V526" s="55">
        <f t="shared" si="93"/>
        <v>0</v>
      </c>
      <c r="Y526" s="55">
        <f t="shared" si="94"/>
        <v>0</v>
      </c>
      <c r="Z526" s="55">
        <f t="shared" si="95"/>
        <v>0</v>
      </c>
      <c r="AA526" s="55">
        <f t="shared" si="96"/>
        <v>9108916.2369551975</v>
      </c>
      <c r="AB526" s="55">
        <f t="shared" si="97"/>
        <v>-9712254.5492930785</v>
      </c>
      <c r="AC526" s="55">
        <f t="shared" si="98"/>
        <v>-603338.31233788095</v>
      </c>
      <c r="AD526" s="55">
        <f t="shared" si="99"/>
        <v>0</v>
      </c>
      <c r="AE526" s="14">
        <f t="shared" si="100"/>
        <v>1</v>
      </c>
      <c r="AF526" s="14">
        <f>PRODUCT($AE$3:$AE526)</f>
        <v>1.549318229084294</v>
      </c>
      <c r="AG526" s="120">
        <f>(POWER(AF526,1/COUNTA($J$3:$J526))-1)*360/28</f>
        <v>0.10870794921864459</v>
      </c>
    </row>
    <row r="527" spans="20:33" x14ac:dyDescent="0.25">
      <c r="T527" s="4">
        <f t="shared" si="91"/>
        <v>0.11244999999999999</v>
      </c>
      <c r="U527" s="55">
        <f t="shared" si="92"/>
        <v>0</v>
      </c>
      <c r="V527" s="55">
        <f t="shared" si="93"/>
        <v>0</v>
      </c>
      <c r="Y527" s="55">
        <f t="shared" si="94"/>
        <v>0</v>
      </c>
      <c r="Z527" s="55">
        <f t="shared" si="95"/>
        <v>0</v>
      </c>
      <c r="AA527" s="55">
        <f t="shared" si="96"/>
        <v>9108916.2369551975</v>
      </c>
      <c r="AB527" s="55">
        <f t="shared" si="97"/>
        <v>-9712254.5492930785</v>
      </c>
      <c r="AC527" s="55">
        <f t="shared" si="98"/>
        <v>-603338.31233788095</v>
      </c>
      <c r="AD527" s="55">
        <f t="shared" si="99"/>
        <v>0</v>
      </c>
      <c r="AE527" s="14">
        <f t="shared" si="100"/>
        <v>1</v>
      </c>
      <c r="AF527" s="14">
        <f>PRODUCT($AE$3:$AE527)</f>
        <v>1.549318229084294</v>
      </c>
      <c r="AG527" s="120">
        <f>(POWER(AF527,1/COUNTA($J$3:$J527))-1)*360/28</f>
        <v>0.10870794921864459</v>
      </c>
    </row>
    <row r="528" spans="20:33" x14ac:dyDescent="0.25">
      <c r="T528" s="4">
        <f t="shared" si="91"/>
        <v>0.11244999999999999</v>
      </c>
      <c r="U528" s="55">
        <f t="shared" si="92"/>
        <v>0</v>
      </c>
      <c r="V528" s="55">
        <f t="shared" si="93"/>
        <v>0</v>
      </c>
      <c r="Y528" s="55">
        <f t="shared" si="94"/>
        <v>0</v>
      </c>
      <c r="Z528" s="55">
        <f t="shared" si="95"/>
        <v>0</v>
      </c>
      <c r="AA528" s="55">
        <f t="shared" si="96"/>
        <v>9108916.2369551975</v>
      </c>
      <c r="AB528" s="55">
        <f t="shared" si="97"/>
        <v>-9712254.5492930785</v>
      </c>
      <c r="AC528" s="55">
        <f t="shared" si="98"/>
        <v>-603338.31233788095</v>
      </c>
      <c r="AD528" s="55">
        <f t="shared" si="99"/>
        <v>0</v>
      </c>
      <c r="AE528" s="14">
        <f t="shared" si="100"/>
        <v>1</v>
      </c>
      <c r="AF528" s="14">
        <f>PRODUCT($AE$3:$AE528)</f>
        <v>1.549318229084294</v>
      </c>
      <c r="AG528" s="120">
        <f>(POWER(AF528,1/COUNTA($J$3:$J528))-1)*360/28</f>
        <v>0.10870794921864459</v>
      </c>
    </row>
    <row r="529" spans="20:33" x14ac:dyDescent="0.25">
      <c r="T529" s="4">
        <f t="shared" si="91"/>
        <v>0.11244999999999999</v>
      </c>
      <c r="U529" s="55">
        <f t="shared" si="92"/>
        <v>0</v>
      </c>
      <c r="V529" s="55">
        <f t="shared" si="93"/>
        <v>0</v>
      </c>
      <c r="Y529" s="55">
        <f t="shared" si="94"/>
        <v>0</v>
      </c>
      <c r="Z529" s="55">
        <f t="shared" si="95"/>
        <v>0</v>
      </c>
      <c r="AA529" s="55">
        <f t="shared" si="96"/>
        <v>9108916.2369551975</v>
      </c>
      <c r="AB529" s="55">
        <f t="shared" si="97"/>
        <v>-9712254.5492930785</v>
      </c>
      <c r="AC529" s="55">
        <f t="shared" si="98"/>
        <v>-603338.31233788095</v>
      </c>
      <c r="AD529" s="55">
        <f t="shared" si="99"/>
        <v>0</v>
      </c>
      <c r="AE529" s="14">
        <f t="shared" si="100"/>
        <v>1</v>
      </c>
      <c r="AF529" s="14">
        <f>PRODUCT($AE$3:$AE529)</f>
        <v>1.549318229084294</v>
      </c>
      <c r="AG529" s="120">
        <f>(POWER(AF529,1/COUNTA($J$3:$J529))-1)*360/28</f>
        <v>0.10870794921864459</v>
      </c>
    </row>
    <row r="530" spans="20:33" x14ac:dyDescent="0.25">
      <c r="T530" s="4">
        <f t="shared" si="91"/>
        <v>0.11244999999999999</v>
      </c>
      <c r="U530" s="55">
        <f t="shared" si="92"/>
        <v>0</v>
      </c>
      <c r="V530" s="55">
        <f t="shared" si="93"/>
        <v>0</v>
      </c>
      <c r="Y530" s="55">
        <f t="shared" si="94"/>
        <v>0</v>
      </c>
      <c r="Z530" s="55">
        <f t="shared" si="95"/>
        <v>0</v>
      </c>
      <c r="AA530" s="55">
        <f t="shared" si="96"/>
        <v>9108916.2369551975</v>
      </c>
      <c r="AB530" s="55">
        <f t="shared" si="97"/>
        <v>-9712254.5492930785</v>
      </c>
      <c r="AC530" s="55">
        <f t="shared" si="98"/>
        <v>-603338.31233788095</v>
      </c>
      <c r="AD530" s="55">
        <f t="shared" si="99"/>
        <v>0</v>
      </c>
      <c r="AE530" s="14">
        <f t="shared" si="100"/>
        <v>1</v>
      </c>
      <c r="AF530" s="14">
        <f>PRODUCT($AE$3:$AE530)</f>
        <v>1.549318229084294</v>
      </c>
      <c r="AG530" s="120">
        <f>(POWER(AF530,1/COUNTA($J$3:$J530))-1)*360/28</f>
        <v>0.10870794921864459</v>
      </c>
    </row>
    <row r="531" spans="20:33" x14ac:dyDescent="0.25">
      <c r="T531" s="4">
        <f t="shared" si="91"/>
        <v>0.11244999999999999</v>
      </c>
      <c r="U531" s="55">
        <f t="shared" si="92"/>
        <v>0</v>
      </c>
      <c r="V531" s="55">
        <f t="shared" si="93"/>
        <v>0</v>
      </c>
      <c r="Y531" s="55">
        <f t="shared" si="94"/>
        <v>0</v>
      </c>
      <c r="Z531" s="55">
        <f t="shared" si="95"/>
        <v>0</v>
      </c>
      <c r="AA531" s="55">
        <f t="shared" si="96"/>
        <v>9108916.2369551975</v>
      </c>
      <c r="AB531" s="55">
        <f t="shared" si="97"/>
        <v>-9712254.5492930785</v>
      </c>
      <c r="AC531" s="55">
        <f t="shared" si="98"/>
        <v>-603338.31233788095</v>
      </c>
      <c r="AD531" s="55">
        <f t="shared" si="99"/>
        <v>0</v>
      </c>
      <c r="AE531" s="14">
        <f t="shared" si="100"/>
        <v>1</v>
      </c>
      <c r="AF531" s="14">
        <f>PRODUCT($AE$3:$AE531)</f>
        <v>1.549318229084294</v>
      </c>
      <c r="AG531" s="120">
        <f>(POWER(AF531,1/COUNTA($J$3:$J531))-1)*360/28</f>
        <v>0.10870794921864459</v>
      </c>
    </row>
    <row r="532" spans="20:33" x14ac:dyDescent="0.25">
      <c r="T532" s="4">
        <f t="shared" si="91"/>
        <v>0.11244999999999999</v>
      </c>
      <c r="U532" s="55">
        <f t="shared" si="92"/>
        <v>0</v>
      </c>
      <c r="V532" s="55">
        <f t="shared" si="93"/>
        <v>0</v>
      </c>
      <c r="Y532" s="55">
        <f t="shared" si="94"/>
        <v>0</v>
      </c>
      <c r="Z532" s="55">
        <f t="shared" si="95"/>
        <v>0</v>
      </c>
      <c r="AA532" s="55">
        <f t="shared" si="96"/>
        <v>9108916.2369551975</v>
      </c>
      <c r="AB532" s="55">
        <f t="shared" si="97"/>
        <v>-9712254.5492930785</v>
      </c>
      <c r="AC532" s="55">
        <f t="shared" si="98"/>
        <v>-603338.31233788095</v>
      </c>
      <c r="AD532" s="55">
        <f t="shared" si="99"/>
        <v>0</v>
      </c>
      <c r="AE532" s="14">
        <f t="shared" si="100"/>
        <v>1</v>
      </c>
      <c r="AF532" s="14">
        <f>PRODUCT($AE$3:$AE532)</f>
        <v>1.549318229084294</v>
      </c>
      <c r="AG532" s="120">
        <f>(POWER(AF532,1/COUNTA($J$3:$J532))-1)*360/28</f>
        <v>0.10870794921864459</v>
      </c>
    </row>
    <row r="533" spans="20:33" x14ac:dyDescent="0.25">
      <c r="T533" s="4">
        <f t="shared" si="91"/>
        <v>0.11244999999999999</v>
      </c>
      <c r="U533" s="55">
        <f t="shared" si="92"/>
        <v>0</v>
      </c>
      <c r="V533" s="55">
        <f t="shared" si="93"/>
        <v>0</v>
      </c>
      <c r="Y533" s="55">
        <f t="shared" si="94"/>
        <v>0</v>
      </c>
      <c r="Z533" s="55">
        <f t="shared" si="95"/>
        <v>0</v>
      </c>
      <c r="AA533" s="55">
        <f t="shared" si="96"/>
        <v>9108916.2369551975</v>
      </c>
      <c r="AB533" s="55">
        <f t="shared" si="97"/>
        <v>-9712254.5492930785</v>
      </c>
      <c r="AC533" s="55">
        <f t="shared" si="98"/>
        <v>-603338.31233788095</v>
      </c>
      <c r="AD533" s="55">
        <f t="shared" si="99"/>
        <v>0</v>
      </c>
      <c r="AE533" s="14">
        <f t="shared" si="100"/>
        <v>1</v>
      </c>
      <c r="AF533" s="14">
        <f>PRODUCT($AE$3:$AE533)</f>
        <v>1.549318229084294</v>
      </c>
      <c r="AG533" s="120">
        <f>(POWER(AF533,1/COUNTA($J$3:$J533))-1)*360/28</f>
        <v>0.10870794921864459</v>
      </c>
    </row>
    <row r="534" spans="20:33" x14ac:dyDescent="0.25">
      <c r="T534" s="4">
        <f t="shared" si="91"/>
        <v>0.11244999999999999</v>
      </c>
      <c r="U534" s="55">
        <f t="shared" si="92"/>
        <v>0</v>
      </c>
      <c r="V534" s="55">
        <f t="shared" si="93"/>
        <v>0</v>
      </c>
      <c r="Y534" s="55">
        <f t="shared" si="94"/>
        <v>0</v>
      </c>
      <c r="Z534" s="55">
        <f t="shared" si="95"/>
        <v>0</v>
      </c>
      <c r="AA534" s="55">
        <f t="shared" si="96"/>
        <v>9108916.2369551975</v>
      </c>
      <c r="AB534" s="55">
        <f t="shared" si="97"/>
        <v>-9712254.5492930785</v>
      </c>
      <c r="AC534" s="55">
        <f t="shared" si="98"/>
        <v>-603338.31233788095</v>
      </c>
      <c r="AD534" s="55">
        <f t="shared" si="99"/>
        <v>0</v>
      </c>
      <c r="AE534" s="14">
        <f t="shared" si="100"/>
        <v>1</v>
      </c>
      <c r="AF534" s="14">
        <f>PRODUCT($AE$3:$AE534)</f>
        <v>1.549318229084294</v>
      </c>
      <c r="AG534" s="120">
        <f>(POWER(AF534,1/COUNTA($J$3:$J534))-1)*360/28</f>
        <v>0.10870794921864459</v>
      </c>
    </row>
    <row r="535" spans="20:33" x14ac:dyDescent="0.25">
      <c r="T535" s="4">
        <f t="shared" si="91"/>
        <v>0.11244999999999999</v>
      </c>
      <c r="U535" s="55">
        <f t="shared" si="92"/>
        <v>0</v>
      </c>
      <c r="V535" s="55">
        <f t="shared" si="93"/>
        <v>0</v>
      </c>
      <c r="Y535" s="55">
        <f t="shared" si="94"/>
        <v>0</v>
      </c>
      <c r="Z535" s="55">
        <f t="shared" si="95"/>
        <v>0</v>
      </c>
      <c r="AA535" s="55">
        <f t="shared" si="96"/>
        <v>9108916.2369551975</v>
      </c>
      <c r="AB535" s="55">
        <f t="shared" si="97"/>
        <v>-9712254.5492930785</v>
      </c>
      <c r="AC535" s="55">
        <f t="shared" si="98"/>
        <v>-603338.31233788095</v>
      </c>
      <c r="AD535" s="55">
        <f t="shared" si="99"/>
        <v>0</v>
      </c>
      <c r="AE535" s="14">
        <f t="shared" si="100"/>
        <v>1</v>
      </c>
      <c r="AF535" s="14">
        <f>PRODUCT($AE$3:$AE535)</f>
        <v>1.549318229084294</v>
      </c>
      <c r="AG535" s="120">
        <f>(POWER(AF535,1/COUNTA($J$3:$J535))-1)*360/28</f>
        <v>0.10870794921864459</v>
      </c>
    </row>
    <row r="536" spans="20:33" x14ac:dyDescent="0.25">
      <c r="T536" s="4">
        <f t="shared" si="91"/>
        <v>0.11244999999999999</v>
      </c>
      <c r="U536" s="55">
        <f t="shared" si="92"/>
        <v>0</v>
      </c>
      <c r="V536" s="55">
        <f t="shared" si="93"/>
        <v>0</v>
      </c>
      <c r="Y536" s="55">
        <f t="shared" si="94"/>
        <v>0</v>
      </c>
      <c r="Z536" s="55">
        <f t="shared" si="95"/>
        <v>0</v>
      </c>
      <c r="AA536" s="55">
        <f t="shared" si="96"/>
        <v>9108916.2369551975</v>
      </c>
      <c r="AB536" s="55">
        <f t="shared" si="97"/>
        <v>-9712254.5492930785</v>
      </c>
      <c r="AC536" s="55">
        <f t="shared" si="98"/>
        <v>-603338.31233788095</v>
      </c>
      <c r="AD536" s="55">
        <f t="shared" si="99"/>
        <v>0</v>
      </c>
      <c r="AE536" s="14">
        <f t="shared" si="100"/>
        <v>1</v>
      </c>
      <c r="AF536" s="14">
        <f>PRODUCT($AE$3:$AE536)</f>
        <v>1.549318229084294</v>
      </c>
      <c r="AG536" s="120">
        <f>(POWER(AF536,1/COUNTA($J$3:$J536))-1)*360/28</f>
        <v>0.10870794921864459</v>
      </c>
    </row>
    <row r="537" spans="20:33" x14ac:dyDescent="0.25">
      <c r="T537" s="4">
        <f t="shared" si="91"/>
        <v>0.11244999999999999</v>
      </c>
      <c r="U537" s="55">
        <f t="shared" si="92"/>
        <v>0</v>
      </c>
      <c r="V537" s="55">
        <f t="shared" si="93"/>
        <v>0</v>
      </c>
      <c r="Y537" s="55">
        <f t="shared" si="94"/>
        <v>0</v>
      </c>
      <c r="Z537" s="55">
        <f t="shared" si="95"/>
        <v>0</v>
      </c>
      <c r="AA537" s="55">
        <f t="shared" si="96"/>
        <v>9108916.2369551975</v>
      </c>
      <c r="AB537" s="55">
        <f t="shared" si="97"/>
        <v>-9712254.5492930785</v>
      </c>
      <c r="AC537" s="55">
        <f t="shared" si="98"/>
        <v>-603338.31233788095</v>
      </c>
      <c r="AD537" s="55">
        <f t="shared" si="99"/>
        <v>0</v>
      </c>
      <c r="AE537" s="14">
        <f t="shared" si="100"/>
        <v>1</v>
      </c>
      <c r="AF537" s="14">
        <f>PRODUCT($AE$3:$AE537)</f>
        <v>1.549318229084294</v>
      </c>
      <c r="AG537" s="120">
        <f>(POWER(AF537,1/COUNTA($J$3:$J537))-1)*360/28</f>
        <v>0.10870794921864459</v>
      </c>
    </row>
    <row r="538" spans="20:33" x14ac:dyDescent="0.25">
      <c r="T538" s="4">
        <f t="shared" si="91"/>
        <v>0.11244999999999999</v>
      </c>
      <c r="U538" s="55">
        <f t="shared" si="92"/>
        <v>0</v>
      </c>
      <c r="V538" s="55">
        <f t="shared" si="93"/>
        <v>0</v>
      </c>
      <c r="Y538" s="55">
        <f t="shared" si="94"/>
        <v>0</v>
      </c>
      <c r="Z538" s="55">
        <f t="shared" si="95"/>
        <v>0</v>
      </c>
      <c r="AA538" s="55">
        <f t="shared" si="96"/>
        <v>9108916.2369551975</v>
      </c>
      <c r="AB538" s="55">
        <f t="shared" si="97"/>
        <v>-9712254.5492930785</v>
      </c>
      <c r="AC538" s="55">
        <f t="shared" si="98"/>
        <v>-603338.31233788095</v>
      </c>
      <c r="AD538" s="55">
        <f t="shared" si="99"/>
        <v>0</v>
      </c>
      <c r="AE538" s="14">
        <f t="shared" si="100"/>
        <v>1</v>
      </c>
      <c r="AF538" s="14">
        <f>PRODUCT($AE$3:$AE538)</f>
        <v>1.549318229084294</v>
      </c>
      <c r="AG538" s="120">
        <f>(POWER(AF538,1/COUNTA($J$3:$J538))-1)*360/28</f>
        <v>0.10870794921864459</v>
      </c>
    </row>
    <row r="539" spans="20:33" x14ac:dyDescent="0.25">
      <c r="T539" s="4">
        <f t="shared" si="91"/>
        <v>0.11244999999999999</v>
      </c>
      <c r="U539" s="55">
        <f t="shared" si="92"/>
        <v>0</v>
      </c>
      <c r="V539" s="55">
        <f t="shared" si="93"/>
        <v>0</v>
      </c>
      <c r="Y539" s="55">
        <f t="shared" si="94"/>
        <v>0</v>
      </c>
      <c r="Z539" s="55">
        <f t="shared" si="95"/>
        <v>0</v>
      </c>
      <c r="AA539" s="55">
        <f t="shared" si="96"/>
        <v>9108916.2369551975</v>
      </c>
      <c r="AB539" s="55">
        <f t="shared" si="97"/>
        <v>-9712254.5492930785</v>
      </c>
      <c r="AC539" s="55">
        <f t="shared" si="98"/>
        <v>-603338.31233788095</v>
      </c>
      <c r="AD539" s="55">
        <f t="shared" si="99"/>
        <v>0</v>
      </c>
      <c r="AE539" s="14">
        <f t="shared" si="100"/>
        <v>1</v>
      </c>
      <c r="AF539" s="14">
        <f>PRODUCT($AE$3:$AE539)</f>
        <v>1.549318229084294</v>
      </c>
      <c r="AG539" s="120">
        <f>(POWER(AF539,1/COUNTA($J$3:$J539))-1)*360/28</f>
        <v>0.10870794921864459</v>
      </c>
    </row>
    <row r="540" spans="20:33" x14ac:dyDescent="0.25">
      <c r="T540" s="4">
        <f t="shared" si="91"/>
        <v>0.11244999999999999</v>
      </c>
      <c r="U540" s="55">
        <f t="shared" si="92"/>
        <v>0</v>
      </c>
      <c r="V540" s="55">
        <f t="shared" si="93"/>
        <v>0</v>
      </c>
      <c r="Y540" s="55">
        <f t="shared" si="94"/>
        <v>0</v>
      </c>
      <c r="Z540" s="55">
        <f t="shared" si="95"/>
        <v>0</v>
      </c>
      <c r="AA540" s="55">
        <f t="shared" si="96"/>
        <v>9108916.2369551975</v>
      </c>
      <c r="AB540" s="55">
        <f t="shared" si="97"/>
        <v>-9712254.5492930785</v>
      </c>
      <c r="AC540" s="55">
        <f t="shared" si="98"/>
        <v>-603338.31233788095</v>
      </c>
      <c r="AD540" s="55">
        <f t="shared" si="99"/>
        <v>0</v>
      </c>
      <c r="AE540" s="14">
        <f t="shared" si="100"/>
        <v>1</v>
      </c>
      <c r="AF540" s="14">
        <f>PRODUCT($AE$3:$AE540)</f>
        <v>1.549318229084294</v>
      </c>
      <c r="AG540" s="120">
        <f>(POWER(AF540,1/COUNTA($J$3:$J540))-1)*360/28</f>
        <v>0.10870794921864459</v>
      </c>
    </row>
    <row r="541" spans="20:33" x14ac:dyDescent="0.25">
      <c r="T541" s="4">
        <f t="shared" si="91"/>
        <v>0.11244999999999999</v>
      </c>
      <c r="U541" s="55">
        <f t="shared" si="92"/>
        <v>0</v>
      </c>
      <c r="V541" s="55">
        <f t="shared" si="93"/>
        <v>0</v>
      </c>
      <c r="Y541" s="55">
        <f t="shared" si="94"/>
        <v>0</v>
      </c>
      <c r="Z541" s="55">
        <f t="shared" si="95"/>
        <v>0</v>
      </c>
      <c r="AA541" s="55">
        <f t="shared" si="96"/>
        <v>9108916.2369551975</v>
      </c>
      <c r="AB541" s="55">
        <f t="shared" si="97"/>
        <v>-9712254.5492930785</v>
      </c>
      <c r="AC541" s="55">
        <f t="shared" si="98"/>
        <v>-603338.31233788095</v>
      </c>
      <c r="AD541" s="55">
        <f t="shared" si="99"/>
        <v>0</v>
      </c>
      <c r="AE541" s="14">
        <f t="shared" si="100"/>
        <v>1</v>
      </c>
      <c r="AF541" s="14">
        <f>PRODUCT($AE$3:$AE541)</f>
        <v>1.549318229084294</v>
      </c>
      <c r="AG541" s="120">
        <f>(POWER(AF541,1/COUNTA($J$3:$J541))-1)*360/28</f>
        <v>0.10870794921864459</v>
      </c>
    </row>
    <row r="542" spans="20:33" x14ac:dyDescent="0.25">
      <c r="T542" s="4">
        <f t="shared" si="91"/>
        <v>0.11244999999999999</v>
      </c>
      <c r="U542" s="55">
        <f t="shared" si="92"/>
        <v>0</v>
      </c>
      <c r="V542" s="55">
        <f t="shared" si="93"/>
        <v>0</v>
      </c>
      <c r="Y542" s="55">
        <f t="shared" si="94"/>
        <v>0</v>
      </c>
      <c r="Z542" s="55">
        <f t="shared" si="95"/>
        <v>0</v>
      </c>
      <c r="AA542" s="55">
        <f t="shared" si="96"/>
        <v>9108916.2369551975</v>
      </c>
      <c r="AB542" s="55">
        <f t="shared" si="97"/>
        <v>-9712254.5492930785</v>
      </c>
      <c r="AC542" s="55">
        <f t="shared" si="98"/>
        <v>-603338.31233788095</v>
      </c>
      <c r="AD542" s="55">
        <f t="shared" si="99"/>
        <v>0</v>
      </c>
      <c r="AE542" s="14">
        <f t="shared" si="100"/>
        <v>1</v>
      </c>
      <c r="AF542" s="14">
        <f>PRODUCT($AE$3:$AE542)</f>
        <v>1.549318229084294</v>
      </c>
      <c r="AG542" s="120">
        <f>(POWER(AF542,1/COUNTA($J$3:$J542))-1)*360/28</f>
        <v>0.10870794921864459</v>
      </c>
    </row>
    <row r="543" spans="20:33" x14ac:dyDescent="0.25">
      <c r="T543" s="4">
        <f t="shared" si="91"/>
        <v>0.11244999999999999</v>
      </c>
      <c r="U543" s="55">
        <f t="shared" si="92"/>
        <v>0</v>
      </c>
      <c r="V543" s="55">
        <f t="shared" si="93"/>
        <v>0</v>
      </c>
      <c r="Y543" s="55">
        <f t="shared" si="94"/>
        <v>0</v>
      </c>
      <c r="Z543" s="55">
        <f t="shared" si="95"/>
        <v>0</v>
      </c>
      <c r="AA543" s="55">
        <f t="shared" si="96"/>
        <v>9108916.2369551975</v>
      </c>
      <c r="AB543" s="55">
        <f t="shared" si="97"/>
        <v>-9712254.5492930785</v>
      </c>
      <c r="AC543" s="55">
        <f t="shared" si="98"/>
        <v>-603338.31233788095</v>
      </c>
      <c r="AD543" s="55">
        <f t="shared" si="99"/>
        <v>0</v>
      </c>
      <c r="AE543" s="14">
        <f t="shared" si="100"/>
        <v>1</v>
      </c>
      <c r="AF543" s="14">
        <f>PRODUCT($AE$3:$AE543)</f>
        <v>1.549318229084294</v>
      </c>
      <c r="AG543" s="120">
        <f>(POWER(AF543,1/COUNTA($J$3:$J543))-1)*360/28</f>
        <v>0.10870794921864459</v>
      </c>
    </row>
    <row r="544" spans="20:33" x14ac:dyDescent="0.25">
      <c r="T544" s="4">
        <f t="shared" si="91"/>
        <v>0.11244999999999999</v>
      </c>
      <c r="U544" s="55">
        <f t="shared" si="92"/>
        <v>0</v>
      </c>
      <c r="V544" s="55">
        <f t="shared" si="93"/>
        <v>0</v>
      </c>
      <c r="Y544" s="55">
        <f t="shared" si="94"/>
        <v>0</v>
      </c>
      <c r="Z544" s="55">
        <f t="shared" si="95"/>
        <v>0</v>
      </c>
      <c r="AA544" s="55">
        <f t="shared" si="96"/>
        <v>9108916.2369551975</v>
      </c>
      <c r="AB544" s="55">
        <f t="shared" si="97"/>
        <v>-9712254.5492930785</v>
      </c>
      <c r="AC544" s="55">
        <f t="shared" si="98"/>
        <v>-603338.31233788095</v>
      </c>
      <c r="AD544" s="55">
        <f t="shared" si="99"/>
        <v>0</v>
      </c>
      <c r="AE544" s="14">
        <f t="shared" si="100"/>
        <v>1</v>
      </c>
      <c r="AF544" s="14">
        <f>PRODUCT($AE$3:$AE544)</f>
        <v>1.549318229084294</v>
      </c>
      <c r="AG544" s="120">
        <f>(POWER(AF544,1/COUNTA($J$3:$J544))-1)*360/28</f>
        <v>0.10870794921864459</v>
      </c>
    </row>
    <row r="545" spans="20:33" x14ac:dyDescent="0.25">
      <c r="T545" s="4">
        <f t="shared" si="91"/>
        <v>0.11244999999999999</v>
      </c>
      <c r="U545" s="55">
        <f t="shared" si="92"/>
        <v>0</v>
      </c>
      <c r="V545" s="55">
        <f t="shared" si="93"/>
        <v>0</v>
      </c>
      <c r="Y545" s="55">
        <f t="shared" si="94"/>
        <v>0</v>
      </c>
      <c r="Z545" s="55">
        <f t="shared" si="95"/>
        <v>0</v>
      </c>
      <c r="AA545" s="55">
        <f t="shared" si="96"/>
        <v>9108916.2369551975</v>
      </c>
      <c r="AB545" s="55">
        <f t="shared" si="97"/>
        <v>-9712254.5492930785</v>
      </c>
      <c r="AC545" s="55">
        <f t="shared" si="98"/>
        <v>-603338.31233788095</v>
      </c>
      <c r="AD545" s="55">
        <f t="shared" si="99"/>
        <v>0</v>
      </c>
      <c r="AE545" s="14">
        <f t="shared" si="100"/>
        <v>1</v>
      </c>
      <c r="AF545" s="14">
        <f>PRODUCT($AE$3:$AE545)</f>
        <v>1.549318229084294</v>
      </c>
      <c r="AG545" s="120">
        <f>(POWER(AF545,1/COUNTA($J$3:$J545))-1)*360/28</f>
        <v>0.10870794921864459</v>
      </c>
    </row>
    <row r="546" spans="20:33" x14ac:dyDescent="0.25">
      <c r="T546" s="4">
        <f t="shared" si="91"/>
        <v>0.11244999999999999</v>
      </c>
      <c r="U546" s="55">
        <f t="shared" si="92"/>
        <v>0</v>
      </c>
      <c r="V546" s="55">
        <f t="shared" si="93"/>
        <v>0</v>
      </c>
      <c r="Y546" s="55">
        <f t="shared" si="94"/>
        <v>0</v>
      </c>
      <c r="Z546" s="55">
        <f t="shared" si="95"/>
        <v>0</v>
      </c>
      <c r="AA546" s="55">
        <f t="shared" si="96"/>
        <v>9108916.2369551975</v>
      </c>
      <c r="AB546" s="55">
        <f t="shared" si="97"/>
        <v>-9712254.5492930785</v>
      </c>
      <c r="AC546" s="55">
        <f t="shared" si="98"/>
        <v>-603338.31233788095</v>
      </c>
      <c r="AD546" s="55">
        <f t="shared" si="99"/>
        <v>0</v>
      </c>
      <c r="AE546" s="14">
        <f t="shared" si="100"/>
        <v>1</v>
      </c>
      <c r="AF546" s="14">
        <f>PRODUCT($AE$3:$AE546)</f>
        <v>1.549318229084294</v>
      </c>
      <c r="AG546" s="120">
        <f>(POWER(AF546,1/COUNTA($J$3:$J546))-1)*360/28</f>
        <v>0.10870794921864459</v>
      </c>
    </row>
    <row r="547" spans="20:33" x14ac:dyDescent="0.25">
      <c r="T547" s="4">
        <f t="shared" si="91"/>
        <v>0.11244999999999999</v>
      </c>
      <c r="U547" s="55">
        <f t="shared" si="92"/>
        <v>0</v>
      </c>
      <c r="V547" s="55">
        <f t="shared" si="93"/>
        <v>0</v>
      </c>
      <c r="Y547" s="55">
        <f t="shared" si="94"/>
        <v>0</v>
      </c>
      <c r="Z547" s="55">
        <f t="shared" si="95"/>
        <v>0</v>
      </c>
      <c r="AA547" s="55">
        <f t="shared" si="96"/>
        <v>9108916.2369551975</v>
      </c>
      <c r="AB547" s="55">
        <f t="shared" si="97"/>
        <v>-9712254.5492930785</v>
      </c>
      <c r="AC547" s="55">
        <f t="shared" si="98"/>
        <v>-603338.31233788095</v>
      </c>
      <c r="AD547" s="55">
        <f t="shared" si="99"/>
        <v>0</v>
      </c>
      <c r="AE547" s="14">
        <f t="shared" si="100"/>
        <v>1</v>
      </c>
      <c r="AF547" s="14">
        <f>PRODUCT($AE$3:$AE547)</f>
        <v>1.549318229084294</v>
      </c>
      <c r="AG547" s="120">
        <f>(POWER(AF547,1/COUNTA($J$3:$J547))-1)*360/28</f>
        <v>0.10870794921864459</v>
      </c>
    </row>
    <row r="548" spans="20:33" x14ac:dyDescent="0.25">
      <c r="T548" s="4">
        <f t="shared" si="91"/>
        <v>0.11244999999999999</v>
      </c>
      <c r="U548" s="55">
        <f t="shared" si="92"/>
        <v>0</v>
      </c>
      <c r="V548" s="55">
        <f t="shared" si="93"/>
        <v>0</v>
      </c>
      <c r="Y548" s="55">
        <f t="shared" si="94"/>
        <v>0</v>
      </c>
      <c r="Z548" s="55">
        <f t="shared" si="95"/>
        <v>0</v>
      </c>
      <c r="AA548" s="55">
        <f t="shared" si="96"/>
        <v>9108916.2369551975</v>
      </c>
      <c r="AB548" s="55">
        <f t="shared" si="97"/>
        <v>-9712254.5492930785</v>
      </c>
      <c r="AC548" s="55">
        <f t="shared" si="98"/>
        <v>-603338.31233788095</v>
      </c>
      <c r="AD548" s="55">
        <f t="shared" si="99"/>
        <v>0</v>
      </c>
      <c r="AE548" s="14">
        <f t="shared" si="100"/>
        <v>1</v>
      </c>
      <c r="AF548" s="14">
        <f>PRODUCT($AE$3:$AE548)</f>
        <v>1.549318229084294</v>
      </c>
      <c r="AG548" s="120">
        <f>(POWER(AF548,1/COUNTA($J$3:$J548))-1)*360/28</f>
        <v>0.10870794921864459</v>
      </c>
    </row>
    <row r="549" spans="20:33" x14ac:dyDescent="0.25">
      <c r="T549" s="4">
        <f t="shared" si="91"/>
        <v>0.11244999999999999</v>
      </c>
      <c r="U549" s="55">
        <f t="shared" si="92"/>
        <v>0</v>
      </c>
      <c r="V549" s="55">
        <f t="shared" si="93"/>
        <v>0</v>
      </c>
      <c r="Y549" s="55">
        <f t="shared" si="94"/>
        <v>0</v>
      </c>
      <c r="Z549" s="55">
        <f t="shared" si="95"/>
        <v>0</v>
      </c>
      <c r="AA549" s="55">
        <f t="shared" si="96"/>
        <v>9108916.2369551975</v>
      </c>
      <c r="AB549" s="55">
        <f t="shared" si="97"/>
        <v>-9712254.5492930785</v>
      </c>
      <c r="AC549" s="55">
        <f t="shared" si="98"/>
        <v>-603338.31233788095</v>
      </c>
      <c r="AD549" s="55">
        <f t="shared" si="99"/>
        <v>0</v>
      </c>
      <c r="AE549" s="14">
        <f t="shared" si="100"/>
        <v>1</v>
      </c>
      <c r="AF549" s="14">
        <f>PRODUCT($AE$3:$AE549)</f>
        <v>1.549318229084294</v>
      </c>
      <c r="AG549" s="120">
        <f>(POWER(AF549,1/COUNTA($J$3:$J549))-1)*360/28</f>
        <v>0.10870794921864459</v>
      </c>
    </row>
    <row r="550" spans="20:33" x14ac:dyDescent="0.25">
      <c r="T550" s="4">
        <f t="shared" si="91"/>
        <v>0.11244999999999999</v>
      </c>
      <c r="U550" s="55">
        <f t="shared" si="92"/>
        <v>0</v>
      </c>
      <c r="V550" s="55">
        <f t="shared" si="93"/>
        <v>0</v>
      </c>
      <c r="Y550" s="55">
        <f t="shared" si="94"/>
        <v>0</v>
      </c>
      <c r="Z550" s="55">
        <f t="shared" si="95"/>
        <v>0</v>
      </c>
      <c r="AA550" s="55">
        <f t="shared" si="96"/>
        <v>9108916.2369551975</v>
      </c>
      <c r="AB550" s="55">
        <f t="shared" si="97"/>
        <v>-9712254.5492930785</v>
      </c>
      <c r="AC550" s="55">
        <f t="shared" si="98"/>
        <v>-603338.31233788095</v>
      </c>
      <c r="AD550" s="55">
        <f t="shared" si="99"/>
        <v>0</v>
      </c>
      <c r="AE550" s="14">
        <f t="shared" si="100"/>
        <v>1</v>
      </c>
      <c r="AF550" s="14">
        <f>PRODUCT($AE$3:$AE550)</f>
        <v>1.549318229084294</v>
      </c>
      <c r="AG550" s="120">
        <f>(POWER(AF550,1/COUNTA($J$3:$J550))-1)*360/28</f>
        <v>0.10870794921864459</v>
      </c>
    </row>
    <row r="551" spans="20:33" x14ac:dyDescent="0.25">
      <c r="T551" s="4">
        <f t="shared" si="91"/>
        <v>0.11244999999999999</v>
      </c>
      <c r="U551" s="55">
        <f t="shared" si="92"/>
        <v>0</v>
      </c>
      <c r="V551" s="55">
        <f t="shared" si="93"/>
        <v>0</v>
      </c>
      <c r="Y551" s="55">
        <f t="shared" si="94"/>
        <v>0</v>
      </c>
      <c r="Z551" s="55">
        <f t="shared" si="95"/>
        <v>0</v>
      </c>
      <c r="AA551" s="55">
        <f t="shared" si="96"/>
        <v>9108916.2369551975</v>
      </c>
      <c r="AB551" s="55">
        <f t="shared" si="97"/>
        <v>-9712254.5492930785</v>
      </c>
      <c r="AC551" s="55">
        <f t="shared" si="98"/>
        <v>-603338.31233788095</v>
      </c>
      <c r="AD551" s="55">
        <f t="shared" si="99"/>
        <v>0</v>
      </c>
      <c r="AE551" s="14">
        <f t="shared" si="100"/>
        <v>1</v>
      </c>
      <c r="AF551" s="14">
        <f>PRODUCT($AE$3:$AE551)</f>
        <v>1.549318229084294</v>
      </c>
      <c r="AG551" s="120">
        <f>(POWER(AF551,1/COUNTA($J$3:$J551))-1)*360/28</f>
        <v>0.10870794921864459</v>
      </c>
    </row>
    <row r="552" spans="20:33" x14ac:dyDescent="0.25">
      <c r="T552" s="4">
        <f t="shared" si="91"/>
        <v>0.11244999999999999</v>
      </c>
      <c r="U552" s="55">
        <f t="shared" si="92"/>
        <v>0</v>
      </c>
      <c r="V552" s="55">
        <f t="shared" si="93"/>
        <v>0</v>
      </c>
      <c r="Y552" s="55">
        <f t="shared" si="94"/>
        <v>0</v>
      </c>
      <c r="Z552" s="55">
        <f t="shared" si="95"/>
        <v>0</v>
      </c>
      <c r="AA552" s="55">
        <f t="shared" si="96"/>
        <v>9108916.2369551975</v>
      </c>
      <c r="AB552" s="55">
        <f t="shared" si="97"/>
        <v>-9712254.5492930785</v>
      </c>
      <c r="AC552" s="55">
        <f t="shared" si="98"/>
        <v>-603338.31233788095</v>
      </c>
      <c r="AD552" s="55">
        <f t="shared" si="99"/>
        <v>0</v>
      </c>
      <c r="AE552" s="14">
        <f t="shared" si="100"/>
        <v>1</v>
      </c>
      <c r="AF552" s="14">
        <f>PRODUCT($AE$3:$AE552)</f>
        <v>1.549318229084294</v>
      </c>
      <c r="AG552" s="120">
        <f>(POWER(AF552,1/COUNTA($J$3:$J552))-1)*360/28</f>
        <v>0.10870794921864459</v>
      </c>
    </row>
    <row r="553" spans="20:33" x14ac:dyDescent="0.25">
      <c r="T553" s="4">
        <f t="shared" si="91"/>
        <v>0.11244999999999999</v>
      </c>
      <c r="U553" s="55">
        <f t="shared" si="92"/>
        <v>0</v>
      </c>
      <c r="V553" s="55">
        <f t="shared" si="93"/>
        <v>0</v>
      </c>
      <c r="Y553" s="55">
        <f t="shared" si="94"/>
        <v>0</v>
      </c>
      <c r="Z553" s="55">
        <f t="shared" si="95"/>
        <v>0</v>
      </c>
      <c r="AA553" s="55">
        <f t="shared" si="96"/>
        <v>9108916.2369551975</v>
      </c>
      <c r="AB553" s="55">
        <f t="shared" si="97"/>
        <v>-9712254.5492930785</v>
      </c>
      <c r="AC553" s="55">
        <f t="shared" si="98"/>
        <v>-603338.31233788095</v>
      </c>
      <c r="AD553" s="55">
        <f t="shared" si="99"/>
        <v>0</v>
      </c>
      <c r="AE553" s="14">
        <f t="shared" si="100"/>
        <v>1</v>
      </c>
      <c r="AF553" s="14">
        <f>PRODUCT($AE$3:$AE553)</f>
        <v>1.549318229084294</v>
      </c>
      <c r="AG553" s="120">
        <f>(POWER(AF553,1/COUNTA($J$3:$J553))-1)*360/28</f>
        <v>0.10870794921864459</v>
      </c>
    </row>
    <row r="554" spans="20:33" x14ac:dyDescent="0.25">
      <c r="T554" s="4">
        <f t="shared" si="91"/>
        <v>0.11244999999999999</v>
      </c>
      <c r="U554" s="55">
        <f t="shared" si="92"/>
        <v>0</v>
      </c>
      <c r="V554" s="55">
        <f t="shared" si="93"/>
        <v>0</v>
      </c>
      <c r="Y554" s="55">
        <f t="shared" si="94"/>
        <v>0</v>
      </c>
      <c r="Z554" s="55">
        <f t="shared" si="95"/>
        <v>0</v>
      </c>
      <c r="AA554" s="55">
        <f t="shared" si="96"/>
        <v>9108916.2369551975</v>
      </c>
      <c r="AB554" s="55">
        <f t="shared" si="97"/>
        <v>-9712254.5492930785</v>
      </c>
      <c r="AC554" s="55">
        <f t="shared" si="98"/>
        <v>-603338.31233788095</v>
      </c>
      <c r="AD554" s="55">
        <f t="shared" si="99"/>
        <v>0</v>
      </c>
      <c r="AE554" s="14">
        <f t="shared" si="100"/>
        <v>1</v>
      </c>
      <c r="AF554" s="14">
        <f>PRODUCT($AE$3:$AE554)</f>
        <v>1.549318229084294</v>
      </c>
      <c r="AG554" s="120">
        <f>(POWER(AF554,1/COUNTA($J$3:$J554))-1)*360/28</f>
        <v>0.10870794921864459</v>
      </c>
    </row>
    <row r="555" spans="20:33" x14ac:dyDescent="0.25">
      <c r="T555" s="4">
        <f t="shared" si="91"/>
        <v>0.11244999999999999</v>
      </c>
      <c r="U555" s="55">
        <f t="shared" si="92"/>
        <v>0</v>
      </c>
      <c r="V555" s="55">
        <f t="shared" si="93"/>
        <v>0</v>
      </c>
      <c r="Y555" s="55">
        <f t="shared" si="94"/>
        <v>0</v>
      </c>
      <c r="Z555" s="55">
        <f t="shared" si="95"/>
        <v>0</v>
      </c>
      <c r="AA555" s="55">
        <f t="shared" si="96"/>
        <v>9108916.2369551975</v>
      </c>
      <c r="AB555" s="55">
        <f t="shared" si="97"/>
        <v>-9712254.5492930785</v>
      </c>
      <c r="AC555" s="55">
        <f t="shared" si="98"/>
        <v>-603338.31233788095</v>
      </c>
      <c r="AD555" s="55">
        <f t="shared" si="99"/>
        <v>0</v>
      </c>
      <c r="AE555" s="14">
        <f t="shared" si="100"/>
        <v>1</v>
      </c>
      <c r="AF555" s="14">
        <f>PRODUCT($AE$3:$AE555)</f>
        <v>1.549318229084294</v>
      </c>
      <c r="AG555" s="120">
        <f>(POWER(AF555,1/COUNTA($J$3:$J555))-1)*360/28</f>
        <v>0.10870794921864459</v>
      </c>
    </row>
    <row r="556" spans="20:33" x14ac:dyDescent="0.25">
      <c r="T556" s="4">
        <f t="shared" si="91"/>
        <v>0.11244999999999999</v>
      </c>
      <c r="U556" s="55">
        <f t="shared" si="92"/>
        <v>0</v>
      </c>
      <c r="V556" s="55">
        <f t="shared" si="93"/>
        <v>0</v>
      </c>
      <c r="Y556" s="55">
        <f t="shared" si="94"/>
        <v>0</v>
      </c>
      <c r="Z556" s="55">
        <f t="shared" si="95"/>
        <v>0</v>
      </c>
      <c r="AA556" s="55">
        <f t="shared" si="96"/>
        <v>9108916.2369551975</v>
      </c>
      <c r="AB556" s="55">
        <f t="shared" si="97"/>
        <v>-9712254.5492930785</v>
      </c>
      <c r="AC556" s="55">
        <f t="shared" si="98"/>
        <v>-603338.31233788095</v>
      </c>
      <c r="AD556" s="55">
        <f t="shared" si="99"/>
        <v>0</v>
      </c>
      <c r="AE556" s="14">
        <f t="shared" si="100"/>
        <v>1</v>
      </c>
      <c r="AF556" s="14">
        <f>PRODUCT($AE$3:$AE556)</f>
        <v>1.549318229084294</v>
      </c>
      <c r="AG556" s="120">
        <f>(POWER(AF556,1/COUNTA($J$3:$J556))-1)*360/28</f>
        <v>0.10870794921864459</v>
      </c>
    </row>
    <row r="557" spans="20:33" x14ac:dyDescent="0.25">
      <c r="T557" s="4">
        <f t="shared" si="91"/>
        <v>0.11244999999999999</v>
      </c>
      <c r="U557" s="55">
        <f t="shared" si="92"/>
        <v>0</v>
      </c>
      <c r="V557" s="55">
        <f t="shared" si="93"/>
        <v>0</v>
      </c>
      <c r="Y557" s="55">
        <f t="shared" si="94"/>
        <v>0</v>
      </c>
      <c r="Z557" s="55">
        <f t="shared" si="95"/>
        <v>0</v>
      </c>
      <c r="AA557" s="55">
        <f t="shared" si="96"/>
        <v>9108916.2369551975</v>
      </c>
      <c r="AB557" s="55">
        <f t="shared" si="97"/>
        <v>-9712254.5492930785</v>
      </c>
      <c r="AC557" s="55">
        <f t="shared" si="98"/>
        <v>-603338.31233788095</v>
      </c>
      <c r="AD557" s="55">
        <f t="shared" si="99"/>
        <v>0</v>
      </c>
      <c r="AE557" s="14">
        <f t="shared" si="100"/>
        <v>1</v>
      </c>
      <c r="AF557" s="14">
        <f>PRODUCT($AE$3:$AE557)</f>
        <v>1.549318229084294</v>
      </c>
      <c r="AG557" s="120">
        <f>(POWER(AF557,1/COUNTA($J$3:$J557))-1)*360/28</f>
        <v>0.10870794921864459</v>
      </c>
    </row>
    <row r="558" spans="20:33" x14ac:dyDescent="0.25">
      <c r="T558" s="4">
        <f t="shared" si="91"/>
        <v>0.11244999999999999</v>
      </c>
      <c r="U558" s="55">
        <f t="shared" si="92"/>
        <v>0</v>
      </c>
      <c r="V558" s="55">
        <f t="shared" si="93"/>
        <v>0</v>
      </c>
      <c r="Y558" s="55">
        <f t="shared" si="94"/>
        <v>0</v>
      </c>
      <c r="Z558" s="55">
        <f t="shared" si="95"/>
        <v>0</v>
      </c>
      <c r="AA558" s="55">
        <f t="shared" si="96"/>
        <v>9108916.2369551975</v>
      </c>
      <c r="AB558" s="55">
        <f t="shared" si="97"/>
        <v>-9712254.5492930785</v>
      </c>
      <c r="AC558" s="55">
        <f t="shared" si="98"/>
        <v>-603338.31233788095</v>
      </c>
      <c r="AD558" s="55">
        <f t="shared" si="99"/>
        <v>0</v>
      </c>
      <c r="AE558" s="14">
        <f t="shared" si="100"/>
        <v>1</v>
      </c>
      <c r="AF558" s="14">
        <f>PRODUCT($AE$3:$AE558)</f>
        <v>1.549318229084294</v>
      </c>
      <c r="AG558" s="120">
        <f>(POWER(AF558,1/COUNTA($J$3:$J558))-1)*360/28</f>
        <v>0.10870794921864459</v>
      </c>
    </row>
    <row r="559" spans="20:33" x14ac:dyDescent="0.25">
      <c r="T559" s="4">
        <f t="shared" si="91"/>
        <v>0.11244999999999999</v>
      </c>
      <c r="U559" s="55">
        <f t="shared" si="92"/>
        <v>0</v>
      </c>
      <c r="V559" s="55">
        <f t="shared" si="93"/>
        <v>0</v>
      </c>
      <c r="Y559" s="55">
        <f t="shared" si="94"/>
        <v>0</v>
      </c>
      <c r="Z559" s="55">
        <f t="shared" si="95"/>
        <v>0</v>
      </c>
      <c r="AA559" s="55">
        <f t="shared" si="96"/>
        <v>9108916.2369551975</v>
      </c>
      <c r="AB559" s="55">
        <f t="shared" si="97"/>
        <v>-9712254.5492930785</v>
      </c>
      <c r="AC559" s="55">
        <f t="shared" si="98"/>
        <v>-603338.31233788095</v>
      </c>
      <c r="AD559" s="55">
        <f t="shared" si="99"/>
        <v>0</v>
      </c>
      <c r="AE559" s="14">
        <f t="shared" si="100"/>
        <v>1</v>
      </c>
      <c r="AF559" s="14">
        <f>PRODUCT($AE$3:$AE559)</f>
        <v>1.549318229084294</v>
      </c>
      <c r="AG559" s="120">
        <f>(POWER(AF559,1/COUNTA($J$3:$J559))-1)*360/28</f>
        <v>0.10870794921864459</v>
      </c>
    </row>
    <row r="560" spans="20:33" x14ac:dyDescent="0.25">
      <c r="T560" s="4">
        <f t="shared" si="91"/>
        <v>0.11244999999999999</v>
      </c>
      <c r="U560" s="55">
        <f t="shared" si="92"/>
        <v>0</v>
      </c>
      <c r="V560" s="55">
        <f t="shared" si="93"/>
        <v>0</v>
      </c>
      <c r="Y560" s="55">
        <f t="shared" si="94"/>
        <v>0</v>
      </c>
      <c r="Z560" s="55">
        <f t="shared" si="95"/>
        <v>0</v>
      </c>
      <c r="AA560" s="55">
        <f t="shared" si="96"/>
        <v>9108916.2369551975</v>
      </c>
      <c r="AB560" s="55">
        <f t="shared" si="97"/>
        <v>-9712254.5492930785</v>
      </c>
      <c r="AC560" s="55">
        <f t="shared" si="98"/>
        <v>-603338.31233788095</v>
      </c>
      <c r="AD560" s="55">
        <f t="shared" si="99"/>
        <v>0</v>
      </c>
      <c r="AE560" s="14">
        <f t="shared" si="100"/>
        <v>1</v>
      </c>
      <c r="AF560" s="14">
        <f>PRODUCT($AE$3:$AE560)</f>
        <v>1.549318229084294</v>
      </c>
      <c r="AG560" s="120">
        <f>(POWER(AF560,1/COUNTA($J$3:$J560))-1)*360/28</f>
        <v>0.10870794921864459</v>
      </c>
    </row>
    <row r="561" spans="20:33" x14ac:dyDescent="0.25">
      <c r="T561" s="4">
        <f t="shared" si="91"/>
        <v>0.11244999999999999</v>
      </c>
      <c r="U561" s="55">
        <f t="shared" si="92"/>
        <v>0</v>
      </c>
      <c r="V561" s="55">
        <f t="shared" si="93"/>
        <v>0</v>
      </c>
      <c r="Y561" s="55">
        <f t="shared" si="94"/>
        <v>0</v>
      </c>
      <c r="Z561" s="55">
        <f t="shared" si="95"/>
        <v>0</v>
      </c>
      <c r="AA561" s="55">
        <f t="shared" si="96"/>
        <v>9108916.2369551975</v>
      </c>
      <c r="AB561" s="55">
        <f t="shared" si="97"/>
        <v>-9712254.5492930785</v>
      </c>
      <c r="AC561" s="55">
        <f t="shared" si="98"/>
        <v>-603338.31233788095</v>
      </c>
      <c r="AD561" s="55">
        <f t="shared" si="99"/>
        <v>0</v>
      </c>
      <c r="AE561" s="14">
        <f t="shared" si="100"/>
        <v>1</v>
      </c>
      <c r="AF561" s="14">
        <f>PRODUCT($AE$3:$AE561)</f>
        <v>1.549318229084294</v>
      </c>
      <c r="AG561" s="120">
        <f>(POWER(AF561,1/COUNTA($J$3:$J561))-1)*360/28</f>
        <v>0.10870794921864459</v>
      </c>
    </row>
    <row r="562" spans="20:33" x14ac:dyDescent="0.25">
      <c r="T562" s="4">
        <f t="shared" si="91"/>
        <v>0.11244999999999999</v>
      </c>
      <c r="U562" s="55">
        <f t="shared" si="92"/>
        <v>0</v>
      </c>
      <c r="V562" s="55">
        <f t="shared" si="93"/>
        <v>0</v>
      </c>
      <c r="Y562" s="55">
        <f t="shared" si="94"/>
        <v>0</v>
      </c>
      <c r="Z562" s="55">
        <f t="shared" si="95"/>
        <v>0</v>
      </c>
      <c r="AA562" s="55">
        <f t="shared" si="96"/>
        <v>9108916.2369551975</v>
      </c>
      <c r="AB562" s="55">
        <f t="shared" si="97"/>
        <v>-9712254.5492930785</v>
      </c>
      <c r="AC562" s="55">
        <f t="shared" si="98"/>
        <v>-603338.31233788095</v>
      </c>
      <c r="AD562" s="55">
        <f t="shared" si="99"/>
        <v>0</v>
      </c>
      <c r="AE562" s="14">
        <f t="shared" si="100"/>
        <v>1</v>
      </c>
      <c r="AF562" s="14">
        <f>PRODUCT($AE$3:$AE562)</f>
        <v>1.549318229084294</v>
      </c>
      <c r="AG562" s="120">
        <f>(POWER(AF562,1/COUNTA($J$3:$J562))-1)*360/28</f>
        <v>0.10870794921864459</v>
      </c>
    </row>
    <row r="563" spans="20:33" x14ac:dyDescent="0.25">
      <c r="T563" s="4">
        <f t="shared" si="91"/>
        <v>0.11244999999999999</v>
      </c>
      <c r="U563" s="55">
        <f t="shared" si="92"/>
        <v>0</v>
      </c>
      <c r="V563" s="55">
        <f t="shared" si="93"/>
        <v>0</v>
      </c>
      <c r="Y563" s="55">
        <f t="shared" si="94"/>
        <v>0</v>
      </c>
      <c r="Z563" s="55">
        <f t="shared" si="95"/>
        <v>0</v>
      </c>
      <c r="AA563" s="55">
        <f t="shared" si="96"/>
        <v>9108916.2369551975</v>
      </c>
      <c r="AB563" s="55">
        <f t="shared" si="97"/>
        <v>-9712254.5492930785</v>
      </c>
      <c r="AC563" s="55">
        <f t="shared" si="98"/>
        <v>-603338.31233788095</v>
      </c>
      <c r="AD563" s="55">
        <f t="shared" si="99"/>
        <v>0</v>
      </c>
      <c r="AE563" s="14">
        <f t="shared" si="100"/>
        <v>1</v>
      </c>
      <c r="AF563" s="14">
        <f>PRODUCT($AE$3:$AE563)</f>
        <v>1.549318229084294</v>
      </c>
      <c r="AG563" s="120">
        <f>(POWER(AF563,1/COUNTA($J$3:$J563))-1)*360/28</f>
        <v>0.10870794921864459</v>
      </c>
    </row>
    <row r="564" spans="20:33" x14ac:dyDescent="0.25">
      <c r="T564" s="4">
        <f t="shared" si="91"/>
        <v>0.11244999999999999</v>
      </c>
      <c r="U564" s="55">
        <f t="shared" si="92"/>
        <v>0</v>
      </c>
      <c r="V564" s="55">
        <f t="shared" si="93"/>
        <v>0</v>
      </c>
      <c r="Y564" s="55">
        <f t="shared" si="94"/>
        <v>0</v>
      </c>
      <c r="Z564" s="55">
        <f t="shared" si="95"/>
        <v>0</v>
      </c>
      <c r="AA564" s="55">
        <f t="shared" si="96"/>
        <v>9108916.2369551975</v>
      </c>
      <c r="AB564" s="55">
        <f t="shared" si="97"/>
        <v>-9712254.5492930785</v>
      </c>
      <c r="AC564" s="55">
        <f t="shared" si="98"/>
        <v>-603338.31233788095</v>
      </c>
      <c r="AD564" s="55">
        <f t="shared" si="99"/>
        <v>0</v>
      </c>
      <c r="AE564" s="14">
        <f t="shared" si="100"/>
        <v>1</v>
      </c>
      <c r="AF564" s="14">
        <f>PRODUCT($AE$3:$AE564)</f>
        <v>1.549318229084294</v>
      </c>
      <c r="AG564" s="120">
        <f>(POWER(AF564,1/COUNTA($J$3:$J564))-1)*360/28</f>
        <v>0.10870794921864459</v>
      </c>
    </row>
    <row r="565" spans="20:33" x14ac:dyDescent="0.25">
      <c r="T565" s="4">
        <f t="shared" si="91"/>
        <v>0.11244999999999999</v>
      </c>
      <c r="U565" s="55">
        <f t="shared" si="92"/>
        <v>0</v>
      </c>
      <c r="V565" s="55">
        <f t="shared" si="93"/>
        <v>0</v>
      </c>
      <c r="Y565" s="55">
        <f t="shared" si="94"/>
        <v>0</v>
      </c>
      <c r="Z565" s="55">
        <f t="shared" si="95"/>
        <v>0</v>
      </c>
      <c r="AA565" s="55">
        <f t="shared" si="96"/>
        <v>9108916.2369551975</v>
      </c>
      <c r="AB565" s="55">
        <f t="shared" si="97"/>
        <v>-9712254.5492930785</v>
      </c>
      <c r="AC565" s="55">
        <f t="shared" si="98"/>
        <v>-603338.31233788095</v>
      </c>
      <c r="AD565" s="55">
        <f t="shared" si="99"/>
        <v>0</v>
      </c>
      <c r="AE565" s="14">
        <f t="shared" si="100"/>
        <v>1</v>
      </c>
      <c r="AF565" s="14">
        <f>PRODUCT($AE$3:$AE565)</f>
        <v>1.549318229084294</v>
      </c>
      <c r="AG565" s="120">
        <f>(POWER(AF565,1/COUNTA($J$3:$J565))-1)*360/28</f>
        <v>0.10870794921864459</v>
      </c>
    </row>
    <row r="566" spans="20:33" x14ac:dyDescent="0.25">
      <c r="T566" s="4">
        <f t="shared" si="91"/>
        <v>0.11244999999999999</v>
      </c>
      <c r="U566" s="55">
        <f t="shared" si="92"/>
        <v>0</v>
      </c>
      <c r="V566" s="55">
        <f t="shared" si="93"/>
        <v>0</v>
      </c>
      <c r="Y566" s="55">
        <f t="shared" si="94"/>
        <v>0</v>
      </c>
      <c r="Z566" s="55">
        <f t="shared" si="95"/>
        <v>0</v>
      </c>
      <c r="AA566" s="55">
        <f t="shared" si="96"/>
        <v>9108916.2369551975</v>
      </c>
      <c r="AB566" s="55">
        <f t="shared" si="97"/>
        <v>-9712254.5492930785</v>
      </c>
      <c r="AC566" s="55">
        <f t="shared" si="98"/>
        <v>-603338.31233788095</v>
      </c>
      <c r="AD566" s="55">
        <f t="shared" si="99"/>
        <v>0</v>
      </c>
      <c r="AE566" s="14">
        <f t="shared" si="100"/>
        <v>1</v>
      </c>
      <c r="AF566" s="14">
        <f>PRODUCT($AE$3:$AE566)</f>
        <v>1.549318229084294</v>
      </c>
      <c r="AG566" s="120">
        <f>(POWER(AF566,1/COUNTA($J$3:$J566))-1)*360/28</f>
        <v>0.10870794921864459</v>
      </c>
    </row>
    <row r="567" spans="20:33" x14ac:dyDescent="0.25">
      <c r="T567" s="4">
        <f t="shared" si="91"/>
        <v>0.11244999999999999</v>
      </c>
      <c r="U567" s="55">
        <f t="shared" si="92"/>
        <v>0</v>
      </c>
      <c r="V567" s="55">
        <f t="shared" si="93"/>
        <v>0</v>
      </c>
      <c r="Y567" s="55">
        <f t="shared" si="94"/>
        <v>0</v>
      </c>
      <c r="Z567" s="55">
        <f t="shared" si="95"/>
        <v>0</v>
      </c>
      <c r="AA567" s="55">
        <f t="shared" si="96"/>
        <v>9108916.2369551975</v>
      </c>
      <c r="AB567" s="55">
        <f t="shared" si="97"/>
        <v>-9712254.5492930785</v>
      </c>
      <c r="AC567" s="55">
        <f t="shared" si="98"/>
        <v>-603338.31233788095</v>
      </c>
      <c r="AD567" s="55">
        <f t="shared" si="99"/>
        <v>0</v>
      </c>
      <c r="AE567" s="14">
        <f t="shared" si="100"/>
        <v>1</v>
      </c>
      <c r="AF567" s="14">
        <f>PRODUCT($AE$3:$AE567)</f>
        <v>1.549318229084294</v>
      </c>
      <c r="AG567" s="120">
        <f>(POWER(AF567,1/COUNTA($J$3:$J567))-1)*360/28</f>
        <v>0.10870794921864459</v>
      </c>
    </row>
    <row r="568" spans="20:33" x14ac:dyDescent="0.25">
      <c r="T568" s="4">
        <f t="shared" ref="T568:T631" si="101">_xlfn.IFNA(INDEX($E$6:$E$24,MATCH($K568,$C$6:$C$24,1))/100,$D$1/100)</f>
        <v>0.11244999999999999</v>
      </c>
      <c r="U568" s="55">
        <f t="shared" ref="U568:U631" si="102">(-1*S568)*T568*Q568/360</f>
        <v>0</v>
      </c>
      <c r="V568" s="55">
        <f t="shared" si="93"/>
        <v>0</v>
      </c>
      <c r="Y568" s="55">
        <f t="shared" si="94"/>
        <v>0</v>
      </c>
      <c r="Z568" s="55">
        <f t="shared" si="95"/>
        <v>0</v>
      </c>
      <c r="AA568" s="55">
        <f t="shared" si="96"/>
        <v>9108916.2369551975</v>
      </c>
      <c r="AB568" s="55">
        <f t="shared" si="97"/>
        <v>-9712254.5492930785</v>
      </c>
      <c r="AC568" s="55">
        <f t="shared" si="98"/>
        <v>-603338.31233788095</v>
      </c>
      <c r="AD568" s="55">
        <f t="shared" si="99"/>
        <v>0</v>
      </c>
      <c r="AE568" s="14">
        <f t="shared" si="100"/>
        <v>1</v>
      </c>
      <c r="AF568" s="14">
        <f>PRODUCT($AE$3:$AE568)</f>
        <v>1.549318229084294</v>
      </c>
      <c r="AG568" s="120">
        <f>(POWER(AF568,1/COUNTA($J$3:$J568))-1)*360/28</f>
        <v>0.10870794921864459</v>
      </c>
    </row>
    <row r="569" spans="20:33" x14ac:dyDescent="0.25">
      <c r="T569" s="4">
        <f t="shared" si="101"/>
        <v>0.11244999999999999</v>
      </c>
      <c r="U569" s="55">
        <f t="shared" si="102"/>
        <v>0</v>
      </c>
      <c r="V569" s="55">
        <f t="shared" si="93"/>
        <v>0</v>
      </c>
      <c r="Y569" s="55">
        <f t="shared" si="94"/>
        <v>0</v>
      </c>
      <c r="Z569" s="55">
        <f t="shared" si="95"/>
        <v>0</v>
      </c>
      <c r="AA569" s="55">
        <f t="shared" si="96"/>
        <v>9108916.2369551975</v>
      </c>
      <c r="AB569" s="55">
        <f t="shared" si="97"/>
        <v>-9712254.5492930785</v>
      </c>
      <c r="AC569" s="55">
        <f t="shared" si="98"/>
        <v>-603338.31233788095</v>
      </c>
      <c r="AD569" s="55">
        <f t="shared" si="99"/>
        <v>0</v>
      </c>
      <c r="AE569" s="14">
        <f t="shared" si="100"/>
        <v>1</v>
      </c>
      <c r="AF569" s="14">
        <f>PRODUCT($AE$3:$AE569)</f>
        <v>1.549318229084294</v>
      </c>
      <c r="AG569" s="120">
        <f>(POWER(AF569,1/COUNTA($J$3:$J569))-1)*360/28</f>
        <v>0.10870794921864459</v>
      </c>
    </row>
    <row r="570" spans="20:33" x14ac:dyDescent="0.25">
      <c r="T570" s="4">
        <f t="shared" si="101"/>
        <v>0.11244999999999999</v>
      </c>
      <c r="U570" s="55">
        <f t="shared" si="102"/>
        <v>0</v>
      </c>
      <c r="V570" s="55">
        <f t="shared" si="93"/>
        <v>0</v>
      </c>
      <c r="Y570" s="55">
        <f t="shared" si="94"/>
        <v>0</v>
      </c>
      <c r="Z570" s="55">
        <f t="shared" si="95"/>
        <v>0</v>
      </c>
      <c r="AA570" s="55">
        <f t="shared" si="96"/>
        <v>9108916.2369551975</v>
      </c>
      <c r="AB570" s="55">
        <f t="shared" si="97"/>
        <v>-9712254.5492930785</v>
      </c>
      <c r="AC570" s="55">
        <f t="shared" si="98"/>
        <v>-603338.31233788095</v>
      </c>
      <c r="AD570" s="55">
        <f t="shared" si="99"/>
        <v>0</v>
      </c>
      <c r="AE570" s="14">
        <f t="shared" si="100"/>
        <v>1</v>
      </c>
      <c r="AF570" s="14">
        <f>PRODUCT($AE$3:$AE570)</f>
        <v>1.549318229084294</v>
      </c>
      <c r="AG570" s="120">
        <f>(POWER(AF570,1/COUNTA($J$3:$J570))-1)*360/28</f>
        <v>0.10870794921864459</v>
      </c>
    </row>
    <row r="571" spans="20:33" x14ac:dyDescent="0.25">
      <c r="T571" s="4">
        <f t="shared" si="101"/>
        <v>0.11244999999999999</v>
      </c>
      <c r="U571" s="55">
        <f t="shared" si="102"/>
        <v>0</v>
      </c>
      <c r="V571" s="55">
        <f t="shared" si="93"/>
        <v>0</v>
      </c>
      <c r="Y571" s="55">
        <f t="shared" si="94"/>
        <v>0</v>
      </c>
      <c r="Z571" s="55">
        <f t="shared" si="95"/>
        <v>0</v>
      </c>
      <c r="AA571" s="55">
        <f t="shared" si="96"/>
        <v>9108916.2369551975</v>
      </c>
      <c r="AB571" s="55">
        <f t="shared" si="97"/>
        <v>-9712254.5492930785</v>
      </c>
      <c r="AC571" s="55">
        <f t="shared" si="98"/>
        <v>-603338.31233788095</v>
      </c>
      <c r="AD571" s="55">
        <f t="shared" si="99"/>
        <v>0</v>
      </c>
      <c r="AE571" s="14">
        <f t="shared" si="100"/>
        <v>1</v>
      </c>
      <c r="AF571" s="14">
        <f>PRODUCT($AE$3:$AE571)</f>
        <v>1.549318229084294</v>
      </c>
      <c r="AG571" s="120">
        <f>(POWER(AF571,1/COUNTA($J$3:$J571))-1)*360/28</f>
        <v>0.10870794921864459</v>
      </c>
    </row>
    <row r="572" spans="20:33" x14ac:dyDescent="0.25">
      <c r="T572" s="4">
        <f t="shared" si="101"/>
        <v>0.11244999999999999</v>
      </c>
      <c r="U572" s="55">
        <f t="shared" si="102"/>
        <v>0</v>
      </c>
      <c r="V572" s="55">
        <f t="shared" si="93"/>
        <v>0</v>
      </c>
      <c r="Y572" s="55">
        <f t="shared" si="94"/>
        <v>0</v>
      </c>
      <c r="Z572" s="55">
        <f t="shared" si="95"/>
        <v>0</v>
      </c>
      <c r="AA572" s="55">
        <f t="shared" si="96"/>
        <v>9108916.2369551975</v>
      </c>
      <c r="AB572" s="55">
        <f t="shared" si="97"/>
        <v>-9712254.5492930785</v>
      </c>
      <c r="AC572" s="55">
        <f t="shared" si="98"/>
        <v>-603338.31233788095</v>
      </c>
      <c r="AD572" s="55">
        <f t="shared" si="99"/>
        <v>0</v>
      </c>
      <c r="AE572" s="14">
        <f t="shared" si="100"/>
        <v>1</v>
      </c>
      <c r="AF572" s="14">
        <f>PRODUCT($AE$3:$AE572)</f>
        <v>1.549318229084294</v>
      </c>
      <c r="AG572" s="120">
        <f>(POWER(AF572,1/COUNTA($J$3:$J572))-1)*360/28</f>
        <v>0.10870794921864459</v>
      </c>
    </row>
    <row r="573" spans="20:33" x14ac:dyDescent="0.25">
      <c r="T573" s="4">
        <f t="shared" si="101"/>
        <v>0.11244999999999999</v>
      </c>
      <c r="U573" s="55">
        <f t="shared" si="102"/>
        <v>0</v>
      </c>
      <c r="V573" s="55">
        <f t="shared" si="93"/>
        <v>0</v>
      </c>
      <c r="Y573" s="55">
        <f t="shared" si="94"/>
        <v>0</v>
      </c>
      <c r="Z573" s="55">
        <f t="shared" si="95"/>
        <v>0</v>
      </c>
      <c r="AA573" s="55">
        <f t="shared" si="96"/>
        <v>9108916.2369551975</v>
      </c>
      <c r="AB573" s="55">
        <f t="shared" si="97"/>
        <v>-9712254.5492930785</v>
      </c>
      <c r="AC573" s="55">
        <f t="shared" si="98"/>
        <v>-603338.31233788095</v>
      </c>
      <c r="AD573" s="55">
        <f t="shared" si="99"/>
        <v>0</v>
      </c>
      <c r="AE573" s="14">
        <f t="shared" si="100"/>
        <v>1</v>
      </c>
      <c r="AF573" s="14">
        <f>PRODUCT($AE$3:$AE573)</f>
        <v>1.549318229084294</v>
      </c>
      <c r="AG573" s="120">
        <f>(POWER(AF573,1/COUNTA($J$3:$J573))-1)*360/28</f>
        <v>0.10870794921864459</v>
      </c>
    </row>
    <row r="574" spans="20:33" x14ac:dyDescent="0.25">
      <c r="T574" s="4">
        <f t="shared" si="101"/>
        <v>0.11244999999999999</v>
      </c>
      <c r="U574" s="55">
        <f t="shared" si="102"/>
        <v>0</v>
      </c>
      <c r="V574" s="55">
        <f t="shared" si="93"/>
        <v>0</v>
      </c>
      <c r="Y574" s="55">
        <f t="shared" si="94"/>
        <v>0</v>
      </c>
      <c r="Z574" s="55">
        <f t="shared" si="95"/>
        <v>0</v>
      </c>
      <c r="AA574" s="55">
        <f t="shared" si="96"/>
        <v>9108916.2369551975</v>
      </c>
      <c r="AB574" s="55">
        <f t="shared" si="97"/>
        <v>-9712254.5492930785</v>
      </c>
      <c r="AC574" s="55">
        <f t="shared" si="98"/>
        <v>-603338.31233788095</v>
      </c>
      <c r="AD574" s="55">
        <f t="shared" si="99"/>
        <v>0</v>
      </c>
      <c r="AE574" s="14">
        <f t="shared" si="100"/>
        <v>1</v>
      </c>
      <c r="AF574" s="14">
        <f>PRODUCT($AE$3:$AE574)</f>
        <v>1.549318229084294</v>
      </c>
      <c r="AG574" s="120">
        <f>(POWER(AF574,1/COUNTA($J$3:$J574))-1)*360/28</f>
        <v>0.10870794921864459</v>
      </c>
    </row>
    <row r="575" spans="20:33" x14ac:dyDescent="0.25">
      <c r="T575" s="4">
        <f t="shared" si="101"/>
        <v>0.11244999999999999</v>
      </c>
      <c r="U575" s="55">
        <f t="shared" si="102"/>
        <v>0</v>
      </c>
      <c r="V575" s="55">
        <f t="shared" si="93"/>
        <v>0</v>
      </c>
      <c r="Y575" s="55">
        <f t="shared" si="94"/>
        <v>0</v>
      </c>
      <c r="Z575" s="55">
        <f t="shared" si="95"/>
        <v>0</v>
      </c>
      <c r="AA575" s="55">
        <f t="shared" si="96"/>
        <v>9108916.2369551975</v>
      </c>
      <c r="AB575" s="55">
        <f t="shared" si="97"/>
        <v>-9712254.5492930785</v>
      </c>
      <c r="AC575" s="55">
        <f t="shared" si="98"/>
        <v>-603338.31233788095</v>
      </c>
      <c r="AD575" s="55">
        <f t="shared" si="99"/>
        <v>0</v>
      </c>
      <c r="AE575" s="14">
        <f t="shared" si="100"/>
        <v>1</v>
      </c>
      <c r="AF575" s="14">
        <f>PRODUCT($AE$3:$AE575)</f>
        <v>1.549318229084294</v>
      </c>
      <c r="AG575" s="120">
        <f>(POWER(AF575,1/COUNTA($J$3:$J575))-1)*360/28</f>
        <v>0.10870794921864459</v>
      </c>
    </row>
    <row r="576" spans="20:33" x14ac:dyDescent="0.25">
      <c r="T576" s="4">
        <f t="shared" si="101"/>
        <v>0.11244999999999999</v>
      </c>
      <c r="U576" s="55">
        <f t="shared" si="102"/>
        <v>0</v>
      </c>
      <c r="V576" s="55">
        <f t="shared" si="93"/>
        <v>0</v>
      </c>
      <c r="Y576" s="55">
        <f t="shared" si="94"/>
        <v>0</v>
      </c>
      <c r="Z576" s="55">
        <f t="shared" si="95"/>
        <v>0</v>
      </c>
      <c r="AA576" s="55">
        <f t="shared" si="96"/>
        <v>9108916.2369551975</v>
      </c>
      <c r="AB576" s="55">
        <f t="shared" si="97"/>
        <v>-9712254.5492930785</v>
      </c>
      <c r="AC576" s="55">
        <f t="shared" si="98"/>
        <v>-603338.31233788095</v>
      </c>
      <c r="AD576" s="55">
        <f t="shared" si="99"/>
        <v>0</v>
      </c>
      <c r="AE576" s="14">
        <f t="shared" si="100"/>
        <v>1</v>
      </c>
      <c r="AF576" s="14">
        <f>PRODUCT($AE$3:$AE576)</f>
        <v>1.549318229084294</v>
      </c>
      <c r="AG576" s="120">
        <f>(POWER(AF576,1/COUNTA($J$3:$J576))-1)*360/28</f>
        <v>0.10870794921864459</v>
      </c>
    </row>
    <row r="577" spans="20:33" x14ac:dyDescent="0.25">
      <c r="T577" s="4">
        <f t="shared" si="101"/>
        <v>0.11244999999999999</v>
      </c>
      <c r="U577" s="55">
        <f t="shared" si="102"/>
        <v>0</v>
      </c>
      <c r="V577" s="55">
        <f t="shared" si="93"/>
        <v>0</v>
      </c>
      <c r="Y577" s="55">
        <f t="shared" si="94"/>
        <v>0</v>
      </c>
      <c r="Z577" s="55">
        <f t="shared" si="95"/>
        <v>0</v>
      </c>
      <c r="AA577" s="55">
        <f t="shared" si="96"/>
        <v>9108916.2369551975</v>
      </c>
      <c r="AB577" s="55">
        <f t="shared" si="97"/>
        <v>-9712254.5492930785</v>
      </c>
      <c r="AC577" s="55">
        <f t="shared" si="98"/>
        <v>-603338.31233788095</v>
      </c>
      <c r="AD577" s="55">
        <f t="shared" si="99"/>
        <v>0</v>
      </c>
      <c r="AE577" s="14">
        <f t="shared" si="100"/>
        <v>1</v>
      </c>
      <c r="AF577" s="14">
        <f>PRODUCT($AE$3:$AE577)</f>
        <v>1.549318229084294</v>
      </c>
      <c r="AG577" s="120">
        <f>(POWER(AF577,1/COUNTA($J$3:$J577))-1)*360/28</f>
        <v>0.10870794921864459</v>
      </c>
    </row>
    <row r="578" spans="20:33" x14ac:dyDescent="0.25">
      <c r="T578" s="4">
        <f t="shared" si="101"/>
        <v>0.11244999999999999</v>
      </c>
      <c r="U578" s="55">
        <f t="shared" si="102"/>
        <v>0</v>
      </c>
      <c r="V578" s="55">
        <f t="shared" si="93"/>
        <v>0</v>
      </c>
      <c r="Y578" s="55">
        <f t="shared" si="94"/>
        <v>0</v>
      </c>
      <c r="Z578" s="55">
        <f t="shared" si="95"/>
        <v>0</v>
      </c>
      <c r="AA578" s="55">
        <f t="shared" si="96"/>
        <v>9108916.2369551975</v>
      </c>
      <c r="AB578" s="55">
        <f t="shared" si="97"/>
        <v>-9712254.5492930785</v>
      </c>
      <c r="AC578" s="55">
        <f t="shared" si="98"/>
        <v>-603338.31233788095</v>
      </c>
      <c r="AD578" s="55">
        <f t="shared" si="99"/>
        <v>0</v>
      </c>
      <c r="AE578" s="14">
        <f t="shared" si="100"/>
        <v>1</v>
      </c>
      <c r="AF578" s="14">
        <f>PRODUCT($AE$3:$AE578)</f>
        <v>1.549318229084294</v>
      </c>
      <c r="AG578" s="120">
        <f>(POWER(AF578,1/COUNTA($J$3:$J578))-1)*360/28</f>
        <v>0.10870794921864459</v>
      </c>
    </row>
    <row r="579" spans="20:33" x14ac:dyDescent="0.25">
      <c r="T579" s="4">
        <f t="shared" si="101"/>
        <v>0.11244999999999999</v>
      </c>
      <c r="U579" s="55">
        <f t="shared" si="102"/>
        <v>0</v>
      </c>
      <c r="V579" s="55">
        <f t="shared" si="93"/>
        <v>0</v>
      </c>
      <c r="Y579" s="55">
        <f t="shared" si="94"/>
        <v>0</v>
      </c>
      <c r="Z579" s="55">
        <f t="shared" si="95"/>
        <v>0</v>
      </c>
      <c r="AA579" s="55">
        <f t="shared" si="96"/>
        <v>9108916.2369551975</v>
      </c>
      <c r="AB579" s="55">
        <f t="shared" si="97"/>
        <v>-9712254.5492930785</v>
      </c>
      <c r="AC579" s="55">
        <f t="shared" si="98"/>
        <v>-603338.31233788095</v>
      </c>
      <c r="AD579" s="55">
        <f t="shared" si="99"/>
        <v>0</v>
      </c>
      <c r="AE579" s="14">
        <f t="shared" si="100"/>
        <v>1</v>
      </c>
      <c r="AF579" s="14">
        <f>PRODUCT($AE$3:$AE579)</f>
        <v>1.549318229084294</v>
      </c>
      <c r="AG579" s="120">
        <f>(POWER(AF579,1/COUNTA($J$3:$J579))-1)*360/28</f>
        <v>0.10870794921864459</v>
      </c>
    </row>
    <row r="580" spans="20:33" x14ac:dyDescent="0.25">
      <c r="T580" s="4">
        <f t="shared" si="101"/>
        <v>0.11244999999999999</v>
      </c>
      <c r="U580" s="55">
        <f t="shared" si="102"/>
        <v>0</v>
      </c>
      <c r="V580" s="55">
        <f t="shared" ref="V580:V643" si="103">+N580+U580</f>
        <v>0</v>
      </c>
      <c r="Y580" s="55">
        <f t="shared" si="94"/>
        <v>0</v>
      </c>
      <c r="Z580" s="55">
        <f t="shared" si="95"/>
        <v>0</v>
      </c>
      <c r="AA580" s="55">
        <f t="shared" si="96"/>
        <v>9108916.2369551975</v>
      </c>
      <c r="AB580" s="55">
        <f t="shared" si="97"/>
        <v>-9712254.5492930785</v>
      </c>
      <c r="AC580" s="55">
        <f t="shared" si="98"/>
        <v>-603338.31233788095</v>
      </c>
      <c r="AD580" s="55">
        <f t="shared" si="99"/>
        <v>0</v>
      </c>
      <c r="AE580" s="14">
        <f t="shared" si="100"/>
        <v>1</v>
      </c>
      <c r="AF580" s="14">
        <f>PRODUCT($AE$3:$AE580)</f>
        <v>1.549318229084294</v>
      </c>
      <c r="AG580" s="120">
        <f>(POWER(AF580,1/COUNTA($J$3:$J580))-1)*360/28</f>
        <v>0.10870794921864459</v>
      </c>
    </row>
    <row r="581" spans="20:33" x14ac:dyDescent="0.25">
      <c r="T581" s="4">
        <f t="shared" si="101"/>
        <v>0.11244999999999999</v>
      </c>
      <c r="U581" s="55">
        <f t="shared" si="102"/>
        <v>0</v>
      </c>
      <c r="V581" s="55">
        <f t="shared" si="103"/>
        <v>0</v>
      </c>
      <c r="Y581" s="55">
        <f t="shared" si="94"/>
        <v>0</v>
      </c>
      <c r="Z581" s="55">
        <f t="shared" si="95"/>
        <v>0</v>
      </c>
      <c r="AA581" s="55">
        <f t="shared" si="96"/>
        <v>9108916.2369551975</v>
      </c>
      <c r="AB581" s="55">
        <f t="shared" si="97"/>
        <v>-9712254.5492930785</v>
      </c>
      <c r="AC581" s="55">
        <f t="shared" si="98"/>
        <v>-603338.31233788095</v>
      </c>
      <c r="AD581" s="55">
        <f t="shared" si="99"/>
        <v>0</v>
      </c>
      <c r="AE581" s="14">
        <f t="shared" si="100"/>
        <v>1</v>
      </c>
      <c r="AF581" s="14">
        <f>PRODUCT($AE$3:$AE581)</f>
        <v>1.549318229084294</v>
      </c>
      <c r="AG581" s="120">
        <f>(POWER(AF581,1/COUNTA($J$3:$J581))-1)*360/28</f>
        <v>0.10870794921864459</v>
      </c>
    </row>
    <row r="582" spans="20:33" x14ac:dyDescent="0.25">
      <c r="T582" s="4">
        <f t="shared" si="101"/>
        <v>0.11244999999999999</v>
      </c>
      <c r="U582" s="55">
        <f t="shared" si="102"/>
        <v>0</v>
      </c>
      <c r="V582" s="55">
        <f t="shared" si="103"/>
        <v>0</v>
      </c>
      <c r="Y582" s="55">
        <f t="shared" ref="Y582:Y645" si="104">+P582*X582</f>
        <v>0</v>
      </c>
      <c r="Z582" s="55">
        <f t="shared" ref="Z582:Z645" si="105">+S582*$Z$2*$Q582/360</f>
        <v>0</v>
      </c>
      <c r="AA582" s="55">
        <f t="shared" ref="AA582:AA645" si="106">+AA581*(1+$Z$2*$Q582/360)+Z582</f>
        <v>9108916.2369551975</v>
      </c>
      <c r="AB582" s="55">
        <f t="shared" ref="AB582:AB645" si="107">+AB581*(1+$W582*$Q582/360)+O582</f>
        <v>-9712254.5492930785</v>
      </c>
      <c r="AC582" s="55">
        <f t="shared" ref="AC582:AC645" si="108">+AA582+AB582</f>
        <v>-603338.31233788095</v>
      </c>
      <c r="AD582" s="55">
        <f t="shared" ref="AD582:AD645" si="109">+AC582*X582</f>
        <v>0</v>
      </c>
      <c r="AE582" s="14">
        <f t="shared" ref="AE582:AE645" si="110">+(1+W582*Q582/360)</f>
        <v>1</v>
      </c>
      <c r="AF582" s="14">
        <f>PRODUCT($AE$3:$AE582)</f>
        <v>1.549318229084294</v>
      </c>
      <c r="AG582" s="120">
        <f>(POWER(AF582,1/COUNTA($J$3:$J582))-1)*360/28</f>
        <v>0.10870794921864459</v>
      </c>
    </row>
    <row r="583" spans="20:33" x14ac:dyDescent="0.25">
      <c r="T583" s="4">
        <f t="shared" si="101"/>
        <v>0.11244999999999999</v>
      </c>
      <c r="U583" s="55">
        <f t="shared" si="102"/>
        <v>0</v>
      </c>
      <c r="V583" s="55">
        <f t="shared" si="103"/>
        <v>0</v>
      </c>
      <c r="Y583" s="55">
        <f t="shared" si="104"/>
        <v>0</v>
      </c>
      <c r="Z583" s="55">
        <f t="shared" si="105"/>
        <v>0</v>
      </c>
      <c r="AA583" s="55">
        <f t="shared" si="106"/>
        <v>9108916.2369551975</v>
      </c>
      <c r="AB583" s="55">
        <f t="shared" si="107"/>
        <v>-9712254.5492930785</v>
      </c>
      <c r="AC583" s="55">
        <f t="shared" si="108"/>
        <v>-603338.31233788095</v>
      </c>
      <c r="AD583" s="55">
        <f t="shared" si="109"/>
        <v>0</v>
      </c>
      <c r="AE583" s="14">
        <f t="shared" si="110"/>
        <v>1</v>
      </c>
      <c r="AF583" s="14">
        <f>PRODUCT($AE$3:$AE583)</f>
        <v>1.549318229084294</v>
      </c>
      <c r="AG583" s="120">
        <f>(POWER(AF583,1/COUNTA($J$3:$J583))-1)*360/28</f>
        <v>0.10870794921864459</v>
      </c>
    </row>
    <row r="584" spans="20:33" x14ac:dyDescent="0.25">
      <c r="T584" s="4">
        <f t="shared" si="101"/>
        <v>0.11244999999999999</v>
      </c>
      <c r="U584" s="55">
        <f t="shared" si="102"/>
        <v>0</v>
      </c>
      <c r="V584" s="55">
        <f t="shared" si="103"/>
        <v>0</v>
      </c>
      <c r="Y584" s="55">
        <f t="shared" si="104"/>
        <v>0</v>
      </c>
      <c r="Z584" s="55">
        <f t="shared" si="105"/>
        <v>0</v>
      </c>
      <c r="AA584" s="55">
        <f t="shared" si="106"/>
        <v>9108916.2369551975</v>
      </c>
      <c r="AB584" s="55">
        <f t="shared" si="107"/>
        <v>-9712254.5492930785</v>
      </c>
      <c r="AC584" s="55">
        <f t="shared" si="108"/>
        <v>-603338.31233788095</v>
      </c>
      <c r="AD584" s="55">
        <f t="shared" si="109"/>
        <v>0</v>
      </c>
      <c r="AE584" s="14">
        <f t="shared" si="110"/>
        <v>1</v>
      </c>
      <c r="AF584" s="14">
        <f>PRODUCT($AE$3:$AE584)</f>
        <v>1.549318229084294</v>
      </c>
      <c r="AG584" s="120">
        <f>(POWER(AF584,1/COUNTA($J$3:$J584))-1)*360/28</f>
        <v>0.10870794921864459</v>
      </c>
    </row>
    <row r="585" spans="20:33" x14ac:dyDescent="0.25">
      <c r="T585" s="4">
        <f t="shared" si="101"/>
        <v>0.11244999999999999</v>
      </c>
      <c r="U585" s="55">
        <f t="shared" si="102"/>
        <v>0</v>
      </c>
      <c r="V585" s="55">
        <f t="shared" si="103"/>
        <v>0</v>
      </c>
      <c r="Y585" s="55">
        <f t="shared" si="104"/>
        <v>0</v>
      </c>
      <c r="Z585" s="55">
        <f t="shared" si="105"/>
        <v>0</v>
      </c>
      <c r="AA585" s="55">
        <f t="shared" si="106"/>
        <v>9108916.2369551975</v>
      </c>
      <c r="AB585" s="55">
        <f t="shared" si="107"/>
        <v>-9712254.5492930785</v>
      </c>
      <c r="AC585" s="55">
        <f t="shared" si="108"/>
        <v>-603338.31233788095</v>
      </c>
      <c r="AD585" s="55">
        <f t="shared" si="109"/>
        <v>0</v>
      </c>
      <c r="AE585" s="14">
        <f t="shared" si="110"/>
        <v>1</v>
      </c>
      <c r="AF585" s="14">
        <f>PRODUCT($AE$3:$AE585)</f>
        <v>1.549318229084294</v>
      </c>
      <c r="AG585" s="120">
        <f>(POWER(AF585,1/COUNTA($J$3:$J585))-1)*360/28</f>
        <v>0.10870794921864459</v>
      </c>
    </row>
    <row r="586" spans="20:33" x14ac:dyDescent="0.25">
      <c r="T586" s="4">
        <f t="shared" si="101"/>
        <v>0.11244999999999999</v>
      </c>
      <c r="U586" s="55">
        <f t="shared" si="102"/>
        <v>0</v>
      </c>
      <c r="V586" s="55">
        <f t="shared" si="103"/>
        <v>0</v>
      </c>
      <c r="Y586" s="55">
        <f t="shared" si="104"/>
        <v>0</v>
      </c>
      <c r="Z586" s="55">
        <f t="shared" si="105"/>
        <v>0</v>
      </c>
      <c r="AA586" s="55">
        <f t="shared" si="106"/>
        <v>9108916.2369551975</v>
      </c>
      <c r="AB586" s="55">
        <f t="shared" si="107"/>
        <v>-9712254.5492930785</v>
      </c>
      <c r="AC586" s="55">
        <f t="shared" si="108"/>
        <v>-603338.31233788095</v>
      </c>
      <c r="AD586" s="55">
        <f t="shared" si="109"/>
        <v>0</v>
      </c>
      <c r="AE586" s="14">
        <f t="shared" si="110"/>
        <v>1</v>
      </c>
      <c r="AF586" s="14">
        <f>PRODUCT($AE$3:$AE586)</f>
        <v>1.549318229084294</v>
      </c>
      <c r="AG586" s="120">
        <f>(POWER(AF586,1/COUNTA($J$3:$J586))-1)*360/28</f>
        <v>0.10870794921864459</v>
      </c>
    </row>
    <row r="587" spans="20:33" x14ac:dyDescent="0.25">
      <c r="T587" s="4">
        <f t="shared" si="101"/>
        <v>0.11244999999999999</v>
      </c>
      <c r="U587" s="55">
        <f t="shared" si="102"/>
        <v>0</v>
      </c>
      <c r="V587" s="55">
        <f t="shared" si="103"/>
        <v>0</v>
      </c>
      <c r="Y587" s="55">
        <f t="shared" si="104"/>
        <v>0</v>
      </c>
      <c r="Z587" s="55">
        <f t="shared" si="105"/>
        <v>0</v>
      </c>
      <c r="AA587" s="55">
        <f t="shared" si="106"/>
        <v>9108916.2369551975</v>
      </c>
      <c r="AB587" s="55">
        <f t="shared" si="107"/>
        <v>-9712254.5492930785</v>
      </c>
      <c r="AC587" s="55">
        <f t="shared" si="108"/>
        <v>-603338.31233788095</v>
      </c>
      <c r="AD587" s="55">
        <f t="shared" si="109"/>
        <v>0</v>
      </c>
      <c r="AE587" s="14">
        <f t="shared" si="110"/>
        <v>1</v>
      </c>
      <c r="AF587" s="14">
        <f>PRODUCT($AE$3:$AE587)</f>
        <v>1.549318229084294</v>
      </c>
      <c r="AG587" s="120">
        <f>(POWER(AF587,1/COUNTA($J$3:$J587))-1)*360/28</f>
        <v>0.10870794921864459</v>
      </c>
    </row>
    <row r="588" spans="20:33" x14ac:dyDescent="0.25">
      <c r="T588" s="4">
        <f t="shared" si="101"/>
        <v>0.11244999999999999</v>
      </c>
      <c r="U588" s="55">
        <f t="shared" si="102"/>
        <v>0</v>
      </c>
      <c r="V588" s="55">
        <f t="shared" si="103"/>
        <v>0</v>
      </c>
      <c r="Y588" s="55">
        <f t="shared" si="104"/>
        <v>0</v>
      </c>
      <c r="Z588" s="55">
        <f t="shared" si="105"/>
        <v>0</v>
      </c>
      <c r="AA588" s="55">
        <f t="shared" si="106"/>
        <v>9108916.2369551975</v>
      </c>
      <c r="AB588" s="55">
        <f t="shared" si="107"/>
        <v>-9712254.5492930785</v>
      </c>
      <c r="AC588" s="55">
        <f t="shared" si="108"/>
        <v>-603338.31233788095</v>
      </c>
      <c r="AD588" s="55">
        <f t="shared" si="109"/>
        <v>0</v>
      </c>
      <c r="AE588" s="14">
        <f t="shared" si="110"/>
        <v>1</v>
      </c>
      <c r="AF588" s="14">
        <f>PRODUCT($AE$3:$AE588)</f>
        <v>1.549318229084294</v>
      </c>
      <c r="AG588" s="120">
        <f>(POWER(AF588,1/COUNTA($J$3:$J588))-1)*360/28</f>
        <v>0.10870794921864459</v>
      </c>
    </row>
    <row r="589" spans="20:33" x14ac:dyDescent="0.25">
      <c r="T589" s="4">
        <f t="shared" si="101"/>
        <v>0.11244999999999999</v>
      </c>
      <c r="U589" s="55">
        <f t="shared" si="102"/>
        <v>0</v>
      </c>
      <c r="V589" s="55">
        <f t="shared" si="103"/>
        <v>0</v>
      </c>
      <c r="Y589" s="55">
        <f t="shared" si="104"/>
        <v>0</v>
      </c>
      <c r="Z589" s="55">
        <f t="shared" si="105"/>
        <v>0</v>
      </c>
      <c r="AA589" s="55">
        <f t="shared" si="106"/>
        <v>9108916.2369551975</v>
      </c>
      <c r="AB589" s="55">
        <f t="shared" si="107"/>
        <v>-9712254.5492930785</v>
      </c>
      <c r="AC589" s="55">
        <f t="shared" si="108"/>
        <v>-603338.31233788095</v>
      </c>
      <c r="AD589" s="55">
        <f t="shared" si="109"/>
        <v>0</v>
      </c>
      <c r="AE589" s="14">
        <f t="shared" si="110"/>
        <v>1</v>
      </c>
      <c r="AF589" s="14">
        <f>PRODUCT($AE$3:$AE589)</f>
        <v>1.549318229084294</v>
      </c>
      <c r="AG589" s="120">
        <f>(POWER(AF589,1/COUNTA($J$3:$J589))-1)*360/28</f>
        <v>0.10870794921864459</v>
      </c>
    </row>
    <row r="590" spans="20:33" x14ac:dyDescent="0.25">
      <c r="T590" s="4">
        <f t="shared" si="101"/>
        <v>0.11244999999999999</v>
      </c>
      <c r="U590" s="55">
        <f t="shared" si="102"/>
        <v>0</v>
      </c>
      <c r="V590" s="55">
        <f t="shared" si="103"/>
        <v>0</v>
      </c>
      <c r="Y590" s="55">
        <f t="shared" si="104"/>
        <v>0</v>
      </c>
      <c r="Z590" s="55">
        <f t="shared" si="105"/>
        <v>0</v>
      </c>
      <c r="AA590" s="55">
        <f t="shared" si="106"/>
        <v>9108916.2369551975</v>
      </c>
      <c r="AB590" s="55">
        <f t="shared" si="107"/>
        <v>-9712254.5492930785</v>
      </c>
      <c r="AC590" s="55">
        <f t="shared" si="108"/>
        <v>-603338.31233788095</v>
      </c>
      <c r="AD590" s="55">
        <f t="shared" si="109"/>
        <v>0</v>
      </c>
      <c r="AE590" s="14">
        <f t="shared" si="110"/>
        <v>1</v>
      </c>
      <c r="AF590" s="14">
        <f>PRODUCT($AE$3:$AE590)</f>
        <v>1.549318229084294</v>
      </c>
      <c r="AG590" s="120">
        <f>(POWER(AF590,1/COUNTA($J$3:$J590))-1)*360/28</f>
        <v>0.10870794921864459</v>
      </c>
    </row>
    <row r="591" spans="20:33" x14ac:dyDescent="0.25">
      <c r="T591" s="4">
        <f t="shared" si="101"/>
        <v>0.11244999999999999</v>
      </c>
      <c r="U591" s="55">
        <f t="shared" si="102"/>
        <v>0</v>
      </c>
      <c r="V591" s="55">
        <f t="shared" si="103"/>
        <v>0</v>
      </c>
      <c r="Y591" s="55">
        <f t="shared" si="104"/>
        <v>0</v>
      </c>
      <c r="Z591" s="55">
        <f t="shared" si="105"/>
        <v>0</v>
      </c>
      <c r="AA591" s="55">
        <f t="shared" si="106"/>
        <v>9108916.2369551975</v>
      </c>
      <c r="AB591" s="55">
        <f t="shared" si="107"/>
        <v>-9712254.5492930785</v>
      </c>
      <c r="AC591" s="55">
        <f t="shared" si="108"/>
        <v>-603338.31233788095</v>
      </c>
      <c r="AD591" s="55">
        <f t="shared" si="109"/>
        <v>0</v>
      </c>
      <c r="AE591" s="14">
        <f t="shared" si="110"/>
        <v>1</v>
      </c>
      <c r="AF591" s="14">
        <f>PRODUCT($AE$3:$AE591)</f>
        <v>1.549318229084294</v>
      </c>
      <c r="AG591" s="120">
        <f>(POWER(AF591,1/COUNTA($J$3:$J591))-1)*360/28</f>
        <v>0.10870794921864459</v>
      </c>
    </row>
    <row r="592" spans="20:33" x14ac:dyDescent="0.25">
      <c r="T592" s="4">
        <f t="shared" si="101"/>
        <v>0.11244999999999999</v>
      </c>
      <c r="U592" s="55">
        <f t="shared" si="102"/>
        <v>0</v>
      </c>
      <c r="V592" s="55">
        <f t="shared" si="103"/>
        <v>0</v>
      </c>
      <c r="Y592" s="55">
        <f t="shared" si="104"/>
        <v>0</v>
      </c>
      <c r="Z592" s="55">
        <f t="shared" si="105"/>
        <v>0</v>
      </c>
      <c r="AA592" s="55">
        <f t="shared" si="106"/>
        <v>9108916.2369551975</v>
      </c>
      <c r="AB592" s="55">
        <f t="shared" si="107"/>
        <v>-9712254.5492930785</v>
      </c>
      <c r="AC592" s="55">
        <f t="shared" si="108"/>
        <v>-603338.31233788095</v>
      </c>
      <c r="AD592" s="55">
        <f t="shared" si="109"/>
        <v>0</v>
      </c>
      <c r="AE592" s="14">
        <f t="shared" si="110"/>
        <v>1</v>
      </c>
      <c r="AF592" s="14">
        <f>PRODUCT($AE$3:$AE592)</f>
        <v>1.549318229084294</v>
      </c>
      <c r="AG592" s="120">
        <f>(POWER(AF592,1/COUNTA($J$3:$J592))-1)*360/28</f>
        <v>0.10870794921864459</v>
      </c>
    </row>
    <row r="593" spans="20:33" x14ac:dyDescent="0.25">
      <c r="T593" s="4">
        <f t="shared" si="101"/>
        <v>0.11244999999999999</v>
      </c>
      <c r="U593" s="55">
        <f t="shared" si="102"/>
        <v>0</v>
      </c>
      <c r="V593" s="55">
        <f t="shared" si="103"/>
        <v>0</v>
      </c>
      <c r="Y593" s="55">
        <f t="shared" si="104"/>
        <v>0</v>
      </c>
      <c r="Z593" s="55">
        <f t="shared" si="105"/>
        <v>0</v>
      </c>
      <c r="AA593" s="55">
        <f t="shared" si="106"/>
        <v>9108916.2369551975</v>
      </c>
      <c r="AB593" s="55">
        <f t="shared" si="107"/>
        <v>-9712254.5492930785</v>
      </c>
      <c r="AC593" s="55">
        <f t="shared" si="108"/>
        <v>-603338.31233788095</v>
      </c>
      <c r="AD593" s="55">
        <f t="shared" si="109"/>
        <v>0</v>
      </c>
      <c r="AE593" s="14">
        <f t="shared" si="110"/>
        <v>1</v>
      </c>
      <c r="AF593" s="14">
        <f>PRODUCT($AE$3:$AE593)</f>
        <v>1.549318229084294</v>
      </c>
      <c r="AG593" s="120">
        <f>(POWER(AF593,1/COUNTA($J$3:$J593))-1)*360/28</f>
        <v>0.10870794921864459</v>
      </c>
    </row>
    <row r="594" spans="20:33" x14ac:dyDescent="0.25">
      <c r="T594" s="4">
        <f t="shared" si="101"/>
        <v>0.11244999999999999</v>
      </c>
      <c r="U594" s="55">
        <f t="shared" si="102"/>
        <v>0</v>
      </c>
      <c r="V594" s="55">
        <f t="shared" si="103"/>
        <v>0</v>
      </c>
      <c r="Y594" s="55">
        <f t="shared" si="104"/>
        <v>0</v>
      </c>
      <c r="Z594" s="55">
        <f t="shared" si="105"/>
        <v>0</v>
      </c>
      <c r="AA594" s="55">
        <f t="shared" si="106"/>
        <v>9108916.2369551975</v>
      </c>
      <c r="AB594" s="55">
        <f t="shared" si="107"/>
        <v>-9712254.5492930785</v>
      </c>
      <c r="AC594" s="55">
        <f t="shared" si="108"/>
        <v>-603338.31233788095</v>
      </c>
      <c r="AD594" s="55">
        <f t="shared" si="109"/>
        <v>0</v>
      </c>
      <c r="AE594" s="14">
        <f t="shared" si="110"/>
        <v>1</v>
      </c>
      <c r="AF594" s="14">
        <f>PRODUCT($AE$3:$AE594)</f>
        <v>1.549318229084294</v>
      </c>
      <c r="AG594" s="120">
        <f>(POWER(AF594,1/COUNTA($J$3:$J594))-1)*360/28</f>
        <v>0.10870794921864459</v>
      </c>
    </row>
    <row r="595" spans="20:33" x14ac:dyDescent="0.25">
      <c r="T595" s="4">
        <f t="shared" si="101"/>
        <v>0.11244999999999999</v>
      </c>
      <c r="U595" s="55">
        <f t="shared" si="102"/>
        <v>0</v>
      </c>
      <c r="V595" s="55">
        <f t="shared" si="103"/>
        <v>0</v>
      </c>
      <c r="Y595" s="55">
        <f t="shared" si="104"/>
        <v>0</v>
      </c>
      <c r="Z595" s="55">
        <f t="shared" si="105"/>
        <v>0</v>
      </c>
      <c r="AA595" s="55">
        <f t="shared" si="106"/>
        <v>9108916.2369551975</v>
      </c>
      <c r="AB595" s="55">
        <f t="shared" si="107"/>
        <v>-9712254.5492930785</v>
      </c>
      <c r="AC595" s="55">
        <f t="shared" si="108"/>
        <v>-603338.31233788095</v>
      </c>
      <c r="AD595" s="55">
        <f t="shared" si="109"/>
        <v>0</v>
      </c>
      <c r="AE595" s="14">
        <f t="shared" si="110"/>
        <v>1</v>
      </c>
      <c r="AF595" s="14">
        <f>PRODUCT($AE$3:$AE595)</f>
        <v>1.549318229084294</v>
      </c>
      <c r="AG595" s="120">
        <f>(POWER(AF595,1/COUNTA($J$3:$J595))-1)*360/28</f>
        <v>0.10870794921864459</v>
      </c>
    </row>
    <row r="596" spans="20:33" x14ac:dyDescent="0.25">
      <c r="T596" s="4">
        <f t="shared" si="101"/>
        <v>0.11244999999999999</v>
      </c>
      <c r="U596" s="55">
        <f t="shared" si="102"/>
        <v>0</v>
      </c>
      <c r="V596" s="55">
        <f t="shared" si="103"/>
        <v>0</v>
      </c>
      <c r="Y596" s="55">
        <f t="shared" si="104"/>
        <v>0</v>
      </c>
      <c r="Z596" s="55">
        <f t="shared" si="105"/>
        <v>0</v>
      </c>
      <c r="AA596" s="55">
        <f t="shared" si="106"/>
        <v>9108916.2369551975</v>
      </c>
      <c r="AB596" s="55">
        <f t="shared" si="107"/>
        <v>-9712254.5492930785</v>
      </c>
      <c r="AC596" s="55">
        <f t="shared" si="108"/>
        <v>-603338.31233788095</v>
      </c>
      <c r="AD596" s="55">
        <f t="shared" si="109"/>
        <v>0</v>
      </c>
      <c r="AE596" s="14">
        <f t="shared" si="110"/>
        <v>1</v>
      </c>
      <c r="AF596" s="14">
        <f>PRODUCT($AE$3:$AE596)</f>
        <v>1.549318229084294</v>
      </c>
      <c r="AG596" s="120">
        <f>(POWER(AF596,1/COUNTA($J$3:$J596))-1)*360/28</f>
        <v>0.10870794921864459</v>
      </c>
    </row>
    <row r="597" spans="20:33" x14ac:dyDescent="0.25">
      <c r="T597" s="4">
        <f t="shared" si="101"/>
        <v>0.11244999999999999</v>
      </c>
      <c r="U597" s="55">
        <f t="shared" si="102"/>
        <v>0</v>
      </c>
      <c r="V597" s="55">
        <f t="shared" si="103"/>
        <v>0</v>
      </c>
      <c r="Y597" s="55">
        <f t="shared" si="104"/>
        <v>0</v>
      </c>
      <c r="Z597" s="55">
        <f t="shared" si="105"/>
        <v>0</v>
      </c>
      <c r="AA597" s="55">
        <f t="shared" si="106"/>
        <v>9108916.2369551975</v>
      </c>
      <c r="AB597" s="55">
        <f t="shared" si="107"/>
        <v>-9712254.5492930785</v>
      </c>
      <c r="AC597" s="55">
        <f t="shared" si="108"/>
        <v>-603338.31233788095</v>
      </c>
      <c r="AD597" s="55">
        <f t="shared" si="109"/>
        <v>0</v>
      </c>
      <c r="AE597" s="14">
        <f t="shared" si="110"/>
        <v>1</v>
      </c>
      <c r="AF597" s="14">
        <f>PRODUCT($AE$3:$AE597)</f>
        <v>1.549318229084294</v>
      </c>
      <c r="AG597" s="120">
        <f>(POWER(AF597,1/COUNTA($J$3:$J597))-1)*360/28</f>
        <v>0.10870794921864459</v>
      </c>
    </row>
    <row r="598" spans="20:33" x14ac:dyDescent="0.25">
      <c r="T598" s="4">
        <f t="shared" si="101"/>
        <v>0.11244999999999999</v>
      </c>
      <c r="U598" s="55">
        <f t="shared" si="102"/>
        <v>0</v>
      </c>
      <c r="V598" s="55">
        <f t="shared" si="103"/>
        <v>0</v>
      </c>
      <c r="Y598" s="55">
        <f t="shared" si="104"/>
        <v>0</v>
      </c>
      <c r="Z598" s="55">
        <f t="shared" si="105"/>
        <v>0</v>
      </c>
      <c r="AA598" s="55">
        <f t="shared" si="106"/>
        <v>9108916.2369551975</v>
      </c>
      <c r="AB598" s="55">
        <f t="shared" si="107"/>
        <v>-9712254.5492930785</v>
      </c>
      <c r="AC598" s="55">
        <f t="shared" si="108"/>
        <v>-603338.31233788095</v>
      </c>
      <c r="AD598" s="55">
        <f t="shared" si="109"/>
        <v>0</v>
      </c>
      <c r="AE598" s="14">
        <f t="shared" si="110"/>
        <v>1</v>
      </c>
      <c r="AF598" s="14">
        <f>PRODUCT($AE$3:$AE598)</f>
        <v>1.549318229084294</v>
      </c>
      <c r="AG598" s="120">
        <f>(POWER(AF598,1/COUNTA($J$3:$J598))-1)*360/28</f>
        <v>0.10870794921864459</v>
      </c>
    </row>
    <row r="599" spans="20:33" x14ac:dyDescent="0.25">
      <c r="T599" s="4">
        <f t="shared" si="101"/>
        <v>0.11244999999999999</v>
      </c>
      <c r="U599" s="55">
        <f t="shared" si="102"/>
        <v>0</v>
      </c>
      <c r="V599" s="55">
        <f t="shared" si="103"/>
        <v>0</v>
      </c>
      <c r="Y599" s="55">
        <f t="shared" si="104"/>
        <v>0</v>
      </c>
      <c r="Z599" s="55">
        <f t="shared" si="105"/>
        <v>0</v>
      </c>
      <c r="AA599" s="55">
        <f t="shared" si="106"/>
        <v>9108916.2369551975</v>
      </c>
      <c r="AB599" s="55">
        <f t="shared" si="107"/>
        <v>-9712254.5492930785</v>
      </c>
      <c r="AC599" s="55">
        <f t="shared" si="108"/>
        <v>-603338.31233788095</v>
      </c>
      <c r="AD599" s="55">
        <f t="shared" si="109"/>
        <v>0</v>
      </c>
      <c r="AE599" s="14">
        <f t="shared" si="110"/>
        <v>1</v>
      </c>
      <c r="AF599" s="14">
        <f>PRODUCT($AE$3:$AE599)</f>
        <v>1.549318229084294</v>
      </c>
      <c r="AG599" s="120">
        <f>(POWER(AF599,1/COUNTA($J$3:$J599))-1)*360/28</f>
        <v>0.10870794921864459</v>
      </c>
    </row>
    <row r="600" spans="20:33" x14ac:dyDescent="0.25">
      <c r="T600" s="4">
        <f t="shared" si="101"/>
        <v>0.11244999999999999</v>
      </c>
      <c r="U600" s="55">
        <f t="shared" si="102"/>
        <v>0</v>
      </c>
      <c r="V600" s="55">
        <f t="shared" si="103"/>
        <v>0</v>
      </c>
      <c r="Y600" s="55">
        <f t="shared" si="104"/>
        <v>0</v>
      </c>
      <c r="Z600" s="55">
        <f t="shared" si="105"/>
        <v>0</v>
      </c>
      <c r="AA600" s="55">
        <f t="shared" si="106"/>
        <v>9108916.2369551975</v>
      </c>
      <c r="AB600" s="55">
        <f t="shared" si="107"/>
        <v>-9712254.5492930785</v>
      </c>
      <c r="AC600" s="55">
        <f t="shared" si="108"/>
        <v>-603338.31233788095</v>
      </c>
      <c r="AD600" s="55">
        <f t="shared" si="109"/>
        <v>0</v>
      </c>
      <c r="AE600" s="14">
        <f t="shared" si="110"/>
        <v>1</v>
      </c>
      <c r="AF600" s="14">
        <f>PRODUCT($AE$3:$AE600)</f>
        <v>1.549318229084294</v>
      </c>
      <c r="AG600" s="120">
        <f>(POWER(AF600,1/COUNTA($J$3:$J600))-1)*360/28</f>
        <v>0.10870794921864459</v>
      </c>
    </row>
    <row r="601" spans="20:33" x14ac:dyDescent="0.25">
      <c r="T601" s="4">
        <f t="shared" si="101"/>
        <v>0.11244999999999999</v>
      </c>
      <c r="U601" s="55">
        <f t="shared" si="102"/>
        <v>0</v>
      </c>
      <c r="V601" s="55">
        <f t="shared" si="103"/>
        <v>0</v>
      </c>
      <c r="Y601" s="55">
        <f t="shared" si="104"/>
        <v>0</v>
      </c>
      <c r="Z601" s="55">
        <f t="shared" si="105"/>
        <v>0</v>
      </c>
      <c r="AA601" s="55">
        <f t="shared" si="106"/>
        <v>9108916.2369551975</v>
      </c>
      <c r="AB601" s="55">
        <f t="shared" si="107"/>
        <v>-9712254.5492930785</v>
      </c>
      <c r="AC601" s="55">
        <f t="shared" si="108"/>
        <v>-603338.31233788095</v>
      </c>
      <c r="AD601" s="55">
        <f t="shared" si="109"/>
        <v>0</v>
      </c>
      <c r="AE601" s="14">
        <f t="shared" si="110"/>
        <v>1</v>
      </c>
      <c r="AF601" s="14">
        <f>PRODUCT($AE$3:$AE601)</f>
        <v>1.549318229084294</v>
      </c>
      <c r="AG601" s="120">
        <f>(POWER(AF601,1/COUNTA($J$3:$J601))-1)*360/28</f>
        <v>0.10870794921864459</v>
      </c>
    </row>
    <row r="602" spans="20:33" x14ac:dyDescent="0.25">
      <c r="T602" s="4">
        <f t="shared" si="101"/>
        <v>0.11244999999999999</v>
      </c>
      <c r="U602" s="55">
        <f t="shared" si="102"/>
        <v>0</v>
      </c>
      <c r="V602" s="55">
        <f t="shared" si="103"/>
        <v>0</v>
      </c>
      <c r="Y602" s="55">
        <f t="shared" si="104"/>
        <v>0</v>
      </c>
      <c r="Z602" s="55">
        <f t="shared" si="105"/>
        <v>0</v>
      </c>
      <c r="AA602" s="55">
        <f t="shared" si="106"/>
        <v>9108916.2369551975</v>
      </c>
      <c r="AB602" s="55">
        <f t="shared" si="107"/>
        <v>-9712254.5492930785</v>
      </c>
      <c r="AC602" s="55">
        <f t="shared" si="108"/>
        <v>-603338.31233788095</v>
      </c>
      <c r="AD602" s="55">
        <f t="shared" si="109"/>
        <v>0</v>
      </c>
      <c r="AE602" s="14">
        <f t="shared" si="110"/>
        <v>1</v>
      </c>
      <c r="AF602" s="14">
        <f>PRODUCT($AE$3:$AE602)</f>
        <v>1.549318229084294</v>
      </c>
      <c r="AG602" s="120">
        <f>(POWER(AF602,1/COUNTA($J$3:$J602))-1)*360/28</f>
        <v>0.10870794921864459</v>
      </c>
    </row>
    <row r="603" spans="20:33" x14ac:dyDescent="0.25">
      <c r="T603" s="4">
        <f t="shared" si="101"/>
        <v>0.11244999999999999</v>
      </c>
      <c r="U603" s="55">
        <f t="shared" si="102"/>
        <v>0</v>
      </c>
      <c r="V603" s="55">
        <f t="shared" si="103"/>
        <v>0</v>
      </c>
      <c r="Y603" s="55">
        <f t="shared" si="104"/>
        <v>0</v>
      </c>
      <c r="Z603" s="55">
        <f t="shared" si="105"/>
        <v>0</v>
      </c>
      <c r="AA603" s="55">
        <f t="shared" si="106"/>
        <v>9108916.2369551975</v>
      </c>
      <c r="AB603" s="55">
        <f t="shared" si="107"/>
        <v>-9712254.5492930785</v>
      </c>
      <c r="AC603" s="55">
        <f t="shared" si="108"/>
        <v>-603338.31233788095</v>
      </c>
      <c r="AD603" s="55">
        <f t="shared" si="109"/>
        <v>0</v>
      </c>
      <c r="AE603" s="14">
        <f t="shared" si="110"/>
        <v>1</v>
      </c>
      <c r="AF603" s="14">
        <f>PRODUCT($AE$3:$AE603)</f>
        <v>1.549318229084294</v>
      </c>
      <c r="AG603" s="120">
        <f>(POWER(AF603,1/COUNTA($J$3:$J603))-1)*360/28</f>
        <v>0.10870794921864459</v>
      </c>
    </row>
    <row r="604" spans="20:33" x14ac:dyDescent="0.25">
      <c r="T604" s="4">
        <f t="shared" si="101"/>
        <v>0.11244999999999999</v>
      </c>
      <c r="U604" s="55">
        <f t="shared" si="102"/>
        <v>0</v>
      </c>
      <c r="V604" s="55">
        <f t="shared" si="103"/>
        <v>0</v>
      </c>
      <c r="Y604" s="55">
        <f t="shared" si="104"/>
        <v>0</v>
      </c>
      <c r="Z604" s="55">
        <f t="shared" si="105"/>
        <v>0</v>
      </c>
      <c r="AA604" s="55">
        <f t="shared" si="106"/>
        <v>9108916.2369551975</v>
      </c>
      <c r="AB604" s="55">
        <f t="shared" si="107"/>
        <v>-9712254.5492930785</v>
      </c>
      <c r="AC604" s="55">
        <f t="shared" si="108"/>
        <v>-603338.31233788095</v>
      </c>
      <c r="AD604" s="55">
        <f t="shared" si="109"/>
        <v>0</v>
      </c>
      <c r="AE604" s="14">
        <f t="shared" si="110"/>
        <v>1</v>
      </c>
      <c r="AF604" s="14">
        <f>PRODUCT($AE$3:$AE604)</f>
        <v>1.549318229084294</v>
      </c>
      <c r="AG604" s="120">
        <f>(POWER(AF604,1/COUNTA($J$3:$J604))-1)*360/28</f>
        <v>0.10870794921864459</v>
      </c>
    </row>
    <row r="605" spans="20:33" x14ac:dyDescent="0.25">
      <c r="T605" s="4">
        <f t="shared" si="101"/>
        <v>0.11244999999999999</v>
      </c>
      <c r="U605" s="55">
        <f t="shared" si="102"/>
        <v>0</v>
      </c>
      <c r="V605" s="55">
        <f t="shared" si="103"/>
        <v>0</v>
      </c>
      <c r="Y605" s="55">
        <f t="shared" si="104"/>
        <v>0</v>
      </c>
      <c r="Z605" s="55">
        <f t="shared" si="105"/>
        <v>0</v>
      </c>
      <c r="AA605" s="55">
        <f t="shared" si="106"/>
        <v>9108916.2369551975</v>
      </c>
      <c r="AB605" s="55">
        <f t="shared" si="107"/>
        <v>-9712254.5492930785</v>
      </c>
      <c r="AC605" s="55">
        <f t="shared" si="108"/>
        <v>-603338.31233788095</v>
      </c>
      <c r="AD605" s="55">
        <f t="shared" si="109"/>
        <v>0</v>
      </c>
      <c r="AE605" s="14">
        <f t="shared" si="110"/>
        <v>1</v>
      </c>
      <c r="AF605" s="14">
        <f>PRODUCT($AE$3:$AE605)</f>
        <v>1.549318229084294</v>
      </c>
      <c r="AG605" s="120">
        <f>(POWER(AF605,1/COUNTA($J$3:$J605))-1)*360/28</f>
        <v>0.10870794921864459</v>
      </c>
    </row>
    <row r="606" spans="20:33" x14ac:dyDescent="0.25">
      <c r="T606" s="4">
        <f t="shared" si="101"/>
        <v>0.11244999999999999</v>
      </c>
      <c r="U606" s="55">
        <f t="shared" si="102"/>
        <v>0</v>
      </c>
      <c r="V606" s="55">
        <f t="shared" si="103"/>
        <v>0</v>
      </c>
      <c r="Y606" s="55">
        <f t="shared" si="104"/>
        <v>0</v>
      </c>
      <c r="Z606" s="55">
        <f t="shared" si="105"/>
        <v>0</v>
      </c>
      <c r="AA606" s="55">
        <f t="shared" si="106"/>
        <v>9108916.2369551975</v>
      </c>
      <c r="AB606" s="55">
        <f t="shared" si="107"/>
        <v>-9712254.5492930785</v>
      </c>
      <c r="AC606" s="55">
        <f t="shared" si="108"/>
        <v>-603338.31233788095</v>
      </c>
      <c r="AD606" s="55">
        <f t="shared" si="109"/>
        <v>0</v>
      </c>
      <c r="AE606" s="14">
        <f t="shared" si="110"/>
        <v>1</v>
      </c>
      <c r="AF606" s="14">
        <f>PRODUCT($AE$3:$AE606)</f>
        <v>1.549318229084294</v>
      </c>
      <c r="AG606" s="120">
        <f>(POWER(AF606,1/COUNTA($J$3:$J606))-1)*360/28</f>
        <v>0.10870794921864459</v>
      </c>
    </row>
    <row r="607" spans="20:33" x14ac:dyDescent="0.25">
      <c r="T607" s="4">
        <f t="shared" si="101"/>
        <v>0.11244999999999999</v>
      </c>
      <c r="U607" s="55">
        <f t="shared" si="102"/>
        <v>0</v>
      </c>
      <c r="V607" s="55">
        <f t="shared" si="103"/>
        <v>0</v>
      </c>
      <c r="Y607" s="55">
        <f t="shared" si="104"/>
        <v>0</v>
      </c>
      <c r="Z607" s="55">
        <f t="shared" si="105"/>
        <v>0</v>
      </c>
      <c r="AA607" s="55">
        <f t="shared" si="106"/>
        <v>9108916.2369551975</v>
      </c>
      <c r="AB607" s="55">
        <f t="shared" si="107"/>
        <v>-9712254.5492930785</v>
      </c>
      <c r="AC607" s="55">
        <f t="shared" si="108"/>
        <v>-603338.31233788095</v>
      </c>
      <c r="AD607" s="55">
        <f t="shared" si="109"/>
        <v>0</v>
      </c>
      <c r="AE607" s="14">
        <f t="shared" si="110"/>
        <v>1</v>
      </c>
      <c r="AF607" s="14">
        <f>PRODUCT($AE$3:$AE607)</f>
        <v>1.549318229084294</v>
      </c>
      <c r="AG607" s="120">
        <f>(POWER(AF607,1/COUNTA($J$3:$J607))-1)*360/28</f>
        <v>0.10870794921864459</v>
      </c>
    </row>
    <row r="608" spans="20:33" x14ac:dyDescent="0.25">
      <c r="T608" s="4">
        <f t="shared" si="101"/>
        <v>0.11244999999999999</v>
      </c>
      <c r="U608" s="55">
        <f t="shared" si="102"/>
        <v>0</v>
      </c>
      <c r="V608" s="55">
        <f t="shared" si="103"/>
        <v>0</v>
      </c>
      <c r="Y608" s="55">
        <f t="shared" si="104"/>
        <v>0</v>
      </c>
      <c r="Z608" s="55">
        <f t="shared" si="105"/>
        <v>0</v>
      </c>
      <c r="AA608" s="55">
        <f t="shared" si="106"/>
        <v>9108916.2369551975</v>
      </c>
      <c r="AB608" s="55">
        <f t="shared" si="107"/>
        <v>-9712254.5492930785</v>
      </c>
      <c r="AC608" s="55">
        <f t="shared" si="108"/>
        <v>-603338.31233788095</v>
      </c>
      <c r="AD608" s="55">
        <f t="shared" si="109"/>
        <v>0</v>
      </c>
      <c r="AE608" s="14">
        <f t="shared" si="110"/>
        <v>1</v>
      </c>
      <c r="AF608" s="14">
        <f>PRODUCT($AE$3:$AE608)</f>
        <v>1.549318229084294</v>
      </c>
      <c r="AG608" s="120">
        <f>(POWER(AF608,1/COUNTA($J$3:$J608))-1)*360/28</f>
        <v>0.10870794921864459</v>
      </c>
    </row>
    <row r="609" spans="20:33" x14ac:dyDescent="0.25">
      <c r="T609" s="4">
        <f t="shared" si="101"/>
        <v>0.11244999999999999</v>
      </c>
      <c r="U609" s="55">
        <f t="shared" si="102"/>
        <v>0</v>
      </c>
      <c r="V609" s="55">
        <f t="shared" si="103"/>
        <v>0</v>
      </c>
      <c r="Y609" s="55">
        <f t="shared" si="104"/>
        <v>0</v>
      </c>
      <c r="Z609" s="55">
        <f t="shared" si="105"/>
        <v>0</v>
      </c>
      <c r="AA609" s="55">
        <f t="shared" si="106"/>
        <v>9108916.2369551975</v>
      </c>
      <c r="AB609" s="55">
        <f t="shared" si="107"/>
        <v>-9712254.5492930785</v>
      </c>
      <c r="AC609" s="55">
        <f t="shared" si="108"/>
        <v>-603338.31233788095</v>
      </c>
      <c r="AD609" s="55">
        <f t="shared" si="109"/>
        <v>0</v>
      </c>
      <c r="AE609" s="14">
        <f t="shared" si="110"/>
        <v>1</v>
      </c>
      <c r="AF609" s="14">
        <f>PRODUCT($AE$3:$AE609)</f>
        <v>1.549318229084294</v>
      </c>
      <c r="AG609" s="120">
        <f>(POWER(AF609,1/COUNTA($J$3:$J609))-1)*360/28</f>
        <v>0.10870794921864459</v>
      </c>
    </row>
    <row r="610" spans="20:33" x14ac:dyDescent="0.25">
      <c r="T610" s="4">
        <f t="shared" si="101"/>
        <v>0.11244999999999999</v>
      </c>
      <c r="U610" s="55">
        <f t="shared" si="102"/>
        <v>0</v>
      </c>
      <c r="V610" s="55">
        <f t="shared" si="103"/>
        <v>0</v>
      </c>
      <c r="Y610" s="55">
        <f t="shared" si="104"/>
        <v>0</v>
      </c>
      <c r="Z610" s="55">
        <f t="shared" si="105"/>
        <v>0</v>
      </c>
      <c r="AA610" s="55">
        <f t="shared" si="106"/>
        <v>9108916.2369551975</v>
      </c>
      <c r="AB610" s="55">
        <f t="shared" si="107"/>
        <v>-9712254.5492930785</v>
      </c>
      <c r="AC610" s="55">
        <f t="shared" si="108"/>
        <v>-603338.31233788095</v>
      </c>
      <c r="AD610" s="55">
        <f t="shared" si="109"/>
        <v>0</v>
      </c>
      <c r="AE610" s="14">
        <f t="shared" si="110"/>
        <v>1</v>
      </c>
      <c r="AF610" s="14">
        <f>PRODUCT($AE$3:$AE610)</f>
        <v>1.549318229084294</v>
      </c>
      <c r="AG610" s="120">
        <f>(POWER(AF610,1/COUNTA($J$3:$J610))-1)*360/28</f>
        <v>0.10870794921864459</v>
      </c>
    </row>
    <row r="611" spans="20:33" x14ac:dyDescent="0.25">
      <c r="T611" s="4">
        <f t="shared" si="101"/>
        <v>0.11244999999999999</v>
      </c>
      <c r="U611" s="55">
        <f t="shared" si="102"/>
        <v>0</v>
      </c>
      <c r="V611" s="55">
        <f t="shared" si="103"/>
        <v>0</v>
      </c>
      <c r="Y611" s="55">
        <f t="shared" si="104"/>
        <v>0</v>
      </c>
      <c r="Z611" s="55">
        <f t="shared" si="105"/>
        <v>0</v>
      </c>
      <c r="AA611" s="55">
        <f t="shared" si="106"/>
        <v>9108916.2369551975</v>
      </c>
      <c r="AB611" s="55">
        <f t="shared" si="107"/>
        <v>-9712254.5492930785</v>
      </c>
      <c r="AC611" s="55">
        <f t="shared" si="108"/>
        <v>-603338.31233788095</v>
      </c>
      <c r="AD611" s="55">
        <f t="shared" si="109"/>
        <v>0</v>
      </c>
      <c r="AE611" s="14">
        <f t="shared" si="110"/>
        <v>1</v>
      </c>
      <c r="AF611" s="14">
        <f>PRODUCT($AE$3:$AE611)</f>
        <v>1.549318229084294</v>
      </c>
      <c r="AG611" s="120">
        <f>(POWER(AF611,1/COUNTA($J$3:$J611))-1)*360/28</f>
        <v>0.10870794921864459</v>
      </c>
    </row>
    <row r="612" spans="20:33" x14ac:dyDescent="0.25">
      <c r="T612" s="4">
        <f t="shared" si="101"/>
        <v>0.11244999999999999</v>
      </c>
      <c r="U612" s="55">
        <f t="shared" si="102"/>
        <v>0</v>
      </c>
      <c r="V612" s="55">
        <f t="shared" si="103"/>
        <v>0</v>
      </c>
      <c r="Y612" s="55">
        <f t="shared" si="104"/>
        <v>0</v>
      </c>
      <c r="Z612" s="55">
        <f t="shared" si="105"/>
        <v>0</v>
      </c>
      <c r="AA612" s="55">
        <f t="shared" si="106"/>
        <v>9108916.2369551975</v>
      </c>
      <c r="AB612" s="55">
        <f t="shared" si="107"/>
        <v>-9712254.5492930785</v>
      </c>
      <c r="AC612" s="55">
        <f t="shared" si="108"/>
        <v>-603338.31233788095</v>
      </c>
      <c r="AD612" s="55">
        <f t="shared" si="109"/>
        <v>0</v>
      </c>
      <c r="AE612" s="14">
        <f t="shared" si="110"/>
        <v>1</v>
      </c>
      <c r="AF612" s="14">
        <f>PRODUCT($AE$3:$AE612)</f>
        <v>1.549318229084294</v>
      </c>
      <c r="AG612" s="120">
        <f>(POWER(AF612,1/COUNTA($J$3:$J612))-1)*360/28</f>
        <v>0.10870794921864459</v>
      </c>
    </row>
    <row r="613" spans="20:33" x14ac:dyDescent="0.25">
      <c r="T613" s="4">
        <f t="shared" si="101"/>
        <v>0.11244999999999999</v>
      </c>
      <c r="U613" s="55">
        <f t="shared" si="102"/>
        <v>0</v>
      </c>
      <c r="V613" s="55">
        <f t="shared" si="103"/>
        <v>0</v>
      </c>
      <c r="Y613" s="55">
        <f t="shared" si="104"/>
        <v>0</v>
      </c>
      <c r="Z613" s="55">
        <f t="shared" si="105"/>
        <v>0</v>
      </c>
      <c r="AA613" s="55">
        <f t="shared" si="106"/>
        <v>9108916.2369551975</v>
      </c>
      <c r="AB613" s="55">
        <f t="shared" si="107"/>
        <v>-9712254.5492930785</v>
      </c>
      <c r="AC613" s="55">
        <f t="shared" si="108"/>
        <v>-603338.31233788095</v>
      </c>
      <c r="AD613" s="55">
        <f t="shared" si="109"/>
        <v>0</v>
      </c>
      <c r="AE613" s="14">
        <f t="shared" si="110"/>
        <v>1</v>
      </c>
      <c r="AF613" s="14">
        <f>PRODUCT($AE$3:$AE613)</f>
        <v>1.549318229084294</v>
      </c>
      <c r="AG613" s="120">
        <f>(POWER(AF613,1/COUNTA($J$3:$J613))-1)*360/28</f>
        <v>0.10870794921864459</v>
      </c>
    </row>
    <row r="614" spans="20:33" x14ac:dyDescent="0.25">
      <c r="T614" s="4">
        <f t="shared" si="101"/>
        <v>0.11244999999999999</v>
      </c>
      <c r="U614" s="55">
        <f t="shared" si="102"/>
        <v>0</v>
      </c>
      <c r="V614" s="55">
        <f t="shared" si="103"/>
        <v>0</v>
      </c>
      <c r="Y614" s="55">
        <f t="shared" si="104"/>
        <v>0</v>
      </c>
      <c r="Z614" s="55">
        <f t="shared" si="105"/>
        <v>0</v>
      </c>
      <c r="AA614" s="55">
        <f t="shared" si="106"/>
        <v>9108916.2369551975</v>
      </c>
      <c r="AB614" s="55">
        <f t="shared" si="107"/>
        <v>-9712254.5492930785</v>
      </c>
      <c r="AC614" s="55">
        <f t="shared" si="108"/>
        <v>-603338.31233788095</v>
      </c>
      <c r="AD614" s="55">
        <f t="shared" si="109"/>
        <v>0</v>
      </c>
      <c r="AE614" s="14">
        <f t="shared" si="110"/>
        <v>1</v>
      </c>
      <c r="AF614" s="14">
        <f>PRODUCT($AE$3:$AE614)</f>
        <v>1.549318229084294</v>
      </c>
      <c r="AG614" s="120">
        <f>(POWER(AF614,1/COUNTA($J$3:$J614))-1)*360/28</f>
        <v>0.10870794921864459</v>
      </c>
    </row>
    <row r="615" spans="20:33" x14ac:dyDescent="0.25">
      <c r="T615" s="4">
        <f t="shared" si="101"/>
        <v>0.11244999999999999</v>
      </c>
      <c r="U615" s="55">
        <f t="shared" si="102"/>
        <v>0</v>
      </c>
      <c r="V615" s="55">
        <f t="shared" si="103"/>
        <v>0</v>
      </c>
      <c r="Y615" s="55">
        <f t="shared" si="104"/>
        <v>0</v>
      </c>
      <c r="Z615" s="55">
        <f t="shared" si="105"/>
        <v>0</v>
      </c>
      <c r="AA615" s="55">
        <f t="shared" si="106"/>
        <v>9108916.2369551975</v>
      </c>
      <c r="AB615" s="55">
        <f t="shared" si="107"/>
        <v>-9712254.5492930785</v>
      </c>
      <c r="AC615" s="55">
        <f t="shared" si="108"/>
        <v>-603338.31233788095</v>
      </c>
      <c r="AD615" s="55">
        <f t="shared" si="109"/>
        <v>0</v>
      </c>
      <c r="AE615" s="14">
        <f t="shared" si="110"/>
        <v>1</v>
      </c>
      <c r="AF615" s="14">
        <f>PRODUCT($AE$3:$AE615)</f>
        <v>1.549318229084294</v>
      </c>
      <c r="AG615" s="120">
        <f>(POWER(AF615,1/COUNTA($J$3:$J615))-1)*360/28</f>
        <v>0.10870794921864459</v>
      </c>
    </row>
    <row r="616" spans="20:33" x14ac:dyDescent="0.25">
      <c r="T616" s="4">
        <f t="shared" si="101"/>
        <v>0.11244999999999999</v>
      </c>
      <c r="U616" s="55">
        <f t="shared" si="102"/>
        <v>0</v>
      </c>
      <c r="V616" s="55">
        <f t="shared" si="103"/>
        <v>0</v>
      </c>
      <c r="Y616" s="55">
        <f t="shared" si="104"/>
        <v>0</v>
      </c>
      <c r="Z616" s="55">
        <f t="shared" si="105"/>
        <v>0</v>
      </c>
      <c r="AA616" s="55">
        <f t="shared" si="106"/>
        <v>9108916.2369551975</v>
      </c>
      <c r="AB616" s="55">
        <f t="shared" si="107"/>
        <v>-9712254.5492930785</v>
      </c>
      <c r="AC616" s="55">
        <f t="shared" si="108"/>
        <v>-603338.31233788095</v>
      </c>
      <c r="AD616" s="55">
        <f t="shared" si="109"/>
        <v>0</v>
      </c>
      <c r="AE616" s="14">
        <f t="shared" si="110"/>
        <v>1</v>
      </c>
      <c r="AF616" s="14">
        <f>PRODUCT($AE$3:$AE616)</f>
        <v>1.549318229084294</v>
      </c>
      <c r="AG616" s="120">
        <f>(POWER(AF616,1/COUNTA($J$3:$J616))-1)*360/28</f>
        <v>0.10870794921864459</v>
      </c>
    </row>
    <row r="617" spans="20:33" x14ac:dyDescent="0.25">
      <c r="T617" s="4">
        <f t="shared" si="101"/>
        <v>0.11244999999999999</v>
      </c>
      <c r="U617" s="55">
        <f t="shared" si="102"/>
        <v>0</v>
      </c>
      <c r="V617" s="55">
        <f t="shared" si="103"/>
        <v>0</v>
      </c>
      <c r="Y617" s="55">
        <f t="shared" si="104"/>
        <v>0</v>
      </c>
      <c r="Z617" s="55">
        <f t="shared" si="105"/>
        <v>0</v>
      </c>
      <c r="AA617" s="55">
        <f t="shared" si="106"/>
        <v>9108916.2369551975</v>
      </c>
      <c r="AB617" s="55">
        <f t="shared" si="107"/>
        <v>-9712254.5492930785</v>
      </c>
      <c r="AC617" s="55">
        <f t="shared" si="108"/>
        <v>-603338.31233788095</v>
      </c>
      <c r="AD617" s="55">
        <f t="shared" si="109"/>
        <v>0</v>
      </c>
      <c r="AE617" s="14">
        <f t="shared" si="110"/>
        <v>1</v>
      </c>
      <c r="AF617" s="14">
        <f>PRODUCT($AE$3:$AE617)</f>
        <v>1.549318229084294</v>
      </c>
      <c r="AG617" s="120">
        <f>(POWER(AF617,1/COUNTA($J$3:$J617))-1)*360/28</f>
        <v>0.10870794921864459</v>
      </c>
    </row>
    <row r="618" spans="20:33" x14ac:dyDescent="0.25">
      <c r="T618" s="4">
        <f t="shared" si="101"/>
        <v>0.11244999999999999</v>
      </c>
      <c r="U618" s="55">
        <f t="shared" si="102"/>
        <v>0</v>
      </c>
      <c r="V618" s="55">
        <f t="shared" si="103"/>
        <v>0</v>
      </c>
      <c r="Y618" s="55">
        <f t="shared" si="104"/>
        <v>0</v>
      </c>
      <c r="Z618" s="55">
        <f t="shared" si="105"/>
        <v>0</v>
      </c>
      <c r="AA618" s="55">
        <f t="shared" si="106"/>
        <v>9108916.2369551975</v>
      </c>
      <c r="AB618" s="55">
        <f t="shared" si="107"/>
        <v>-9712254.5492930785</v>
      </c>
      <c r="AC618" s="55">
        <f t="shared" si="108"/>
        <v>-603338.31233788095</v>
      </c>
      <c r="AD618" s="55">
        <f t="shared" si="109"/>
        <v>0</v>
      </c>
      <c r="AE618" s="14">
        <f t="shared" si="110"/>
        <v>1</v>
      </c>
      <c r="AF618" s="14">
        <f>PRODUCT($AE$3:$AE618)</f>
        <v>1.549318229084294</v>
      </c>
      <c r="AG618" s="120">
        <f>(POWER(AF618,1/COUNTA($J$3:$J618))-1)*360/28</f>
        <v>0.10870794921864459</v>
      </c>
    </row>
    <row r="619" spans="20:33" x14ac:dyDescent="0.25">
      <c r="T619" s="4">
        <f t="shared" si="101"/>
        <v>0.11244999999999999</v>
      </c>
      <c r="U619" s="55">
        <f t="shared" si="102"/>
        <v>0</v>
      </c>
      <c r="V619" s="55">
        <f t="shared" si="103"/>
        <v>0</v>
      </c>
      <c r="Y619" s="55">
        <f t="shared" si="104"/>
        <v>0</v>
      </c>
      <c r="Z619" s="55">
        <f t="shared" si="105"/>
        <v>0</v>
      </c>
      <c r="AA619" s="55">
        <f t="shared" si="106"/>
        <v>9108916.2369551975</v>
      </c>
      <c r="AB619" s="55">
        <f t="shared" si="107"/>
        <v>-9712254.5492930785</v>
      </c>
      <c r="AC619" s="55">
        <f t="shared" si="108"/>
        <v>-603338.31233788095</v>
      </c>
      <c r="AD619" s="55">
        <f t="shared" si="109"/>
        <v>0</v>
      </c>
      <c r="AE619" s="14">
        <f t="shared" si="110"/>
        <v>1</v>
      </c>
      <c r="AF619" s="14">
        <f>PRODUCT($AE$3:$AE619)</f>
        <v>1.549318229084294</v>
      </c>
      <c r="AG619" s="120">
        <f>(POWER(AF619,1/COUNTA($J$3:$J619))-1)*360/28</f>
        <v>0.10870794921864459</v>
      </c>
    </row>
    <row r="620" spans="20:33" x14ac:dyDescent="0.25">
      <c r="T620" s="4">
        <f t="shared" si="101"/>
        <v>0.11244999999999999</v>
      </c>
      <c r="U620" s="55">
        <f t="shared" si="102"/>
        <v>0</v>
      </c>
      <c r="V620" s="55">
        <f t="shared" si="103"/>
        <v>0</v>
      </c>
      <c r="Y620" s="55">
        <f t="shared" si="104"/>
        <v>0</v>
      </c>
      <c r="Z620" s="55">
        <f t="shared" si="105"/>
        <v>0</v>
      </c>
      <c r="AA620" s="55">
        <f t="shared" si="106"/>
        <v>9108916.2369551975</v>
      </c>
      <c r="AB620" s="55">
        <f t="shared" si="107"/>
        <v>-9712254.5492930785</v>
      </c>
      <c r="AC620" s="55">
        <f t="shared" si="108"/>
        <v>-603338.31233788095</v>
      </c>
      <c r="AD620" s="55">
        <f t="shared" si="109"/>
        <v>0</v>
      </c>
      <c r="AE620" s="14">
        <f t="shared" si="110"/>
        <v>1</v>
      </c>
      <c r="AF620" s="14">
        <f>PRODUCT($AE$3:$AE620)</f>
        <v>1.549318229084294</v>
      </c>
      <c r="AG620" s="120">
        <f>(POWER(AF620,1/COUNTA($J$3:$J620))-1)*360/28</f>
        <v>0.10870794921864459</v>
      </c>
    </row>
    <row r="621" spans="20:33" x14ac:dyDescent="0.25">
      <c r="T621" s="4">
        <f t="shared" si="101"/>
        <v>0.11244999999999999</v>
      </c>
      <c r="U621" s="55">
        <f t="shared" si="102"/>
        <v>0</v>
      </c>
      <c r="V621" s="55">
        <f t="shared" si="103"/>
        <v>0</v>
      </c>
      <c r="Y621" s="55">
        <f t="shared" si="104"/>
        <v>0</v>
      </c>
      <c r="Z621" s="55">
        <f t="shared" si="105"/>
        <v>0</v>
      </c>
      <c r="AA621" s="55">
        <f t="shared" si="106"/>
        <v>9108916.2369551975</v>
      </c>
      <c r="AB621" s="55">
        <f t="shared" si="107"/>
        <v>-9712254.5492930785</v>
      </c>
      <c r="AC621" s="55">
        <f t="shared" si="108"/>
        <v>-603338.31233788095</v>
      </c>
      <c r="AD621" s="55">
        <f t="shared" si="109"/>
        <v>0</v>
      </c>
      <c r="AE621" s="14">
        <f t="shared" si="110"/>
        <v>1</v>
      </c>
      <c r="AF621" s="14">
        <f>PRODUCT($AE$3:$AE621)</f>
        <v>1.549318229084294</v>
      </c>
      <c r="AG621" s="120">
        <f>(POWER(AF621,1/COUNTA($J$3:$J621))-1)*360/28</f>
        <v>0.10870794921864459</v>
      </c>
    </row>
    <row r="622" spans="20:33" x14ac:dyDescent="0.25">
      <c r="T622" s="4">
        <f t="shared" si="101"/>
        <v>0.11244999999999999</v>
      </c>
      <c r="U622" s="55">
        <f t="shared" si="102"/>
        <v>0</v>
      </c>
      <c r="V622" s="55">
        <f t="shared" si="103"/>
        <v>0</v>
      </c>
      <c r="Y622" s="55">
        <f t="shared" si="104"/>
        <v>0</v>
      </c>
      <c r="Z622" s="55">
        <f t="shared" si="105"/>
        <v>0</v>
      </c>
      <c r="AA622" s="55">
        <f t="shared" si="106"/>
        <v>9108916.2369551975</v>
      </c>
      <c r="AB622" s="55">
        <f t="shared" si="107"/>
        <v>-9712254.5492930785</v>
      </c>
      <c r="AC622" s="55">
        <f t="shared" si="108"/>
        <v>-603338.31233788095</v>
      </c>
      <c r="AD622" s="55">
        <f t="shared" si="109"/>
        <v>0</v>
      </c>
      <c r="AE622" s="14">
        <f t="shared" si="110"/>
        <v>1</v>
      </c>
      <c r="AF622" s="14">
        <f>PRODUCT($AE$3:$AE622)</f>
        <v>1.549318229084294</v>
      </c>
      <c r="AG622" s="120">
        <f>(POWER(AF622,1/COUNTA($J$3:$J622))-1)*360/28</f>
        <v>0.10870794921864459</v>
      </c>
    </row>
    <row r="623" spans="20:33" x14ac:dyDescent="0.25">
      <c r="T623" s="4">
        <f t="shared" si="101"/>
        <v>0.11244999999999999</v>
      </c>
      <c r="U623" s="55">
        <f t="shared" si="102"/>
        <v>0</v>
      </c>
      <c r="V623" s="55">
        <f t="shared" si="103"/>
        <v>0</v>
      </c>
      <c r="Y623" s="55">
        <f t="shared" si="104"/>
        <v>0</v>
      </c>
      <c r="Z623" s="55">
        <f t="shared" si="105"/>
        <v>0</v>
      </c>
      <c r="AA623" s="55">
        <f t="shared" si="106"/>
        <v>9108916.2369551975</v>
      </c>
      <c r="AB623" s="55">
        <f t="shared" si="107"/>
        <v>-9712254.5492930785</v>
      </c>
      <c r="AC623" s="55">
        <f t="shared" si="108"/>
        <v>-603338.31233788095</v>
      </c>
      <c r="AD623" s="55">
        <f t="shared" si="109"/>
        <v>0</v>
      </c>
      <c r="AE623" s="14">
        <f t="shared" si="110"/>
        <v>1</v>
      </c>
      <c r="AF623" s="14">
        <f>PRODUCT($AE$3:$AE623)</f>
        <v>1.549318229084294</v>
      </c>
      <c r="AG623" s="120">
        <f>(POWER(AF623,1/COUNTA($J$3:$J623))-1)*360/28</f>
        <v>0.10870794921864459</v>
      </c>
    </row>
    <row r="624" spans="20:33" x14ac:dyDescent="0.25">
      <c r="T624" s="4">
        <f t="shared" si="101"/>
        <v>0.11244999999999999</v>
      </c>
      <c r="U624" s="55">
        <f t="shared" si="102"/>
        <v>0</v>
      </c>
      <c r="V624" s="55">
        <f t="shared" si="103"/>
        <v>0</v>
      </c>
      <c r="Y624" s="55">
        <f t="shared" si="104"/>
        <v>0</v>
      </c>
      <c r="Z624" s="55">
        <f t="shared" si="105"/>
        <v>0</v>
      </c>
      <c r="AA624" s="55">
        <f t="shared" si="106"/>
        <v>9108916.2369551975</v>
      </c>
      <c r="AB624" s="55">
        <f t="shared" si="107"/>
        <v>-9712254.5492930785</v>
      </c>
      <c r="AC624" s="55">
        <f t="shared" si="108"/>
        <v>-603338.31233788095</v>
      </c>
      <c r="AD624" s="55">
        <f t="shared" si="109"/>
        <v>0</v>
      </c>
      <c r="AE624" s="14">
        <f t="shared" si="110"/>
        <v>1</v>
      </c>
      <c r="AF624" s="14">
        <f>PRODUCT($AE$3:$AE624)</f>
        <v>1.549318229084294</v>
      </c>
      <c r="AG624" s="120">
        <f>(POWER(AF624,1/COUNTA($J$3:$J624))-1)*360/28</f>
        <v>0.10870794921864459</v>
      </c>
    </row>
    <row r="625" spans="20:33" x14ac:dyDescent="0.25">
      <c r="T625" s="4">
        <f t="shared" si="101"/>
        <v>0.11244999999999999</v>
      </c>
      <c r="U625" s="55">
        <f t="shared" si="102"/>
        <v>0</v>
      </c>
      <c r="V625" s="55">
        <f t="shared" si="103"/>
        <v>0</v>
      </c>
      <c r="Y625" s="55">
        <f t="shared" si="104"/>
        <v>0</v>
      </c>
      <c r="Z625" s="55">
        <f t="shared" si="105"/>
        <v>0</v>
      </c>
      <c r="AA625" s="55">
        <f t="shared" si="106"/>
        <v>9108916.2369551975</v>
      </c>
      <c r="AB625" s="55">
        <f t="shared" si="107"/>
        <v>-9712254.5492930785</v>
      </c>
      <c r="AC625" s="55">
        <f t="shared" si="108"/>
        <v>-603338.31233788095</v>
      </c>
      <c r="AD625" s="55">
        <f t="shared" si="109"/>
        <v>0</v>
      </c>
      <c r="AE625" s="14">
        <f t="shared" si="110"/>
        <v>1</v>
      </c>
      <c r="AF625" s="14">
        <f>PRODUCT($AE$3:$AE625)</f>
        <v>1.549318229084294</v>
      </c>
      <c r="AG625" s="120">
        <f>(POWER(AF625,1/COUNTA($J$3:$J625))-1)*360/28</f>
        <v>0.10870794921864459</v>
      </c>
    </row>
    <row r="626" spans="20:33" x14ac:dyDescent="0.25">
      <c r="T626" s="4">
        <f t="shared" si="101"/>
        <v>0.11244999999999999</v>
      </c>
      <c r="U626" s="55">
        <f t="shared" si="102"/>
        <v>0</v>
      </c>
      <c r="V626" s="55">
        <f t="shared" si="103"/>
        <v>0</v>
      </c>
      <c r="Y626" s="55">
        <f t="shared" si="104"/>
        <v>0</v>
      </c>
      <c r="Z626" s="55">
        <f t="shared" si="105"/>
        <v>0</v>
      </c>
      <c r="AA626" s="55">
        <f t="shared" si="106"/>
        <v>9108916.2369551975</v>
      </c>
      <c r="AB626" s="55">
        <f t="shared" si="107"/>
        <v>-9712254.5492930785</v>
      </c>
      <c r="AC626" s="55">
        <f t="shared" si="108"/>
        <v>-603338.31233788095</v>
      </c>
      <c r="AD626" s="55">
        <f t="shared" si="109"/>
        <v>0</v>
      </c>
      <c r="AE626" s="14">
        <f t="shared" si="110"/>
        <v>1</v>
      </c>
      <c r="AF626" s="14">
        <f>PRODUCT($AE$3:$AE626)</f>
        <v>1.549318229084294</v>
      </c>
      <c r="AG626" s="120">
        <f>(POWER(AF626,1/COUNTA($J$3:$J626))-1)*360/28</f>
        <v>0.10870794921864459</v>
      </c>
    </row>
    <row r="627" spans="20:33" x14ac:dyDescent="0.25">
      <c r="T627" s="4">
        <f t="shared" si="101"/>
        <v>0.11244999999999999</v>
      </c>
      <c r="U627" s="55">
        <f t="shared" si="102"/>
        <v>0</v>
      </c>
      <c r="V627" s="55">
        <f t="shared" si="103"/>
        <v>0</v>
      </c>
      <c r="Y627" s="55">
        <f t="shared" si="104"/>
        <v>0</v>
      </c>
      <c r="Z627" s="55">
        <f t="shared" si="105"/>
        <v>0</v>
      </c>
      <c r="AA627" s="55">
        <f t="shared" si="106"/>
        <v>9108916.2369551975</v>
      </c>
      <c r="AB627" s="55">
        <f t="shared" si="107"/>
        <v>-9712254.5492930785</v>
      </c>
      <c r="AC627" s="55">
        <f t="shared" si="108"/>
        <v>-603338.31233788095</v>
      </c>
      <c r="AD627" s="55">
        <f t="shared" si="109"/>
        <v>0</v>
      </c>
      <c r="AE627" s="14">
        <f t="shared" si="110"/>
        <v>1</v>
      </c>
      <c r="AF627" s="14">
        <f>PRODUCT($AE$3:$AE627)</f>
        <v>1.549318229084294</v>
      </c>
      <c r="AG627" s="120">
        <f>(POWER(AF627,1/COUNTA($J$3:$J627))-1)*360/28</f>
        <v>0.10870794921864459</v>
      </c>
    </row>
    <row r="628" spans="20:33" x14ac:dyDescent="0.25">
      <c r="T628" s="4">
        <f t="shared" si="101"/>
        <v>0.11244999999999999</v>
      </c>
      <c r="U628" s="55">
        <f t="shared" si="102"/>
        <v>0</v>
      </c>
      <c r="V628" s="55">
        <f t="shared" si="103"/>
        <v>0</v>
      </c>
      <c r="Y628" s="55">
        <f t="shared" si="104"/>
        <v>0</v>
      </c>
      <c r="Z628" s="55">
        <f t="shared" si="105"/>
        <v>0</v>
      </c>
      <c r="AA628" s="55">
        <f t="shared" si="106"/>
        <v>9108916.2369551975</v>
      </c>
      <c r="AB628" s="55">
        <f t="shared" si="107"/>
        <v>-9712254.5492930785</v>
      </c>
      <c r="AC628" s="55">
        <f t="shared" si="108"/>
        <v>-603338.31233788095</v>
      </c>
      <c r="AD628" s="55">
        <f t="shared" si="109"/>
        <v>0</v>
      </c>
      <c r="AE628" s="14">
        <f t="shared" si="110"/>
        <v>1</v>
      </c>
      <c r="AF628" s="14">
        <f>PRODUCT($AE$3:$AE628)</f>
        <v>1.549318229084294</v>
      </c>
      <c r="AG628" s="120">
        <f>(POWER(AF628,1/COUNTA($J$3:$J628))-1)*360/28</f>
        <v>0.10870794921864459</v>
      </c>
    </row>
    <row r="629" spans="20:33" x14ac:dyDescent="0.25">
      <c r="T629" s="4">
        <f t="shared" si="101"/>
        <v>0.11244999999999999</v>
      </c>
      <c r="U629" s="55">
        <f t="shared" si="102"/>
        <v>0</v>
      </c>
      <c r="V629" s="55">
        <f t="shared" si="103"/>
        <v>0</v>
      </c>
      <c r="Y629" s="55">
        <f t="shared" si="104"/>
        <v>0</v>
      </c>
      <c r="Z629" s="55">
        <f t="shared" si="105"/>
        <v>0</v>
      </c>
      <c r="AA629" s="55">
        <f t="shared" si="106"/>
        <v>9108916.2369551975</v>
      </c>
      <c r="AB629" s="55">
        <f t="shared" si="107"/>
        <v>-9712254.5492930785</v>
      </c>
      <c r="AC629" s="55">
        <f t="shared" si="108"/>
        <v>-603338.31233788095</v>
      </c>
      <c r="AD629" s="55">
        <f t="shared" si="109"/>
        <v>0</v>
      </c>
      <c r="AE629" s="14">
        <f t="shared" si="110"/>
        <v>1</v>
      </c>
      <c r="AF629" s="14">
        <f>PRODUCT($AE$3:$AE629)</f>
        <v>1.549318229084294</v>
      </c>
      <c r="AG629" s="120">
        <f>(POWER(AF629,1/COUNTA($J$3:$J629))-1)*360/28</f>
        <v>0.10870794921864459</v>
      </c>
    </row>
    <row r="630" spans="20:33" x14ac:dyDescent="0.25">
      <c r="T630" s="4">
        <f t="shared" si="101"/>
        <v>0.11244999999999999</v>
      </c>
      <c r="U630" s="55">
        <f t="shared" si="102"/>
        <v>0</v>
      </c>
      <c r="V630" s="55">
        <f t="shared" si="103"/>
        <v>0</v>
      </c>
      <c r="Y630" s="55">
        <f t="shared" si="104"/>
        <v>0</v>
      </c>
      <c r="Z630" s="55">
        <f t="shared" si="105"/>
        <v>0</v>
      </c>
      <c r="AA630" s="55">
        <f t="shared" si="106"/>
        <v>9108916.2369551975</v>
      </c>
      <c r="AB630" s="55">
        <f t="shared" si="107"/>
        <v>-9712254.5492930785</v>
      </c>
      <c r="AC630" s="55">
        <f t="shared" si="108"/>
        <v>-603338.31233788095</v>
      </c>
      <c r="AD630" s="55">
        <f t="shared" si="109"/>
        <v>0</v>
      </c>
      <c r="AE630" s="14">
        <f t="shared" si="110"/>
        <v>1</v>
      </c>
      <c r="AF630" s="14">
        <f>PRODUCT($AE$3:$AE630)</f>
        <v>1.549318229084294</v>
      </c>
      <c r="AG630" s="120">
        <f>(POWER(AF630,1/COUNTA($J$3:$J630))-1)*360/28</f>
        <v>0.10870794921864459</v>
      </c>
    </row>
    <row r="631" spans="20:33" x14ac:dyDescent="0.25">
      <c r="T631" s="4">
        <f t="shared" si="101"/>
        <v>0.11244999999999999</v>
      </c>
      <c r="U631" s="55">
        <f t="shared" si="102"/>
        <v>0</v>
      </c>
      <c r="V631" s="55">
        <f t="shared" si="103"/>
        <v>0</v>
      </c>
      <c r="Y631" s="55">
        <f t="shared" si="104"/>
        <v>0</v>
      </c>
      <c r="Z631" s="55">
        <f t="shared" si="105"/>
        <v>0</v>
      </c>
      <c r="AA631" s="55">
        <f t="shared" si="106"/>
        <v>9108916.2369551975</v>
      </c>
      <c r="AB631" s="55">
        <f t="shared" si="107"/>
        <v>-9712254.5492930785</v>
      </c>
      <c r="AC631" s="55">
        <f t="shared" si="108"/>
        <v>-603338.31233788095</v>
      </c>
      <c r="AD631" s="55">
        <f t="shared" si="109"/>
        <v>0</v>
      </c>
      <c r="AE631" s="14">
        <f t="shared" si="110"/>
        <v>1</v>
      </c>
      <c r="AF631" s="14">
        <f>PRODUCT($AE$3:$AE631)</f>
        <v>1.549318229084294</v>
      </c>
      <c r="AG631" s="120">
        <f>(POWER(AF631,1/COUNTA($J$3:$J631))-1)*360/28</f>
        <v>0.10870794921864459</v>
      </c>
    </row>
    <row r="632" spans="20:33" x14ac:dyDescent="0.25">
      <c r="T632" s="4">
        <f t="shared" ref="T632:T695" si="111">_xlfn.IFNA(INDEX($E$6:$E$24,MATCH($K632,$C$6:$C$24,1))/100,$D$1/100)</f>
        <v>0.11244999999999999</v>
      </c>
      <c r="U632" s="55">
        <f t="shared" ref="U632:U695" si="112">(-1*S632)*T632*Q632/360</f>
        <v>0</v>
      </c>
      <c r="V632" s="55">
        <f t="shared" si="103"/>
        <v>0</v>
      </c>
      <c r="Y632" s="55">
        <f t="shared" si="104"/>
        <v>0</v>
      </c>
      <c r="Z632" s="55">
        <f t="shared" si="105"/>
        <v>0</v>
      </c>
      <c r="AA632" s="55">
        <f t="shared" si="106"/>
        <v>9108916.2369551975</v>
      </c>
      <c r="AB632" s="55">
        <f t="shared" si="107"/>
        <v>-9712254.5492930785</v>
      </c>
      <c r="AC632" s="55">
        <f t="shared" si="108"/>
        <v>-603338.31233788095</v>
      </c>
      <c r="AD632" s="55">
        <f t="shared" si="109"/>
        <v>0</v>
      </c>
      <c r="AE632" s="14">
        <f t="shared" si="110"/>
        <v>1</v>
      </c>
      <c r="AF632" s="14">
        <f>PRODUCT($AE$3:$AE632)</f>
        <v>1.549318229084294</v>
      </c>
      <c r="AG632" s="120">
        <f>(POWER(AF632,1/COUNTA($J$3:$J632))-1)*360/28</f>
        <v>0.10870794921864459</v>
      </c>
    </row>
    <row r="633" spans="20:33" x14ac:dyDescent="0.25">
      <c r="T633" s="4">
        <f t="shared" si="111"/>
        <v>0.11244999999999999</v>
      </c>
      <c r="U633" s="55">
        <f t="shared" si="112"/>
        <v>0</v>
      </c>
      <c r="V633" s="55">
        <f t="shared" si="103"/>
        <v>0</v>
      </c>
      <c r="Y633" s="55">
        <f t="shared" si="104"/>
        <v>0</v>
      </c>
      <c r="Z633" s="55">
        <f t="shared" si="105"/>
        <v>0</v>
      </c>
      <c r="AA633" s="55">
        <f t="shared" si="106"/>
        <v>9108916.2369551975</v>
      </c>
      <c r="AB633" s="55">
        <f t="shared" si="107"/>
        <v>-9712254.5492930785</v>
      </c>
      <c r="AC633" s="55">
        <f t="shared" si="108"/>
        <v>-603338.31233788095</v>
      </c>
      <c r="AD633" s="55">
        <f t="shared" si="109"/>
        <v>0</v>
      </c>
      <c r="AE633" s="14">
        <f t="shared" si="110"/>
        <v>1</v>
      </c>
      <c r="AF633" s="14">
        <f>PRODUCT($AE$3:$AE633)</f>
        <v>1.549318229084294</v>
      </c>
      <c r="AG633" s="120">
        <f>(POWER(AF633,1/COUNTA($J$3:$J633))-1)*360/28</f>
        <v>0.10870794921864459</v>
      </c>
    </row>
    <row r="634" spans="20:33" x14ac:dyDescent="0.25">
      <c r="T634" s="4">
        <f t="shared" si="111"/>
        <v>0.11244999999999999</v>
      </c>
      <c r="U634" s="55">
        <f t="shared" si="112"/>
        <v>0</v>
      </c>
      <c r="V634" s="55">
        <f t="shared" si="103"/>
        <v>0</v>
      </c>
      <c r="Y634" s="55">
        <f t="shared" si="104"/>
        <v>0</v>
      </c>
      <c r="Z634" s="55">
        <f t="shared" si="105"/>
        <v>0</v>
      </c>
      <c r="AA634" s="55">
        <f t="shared" si="106"/>
        <v>9108916.2369551975</v>
      </c>
      <c r="AB634" s="55">
        <f t="shared" si="107"/>
        <v>-9712254.5492930785</v>
      </c>
      <c r="AC634" s="55">
        <f t="shared" si="108"/>
        <v>-603338.31233788095</v>
      </c>
      <c r="AD634" s="55">
        <f t="shared" si="109"/>
        <v>0</v>
      </c>
      <c r="AE634" s="14">
        <f t="shared" si="110"/>
        <v>1</v>
      </c>
      <c r="AF634" s="14">
        <f>PRODUCT($AE$3:$AE634)</f>
        <v>1.549318229084294</v>
      </c>
      <c r="AG634" s="120">
        <f>(POWER(AF634,1/COUNTA($J$3:$J634))-1)*360/28</f>
        <v>0.10870794921864459</v>
      </c>
    </row>
    <row r="635" spans="20:33" x14ac:dyDescent="0.25">
      <c r="T635" s="4">
        <f t="shared" si="111"/>
        <v>0.11244999999999999</v>
      </c>
      <c r="U635" s="55">
        <f t="shared" si="112"/>
        <v>0</v>
      </c>
      <c r="V635" s="55">
        <f t="shared" si="103"/>
        <v>0</v>
      </c>
      <c r="Y635" s="55">
        <f t="shared" si="104"/>
        <v>0</v>
      </c>
      <c r="Z635" s="55">
        <f t="shared" si="105"/>
        <v>0</v>
      </c>
      <c r="AA635" s="55">
        <f t="shared" si="106"/>
        <v>9108916.2369551975</v>
      </c>
      <c r="AB635" s="55">
        <f t="shared" si="107"/>
        <v>-9712254.5492930785</v>
      </c>
      <c r="AC635" s="55">
        <f t="shared" si="108"/>
        <v>-603338.31233788095</v>
      </c>
      <c r="AD635" s="55">
        <f t="shared" si="109"/>
        <v>0</v>
      </c>
      <c r="AE635" s="14">
        <f t="shared" si="110"/>
        <v>1</v>
      </c>
      <c r="AF635" s="14">
        <f>PRODUCT($AE$3:$AE635)</f>
        <v>1.549318229084294</v>
      </c>
      <c r="AG635" s="120">
        <f>(POWER(AF635,1/COUNTA($J$3:$J635))-1)*360/28</f>
        <v>0.10870794921864459</v>
      </c>
    </row>
    <row r="636" spans="20:33" x14ac:dyDescent="0.25">
      <c r="T636" s="4">
        <f t="shared" si="111"/>
        <v>0.11244999999999999</v>
      </c>
      <c r="U636" s="55">
        <f t="shared" si="112"/>
        <v>0</v>
      </c>
      <c r="V636" s="55">
        <f t="shared" si="103"/>
        <v>0</v>
      </c>
      <c r="Y636" s="55">
        <f t="shared" si="104"/>
        <v>0</v>
      </c>
      <c r="Z636" s="55">
        <f t="shared" si="105"/>
        <v>0</v>
      </c>
      <c r="AA636" s="55">
        <f t="shared" si="106"/>
        <v>9108916.2369551975</v>
      </c>
      <c r="AB636" s="55">
        <f t="shared" si="107"/>
        <v>-9712254.5492930785</v>
      </c>
      <c r="AC636" s="55">
        <f t="shared" si="108"/>
        <v>-603338.31233788095</v>
      </c>
      <c r="AD636" s="55">
        <f t="shared" si="109"/>
        <v>0</v>
      </c>
      <c r="AE636" s="14">
        <f t="shared" si="110"/>
        <v>1</v>
      </c>
      <c r="AF636" s="14">
        <f>PRODUCT($AE$3:$AE636)</f>
        <v>1.549318229084294</v>
      </c>
      <c r="AG636" s="120">
        <f>(POWER(AF636,1/COUNTA($J$3:$J636))-1)*360/28</f>
        <v>0.10870794921864459</v>
      </c>
    </row>
    <row r="637" spans="20:33" x14ac:dyDescent="0.25">
      <c r="T637" s="4">
        <f t="shared" si="111"/>
        <v>0.11244999999999999</v>
      </c>
      <c r="U637" s="55">
        <f t="shared" si="112"/>
        <v>0</v>
      </c>
      <c r="V637" s="55">
        <f t="shared" si="103"/>
        <v>0</v>
      </c>
      <c r="Y637" s="55">
        <f t="shared" si="104"/>
        <v>0</v>
      </c>
      <c r="Z637" s="55">
        <f t="shared" si="105"/>
        <v>0</v>
      </c>
      <c r="AA637" s="55">
        <f t="shared" si="106"/>
        <v>9108916.2369551975</v>
      </c>
      <c r="AB637" s="55">
        <f t="shared" si="107"/>
        <v>-9712254.5492930785</v>
      </c>
      <c r="AC637" s="55">
        <f t="shared" si="108"/>
        <v>-603338.31233788095</v>
      </c>
      <c r="AD637" s="55">
        <f t="shared" si="109"/>
        <v>0</v>
      </c>
      <c r="AE637" s="14">
        <f t="shared" si="110"/>
        <v>1</v>
      </c>
      <c r="AF637" s="14">
        <f>PRODUCT($AE$3:$AE637)</f>
        <v>1.549318229084294</v>
      </c>
      <c r="AG637" s="120">
        <f>(POWER(AF637,1/COUNTA($J$3:$J637))-1)*360/28</f>
        <v>0.10870794921864459</v>
      </c>
    </row>
    <row r="638" spans="20:33" x14ac:dyDescent="0.25">
      <c r="T638" s="4">
        <f t="shared" si="111"/>
        <v>0.11244999999999999</v>
      </c>
      <c r="U638" s="55">
        <f t="shared" si="112"/>
        <v>0</v>
      </c>
      <c r="V638" s="55">
        <f t="shared" si="103"/>
        <v>0</v>
      </c>
      <c r="Y638" s="55">
        <f t="shared" si="104"/>
        <v>0</v>
      </c>
      <c r="Z638" s="55">
        <f t="shared" si="105"/>
        <v>0</v>
      </c>
      <c r="AA638" s="55">
        <f t="shared" si="106"/>
        <v>9108916.2369551975</v>
      </c>
      <c r="AB638" s="55">
        <f t="shared" si="107"/>
        <v>-9712254.5492930785</v>
      </c>
      <c r="AC638" s="55">
        <f t="shared" si="108"/>
        <v>-603338.31233788095</v>
      </c>
      <c r="AD638" s="55">
        <f t="shared" si="109"/>
        <v>0</v>
      </c>
      <c r="AE638" s="14">
        <f t="shared" si="110"/>
        <v>1</v>
      </c>
      <c r="AF638" s="14">
        <f>PRODUCT($AE$3:$AE638)</f>
        <v>1.549318229084294</v>
      </c>
      <c r="AG638" s="120">
        <f>(POWER(AF638,1/COUNTA($J$3:$J638))-1)*360/28</f>
        <v>0.10870794921864459</v>
      </c>
    </row>
    <row r="639" spans="20:33" x14ac:dyDescent="0.25">
      <c r="T639" s="4">
        <f t="shared" si="111"/>
        <v>0.11244999999999999</v>
      </c>
      <c r="U639" s="55">
        <f t="shared" si="112"/>
        <v>0</v>
      </c>
      <c r="V639" s="55">
        <f t="shared" si="103"/>
        <v>0</v>
      </c>
      <c r="Y639" s="55">
        <f t="shared" si="104"/>
        <v>0</v>
      </c>
      <c r="Z639" s="55">
        <f t="shared" si="105"/>
        <v>0</v>
      </c>
      <c r="AA639" s="55">
        <f t="shared" si="106"/>
        <v>9108916.2369551975</v>
      </c>
      <c r="AB639" s="55">
        <f t="shared" si="107"/>
        <v>-9712254.5492930785</v>
      </c>
      <c r="AC639" s="55">
        <f t="shared" si="108"/>
        <v>-603338.31233788095</v>
      </c>
      <c r="AD639" s="55">
        <f t="shared" si="109"/>
        <v>0</v>
      </c>
      <c r="AE639" s="14">
        <f t="shared" si="110"/>
        <v>1</v>
      </c>
      <c r="AF639" s="14">
        <f>PRODUCT($AE$3:$AE639)</f>
        <v>1.549318229084294</v>
      </c>
      <c r="AG639" s="120">
        <f>(POWER(AF639,1/COUNTA($J$3:$J639))-1)*360/28</f>
        <v>0.10870794921864459</v>
      </c>
    </row>
    <row r="640" spans="20:33" x14ac:dyDescent="0.25">
      <c r="T640" s="4">
        <f t="shared" si="111"/>
        <v>0.11244999999999999</v>
      </c>
      <c r="U640" s="55">
        <f t="shared" si="112"/>
        <v>0</v>
      </c>
      <c r="V640" s="55">
        <f t="shared" si="103"/>
        <v>0</v>
      </c>
      <c r="Y640" s="55">
        <f t="shared" si="104"/>
        <v>0</v>
      </c>
      <c r="Z640" s="55">
        <f t="shared" si="105"/>
        <v>0</v>
      </c>
      <c r="AA640" s="55">
        <f t="shared" si="106"/>
        <v>9108916.2369551975</v>
      </c>
      <c r="AB640" s="55">
        <f t="shared" si="107"/>
        <v>-9712254.5492930785</v>
      </c>
      <c r="AC640" s="55">
        <f t="shared" si="108"/>
        <v>-603338.31233788095</v>
      </c>
      <c r="AD640" s="55">
        <f t="shared" si="109"/>
        <v>0</v>
      </c>
      <c r="AE640" s="14">
        <f t="shared" si="110"/>
        <v>1</v>
      </c>
      <c r="AF640" s="14">
        <f>PRODUCT($AE$3:$AE640)</f>
        <v>1.549318229084294</v>
      </c>
      <c r="AG640" s="120">
        <f>(POWER(AF640,1/COUNTA($J$3:$J640))-1)*360/28</f>
        <v>0.10870794921864459</v>
      </c>
    </row>
    <row r="641" spans="20:33" x14ac:dyDescent="0.25">
      <c r="T641" s="4">
        <f t="shared" si="111"/>
        <v>0.11244999999999999</v>
      </c>
      <c r="U641" s="55">
        <f t="shared" si="112"/>
        <v>0</v>
      </c>
      <c r="V641" s="55">
        <f t="shared" si="103"/>
        <v>0</v>
      </c>
      <c r="Y641" s="55">
        <f t="shared" si="104"/>
        <v>0</v>
      </c>
      <c r="Z641" s="55">
        <f t="shared" si="105"/>
        <v>0</v>
      </c>
      <c r="AA641" s="55">
        <f t="shared" si="106"/>
        <v>9108916.2369551975</v>
      </c>
      <c r="AB641" s="55">
        <f t="shared" si="107"/>
        <v>-9712254.5492930785</v>
      </c>
      <c r="AC641" s="55">
        <f t="shared" si="108"/>
        <v>-603338.31233788095</v>
      </c>
      <c r="AD641" s="55">
        <f t="shared" si="109"/>
        <v>0</v>
      </c>
      <c r="AE641" s="14">
        <f t="shared" si="110"/>
        <v>1</v>
      </c>
      <c r="AF641" s="14">
        <f>PRODUCT($AE$3:$AE641)</f>
        <v>1.549318229084294</v>
      </c>
      <c r="AG641" s="120">
        <f>(POWER(AF641,1/COUNTA($J$3:$J641))-1)*360/28</f>
        <v>0.10870794921864459</v>
      </c>
    </row>
    <row r="642" spans="20:33" x14ac:dyDescent="0.25">
      <c r="T642" s="4">
        <f t="shared" si="111"/>
        <v>0.11244999999999999</v>
      </c>
      <c r="U642" s="55">
        <f t="shared" si="112"/>
        <v>0</v>
      </c>
      <c r="V642" s="55">
        <f t="shared" si="103"/>
        <v>0</v>
      </c>
      <c r="Y642" s="55">
        <f t="shared" si="104"/>
        <v>0</v>
      </c>
      <c r="Z642" s="55">
        <f t="shared" si="105"/>
        <v>0</v>
      </c>
      <c r="AA642" s="55">
        <f t="shared" si="106"/>
        <v>9108916.2369551975</v>
      </c>
      <c r="AB642" s="55">
        <f t="shared" si="107"/>
        <v>-9712254.5492930785</v>
      </c>
      <c r="AC642" s="55">
        <f t="shared" si="108"/>
        <v>-603338.31233788095</v>
      </c>
      <c r="AD642" s="55">
        <f t="shared" si="109"/>
        <v>0</v>
      </c>
      <c r="AE642" s="14">
        <f t="shared" si="110"/>
        <v>1</v>
      </c>
      <c r="AF642" s="14">
        <f>PRODUCT($AE$3:$AE642)</f>
        <v>1.549318229084294</v>
      </c>
      <c r="AG642" s="120">
        <f>(POWER(AF642,1/COUNTA($J$3:$J642))-1)*360/28</f>
        <v>0.10870794921864459</v>
      </c>
    </row>
    <row r="643" spans="20:33" x14ac:dyDescent="0.25">
      <c r="T643" s="4">
        <f t="shared" si="111"/>
        <v>0.11244999999999999</v>
      </c>
      <c r="U643" s="55">
        <f t="shared" si="112"/>
        <v>0</v>
      </c>
      <c r="V643" s="55">
        <f t="shared" si="103"/>
        <v>0</v>
      </c>
      <c r="Y643" s="55">
        <f t="shared" si="104"/>
        <v>0</v>
      </c>
      <c r="Z643" s="55">
        <f t="shared" si="105"/>
        <v>0</v>
      </c>
      <c r="AA643" s="55">
        <f t="shared" si="106"/>
        <v>9108916.2369551975</v>
      </c>
      <c r="AB643" s="55">
        <f t="shared" si="107"/>
        <v>-9712254.5492930785</v>
      </c>
      <c r="AC643" s="55">
        <f t="shared" si="108"/>
        <v>-603338.31233788095</v>
      </c>
      <c r="AD643" s="55">
        <f t="shared" si="109"/>
        <v>0</v>
      </c>
      <c r="AE643" s="14">
        <f t="shared" si="110"/>
        <v>1</v>
      </c>
      <c r="AF643" s="14">
        <f>PRODUCT($AE$3:$AE643)</f>
        <v>1.549318229084294</v>
      </c>
      <c r="AG643" s="120">
        <f>(POWER(AF643,1/COUNTA($J$3:$J643))-1)*360/28</f>
        <v>0.10870794921864459</v>
      </c>
    </row>
    <row r="644" spans="20:33" x14ac:dyDescent="0.25">
      <c r="T644" s="4">
        <f t="shared" si="111"/>
        <v>0.11244999999999999</v>
      </c>
      <c r="U644" s="55">
        <f t="shared" si="112"/>
        <v>0</v>
      </c>
      <c r="V644" s="55">
        <f t="shared" ref="V644:V707" si="113">+N644+U644</f>
        <v>0</v>
      </c>
      <c r="Y644" s="55">
        <f t="shared" si="104"/>
        <v>0</v>
      </c>
      <c r="Z644" s="55">
        <f t="shared" si="105"/>
        <v>0</v>
      </c>
      <c r="AA644" s="55">
        <f t="shared" si="106"/>
        <v>9108916.2369551975</v>
      </c>
      <c r="AB644" s="55">
        <f t="shared" si="107"/>
        <v>-9712254.5492930785</v>
      </c>
      <c r="AC644" s="55">
        <f t="shared" si="108"/>
        <v>-603338.31233788095</v>
      </c>
      <c r="AD644" s="55">
        <f t="shared" si="109"/>
        <v>0</v>
      </c>
      <c r="AE644" s="14">
        <f t="shared" si="110"/>
        <v>1</v>
      </c>
      <c r="AF644" s="14">
        <f>PRODUCT($AE$3:$AE644)</f>
        <v>1.549318229084294</v>
      </c>
      <c r="AG644" s="120">
        <f>(POWER(AF644,1/COUNTA($J$3:$J644))-1)*360/28</f>
        <v>0.10870794921864459</v>
      </c>
    </row>
    <row r="645" spans="20:33" x14ac:dyDescent="0.25">
      <c r="T645" s="4">
        <f t="shared" si="111"/>
        <v>0.11244999999999999</v>
      </c>
      <c r="U645" s="55">
        <f t="shared" si="112"/>
        <v>0</v>
      </c>
      <c r="V645" s="55">
        <f t="shared" si="113"/>
        <v>0</v>
      </c>
      <c r="Y645" s="55">
        <f t="shared" si="104"/>
        <v>0</v>
      </c>
      <c r="Z645" s="55">
        <f t="shared" si="105"/>
        <v>0</v>
      </c>
      <c r="AA645" s="55">
        <f t="shared" si="106"/>
        <v>9108916.2369551975</v>
      </c>
      <c r="AB645" s="55">
        <f t="shared" si="107"/>
        <v>-9712254.5492930785</v>
      </c>
      <c r="AC645" s="55">
        <f t="shared" si="108"/>
        <v>-603338.31233788095</v>
      </c>
      <c r="AD645" s="55">
        <f t="shared" si="109"/>
        <v>0</v>
      </c>
      <c r="AE645" s="14">
        <f t="shared" si="110"/>
        <v>1</v>
      </c>
      <c r="AF645" s="14">
        <f>PRODUCT($AE$3:$AE645)</f>
        <v>1.549318229084294</v>
      </c>
      <c r="AG645" s="120">
        <f>(POWER(AF645,1/COUNTA($J$3:$J645))-1)*360/28</f>
        <v>0.10870794921864459</v>
      </c>
    </row>
    <row r="646" spans="20:33" x14ac:dyDescent="0.25">
      <c r="T646" s="4">
        <f t="shared" si="111"/>
        <v>0.11244999999999999</v>
      </c>
      <c r="U646" s="55">
        <f t="shared" si="112"/>
        <v>0</v>
      </c>
      <c r="V646" s="55">
        <f t="shared" si="113"/>
        <v>0</v>
      </c>
      <c r="Y646" s="55">
        <f t="shared" ref="Y646:Y709" si="114">+P646*X646</f>
        <v>0</v>
      </c>
      <c r="Z646" s="55">
        <f t="shared" ref="Z646:Z709" si="115">+S646*$Z$2*$Q646/360</f>
        <v>0</v>
      </c>
      <c r="AA646" s="55">
        <f t="shared" ref="AA646:AA709" si="116">+AA645*(1+$Z$2*$Q646/360)+Z646</f>
        <v>9108916.2369551975</v>
      </c>
      <c r="AB646" s="55">
        <f t="shared" ref="AB646:AB709" si="117">+AB645*(1+$W646*$Q646/360)+O646</f>
        <v>-9712254.5492930785</v>
      </c>
      <c r="AC646" s="55">
        <f t="shared" ref="AC646:AC709" si="118">+AA646+AB646</f>
        <v>-603338.31233788095</v>
      </c>
      <c r="AD646" s="55">
        <f t="shared" ref="AD646:AD709" si="119">+AC646*X646</f>
        <v>0</v>
      </c>
      <c r="AE646" s="14">
        <f t="shared" ref="AE646:AE709" si="120">+(1+W646*Q646/360)</f>
        <v>1</v>
      </c>
      <c r="AF646" s="14">
        <f>PRODUCT($AE$3:$AE646)</f>
        <v>1.549318229084294</v>
      </c>
      <c r="AG646" s="120">
        <f>(POWER(AF646,1/COUNTA($J$3:$J646))-1)*360/28</f>
        <v>0.10870794921864459</v>
      </c>
    </row>
    <row r="647" spans="20:33" x14ac:dyDescent="0.25">
      <c r="T647" s="4">
        <f t="shared" si="111"/>
        <v>0.11244999999999999</v>
      </c>
      <c r="U647" s="55">
        <f t="shared" si="112"/>
        <v>0</v>
      </c>
      <c r="V647" s="55">
        <f t="shared" si="113"/>
        <v>0</v>
      </c>
      <c r="Y647" s="55">
        <f t="shared" si="114"/>
        <v>0</v>
      </c>
      <c r="Z647" s="55">
        <f t="shared" si="115"/>
        <v>0</v>
      </c>
      <c r="AA647" s="55">
        <f t="shared" si="116"/>
        <v>9108916.2369551975</v>
      </c>
      <c r="AB647" s="55">
        <f t="shared" si="117"/>
        <v>-9712254.5492930785</v>
      </c>
      <c r="AC647" s="55">
        <f t="shared" si="118"/>
        <v>-603338.31233788095</v>
      </c>
      <c r="AD647" s="55">
        <f t="shared" si="119"/>
        <v>0</v>
      </c>
      <c r="AE647" s="14">
        <f t="shared" si="120"/>
        <v>1</v>
      </c>
      <c r="AF647" s="14">
        <f>PRODUCT($AE$3:$AE647)</f>
        <v>1.549318229084294</v>
      </c>
      <c r="AG647" s="120">
        <f>(POWER(AF647,1/COUNTA($J$3:$J647))-1)*360/28</f>
        <v>0.10870794921864459</v>
      </c>
    </row>
    <row r="648" spans="20:33" x14ac:dyDescent="0.25">
      <c r="T648" s="4">
        <f t="shared" si="111"/>
        <v>0.11244999999999999</v>
      </c>
      <c r="U648" s="55">
        <f t="shared" si="112"/>
        <v>0</v>
      </c>
      <c r="V648" s="55">
        <f t="shared" si="113"/>
        <v>0</v>
      </c>
      <c r="Y648" s="55">
        <f t="shared" si="114"/>
        <v>0</v>
      </c>
      <c r="Z648" s="55">
        <f t="shared" si="115"/>
        <v>0</v>
      </c>
      <c r="AA648" s="55">
        <f t="shared" si="116"/>
        <v>9108916.2369551975</v>
      </c>
      <c r="AB648" s="55">
        <f t="shared" si="117"/>
        <v>-9712254.5492930785</v>
      </c>
      <c r="AC648" s="55">
        <f t="shared" si="118"/>
        <v>-603338.31233788095</v>
      </c>
      <c r="AD648" s="55">
        <f t="shared" si="119"/>
        <v>0</v>
      </c>
      <c r="AE648" s="14">
        <f t="shared" si="120"/>
        <v>1</v>
      </c>
      <c r="AF648" s="14">
        <f>PRODUCT($AE$3:$AE648)</f>
        <v>1.549318229084294</v>
      </c>
      <c r="AG648" s="120">
        <f>(POWER(AF648,1/COUNTA($J$3:$J648))-1)*360/28</f>
        <v>0.10870794921864459</v>
      </c>
    </row>
    <row r="649" spans="20:33" x14ac:dyDescent="0.25">
      <c r="T649" s="4">
        <f t="shared" si="111"/>
        <v>0.11244999999999999</v>
      </c>
      <c r="U649" s="55">
        <f t="shared" si="112"/>
        <v>0</v>
      </c>
      <c r="V649" s="55">
        <f t="shared" si="113"/>
        <v>0</v>
      </c>
      <c r="Y649" s="55">
        <f t="shared" si="114"/>
        <v>0</v>
      </c>
      <c r="Z649" s="55">
        <f t="shared" si="115"/>
        <v>0</v>
      </c>
      <c r="AA649" s="55">
        <f t="shared" si="116"/>
        <v>9108916.2369551975</v>
      </c>
      <c r="AB649" s="55">
        <f t="shared" si="117"/>
        <v>-9712254.5492930785</v>
      </c>
      <c r="AC649" s="55">
        <f t="shared" si="118"/>
        <v>-603338.31233788095</v>
      </c>
      <c r="AD649" s="55">
        <f t="shared" si="119"/>
        <v>0</v>
      </c>
      <c r="AE649" s="14">
        <f t="shared" si="120"/>
        <v>1</v>
      </c>
      <c r="AF649" s="14">
        <f>PRODUCT($AE$3:$AE649)</f>
        <v>1.549318229084294</v>
      </c>
      <c r="AG649" s="120">
        <f>(POWER(AF649,1/COUNTA($J$3:$J649))-1)*360/28</f>
        <v>0.10870794921864459</v>
      </c>
    </row>
    <row r="650" spans="20:33" x14ac:dyDescent="0.25">
      <c r="T650" s="4">
        <f t="shared" si="111"/>
        <v>0.11244999999999999</v>
      </c>
      <c r="U650" s="55">
        <f t="shared" si="112"/>
        <v>0</v>
      </c>
      <c r="V650" s="55">
        <f t="shared" si="113"/>
        <v>0</v>
      </c>
      <c r="Y650" s="55">
        <f t="shared" si="114"/>
        <v>0</v>
      </c>
      <c r="Z650" s="55">
        <f t="shared" si="115"/>
        <v>0</v>
      </c>
      <c r="AA650" s="55">
        <f t="shared" si="116"/>
        <v>9108916.2369551975</v>
      </c>
      <c r="AB650" s="55">
        <f t="shared" si="117"/>
        <v>-9712254.5492930785</v>
      </c>
      <c r="AC650" s="55">
        <f t="shared" si="118"/>
        <v>-603338.31233788095</v>
      </c>
      <c r="AD650" s="55">
        <f t="shared" si="119"/>
        <v>0</v>
      </c>
      <c r="AE650" s="14">
        <f t="shared" si="120"/>
        <v>1</v>
      </c>
      <c r="AF650" s="14">
        <f>PRODUCT($AE$3:$AE650)</f>
        <v>1.549318229084294</v>
      </c>
      <c r="AG650" s="120">
        <f>(POWER(AF650,1/COUNTA($J$3:$J650))-1)*360/28</f>
        <v>0.10870794921864459</v>
      </c>
    </row>
    <row r="651" spans="20:33" x14ac:dyDescent="0.25">
      <c r="T651" s="4">
        <f t="shared" si="111"/>
        <v>0.11244999999999999</v>
      </c>
      <c r="U651" s="55">
        <f t="shared" si="112"/>
        <v>0</v>
      </c>
      <c r="V651" s="55">
        <f t="shared" si="113"/>
        <v>0</v>
      </c>
      <c r="Y651" s="55">
        <f t="shared" si="114"/>
        <v>0</v>
      </c>
      <c r="Z651" s="55">
        <f t="shared" si="115"/>
        <v>0</v>
      </c>
      <c r="AA651" s="55">
        <f t="shared" si="116"/>
        <v>9108916.2369551975</v>
      </c>
      <c r="AB651" s="55">
        <f t="shared" si="117"/>
        <v>-9712254.5492930785</v>
      </c>
      <c r="AC651" s="55">
        <f t="shared" si="118"/>
        <v>-603338.31233788095</v>
      </c>
      <c r="AD651" s="55">
        <f t="shared" si="119"/>
        <v>0</v>
      </c>
      <c r="AE651" s="14">
        <f t="shared" si="120"/>
        <v>1</v>
      </c>
      <c r="AF651" s="14">
        <f>PRODUCT($AE$3:$AE651)</f>
        <v>1.549318229084294</v>
      </c>
      <c r="AG651" s="120">
        <f>(POWER(AF651,1/COUNTA($J$3:$J651))-1)*360/28</f>
        <v>0.10870794921864459</v>
      </c>
    </row>
    <row r="652" spans="20:33" x14ac:dyDescent="0.25">
      <c r="T652" s="4">
        <f t="shared" si="111"/>
        <v>0.11244999999999999</v>
      </c>
      <c r="U652" s="55">
        <f t="shared" si="112"/>
        <v>0</v>
      </c>
      <c r="V652" s="55">
        <f t="shared" si="113"/>
        <v>0</v>
      </c>
      <c r="Y652" s="55">
        <f t="shared" si="114"/>
        <v>0</v>
      </c>
      <c r="Z652" s="55">
        <f t="shared" si="115"/>
        <v>0</v>
      </c>
      <c r="AA652" s="55">
        <f t="shared" si="116"/>
        <v>9108916.2369551975</v>
      </c>
      <c r="AB652" s="55">
        <f t="shared" si="117"/>
        <v>-9712254.5492930785</v>
      </c>
      <c r="AC652" s="55">
        <f t="shared" si="118"/>
        <v>-603338.31233788095</v>
      </c>
      <c r="AD652" s="55">
        <f t="shared" si="119"/>
        <v>0</v>
      </c>
      <c r="AE652" s="14">
        <f t="shared" si="120"/>
        <v>1</v>
      </c>
      <c r="AF652" s="14">
        <f>PRODUCT($AE$3:$AE652)</f>
        <v>1.549318229084294</v>
      </c>
      <c r="AG652" s="120">
        <f>(POWER(AF652,1/COUNTA($J$3:$J652))-1)*360/28</f>
        <v>0.10870794921864459</v>
      </c>
    </row>
    <row r="653" spans="20:33" x14ac:dyDescent="0.25">
      <c r="T653" s="4">
        <f t="shared" si="111"/>
        <v>0.11244999999999999</v>
      </c>
      <c r="U653" s="55">
        <f t="shared" si="112"/>
        <v>0</v>
      </c>
      <c r="V653" s="55">
        <f t="shared" si="113"/>
        <v>0</v>
      </c>
      <c r="Y653" s="55">
        <f t="shared" si="114"/>
        <v>0</v>
      </c>
      <c r="Z653" s="55">
        <f t="shared" si="115"/>
        <v>0</v>
      </c>
      <c r="AA653" s="55">
        <f t="shared" si="116"/>
        <v>9108916.2369551975</v>
      </c>
      <c r="AB653" s="55">
        <f t="shared" si="117"/>
        <v>-9712254.5492930785</v>
      </c>
      <c r="AC653" s="55">
        <f t="shared" si="118"/>
        <v>-603338.31233788095</v>
      </c>
      <c r="AD653" s="55">
        <f t="shared" si="119"/>
        <v>0</v>
      </c>
      <c r="AE653" s="14">
        <f t="shared" si="120"/>
        <v>1</v>
      </c>
      <c r="AF653" s="14">
        <f>PRODUCT($AE$3:$AE653)</f>
        <v>1.549318229084294</v>
      </c>
      <c r="AG653" s="120">
        <f>(POWER(AF653,1/COUNTA($J$3:$J653))-1)*360/28</f>
        <v>0.10870794921864459</v>
      </c>
    </row>
    <row r="654" spans="20:33" x14ac:dyDescent="0.25">
      <c r="T654" s="4">
        <f t="shared" si="111"/>
        <v>0.11244999999999999</v>
      </c>
      <c r="U654" s="55">
        <f t="shared" si="112"/>
        <v>0</v>
      </c>
      <c r="V654" s="55">
        <f t="shared" si="113"/>
        <v>0</v>
      </c>
      <c r="Y654" s="55">
        <f t="shared" si="114"/>
        <v>0</v>
      </c>
      <c r="Z654" s="55">
        <f t="shared" si="115"/>
        <v>0</v>
      </c>
      <c r="AA654" s="55">
        <f t="shared" si="116"/>
        <v>9108916.2369551975</v>
      </c>
      <c r="AB654" s="55">
        <f t="shared" si="117"/>
        <v>-9712254.5492930785</v>
      </c>
      <c r="AC654" s="55">
        <f t="shared" si="118"/>
        <v>-603338.31233788095</v>
      </c>
      <c r="AD654" s="55">
        <f t="shared" si="119"/>
        <v>0</v>
      </c>
      <c r="AE654" s="14">
        <f t="shared" si="120"/>
        <v>1</v>
      </c>
      <c r="AF654" s="14">
        <f>PRODUCT($AE$3:$AE654)</f>
        <v>1.549318229084294</v>
      </c>
      <c r="AG654" s="120">
        <f>(POWER(AF654,1/COUNTA($J$3:$J654))-1)*360/28</f>
        <v>0.10870794921864459</v>
      </c>
    </row>
    <row r="655" spans="20:33" x14ac:dyDescent="0.25">
      <c r="T655" s="4">
        <f t="shared" si="111"/>
        <v>0.11244999999999999</v>
      </c>
      <c r="U655" s="55">
        <f t="shared" si="112"/>
        <v>0</v>
      </c>
      <c r="V655" s="55">
        <f t="shared" si="113"/>
        <v>0</v>
      </c>
      <c r="Y655" s="55">
        <f t="shared" si="114"/>
        <v>0</v>
      </c>
      <c r="Z655" s="55">
        <f t="shared" si="115"/>
        <v>0</v>
      </c>
      <c r="AA655" s="55">
        <f t="shared" si="116"/>
        <v>9108916.2369551975</v>
      </c>
      <c r="AB655" s="55">
        <f t="shared" si="117"/>
        <v>-9712254.5492930785</v>
      </c>
      <c r="AC655" s="55">
        <f t="shared" si="118"/>
        <v>-603338.31233788095</v>
      </c>
      <c r="AD655" s="55">
        <f t="shared" si="119"/>
        <v>0</v>
      </c>
      <c r="AE655" s="14">
        <f t="shared" si="120"/>
        <v>1</v>
      </c>
      <c r="AF655" s="14">
        <f>PRODUCT($AE$3:$AE655)</f>
        <v>1.549318229084294</v>
      </c>
      <c r="AG655" s="120">
        <f>(POWER(AF655,1/COUNTA($J$3:$J655))-1)*360/28</f>
        <v>0.10870794921864459</v>
      </c>
    </row>
    <row r="656" spans="20:33" x14ac:dyDescent="0.25">
      <c r="T656" s="4">
        <f t="shared" si="111"/>
        <v>0.11244999999999999</v>
      </c>
      <c r="U656" s="55">
        <f t="shared" si="112"/>
        <v>0</v>
      </c>
      <c r="V656" s="55">
        <f t="shared" si="113"/>
        <v>0</v>
      </c>
      <c r="Y656" s="55">
        <f t="shared" si="114"/>
        <v>0</v>
      </c>
      <c r="Z656" s="55">
        <f t="shared" si="115"/>
        <v>0</v>
      </c>
      <c r="AA656" s="55">
        <f t="shared" si="116"/>
        <v>9108916.2369551975</v>
      </c>
      <c r="AB656" s="55">
        <f t="shared" si="117"/>
        <v>-9712254.5492930785</v>
      </c>
      <c r="AC656" s="55">
        <f t="shared" si="118"/>
        <v>-603338.31233788095</v>
      </c>
      <c r="AD656" s="55">
        <f t="shared" si="119"/>
        <v>0</v>
      </c>
      <c r="AE656" s="14">
        <f t="shared" si="120"/>
        <v>1</v>
      </c>
      <c r="AF656" s="14">
        <f>PRODUCT($AE$3:$AE656)</f>
        <v>1.549318229084294</v>
      </c>
      <c r="AG656" s="120">
        <f>(POWER(AF656,1/COUNTA($J$3:$J656))-1)*360/28</f>
        <v>0.10870794921864459</v>
      </c>
    </row>
    <row r="657" spans="20:33" x14ac:dyDescent="0.25">
      <c r="T657" s="4">
        <f t="shared" si="111"/>
        <v>0.11244999999999999</v>
      </c>
      <c r="U657" s="55">
        <f t="shared" si="112"/>
        <v>0</v>
      </c>
      <c r="V657" s="55">
        <f t="shared" si="113"/>
        <v>0</v>
      </c>
      <c r="Y657" s="55">
        <f t="shared" si="114"/>
        <v>0</v>
      </c>
      <c r="Z657" s="55">
        <f t="shared" si="115"/>
        <v>0</v>
      </c>
      <c r="AA657" s="55">
        <f t="shared" si="116"/>
        <v>9108916.2369551975</v>
      </c>
      <c r="AB657" s="55">
        <f t="shared" si="117"/>
        <v>-9712254.5492930785</v>
      </c>
      <c r="AC657" s="55">
        <f t="shared" si="118"/>
        <v>-603338.31233788095</v>
      </c>
      <c r="AD657" s="55">
        <f t="shared" si="119"/>
        <v>0</v>
      </c>
      <c r="AE657" s="14">
        <f t="shared" si="120"/>
        <v>1</v>
      </c>
      <c r="AF657" s="14">
        <f>PRODUCT($AE$3:$AE657)</f>
        <v>1.549318229084294</v>
      </c>
      <c r="AG657" s="120">
        <f>(POWER(AF657,1/COUNTA($J$3:$J657))-1)*360/28</f>
        <v>0.10870794921864459</v>
      </c>
    </row>
    <row r="658" spans="20:33" x14ac:dyDescent="0.25">
      <c r="T658" s="4">
        <f t="shared" si="111"/>
        <v>0.11244999999999999</v>
      </c>
      <c r="U658" s="55">
        <f t="shared" si="112"/>
        <v>0</v>
      </c>
      <c r="V658" s="55">
        <f t="shared" si="113"/>
        <v>0</v>
      </c>
      <c r="Y658" s="55">
        <f t="shared" si="114"/>
        <v>0</v>
      </c>
      <c r="Z658" s="55">
        <f t="shared" si="115"/>
        <v>0</v>
      </c>
      <c r="AA658" s="55">
        <f t="shared" si="116"/>
        <v>9108916.2369551975</v>
      </c>
      <c r="AB658" s="55">
        <f t="shared" si="117"/>
        <v>-9712254.5492930785</v>
      </c>
      <c r="AC658" s="55">
        <f t="shared" si="118"/>
        <v>-603338.31233788095</v>
      </c>
      <c r="AD658" s="55">
        <f t="shared" si="119"/>
        <v>0</v>
      </c>
      <c r="AE658" s="14">
        <f t="shared" si="120"/>
        <v>1</v>
      </c>
      <c r="AF658" s="14">
        <f>PRODUCT($AE$3:$AE658)</f>
        <v>1.549318229084294</v>
      </c>
      <c r="AG658" s="120">
        <f>(POWER(AF658,1/COUNTA($J$3:$J658))-1)*360/28</f>
        <v>0.10870794921864459</v>
      </c>
    </row>
    <row r="659" spans="20:33" x14ac:dyDescent="0.25">
      <c r="T659" s="4">
        <f t="shared" si="111"/>
        <v>0.11244999999999999</v>
      </c>
      <c r="U659" s="55">
        <f t="shared" si="112"/>
        <v>0</v>
      </c>
      <c r="V659" s="55">
        <f t="shared" si="113"/>
        <v>0</v>
      </c>
      <c r="Y659" s="55">
        <f t="shared" si="114"/>
        <v>0</v>
      </c>
      <c r="Z659" s="55">
        <f t="shared" si="115"/>
        <v>0</v>
      </c>
      <c r="AA659" s="55">
        <f t="shared" si="116"/>
        <v>9108916.2369551975</v>
      </c>
      <c r="AB659" s="55">
        <f t="shared" si="117"/>
        <v>-9712254.5492930785</v>
      </c>
      <c r="AC659" s="55">
        <f t="shared" si="118"/>
        <v>-603338.31233788095</v>
      </c>
      <c r="AD659" s="55">
        <f t="shared" si="119"/>
        <v>0</v>
      </c>
      <c r="AE659" s="14">
        <f t="shared" si="120"/>
        <v>1</v>
      </c>
      <c r="AF659" s="14">
        <f>PRODUCT($AE$3:$AE659)</f>
        <v>1.549318229084294</v>
      </c>
      <c r="AG659" s="120">
        <f>(POWER(AF659,1/COUNTA($J$3:$J659))-1)*360/28</f>
        <v>0.10870794921864459</v>
      </c>
    </row>
    <row r="660" spans="20:33" x14ac:dyDescent="0.25">
      <c r="T660" s="4">
        <f t="shared" si="111"/>
        <v>0.11244999999999999</v>
      </c>
      <c r="U660" s="55">
        <f t="shared" si="112"/>
        <v>0</v>
      </c>
      <c r="V660" s="55">
        <f t="shared" si="113"/>
        <v>0</v>
      </c>
      <c r="Y660" s="55">
        <f t="shared" si="114"/>
        <v>0</v>
      </c>
      <c r="Z660" s="55">
        <f t="shared" si="115"/>
        <v>0</v>
      </c>
      <c r="AA660" s="55">
        <f t="shared" si="116"/>
        <v>9108916.2369551975</v>
      </c>
      <c r="AB660" s="55">
        <f t="shared" si="117"/>
        <v>-9712254.5492930785</v>
      </c>
      <c r="AC660" s="55">
        <f t="shared" si="118"/>
        <v>-603338.31233788095</v>
      </c>
      <c r="AD660" s="55">
        <f t="shared" si="119"/>
        <v>0</v>
      </c>
      <c r="AE660" s="14">
        <f t="shared" si="120"/>
        <v>1</v>
      </c>
      <c r="AF660" s="14">
        <f>PRODUCT($AE$3:$AE660)</f>
        <v>1.549318229084294</v>
      </c>
      <c r="AG660" s="120">
        <f>(POWER(AF660,1/COUNTA($J$3:$J660))-1)*360/28</f>
        <v>0.10870794921864459</v>
      </c>
    </row>
    <row r="661" spans="20:33" x14ac:dyDescent="0.25">
      <c r="T661" s="4">
        <f t="shared" si="111"/>
        <v>0.11244999999999999</v>
      </c>
      <c r="U661" s="55">
        <f t="shared" si="112"/>
        <v>0</v>
      </c>
      <c r="V661" s="55">
        <f t="shared" si="113"/>
        <v>0</v>
      </c>
      <c r="Y661" s="55">
        <f t="shared" si="114"/>
        <v>0</v>
      </c>
      <c r="Z661" s="55">
        <f t="shared" si="115"/>
        <v>0</v>
      </c>
      <c r="AA661" s="55">
        <f t="shared" si="116"/>
        <v>9108916.2369551975</v>
      </c>
      <c r="AB661" s="55">
        <f t="shared" si="117"/>
        <v>-9712254.5492930785</v>
      </c>
      <c r="AC661" s="55">
        <f t="shared" si="118"/>
        <v>-603338.31233788095</v>
      </c>
      <c r="AD661" s="55">
        <f t="shared" si="119"/>
        <v>0</v>
      </c>
      <c r="AE661" s="14">
        <f t="shared" si="120"/>
        <v>1</v>
      </c>
      <c r="AF661" s="14">
        <f>PRODUCT($AE$3:$AE661)</f>
        <v>1.549318229084294</v>
      </c>
      <c r="AG661" s="120">
        <f>(POWER(AF661,1/COUNTA($J$3:$J661))-1)*360/28</f>
        <v>0.10870794921864459</v>
      </c>
    </row>
    <row r="662" spans="20:33" x14ac:dyDescent="0.25">
      <c r="T662" s="4">
        <f t="shared" si="111"/>
        <v>0.11244999999999999</v>
      </c>
      <c r="U662" s="55">
        <f t="shared" si="112"/>
        <v>0</v>
      </c>
      <c r="V662" s="55">
        <f t="shared" si="113"/>
        <v>0</v>
      </c>
      <c r="Y662" s="55">
        <f t="shared" si="114"/>
        <v>0</v>
      </c>
      <c r="Z662" s="55">
        <f t="shared" si="115"/>
        <v>0</v>
      </c>
      <c r="AA662" s="55">
        <f t="shared" si="116"/>
        <v>9108916.2369551975</v>
      </c>
      <c r="AB662" s="55">
        <f t="shared" si="117"/>
        <v>-9712254.5492930785</v>
      </c>
      <c r="AC662" s="55">
        <f t="shared" si="118"/>
        <v>-603338.31233788095</v>
      </c>
      <c r="AD662" s="55">
        <f t="shared" si="119"/>
        <v>0</v>
      </c>
      <c r="AE662" s="14">
        <f t="shared" si="120"/>
        <v>1</v>
      </c>
      <c r="AF662" s="14">
        <f>PRODUCT($AE$3:$AE662)</f>
        <v>1.549318229084294</v>
      </c>
      <c r="AG662" s="120">
        <f>(POWER(AF662,1/COUNTA($J$3:$J662))-1)*360/28</f>
        <v>0.10870794921864459</v>
      </c>
    </row>
    <row r="663" spans="20:33" x14ac:dyDescent="0.25">
      <c r="T663" s="4">
        <f t="shared" si="111"/>
        <v>0.11244999999999999</v>
      </c>
      <c r="U663" s="55">
        <f t="shared" si="112"/>
        <v>0</v>
      </c>
      <c r="V663" s="55">
        <f t="shared" si="113"/>
        <v>0</v>
      </c>
      <c r="Y663" s="55">
        <f t="shared" si="114"/>
        <v>0</v>
      </c>
      <c r="Z663" s="55">
        <f t="shared" si="115"/>
        <v>0</v>
      </c>
      <c r="AA663" s="55">
        <f t="shared" si="116"/>
        <v>9108916.2369551975</v>
      </c>
      <c r="AB663" s="55">
        <f t="shared" si="117"/>
        <v>-9712254.5492930785</v>
      </c>
      <c r="AC663" s="55">
        <f t="shared" si="118"/>
        <v>-603338.31233788095</v>
      </c>
      <c r="AD663" s="55">
        <f t="shared" si="119"/>
        <v>0</v>
      </c>
      <c r="AE663" s="14">
        <f t="shared" si="120"/>
        <v>1</v>
      </c>
      <c r="AF663" s="14">
        <f>PRODUCT($AE$3:$AE663)</f>
        <v>1.549318229084294</v>
      </c>
      <c r="AG663" s="120">
        <f>(POWER(AF663,1/COUNTA($J$3:$J663))-1)*360/28</f>
        <v>0.10870794921864459</v>
      </c>
    </row>
    <row r="664" spans="20:33" x14ac:dyDescent="0.25">
      <c r="T664" s="4">
        <f t="shared" si="111"/>
        <v>0.11244999999999999</v>
      </c>
      <c r="U664" s="55">
        <f t="shared" si="112"/>
        <v>0</v>
      </c>
      <c r="V664" s="55">
        <f t="shared" si="113"/>
        <v>0</v>
      </c>
      <c r="Y664" s="55">
        <f t="shared" si="114"/>
        <v>0</v>
      </c>
      <c r="Z664" s="55">
        <f t="shared" si="115"/>
        <v>0</v>
      </c>
      <c r="AA664" s="55">
        <f t="shared" si="116"/>
        <v>9108916.2369551975</v>
      </c>
      <c r="AB664" s="55">
        <f t="shared" si="117"/>
        <v>-9712254.5492930785</v>
      </c>
      <c r="AC664" s="55">
        <f t="shared" si="118"/>
        <v>-603338.31233788095</v>
      </c>
      <c r="AD664" s="55">
        <f t="shared" si="119"/>
        <v>0</v>
      </c>
      <c r="AE664" s="14">
        <f t="shared" si="120"/>
        <v>1</v>
      </c>
      <c r="AF664" s="14">
        <f>PRODUCT($AE$3:$AE664)</f>
        <v>1.549318229084294</v>
      </c>
      <c r="AG664" s="120">
        <f>(POWER(AF664,1/COUNTA($J$3:$J664))-1)*360/28</f>
        <v>0.10870794921864459</v>
      </c>
    </row>
    <row r="665" spans="20:33" x14ac:dyDescent="0.25">
      <c r="T665" s="4">
        <f t="shared" si="111"/>
        <v>0.11244999999999999</v>
      </c>
      <c r="U665" s="55">
        <f t="shared" si="112"/>
        <v>0</v>
      </c>
      <c r="V665" s="55">
        <f t="shared" si="113"/>
        <v>0</v>
      </c>
      <c r="Y665" s="55">
        <f t="shared" si="114"/>
        <v>0</v>
      </c>
      <c r="Z665" s="55">
        <f t="shared" si="115"/>
        <v>0</v>
      </c>
      <c r="AA665" s="55">
        <f t="shared" si="116"/>
        <v>9108916.2369551975</v>
      </c>
      <c r="AB665" s="55">
        <f t="shared" si="117"/>
        <v>-9712254.5492930785</v>
      </c>
      <c r="AC665" s="55">
        <f t="shared" si="118"/>
        <v>-603338.31233788095</v>
      </c>
      <c r="AD665" s="55">
        <f t="shared" si="119"/>
        <v>0</v>
      </c>
      <c r="AE665" s="14">
        <f t="shared" si="120"/>
        <v>1</v>
      </c>
      <c r="AF665" s="14">
        <f>PRODUCT($AE$3:$AE665)</f>
        <v>1.549318229084294</v>
      </c>
      <c r="AG665" s="120">
        <f>(POWER(AF665,1/COUNTA($J$3:$J665))-1)*360/28</f>
        <v>0.10870794921864459</v>
      </c>
    </row>
    <row r="666" spans="20:33" x14ac:dyDescent="0.25">
      <c r="T666" s="4">
        <f t="shared" si="111"/>
        <v>0.11244999999999999</v>
      </c>
      <c r="U666" s="55">
        <f t="shared" si="112"/>
        <v>0</v>
      </c>
      <c r="V666" s="55">
        <f t="shared" si="113"/>
        <v>0</v>
      </c>
      <c r="Y666" s="55">
        <f t="shared" si="114"/>
        <v>0</v>
      </c>
      <c r="Z666" s="55">
        <f t="shared" si="115"/>
        <v>0</v>
      </c>
      <c r="AA666" s="55">
        <f t="shared" si="116"/>
        <v>9108916.2369551975</v>
      </c>
      <c r="AB666" s="55">
        <f t="shared" si="117"/>
        <v>-9712254.5492930785</v>
      </c>
      <c r="AC666" s="55">
        <f t="shared" si="118"/>
        <v>-603338.31233788095</v>
      </c>
      <c r="AD666" s="55">
        <f t="shared" si="119"/>
        <v>0</v>
      </c>
      <c r="AE666" s="14">
        <f t="shared" si="120"/>
        <v>1</v>
      </c>
      <c r="AF666" s="14">
        <f>PRODUCT($AE$3:$AE666)</f>
        <v>1.549318229084294</v>
      </c>
      <c r="AG666" s="120">
        <f>(POWER(AF666,1/COUNTA($J$3:$J666))-1)*360/28</f>
        <v>0.10870794921864459</v>
      </c>
    </row>
    <row r="667" spans="20:33" x14ac:dyDescent="0.25">
      <c r="T667" s="4">
        <f t="shared" si="111"/>
        <v>0.11244999999999999</v>
      </c>
      <c r="U667" s="55">
        <f t="shared" si="112"/>
        <v>0</v>
      </c>
      <c r="V667" s="55">
        <f t="shared" si="113"/>
        <v>0</v>
      </c>
      <c r="Y667" s="55">
        <f t="shared" si="114"/>
        <v>0</v>
      </c>
      <c r="Z667" s="55">
        <f t="shared" si="115"/>
        <v>0</v>
      </c>
      <c r="AA667" s="55">
        <f t="shared" si="116"/>
        <v>9108916.2369551975</v>
      </c>
      <c r="AB667" s="55">
        <f t="shared" si="117"/>
        <v>-9712254.5492930785</v>
      </c>
      <c r="AC667" s="55">
        <f t="shared" si="118"/>
        <v>-603338.31233788095</v>
      </c>
      <c r="AD667" s="55">
        <f t="shared" si="119"/>
        <v>0</v>
      </c>
      <c r="AE667" s="14">
        <f t="shared" si="120"/>
        <v>1</v>
      </c>
      <c r="AF667" s="14">
        <f>PRODUCT($AE$3:$AE667)</f>
        <v>1.549318229084294</v>
      </c>
      <c r="AG667" s="120">
        <f>(POWER(AF667,1/COUNTA($J$3:$J667))-1)*360/28</f>
        <v>0.10870794921864459</v>
      </c>
    </row>
    <row r="668" spans="20:33" x14ac:dyDescent="0.25">
      <c r="T668" s="4">
        <f t="shared" si="111"/>
        <v>0.11244999999999999</v>
      </c>
      <c r="U668" s="55">
        <f t="shared" si="112"/>
        <v>0</v>
      </c>
      <c r="V668" s="55">
        <f t="shared" si="113"/>
        <v>0</v>
      </c>
      <c r="Y668" s="55">
        <f t="shared" si="114"/>
        <v>0</v>
      </c>
      <c r="Z668" s="55">
        <f t="shared" si="115"/>
        <v>0</v>
      </c>
      <c r="AA668" s="55">
        <f t="shared" si="116"/>
        <v>9108916.2369551975</v>
      </c>
      <c r="AB668" s="55">
        <f t="shared" si="117"/>
        <v>-9712254.5492930785</v>
      </c>
      <c r="AC668" s="55">
        <f t="shared" si="118"/>
        <v>-603338.31233788095</v>
      </c>
      <c r="AD668" s="55">
        <f t="shared" si="119"/>
        <v>0</v>
      </c>
      <c r="AE668" s="14">
        <f t="shared" si="120"/>
        <v>1</v>
      </c>
      <c r="AF668" s="14">
        <f>PRODUCT($AE$3:$AE668)</f>
        <v>1.549318229084294</v>
      </c>
      <c r="AG668" s="120">
        <f>(POWER(AF668,1/COUNTA($J$3:$J668))-1)*360/28</f>
        <v>0.10870794921864459</v>
      </c>
    </row>
    <row r="669" spans="20:33" x14ac:dyDescent="0.25">
      <c r="T669" s="4">
        <f t="shared" si="111"/>
        <v>0.11244999999999999</v>
      </c>
      <c r="U669" s="55">
        <f t="shared" si="112"/>
        <v>0</v>
      </c>
      <c r="V669" s="55">
        <f t="shared" si="113"/>
        <v>0</v>
      </c>
      <c r="Y669" s="55">
        <f t="shared" si="114"/>
        <v>0</v>
      </c>
      <c r="Z669" s="55">
        <f t="shared" si="115"/>
        <v>0</v>
      </c>
      <c r="AA669" s="55">
        <f t="shared" si="116"/>
        <v>9108916.2369551975</v>
      </c>
      <c r="AB669" s="55">
        <f t="shared" si="117"/>
        <v>-9712254.5492930785</v>
      </c>
      <c r="AC669" s="55">
        <f t="shared" si="118"/>
        <v>-603338.31233788095</v>
      </c>
      <c r="AD669" s="55">
        <f t="shared" si="119"/>
        <v>0</v>
      </c>
      <c r="AE669" s="14">
        <f t="shared" si="120"/>
        <v>1</v>
      </c>
      <c r="AF669" s="14">
        <f>PRODUCT($AE$3:$AE669)</f>
        <v>1.549318229084294</v>
      </c>
      <c r="AG669" s="120">
        <f>(POWER(AF669,1/COUNTA($J$3:$J669))-1)*360/28</f>
        <v>0.10870794921864459</v>
      </c>
    </row>
    <row r="670" spans="20:33" x14ac:dyDescent="0.25">
      <c r="T670" s="4">
        <f t="shared" si="111"/>
        <v>0.11244999999999999</v>
      </c>
      <c r="U670" s="55">
        <f t="shared" si="112"/>
        <v>0</v>
      </c>
      <c r="V670" s="55">
        <f t="shared" si="113"/>
        <v>0</v>
      </c>
      <c r="Y670" s="55">
        <f t="shared" si="114"/>
        <v>0</v>
      </c>
      <c r="Z670" s="55">
        <f t="shared" si="115"/>
        <v>0</v>
      </c>
      <c r="AA670" s="55">
        <f t="shared" si="116"/>
        <v>9108916.2369551975</v>
      </c>
      <c r="AB670" s="55">
        <f t="shared" si="117"/>
        <v>-9712254.5492930785</v>
      </c>
      <c r="AC670" s="55">
        <f t="shared" si="118"/>
        <v>-603338.31233788095</v>
      </c>
      <c r="AD670" s="55">
        <f t="shared" si="119"/>
        <v>0</v>
      </c>
      <c r="AE670" s="14">
        <f t="shared" si="120"/>
        <v>1</v>
      </c>
      <c r="AF670" s="14">
        <f>PRODUCT($AE$3:$AE670)</f>
        <v>1.549318229084294</v>
      </c>
      <c r="AG670" s="120">
        <f>(POWER(AF670,1/COUNTA($J$3:$J670))-1)*360/28</f>
        <v>0.10870794921864459</v>
      </c>
    </row>
    <row r="671" spans="20:33" x14ac:dyDescent="0.25">
      <c r="T671" s="4">
        <f t="shared" si="111"/>
        <v>0.11244999999999999</v>
      </c>
      <c r="U671" s="55">
        <f t="shared" si="112"/>
        <v>0</v>
      </c>
      <c r="V671" s="55">
        <f t="shared" si="113"/>
        <v>0</v>
      </c>
      <c r="Y671" s="55">
        <f t="shared" si="114"/>
        <v>0</v>
      </c>
      <c r="Z671" s="55">
        <f t="shared" si="115"/>
        <v>0</v>
      </c>
      <c r="AA671" s="55">
        <f t="shared" si="116"/>
        <v>9108916.2369551975</v>
      </c>
      <c r="AB671" s="55">
        <f t="shared" si="117"/>
        <v>-9712254.5492930785</v>
      </c>
      <c r="AC671" s="55">
        <f t="shared" si="118"/>
        <v>-603338.31233788095</v>
      </c>
      <c r="AD671" s="55">
        <f t="shared" si="119"/>
        <v>0</v>
      </c>
      <c r="AE671" s="14">
        <f t="shared" si="120"/>
        <v>1</v>
      </c>
      <c r="AF671" s="14">
        <f>PRODUCT($AE$3:$AE671)</f>
        <v>1.549318229084294</v>
      </c>
      <c r="AG671" s="120">
        <f>(POWER(AF671,1/COUNTA($J$3:$J671))-1)*360/28</f>
        <v>0.10870794921864459</v>
      </c>
    </row>
    <row r="672" spans="20:33" x14ac:dyDescent="0.25">
      <c r="T672" s="4">
        <f t="shared" si="111"/>
        <v>0.11244999999999999</v>
      </c>
      <c r="U672" s="55">
        <f t="shared" si="112"/>
        <v>0</v>
      </c>
      <c r="V672" s="55">
        <f t="shared" si="113"/>
        <v>0</v>
      </c>
      <c r="Y672" s="55">
        <f t="shared" si="114"/>
        <v>0</v>
      </c>
      <c r="Z672" s="55">
        <f t="shared" si="115"/>
        <v>0</v>
      </c>
      <c r="AA672" s="55">
        <f t="shared" si="116"/>
        <v>9108916.2369551975</v>
      </c>
      <c r="AB672" s="55">
        <f t="shared" si="117"/>
        <v>-9712254.5492930785</v>
      </c>
      <c r="AC672" s="55">
        <f t="shared" si="118"/>
        <v>-603338.31233788095</v>
      </c>
      <c r="AD672" s="55">
        <f t="shared" si="119"/>
        <v>0</v>
      </c>
      <c r="AE672" s="14">
        <f t="shared" si="120"/>
        <v>1</v>
      </c>
      <c r="AF672" s="14">
        <f>PRODUCT($AE$3:$AE672)</f>
        <v>1.549318229084294</v>
      </c>
      <c r="AG672" s="120">
        <f>(POWER(AF672,1/COUNTA($J$3:$J672))-1)*360/28</f>
        <v>0.10870794921864459</v>
      </c>
    </row>
    <row r="673" spans="20:33" x14ac:dyDescent="0.25">
      <c r="T673" s="4">
        <f t="shared" si="111"/>
        <v>0.11244999999999999</v>
      </c>
      <c r="U673" s="55">
        <f t="shared" si="112"/>
        <v>0</v>
      </c>
      <c r="V673" s="55">
        <f t="shared" si="113"/>
        <v>0</v>
      </c>
      <c r="Y673" s="55">
        <f t="shared" si="114"/>
        <v>0</v>
      </c>
      <c r="Z673" s="55">
        <f t="shared" si="115"/>
        <v>0</v>
      </c>
      <c r="AA673" s="55">
        <f t="shared" si="116"/>
        <v>9108916.2369551975</v>
      </c>
      <c r="AB673" s="55">
        <f t="shared" si="117"/>
        <v>-9712254.5492930785</v>
      </c>
      <c r="AC673" s="55">
        <f t="shared" si="118"/>
        <v>-603338.31233788095</v>
      </c>
      <c r="AD673" s="55">
        <f t="shared" si="119"/>
        <v>0</v>
      </c>
      <c r="AE673" s="14">
        <f t="shared" si="120"/>
        <v>1</v>
      </c>
      <c r="AF673" s="14">
        <f>PRODUCT($AE$3:$AE673)</f>
        <v>1.549318229084294</v>
      </c>
      <c r="AG673" s="120">
        <f>(POWER(AF673,1/COUNTA($J$3:$J673))-1)*360/28</f>
        <v>0.10870794921864459</v>
      </c>
    </row>
    <row r="674" spans="20:33" x14ac:dyDescent="0.25">
      <c r="T674" s="4">
        <f t="shared" si="111"/>
        <v>0.11244999999999999</v>
      </c>
      <c r="U674" s="55">
        <f t="shared" si="112"/>
        <v>0</v>
      </c>
      <c r="V674" s="55">
        <f t="shared" si="113"/>
        <v>0</v>
      </c>
      <c r="Y674" s="55">
        <f t="shared" si="114"/>
        <v>0</v>
      </c>
      <c r="Z674" s="55">
        <f t="shared" si="115"/>
        <v>0</v>
      </c>
      <c r="AA674" s="55">
        <f t="shared" si="116"/>
        <v>9108916.2369551975</v>
      </c>
      <c r="AB674" s="55">
        <f t="shared" si="117"/>
        <v>-9712254.5492930785</v>
      </c>
      <c r="AC674" s="55">
        <f t="shared" si="118"/>
        <v>-603338.31233788095</v>
      </c>
      <c r="AD674" s="55">
        <f t="shared" si="119"/>
        <v>0</v>
      </c>
      <c r="AE674" s="14">
        <f t="shared" si="120"/>
        <v>1</v>
      </c>
      <c r="AF674" s="14">
        <f>PRODUCT($AE$3:$AE674)</f>
        <v>1.549318229084294</v>
      </c>
      <c r="AG674" s="120">
        <f>(POWER(AF674,1/COUNTA($J$3:$J674))-1)*360/28</f>
        <v>0.10870794921864459</v>
      </c>
    </row>
    <row r="675" spans="20:33" x14ac:dyDescent="0.25">
      <c r="T675" s="4">
        <f t="shared" si="111"/>
        <v>0.11244999999999999</v>
      </c>
      <c r="U675" s="55">
        <f t="shared" si="112"/>
        <v>0</v>
      </c>
      <c r="V675" s="55">
        <f t="shared" si="113"/>
        <v>0</v>
      </c>
      <c r="Y675" s="55">
        <f t="shared" si="114"/>
        <v>0</v>
      </c>
      <c r="Z675" s="55">
        <f t="shared" si="115"/>
        <v>0</v>
      </c>
      <c r="AA675" s="55">
        <f t="shared" si="116"/>
        <v>9108916.2369551975</v>
      </c>
      <c r="AB675" s="55">
        <f t="shared" si="117"/>
        <v>-9712254.5492930785</v>
      </c>
      <c r="AC675" s="55">
        <f t="shared" si="118"/>
        <v>-603338.31233788095</v>
      </c>
      <c r="AD675" s="55">
        <f t="shared" si="119"/>
        <v>0</v>
      </c>
      <c r="AE675" s="14">
        <f t="shared" si="120"/>
        <v>1</v>
      </c>
      <c r="AF675" s="14">
        <f>PRODUCT($AE$3:$AE675)</f>
        <v>1.549318229084294</v>
      </c>
      <c r="AG675" s="120">
        <f>(POWER(AF675,1/COUNTA($J$3:$J675))-1)*360/28</f>
        <v>0.10870794921864459</v>
      </c>
    </row>
    <row r="676" spans="20:33" x14ac:dyDescent="0.25">
      <c r="T676" s="4">
        <f t="shared" si="111"/>
        <v>0.11244999999999999</v>
      </c>
      <c r="U676" s="55">
        <f t="shared" si="112"/>
        <v>0</v>
      </c>
      <c r="V676" s="55">
        <f t="shared" si="113"/>
        <v>0</v>
      </c>
      <c r="Y676" s="55">
        <f t="shared" si="114"/>
        <v>0</v>
      </c>
      <c r="Z676" s="55">
        <f t="shared" si="115"/>
        <v>0</v>
      </c>
      <c r="AA676" s="55">
        <f t="shared" si="116"/>
        <v>9108916.2369551975</v>
      </c>
      <c r="AB676" s="55">
        <f t="shared" si="117"/>
        <v>-9712254.5492930785</v>
      </c>
      <c r="AC676" s="55">
        <f t="shared" si="118"/>
        <v>-603338.31233788095</v>
      </c>
      <c r="AD676" s="55">
        <f t="shared" si="119"/>
        <v>0</v>
      </c>
      <c r="AE676" s="14">
        <f t="shared" si="120"/>
        <v>1</v>
      </c>
      <c r="AF676" s="14">
        <f>PRODUCT($AE$3:$AE676)</f>
        <v>1.549318229084294</v>
      </c>
      <c r="AG676" s="120">
        <f>(POWER(AF676,1/COUNTA($J$3:$J676))-1)*360/28</f>
        <v>0.10870794921864459</v>
      </c>
    </row>
    <row r="677" spans="20:33" x14ac:dyDescent="0.25">
      <c r="T677" s="4">
        <f t="shared" si="111"/>
        <v>0.11244999999999999</v>
      </c>
      <c r="U677" s="55">
        <f t="shared" si="112"/>
        <v>0</v>
      </c>
      <c r="V677" s="55">
        <f t="shared" si="113"/>
        <v>0</v>
      </c>
      <c r="Y677" s="55">
        <f t="shared" si="114"/>
        <v>0</v>
      </c>
      <c r="Z677" s="55">
        <f t="shared" si="115"/>
        <v>0</v>
      </c>
      <c r="AA677" s="55">
        <f t="shared" si="116"/>
        <v>9108916.2369551975</v>
      </c>
      <c r="AB677" s="55">
        <f t="shared" si="117"/>
        <v>-9712254.5492930785</v>
      </c>
      <c r="AC677" s="55">
        <f t="shared" si="118"/>
        <v>-603338.31233788095</v>
      </c>
      <c r="AD677" s="55">
        <f t="shared" si="119"/>
        <v>0</v>
      </c>
      <c r="AE677" s="14">
        <f t="shared" si="120"/>
        <v>1</v>
      </c>
      <c r="AF677" s="14">
        <f>PRODUCT($AE$3:$AE677)</f>
        <v>1.549318229084294</v>
      </c>
      <c r="AG677" s="120">
        <f>(POWER(AF677,1/COUNTA($J$3:$J677))-1)*360/28</f>
        <v>0.10870794921864459</v>
      </c>
    </row>
    <row r="678" spans="20:33" x14ac:dyDescent="0.25">
      <c r="T678" s="4">
        <f t="shared" si="111"/>
        <v>0.11244999999999999</v>
      </c>
      <c r="U678" s="55">
        <f t="shared" si="112"/>
        <v>0</v>
      </c>
      <c r="V678" s="55">
        <f t="shared" si="113"/>
        <v>0</v>
      </c>
      <c r="Y678" s="55">
        <f t="shared" si="114"/>
        <v>0</v>
      </c>
      <c r="Z678" s="55">
        <f t="shared" si="115"/>
        <v>0</v>
      </c>
      <c r="AA678" s="55">
        <f t="shared" si="116"/>
        <v>9108916.2369551975</v>
      </c>
      <c r="AB678" s="55">
        <f t="shared" si="117"/>
        <v>-9712254.5492930785</v>
      </c>
      <c r="AC678" s="55">
        <f t="shared" si="118"/>
        <v>-603338.31233788095</v>
      </c>
      <c r="AD678" s="55">
        <f t="shared" si="119"/>
        <v>0</v>
      </c>
      <c r="AE678" s="14">
        <f t="shared" si="120"/>
        <v>1</v>
      </c>
      <c r="AF678" s="14">
        <f>PRODUCT($AE$3:$AE678)</f>
        <v>1.549318229084294</v>
      </c>
      <c r="AG678" s="120">
        <f>(POWER(AF678,1/COUNTA($J$3:$J678))-1)*360/28</f>
        <v>0.10870794921864459</v>
      </c>
    </row>
    <row r="679" spans="20:33" x14ac:dyDescent="0.25">
      <c r="T679" s="4">
        <f t="shared" si="111"/>
        <v>0.11244999999999999</v>
      </c>
      <c r="U679" s="55">
        <f t="shared" si="112"/>
        <v>0</v>
      </c>
      <c r="V679" s="55">
        <f t="shared" si="113"/>
        <v>0</v>
      </c>
      <c r="Y679" s="55">
        <f t="shared" si="114"/>
        <v>0</v>
      </c>
      <c r="Z679" s="55">
        <f t="shared" si="115"/>
        <v>0</v>
      </c>
      <c r="AA679" s="55">
        <f t="shared" si="116"/>
        <v>9108916.2369551975</v>
      </c>
      <c r="AB679" s="55">
        <f t="shared" si="117"/>
        <v>-9712254.5492930785</v>
      </c>
      <c r="AC679" s="55">
        <f t="shared" si="118"/>
        <v>-603338.31233788095</v>
      </c>
      <c r="AD679" s="55">
        <f t="shared" si="119"/>
        <v>0</v>
      </c>
      <c r="AE679" s="14">
        <f t="shared" si="120"/>
        <v>1</v>
      </c>
      <c r="AF679" s="14">
        <f>PRODUCT($AE$3:$AE679)</f>
        <v>1.549318229084294</v>
      </c>
      <c r="AG679" s="120">
        <f>(POWER(AF679,1/COUNTA($J$3:$J679))-1)*360/28</f>
        <v>0.10870794921864459</v>
      </c>
    </row>
    <row r="680" spans="20:33" x14ac:dyDescent="0.25">
      <c r="T680" s="4">
        <f t="shared" si="111"/>
        <v>0.11244999999999999</v>
      </c>
      <c r="U680" s="55">
        <f t="shared" si="112"/>
        <v>0</v>
      </c>
      <c r="V680" s="55">
        <f t="shared" si="113"/>
        <v>0</v>
      </c>
      <c r="Y680" s="55">
        <f t="shared" si="114"/>
        <v>0</v>
      </c>
      <c r="Z680" s="55">
        <f t="shared" si="115"/>
        <v>0</v>
      </c>
      <c r="AA680" s="55">
        <f t="shared" si="116"/>
        <v>9108916.2369551975</v>
      </c>
      <c r="AB680" s="55">
        <f t="shared" si="117"/>
        <v>-9712254.5492930785</v>
      </c>
      <c r="AC680" s="55">
        <f t="shared" si="118"/>
        <v>-603338.31233788095</v>
      </c>
      <c r="AD680" s="55">
        <f t="shared" si="119"/>
        <v>0</v>
      </c>
      <c r="AE680" s="14">
        <f t="shared" si="120"/>
        <v>1</v>
      </c>
      <c r="AF680" s="14">
        <f>PRODUCT($AE$3:$AE680)</f>
        <v>1.549318229084294</v>
      </c>
      <c r="AG680" s="120">
        <f>(POWER(AF680,1/COUNTA($J$3:$J680))-1)*360/28</f>
        <v>0.10870794921864459</v>
      </c>
    </row>
    <row r="681" spans="20:33" x14ac:dyDescent="0.25">
      <c r="T681" s="4">
        <f t="shared" si="111"/>
        <v>0.11244999999999999</v>
      </c>
      <c r="U681" s="55">
        <f t="shared" si="112"/>
        <v>0</v>
      </c>
      <c r="V681" s="55">
        <f t="shared" si="113"/>
        <v>0</v>
      </c>
      <c r="Y681" s="55">
        <f t="shared" si="114"/>
        <v>0</v>
      </c>
      <c r="Z681" s="55">
        <f t="shared" si="115"/>
        <v>0</v>
      </c>
      <c r="AA681" s="55">
        <f t="shared" si="116"/>
        <v>9108916.2369551975</v>
      </c>
      <c r="AB681" s="55">
        <f t="shared" si="117"/>
        <v>-9712254.5492930785</v>
      </c>
      <c r="AC681" s="55">
        <f t="shared" si="118"/>
        <v>-603338.31233788095</v>
      </c>
      <c r="AD681" s="55">
        <f t="shared" si="119"/>
        <v>0</v>
      </c>
      <c r="AE681" s="14">
        <f t="shared" si="120"/>
        <v>1</v>
      </c>
      <c r="AF681" s="14">
        <f>PRODUCT($AE$3:$AE681)</f>
        <v>1.549318229084294</v>
      </c>
      <c r="AG681" s="120">
        <f>(POWER(AF681,1/COUNTA($J$3:$J681))-1)*360/28</f>
        <v>0.10870794921864459</v>
      </c>
    </row>
    <row r="682" spans="20:33" x14ac:dyDescent="0.25">
      <c r="T682" s="4">
        <f t="shared" si="111"/>
        <v>0.11244999999999999</v>
      </c>
      <c r="U682" s="55">
        <f t="shared" si="112"/>
        <v>0</v>
      </c>
      <c r="V682" s="55">
        <f t="shared" si="113"/>
        <v>0</v>
      </c>
      <c r="Y682" s="55">
        <f t="shared" si="114"/>
        <v>0</v>
      </c>
      <c r="Z682" s="55">
        <f t="shared" si="115"/>
        <v>0</v>
      </c>
      <c r="AA682" s="55">
        <f t="shared" si="116"/>
        <v>9108916.2369551975</v>
      </c>
      <c r="AB682" s="55">
        <f t="shared" si="117"/>
        <v>-9712254.5492930785</v>
      </c>
      <c r="AC682" s="55">
        <f t="shared" si="118"/>
        <v>-603338.31233788095</v>
      </c>
      <c r="AD682" s="55">
        <f t="shared" si="119"/>
        <v>0</v>
      </c>
      <c r="AE682" s="14">
        <f t="shared" si="120"/>
        <v>1</v>
      </c>
      <c r="AF682" s="14">
        <f>PRODUCT($AE$3:$AE682)</f>
        <v>1.549318229084294</v>
      </c>
      <c r="AG682" s="120">
        <f>(POWER(AF682,1/COUNTA($J$3:$J682))-1)*360/28</f>
        <v>0.10870794921864459</v>
      </c>
    </row>
    <row r="683" spans="20:33" x14ac:dyDescent="0.25">
      <c r="T683" s="4">
        <f t="shared" si="111"/>
        <v>0.11244999999999999</v>
      </c>
      <c r="U683" s="55">
        <f t="shared" si="112"/>
        <v>0</v>
      </c>
      <c r="V683" s="55">
        <f t="shared" si="113"/>
        <v>0</v>
      </c>
      <c r="Y683" s="55">
        <f t="shared" si="114"/>
        <v>0</v>
      </c>
      <c r="Z683" s="55">
        <f t="shared" si="115"/>
        <v>0</v>
      </c>
      <c r="AA683" s="55">
        <f t="shared" si="116"/>
        <v>9108916.2369551975</v>
      </c>
      <c r="AB683" s="55">
        <f t="shared" si="117"/>
        <v>-9712254.5492930785</v>
      </c>
      <c r="AC683" s="55">
        <f t="shared" si="118"/>
        <v>-603338.31233788095</v>
      </c>
      <c r="AD683" s="55">
        <f t="shared" si="119"/>
        <v>0</v>
      </c>
      <c r="AE683" s="14">
        <f t="shared" si="120"/>
        <v>1</v>
      </c>
      <c r="AF683" s="14">
        <f>PRODUCT($AE$3:$AE683)</f>
        <v>1.549318229084294</v>
      </c>
      <c r="AG683" s="120">
        <f>(POWER(AF683,1/COUNTA($J$3:$J683))-1)*360/28</f>
        <v>0.10870794921864459</v>
      </c>
    </row>
    <row r="684" spans="20:33" x14ac:dyDescent="0.25">
      <c r="T684" s="4">
        <f t="shared" si="111"/>
        <v>0.11244999999999999</v>
      </c>
      <c r="U684" s="55">
        <f t="shared" si="112"/>
        <v>0</v>
      </c>
      <c r="V684" s="55">
        <f t="shared" si="113"/>
        <v>0</v>
      </c>
      <c r="Y684" s="55">
        <f t="shared" si="114"/>
        <v>0</v>
      </c>
      <c r="Z684" s="55">
        <f t="shared" si="115"/>
        <v>0</v>
      </c>
      <c r="AA684" s="55">
        <f t="shared" si="116"/>
        <v>9108916.2369551975</v>
      </c>
      <c r="AB684" s="55">
        <f t="shared" si="117"/>
        <v>-9712254.5492930785</v>
      </c>
      <c r="AC684" s="55">
        <f t="shared" si="118"/>
        <v>-603338.31233788095</v>
      </c>
      <c r="AD684" s="55">
        <f t="shared" si="119"/>
        <v>0</v>
      </c>
      <c r="AE684" s="14">
        <f t="shared" si="120"/>
        <v>1</v>
      </c>
      <c r="AF684" s="14">
        <f>PRODUCT($AE$3:$AE684)</f>
        <v>1.549318229084294</v>
      </c>
      <c r="AG684" s="120">
        <f>(POWER(AF684,1/COUNTA($J$3:$J684))-1)*360/28</f>
        <v>0.10870794921864459</v>
      </c>
    </row>
    <row r="685" spans="20:33" x14ac:dyDescent="0.25">
      <c r="T685" s="4">
        <f t="shared" si="111"/>
        <v>0.11244999999999999</v>
      </c>
      <c r="U685" s="55">
        <f t="shared" si="112"/>
        <v>0</v>
      </c>
      <c r="V685" s="55">
        <f t="shared" si="113"/>
        <v>0</v>
      </c>
      <c r="Y685" s="55">
        <f t="shared" si="114"/>
        <v>0</v>
      </c>
      <c r="Z685" s="55">
        <f t="shared" si="115"/>
        <v>0</v>
      </c>
      <c r="AA685" s="55">
        <f t="shared" si="116"/>
        <v>9108916.2369551975</v>
      </c>
      <c r="AB685" s="55">
        <f t="shared" si="117"/>
        <v>-9712254.5492930785</v>
      </c>
      <c r="AC685" s="55">
        <f t="shared" si="118"/>
        <v>-603338.31233788095</v>
      </c>
      <c r="AD685" s="55">
        <f t="shared" si="119"/>
        <v>0</v>
      </c>
      <c r="AE685" s="14">
        <f t="shared" si="120"/>
        <v>1</v>
      </c>
      <c r="AF685" s="14">
        <f>PRODUCT($AE$3:$AE685)</f>
        <v>1.549318229084294</v>
      </c>
      <c r="AG685" s="120">
        <f>(POWER(AF685,1/COUNTA($J$3:$J685))-1)*360/28</f>
        <v>0.10870794921864459</v>
      </c>
    </row>
    <row r="686" spans="20:33" x14ac:dyDescent="0.25">
      <c r="T686" s="4">
        <f t="shared" si="111"/>
        <v>0.11244999999999999</v>
      </c>
      <c r="U686" s="55">
        <f t="shared" si="112"/>
        <v>0</v>
      </c>
      <c r="V686" s="55">
        <f t="shared" si="113"/>
        <v>0</v>
      </c>
      <c r="Y686" s="55">
        <f t="shared" si="114"/>
        <v>0</v>
      </c>
      <c r="Z686" s="55">
        <f t="shared" si="115"/>
        <v>0</v>
      </c>
      <c r="AA686" s="55">
        <f t="shared" si="116"/>
        <v>9108916.2369551975</v>
      </c>
      <c r="AB686" s="55">
        <f t="shared" si="117"/>
        <v>-9712254.5492930785</v>
      </c>
      <c r="AC686" s="55">
        <f t="shared" si="118"/>
        <v>-603338.31233788095</v>
      </c>
      <c r="AD686" s="55">
        <f t="shared" si="119"/>
        <v>0</v>
      </c>
      <c r="AE686" s="14">
        <f t="shared" si="120"/>
        <v>1</v>
      </c>
      <c r="AF686" s="14">
        <f>PRODUCT($AE$3:$AE686)</f>
        <v>1.549318229084294</v>
      </c>
      <c r="AG686" s="120">
        <f>(POWER(AF686,1/COUNTA($J$3:$J686))-1)*360/28</f>
        <v>0.10870794921864459</v>
      </c>
    </row>
    <row r="687" spans="20:33" x14ac:dyDescent="0.25">
      <c r="T687" s="4">
        <f t="shared" si="111"/>
        <v>0.11244999999999999</v>
      </c>
      <c r="U687" s="55">
        <f t="shared" si="112"/>
        <v>0</v>
      </c>
      <c r="V687" s="55">
        <f t="shared" si="113"/>
        <v>0</v>
      </c>
      <c r="Y687" s="55">
        <f t="shared" si="114"/>
        <v>0</v>
      </c>
      <c r="Z687" s="55">
        <f t="shared" si="115"/>
        <v>0</v>
      </c>
      <c r="AA687" s="55">
        <f t="shared" si="116"/>
        <v>9108916.2369551975</v>
      </c>
      <c r="AB687" s="55">
        <f t="shared" si="117"/>
        <v>-9712254.5492930785</v>
      </c>
      <c r="AC687" s="55">
        <f t="shared" si="118"/>
        <v>-603338.31233788095</v>
      </c>
      <c r="AD687" s="55">
        <f t="shared" si="119"/>
        <v>0</v>
      </c>
      <c r="AE687" s="14">
        <f t="shared" si="120"/>
        <v>1</v>
      </c>
      <c r="AF687" s="14">
        <f>PRODUCT($AE$3:$AE687)</f>
        <v>1.549318229084294</v>
      </c>
      <c r="AG687" s="120">
        <f>(POWER(AF687,1/COUNTA($J$3:$J687))-1)*360/28</f>
        <v>0.10870794921864459</v>
      </c>
    </row>
    <row r="688" spans="20:33" x14ac:dyDescent="0.25">
      <c r="T688" s="4">
        <f t="shared" si="111"/>
        <v>0.11244999999999999</v>
      </c>
      <c r="U688" s="55">
        <f t="shared" si="112"/>
        <v>0</v>
      </c>
      <c r="V688" s="55">
        <f t="shared" si="113"/>
        <v>0</v>
      </c>
      <c r="Y688" s="55">
        <f t="shared" si="114"/>
        <v>0</v>
      </c>
      <c r="Z688" s="55">
        <f t="shared" si="115"/>
        <v>0</v>
      </c>
      <c r="AA688" s="55">
        <f t="shared" si="116"/>
        <v>9108916.2369551975</v>
      </c>
      <c r="AB688" s="55">
        <f t="shared" si="117"/>
        <v>-9712254.5492930785</v>
      </c>
      <c r="AC688" s="55">
        <f t="shared" si="118"/>
        <v>-603338.31233788095</v>
      </c>
      <c r="AD688" s="55">
        <f t="shared" si="119"/>
        <v>0</v>
      </c>
      <c r="AE688" s="14">
        <f t="shared" si="120"/>
        <v>1</v>
      </c>
      <c r="AF688" s="14">
        <f>PRODUCT($AE$3:$AE688)</f>
        <v>1.549318229084294</v>
      </c>
      <c r="AG688" s="120">
        <f>(POWER(AF688,1/COUNTA($J$3:$J688))-1)*360/28</f>
        <v>0.10870794921864459</v>
      </c>
    </row>
    <row r="689" spans="20:33" x14ac:dyDescent="0.25">
      <c r="T689" s="4">
        <f t="shared" si="111"/>
        <v>0.11244999999999999</v>
      </c>
      <c r="U689" s="55">
        <f t="shared" si="112"/>
        <v>0</v>
      </c>
      <c r="V689" s="55">
        <f t="shared" si="113"/>
        <v>0</v>
      </c>
      <c r="Y689" s="55">
        <f t="shared" si="114"/>
        <v>0</v>
      </c>
      <c r="Z689" s="55">
        <f t="shared" si="115"/>
        <v>0</v>
      </c>
      <c r="AA689" s="55">
        <f t="shared" si="116"/>
        <v>9108916.2369551975</v>
      </c>
      <c r="AB689" s="55">
        <f t="shared" si="117"/>
        <v>-9712254.5492930785</v>
      </c>
      <c r="AC689" s="55">
        <f t="shared" si="118"/>
        <v>-603338.31233788095</v>
      </c>
      <c r="AD689" s="55">
        <f t="shared" si="119"/>
        <v>0</v>
      </c>
      <c r="AE689" s="14">
        <f t="shared" si="120"/>
        <v>1</v>
      </c>
      <c r="AF689" s="14">
        <f>PRODUCT($AE$3:$AE689)</f>
        <v>1.549318229084294</v>
      </c>
      <c r="AG689" s="120">
        <f>(POWER(AF689,1/COUNTA($J$3:$J689))-1)*360/28</f>
        <v>0.10870794921864459</v>
      </c>
    </row>
    <row r="690" spans="20:33" x14ac:dyDescent="0.25">
      <c r="T690" s="4">
        <f t="shared" si="111"/>
        <v>0.11244999999999999</v>
      </c>
      <c r="U690" s="55">
        <f t="shared" si="112"/>
        <v>0</v>
      </c>
      <c r="V690" s="55">
        <f t="shared" si="113"/>
        <v>0</v>
      </c>
      <c r="Y690" s="55">
        <f t="shared" si="114"/>
        <v>0</v>
      </c>
      <c r="Z690" s="55">
        <f t="shared" si="115"/>
        <v>0</v>
      </c>
      <c r="AA690" s="55">
        <f t="shared" si="116"/>
        <v>9108916.2369551975</v>
      </c>
      <c r="AB690" s="55">
        <f t="shared" si="117"/>
        <v>-9712254.5492930785</v>
      </c>
      <c r="AC690" s="55">
        <f t="shared" si="118"/>
        <v>-603338.31233788095</v>
      </c>
      <c r="AD690" s="55">
        <f t="shared" si="119"/>
        <v>0</v>
      </c>
      <c r="AE690" s="14">
        <f t="shared" si="120"/>
        <v>1</v>
      </c>
      <c r="AF690" s="14">
        <f>PRODUCT($AE$3:$AE690)</f>
        <v>1.549318229084294</v>
      </c>
      <c r="AG690" s="120">
        <f>(POWER(AF690,1/COUNTA($J$3:$J690))-1)*360/28</f>
        <v>0.10870794921864459</v>
      </c>
    </row>
    <row r="691" spans="20:33" x14ac:dyDescent="0.25">
      <c r="T691" s="4">
        <f t="shared" si="111"/>
        <v>0.11244999999999999</v>
      </c>
      <c r="U691" s="55">
        <f t="shared" si="112"/>
        <v>0</v>
      </c>
      <c r="V691" s="55">
        <f t="shared" si="113"/>
        <v>0</v>
      </c>
      <c r="Y691" s="55">
        <f t="shared" si="114"/>
        <v>0</v>
      </c>
      <c r="Z691" s="55">
        <f t="shared" si="115"/>
        <v>0</v>
      </c>
      <c r="AA691" s="55">
        <f t="shared" si="116"/>
        <v>9108916.2369551975</v>
      </c>
      <c r="AB691" s="55">
        <f t="shared" si="117"/>
        <v>-9712254.5492930785</v>
      </c>
      <c r="AC691" s="55">
        <f t="shared" si="118"/>
        <v>-603338.31233788095</v>
      </c>
      <c r="AD691" s="55">
        <f t="shared" si="119"/>
        <v>0</v>
      </c>
      <c r="AE691" s="14">
        <f t="shared" si="120"/>
        <v>1</v>
      </c>
      <c r="AF691" s="14">
        <f>PRODUCT($AE$3:$AE691)</f>
        <v>1.549318229084294</v>
      </c>
      <c r="AG691" s="120">
        <f>(POWER(AF691,1/COUNTA($J$3:$J691))-1)*360/28</f>
        <v>0.10870794921864459</v>
      </c>
    </row>
    <row r="692" spans="20:33" x14ac:dyDescent="0.25">
      <c r="T692" s="4">
        <f t="shared" si="111"/>
        <v>0.11244999999999999</v>
      </c>
      <c r="U692" s="55">
        <f t="shared" si="112"/>
        <v>0</v>
      </c>
      <c r="V692" s="55">
        <f t="shared" si="113"/>
        <v>0</v>
      </c>
      <c r="Y692" s="55">
        <f t="shared" si="114"/>
        <v>0</v>
      </c>
      <c r="Z692" s="55">
        <f t="shared" si="115"/>
        <v>0</v>
      </c>
      <c r="AA692" s="55">
        <f t="shared" si="116"/>
        <v>9108916.2369551975</v>
      </c>
      <c r="AB692" s="55">
        <f t="shared" si="117"/>
        <v>-9712254.5492930785</v>
      </c>
      <c r="AC692" s="55">
        <f t="shared" si="118"/>
        <v>-603338.31233788095</v>
      </c>
      <c r="AD692" s="55">
        <f t="shared" si="119"/>
        <v>0</v>
      </c>
      <c r="AE692" s="14">
        <f t="shared" si="120"/>
        <v>1</v>
      </c>
      <c r="AF692" s="14">
        <f>PRODUCT($AE$3:$AE692)</f>
        <v>1.549318229084294</v>
      </c>
      <c r="AG692" s="120">
        <f>(POWER(AF692,1/COUNTA($J$3:$J692))-1)*360/28</f>
        <v>0.10870794921864459</v>
      </c>
    </row>
    <row r="693" spans="20:33" x14ac:dyDescent="0.25">
      <c r="T693" s="4">
        <f t="shared" si="111"/>
        <v>0.11244999999999999</v>
      </c>
      <c r="U693" s="55">
        <f t="shared" si="112"/>
        <v>0</v>
      </c>
      <c r="V693" s="55">
        <f t="shared" si="113"/>
        <v>0</v>
      </c>
      <c r="Y693" s="55">
        <f t="shared" si="114"/>
        <v>0</v>
      </c>
      <c r="Z693" s="55">
        <f t="shared" si="115"/>
        <v>0</v>
      </c>
      <c r="AA693" s="55">
        <f t="shared" si="116"/>
        <v>9108916.2369551975</v>
      </c>
      <c r="AB693" s="55">
        <f t="shared" si="117"/>
        <v>-9712254.5492930785</v>
      </c>
      <c r="AC693" s="55">
        <f t="shared" si="118"/>
        <v>-603338.31233788095</v>
      </c>
      <c r="AD693" s="55">
        <f t="shared" si="119"/>
        <v>0</v>
      </c>
      <c r="AE693" s="14">
        <f t="shared" si="120"/>
        <v>1</v>
      </c>
      <c r="AF693" s="14">
        <f>PRODUCT($AE$3:$AE693)</f>
        <v>1.549318229084294</v>
      </c>
      <c r="AG693" s="120">
        <f>(POWER(AF693,1/COUNTA($J$3:$J693))-1)*360/28</f>
        <v>0.10870794921864459</v>
      </c>
    </row>
    <row r="694" spans="20:33" x14ac:dyDescent="0.25">
      <c r="T694" s="4">
        <f t="shared" si="111"/>
        <v>0.11244999999999999</v>
      </c>
      <c r="U694" s="55">
        <f t="shared" si="112"/>
        <v>0</v>
      </c>
      <c r="V694" s="55">
        <f t="shared" si="113"/>
        <v>0</v>
      </c>
      <c r="Y694" s="55">
        <f t="shared" si="114"/>
        <v>0</v>
      </c>
      <c r="Z694" s="55">
        <f t="shared" si="115"/>
        <v>0</v>
      </c>
      <c r="AA694" s="55">
        <f t="shared" si="116"/>
        <v>9108916.2369551975</v>
      </c>
      <c r="AB694" s="55">
        <f t="shared" si="117"/>
        <v>-9712254.5492930785</v>
      </c>
      <c r="AC694" s="55">
        <f t="shared" si="118"/>
        <v>-603338.31233788095</v>
      </c>
      <c r="AD694" s="55">
        <f t="shared" si="119"/>
        <v>0</v>
      </c>
      <c r="AE694" s="14">
        <f t="shared" si="120"/>
        <v>1</v>
      </c>
      <c r="AF694" s="14">
        <f>PRODUCT($AE$3:$AE694)</f>
        <v>1.549318229084294</v>
      </c>
      <c r="AG694" s="120">
        <f>(POWER(AF694,1/COUNTA($J$3:$J694))-1)*360/28</f>
        <v>0.10870794921864459</v>
      </c>
    </row>
    <row r="695" spans="20:33" x14ac:dyDescent="0.25">
      <c r="T695" s="4">
        <f t="shared" si="111"/>
        <v>0.11244999999999999</v>
      </c>
      <c r="U695" s="55">
        <f t="shared" si="112"/>
        <v>0</v>
      </c>
      <c r="V695" s="55">
        <f t="shared" si="113"/>
        <v>0</v>
      </c>
      <c r="Y695" s="55">
        <f t="shared" si="114"/>
        <v>0</v>
      </c>
      <c r="Z695" s="55">
        <f t="shared" si="115"/>
        <v>0</v>
      </c>
      <c r="AA695" s="55">
        <f t="shared" si="116"/>
        <v>9108916.2369551975</v>
      </c>
      <c r="AB695" s="55">
        <f t="shared" si="117"/>
        <v>-9712254.5492930785</v>
      </c>
      <c r="AC695" s="55">
        <f t="shared" si="118"/>
        <v>-603338.31233788095</v>
      </c>
      <c r="AD695" s="55">
        <f t="shared" si="119"/>
        <v>0</v>
      </c>
      <c r="AE695" s="14">
        <f t="shared" si="120"/>
        <v>1</v>
      </c>
      <c r="AF695" s="14">
        <f>PRODUCT($AE$3:$AE695)</f>
        <v>1.549318229084294</v>
      </c>
      <c r="AG695" s="120">
        <f>(POWER(AF695,1/COUNTA($J$3:$J695))-1)*360/28</f>
        <v>0.10870794921864459</v>
      </c>
    </row>
    <row r="696" spans="20:33" x14ac:dyDescent="0.25">
      <c r="T696" s="4">
        <f t="shared" ref="T696:T759" si="121">_xlfn.IFNA(INDEX($E$6:$E$24,MATCH($K696,$C$6:$C$24,1))/100,$D$1/100)</f>
        <v>0.11244999999999999</v>
      </c>
      <c r="U696" s="55">
        <f t="shared" ref="U696:U759" si="122">(-1*S696)*T696*Q696/360</f>
        <v>0</v>
      </c>
      <c r="V696" s="55">
        <f t="shared" si="113"/>
        <v>0</v>
      </c>
      <c r="Y696" s="55">
        <f t="shared" si="114"/>
        <v>0</v>
      </c>
      <c r="Z696" s="55">
        <f t="shared" si="115"/>
        <v>0</v>
      </c>
      <c r="AA696" s="55">
        <f t="shared" si="116"/>
        <v>9108916.2369551975</v>
      </c>
      <c r="AB696" s="55">
        <f t="shared" si="117"/>
        <v>-9712254.5492930785</v>
      </c>
      <c r="AC696" s="55">
        <f t="shared" si="118"/>
        <v>-603338.31233788095</v>
      </c>
      <c r="AD696" s="55">
        <f t="shared" si="119"/>
        <v>0</v>
      </c>
      <c r="AE696" s="14">
        <f t="shared" si="120"/>
        <v>1</v>
      </c>
      <c r="AF696" s="14">
        <f>PRODUCT($AE$3:$AE696)</f>
        <v>1.549318229084294</v>
      </c>
      <c r="AG696" s="120">
        <f>(POWER(AF696,1/COUNTA($J$3:$J696))-1)*360/28</f>
        <v>0.10870794921864459</v>
      </c>
    </row>
    <row r="697" spans="20:33" x14ac:dyDescent="0.25">
      <c r="T697" s="4">
        <f t="shared" si="121"/>
        <v>0.11244999999999999</v>
      </c>
      <c r="U697" s="55">
        <f t="shared" si="122"/>
        <v>0</v>
      </c>
      <c r="V697" s="55">
        <f t="shared" si="113"/>
        <v>0</v>
      </c>
      <c r="Y697" s="55">
        <f t="shared" si="114"/>
        <v>0</v>
      </c>
      <c r="Z697" s="55">
        <f t="shared" si="115"/>
        <v>0</v>
      </c>
      <c r="AA697" s="55">
        <f t="shared" si="116"/>
        <v>9108916.2369551975</v>
      </c>
      <c r="AB697" s="55">
        <f t="shared" si="117"/>
        <v>-9712254.5492930785</v>
      </c>
      <c r="AC697" s="55">
        <f t="shared" si="118"/>
        <v>-603338.31233788095</v>
      </c>
      <c r="AD697" s="55">
        <f t="shared" si="119"/>
        <v>0</v>
      </c>
      <c r="AE697" s="14">
        <f t="shared" si="120"/>
        <v>1</v>
      </c>
      <c r="AF697" s="14">
        <f>PRODUCT($AE$3:$AE697)</f>
        <v>1.549318229084294</v>
      </c>
      <c r="AG697" s="120">
        <f>(POWER(AF697,1/COUNTA($J$3:$J697))-1)*360/28</f>
        <v>0.10870794921864459</v>
      </c>
    </row>
    <row r="698" spans="20:33" x14ac:dyDescent="0.25">
      <c r="T698" s="4">
        <f t="shared" si="121"/>
        <v>0.11244999999999999</v>
      </c>
      <c r="U698" s="55">
        <f t="shared" si="122"/>
        <v>0</v>
      </c>
      <c r="V698" s="55">
        <f t="shared" si="113"/>
        <v>0</v>
      </c>
      <c r="Y698" s="55">
        <f t="shared" si="114"/>
        <v>0</v>
      </c>
      <c r="Z698" s="55">
        <f t="shared" si="115"/>
        <v>0</v>
      </c>
      <c r="AA698" s="55">
        <f t="shared" si="116"/>
        <v>9108916.2369551975</v>
      </c>
      <c r="AB698" s="55">
        <f t="shared" si="117"/>
        <v>-9712254.5492930785</v>
      </c>
      <c r="AC698" s="55">
        <f t="shared" si="118"/>
        <v>-603338.31233788095</v>
      </c>
      <c r="AD698" s="55">
        <f t="shared" si="119"/>
        <v>0</v>
      </c>
      <c r="AE698" s="14">
        <f t="shared" si="120"/>
        <v>1</v>
      </c>
      <c r="AF698" s="14">
        <f>PRODUCT($AE$3:$AE698)</f>
        <v>1.549318229084294</v>
      </c>
      <c r="AG698" s="120">
        <f>(POWER(AF698,1/COUNTA($J$3:$J698))-1)*360/28</f>
        <v>0.10870794921864459</v>
      </c>
    </row>
    <row r="699" spans="20:33" x14ac:dyDescent="0.25">
      <c r="T699" s="4">
        <f t="shared" si="121"/>
        <v>0.11244999999999999</v>
      </c>
      <c r="U699" s="55">
        <f t="shared" si="122"/>
        <v>0</v>
      </c>
      <c r="V699" s="55">
        <f t="shared" si="113"/>
        <v>0</v>
      </c>
      <c r="Y699" s="55">
        <f t="shared" si="114"/>
        <v>0</v>
      </c>
      <c r="Z699" s="55">
        <f t="shared" si="115"/>
        <v>0</v>
      </c>
      <c r="AA699" s="55">
        <f t="shared" si="116"/>
        <v>9108916.2369551975</v>
      </c>
      <c r="AB699" s="55">
        <f t="shared" si="117"/>
        <v>-9712254.5492930785</v>
      </c>
      <c r="AC699" s="55">
        <f t="shared" si="118"/>
        <v>-603338.31233788095</v>
      </c>
      <c r="AD699" s="55">
        <f t="shared" si="119"/>
        <v>0</v>
      </c>
      <c r="AE699" s="14">
        <f t="shared" si="120"/>
        <v>1</v>
      </c>
      <c r="AF699" s="14">
        <f>PRODUCT($AE$3:$AE699)</f>
        <v>1.549318229084294</v>
      </c>
      <c r="AG699" s="120">
        <f>(POWER(AF699,1/COUNTA($J$3:$J699))-1)*360/28</f>
        <v>0.10870794921864459</v>
      </c>
    </row>
    <row r="700" spans="20:33" x14ac:dyDescent="0.25">
      <c r="T700" s="4">
        <f t="shared" si="121"/>
        <v>0.11244999999999999</v>
      </c>
      <c r="U700" s="55">
        <f t="shared" si="122"/>
        <v>0</v>
      </c>
      <c r="V700" s="55">
        <f t="shared" si="113"/>
        <v>0</v>
      </c>
      <c r="Y700" s="55">
        <f t="shared" si="114"/>
        <v>0</v>
      </c>
      <c r="Z700" s="55">
        <f t="shared" si="115"/>
        <v>0</v>
      </c>
      <c r="AA700" s="55">
        <f t="shared" si="116"/>
        <v>9108916.2369551975</v>
      </c>
      <c r="AB700" s="55">
        <f t="shared" si="117"/>
        <v>-9712254.5492930785</v>
      </c>
      <c r="AC700" s="55">
        <f t="shared" si="118"/>
        <v>-603338.31233788095</v>
      </c>
      <c r="AD700" s="55">
        <f t="shared" si="119"/>
        <v>0</v>
      </c>
      <c r="AE700" s="14">
        <f t="shared" si="120"/>
        <v>1</v>
      </c>
      <c r="AF700" s="14">
        <f>PRODUCT($AE$3:$AE700)</f>
        <v>1.549318229084294</v>
      </c>
      <c r="AG700" s="120">
        <f>(POWER(AF700,1/COUNTA($J$3:$J700))-1)*360/28</f>
        <v>0.10870794921864459</v>
      </c>
    </row>
    <row r="701" spans="20:33" x14ac:dyDescent="0.25">
      <c r="T701" s="4">
        <f t="shared" si="121"/>
        <v>0.11244999999999999</v>
      </c>
      <c r="U701" s="55">
        <f t="shared" si="122"/>
        <v>0</v>
      </c>
      <c r="V701" s="55">
        <f t="shared" si="113"/>
        <v>0</v>
      </c>
      <c r="Y701" s="55">
        <f t="shared" si="114"/>
        <v>0</v>
      </c>
      <c r="Z701" s="55">
        <f t="shared" si="115"/>
        <v>0</v>
      </c>
      <c r="AA701" s="55">
        <f t="shared" si="116"/>
        <v>9108916.2369551975</v>
      </c>
      <c r="AB701" s="55">
        <f t="shared" si="117"/>
        <v>-9712254.5492930785</v>
      </c>
      <c r="AC701" s="55">
        <f t="shared" si="118"/>
        <v>-603338.31233788095</v>
      </c>
      <c r="AD701" s="55">
        <f t="shared" si="119"/>
        <v>0</v>
      </c>
      <c r="AE701" s="14">
        <f t="shared" si="120"/>
        <v>1</v>
      </c>
      <c r="AF701" s="14">
        <f>PRODUCT($AE$3:$AE701)</f>
        <v>1.549318229084294</v>
      </c>
      <c r="AG701" s="120">
        <f>(POWER(AF701,1/COUNTA($J$3:$J701))-1)*360/28</f>
        <v>0.10870794921864459</v>
      </c>
    </row>
    <row r="702" spans="20:33" x14ac:dyDescent="0.25">
      <c r="T702" s="4">
        <f t="shared" si="121"/>
        <v>0.11244999999999999</v>
      </c>
      <c r="U702" s="55">
        <f t="shared" si="122"/>
        <v>0</v>
      </c>
      <c r="V702" s="55">
        <f t="shared" si="113"/>
        <v>0</v>
      </c>
      <c r="Y702" s="55">
        <f t="shared" si="114"/>
        <v>0</v>
      </c>
      <c r="Z702" s="55">
        <f t="shared" si="115"/>
        <v>0</v>
      </c>
      <c r="AA702" s="55">
        <f t="shared" si="116"/>
        <v>9108916.2369551975</v>
      </c>
      <c r="AB702" s="55">
        <f t="shared" si="117"/>
        <v>-9712254.5492930785</v>
      </c>
      <c r="AC702" s="55">
        <f t="shared" si="118"/>
        <v>-603338.31233788095</v>
      </c>
      <c r="AD702" s="55">
        <f t="shared" si="119"/>
        <v>0</v>
      </c>
      <c r="AE702" s="14">
        <f t="shared" si="120"/>
        <v>1</v>
      </c>
      <c r="AF702" s="14">
        <f>PRODUCT($AE$3:$AE702)</f>
        <v>1.549318229084294</v>
      </c>
      <c r="AG702" s="120">
        <f>(POWER(AF702,1/COUNTA($J$3:$J702))-1)*360/28</f>
        <v>0.10870794921864459</v>
      </c>
    </row>
    <row r="703" spans="20:33" x14ac:dyDescent="0.25">
      <c r="T703" s="4">
        <f t="shared" si="121"/>
        <v>0.11244999999999999</v>
      </c>
      <c r="U703" s="55">
        <f t="shared" si="122"/>
        <v>0</v>
      </c>
      <c r="V703" s="55">
        <f t="shared" si="113"/>
        <v>0</v>
      </c>
      <c r="Y703" s="55">
        <f t="shared" si="114"/>
        <v>0</v>
      </c>
      <c r="Z703" s="55">
        <f t="shared" si="115"/>
        <v>0</v>
      </c>
      <c r="AA703" s="55">
        <f t="shared" si="116"/>
        <v>9108916.2369551975</v>
      </c>
      <c r="AB703" s="55">
        <f t="shared" si="117"/>
        <v>-9712254.5492930785</v>
      </c>
      <c r="AC703" s="55">
        <f t="shared" si="118"/>
        <v>-603338.31233788095</v>
      </c>
      <c r="AD703" s="55">
        <f t="shared" si="119"/>
        <v>0</v>
      </c>
      <c r="AE703" s="14">
        <f t="shared" si="120"/>
        <v>1</v>
      </c>
      <c r="AF703" s="14">
        <f>PRODUCT($AE$3:$AE703)</f>
        <v>1.549318229084294</v>
      </c>
      <c r="AG703" s="120">
        <f>(POWER(AF703,1/COUNTA($J$3:$J703))-1)*360/28</f>
        <v>0.10870794921864459</v>
      </c>
    </row>
    <row r="704" spans="20:33" x14ac:dyDescent="0.25">
      <c r="T704" s="4">
        <f t="shared" si="121"/>
        <v>0.11244999999999999</v>
      </c>
      <c r="U704" s="55">
        <f t="shared" si="122"/>
        <v>0</v>
      </c>
      <c r="V704" s="55">
        <f t="shared" si="113"/>
        <v>0</v>
      </c>
      <c r="Y704" s="55">
        <f t="shared" si="114"/>
        <v>0</v>
      </c>
      <c r="Z704" s="55">
        <f t="shared" si="115"/>
        <v>0</v>
      </c>
      <c r="AA704" s="55">
        <f t="shared" si="116"/>
        <v>9108916.2369551975</v>
      </c>
      <c r="AB704" s="55">
        <f t="shared" si="117"/>
        <v>-9712254.5492930785</v>
      </c>
      <c r="AC704" s="55">
        <f t="shared" si="118"/>
        <v>-603338.31233788095</v>
      </c>
      <c r="AD704" s="55">
        <f t="shared" si="119"/>
        <v>0</v>
      </c>
      <c r="AE704" s="14">
        <f t="shared" si="120"/>
        <v>1</v>
      </c>
      <c r="AF704" s="14">
        <f>PRODUCT($AE$3:$AE704)</f>
        <v>1.549318229084294</v>
      </c>
      <c r="AG704" s="120">
        <f>(POWER(AF704,1/COUNTA($J$3:$J704))-1)*360/28</f>
        <v>0.10870794921864459</v>
      </c>
    </row>
    <row r="705" spans="20:33" x14ac:dyDescent="0.25">
      <c r="T705" s="4">
        <f t="shared" si="121"/>
        <v>0.11244999999999999</v>
      </c>
      <c r="U705" s="55">
        <f t="shared" si="122"/>
        <v>0</v>
      </c>
      <c r="V705" s="55">
        <f t="shared" si="113"/>
        <v>0</v>
      </c>
      <c r="Y705" s="55">
        <f t="shared" si="114"/>
        <v>0</v>
      </c>
      <c r="Z705" s="55">
        <f t="shared" si="115"/>
        <v>0</v>
      </c>
      <c r="AA705" s="55">
        <f t="shared" si="116"/>
        <v>9108916.2369551975</v>
      </c>
      <c r="AB705" s="55">
        <f t="shared" si="117"/>
        <v>-9712254.5492930785</v>
      </c>
      <c r="AC705" s="55">
        <f t="shared" si="118"/>
        <v>-603338.31233788095</v>
      </c>
      <c r="AD705" s="55">
        <f t="shared" si="119"/>
        <v>0</v>
      </c>
      <c r="AE705" s="14">
        <f t="shared" si="120"/>
        <v>1</v>
      </c>
      <c r="AF705" s="14">
        <f>PRODUCT($AE$3:$AE705)</f>
        <v>1.549318229084294</v>
      </c>
      <c r="AG705" s="120">
        <f>(POWER(AF705,1/COUNTA($J$3:$J705))-1)*360/28</f>
        <v>0.10870794921864459</v>
      </c>
    </row>
    <row r="706" spans="20:33" x14ac:dyDescent="0.25">
      <c r="T706" s="4">
        <f t="shared" si="121"/>
        <v>0.11244999999999999</v>
      </c>
      <c r="U706" s="55">
        <f t="shared" si="122"/>
        <v>0</v>
      </c>
      <c r="V706" s="55">
        <f t="shared" si="113"/>
        <v>0</v>
      </c>
      <c r="Y706" s="55">
        <f t="shared" si="114"/>
        <v>0</v>
      </c>
      <c r="Z706" s="55">
        <f t="shared" si="115"/>
        <v>0</v>
      </c>
      <c r="AA706" s="55">
        <f t="shared" si="116"/>
        <v>9108916.2369551975</v>
      </c>
      <c r="AB706" s="55">
        <f t="shared" si="117"/>
        <v>-9712254.5492930785</v>
      </c>
      <c r="AC706" s="55">
        <f t="shared" si="118"/>
        <v>-603338.31233788095</v>
      </c>
      <c r="AD706" s="55">
        <f t="shared" si="119"/>
        <v>0</v>
      </c>
      <c r="AE706" s="14">
        <f t="shared" si="120"/>
        <v>1</v>
      </c>
      <c r="AF706" s="14">
        <f>PRODUCT($AE$3:$AE706)</f>
        <v>1.549318229084294</v>
      </c>
      <c r="AG706" s="120">
        <f>(POWER(AF706,1/COUNTA($J$3:$J706))-1)*360/28</f>
        <v>0.10870794921864459</v>
      </c>
    </row>
    <row r="707" spans="20:33" x14ac:dyDescent="0.25">
      <c r="T707" s="4">
        <f t="shared" si="121"/>
        <v>0.11244999999999999</v>
      </c>
      <c r="U707" s="55">
        <f t="shared" si="122"/>
        <v>0</v>
      </c>
      <c r="V707" s="55">
        <f t="shared" si="113"/>
        <v>0</v>
      </c>
      <c r="Y707" s="55">
        <f t="shared" si="114"/>
        <v>0</v>
      </c>
      <c r="Z707" s="55">
        <f t="shared" si="115"/>
        <v>0</v>
      </c>
      <c r="AA707" s="55">
        <f t="shared" si="116"/>
        <v>9108916.2369551975</v>
      </c>
      <c r="AB707" s="55">
        <f t="shared" si="117"/>
        <v>-9712254.5492930785</v>
      </c>
      <c r="AC707" s="55">
        <f t="shared" si="118"/>
        <v>-603338.31233788095</v>
      </c>
      <c r="AD707" s="55">
        <f t="shared" si="119"/>
        <v>0</v>
      </c>
      <c r="AE707" s="14">
        <f t="shared" si="120"/>
        <v>1</v>
      </c>
      <c r="AF707" s="14">
        <f>PRODUCT($AE$3:$AE707)</f>
        <v>1.549318229084294</v>
      </c>
      <c r="AG707" s="120">
        <f>(POWER(AF707,1/COUNTA($J$3:$J707))-1)*360/28</f>
        <v>0.10870794921864459</v>
      </c>
    </row>
    <row r="708" spans="20:33" x14ac:dyDescent="0.25">
      <c r="T708" s="4">
        <f t="shared" si="121"/>
        <v>0.11244999999999999</v>
      </c>
      <c r="U708" s="55">
        <f t="shared" si="122"/>
        <v>0</v>
      </c>
      <c r="V708" s="55">
        <f t="shared" ref="V708:V771" si="123">+N708+U708</f>
        <v>0</v>
      </c>
      <c r="Y708" s="55">
        <f t="shared" si="114"/>
        <v>0</v>
      </c>
      <c r="Z708" s="55">
        <f t="shared" si="115"/>
        <v>0</v>
      </c>
      <c r="AA708" s="55">
        <f t="shared" si="116"/>
        <v>9108916.2369551975</v>
      </c>
      <c r="AB708" s="55">
        <f t="shared" si="117"/>
        <v>-9712254.5492930785</v>
      </c>
      <c r="AC708" s="55">
        <f t="shared" si="118"/>
        <v>-603338.31233788095</v>
      </c>
      <c r="AD708" s="55">
        <f t="shared" si="119"/>
        <v>0</v>
      </c>
      <c r="AE708" s="14">
        <f t="shared" si="120"/>
        <v>1</v>
      </c>
      <c r="AF708" s="14">
        <f>PRODUCT($AE$3:$AE708)</f>
        <v>1.549318229084294</v>
      </c>
      <c r="AG708" s="120">
        <f>(POWER(AF708,1/COUNTA($J$3:$J708))-1)*360/28</f>
        <v>0.10870794921864459</v>
      </c>
    </row>
    <row r="709" spans="20:33" x14ac:dyDescent="0.25">
      <c r="T709" s="4">
        <f t="shared" si="121"/>
        <v>0.11244999999999999</v>
      </c>
      <c r="U709" s="55">
        <f t="shared" si="122"/>
        <v>0</v>
      </c>
      <c r="V709" s="55">
        <f t="shared" si="123"/>
        <v>0</v>
      </c>
      <c r="Y709" s="55">
        <f t="shared" si="114"/>
        <v>0</v>
      </c>
      <c r="Z709" s="55">
        <f t="shared" si="115"/>
        <v>0</v>
      </c>
      <c r="AA709" s="55">
        <f t="shared" si="116"/>
        <v>9108916.2369551975</v>
      </c>
      <c r="AB709" s="55">
        <f t="shared" si="117"/>
        <v>-9712254.5492930785</v>
      </c>
      <c r="AC709" s="55">
        <f t="shared" si="118"/>
        <v>-603338.31233788095</v>
      </c>
      <c r="AD709" s="55">
        <f t="shared" si="119"/>
        <v>0</v>
      </c>
      <c r="AE709" s="14">
        <f t="shared" si="120"/>
        <v>1</v>
      </c>
      <c r="AF709" s="14">
        <f>PRODUCT($AE$3:$AE709)</f>
        <v>1.549318229084294</v>
      </c>
      <c r="AG709" s="120">
        <f>(POWER(AF709,1/COUNTA($J$3:$J709))-1)*360/28</f>
        <v>0.10870794921864459</v>
      </c>
    </row>
    <row r="710" spans="20:33" x14ac:dyDescent="0.25">
      <c r="T710" s="4">
        <f t="shared" si="121"/>
        <v>0.11244999999999999</v>
      </c>
      <c r="U710" s="55">
        <f t="shared" si="122"/>
        <v>0</v>
      </c>
      <c r="V710" s="55">
        <f t="shared" si="123"/>
        <v>0</v>
      </c>
      <c r="Y710" s="55">
        <f t="shared" ref="Y710:Y773" si="124">+P710*X710</f>
        <v>0</v>
      </c>
      <c r="Z710" s="55">
        <f t="shared" ref="Z710:Z773" si="125">+S710*$Z$2*$Q710/360</f>
        <v>0</v>
      </c>
      <c r="AA710" s="55">
        <f t="shared" ref="AA710:AA773" si="126">+AA709*(1+$Z$2*$Q710/360)+Z710</f>
        <v>9108916.2369551975</v>
      </c>
      <c r="AB710" s="55">
        <f t="shared" ref="AB710:AB773" si="127">+AB709*(1+$W710*$Q710/360)+O710</f>
        <v>-9712254.5492930785</v>
      </c>
      <c r="AC710" s="55">
        <f t="shared" ref="AC710:AC773" si="128">+AA710+AB710</f>
        <v>-603338.31233788095</v>
      </c>
      <c r="AD710" s="55">
        <f t="shared" ref="AD710:AD773" si="129">+AC710*X710</f>
        <v>0</v>
      </c>
      <c r="AE710" s="14">
        <f t="shared" ref="AE710:AE773" si="130">+(1+W710*Q710/360)</f>
        <v>1</v>
      </c>
      <c r="AF710" s="14">
        <f>PRODUCT($AE$3:$AE710)</f>
        <v>1.549318229084294</v>
      </c>
      <c r="AG710" s="120">
        <f>(POWER(AF710,1/COUNTA($J$3:$J710))-1)*360/28</f>
        <v>0.10870794921864459</v>
      </c>
    </row>
    <row r="711" spans="20:33" x14ac:dyDescent="0.25">
      <c r="T711" s="4">
        <f t="shared" si="121"/>
        <v>0.11244999999999999</v>
      </c>
      <c r="U711" s="55">
        <f t="shared" si="122"/>
        <v>0</v>
      </c>
      <c r="V711" s="55">
        <f t="shared" si="123"/>
        <v>0</v>
      </c>
      <c r="Y711" s="55">
        <f t="shared" si="124"/>
        <v>0</v>
      </c>
      <c r="Z711" s="55">
        <f t="shared" si="125"/>
        <v>0</v>
      </c>
      <c r="AA711" s="55">
        <f t="shared" si="126"/>
        <v>9108916.2369551975</v>
      </c>
      <c r="AB711" s="55">
        <f t="shared" si="127"/>
        <v>-9712254.5492930785</v>
      </c>
      <c r="AC711" s="55">
        <f t="shared" si="128"/>
        <v>-603338.31233788095</v>
      </c>
      <c r="AD711" s="55">
        <f t="shared" si="129"/>
        <v>0</v>
      </c>
      <c r="AE711" s="14">
        <f t="shared" si="130"/>
        <v>1</v>
      </c>
      <c r="AF711" s="14">
        <f>PRODUCT($AE$3:$AE711)</f>
        <v>1.549318229084294</v>
      </c>
      <c r="AG711" s="120">
        <f>(POWER(AF711,1/COUNTA($J$3:$J711))-1)*360/28</f>
        <v>0.10870794921864459</v>
      </c>
    </row>
    <row r="712" spans="20:33" x14ac:dyDescent="0.25">
      <c r="T712" s="4">
        <f t="shared" si="121"/>
        <v>0.11244999999999999</v>
      </c>
      <c r="U712" s="55">
        <f t="shared" si="122"/>
        <v>0</v>
      </c>
      <c r="V712" s="55">
        <f t="shared" si="123"/>
        <v>0</v>
      </c>
      <c r="Y712" s="55">
        <f t="shared" si="124"/>
        <v>0</v>
      </c>
      <c r="Z712" s="55">
        <f t="shared" si="125"/>
        <v>0</v>
      </c>
      <c r="AA712" s="55">
        <f t="shared" si="126"/>
        <v>9108916.2369551975</v>
      </c>
      <c r="AB712" s="55">
        <f t="shared" si="127"/>
        <v>-9712254.5492930785</v>
      </c>
      <c r="AC712" s="55">
        <f t="shared" si="128"/>
        <v>-603338.31233788095</v>
      </c>
      <c r="AD712" s="55">
        <f t="shared" si="129"/>
        <v>0</v>
      </c>
      <c r="AE712" s="14">
        <f t="shared" si="130"/>
        <v>1</v>
      </c>
      <c r="AF712" s="14">
        <f>PRODUCT($AE$3:$AE712)</f>
        <v>1.549318229084294</v>
      </c>
      <c r="AG712" s="120">
        <f>(POWER(AF712,1/COUNTA($J$3:$J712))-1)*360/28</f>
        <v>0.10870794921864459</v>
      </c>
    </row>
    <row r="713" spans="20:33" x14ac:dyDescent="0.25">
      <c r="T713" s="4">
        <f t="shared" si="121"/>
        <v>0.11244999999999999</v>
      </c>
      <c r="U713" s="55">
        <f t="shared" si="122"/>
        <v>0</v>
      </c>
      <c r="V713" s="55">
        <f t="shared" si="123"/>
        <v>0</v>
      </c>
      <c r="Y713" s="55">
        <f t="shared" si="124"/>
        <v>0</v>
      </c>
      <c r="Z713" s="55">
        <f t="shared" si="125"/>
        <v>0</v>
      </c>
      <c r="AA713" s="55">
        <f t="shared" si="126"/>
        <v>9108916.2369551975</v>
      </c>
      <c r="AB713" s="55">
        <f t="shared" si="127"/>
        <v>-9712254.5492930785</v>
      </c>
      <c r="AC713" s="55">
        <f t="shared" si="128"/>
        <v>-603338.31233788095</v>
      </c>
      <c r="AD713" s="55">
        <f t="shared" si="129"/>
        <v>0</v>
      </c>
      <c r="AE713" s="14">
        <f t="shared" si="130"/>
        <v>1</v>
      </c>
      <c r="AF713" s="14">
        <f>PRODUCT($AE$3:$AE713)</f>
        <v>1.549318229084294</v>
      </c>
      <c r="AG713" s="120">
        <f>(POWER(AF713,1/COUNTA($J$3:$J713))-1)*360/28</f>
        <v>0.10870794921864459</v>
      </c>
    </row>
    <row r="714" spans="20:33" x14ac:dyDescent="0.25">
      <c r="T714" s="4">
        <f t="shared" si="121"/>
        <v>0.11244999999999999</v>
      </c>
      <c r="U714" s="55">
        <f t="shared" si="122"/>
        <v>0</v>
      </c>
      <c r="V714" s="55">
        <f t="shared" si="123"/>
        <v>0</v>
      </c>
      <c r="Y714" s="55">
        <f t="shared" si="124"/>
        <v>0</v>
      </c>
      <c r="Z714" s="55">
        <f t="shared" si="125"/>
        <v>0</v>
      </c>
      <c r="AA714" s="55">
        <f t="shared" si="126"/>
        <v>9108916.2369551975</v>
      </c>
      <c r="AB714" s="55">
        <f t="shared" si="127"/>
        <v>-9712254.5492930785</v>
      </c>
      <c r="AC714" s="55">
        <f t="shared" si="128"/>
        <v>-603338.31233788095</v>
      </c>
      <c r="AD714" s="55">
        <f t="shared" si="129"/>
        <v>0</v>
      </c>
      <c r="AE714" s="14">
        <f t="shared" si="130"/>
        <v>1</v>
      </c>
      <c r="AF714" s="14">
        <f>PRODUCT($AE$3:$AE714)</f>
        <v>1.549318229084294</v>
      </c>
      <c r="AG714" s="120">
        <f>(POWER(AF714,1/COUNTA($J$3:$J714))-1)*360/28</f>
        <v>0.10870794921864459</v>
      </c>
    </row>
    <row r="715" spans="20:33" x14ac:dyDescent="0.25">
      <c r="T715" s="4">
        <f t="shared" si="121"/>
        <v>0.11244999999999999</v>
      </c>
      <c r="U715" s="55">
        <f t="shared" si="122"/>
        <v>0</v>
      </c>
      <c r="V715" s="55">
        <f t="shared" si="123"/>
        <v>0</v>
      </c>
      <c r="Y715" s="55">
        <f t="shared" si="124"/>
        <v>0</v>
      </c>
      <c r="Z715" s="55">
        <f t="shared" si="125"/>
        <v>0</v>
      </c>
      <c r="AA715" s="55">
        <f t="shared" si="126"/>
        <v>9108916.2369551975</v>
      </c>
      <c r="AB715" s="55">
        <f t="shared" si="127"/>
        <v>-9712254.5492930785</v>
      </c>
      <c r="AC715" s="55">
        <f t="shared" si="128"/>
        <v>-603338.31233788095</v>
      </c>
      <c r="AD715" s="55">
        <f t="shared" si="129"/>
        <v>0</v>
      </c>
      <c r="AE715" s="14">
        <f t="shared" si="130"/>
        <v>1</v>
      </c>
      <c r="AF715" s="14">
        <f>PRODUCT($AE$3:$AE715)</f>
        <v>1.549318229084294</v>
      </c>
      <c r="AG715" s="120">
        <f>(POWER(AF715,1/COUNTA($J$3:$J715))-1)*360/28</f>
        <v>0.10870794921864459</v>
      </c>
    </row>
    <row r="716" spans="20:33" x14ac:dyDescent="0.25">
      <c r="T716" s="4">
        <f t="shared" si="121"/>
        <v>0.11244999999999999</v>
      </c>
      <c r="U716" s="55">
        <f t="shared" si="122"/>
        <v>0</v>
      </c>
      <c r="V716" s="55">
        <f t="shared" si="123"/>
        <v>0</v>
      </c>
      <c r="Y716" s="55">
        <f t="shared" si="124"/>
        <v>0</v>
      </c>
      <c r="Z716" s="55">
        <f t="shared" si="125"/>
        <v>0</v>
      </c>
      <c r="AA716" s="55">
        <f t="shared" si="126"/>
        <v>9108916.2369551975</v>
      </c>
      <c r="AB716" s="55">
        <f t="shared" si="127"/>
        <v>-9712254.5492930785</v>
      </c>
      <c r="AC716" s="55">
        <f t="shared" si="128"/>
        <v>-603338.31233788095</v>
      </c>
      <c r="AD716" s="55">
        <f t="shared" si="129"/>
        <v>0</v>
      </c>
      <c r="AE716" s="14">
        <f t="shared" si="130"/>
        <v>1</v>
      </c>
      <c r="AF716" s="14">
        <f>PRODUCT($AE$3:$AE716)</f>
        <v>1.549318229084294</v>
      </c>
      <c r="AG716" s="120">
        <f>(POWER(AF716,1/COUNTA($J$3:$J716))-1)*360/28</f>
        <v>0.10870794921864459</v>
      </c>
    </row>
    <row r="717" spans="20:33" x14ac:dyDescent="0.25">
      <c r="T717" s="4">
        <f t="shared" si="121"/>
        <v>0.11244999999999999</v>
      </c>
      <c r="U717" s="55">
        <f t="shared" si="122"/>
        <v>0</v>
      </c>
      <c r="V717" s="55">
        <f t="shared" si="123"/>
        <v>0</v>
      </c>
      <c r="Y717" s="55">
        <f t="shared" si="124"/>
        <v>0</v>
      </c>
      <c r="Z717" s="55">
        <f t="shared" si="125"/>
        <v>0</v>
      </c>
      <c r="AA717" s="55">
        <f t="shared" si="126"/>
        <v>9108916.2369551975</v>
      </c>
      <c r="AB717" s="55">
        <f t="shared" si="127"/>
        <v>-9712254.5492930785</v>
      </c>
      <c r="AC717" s="55">
        <f t="shared" si="128"/>
        <v>-603338.31233788095</v>
      </c>
      <c r="AD717" s="55">
        <f t="shared" si="129"/>
        <v>0</v>
      </c>
      <c r="AE717" s="14">
        <f t="shared" si="130"/>
        <v>1</v>
      </c>
      <c r="AF717" s="14">
        <f>PRODUCT($AE$3:$AE717)</f>
        <v>1.549318229084294</v>
      </c>
      <c r="AG717" s="120">
        <f>(POWER(AF717,1/COUNTA($J$3:$J717))-1)*360/28</f>
        <v>0.10870794921864459</v>
      </c>
    </row>
    <row r="718" spans="20:33" x14ac:dyDescent="0.25">
      <c r="T718" s="4">
        <f t="shared" si="121"/>
        <v>0.11244999999999999</v>
      </c>
      <c r="U718" s="55">
        <f t="shared" si="122"/>
        <v>0</v>
      </c>
      <c r="V718" s="55">
        <f t="shared" si="123"/>
        <v>0</v>
      </c>
      <c r="Y718" s="55">
        <f t="shared" si="124"/>
        <v>0</v>
      </c>
      <c r="Z718" s="55">
        <f t="shared" si="125"/>
        <v>0</v>
      </c>
      <c r="AA718" s="55">
        <f t="shared" si="126"/>
        <v>9108916.2369551975</v>
      </c>
      <c r="AB718" s="55">
        <f t="shared" si="127"/>
        <v>-9712254.5492930785</v>
      </c>
      <c r="AC718" s="55">
        <f t="shared" si="128"/>
        <v>-603338.31233788095</v>
      </c>
      <c r="AD718" s="55">
        <f t="shared" si="129"/>
        <v>0</v>
      </c>
      <c r="AE718" s="14">
        <f t="shared" si="130"/>
        <v>1</v>
      </c>
      <c r="AF718" s="14">
        <f>PRODUCT($AE$3:$AE718)</f>
        <v>1.549318229084294</v>
      </c>
      <c r="AG718" s="120">
        <f>(POWER(AF718,1/COUNTA($J$3:$J718))-1)*360/28</f>
        <v>0.10870794921864459</v>
      </c>
    </row>
    <row r="719" spans="20:33" x14ac:dyDescent="0.25">
      <c r="T719" s="4">
        <f t="shared" si="121"/>
        <v>0.11244999999999999</v>
      </c>
      <c r="U719" s="55">
        <f t="shared" si="122"/>
        <v>0</v>
      </c>
      <c r="V719" s="55">
        <f t="shared" si="123"/>
        <v>0</v>
      </c>
      <c r="Y719" s="55">
        <f t="shared" si="124"/>
        <v>0</v>
      </c>
      <c r="Z719" s="55">
        <f t="shared" si="125"/>
        <v>0</v>
      </c>
      <c r="AA719" s="55">
        <f t="shared" si="126"/>
        <v>9108916.2369551975</v>
      </c>
      <c r="AB719" s="55">
        <f t="shared" si="127"/>
        <v>-9712254.5492930785</v>
      </c>
      <c r="AC719" s="55">
        <f t="shared" si="128"/>
        <v>-603338.31233788095</v>
      </c>
      <c r="AD719" s="55">
        <f t="shared" si="129"/>
        <v>0</v>
      </c>
      <c r="AE719" s="14">
        <f t="shared" si="130"/>
        <v>1</v>
      </c>
      <c r="AF719" s="14">
        <f>PRODUCT($AE$3:$AE719)</f>
        <v>1.549318229084294</v>
      </c>
      <c r="AG719" s="120">
        <f>(POWER(AF719,1/COUNTA($J$3:$J719))-1)*360/28</f>
        <v>0.10870794921864459</v>
      </c>
    </row>
    <row r="720" spans="20:33" x14ac:dyDescent="0.25">
      <c r="T720" s="4">
        <f t="shared" si="121"/>
        <v>0.11244999999999999</v>
      </c>
      <c r="U720" s="55">
        <f t="shared" si="122"/>
        <v>0</v>
      </c>
      <c r="V720" s="55">
        <f t="shared" si="123"/>
        <v>0</v>
      </c>
      <c r="Y720" s="55">
        <f t="shared" si="124"/>
        <v>0</v>
      </c>
      <c r="Z720" s="55">
        <f t="shared" si="125"/>
        <v>0</v>
      </c>
      <c r="AA720" s="55">
        <f t="shared" si="126"/>
        <v>9108916.2369551975</v>
      </c>
      <c r="AB720" s="55">
        <f t="shared" si="127"/>
        <v>-9712254.5492930785</v>
      </c>
      <c r="AC720" s="55">
        <f t="shared" si="128"/>
        <v>-603338.31233788095</v>
      </c>
      <c r="AD720" s="55">
        <f t="shared" si="129"/>
        <v>0</v>
      </c>
      <c r="AE720" s="14">
        <f t="shared" si="130"/>
        <v>1</v>
      </c>
      <c r="AF720" s="14">
        <f>PRODUCT($AE$3:$AE720)</f>
        <v>1.549318229084294</v>
      </c>
      <c r="AG720" s="120">
        <f>(POWER(AF720,1/COUNTA($J$3:$J720))-1)*360/28</f>
        <v>0.10870794921864459</v>
      </c>
    </row>
    <row r="721" spans="20:33" x14ac:dyDescent="0.25">
      <c r="T721" s="4">
        <f t="shared" si="121"/>
        <v>0.11244999999999999</v>
      </c>
      <c r="U721" s="55">
        <f t="shared" si="122"/>
        <v>0</v>
      </c>
      <c r="V721" s="55">
        <f t="shared" si="123"/>
        <v>0</v>
      </c>
      <c r="Y721" s="55">
        <f t="shared" si="124"/>
        <v>0</v>
      </c>
      <c r="Z721" s="55">
        <f t="shared" si="125"/>
        <v>0</v>
      </c>
      <c r="AA721" s="55">
        <f t="shared" si="126"/>
        <v>9108916.2369551975</v>
      </c>
      <c r="AB721" s="55">
        <f t="shared" si="127"/>
        <v>-9712254.5492930785</v>
      </c>
      <c r="AC721" s="55">
        <f t="shared" si="128"/>
        <v>-603338.31233788095</v>
      </c>
      <c r="AD721" s="55">
        <f t="shared" si="129"/>
        <v>0</v>
      </c>
      <c r="AE721" s="14">
        <f t="shared" si="130"/>
        <v>1</v>
      </c>
      <c r="AF721" s="14">
        <f>PRODUCT($AE$3:$AE721)</f>
        <v>1.549318229084294</v>
      </c>
      <c r="AG721" s="120">
        <f>(POWER(AF721,1/COUNTA($J$3:$J721))-1)*360/28</f>
        <v>0.10870794921864459</v>
      </c>
    </row>
    <row r="722" spans="20:33" x14ac:dyDescent="0.25">
      <c r="T722" s="4">
        <f t="shared" si="121"/>
        <v>0.11244999999999999</v>
      </c>
      <c r="U722" s="55">
        <f t="shared" si="122"/>
        <v>0</v>
      </c>
      <c r="V722" s="55">
        <f t="shared" si="123"/>
        <v>0</v>
      </c>
      <c r="Y722" s="55">
        <f t="shared" si="124"/>
        <v>0</v>
      </c>
      <c r="Z722" s="55">
        <f t="shared" si="125"/>
        <v>0</v>
      </c>
      <c r="AA722" s="55">
        <f t="shared" si="126"/>
        <v>9108916.2369551975</v>
      </c>
      <c r="AB722" s="55">
        <f t="shared" si="127"/>
        <v>-9712254.5492930785</v>
      </c>
      <c r="AC722" s="55">
        <f t="shared" si="128"/>
        <v>-603338.31233788095</v>
      </c>
      <c r="AD722" s="55">
        <f t="shared" si="129"/>
        <v>0</v>
      </c>
      <c r="AE722" s="14">
        <f t="shared" si="130"/>
        <v>1</v>
      </c>
      <c r="AF722" s="14">
        <f>PRODUCT($AE$3:$AE722)</f>
        <v>1.549318229084294</v>
      </c>
      <c r="AG722" s="120">
        <f>(POWER(AF722,1/COUNTA($J$3:$J722))-1)*360/28</f>
        <v>0.10870794921864459</v>
      </c>
    </row>
    <row r="723" spans="20:33" x14ac:dyDescent="0.25">
      <c r="T723" s="4">
        <f t="shared" si="121"/>
        <v>0.11244999999999999</v>
      </c>
      <c r="U723" s="55">
        <f t="shared" si="122"/>
        <v>0</v>
      </c>
      <c r="V723" s="55">
        <f t="shared" si="123"/>
        <v>0</v>
      </c>
      <c r="Y723" s="55">
        <f t="shared" si="124"/>
        <v>0</v>
      </c>
      <c r="Z723" s="55">
        <f t="shared" si="125"/>
        <v>0</v>
      </c>
      <c r="AA723" s="55">
        <f t="shared" si="126"/>
        <v>9108916.2369551975</v>
      </c>
      <c r="AB723" s="55">
        <f t="shared" si="127"/>
        <v>-9712254.5492930785</v>
      </c>
      <c r="AC723" s="55">
        <f t="shared" si="128"/>
        <v>-603338.31233788095</v>
      </c>
      <c r="AD723" s="55">
        <f t="shared" si="129"/>
        <v>0</v>
      </c>
      <c r="AE723" s="14">
        <f t="shared" si="130"/>
        <v>1</v>
      </c>
      <c r="AF723" s="14">
        <f>PRODUCT($AE$3:$AE723)</f>
        <v>1.549318229084294</v>
      </c>
      <c r="AG723" s="120">
        <f>(POWER(AF723,1/COUNTA($J$3:$J723))-1)*360/28</f>
        <v>0.10870794921864459</v>
      </c>
    </row>
    <row r="724" spans="20:33" x14ac:dyDescent="0.25">
      <c r="T724" s="4">
        <f t="shared" si="121"/>
        <v>0.11244999999999999</v>
      </c>
      <c r="U724" s="55">
        <f t="shared" si="122"/>
        <v>0</v>
      </c>
      <c r="V724" s="55">
        <f t="shared" si="123"/>
        <v>0</v>
      </c>
      <c r="Y724" s="55">
        <f t="shared" si="124"/>
        <v>0</v>
      </c>
      <c r="Z724" s="55">
        <f t="shared" si="125"/>
        <v>0</v>
      </c>
      <c r="AA724" s="55">
        <f t="shared" si="126"/>
        <v>9108916.2369551975</v>
      </c>
      <c r="AB724" s="55">
        <f t="shared" si="127"/>
        <v>-9712254.5492930785</v>
      </c>
      <c r="AC724" s="55">
        <f t="shared" si="128"/>
        <v>-603338.31233788095</v>
      </c>
      <c r="AD724" s="55">
        <f t="shared" si="129"/>
        <v>0</v>
      </c>
      <c r="AE724" s="14">
        <f t="shared" si="130"/>
        <v>1</v>
      </c>
      <c r="AF724" s="14">
        <f>PRODUCT($AE$3:$AE724)</f>
        <v>1.549318229084294</v>
      </c>
      <c r="AG724" s="120">
        <f>(POWER(AF724,1/COUNTA($J$3:$J724))-1)*360/28</f>
        <v>0.10870794921864459</v>
      </c>
    </row>
    <row r="725" spans="20:33" x14ac:dyDescent="0.25">
      <c r="T725" s="4">
        <f t="shared" si="121"/>
        <v>0.11244999999999999</v>
      </c>
      <c r="U725" s="55">
        <f t="shared" si="122"/>
        <v>0</v>
      </c>
      <c r="V725" s="55">
        <f t="shared" si="123"/>
        <v>0</v>
      </c>
      <c r="Y725" s="55">
        <f t="shared" si="124"/>
        <v>0</v>
      </c>
      <c r="Z725" s="55">
        <f t="shared" si="125"/>
        <v>0</v>
      </c>
      <c r="AA725" s="55">
        <f t="shared" si="126"/>
        <v>9108916.2369551975</v>
      </c>
      <c r="AB725" s="55">
        <f t="shared" si="127"/>
        <v>-9712254.5492930785</v>
      </c>
      <c r="AC725" s="55">
        <f t="shared" si="128"/>
        <v>-603338.31233788095</v>
      </c>
      <c r="AD725" s="55">
        <f t="shared" si="129"/>
        <v>0</v>
      </c>
      <c r="AE725" s="14">
        <f t="shared" si="130"/>
        <v>1</v>
      </c>
      <c r="AF725" s="14">
        <f>PRODUCT($AE$3:$AE725)</f>
        <v>1.549318229084294</v>
      </c>
      <c r="AG725" s="120">
        <f>(POWER(AF725,1/COUNTA($J$3:$J725))-1)*360/28</f>
        <v>0.10870794921864459</v>
      </c>
    </row>
    <row r="726" spans="20:33" x14ac:dyDescent="0.25">
      <c r="T726" s="4">
        <f t="shared" si="121"/>
        <v>0.11244999999999999</v>
      </c>
      <c r="U726" s="55">
        <f t="shared" si="122"/>
        <v>0</v>
      </c>
      <c r="V726" s="55">
        <f t="shared" si="123"/>
        <v>0</v>
      </c>
      <c r="Y726" s="55">
        <f t="shared" si="124"/>
        <v>0</v>
      </c>
      <c r="Z726" s="55">
        <f t="shared" si="125"/>
        <v>0</v>
      </c>
      <c r="AA726" s="55">
        <f t="shared" si="126"/>
        <v>9108916.2369551975</v>
      </c>
      <c r="AB726" s="55">
        <f t="shared" si="127"/>
        <v>-9712254.5492930785</v>
      </c>
      <c r="AC726" s="55">
        <f t="shared" si="128"/>
        <v>-603338.31233788095</v>
      </c>
      <c r="AD726" s="55">
        <f t="shared" si="129"/>
        <v>0</v>
      </c>
      <c r="AE726" s="14">
        <f t="shared" si="130"/>
        <v>1</v>
      </c>
      <c r="AF726" s="14">
        <f>PRODUCT($AE$3:$AE726)</f>
        <v>1.549318229084294</v>
      </c>
      <c r="AG726" s="120">
        <f>(POWER(AF726,1/COUNTA($J$3:$J726))-1)*360/28</f>
        <v>0.10870794921864459</v>
      </c>
    </row>
    <row r="727" spans="20:33" x14ac:dyDescent="0.25">
      <c r="T727" s="4">
        <f t="shared" si="121"/>
        <v>0.11244999999999999</v>
      </c>
      <c r="U727" s="55">
        <f t="shared" si="122"/>
        <v>0</v>
      </c>
      <c r="V727" s="55">
        <f t="shared" si="123"/>
        <v>0</v>
      </c>
      <c r="Y727" s="55">
        <f t="shared" si="124"/>
        <v>0</v>
      </c>
      <c r="Z727" s="55">
        <f t="shared" si="125"/>
        <v>0</v>
      </c>
      <c r="AA727" s="55">
        <f t="shared" si="126"/>
        <v>9108916.2369551975</v>
      </c>
      <c r="AB727" s="55">
        <f t="shared" si="127"/>
        <v>-9712254.5492930785</v>
      </c>
      <c r="AC727" s="55">
        <f t="shared" si="128"/>
        <v>-603338.31233788095</v>
      </c>
      <c r="AD727" s="55">
        <f t="shared" si="129"/>
        <v>0</v>
      </c>
      <c r="AE727" s="14">
        <f t="shared" si="130"/>
        <v>1</v>
      </c>
      <c r="AF727" s="14">
        <f>PRODUCT($AE$3:$AE727)</f>
        <v>1.549318229084294</v>
      </c>
      <c r="AG727" s="120">
        <f>(POWER(AF727,1/COUNTA($J$3:$J727))-1)*360/28</f>
        <v>0.10870794921864459</v>
      </c>
    </row>
    <row r="728" spans="20:33" x14ac:dyDescent="0.25">
      <c r="T728" s="4">
        <f t="shared" si="121"/>
        <v>0.11244999999999999</v>
      </c>
      <c r="U728" s="55">
        <f t="shared" si="122"/>
        <v>0</v>
      </c>
      <c r="V728" s="55">
        <f t="shared" si="123"/>
        <v>0</v>
      </c>
      <c r="Y728" s="55">
        <f t="shared" si="124"/>
        <v>0</v>
      </c>
      <c r="Z728" s="55">
        <f t="shared" si="125"/>
        <v>0</v>
      </c>
      <c r="AA728" s="55">
        <f t="shared" si="126"/>
        <v>9108916.2369551975</v>
      </c>
      <c r="AB728" s="55">
        <f t="shared" si="127"/>
        <v>-9712254.5492930785</v>
      </c>
      <c r="AC728" s="55">
        <f t="shared" si="128"/>
        <v>-603338.31233788095</v>
      </c>
      <c r="AD728" s="55">
        <f t="shared" si="129"/>
        <v>0</v>
      </c>
      <c r="AE728" s="14">
        <f t="shared" si="130"/>
        <v>1</v>
      </c>
      <c r="AF728" s="14">
        <f>PRODUCT($AE$3:$AE728)</f>
        <v>1.549318229084294</v>
      </c>
      <c r="AG728" s="120">
        <f>(POWER(AF728,1/COUNTA($J$3:$J728))-1)*360/28</f>
        <v>0.10870794921864459</v>
      </c>
    </row>
    <row r="729" spans="20:33" x14ac:dyDescent="0.25">
      <c r="T729" s="4">
        <f t="shared" si="121"/>
        <v>0.11244999999999999</v>
      </c>
      <c r="U729" s="55">
        <f t="shared" si="122"/>
        <v>0</v>
      </c>
      <c r="V729" s="55">
        <f t="shared" si="123"/>
        <v>0</v>
      </c>
      <c r="Y729" s="55">
        <f t="shared" si="124"/>
        <v>0</v>
      </c>
      <c r="Z729" s="55">
        <f t="shared" si="125"/>
        <v>0</v>
      </c>
      <c r="AA729" s="55">
        <f t="shared" si="126"/>
        <v>9108916.2369551975</v>
      </c>
      <c r="AB729" s="55">
        <f t="shared" si="127"/>
        <v>-9712254.5492930785</v>
      </c>
      <c r="AC729" s="55">
        <f t="shared" si="128"/>
        <v>-603338.31233788095</v>
      </c>
      <c r="AD729" s="55">
        <f t="shared" si="129"/>
        <v>0</v>
      </c>
      <c r="AE729" s="14">
        <f t="shared" si="130"/>
        <v>1</v>
      </c>
      <c r="AF729" s="14">
        <f>PRODUCT($AE$3:$AE729)</f>
        <v>1.549318229084294</v>
      </c>
      <c r="AG729" s="120">
        <f>(POWER(AF729,1/COUNTA($J$3:$J729))-1)*360/28</f>
        <v>0.10870794921864459</v>
      </c>
    </row>
    <row r="730" spans="20:33" x14ac:dyDescent="0.25">
      <c r="T730" s="4">
        <f t="shared" si="121"/>
        <v>0.11244999999999999</v>
      </c>
      <c r="U730" s="55">
        <f t="shared" si="122"/>
        <v>0</v>
      </c>
      <c r="V730" s="55">
        <f t="shared" si="123"/>
        <v>0</v>
      </c>
      <c r="Y730" s="55">
        <f t="shared" si="124"/>
        <v>0</v>
      </c>
      <c r="Z730" s="55">
        <f t="shared" si="125"/>
        <v>0</v>
      </c>
      <c r="AA730" s="55">
        <f t="shared" si="126"/>
        <v>9108916.2369551975</v>
      </c>
      <c r="AB730" s="55">
        <f t="shared" si="127"/>
        <v>-9712254.5492930785</v>
      </c>
      <c r="AC730" s="55">
        <f t="shared" si="128"/>
        <v>-603338.31233788095</v>
      </c>
      <c r="AD730" s="55">
        <f t="shared" si="129"/>
        <v>0</v>
      </c>
      <c r="AE730" s="14">
        <f t="shared" si="130"/>
        <v>1</v>
      </c>
      <c r="AF730" s="14">
        <f>PRODUCT($AE$3:$AE730)</f>
        <v>1.549318229084294</v>
      </c>
      <c r="AG730" s="120">
        <f>(POWER(AF730,1/COUNTA($J$3:$J730))-1)*360/28</f>
        <v>0.10870794921864459</v>
      </c>
    </row>
    <row r="731" spans="20:33" x14ac:dyDescent="0.25">
      <c r="T731" s="4">
        <f t="shared" si="121"/>
        <v>0.11244999999999999</v>
      </c>
      <c r="U731" s="55">
        <f t="shared" si="122"/>
        <v>0</v>
      </c>
      <c r="V731" s="55">
        <f t="shared" si="123"/>
        <v>0</v>
      </c>
      <c r="Y731" s="55">
        <f t="shared" si="124"/>
        <v>0</v>
      </c>
      <c r="Z731" s="55">
        <f t="shared" si="125"/>
        <v>0</v>
      </c>
      <c r="AA731" s="55">
        <f t="shared" si="126"/>
        <v>9108916.2369551975</v>
      </c>
      <c r="AB731" s="55">
        <f t="shared" si="127"/>
        <v>-9712254.5492930785</v>
      </c>
      <c r="AC731" s="55">
        <f t="shared" si="128"/>
        <v>-603338.31233788095</v>
      </c>
      <c r="AD731" s="55">
        <f t="shared" si="129"/>
        <v>0</v>
      </c>
      <c r="AE731" s="14">
        <f t="shared" si="130"/>
        <v>1</v>
      </c>
      <c r="AF731" s="14">
        <f>PRODUCT($AE$3:$AE731)</f>
        <v>1.549318229084294</v>
      </c>
      <c r="AG731" s="120">
        <f>(POWER(AF731,1/COUNTA($J$3:$J731))-1)*360/28</f>
        <v>0.10870794921864459</v>
      </c>
    </row>
    <row r="732" spans="20:33" x14ac:dyDescent="0.25">
      <c r="T732" s="4">
        <f t="shared" si="121"/>
        <v>0.11244999999999999</v>
      </c>
      <c r="U732" s="55">
        <f t="shared" si="122"/>
        <v>0</v>
      </c>
      <c r="V732" s="55">
        <f t="shared" si="123"/>
        <v>0</v>
      </c>
      <c r="Y732" s="55">
        <f t="shared" si="124"/>
        <v>0</v>
      </c>
      <c r="Z732" s="55">
        <f t="shared" si="125"/>
        <v>0</v>
      </c>
      <c r="AA732" s="55">
        <f t="shared" si="126"/>
        <v>9108916.2369551975</v>
      </c>
      <c r="AB732" s="55">
        <f t="shared" si="127"/>
        <v>-9712254.5492930785</v>
      </c>
      <c r="AC732" s="55">
        <f t="shared" si="128"/>
        <v>-603338.31233788095</v>
      </c>
      <c r="AD732" s="55">
        <f t="shared" si="129"/>
        <v>0</v>
      </c>
      <c r="AE732" s="14">
        <f t="shared" si="130"/>
        <v>1</v>
      </c>
      <c r="AF732" s="14">
        <f>PRODUCT($AE$3:$AE732)</f>
        <v>1.549318229084294</v>
      </c>
      <c r="AG732" s="120">
        <f>(POWER(AF732,1/COUNTA($J$3:$J732))-1)*360/28</f>
        <v>0.10870794921864459</v>
      </c>
    </row>
    <row r="733" spans="20:33" x14ac:dyDescent="0.25">
      <c r="T733" s="4">
        <f t="shared" si="121"/>
        <v>0.11244999999999999</v>
      </c>
      <c r="U733" s="55">
        <f t="shared" si="122"/>
        <v>0</v>
      </c>
      <c r="V733" s="55">
        <f t="shared" si="123"/>
        <v>0</v>
      </c>
      <c r="Y733" s="55">
        <f t="shared" si="124"/>
        <v>0</v>
      </c>
      <c r="Z733" s="55">
        <f t="shared" si="125"/>
        <v>0</v>
      </c>
      <c r="AA733" s="55">
        <f t="shared" si="126"/>
        <v>9108916.2369551975</v>
      </c>
      <c r="AB733" s="55">
        <f t="shared" si="127"/>
        <v>-9712254.5492930785</v>
      </c>
      <c r="AC733" s="55">
        <f t="shared" si="128"/>
        <v>-603338.31233788095</v>
      </c>
      <c r="AD733" s="55">
        <f t="shared" si="129"/>
        <v>0</v>
      </c>
      <c r="AE733" s="14">
        <f t="shared" si="130"/>
        <v>1</v>
      </c>
      <c r="AF733" s="14">
        <f>PRODUCT($AE$3:$AE733)</f>
        <v>1.549318229084294</v>
      </c>
      <c r="AG733" s="120">
        <f>(POWER(AF733,1/COUNTA($J$3:$J733))-1)*360/28</f>
        <v>0.10870794921864459</v>
      </c>
    </row>
    <row r="734" spans="20:33" x14ac:dyDescent="0.25">
      <c r="T734" s="4">
        <f t="shared" si="121"/>
        <v>0.11244999999999999</v>
      </c>
      <c r="U734" s="55">
        <f t="shared" si="122"/>
        <v>0</v>
      </c>
      <c r="V734" s="55">
        <f t="shared" si="123"/>
        <v>0</v>
      </c>
      <c r="Y734" s="55">
        <f t="shared" si="124"/>
        <v>0</v>
      </c>
      <c r="Z734" s="55">
        <f t="shared" si="125"/>
        <v>0</v>
      </c>
      <c r="AA734" s="55">
        <f t="shared" si="126"/>
        <v>9108916.2369551975</v>
      </c>
      <c r="AB734" s="55">
        <f t="shared" si="127"/>
        <v>-9712254.5492930785</v>
      </c>
      <c r="AC734" s="55">
        <f t="shared" si="128"/>
        <v>-603338.31233788095</v>
      </c>
      <c r="AD734" s="55">
        <f t="shared" si="129"/>
        <v>0</v>
      </c>
      <c r="AE734" s="14">
        <f t="shared" si="130"/>
        <v>1</v>
      </c>
      <c r="AF734" s="14">
        <f>PRODUCT($AE$3:$AE734)</f>
        <v>1.549318229084294</v>
      </c>
      <c r="AG734" s="120">
        <f>(POWER(AF734,1/COUNTA($J$3:$J734))-1)*360/28</f>
        <v>0.10870794921864459</v>
      </c>
    </row>
    <row r="735" spans="20:33" x14ac:dyDescent="0.25">
      <c r="T735" s="4">
        <f t="shared" si="121"/>
        <v>0.11244999999999999</v>
      </c>
      <c r="U735" s="55">
        <f t="shared" si="122"/>
        <v>0</v>
      </c>
      <c r="V735" s="55">
        <f t="shared" si="123"/>
        <v>0</v>
      </c>
      <c r="Y735" s="55">
        <f t="shared" si="124"/>
        <v>0</v>
      </c>
      <c r="Z735" s="55">
        <f t="shared" si="125"/>
        <v>0</v>
      </c>
      <c r="AA735" s="55">
        <f t="shared" si="126"/>
        <v>9108916.2369551975</v>
      </c>
      <c r="AB735" s="55">
        <f t="shared" si="127"/>
        <v>-9712254.5492930785</v>
      </c>
      <c r="AC735" s="55">
        <f t="shared" si="128"/>
        <v>-603338.31233788095</v>
      </c>
      <c r="AD735" s="55">
        <f t="shared" si="129"/>
        <v>0</v>
      </c>
      <c r="AE735" s="14">
        <f t="shared" si="130"/>
        <v>1</v>
      </c>
      <c r="AF735" s="14">
        <f>PRODUCT($AE$3:$AE735)</f>
        <v>1.549318229084294</v>
      </c>
      <c r="AG735" s="120">
        <f>(POWER(AF735,1/COUNTA($J$3:$J735))-1)*360/28</f>
        <v>0.10870794921864459</v>
      </c>
    </row>
    <row r="736" spans="20:33" x14ac:dyDescent="0.25">
      <c r="T736" s="4">
        <f t="shared" si="121"/>
        <v>0.11244999999999999</v>
      </c>
      <c r="U736" s="55">
        <f t="shared" si="122"/>
        <v>0</v>
      </c>
      <c r="V736" s="55">
        <f t="shared" si="123"/>
        <v>0</v>
      </c>
      <c r="Y736" s="55">
        <f t="shared" si="124"/>
        <v>0</v>
      </c>
      <c r="Z736" s="55">
        <f t="shared" si="125"/>
        <v>0</v>
      </c>
      <c r="AA736" s="55">
        <f t="shared" si="126"/>
        <v>9108916.2369551975</v>
      </c>
      <c r="AB736" s="55">
        <f t="shared" si="127"/>
        <v>-9712254.5492930785</v>
      </c>
      <c r="AC736" s="55">
        <f t="shared" si="128"/>
        <v>-603338.31233788095</v>
      </c>
      <c r="AD736" s="55">
        <f t="shared" si="129"/>
        <v>0</v>
      </c>
      <c r="AE736" s="14">
        <f t="shared" si="130"/>
        <v>1</v>
      </c>
      <c r="AF736" s="14">
        <f>PRODUCT($AE$3:$AE736)</f>
        <v>1.549318229084294</v>
      </c>
      <c r="AG736" s="120">
        <f>(POWER(AF736,1/COUNTA($J$3:$J736))-1)*360/28</f>
        <v>0.10870794921864459</v>
      </c>
    </row>
    <row r="737" spans="20:33" x14ac:dyDescent="0.25">
      <c r="T737" s="4">
        <f t="shared" si="121"/>
        <v>0.11244999999999999</v>
      </c>
      <c r="U737" s="55">
        <f t="shared" si="122"/>
        <v>0</v>
      </c>
      <c r="V737" s="55">
        <f t="shared" si="123"/>
        <v>0</v>
      </c>
      <c r="Y737" s="55">
        <f t="shared" si="124"/>
        <v>0</v>
      </c>
      <c r="Z737" s="55">
        <f t="shared" si="125"/>
        <v>0</v>
      </c>
      <c r="AA737" s="55">
        <f t="shared" si="126"/>
        <v>9108916.2369551975</v>
      </c>
      <c r="AB737" s="55">
        <f t="shared" si="127"/>
        <v>-9712254.5492930785</v>
      </c>
      <c r="AC737" s="55">
        <f t="shared" si="128"/>
        <v>-603338.31233788095</v>
      </c>
      <c r="AD737" s="55">
        <f t="shared" si="129"/>
        <v>0</v>
      </c>
      <c r="AE737" s="14">
        <f t="shared" si="130"/>
        <v>1</v>
      </c>
      <c r="AF737" s="14">
        <f>PRODUCT($AE$3:$AE737)</f>
        <v>1.549318229084294</v>
      </c>
      <c r="AG737" s="120">
        <f>(POWER(AF737,1/COUNTA($J$3:$J737))-1)*360/28</f>
        <v>0.10870794921864459</v>
      </c>
    </row>
    <row r="738" spans="20:33" x14ac:dyDescent="0.25">
      <c r="T738" s="4">
        <f t="shared" si="121"/>
        <v>0.11244999999999999</v>
      </c>
      <c r="U738" s="55">
        <f t="shared" si="122"/>
        <v>0</v>
      </c>
      <c r="V738" s="55">
        <f t="shared" si="123"/>
        <v>0</v>
      </c>
      <c r="Y738" s="55">
        <f t="shared" si="124"/>
        <v>0</v>
      </c>
      <c r="Z738" s="55">
        <f t="shared" si="125"/>
        <v>0</v>
      </c>
      <c r="AA738" s="55">
        <f t="shared" si="126"/>
        <v>9108916.2369551975</v>
      </c>
      <c r="AB738" s="55">
        <f t="shared" si="127"/>
        <v>-9712254.5492930785</v>
      </c>
      <c r="AC738" s="55">
        <f t="shared" si="128"/>
        <v>-603338.31233788095</v>
      </c>
      <c r="AD738" s="55">
        <f t="shared" si="129"/>
        <v>0</v>
      </c>
      <c r="AE738" s="14">
        <f t="shared" si="130"/>
        <v>1</v>
      </c>
      <c r="AF738" s="14">
        <f>PRODUCT($AE$3:$AE738)</f>
        <v>1.549318229084294</v>
      </c>
      <c r="AG738" s="120">
        <f>(POWER(AF738,1/COUNTA($J$3:$J738))-1)*360/28</f>
        <v>0.10870794921864459</v>
      </c>
    </row>
    <row r="739" spans="20:33" x14ac:dyDescent="0.25">
      <c r="T739" s="4">
        <f t="shared" si="121"/>
        <v>0.11244999999999999</v>
      </c>
      <c r="U739" s="55">
        <f t="shared" si="122"/>
        <v>0</v>
      </c>
      <c r="V739" s="55">
        <f t="shared" si="123"/>
        <v>0</v>
      </c>
      <c r="Y739" s="55">
        <f t="shared" si="124"/>
        <v>0</v>
      </c>
      <c r="Z739" s="55">
        <f t="shared" si="125"/>
        <v>0</v>
      </c>
      <c r="AA739" s="55">
        <f t="shared" si="126"/>
        <v>9108916.2369551975</v>
      </c>
      <c r="AB739" s="55">
        <f t="shared" si="127"/>
        <v>-9712254.5492930785</v>
      </c>
      <c r="AC739" s="55">
        <f t="shared" si="128"/>
        <v>-603338.31233788095</v>
      </c>
      <c r="AD739" s="55">
        <f t="shared" si="129"/>
        <v>0</v>
      </c>
      <c r="AE739" s="14">
        <f t="shared" si="130"/>
        <v>1</v>
      </c>
      <c r="AF739" s="14">
        <f>PRODUCT($AE$3:$AE739)</f>
        <v>1.549318229084294</v>
      </c>
      <c r="AG739" s="120">
        <f>(POWER(AF739,1/COUNTA($J$3:$J739))-1)*360/28</f>
        <v>0.10870794921864459</v>
      </c>
    </row>
    <row r="740" spans="20:33" x14ac:dyDescent="0.25">
      <c r="T740" s="4">
        <f t="shared" si="121"/>
        <v>0.11244999999999999</v>
      </c>
      <c r="U740" s="55">
        <f t="shared" si="122"/>
        <v>0</v>
      </c>
      <c r="V740" s="55">
        <f t="shared" si="123"/>
        <v>0</v>
      </c>
      <c r="Y740" s="55">
        <f t="shared" si="124"/>
        <v>0</v>
      </c>
      <c r="Z740" s="55">
        <f t="shared" si="125"/>
        <v>0</v>
      </c>
      <c r="AA740" s="55">
        <f t="shared" si="126"/>
        <v>9108916.2369551975</v>
      </c>
      <c r="AB740" s="55">
        <f t="shared" si="127"/>
        <v>-9712254.5492930785</v>
      </c>
      <c r="AC740" s="55">
        <f t="shared" si="128"/>
        <v>-603338.31233788095</v>
      </c>
      <c r="AD740" s="55">
        <f t="shared" si="129"/>
        <v>0</v>
      </c>
      <c r="AE740" s="14">
        <f t="shared" si="130"/>
        <v>1</v>
      </c>
      <c r="AF740" s="14">
        <f>PRODUCT($AE$3:$AE740)</f>
        <v>1.549318229084294</v>
      </c>
      <c r="AG740" s="120">
        <f>(POWER(AF740,1/COUNTA($J$3:$J740))-1)*360/28</f>
        <v>0.10870794921864459</v>
      </c>
    </row>
    <row r="741" spans="20:33" x14ac:dyDescent="0.25">
      <c r="T741" s="4">
        <f t="shared" si="121"/>
        <v>0.11244999999999999</v>
      </c>
      <c r="U741" s="55">
        <f t="shared" si="122"/>
        <v>0</v>
      </c>
      <c r="V741" s="55">
        <f t="shared" si="123"/>
        <v>0</v>
      </c>
      <c r="Y741" s="55">
        <f t="shared" si="124"/>
        <v>0</v>
      </c>
      <c r="Z741" s="55">
        <f t="shared" si="125"/>
        <v>0</v>
      </c>
      <c r="AA741" s="55">
        <f t="shared" si="126"/>
        <v>9108916.2369551975</v>
      </c>
      <c r="AB741" s="55">
        <f t="shared" si="127"/>
        <v>-9712254.5492930785</v>
      </c>
      <c r="AC741" s="55">
        <f t="shared" si="128"/>
        <v>-603338.31233788095</v>
      </c>
      <c r="AD741" s="55">
        <f t="shared" si="129"/>
        <v>0</v>
      </c>
      <c r="AE741" s="14">
        <f t="shared" si="130"/>
        <v>1</v>
      </c>
      <c r="AF741" s="14">
        <f>PRODUCT($AE$3:$AE741)</f>
        <v>1.549318229084294</v>
      </c>
      <c r="AG741" s="120">
        <f>(POWER(AF741,1/COUNTA($J$3:$J741))-1)*360/28</f>
        <v>0.10870794921864459</v>
      </c>
    </row>
    <row r="742" spans="20:33" x14ac:dyDescent="0.25">
      <c r="T742" s="4">
        <f t="shared" si="121"/>
        <v>0.11244999999999999</v>
      </c>
      <c r="U742" s="55">
        <f t="shared" si="122"/>
        <v>0</v>
      </c>
      <c r="V742" s="55">
        <f t="shared" si="123"/>
        <v>0</v>
      </c>
      <c r="Y742" s="55">
        <f t="shared" si="124"/>
        <v>0</v>
      </c>
      <c r="Z742" s="55">
        <f t="shared" si="125"/>
        <v>0</v>
      </c>
      <c r="AA742" s="55">
        <f t="shared" si="126"/>
        <v>9108916.2369551975</v>
      </c>
      <c r="AB742" s="55">
        <f t="shared" si="127"/>
        <v>-9712254.5492930785</v>
      </c>
      <c r="AC742" s="55">
        <f t="shared" si="128"/>
        <v>-603338.31233788095</v>
      </c>
      <c r="AD742" s="55">
        <f t="shared" si="129"/>
        <v>0</v>
      </c>
      <c r="AE742" s="14">
        <f t="shared" si="130"/>
        <v>1</v>
      </c>
      <c r="AF742" s="14">
        <f>PRODUCT($AE$3:$AE742)</f>
        <v>1.549318229084294</v>
      </c>
      <c r="AG742" s="120">
        <f>(POWER(AF742,1/COUNTA($J$3:$J742))-1)*360/28</f>
        <v>0.10870794921864459</v>
      </c>
    </row>
    <row r="743" spans="20:33" x14ac:dyDescent="0.25">
      <c r="T743" s="4">
        <f t="shared" si="121"/>
        <v>0.11244999999999999</v>
      </c>
      <c r="U743" s="55">
        <f t="shared" si="122"/>
        <v>0</v>
      </c>
      <c r="V743" s="55">
        <f t="shared" si="123"/>
        <v>0</v>
      </c>
      <c r="Y743" s="55">
        <f t="shared" si="124"/>
        <v>0</v>
      </c>
      <c r="Z743" s="55">
        <f t="shared" si="125"/>
        <v>0</v>
      </c>
      <c r="AA743" s="55">
        <f t="shared" si="126"/>
        <v>9108916.2369551975</v>
      </c>
      <c r="AB743" s="55">
        <f t="shared" si="127"/>
        <v>-9712254.5492930785</v>
      </c>
      <c r="AC743" s="55">
        <f t="shared" si="128"/>
        <v>-603338.31233788095</v>
      </c>
      <c r="AD743" s="55">
        <f t="shared" si="129"/>
        <v>0</v>
      </c>
      <c r="AE743" s="14">
        <f t="shared" si="130"/>
        <v>1</v>
      </c>
      <c r="AF743" s="14">
        <f>PRODUCT($AE$3:$AE743)</f>
        <v>1.549318229084294</v>
      </c>
      <c r="AG743" s="120">
        <f>(POWER(AF743,1/COUNTA($J$3:$J743))-1)*360/28</f>
        <v>0.10870794921864459</v>
      </c>
    </row>
    <row r="744" spans="20:33" x14ac:dyDescent="0.25">
      <c r="T744" s="4">
        <f t="shared" si="121"/>
        <v>0.11244999999999999</v>
      </c>
      <c r="U744" s="55">
        <f t="shared" si="122"/>
        <v>0</v>
      </c>
      <c r="V744" s="55">
        <f t="shared" si="123"/>
        <v>0</v>
      </c>
      <c r="Y744" s="55">
        <f t="shared" si="124"/>
        <v>0</v>
      </c>
      <c r="Z744" s="55">
        <f t="shared" si="125"/>
        <v>0</v>
      </c>
      <c r="AA744" s="55">
        <f t="shared" si="126"/>
        <v>9108916.2369551975</v>
      </c>
      <c r="AB744" s="55">
        <f t="shared" si="127"/>
        <v>-9712254.5492930785</v>
      </c>
      <c r="AC744" s="55">
        <f t="shared" si="128"/>
        <v>-603338.31233788095</v>
      </c>
      <c r="AD744" s="55">
        <f t="shared" si="129"/>
        <v>0</v>
      </c>
      <c r="AE744" s="14">
        <f t="shared" si="130"/>
        <v>1</v>
      </c>
      <c r="AF744" s="14">
        <f>PRODUCT($AE$3:$AE744)</f>
        <v>1.549318229084294</v>
      </c>
      <c r="AG744" s="120">
        <f>(POWER(AF744,1/COUNTA($J$3:$J744))-1)*360/28</f>
        <v>0.10870794921864459</v>
      </c>
    </row>
    <row r="745" spans="20:33" x14ac:dyDescent="0.25">
      <c r="T745" s="4">
        <f t="shared" si="121"/>
        <v>0.11244999999999999</v>
      </c>
      <c r="U745" s="55">
        <f t="shared" si="122"/>
        <v>0</v>
      </c>
      <c r="V745" s="55">
        <f t="shared" si="123"/>
        <v>0</v>
      </c>
      <c r="Y745" s="55">
        <f t="shared" si="124"/>
        <v>0</v>
      </c>
      <c r="Z745" s="55">
        <f t="shared" si="125"/>
        <v>0</v>
      </c>
      <c r="AA745" s="55">
        <f t="shared" si="126"/>
        <v>9108916.2369551975</v>
      </c>
      <c r="AB745" s="55">
        <f t="shared" si="127"/>
        <v>-9712254.5492930785</v>
      </c>
      <c r="AC745" s="55">
        <f t="shared" si="128"/>
        <v>-603338.31233788095</v>
      </c>
      <c r="AD745" s="55">
        <f t="shared" si="129"/>
        <v>0</v>
      </c>
      <c r="AE745" s="14">
        <f t="shared" si="130"/>
        <v>1</v>
      </c>
      <c r="AF745" s="14">
        <f>PRODUCT($AE$3:$AE745)</f>
        <v>1.549318229084294</v>
      </c>
      <c r="AG745" s="120">
        <f>(POWER(AF745,1/COUNTA($J$3:$J745))-1)*360/28</f>
        <v>0.10870794921864459</v>
      </c>
    </row>
    <row r="746" spans="20:33" x14ac:dyDescent="0.25">
      <c r="T746" s="4">
        <f t="shared" si="121"/>
        <v>0.11244999999999999</v>
      </c>
      <c r="U746" s="55">
        <f t="shared" si="122"/>
        <v>0</v>
      </c>
      <c r="V746" s="55">
        <f t="shared" si="123"/>
        <v>0</v>
      </c>
      <c r="Y746" s="55">
        <f t="shared" si="124"/>
        <v>0</v>
      </c>
      <c r="Z746" s="55">
        <f t="shared" si="125"/>
        <v>0</v>
      </c>
      <c r="AA746" s="55">
        <f t="shared" si="126"/>
        <v>9108916.2369551975</v>
      </c>
      <c r="AB746" s="55">
        <f t="shared" si="127"/>
        <v>-9712254.5492930785</v>
      </c>
      <c r="AC746" s="55">
        <f t="shared" si="128"/>
        <v>-603338.31233788095</v>
      </c>
      <c r="AD746" s="55">
        <f t="shared" si="129"/>
        <v>0</v>
      </c>
      <c r="AE746" s="14">
        <f t="shared" si="130"/>
        <v>1</v>
      </c>
      <c r="AF746" s="14">
        <f>PRODUCT($AE$3:$AE746)</f>
        <v>1.549318229084294</v>
      </c>
      <c r="AG746" s="120">
        <f>(POWER(AF746,1/COUNTA($J$3:$J746))-1)*360/28</f>
        <v>0.10870794921864459</v>
      </c>
    </row>
    <row r="747" spans="20:33" x14ac:dyDescent="0.25">
      <c r="T747" s="4">
        <f t="shared" si="121"/>
        <v>0.11244999999999999</v>
      </c>
      <c r="U747" s="55">
        <f t="shared" si="122"/>
        <v>0</v>
      </c>
      <c r="V747" s="55">
        <f t="shared" si="123"/>
        <v>0</v>
      </c>
      <c r="Y747" s="55">
        <f t="shared" si="124"/>
        <v>0</v>
      </c>
      <c r="Z747" s="55">
        <f t="shared" si="125"/>
        <v>0</v>
      </c>
      <c r="AA747" s="55">
        <f t="shared" si="126"/>
        <v>9108916.2369551975</v>
      </c>
      <c r="AB747" s="55">
        <f t="shared" si="127"/>
        <v>-9712254.5492930785</v>
      </c>
      <c r="AC747" s="55">
        <f t="shared" si="128"/>
        <v>-603338.31233788095</v>
      </c>
      <c r="AD747" s="55">
        <f t="shared" si="129"/>
        <v>0</v>
      </c>
      <c r="AE747" s="14">
        <f t="shared" si="130"/>
        <v>1</v>
      </c>
      <c r="AF747" s="14">
        <f>PRODUCT($AE$3:$AE747)</f>
        <v>1.549318229084294</v>
      </c>
      <c r="AG747" s="120">
        <f>(POWER(AF747,1/COUNTA($J$3:$J747))-1)*360/28</f>
        <v>0.10870794921864459</v>
      </c>
    </row>
    <row r="748" spans="20:33" x14ac:dyDescent="0.25">
      <c r="T748" s="4">
        <f t="shared" si="121"/>
        <v>0.11244999999999999</v>
      </c>
      <c r="U748" s="55">
        <f t="shared" si="122"/>
        <v>0</v>
      </c>
      <c r="V748" s="55">
        <f t="shared" si="123"/>
        <v>0</v>
      </c>
      <c r="Y748" s="55">
        <f t="shared" si="124"/>
        <v>0</v>
      </c>
      <c r="Z748" s="55">
        <f t="shared" si="125"/>
        <v>0</v>
      </c>
      <c r="AA748" s="55">
        <f t="shared" si="126"/>
        <v>9108916.2369551975</v>
      </c>
      <c r="AB748" s="55">
        <f t="shared" si="127"/>
        <v>-9712254.5492930785</v>
      </c>
      <c r="AC748" s="55">
        <f t="shared" si="128"/>
        <v>-603338.31233788095</v>
      </c>
      <c r="AD748" s="55">
        <f t="shared" si="129"/>
        <v>0</v>
      </c>
      <c r="AE748" s="14">
        <f t="shared" si="130"/>
        <v>1</v>
      </c>
      <c r="AF748" s="14">
        <f>PRODUCT($AE$3:$AE748)</f>
        <v>1.549318229084294</v>
      </c>
      <c r="AG748" s="120">
        <f>(POWER(AF748,1/COUNTA($J$3:$J748))-1)*360/28</f>
        <v>0.10870794921864459</v>
      </c>
    </row>
    <row r="749" spans="20:33" x14ac:dyDescent="0.25">
      <c r="T749" s="4">
        <f t="shared" si="121"/>
        <v>0.11244999999999999</v>
      </c>
      <c r="U749" s="55">
        <f t="shared" si="122"/>
        <v>0</v>
      </c>
      <c r="V749" s="55">
        <f t="shared" si="123"/>
        <v>0</v>
      </c>
      <c r="Y749" s="55">
        <f t="shared" si="124"/>
        <v>0</v>
      </c>
      <c r="Z749" s="55">
        <f t="shared" si="125"/>
        <v>0</v>
      </c>
      <c r="AA749" s="55">
        <f t="shared" si="126"/>
        <v>9108916.2369551975</v>
      </c>
      <c r="AB749" s="55">
        <f t="shared" si="127"/>
        <v>-9712254.5492930785</v>
      </c>
      <c r="AC749" s="55">
        <f t="shared" si="128"/>
        <v>-603338.31233788095</v>
      </c>
      <c r="AD749" s="55">
        <f t="shared" si="129"/>
        <v>0</v>
      </c>
      <c r="AE749" s="14">
        <f t="shared" si="130"/>
        <v>1</v>
      </c>
      <c r="AF749" s="14">
        <f>PRODUCT($AE$3:$AE749)</f>
        <v>1.549318229084294</v>
      </c>
      <c r="AG749" s="120">
        <f>(POWER(AF749,1/COUNTA($J$3:$J749))-1)*360/28</f>
        <v>0.10870794921864459</v>
      </c>
    </row>
    <row r="750" spans="20:33" x14ac:dyDescent="0.25">
      <c r="T750" s="4">
        <f t="shared" si="121"/>
        <v>0.11244999999999999</v>
      </c>
      <c r="U750" s="55">
        <f t="shared" si="122"/>
        <v>0</v>
      </c>
      <c r="V750" s="55">
        <f t="shared" si="123"/>
        <v>0</v>
      </c>
      <c r="Y750" s="55">
        <f t="shared" si="124"/>
        <v>0</v>
      </c>
      <c r="Z750" s="55">
        <f t="shared" si="125"/>
        <v>0</v>
      </c>
      <c r="AA750" s="55">
        <f t="shared" si="126"/>
        <v>9108916.2369551975</v>
      </c>
      <c r="AB750" s="55">
        <f t="shared" si="127"/>
        <v>-9712254.5492930785</v>
      </c>
      <c r="AC750" s="55">
        <f t="shared" si="128"/>
        <v>-603338.31233788095</v>
      </c>
      <c r="AD750" s="55">
        <f t="shared" si="129"/>
        <v>0</v>
      </c>
      <c r="AE750" s="14">
        <f t="shared" si="130"/>
        <v>1</v>
      </c>
      <c r="AF750" s="14">
        <f>PRODUCT($AE$3:$AE750)</f>
        <v>1.549318229084294</v>
      </c>
      <c r="AG750" s="120">
        <f>(POWER(AF750,1/COUNTA($J$3:$J750))-1)*360/28</f>
        <v>0.10870794921864459</v>
      </c>
    </row>
    <row r="751" spans="20:33" x14ac:dyDescent="0.25">
      <c r="T751" s="4">
        <f t="shared" si="121"/>
        <v>0.11244999999999999</v>
      </c>
      <c r="U751" s="55">
        <f t="shared" si="122"/>
        <v>0</v>
      </c>
      <c r="V751" s="55">
        <f t="shared" si="123"/>
        <v>0</v>
      </c>
      <c r="Y751" s="55">
        <f t="shared" si="124"/>
        <v>0</v>
      </c>
      <c r="Z751" s="55">
        <f t="shared" si="125"/>
        <v>0</v>
      </c>
      <c r="AA751" s="55">
        <f t="shared" si="126"/>
        <v>9108916.2369551975</v>
      </c>
      <c r="AB751" s="55">
        <f t="shared" si="127"/>
        <v>-9712254.5492930785</v>
      </c>
      <c r="AC751" s="55">
        <f t="shared" si="128"/>
        <v>-603338.31233788095</v>
      </c>
      <c r="AD751" s="55">
        <f t="shared" si="129"/>
        <v>0</v>
      </c>
      <c r="AE751" s="14">
        <f t="shared" si="130"/>
        <v>1</v>
      </c>
      <c r="AF751" s="14">
        <f>PRODUCT($AE$3:$AE751)</f>
        <v>1.549318229084294</v>
      </c>
      <c r="AG751" s="120">
        <f>(POWER(AF751,1/COUNTA($J$3:$J751))-1)*360/28</f>
        <v>0.10870794921864459</v>
      </c>
    </row>
    <row r="752" spans="20:33" x14ac:dyDescent="0.25">
      <c r="T752" s="4">
        <f t="shared" si="121"/>
        <v>0.11244999999999999</v>
      </c>
      <c r="U752" s="55">
        <f t="shared" si="122"/>
        <v>0</v>
      </c>
      <c r="V752" s="55">
        <f t="shared" si="123"/>
        <v>0</v>
      </c>
      <c r="Y752" s="55">
        <f t="shared" si="124"/>
        <v>0</v>
      </c>
      <c r="Z752" s="55">
        <f t="shared" si="125"/>
        <v>0</v>
      </c>
      <c r="AA752" s="55">
        <f t="shared" si="126"/>
        <v>9108916.2369551975</v>
      </c>
      <c r="AB752" s="55">
        <f t="shared" si="127"/>
        <v>-9712254.5492930785</v>
      </c>
      <c r="AC752" s="55">
        <f t="shared" si="128"/>
        <v>-603338.31233788095</v>
      </c>
      <c r="AD752" s="55">
        <f t="shared" si="129"/>
        <v>0</v>
      </c>
      <c r="AE752" s="14">
        <f t="shared" si="130"/>
        <v>1</v>
      </c>
      <c r="AF752" s="14">
        <f>PRODUCT($AE$3:$AE752)</f>
        <v>1.549318229084294</v>
      </c>
      <c r="AG752" s="120">
        <f>(POWER(AF752,1/COUNTA($J$3:$J752))-1)*360/28</f>
        <v>0.10870794921864459</v>
      </c>
    </row>
    <row r="753" spans="20:33" x14ac:dyDescent="0.25">
      <c r="T753" s="4">
        <f t="shared" si="121"/>
        <v>0.11244999999999999</v>
      </c>
      <c r="U753" s="55">
        <f t="shared" si="122"/>
        <v>0</v>
      </c>
      <c r="V753" s="55">
        <f t="shared" si="123"/>
        <v>0</v>
      </c>
      <c r="Y753" s="55">
        <f t="shared" si="124"/>
        <v>0</v>
      </c>
      <c r="Z753" s="55">
        <f t="shared" si="125"/>
        <v>0</v>
      </c>
      <c r="AA753" s="55">
        <f t="shared" si="126"/>
        <v>9108916.2369551975</v>
      </c>
      <c r="AB753" s="55">
        <f t="shared" si="127"/>
        <v>-9712254.5492930785</v>
      </c>
      <c r="AC753" s="55">
        <f t="shared" si="128"/>
        <v>-603338.31233788095</v>
      </c>
      <c r="AD753" s="55">
        <f t="shared" si="129"/>
        <v>0</v>
      </c>
      <c r="AE753" s="14">
        <f t="shared" si="130"/>
        <v>1</v>
      </c>
      <c r="AF753" s="14">
        <f>PRODUCT($AE$3:$AE753)</f>
        <v>1.549318229084294</v>
      </c>
      <c r="AG753" s="120">
        <f>(POWER(AF753,1/COUNTA($J$3:$J753))-1)*360/28</f>
        <v>0.10870794921864459</v>
      </c>
    </row>
    <row r="754" spans="20:33" x14ac:dyDescent="0.25">
      <c r="T754" s="4">
        <f t="shared" si="121"/>
        <v>0.11244999999999999</v>
      </c>
      <c r="U754" s="55">
        <f t="shared" si="122"/>
        <v>0</v>
      </c>
      <c r="V754" s="55">
        <f t="shared" si="123"/>
        <v>0</v>
      </c>
      <c r="Y754" s="55">
        <f t="shared" si="124"/>
        <v>0</v>
      </c>
      <c r="Z754" s="55">
        <f t="shared" si="125"/>
        <v>0</v>
      </c>
      <c r="AA754" s="55">
        <f t="shared" si="126"/>
        <v>9108916.2369551975</v>
      </c>
      <c r="AB754" s="55">
        <f t="shared" si="127"/>
        <v>-9712254.5492930785</v>
      </c>
      <c r="AC754" s="55">
        <f t="shared" si="128"/>
        <v>-603338.31233788095</v>
      </c>
      <c r="AD754" s="55">
        <f t="shared" si="129"/>
        <v>0</v>
      </c>
      <c r="AE754" s="14">
        <f t="shared" si="130"/>
        <v>1</v>
      </c>
      <c r="AF754" s="14">
        <f>PRODUCT($AE$3:$AE754)</f>
        <v>1.549318229084294</v>
      </c>
      <c r="AG754" s="120">
        <f>(POWER(AF754,1/COUNTA($J$3:$J754))-1)*360/28</f>
        <v>0.10870794921864459</v>
      </c>
    </row>
    <row r="755" spans="20:33" x14ac:dyDescent="0.25">
      <c r="T755" s="4">
        <f t="shared" si="121"/>
        <v>0.11244999999999999</v>
      </c>
      <c r="U755" s="55">
        <f t="shared" si="122"/>
        <v>0</v>
      </c>
      <c r="V755" s="55">
        <f t="shared" si="123"/>
        <v>0</v>
      </c>
      <c r="Y755" s="55">
        <f t="shared" si="124"/>
        <v>0</v>
      </c>
      <c r="Z755" s="55">
        <f t="shared" si="125"/>
        <v>0</v>
      </c>
      <c r="AA755" s="55">
        <f t="shared" si="126"/>
        <v>9108916.2369551975</v>
      </c>
      <c r="AB755" s="55">
        <f t="shared" si="127"/>
        <v>-9712254.5492930785</v>
      </c>
      <c r="AC755" s="55">
        <f t="shared" si="128"/>
        <v>-603338.31233788095</v>
      </c>
      <c r="AD755" s="55">
        <f t="shared" si="129"/>
        <v>0</v>
      </c>
      <c r="AE755" s="14">
        <f t="shared" si="130"/>
        <v>1</v>
      </c>
      <c r="AF755" s="14">
        <f>PRODUCT($AE$3:$AE755)</f>
        <v>1.549318229084294</v>
      </c>
      <c r="AG755" s="120">
        <f>(POWER(AF755,1/COUNTA($J$3:$J755))-1)*360/28</f>
        <v>0.10870794921864459</v>
      </c>
    </row>
    <row r="756" spans="20:33" x14ac:dyDescent="0.25">
      <c r="T756" s="4">
        <f t="shared" si="121"/>
        <v>0.11244999999999999</v>
      </c>
      <c r="U756" s="55">
        <f t="shared" si="122"/>
        <v>0</v>
      </c>
      <c r="V756" s="55">
        <f t="shared" si="123"/>
        <v>0</v>
      </c>
      <c r="Y756" s="55">
        <f t="shared" si="124"/>
        <v>0</v>
      </c>
      <c r="Z756" s="55">
        <f t="shared" si="125"/>
        <v>0</v>
      </c>
      <c r="AA756" s="55">
        <f t="shared" si="126"/>
        <v>9108916.2369551975</v>
      </c>
      <c r="AB756" s="55">
        <f t="shared" si="127"/>
        <v>-9712254.5492930785</v>
      </c>
      <c r="AC756" s="55">
        <f t="shared" si="128"/>
        <v>-603338.31233788095</v>
      </c>
      <c r="AD756" s="55">
        <f t="shared" si="129"/>
        <v>0</v>
      </c>
      <c r="AE756" s="14">
        <f t="shared" si="130"/>
        <v>1</v>
      </c>
      <c r="AF756" s="14">
        <f>PRODUCT($AE$3:$AE756)</f>
        <v>1.549318229084294</v>
      </c>
      <c r="AG756" s="120">
        <f>(POWER(AF756,1/COUNTA($J$3:$J756))-1)*360/28</f>
        <v>0.10870794921864459</v>
      </c>
    </row>
    <row r="757" spans="20:33" x14ac:dyDescent="0.25">
      <c r="T757" s="4">
        <f t="shared" si="121"/>
        <v>0.11244999999999999</v>
      </c>
      <c r="U757" s="55">
        <f t="shared" si="122"/>
        <v>0</v>
      </c>
      <c r="V757" s="55">
        <f t="shared" si="123"/>
        <v>0</v>
      </c>
      <c r="Y757" s="55">
        <f t="shared" si="124"/>
        <v>0</v>
      </c>
      <c r="Z757" s="55">
        <f t="shared" si="125"/>
        <v>0</v>
      </c>
      <c r="AA757" s="55">
        <f t="shared" si="126"/>
        <v>9108916.2369551975</v>
      </c>
      <c r="AB757" s="55">
        <f t="shared" si="127"/>
        <v>-9712254.5492930785</v>
      </c>
      <c r="AC757" s="55">
        <f t="shared" si="128"/>
        <v>-603338.31233788095</v>
      </c>
      <c r="AD757" s="55">
        <f t="shared" si="129"/>
        <v>0</v>
      </c>
      <c r="AE757" s="14">
        <f t="shared" si="130"/>
        <v>1</v>
      </c>
      <c r="AF757" s="14">
        <f>PRODUCT($AE$3:$AE757)</f>
        <v>1.549318229084294</v>
      </c>
      <c r="AG757" s="120">
        <f>(POWER(AF757,1/COUNTA($J$3:$J757))-1)*360/28</f>
        <v>0.10870794921864459</v>
      </c>
    </row>
    <row r="758" spans="20:33" x14ac:dyDescent="0.25">
      <c r="T758" s="4">
        <f t="shared" si="121"/>
        <v>0.11244999999999999</v>
      </c>
      <c r="U758" s="55">
        <f t="shared" si="122"/>
        <v>0</v>
      </c>
      <c r="V758" s="55">
        <f t="shared" si="123"/>
        <v>0</v>
      </c>
      <c r="Y758" s="55">
        <f t="shared" si="124"/>
        <v>0</v>
      </c>
      <c r="Z758" s="55">
        <f t="shared" si="125"/>
        <v>0</v>
      </c>
      <c r="AA758" s="55">
        <f t="shared" si="126"/>
        <v>9108916.2369551975</v>
      </c>
      <c r="AB758" s="55">
        <f t="shared" si="127"/>
        <v>-9712254.5492930785</v>
      </c>
      <c r="AC758" s="55">
        <f t="shared" si="128"/>
        <v>-603338.31233788095</v>
      </c>
      <c r="AD758" s="55">
        <f t="shared" si="129"/>
        <v>0</v>
      </c>
      <c r="AE758" s="14">
        <f t="shared" si="130"/>
        <v>1</v>
      </c>
      <c r="AF758" s="14">
        <f>PRODUCT($AE$3:$AE758)</f>
        <v>1.549318229084294</v>
      </c>
      <c r="AG758" s="120">
        <f>(POWER(AF758,1/COUNTA($J$3:$J758))-1)*360/28</f>
        <v>0.10870794921864459</v>
      </c>
    </row>
    <row r="759" spans="20:33" x14ac:dyDescent="0.25">
      <c r="T759" s="4">
        <f t="shared" si="121"/>
        <v>0.11244999999999999</v>
      </c>
      <c r="U759" s="55">
        <f t="shared" si="122"/>
        <v>0</v>
      </c>
      <c r="V759" s="55">
        <f t="shared" si="123"/>
        <v>0</v>
      </c>
      <c r="Y759" s="55">
        <f t="shared" si="124"/>
        <v>0</v>
      </c>
      <c r="Z759" s="55">
        <f t="shared" si="125"/>
        <v>0</v>
      </c>
      <c r="AA759" s="55">
        <f t="shared" si="126"/>
        <v>9108916.2369551975</v>
      </c>
      <c r="AB759" s="55">
        <f t="shared" si="127"/>
        <v>-9712254.5492930785</v>
      </c>
      <c r="AC759" s="55">
        <f t="shared" si="128"/>
        <v>-603338.31233788095</v>
      </c>
      <c r="AD759" s="55">
        <f t="shared" si="129"/>
        <v>0</v>
      </c>
      <c r="AE759" s="14">
        <f t="shared" si="130"/>
        <v>1</v>
      </c>
      <c r="AF759" s="14">
        <f>PRODUCT($AE$3:$AE759)</f>
        <v>1.549318229084294</v>
      </c>
      <c r="AG759" s="120">
        <f>(POWER(AF759,1/COUNTA($J$3:$J759))-1)*360/28</f>
        <v>0.10870794921864459</v>
      </c>
    </row>
    <row r="760" spans="20:33" x14ac:dyDescent="0.25">
      <c r="T760" s="4">
        <f t="shared" ref="T760:T823" si="131">_xlfn.IFNA(INDEX($E$6:$E$24,MATCH($K760,$C$6:$C$24,1))/100,$D$1/100)</f>
        <v>0.11244999999999999</v>
      </c>
      <c r="U760" s="55">
        <f t="shared" ref="U760:U823" si="132">(-1*S760)*T760*Q760/360</f>
        <v>0</v>
      </c>
      <c r="V760" s="55">
        <f t="shared" si="123"/>
        <v>0</v>
      </c>
      <c r="Y760" s="55">
        <f t="shared" si="124"/>
        <v>0</v>
      </c>
      <c r="Z760" s="55">
        <f t="shared" si="125"/>
        <v>0</v>
      </c>
      <c r="AA760" s="55">
        <f t="shared" si="126"/>
        <v>9108916.2369551975</v>
      </c>
      <c r="AB760" s="55">
        <f t="shared" si="127"/>
        <v>-9712254.5492930785</v>
      </c>
      <c r="AC760" s="55">
        <f t="shared" si="128"/>
        <v>-603338.31233788095</v>
      </c>
      <c r="AD760" s="55">
        <f t="shared" si="129"/>
        <v>0</v>
      </c>
      <c r="AE760" s="14">
        <f t="shared" si="130"/>
        <v>1</v>
      </c>
      <c r="AF760" s="14">
        <f>PRODUCT($AE$3:$AE760)</f>
        <v>1.549318229084294</v>
      </c>
      <c r="AG760" s="120">
        <f>(POWER(AF760,1/COUNTA($J$3:$J760))-1)*360/28</f>
        <v>0.10870794921864459</v>
      </c>
    </row>
    <row r="761" spans="20:33" x14ac:dyDescent="0.25">
      <c r="T761" s="4">
        <f t="shared" si="131"/>
        <v>0.11244999999999999</v>
      </c>
      <c r="U761" s="55">
        <f t="shared" si="132"/>
        <v>0</v>
      </c>
      <c r="V761" s="55">
        <f t="shared" si="123"/>
        <v>0</v>
      </c>
      <c r="Y761" s="55">
        <f t="shared" si="124"/>
        <v>0</v>
      </c>
      <c r="Z761" s="55">
        <f t="shared" si="125"/>
        <v>0</v>
      </c>
      <c r="AA761" s="55">
        <f t="shared" si="126"/>
        <v>9108916.2369551975</v>
      </c>
      <c r="AB761" s="55">
        <f t="shared" si="127"/>
        <v>-9712254.5492930785</v>
      </c>
      <c r="AC761" s="55">
        <f t="shared" si="128"/>
        <v>-603338.31233788095</v>
      </c>
      <c r="AD761" s="55">
        <f t="shared" si="129"/>
        <v>0</v>
      </c>
      <c r="AE761" s="14">
        <f t="shared" si="130"/>
        <v>1</v>
      </c>
      <c r="AF761" s="14">
        <f>PRODUCT($AE$3:$AE761)</f>
        <v>1.549318229084294</v>
      </c>
      <c r="AG761" s="120">
        <f>(POWER(AF761,1/COUNTA($J$3:$J761))-1)*360/28</f>
        <v>0.10870794921864459</v>
      </c>
    </row>
    <row r="762" spans="20:33" x14ac:dyDescent="0.25">
      <c r="T762" s="4">
        <f t="shared" si="131"/>
        <v>0.11244999999999999</v>
      </c>
      <c r="U762" s="55">
        <f t="shared" si="132"/>
        <v>0</v>
      </c>
      <c r="V762" s="55">
        <f t="shared" si="123"/>
        <v>0</v>
      </c>
      <c r="Y762" s="55">
        <f t="shared" si="124"/>
        <v>0</v>
      </c>
      <c r="Z762" s="55">
        <f t="shared" si="125"/>
        <v>0</v>
      </c>
      <c r="AA762" s="55">
        <f t="shared" si="126"/>
        <v>9108916.2369551975</v>
      </c>
      <c r="AB762" s="55">
        <f t="shared" si="127"/>
        <v>-9712254.5492930785</v>
      </c>
      <c r="AC762" s="55">
        <f t="shared" si="128"/>
        <v>-603338.31233788095</v>
      </c>
      <c r="AD762" s="55">
        <f t="shared" si="129"/>
        <v>0</v>
      </c>
      <c r="AE762" s="14">
        <f t="shared" si="130"/>
        <v>1</v>
      </c>
      <c r="AF762" s="14">
        <f>PRODUCT($AE$3:$AE762)</f>
        <v>1.549318229084294</v>
      </c>
      <c r="AG762" s="120">
        <f>(POWER(AF762,1/COUNTA($J$3:$J762))-1)*360/28</f>
        <v>0.10870794921864459</v>
      </c>
    </row>
    <row r="763" spans="20:33" x14ac:dyDescent="0.25">
      <c r="T763" s="4">
        <f t="shared" si="131"/>
        <v>0.11244999999999999</v>
      </c>
      <c r="U763" s="55">
        <f t="shared" si="132"/>
        <v>0</v>
      </c>
      <c r="V763" s="55">
        <f t="shared" si="123"/>
        <v>0</v>
      </c>
      <c r="Y763" s="55">
        <f t="shared" si="124"/>
        <v>0</v>
      </c>
      <c r="Z763" s="55">
        <f t="shared" si="125"/>
        <v>0</v>
      </c>
      <c r="AA763" s="55">
        <f t="shared" si="126"/>
        <v>9108916.2369551975</v>
      </c>
      <c r="AB763" s="55">
        <f t="shared" si="127"/>
        <v>-9712254.5492930785</v>
      </c>
      <c r="AC763" s="55">
        <f t="shared" si="128"/>
        <v>-603338.31233788095</v>
      </c>
      <c r="AD763" s="55">
        <f t="shared" si="129"/>
        <v>0</v>
      </c>
      <c r="AE763" s="14">
        <f t="shared" si="130"/>
        <v>1</v>
      </c>
      <c r="AF763" s="14">
        <f>PRODUCT($AE$3:$AE763)</f>
        <v>1.549318229084294</v>
      </c>
      <c r="AG763" s="120">
        <f>(POWER(AF763,1/COUNTA($J$3:$J763))-1)*360/28</f>
        <v>0.10870794921864459</v>
      </c>
    </row>
    <row r="764" spans="20:33" x14ac:dyDescent="0.25">
      <c r="T764" s="4">
        <f t="shared" si="131"/>
        <v>0.11244999999999999</v>
      </c>
      <c r="U764" s="55">
        <f t="shared" si="132"/>
        <v>0</v>
      </c>
      <c r="V764" s="55">
        <f t="shared" si="123"/>
        <v>0</v>
      </c>
      <c r="Y764" s="55">
        <f t="shared" si="124"/>
        <v>0</v>
      </c>
      <c r="Z764" s="55">
        <f t="shared" si="125"/>
        <v>0</v>
      </c>
      <c r="AA764" s="55">
        <f t="shared" si="126"/>
        <v>9108916.2369551975</v>
      </c>
      <c r="AB764" s="55">
        <f t="shared" si="127"/>
        <v>-9712254.5492930785</v>
      </c>
      <c r="AC764" s="55">
        <f t="shared" si="128"/>
        <v>-603338.31233788095</v>
      </c>
      <c r="AD764" s="55">
        <f t="shared" si="129"/>
        <v>0</v>
      </c>
      <c r="AE764" s="14">
        <f t="shared" si="130"/>
        <v>1</v>
      </c>
      <c r="AF764" s="14">
        <f>PRODUCT($AE$3:$AE764)</f>
        <v>1.549318229084294</v>
      </c>
      <c r="AG764" s="120">
        <f>(POWER(AF764,1/COUNTA($J$3:$J764))-1)*360/28</f>
        <v>0.10870794921864459</v>
      </c>
    </row>
    <row r="765" spans="20:33" x14ac:dyDescent="0.25">
      <c r="T765" s="4">
        <f t="shared" si="131"/>
        <v>0.11244999999999999</v>
      </c>
      <c r="U765" s="55">
        <f t="shared" si="132"/>
        <v>0</v>
      </c>
      <c r="V765" s="55">
        <f t="shared" si="123"/>
        <v>0</v>
      </c>
      <c r="Y765" s="55">
        <f t="shared" si="124"/>
        <v>0</v>
      </c>
      <c r="Z765" s="55">
        <f t="shared" si="125"/>
        <v>0</v>
      </c>
      <c r="AA765" s="55">
        <f t="shared" si="126"/>
        <v>9108916.2369551975</v>
      </c>
      <c r="AB765" s="55">
        <f t="shared" si="127"/>
        <v>-9712254.5492930785</v>
      </c>
      <c r="AC765" s="55">
        <f t="shared" si="128"/>
        <v>-603338.31233788095</v>
      </c>
      <c r="AD765" s="55">
        <f t="shared" si="129"/>
        <v>0</v>
      </c>
      <c r="AE765" s="14">
        <f t="shared" si="130"/>
        <v>1</v>
      </c>
      <c r="AF765" s="14">
        <f>PRODUCT($AE$3:$AE765)</f>
        <v>1.549318229084294</v>
      </c>
      <c r="AG765" s="120">
        <f>(POWER(AF765,1/COUNTA($J$3:$J765))-1)*360/28</f>
        <v>0.10870794921864459</v>
      </c>
    </row>
    <row r="766" spans="20:33" x14ac:dyDescent="0.25">
      <c r="T766" s="4">
        <f t="shared" si="131"/>
        <v>0.11244999999999999</v>
      </c>
      <c r="U766" s="55">
        <f t="shared" si="132"/>
        <v>0</v>
      </c>
      <c r="V766" s="55">
        <f t="shared" si="123"/>
        <v>0</v>
      </c>
      <c r="Y766" s="55">
        <f t="shared" si="124"/>
        <v>0</v>
      </c>
      <c r="Z766" s="55">
        <f t="shared" si="125"/>
        <v>0</v>
      </c>
      <c r="AA766" s="55">
        <f t="shared" si="126"/>
        <v>9108916.2369551975</v>
      </c>
      <c r="AB766" s="55">
        <f t="shared" si="127"/>
        <v>-9712254.5492930785</v>
      </c>
      <c r="AC766" s="55">
        <f t="shared" si="128"/>
        <v>-603338.31233788095</v>
      </c>
      <c r="AD766" s="55">
        <f t="shared" si="129"/>
        <v>0</v>
      </c>
      <c r="AE766" s="14">
        <f t="shared" si="130"/>
        <v>1</v>
      </c>
      <c r="AF766" s="14">
        <f>PRODUCT($AE$3:$AE766)</f>
        <v>1.549318229084294</v>
      </c>
      <c r="AG766" s="120">
        <f>(POWER(AF766,1/COUNTA($J$3:$J766))-1)*360/28</f>
        <v>0.10870794921864459</v>
      </c>
    </row>
    <row r="767" spans="20:33" x14ac:dyDescent="0.25">
      <c r="T767" s="4">
        <f t="shared" si="131"/>
        <v>0.11244999999999999</v>
      </c>
      <c r="U767" s="55">
        <f t="shared" si="132"/>
        <v>0</v>
      </c>
      <c r="V767" s="55">
        <f t="shared" si="123"/>
        <v>0</v>
      </c>
      <c r="Y767" s="55">
        <f t="shared" si="124"/>
        <v>0</v>
      </c>
      <c r="Z767" s="55">
        <f t="shared" si="125"/>
        <v>0</v>
      </c>
      <c r="AA767" s="55">
        <f t="shared" si="126"/>
        <v>9108916.2369551975</v>
      </c>
      <c r="AB767" s="55">
        <f t="shared" si="127"/>
        <v>-9712254.5492930785</v>
      </c>
      <c r="AC767" s="55">
        <f t="shared" si="128"/>
        <v>-603338.31233788095</v>
      </c>
      <c r="AD767" s="55">
        <f t="shared" si="129"/>
        <v>0</v>
      </c>
      <c r="AE767" s="14">
        <f t="shared" si="130"/>
        <v>1</v>
      </c>
      <c r="AF767" s="14">
        <f>PRODUCT($AE$3:$AE767)</f>
        <v>1.549318229084294</v>
      </c>
      <c r="AG767" s="120">
        <f>(POWER(AF767,1/COUNTA($J$3:$J767))-1)*360/28</f>
        <v>0.10870794921864459</v>
      </c>
    </row>
    <row r="768" spans="20:33" x14ac:dyDescent="0.25">
      <c r="T768" s="4">
        <f t="shared" si="131"/>
        <v>0.11244999999999999</v>
      </c>
      <c r="U768" s="55">
        <f t="shared" si="132"/>
        <v>0</v>
      </c>
      <c r="V768" s="55">
        <f t="shared" si="123"/>
        <v>0</v>
      </c>
      <c r="Y768" s="55">
        <f t="shared" si="124"/>
        <v>0</v>
      </c>
      <c r="Z768" s="55">
        <f t="shared" si="125"/>
        <v>0</v>
      </c>
      <c r="AA768" s="55">
        <f t="shared" si="126"/>
        <v>9108916.2369551975</v>
      </c>
      <c r="AB768" s="55">
        <f t="shared" si="127"/>
        <v>-9712254.5492930785</v>
      </c>
      <c r="AC768" s="55">
        <f t="shared" si="128"/>
        <v>-603338.31233788095</v>
      </c>
      <c r="AD768" s="55">
        <f t="shared" si="129"/>
        <v>0</v>
      </c>
      <c r="AE768" s="14">
        <f t="shared" si="130"/>
        <v>1</v>
      </c>
      <c r="AF768" s="14">
        <f>PRODUCT($AE$3:$AE768)</f>
        <v>1.549318229084294</v>
      </c>
      <c r="AG768" s="120">
        <f>(POWER(AF768,1/COUNTA($J$3:$J768))-1)*360/28</f>
        <v>0.10870794921864459</v>
      </c>
    </row>
    <row r="769" spans="20:33" x14ac:dyDescent="0.25">
      <c r="T769" s="4">
        <f t="shared" si="131"/>
        <v>0.11244999999999999</v>
      </c>
      <c r="U769" s="55">
        <f t="shared" si="132"/>
        <v>0</v>
      </c>
      <c r="V769" s="55">
        <f t="shared" si="123"/>
        <v>0</v>
      </c>
      <c r="Y769" s="55">
        <f t="shared" si="124"/>
        <v>0</v>
      </c>
      <c r="Z769" s="55">
        <f t="shared" si="125"/>
        <v>0</v>
      </c>
      <c r="AA769" s="55">
        <f t="shared" si="126"/>
        <v>9108916.2369551975</v>
      </c>
      <c r="AB769" s="55">
        <f t="shared" si="127"/>
        <v>-9712254.5492930785</v>
      </c>
      <c r="AC769" s="55">
        <f t="shared" si="128"/>
        <v>-603338.31233788095</v>
      </c>
      <c r="AD769" s="55">
        <f t="shared" si="129"/>
        <v>0</v>
      </c>
      <c r="AE769" s="14">
        <f t="shared" si="130"/>
        <v>1</v>
      </c>
      <c r="AF769" s="14">
        <f>PRODUCT($AE$3:$AE769)</f>
        <v>1.549318229084294</v>
      </c>
      <c r="AG769" s="120">
        <f>(POWER(AF769,1/COUNTA($J$3:$J769))-1)*360/28</f>
        <v>0.10870794921864459</v>
      </c>
    </row>
    <row r="770" spans="20:33" x14ac:dyDescent="0.25">
      <c r="T770" s="4">
        <f t="shared" si="131"/>
        <v>0.11244999999999999</v>
      </c>
      <c r="U770" s="55">
        <f t="shared" si="132"/>
        <v>0</v>
      </c>
      <c r="V770" s="55">
        <f t="shared" si="123"/>
        <v>0</v>
      </c>
      <c r="Y770" s="55">
        <f t="shared" si="124"/>
        <v>0</v>
      </c>
      <c r="Z770" s="55">
        <f t="shared" si="125"/>
        <v>0</v>
      </c>
      <c r="AA770" s="55">
        <f t="shared" si="126"/>
        <v>9108916.2369551975</v>
      </c>
      <c r="AB770" s="55">
        <f t="shared" si="127"/>
        <v>-9712254.5492930785</v>
      </c>
      <c r="AC770" s="55">
        <f t="shared" si="128"/>
        <v>-603338.31233788095</v>
      </c>
      <c r="AD770" s="55">
        <f t="shared" si="129"/>
        <v>0</v>
      </c>
      <c r="AE770" s="14">
        <f t="shared" si="130"/>
        <v>1</v>
      </c>
      <c r="AF770" s="14">
        <f>PRODUCT($AE$3:$AE770)</f>
        <v>1.549318229084294</v>
      </c>
      <c r="AG770" s="120">
        <f>(POWER(AF770,1/COUNTA($J$3:$J770))-1)*360/28</f>
        <v>0.10870794921864459</v>
      </c>
    </row>
    <row r="771" spans="20:33" x14ac:dyDescent="0.25">
      <c r="T771" s="4">
        <f t="shared" si="131"/>
        <v>0.11244999999999999</v>
      </c>
      <c r="U771" s="55">
        <f t="shared" si="132"/>
        <v>0</v>
      </c>
      <c r="V771" s="55">
        <f t="shared" si="123"/>
        <v>0</v>
      </c>
      <c r="Y771" s="55">
        <f t="shared" si="124"/>
        <v>0</v>
      </c>
      <c r="Z771" s="55">
        <f t="shared" si="125"/>
        <v>0</v>
      </c>
      <c r="AA771" s="55">
        <f t="shared" si="126"/>
        <v>9108916.2369551975</v>
      </c>
      <c r="AB771" s="55">
        <f t="shared" si="127"/>
        <v>-9712254.5492930785</v>
      </c>
      <c r="AC771" s="55">
        <f t="shared" si="128"/>
        <v>-603338.31233788095</v>
      </c>
      <c r="AD771" s="55">
        <f t="shared" si="129"/>
        <v>0</v>
      </c>
      <c r="AE771" s="14">
        <f t="shared" si="130"/>
        <v>1</v>
      </c>
      <c r="AF771" s="14">
        <f>PRODUCT($AE$3:$AE771)</f>
        <v>1.549318229084294</v>
      </c>
      <c r="AG771" s="120">
        <f>(POWER(AF771,1/COUNTA($J$3:$J771))-1)*360/28</f>
        <v>0.10870794921864459</v>
      </c>
    </row>
    <row r="772" spans="20:33" x14ac:dyDescent="0.25">
      <c r="T772" s="4">
        <f t="shared" si="131"/>
        <v>0.11244999999999999</v>
      </c>
      <c r="U772" s="55">
        <f t="shared" si="132"/>
        <v>0</v>
      </c>
      <c r="V772" s="55">
        <f t="shared" ref="V772:V835" si="133">+N772+U772</f>
        <v>0</v>
      </c>
      <c r="Y772" s="55">
        <f t="shared" si="124"/>
        <v>0</v>
      </c>
      <c r="Z772" s="55">
        <f t="shared" si="125"/>
        <v>0</v>
      </c>
      <c r="AA772" s="55">
        <f t="shared" si="126"/>
        <v>9108916.2369551975</v>
      </c>
      <c r="AB772" s="55">
        <f t="shared" si="127"/>
        <v>-9712254.5492930785</v>
      </c>
      <c r="AC772" s="55">
        <f t="shared" si="128"/>
        <v>-603338.31233788095</v>
      </c>
      <c r="AD772" s="55">
        <f t="shared" si="129"/>
        <v>0</v>
      </c>
      <c r="AE772" s="14">
        <f t="shared" si="130"/>
        <v>1</v>
      </c>
      <c r="AF772" s="14">
        <f>PRODUCT($AE$3:$AE772)</f>
        <v>1.549318229084294</v>
      </c>
      <c r="AG772" s="120">
        <f>(POWER(AF772,1/COUNTA($J$3:$J772))-1)*360/28</f>
        <v>0.10870794921864459</v>
      </c>
    </row>
    <row r="773" spans="20:33" x14ac:dyDescent="0.25">
      <c r="T773" s="4">
        <f t="shared" si="131"/>
        <v>0.11244999999999999</v>
      </c>
      <c r="U773" s="55">
        <f t="shared" si="132"/>
        <v>0</v>
      </c>
      <c r="V773" s="55">
        <f t="shared" si="133"/>
        <v>0</v>
      </c>
      <c r="Y773" s="55">
        <f t="shared" si="124"/>
        <v>0</v>
      </c>
      <c r="Z773" s="55">
        <f t="shared" si="125"/>
        <v>0</v>
      </c>
      <c r="AA773" s="55">
        <f t="shared" si="126"/>
        <v>9108916.2369551975</v>
      </c>
      <c r="AB773" s="55">
        <f t="shared" si="127"/>
        <v>-9712254.5492930785</v>
      </c>
      <c r="AC773" s="55">
        <f t="shared" si="128"/>
        <v>-603338.31233788095</v>
      </c>
      <c r="AD773" s="55">
        <f t="shared" si="129"/>
        <v>0</v>
      </c>
      <c r="AE773" s="14">
        <f t="shared" si="130"/>
        <v>1</v>
      </c>
      <c r="AF773" s="14">
        <f>PRODUCT($AE$3:$AE773)</f>
        <v>1.549318229084294</v>
      </c>
      <c r="AG773" s="120">
        <f>(POWER(AF773,1/COUNTA($J$3:$J773))-1)*360/28</f>
        <v>0.10870794921864459</v>
      </c>
    </row>
    <row r="774" spans="20:33" x14ac:dyDescent="0.25">
      <c r="T774" s="4">
        <f t="shared" si="131"/>
        <v>0.11244999999999999</v>
      </c>
      <c r="U774" s="55">
        <f t="shared" si="132"/>
        <v>0</v>
      </c>
      <c r="V774" s="55">
        <f t="shared" si="133"/>
        <v>0</v>
      </c>
      <c r="Y774" s="55">
        <f t="shared" ref="Y774:Y837" si="134">+P774*X774</f>
        <v>0</v>
      </c>
      <c r="Z774" s="55">
        <f t="shared" ref="Z774:Z837" si="135">+S774*$Z$2*$Q774/360</f>
        <v>0</v>
      </c>
      <c r="AA774" s="55">
        <f t="shared" ref="AA774:AA837" si="136">+AA773*(1+$Z$2*$Q774/360)+Z774</f>
        <v>9108916.2369551975</v>
      </c>
      <c r="AB774" s="55">
        <f t="shared" ref="AB774:AB837" si="137">+AB773*(1+$W774*$Q774/360)+O774</f>
        <v>-9712254.5492930785</v>
      </c>
      <c r="AC774" s="55">
        <f t="shared" ref="AC774:AC837" si="138">+AA774+AB774</f>
        <v>-603338.31233788095</v>
      </c>
      <c r="AD774" s="55">
        <f t="shared" ref="AD774:AD837" si="139">+AC774*X774</f>
        <v>0</v>
      </c>
      <c r="AE774" s="14">
        <f t="shared" ref="AE774:AE837" si="140">+(1+W774*Q774/360)</f>
        <v>1</v>
      </c>
      <c r="AF774" s="14">
        <f>PRODUCT($AE$3:$AE774)</f>
        <v>1.549318229084294</v>
      </c>
      <c r="AG774" s="120">
        <f>(POWER(AF774,1/COUNTA($J$3:$J774))-1)*360/28</f>
        <v>0.10870794921864459</v>
      </c>
    </row>
    <row r="775" spans="20:33" x14ac:dyDescent="0.25">
      <c r="T775" s="4">
        <f t="shared" si="131"/>
        <v>0.11244999999999999</v>
      </c>
      <c r="U775" s="55">
        <f t="shared" si="132"/>
        <v>0</v>
      </c>
      <c r="V775" s="55">
        <f t="shared" si="133"/>
        <v>0</v>
      </c>
      <c r="Y775" s="55">
        <f t="shared" si="134"/>
        <v>0</v>
      </c>
      <c r="Z775" s="55">
        <f t="shared" si="135"/>
        <v>0</v>
      </c>
      <c r="AA775" s="55">
        <f t="shared" si="136"/>
        <v>9108916.2369551975</v>
      </c>
      <c r="AB775" s="55">
        <f t="shared" si="137"/>
        <v>-9712254.5492930785</v>
      </c>
      <c r="AC775" s="55">
        <f t="shared" si="138"/>
        <v>-603338.31233788095</v>
      </c>
      <c r="AD775" s="55">
        <f t="shared" si="139"/>
        <v>0</v>
      </c>
      <c r="AE775" s="14">
        <f t="shared" si="140"/>
        <v>1</v>
      </c>
      <c r="AF775" s="14">
        <f>PRODUCT($AE$3:$AE775)</f>
        <v>1.549318229084294</v>
      </c>
      <c r="AG775" s="120">
        <f>(POWER(AF775,1/COUNTA($J$3:$J775))-1)*360/28</f>
        <v>0.10870794921864459</v>
      </c>
    </row>
    <row r="776" spans="20:33" x14ac:dyDescent="0.25">
      <c r="T776" s="4">
        <f t="shared" si="131"/>
        <v>0.11244999999999999</v>
      </c>
      <c r="U776" s="55">
        <f t="shared" si="132"/>
        <v>0</v>
      </c>
      <c r="V776" s="55">
        <f t="shared" si="133"/>
        <v>0</v>
      </c>
      <c r="Y776" s="55">
        <f t="shared" si="134"/>
        <v>0</v>
      </c>
      <c r="Z776" s="55">
        <f t="shared" si="135"/>
        <v>0</v>
      </c>
      <c r="AA776" s="55">
        <f t="shared" si="136"/>
        <v>9108916.2369551975</v>
      </c>
      <c r="AB776" s="55">
        <f t="shared" si="137"/>
        <v>-9712254.5492930785</v>
      </c>
      <c r="AC776" s="55">
        <f t="shared" si="138"/>
        <v>-603338.31233788095</v>
      </c>
      <c r="AD776" s="55">
        <f t="shared" si="139"/>
        <v>0</v>
      </c>
      <c r="AE776" s="14">
        <f t="shared" si="140"/>
        <v>1</v>
      </c>
      <c r="AF776" s="14">
        <f>PRODUCT($AE$3:$AE776)</f>
        <v>1.549318229084294</v>
      </c>
      <c r="AG776" s="120">
        <f>(POWER(AF776,1/COUNTA($J$3:$J776))-1)*360/28</f>
        <v>0.10870794921864459</v>
      </c>
    </row>
    <row r="777" spans="20:33" x14ac:dyDescent="0.25">
      <c r="T777" s="4">
        <f t="shared" si="131"/>
        <v>0.11244999999999999</v>
      </c>
      <c r="U777" s="55">
        <f t="shared" si="132"/>
        <v>0</v>
      </c>
      <c r="V777" s="55">
        <f t="shared" si="133"/>
        <v>0</v>
      </c>
      <c r="Y777" s="55">
        <f t="shared" si="134"/>
        <v>0</v>
      </c>
      <c r="Z777" s="55">
        <f t="shared" si="135"/>
        <v>0</v>
      </c>
      <c r="AA777" s="55">
        <f t="shared" si="136"/>
        <v>9108916.2369551975</v>
      </c>
      <c r="AB777" s="55">
        <f t="shared" si="137"/>
        <v>-9712254.5492930785</v>
      </c>
      <c r="AC777" s="55">
        <f t="shared" si="138"/>
        <v>-603338.31233788095</v>
      </c>
      <c r="AD777" s="55">
        <f t="shared" si="139"/>
        <v>0</v>
      </c>
      <c r="AE777" s="14">
        <f t="shared" si="140"/>
        <v>1</v>
      </c>
      <c r="AF777" s="14">
        <f>PRODUCT($AE$3:$AE777)</f>
        <v>1.549318229084294</v>
      </c>
      <c r="AG777" s="120">
        <f>(POWER(AF777,1/COUNTA($J$3:$J777))-1)*360/28</f>
        <v>0.10870794921864459</v>
      </c>
    </row>
    <row r="778" spans="20:33" x14ac:dyDescent="0.25">
      <c r="T778" s="4">
        <f t="shared" si="131"/>
        <v>0.11244999999999999</v>
      </c>
      <c r="U778" s="55">
        <f t="shared" si="132"/>
        <v>0</v>
      </c>
      <c r="V778" s="55">
        <f t="shared" si="133"/>
        <v>0</v>
      </c>
      <c r="Y778" s="55">
        <f t="shared" si="134"/>
        <v>0</v>
      </c>
      <c r="Z778" s="55">
        <f t="shared" si="135"/>
        <v>0</v>
      </c>
      <c r="AA778" s="55">
        <f t="shared" si="136"/>
        <v>9108916.2369551975</v>
      </c>
      <c r="AB778" s="55">
        <f t="shared" si="137"/>
        <v>-9712254.5492930785</v>
      </c>
      <c r="AC778" s="55">
        <f t="shared" si="138"/>
        <v>-603338.31233788095</v>
      </c>
      <c r="AD778" s="55">
        <f t="shared" si="139"/>
        <v>0</v>
      </c>
      <c r="AE778" s="14">
        <f t="shared" si="140"/>
        <v>1</v>
      </c>
      <c r="AF778" s="14">
        <f>PRODUCT($AE$3:$AE778)</f>
        <v>1.549318229084294</v>
      </c>
      <c r="AG778" s="120">
        <f>(POWER(AF778,1/COUNTA($J$3:$J778))-1)*360/28</f>
        <v>0.10870794921864459</v>
      </c>
    </row>
    <row r="779" spans="20:33" x14ac:dyDescent="0.25">
      <c r="T779" s="4">
        <f t="shared" si="131"/>
        <v>0.11244999999999999</v>
      </c>
      <c r="U779" s="55">
        <f t="shared" si="132"/>
        <v>0</v>
      </c>
      <c r="V779" s="55">
        <f t="shared" si="133"/>
        <v>0</v>
      </c>
      <c r="Y779" s="55">
        <f t="shared" si="134"/>
        <v>0</v>
      </c>
      <c r="Z779" s="55">
        <f t="shared" si="135"/>
        <v>0</v>
      </c>
      <c r="AA779" s="55">
        <f t="shared" si="136"/>
        <v>9108916.2369551975</v>
      </c>
      <c r="AB779" s="55">
        <f t="shared" si="137"/>
        <v>-9712254.5492930785</v>
      </c>
      <c r="AC779" s="55">
        <f t="shared" si="138"/>
        <v>-603338.31233788095</v>
      </c>
      <c r="AD779" s="55">
        <f t="shared" si="139"/>
        <v>0</v>
      </c>
      <c r="AE779" s="14">
        <f t="shared" si="140"/>
        <v>1</v>
      </c>
      <c r="AF779" s="14">
        <f>PRODUCT($AE$3:$AE779)</f>
        <v>1.549318229084294</v>
      </c>
      <c r="AG779" s="120">
        <f>(POWER(AF779,1/COUNTA($J$3:$J779))-1)*360/28</f>
        <v>0.10870794921864459</v>
      </c>
    </row>
    <row r="780" spans="20:33" x14ac:dyDescent="0.25">
      <c r="T780" s="4">
        <f t="shared" si="131"/>
        <v>0.11244999999999999</v>
      </c>
      <c r="U780" s="55">
        <f t="shared" si="132"/>
        <v>0</v>
      </c>
      <c r="V780" s="55">
        <f t="shared" si="133"/>
        <v>0</v>
      </c>
      <c r="Y780" s="55">
        <f t="shared" si="134"/>
        <v>0</v>
      </c>
      <c r="Z780" s="55">
        <f t="shared" si="135"/>
        <v>0</v>
      </c>
      <c r="AA780" s="55">
        <f t="shared" si="136"/>
        <v>9108916.2369551975</v>
      </c>
      <c r="AB780" s="55">
        <f t="shared" si="137"/>
        <v>-9712254.5492930785</v>
      </c>
      <c r="AC780" s="55">
        <f t="shared" si="138"/>
        <v>-603338.31233788095</v>
      </c>
      <c r="AD780" s="55">
        <f t="shared" si="139"/>
        <v>0</v>
      </c>
      <c r="AE780" s="14">
        <f t="shared" si="140"/>
        <v>1</v>
      </c>
      <c r="AF780" s="14">
        <f>PRODUCT($AE$3:$AE780)</f>
        <v>1.549318229084294</v>
      </c>
      <c r="AG780" s="120">
        <f>(POWER(AF780,1/COUNTA($J$3:$J780))-1)*360/28</f>
        <v>0.10870794921864459</v>
      </c>
    </row>
    <row r="781" spans="20:33" x14ac:dyDescent="0.25">
      <c r="T781" s="4">
        <f t="shared" si="131"/>
        <v>0.11244999999999999</v>
      </c>
      <c r="U781" s="55">
        <f t="shared" si="132"/>
        <v>0</v>
      </c>
      <c r="V781" s="55">
        <f t="shared" si="133"/>
        <v>0</v>
      </c>
      <c r="Y781" s="55">
        <f t="shared" si="134"/>
        <v>0</v>
      </c>
      <c r="Z781" s="55">
        <f t="shared" si="135"/>
        <v>0</v>
      </c>
      <c r="AA781" s="55">
        <f t="shared" si="136"/>
        <v>9108916.2369551975</v>
      </c>
      <c r="AB781" s="55">
        <f t="shared" si="137"/>
        <v>-9712254.5492930785</v>
      </c>
      <c r="AC781" s="55">
        <f t="shared" si="138"/>
        <v>-603338.31233788095</v>
      </c>
      <c r="AD781" s="55">
        <f t="shared" si="139"/>
        <v>0</v>
      </c>
      <c r="AE781" s="14">
        <f t="shared" si="140"/>
        <v>1</v>
      </c>
      <c r="AF781" s="14">
        <f>PRODUCT($AE$3:$AE781)</f>
        <v>1.549318229084294</v>
      </c>
      <c r="AG781" s="120">
        <f>(POWER(AF781,1/COUNTA($J$3:$J781))-1)*360/28</f>
        <v>0.10870794921864459</v>
      </c>
    </row>
    <row r="782" spans="20:33" x14ac:dyDescent="0.25">
      <c r="T782" s="4">
        <f t="shared" si="131"/>
        <v>0.11244999999999999</v>
      </c>
      <c r="U782" s="55">
        <f t="shared" si="132"/>
        <v>0</v>
      </c>
      <c r="V782" s="55">
        <f t="shared" si="133"/>
        <v>0</v>
      </c>
      <c r="Y782" s="55">
        <f t="shared" si="134"/>
        <v>0</v>
      </c>
      <c r="Z782" s="55">
        <f t="shared" si="135"/>
        <v>0</v>
      </c>
      <c r="AA782" s="55">
        <f t="shared" si="136"/>
        <v>9108916.2369551975</v>
      </c>
      <c r="AB782" s="55">
        <f t="shared" si="137"/>
        <v>-9712254.5492930785</v>
      </c>
      <c r="AC782" s="55">
        <f t="shared" si="138"/>
        <v>-603338.31233788095</v>
      </c>
      <c r="AD782" s="55">
        <f t="shared" si="139"/>
        <v>0</v>
      </c>
      <c r="AE782" s="14">
        <f t="shared" si="140"/>
        <v>1</v>
      </c>
      <c r="AF782" s="14">
        <f>PRODUCT($AE$3:$AE782)</f>
        <v>1.549318229084294</v>
      </c>
      <c r="AG782" s="120">
        <f>(POWER(AF782,1/COUNTA($J$3:$J782))-1)*360/28</f>
        <v>0.10870794921864459</v>
      </c>
    </row>
    <row r="783" spans="20:33" x14ac:dyDescent="0.25">
      <c r="T783" s="4">
        <f t="shared" si="131"/>
        <v>0.11244999999999999</v>
      </c>
      <c r="U783" s="55">
        <f t="shared" si="132"/>
        <v>0</v>
      </c>
      <c r="V783" s="55">
        <f t="shared" si="133"/>
        <v>0</v>
      </c>
      <c r="Y783" s="55">
        <f t="shared" si="134"/>
        <v>0</v>
      </c>
      <c r="Z783" s="55">
        <f t="shared" si="135"/>
        <v>0</v>
      </c>
      <c r="AA783" s="55">
        <f t="shared" si="136"/>
        <v>9108916.2369551975</v>
      </c>
      <c r="AB783" s="55">
        <f t="shared" si="137"/>
        <v>-9712254.5492930785</v>
      </c>
      <c r="AC783" s="55">
        <f t="shared" si="138"/>
        <v>-603338.31233788095</v>
      </c>
      <c r="AD783" s="55">
        <f t="shared" si="139"/>
        <v>0</v>
      </c>
      <c r="AE783" s="14">
        <f t="shared" si="140"/>
        <v>1</v>
      </c>
      <c r="AF783" s="14">
        <f>PRODUCT($AE$3:$AE783)</f>
        <v>1.549318229084294</v>
      </c>
      <c r="AG783" s="120">
        <f>(POWER(AF783,1/COUNTA($J$3:$J783))-1)*360/28</f>
        <v>0.10870794921864459</v>
      </c>
    </row>
    <row r="784" spans="20:33" x14ac:dyDescent="0.25">
      <c r="T784" s="4">
        <f t="shared" si="131"/>
        <v>0.11244999999999999</v>
      </c>
      <c r="U784" s="55">
        <f t="shared" si="132"/>
        <v>0</v>
      </c>
      <c r="V784" s="55">
        <f t="shared" si="133"/>
        <v>0</v>
      </c>
      <c r="Y784" s="55">
        <f t="shared" si="134"/>
        <v>0</v>
      </c>
      <c r="Z784" s="55">
        <f t="shared" si="135"/>
        <v>0</v>
      </c>
      <c r="AA784" s="55">
        <f t="shared" si="136"/>
        <v>9108916.2369551975</v>
      </c>
      <c r="AB784" s="55">
        <f t="shared" si="137"/>
        <v>-9712254.5492930785</v>
      </c>
      <c r="AC784" s="55">
        <f t="shared" si="138"/>
        <v>-603338.31233788095</v>
      </c>
      <c r="AD784" s="55">
        <f t="shared" si="139"/>
        <v>0</v>
      </c>
      <c r="AE784" s="14">
        <f t="shared" si="140"/>
        <v>1</v>
      </c>
      <c r="AF784" s="14">
        <f>PRODUCT($AE$3:$AE784)</f>
        <v>1.549318229084294</v>
      </c>
      <c r="AG784" s="120">
        <f>(POWER(AF784,1/COUNTA($J$3:$J784))-1)*360/28</f>
        <v>0.10870794921864459</v>
      </c>
    </row>
    <row r="785" spans="20:33" x14ac:dyDescent="0.25">
      <c r="T785" s="4">
        <f t="shared" si="131"/>
        <v>0.11244999999999999</v>
      </c>
      <c r="U785" s="55">
        <f t="shared" si="132"/>
        <v>0</v>
      </c>
      <c r="V785" s="55">
        <f t="shared" si="133"/>
        <v>0</v>
      </c>
      <c r="Y785" s="55">
        <f t="shared" si="134"/>
        <v>0</v>
      </c>
      <c r="Z785" s="55">
        <f t="shared" si="135"/>
        <v>0</v>
      </c>
      <c r="AA785" s="55">
        <f t="shared" si="136"/>
        <v>9108916.2369551975</v>
      </c>
      <c r="AB785" s="55">
        <f t="shared" si="137"/>
        <v>-9712254.5492930785</v>
      </c>
      <c r="AC785" s="55">
        <f t="shared" si="138"/>
        <v>-603338.31233788095</v>
      </c>
      <c r="AD785" s="55">
        <f t="shared" si="139"/>
        <v>0</v>
      </c>
      <c r="AE785" s="14">
        <f t="shared" si="140"/>
        <v>1</v>
      </c>
      <c r="AF785" s="14">
        <f>PRODUCT($AE$3:$AE785)</f>
        <v>1.549318229084294</v>
      </c>
      <c r="AG785" s="120">
        <f>(POWER(AF785,1/COUNTA($J$3:$J785))-1)*360/28</f>
        <v>0.10870794921864459</v>
      </c>
    </row>
    <row r="786" spans="20:33" x14ac:dyDescent="0.25">
      <c r="T786" s="4">
        <f t="shared" si="131"/>
        <v>0.11244999999999999</v>
      </c>
      <c r="U786" s="55">
        <f t="shared" si="132"/>
        <v>0</v>
      </c>
      <c r="V786" s="55">
        <f t="shared" si="133"/>
        <v>0</v>
      </c>
      <c r="Y786" s="55">
        <f t="shared" si="134"/>
        <v>0</v>
      </c>
      <c r="Z786" s="55">
        <f t="shared" si="135"/>
        <v>0</v>
      </c>
      <c r="AA786" s="55">
        <f t="shared" si="136"/>
        <v>9108916.2369551975</v>
      </c>
      <c r="AB786" s="55">
        <f t="shared" si="137"/>
        <v>-9712254.5492930785</v>
      </c>
      <c r="AC786" s="55">
        <f t="shared" si="138"/>
        <v>-603338.31233788095</v>
      </c>
      <c r="AD786" s="55">
        <f t="shared" si="139"/>
        <v>0</v>
      </c>
      <c r="AE786" s="14">
        <f t="shared" si="140"/>
        <v>1</v>
      </c>
      <c r="AF786" s="14">
        <f>PRODUCT($AE$3:$AE786)</f>
        <v>1.549318229084294</v>
      </c>
      <c r="AG786" s="120">
        <f>(POWER(AF786,1/COUNTA($J$3:$J786))-1)*360/28</f>
        <v>0.10870794921864459</v>
      </c>
    </row>
    <row r="787" spans="20:33" x14ac:dyDescent="0.25">
      <c r="T787" s="4">
        <f t="shared" si="131"/>
        <v>0.11244999999999999</v>
      </c>
      <c r="U787" s="55">
        <f t="shared" si="132"/>
        <v>0</v>
      </c>
      <c r="V787" s="55">
        <f t="shared" si="133"/>
        <v>0</v>
      </c>
      <c r="Y787" s="55">
        <f t="shared" si="134"/>
        <v>0</v>
      </c>
      <c r="Z787" s="55">
        <f t="shared" si="135"/>
        <v>0</v>
      </c>
      <c r="AA787" s="55">
        <f t="shared" si="136"/>
        <v>9108916.2369551975</v>
      </c>
      <c r="AB787" s="55">
        <f t="shared" si="137"/>
        <v>-9712254.5492930785</v>
      </c>
      <c r="AC787" s="55">
        <f t="shared" si="138"/>
        <v>-603338.31233788095</v>
      </c>
      <c r="AD787" s="55">
        <f t="shared" si="139"/>
        <v>0</v>
      </c>
      <c r="AE787" s="14">
        <f t="shared" si="140"/>
        <v>1</v>
      </c>
      <c r="AF787" s="14">
        <f>PRODUCT($AE$3:$AE787)</f>
        <v>1.549318229084294</v>
      </c>
      <c r="AG787" s="120">
        <f>(POWER(AF787,1/COUNTA($J$3:$J787))-1)*360/28</f>
        <v>0.10870794921864459</v>
      </c>
    </row>
    <row r="788" spans="20:33" x14ac:dyDescent="0.25">
      <c r="T788" s="4">
        <f t="shared" si="131"/>
        <v>0.11244999999999999</v>
      </c>
      <c r="U788" s="55">
        <f t="shared" si="132"/>
        <v>0</v>
      </c>
      <c r="V788" s="55">
        <f t="shared" si="133"/>
        <v>0</v>
      </c>
      <c r="Y788" s="55">
        <f t="shared" si="134"/>
        <v>0</v>
      </c>
      <c r="Z788" s="55">
        <f t="shared" si="135"/>
        <v>0</v>
      </c>
      <c r="AA788" s="55">
        <f t="shared" si="136"/>
        <v>9108916.2369551975</v>
      </c>
      <c r="AB788" s="55">
        <f t="shared" si="137"/>
        <v>-9712254.5492930785</v>
      </c>
      <c r="AC788" s="55">
        <f t="shared" si="138"/>
        <v>-603338.31233788095</v>
      </c>
      <c r="AD788" s="55">
        <f t="shared" si="139"/>
        <v>0</v>
      </c>
      <c r="AE788" s="14">
        <f t="shared" si="140"/>
        <v>1</v>
      </c>
      <c r="AF788" s="14">
        <f>PRODUCT($AE$3:$AE788)</f>
        <v>1.549318229084294</v>
      </c>
      <c r="AG788" s="120">
        <f>(POWER(AF788,1/COUNTA($J$3:$J788))-1)*360/28</f>
        <v>0.10870794921864459</v>
      </c>
    </row>
    <row r="789" spans="20:33" x14ac:dyDescent="0.25">
      <c r="T789" s="4">
        <f t="shared" si="131"/>
        <v>0.11244999999999999</v>
      </c>
      <c r="U789" s="55">
        <f t="shared" si="132"/>
        <v>0</v>
      </c>
      <c r="V789" s="55">
        <f t="shared" si="133"/>
        <v>0</v>
      </c>
      <c r="Y789" s="55">
        <f t="shared" si="134"/>
        <v>0</v>
      </c>
      <c r="Z789" s="55">
        <f t="shared" si="135"/>
        <v>0</v>
      </c>
      <c r="AA789" s="55">
        <f t="shared" si="136"/>
        <v>9108916.2369551975</v>
      </c>
      <c r="AB789" s="55">
        <f t="shared" si="137"/>
        <v>-9712254.5492930785</v>
      </c>
      <c r="AC789" s="55">
        <f t="shared" si="138"/>
        <v>-603338.31233788095</v>
      </c>
      <c r="AD789" s="55">
        <f t="shared" si="139"/>
        <v>0</v>
      </c>
      <c r="AE789" s="14">
        <f t="shared" si="140"/>
        <v>1</v>
      </c>
      <c r="AF789" s="14">
        <f>PRODUCT($AE$3:$AE789)</f>
        <v>1.549318229084294</v>
      </c>
      <c r="AG789" s="120">
        <f>(POWER(AF789,1/COUNTA($J$3:$J789))-1)*360/28</f>
        <v>0.10870794921864459</v>
      </c>
    </row>
    <row r="790" spans="20:33" x14ac:dyDescent="0.25">
      <c r="T790" s="4">
        <f t="shared" si="131"/>
        <v>0.11244999999999999</v>
      </c>
      <c r="U790" s="55">
        <f t="shared" si="132"/>
        <v>0</v>
      </c>
      <c r="V790" s="55">
        <f t="shared" si="133"/>
        <v>0</v>
      </c>
      <c r="Y790" s="55">
        <f t="shared" si="134"/>
        <v>0</v>
      </c>
      <c r="Z790" s="55">
        <f t="shared" si="135"/>
        <v>0</v>
      </c>
      <c r="AA790" s="55">
        <f t="shared" si="136"/>
        <v>9108916.2369551975</v>
      </c>
      <c r="AB790" s="55">
        <f t="shared" si="137"/>
        <v>-9712254.5492930785</v>
      </c>
      <c r="AC790" s="55">
        <f t="shared" si="138"/>
        <v>-603338.31233788095</v>
      </c>
      <c r="AD790" s="55">
        <f t="shared" si="139"/>
        <v>0</v>
      </c>
      <c r="AE790" s="14">
        <f t="shared" si="140"/>
        <v>1</v>
      </c>
      <c r="AF790" s="14">
        <f>PRODUCT($AE$3:$AE790)</f>
        <v>1.549318229084294</v>
      </c>
      <c r="AG790" s="120">
        <f>(POWER(AF790,1/COUNTA($J$3:$J790))-1)*360/28</f>
        <v>0.10870794921864459</v>
      </c>
    </row>
    <row r="791" spans="20:33" x14ac:dyDescent="0.25">
      <c r="T791" s="4">
        <f t="shared" si="131"/>
        <v>0.11244999999999999</v>
      </c>
      <c r="U791" s="55">
        <f t="shared" si="132"/>
        <v>0</v>
      </c>
      <c r="V791" s="55">
        <f t="shared" si="133"/>
        <v>0</v>
      </c>
      <c r="Y791" s="55">
        <f t="shared" si="134"/>
        <v>0</v>
      </c>
      <c r="Z791" s="55">
        <f t="shared" si="135"/>
        <v>0</v>
      </c>
      <c r="AA791" s="55">
        <f t="shared" si="136"/>
        <v>9108916.2369551975</v>
      </c>
      <c r="AB791" s="55">
        <f t="shared" si="137"/>
        <v>-9712254.5492930785</v>
      </c>
      <c r="AC791" s="55">
        <f t="shared" si="138"/>
        <v>-603338.31233788095</v>
      </c>
      <c r="AD791" s="55">
        <f t="shared" si="139"/>
        <v>0</v>
      </c>
      <c r="AE791" s="14">
        <f t="shared" si="140"/>
        <v>1</v>
      </c>
      <c r="AF791" s="14">
        <f>PRODUCT($AE$3:$AE791)</f>
        <v>1.549318229084294</v>
      </c>
      <c r="AG791" s="120">
        <f>(POWER(AF791,1/COUNTA($J$3:$J791))-1)*360/28</f>
        <v>0.10870794921864459</v>
      </c>
    </row>
    <row r="792" spans="20:33" x14ac:dyDescent="0.25">
      <c r="T792" s="4">
        <f t="shared" si="131"/>
        <v>0.11244999999999999</v>
      </c>
      <c r="U792" s="55">
        <f t="shared" si="132"/>
        <v>0</v>
      </c>
      <c r="V792" s="55">
        <f t="shared" si="133"/>
        <v>0</v>
      </c>
      <c r="Y792" s="55">
        <f t="shared" si="134"/>
        <v>0</v>
      </c>
      <c r="Z792" s="55">
        <f t="shared" si="135"/>
        <v>0</v>
      </c>
      <c r="AA792" s="55">
        <f t="shared" si="136"/>
        <v>9108916.2369551975</v>
      </c>
      <c r="AB792" s="55">
        <f t="shared" si="137"/>
        <v>-9712254.5492930785</v>
      </c>
      <c r="AC792" s="55">
        <f t="shared" si="138"/>
        <v>-603338.31233788095</v>
      </c>
      <c r="AD792" s="55">
        <f t="shared" si="139"/>
        <v>0</v>
      </c>
      <c r="AE792" s="14">
        <f t="shared" si="140"/>
        <v>1</v>
      </c>
      <c r="AF792" s="14">
        <f>PRODUCT($AE$3:$AE792)</f>
        <v>1.549318229084294</v>
      </c>
      <c r="AG792" s="120">
        <f>(POWER(AF792,1/COUNTA($J$3:$J792))-1)*360/28</f>
        <v>0.10870794921864459</v>
      </c>
    </row>
    <row r="793" spans="20:33" x14ac:dyDescent="0.25">
      <c r="T793" s="4">
        <f t="shared" si="131"/>
        <v>0.11244999999999999</v>
      </c>
      <c r="U793" s="55">
        <f t="shared" si="132"/>
        <v>0</v>
      </c>
      <c r="V793" s="55">
        <f t="shared" si="133"/>
        <v>0</v>
      </c>
      <c r="Y793" s="55">
        <f t="shared" si="134"/>
        <v>0</v>
      </c>
      <c r="Z793" s="55">
        <f t="shared" si="135"/>
        <v>0</v>
      </c>
      <c r="AA793" s="55">
        <f t="shared" si="136"/>
        <v>9108916.2369551975</v>
      </c>
      <c r="AB793" s="55">
        <f t="shared" si="137"/>
        <v>-9712254.5492930785</v>
      </c>
      <c r="AC793" s="55">
        <f t="shared" si="138"/>
        <v>-603338.31233788095</v>
      </c>
      <c r="AD793" s="55">
        <f t="shared" si="139"/>
        <v>0</v>
      </c>
      <c r="AE793" s="14">
        <f t="shared" si="140"/>
        <v>1</v>
      </c>
      <c r="AF793" s="14">
        <f>PRODUCT($AE$3:$AE793)</f>
        <v>1.549318229084294</v>
      </c>
      <c r="AG793" s="120">
        <f>(POWER(AF793,1/COUNTA($J$3:$J793))-1)*360/28</f>
        <v>0.10870794921864459</v>
      </c>
    </row>
    <row r="794" spans="20:33" x14ac:dyDescent="0.25">
      <c r="T794" s="4">
        <f t="shared" si="131"/>
        <v>0.11244999999999999</v>
      </c>
      <c r="U794" s="55">
        <f t="shared" si="132"/>
        <v>0</v>
      </c>
      <c r="V794" s="55">
        <f t="shared" si="133"/>
        <v>0</v>
      </c>
      <c r="Y794" s="55">
        <f t="shared" si="134"/>
        <v>0</v>
      </c>
      <c r="Z794" s="55">
        <f t="shared" si="135"/>
        <v>0</v>
      </c>
      <c r="AA794" s="55">
        <f t="shared" si="136"/>
        <v>9108916.2369551975</v>
      </c>
      <c r="AB794" s="55">
        <f t="shared" si="137"/>
        <v>-9712254.5492930785</v>
      </c>
      <c r="AC794" s="55">
        <f t="shared" si="138"/>
        <v>-603338.31233788095</v>
      </c>
      <c r="AD794" s="55">
        <f t="shared" si="139"/>
        <v>0</v>
      </c>
      <c r="AE794" s="14">
        <f t="shared" si="140"/>
        <v>1</v>
      </c>
      <c r="AF794" s="14">
        <f>PRODUCT($AE$3:$AE794)</f>
        <v>1.549318229084294</v>
      </c>
      <c r="AG794" s="120">
        <f>(POWER(AF794,1/COUNTA($J$3:$J794))-1)*360/28</f>
        <v>0.10870794921864459</v>
      </c>
    </row>
    <row r="795" spans="20:33" x14ac:dyDescent="0.25">
      <c r="T795" s="4">
        <f t="shared" si="131"/>
        <v>0.11244999999999999</v>
      </c>
      <c r="U795" s="55">
        <f t="shared" si="132"/>
        <v>0</v>
      </c>
      <c r="V795" s="55">
        <f t="shared" si="133"/>
        <v>0</v>
      </c>
      <c r="Y795" s="55">
        <f t="shared" si="134"/>
        <v>0</v>
      </c>
      <c r="Z795" s="55">
        <f t="shared" si="135"/>
        <v>0</v>
      </c>
      <c r="AA795" s="55">
        <f t="shared" si="136"/>
        <v>9108916.2369551975</v>
      </c>
      <c r="AB795" s="55">
        <f t="shared" si="137"/>
        <v>-9712254.5492930785</v>
      </c>
      <c r="AC795" s="55">
        <f t="shared" si="138"/>
        <v>-603338.31233788095</v>
      </c>
      <c r="AD795" s="55">
        <f t="shared" si="139"/>
        <v>0</v>
      </c>
      <c r="AE795" s="14">
        <f t="shared" si="140"/>
        <v>1</v>
      </c>
      <c r="AF795" s="14">
        <f>PRODUCT($AE$3:$AE795)</f>
        <v>1.549318229084294</v>
      </c>
      <c r="AG795" s="120">
        <f>(POWER(AF795,1/COUNTA($J$3:$J795))-1)*360/28</f>
        <v>0.10870794921864459</v>
      </c>
    </row>
    <row r="796" spans="20:33" x14ac:dyDescent="0.25">
      <c r="T796" s="4">
        <f t="shared" si="131"/>
        <v>0.11244999999999999</v>
      </c>
      <c r="U796" s="55">
        <f t="shared" si="132"/>
        <v>0</v>
      </c>
      <c r="V796" s="55">
        <f t="shared" si="133"/>
        <v>0</v>
      </c>
      <c r="Y796" s="55">
        <f t="shared" si="134"/>
        <v>0</v>
      </c>
      <c r="Z796" s="55">
        <f t="shared" si="135"/>
        <v>0</v>
      </c>
      <c r="AA796" s="55">
        <f t="shared" si="136"/>
        <v>9108916.2369551975</v>
      </c>
      <c r="AB796" s="55">
        <f t="shared" si="137"/>
        <v>-9712254.5492930785</v>
      </c>
      <c r="AC796" s="55">
        <f t="shared" si="138"/>
        <v>-603338.31233788095</v>
      </c>
      <c r="AD796" s="55">
        <f t="shared" si="139"/>
        <v>0</v>
      </c>
      <c r="AE796" s="14">
        <f t="shared" si="140"/>
        <v>1</v>
      </c>
      <c r="AF796" s="14">
        <f>PRODUCT($AE$3:$AE796)</f>
        <v>1.549318229084294</v>
      </c>
      <c r="AG796" s="120">
        <f>(POWER(AF796,1/COUNTA($J$3:$J796))-1)*360/28</f>
        <v>0.10870794921864459</v>
      </c>
    </row>
    <row r="797" spans="20:33" x14ac:dyDescent="0.25">
      <c r="T797" s="4">
        <f t="shared" si="131"/>
        <v>0.11244999999999999</v>
      </c>
      <c r="U797" s="55">
        <f t="shared" si="132"/>
        <v>0</v>
      </c>
      <c r="V797" s="55">
        <f t="shared" si="133"/>
        <v>0</v>
      </c>
      <c r="Y797" s="55">
        <f t="shared" si="134"/>
        <v>0</v>
      </c>
      <c r="Z797" s="55">
        <f t="shared" si="135"/>
        <v>0</v>
      </c>
      <c r="AA797" s="55">
        <f t="shared" si="136"/>
        <v>9108916.2369551975</v>
      </c>
      <c r="AB797" s="55">
        <f t="shared" si="137"/>
        <v>-9712254.5492930785</v>
      </c>
      <c r="AC797" s="55">
        <f t="shared" si="138"/>
        <v>-603338.31233788095</v>
      </c>
      <c r="AD797" s="55">
        <f t="shared" si="139"/>
        <v>0</v>
      </c>
      <c r="AE797" s="14">
        <f t="shared" si="140"/>
        <v>1</v>
      </c>
      <c r="AF797" s="14">
        <f>PRODUCT($AE$3:$AE797)</f>
        <v>1.549318229084294</v>
      </c>
      <c r="AG797" s="120">
        <f>(POWER(AF797,1/COUNTA($J$3:$J797))-1)*360/28</f>
        <v>0.10870794921864459</v>
      </c>
    </row>
    <row r="798" spans="20:33" x14ac:dyDescent="0.25">
      <c r="T798" s="4">
        <f t="shared" si="131"/>
        <v>0.11244999999999999</v>
      </c>
      <c r="U798" s="55">
        <f t="shared" si="132"/>
        <v>0</v>
      </c>
      <c r="V798" s="55">
        <f t="shared" si="133"/>
        <v>0</v>
      </c>
      <c r="Y798" s="55">
        <f t="shared" si="134"/>
        <v>0</v>
      </c>
      <c r="Z798" s="55">
        <f t="shared" si="135"/>
        <v>0</v>
      </c>
      <c r="AA798" s="55">
        <f t="shared" si="136"/>
        <v>9108916.2369551975</v>
      </c>
      <c r="AB798" s="55">
        <f t="shared" si="137"/>
        <v>-9712254.5492930785</v>
      </c>
      <c r="AC798" s="55">
        <f t="shared" si="138"/>
        <v>-603338.31233788095</v>
      </c>
      <c r="AD798" s="55">
        <f t="shared" si="139"/>
        <v>0</v>
      </c>
      <c r="AE798" s="14">
        <f t="shared" si="140"/>
        <v>1</v>
      </c>
      <c r="AF798" s="14">
        <f>PRODUCT($AE$3:$AE798)</f>
        <v>1.549318229084294</v>
      </c>
      <c r="AG798" s="120">
        <f>(POWER(AF798,1/COUNTA($J$3:$J798))-1)*360/28</f>
        <v>0.10870794921864459</v>
      </c>
    </row>
    <row r="799" spans="20:33" x14ac:dyDescent="0.25">
      <c r="T799" s="4">
        <f t="shared" si="131"/>
        <v>0.11244999999999999</v>
      </c>
      <c r="U799" s="55">
        <f t="shared" si="132"/>
        <v>0</v>
      </c>
      <c r="V799" s="55">
        <f t="shared" si="133"/>
        <v>0</v>
      </c>
      <c r="Y799" s="55">
        <f t="shared" si="134"/>
        <v>0</v>
      </c>
      <c r="Z799" s="55">
        <f t="shared" si="135"/>
        <v>0</v>
      </c>
      <c r="AA799" s="55">
        <f t="shared" si="136"/>
        <v>9108916.2369551975</v>
      </c>
      <c r="AB799" s="55">
        <f t="shared" si="137"/>
        <v>-9712254.5492930785</v>
      </c>
      <c r="AC799" s="55">
        <f t="shared" si="138"/>
        <v>-603338.31233788095</v>
      </c>
      <c r="AD799" s="55">
        <f t="shared" si="139"/>
        <v>0</v>
      </c>
      <c r="AE799" s="14">
        <f t="shared" si="140"/>
        <v>1</v>
      </c>
      <c r="AF799" s="14">
        <f>PRODUCT($AE$3:$AE799)</f>
        <v>1.549318229084294</v>
      </c>
      <c r="AG799" s="120">
        <f>(POWER(AF799,1/COUNTA($J$3:$J799))-1)*360/28</f>
        <v>0.10870794921864459</v>
      </c>
    </row>
    <row r="800" spans="20:33" x14ac:dyDescent="0.25">
      <c r="T800" s="4">
        <f t="shared" si="131"/>
        <v>0.11244999999999999</v>
      </c>
      <c r="U800" s="55">
        <f t="shared" si="132"/>
        <v>0</v>
      </c>
      <c r="V800" s="55">
        <f t="shared" si="133"/>
        <v>0</v>
      </c>
      <c r="Y800" s="55">
        <f t="shared" si="134"/>
        <v>0</v>
      </c>
      <c r="Z800" s="55">
        <f t="shared" si="135"/>
        <v>0</v>
      </c>
      <c r="AA800" s="55">
        <f t="shared" si="136"/>
        <v>9108916.2369551975</v>
      </c>
      <c r="AB800" s="55">
        <f t="shared" si="137"/>
        <v>-9712254.5492930785</v>
      </c>
      <c r="AC800" s="55">
        <f t="shared" si="138"/>
        <v>-603338.31233788095</v>
      </c>
      <c r="AD800" s="55">
        <f t="shared" si="139"/>
        <v>0</v>
      </c>
      <c r="AE800" s="14">
        <f t="shared" si="140"/>
        <v>1</v>
      </c>
      <c r="AF800" s="14">
        <f>PRODUCT($AE$3:$AE800)</f>
        <v>1.549318229084294</v>
      </c>
      <c r="AG800" s="120">
        <f>(POWER(AF800,1/COUNTA($J$3:$J800))-1)*360/28</f>
        <v>0.10870794921864459</v>
      </c>
    </row>
    <row r="801" spans="20:33" x14ac:dyDescent="0.25">
      <c r="T801" s="4">
        <f t="shared" si="131"/>
        <v>0.11244999999999999</v>
      </c>
      <c r="U801" s="55">
        <f t="shared" si="132"/>
        <v>0</v>
      </c>
      <c r="V801" s="55">
        <f t="shared" si="133"/>
        <v>0</v>
      </c>
      <c r="Y801" s="55">
        <f t="shared" si="134"/>
        <v>0</v>
      </c>
      <c r="Z801" s="55">
        <f t="shared" si="135"/>
        <v>0</v>
      </c>
      <c r="AA801" s="55">
        <f t="shared" si="136"/>
        <v>9108916.2369551975</v>
      </c>
      <c r="AB801" s="55">
        <f t="shared" si="137"/>
        <v>-9712254.5492930785</v>
      </c>
      <c r="AC801" s="55">
        <f t="shared" si="138"/>
        <v>-603338.31233788095</v>
      </c>
      <c r="AD801" s="55">
        <f t="shared" si="139"/>
        <v>0</v>
      </c>
      <c r="AE801" s="14">
        <f t="shared" si="140"/>
        <v>1</v>
      </c>
      <c r="AF801" s="14">
        <f>PRODUCT($AE$3:$AE801)</f>
        <v>1.549318229084294</v>
      </c>
      <c r="AG801" s="120">
        <f>(POWER(AF801,1/COUNTA($J$3:$J801))-1)*360/28</f>
        <v>0.10870794921864459</v>
      </c>
    </row>
    <row r="802" spans="20:33" x14ac:dyDescent="0.25">
      <c r="T802" s="4">
        <f t="shared" si="131"/>
        <v>0.11244999999999999</v>
      </c>
      <c r="U802" s="55">
        <f t="shared" si="132"/>
        <v>0</v>
      </c>
      <c r="V802" s="55">
        <f t="shared" si="133"/>
        <v>0</v>
      </c>
      <c r="Y802" s="55">
        <f t="shared" si="134"/>
        <v>0</v>
      </c>
      <c r="Z802" s="55">
        <f t="shared" si="135"/>
        <v>0</v>
      </c>
      <c r="AA802" s="55">
        <f t="shared" si="136"/>
        <v>9108916.2369551975</v>
      </c>
      <c r="AB802" s="55">
        <f t="shared" si="137"/>
        <v>-9712254.5492930785</v>
      </c>
      <c r="AC802" s="55">
        <f t="shared" si="138"/>
        <v>-603338.31233788095</v>
      </c>
      <c r="AD802" s="55">
        <f t="shared" si="139"/>
        <v>0</v>
      </c>
      <c r="AE802" s="14">
        <f t="shared" si="140"/>
        <v>1</v>
      </c>
      <c r="AF802" s="14">
        <f>PRODUCT($AE$3:$AE802)</f>
        <v>1.549318229084294</v>
      </c>
      <c r="AG802" s="120">
        <f>(POWER(AF802,1/COUNTA($J$3:$J802))-1)*360/28</f>
        <v>0.10870794921864459</v>
      </c>
    </row>
    <row r="803" spans="20:33" x14ac:dyDescent="0.25">
      <c r="T803" s="4">
        <f t="shared" si="131"/>
        <v>0.11244999999999999</v>
      </c>
      <c r="U803" s="55">
        <f t="shared" si="132"/>
        <v>0</v>
      </c>
      <c r="V803" s="55">
        <f t="shared" si="133"/>
        <v>0</v>
      </c>
      <c r="Y803" s="55">
        <f t="shared" si="134"/>
        <v>0</v>
      </c>
      <c r="Z803" s="55">
        <f t="shared" si="135"/>
        <v>0</v>
      </c>
      <c r="AA803" s="55">
        <f t="shared" si="136"/>
        <v>9108916.2369551975</v>
      </c>
      <c r="AB803" s="55">
        <f t="shared" si="137"/>
        <v>-9712254.5492930785</v>
      </c>
      <c r="AC803" s="55">
        <f t="shared" si="138"/>
        <v>-603338.31233788095</v>
      </c>
      <c r="AD803" s="55">
        <f t="shared" si="139"/>
        <v>0</v>
      </c>
      <c r="AE803" s="14">
        <f t="shared" si="140"/>
        <v>1</v>
      </c>
      <c r="AF803" s="14">
        <f>PRODUCT($AE$3:$AE803)</f>
        <v>1.549318229084294</v>
      </c>
      <c r="AG803" s="120">
        <f>(POWER(AF803,1/COUNTA($J$3:$J803))-1)*360/28</f>
        <v>0.10870794921864459</v>
      </c>
    </row>
    <row r="804" spans="20:33" x14ac:dyDescent="0.25">
      <c r="T804" s="4">
        <f t="shared" si="131"/>
        <v>0.11244999999999999</v>
      </c>
      <c r="U804" s="55">
        <f t="shared" si="132"/>
        <v>0</v>
      </c>
      <c r="V804" s="55">
        <f t="shared" si="133"/>
        <v>0</v>
      </c>
      <c r="Y804" s="55">
        <f t="shared" si="134"/>
        <v>0</v>
      </c>
      <c r="Z804" s="55">
        <f t="shared" si="135"/>
        <v>0</v>
      </c>
      <c r="AA804" s="55">
        <f t="shared" si="136"/>
        <v>9108916.2369551975</v>
      </c>
      <c r="AB804" s="55">
        <f t="shared" si="137"/>
        <v>-9712254.5492930785</v>
      </c>
      <c r="AC804" s="55">
        <f t="shared" si="138"/>
        <v>-603338.31233788095</v>
      </c>
      <c r="AD804" s="55">
        <f t="shared" si="139"/>
        <v>0</v>
      </c>
      <c r="AE804" s="14">
        <f t="shared" si="140"/>
        <v>1</v>
      </c>
      <c r="AF804" s="14">
        <f>PRODUCT($AE$3:$AE804)</f>
        <v>1.549318229084294</v>
      </c>
      <c r="AG804" s="120">
        <f>(POWER(AF804,1/COUNTA($J$3:$J804))-1)*360/28</f>
        <v>0.10870794921864459</v>
      </c>
    </row>
    <row r="805" spans="20:33" x14ac:dyDescent="0.25">
      <c r="T805" s="4">
        <f t="shared" si="131"/>
        <v>0.11244999999999999</v>
      </c>
      <c r="U805" s="55">
        <f t="shared" si="132"/>
        <v>0</v>
      </c>
      <c r="V805" s="55">
        <f t="shared" si="133"/>
        <v>0</v>
      </c>
      <c r="Y805" s="55">
        <f t="shared" si="134"/>
        <v>0</v>
      </c>
      <c r="Z805" s="55">
        <f t="shared" si="135"/>
        <v>0</v>
      </c>
      <c r="AA805" s="55">
        <f t="shared" si="136"/>
        <v>9108916.2369551975</v>
      </c>
      <c r="AB805" s="55">
        <f t="shared" si="137"/>
        <v>-9712254.5492930785</v>
      </c>
      <c r="AC805" s="55">
        <f t="shared" si="138"/>
        <v>-603338.31233788095</v>
      </c>
      <c r="AD805" s="55">
        <f t="shared" si="139"/>
        <v>0</v>
      </c>
      <c r="AE805" s="14">
        <f t="shared" si="140"/>
        <v>1</v>
      </c>
      <c r="AF805" s="14">
        <f>PRODUCT($AE$3:$AE805)</f>
        <v>1.549318229084294</v>
      </c>
      <c r="AG805" s="120">
        <f>(POWER(AF805,1/COUNTA($J$3:$J805))-1)*360/28</f>
        <v>0.10870794921864459</v>
      </c>
    </row>
    <row r="806" spans="20:33" x14ac:dyDescent="0.25">
      <c r="T806" s="4">
        <f t="shared" si="131"/>
        <v>0.11244999999999999</v>
      </c>
      <c r="U806" s="55">
        <f t="shared" si="132"/>
        <v>0</v>
      </c>
      <c r="V806" s="55">
        <f t="shared" si="133"/>
        <v>0</v>
      </c>
      <c r="Y806" s="55">
        <f t="shared" si="134"/>
        <v>0</v>
      </c>
      <c r="Z806" s="55">
        <f t="shared" si="135"/>
        <v>0</v>
      </c>
      <c r="AA806" s="55">
        <f t="shared" si="136"/>
        <v>9108916.2369551975</v>
      </c>
      <c r="AB806" s="55">
        <f t="shared" si="137"/>
        <v>-9712254.5492930785</v>
      </c>
      <c r="AC806" s="55">
        <f t="shared" si="138"/>
        <v>-603338.31233788095</v>
      </c>
      <c r="AD806" s="55">
        <f t="shared" si="139"/>
        <v>0</v>
      </c>
      <c r="AE806" s="14">
        <f t="shared" si="140"/>
        <v>1</v>
      </c>
      <c r="AF806" s="14">
        <f>PRODUCT($AE$3:$AE806)</f>
        <v>1.549318229084294</v>
      </c>
      <c r="AG806" s="120">
        <f>(POWER(AF806,1/COUNTA($J$3:$J806))-1)*360/28</f>
        <v>0.10870794921864459</v>
      </c>
    </row>
    <row r="807" spans="20:33" x14ac:dyDescent="0.25">
      <c r="T807" s="4">
        <f t="shared" si="131"/>
        <v>0.11244999999999999</v>
      </c>
      <c r="U807" s="55">
        <f t="shared" si="132"/>
        <v>0</v>
      </c>
      <c r="V807" s="55">
        <f t="shared" si="133"/>
        <v>0</v>
      </c>
      <c r="Y807" s="55">
        <f t="shared" si="134"/>
        <v>0</v>
      </c>
      <c r="Z807" s="55">
        <f t="shared" si="135"/>
        <v>0</v>
      </c>
      <c r="AA807" s="55">
        <f t="shared" si="136"/>
        <v>9108916.2369551975</v>
      </c>
      <c r="AB807" s="55">
        <f t="shared" si="137"/>
        <v>-9712254.5492930785</v>
      </c>
      <c r="AC807" s="55">
        <f t="shared" si="138"/>
        <v>-603338.31233788095</v>
      </c>
      <c r="AD807" s="55">
        <f t="shared" si="139"/>
        <v>0</v>
      </c>
      <c r="AE807" s="14">
        <f t="shared" si="140"/>
        <v>1</v>
      </c>
      <c r="AF807" s="14">
        <f>PRODUCT($AE$3:$AE807)</f>
        <v>1.549318229084294</v>
      </c>
      <c r="AG807" s="120">
        <f>(POWER(AF807,1/COUNTA($J$3:$J807))-1)*360/28</f>
        <v>0.10870794921864459</v>
      </c>
    </row>
    <row r="808" spans="20:33" x14ac:dyDescent="0.25">
      <c r="T808" s="4">
        <f t="shared" si="131"/>
        <v>0.11244999999999999</v>
      </c>
      <c r="U808" s="55">
        <f t="shared" si="132"/>
        <v>0</v>
      </c>
      <c r="V808" s="55">
        <f t="shared" si="133"/>
        <v>0</v>
      </c>
      <c r="Y808" s="55">
        <f t="shared" si="134"/>
        <v>0</v>
      </c>
      <c r="Z808" s="55">
        <f t="shared" si="135"/>
        <v>0</v>
      </c>
      <c r="AA808" s="55">
        <f t="shared" si="136"/>
        <v>9108916.2369551975</v>
      </c>
      <c r="AB808" s="55">
        <f t="shared" si="137"/>
        <v>-9712254.5492930785</v>
      </c>
      <c r="AC808" s="55">
        <f t="shared" si="138"/>
        <v>-603338.31233788095</v>
      </c>
      <c r="AD808" s="55">
        <f t="shared" si="139"/>
        <v>0</v>
      </c>
      <c r="AE808" s="14">
        <f t="shared" si="140"/>
        <v>1</v>
      </c>
      <c r="AF808" s="14">
        <f>PRODUCT($AE$3:$AE808)</f>
        <v>1.549318229084294</v>
      </c>
      <c r="AG808" s="120">
        <f>(POWER(AF808,1/COUNTA($J$3:$J808))-1)*360/28</f>
        <v>0.10870794921864459</v>
      </c>
    </row>
    <row r="809" spans="20:33" x14ac:dyDescent="0.25">
      <c r="T809" s="4">
        <f t="shared" si="131"/>
        <v>0.11244999999999999</v>
      </c>
      <c r="U809" s="55">
        <f t="shared" si="132"/>
        <v>0</v>
      </c>
      <c r="V809" s="55">
        <f t="shared" si="133"/>
        <v>0</v>
      </c>
      <c r="Y809" s="55">
        <f t="shared" si="134"/>
        <v>0</v>
      </c>
      <c r="Z809" s="55">
        <f t="shared" si="135"/>
        <v>0</v>
      </c>
      <c r="AA809" s="55">
        <f t="shared" si="136"/>
        <v>9108916.2369551975</v>
      </c>
      <c r="AB809" s="55">
        <f t="shared" si="137"/>
        <v>-9712254.5492930785</v>
      </c>
      <c r="AC809" s="55">
        <f t="shared" si="138"/>
        <v>-603338.31233788095</v>
      </c>
      <c r="AD809" s="55">
        <f t="shared" si="139"/>
        <v>0</v>
      </c>
      <c r="AE809" s="14">
        <f t="shared" si="140"/>
        <v>1</v>
      </c>
      <c r="AF809" s="14">
        <f>PRODUCT($AE$3:$AE809)</f>
        <v>1.549318229084294</v>
      </c>
      <c r="AG809" s="120">
        <f>(POWER(AF809,1/COUNTA($J$3:$J809))-1)*360/28</f>
        <v>0.10870794921864459</v>
      </c>
    </row>
    <row r="810" spans="20:33" x14ac:dyDescent="0.25">
      <c r="T810" s="4">
        <f t="shared" si="131"/>
        <v>0.11244999999999999</v>
      </c>
      <c r="U810" s="55">
        <f t="shared" si="132"/>
        <v>0</v>
      </c>
      <c r="V810" s="55">
        <f t="shared" si="133"/>
        <v>0</v>
      </c>
      <c r="Y810" s="55">
        <f t="shared" si="134"/>
        <v>0</v>
      </c>
      <c r="Z810" s="55">
        <f t="shared" si="135"/>
        <v>0</v>
      </c>
      <c r="AA810" s="55">
        <f t="shared" si="136"/>
        <v>9108916.2369551975</v>
      </c>
      <c r="AB810" s="55">
        <f t="shared" si="137"/>
        <v>-9712254.5492930785</v>
      </c>
      <c r="AC810" s="55">
        <f t="shared" si="138"/>
        <v>-603338.31233788095</v>
      </c>
      <c r="AD810" s="55">
        <f t="shared" si="139"/>
        <v>0</v>
      </c>
      <c r="AE810" s="14">
        <f t="shared" si="140"/>
        <v>1</v>
      </c>
      <c r="AF810" s="14">
        <f>PRODUCT($AE$3:$AE810)</f>
        <v>1.549318229084294</v>
      </c>
      <c r="AG810" s="120">
        <f>(POWER(AF810,1/COUNTA($J$3:$J810))-1)*360/28</f>
        <v>0.10870794921864459</v>
      </c>
    </row>
    <row r="811" spans="20:33" x14ac:dyDescent="0.25">
      <c r="T811" s="4">
        <f t="shared" si="131"/>
        <v>0.11244999999999999</v>
      </c>
      <c r="U811" s="55">
        <f t="shared" si="132"/>
        <v>0</v>
      </c>
      <c r="V811" s="55">
        <f t="shared" si="133"/>
        <v>0</v>
      </c>
      <c r="Y811" s="55">
        <f t="shared" si="134"/>
        <v>0</v>
      </c>
      <c r="Z811" s="55">
        <f t="shared" si="135"/>
        <v>0</v>
      </c>
      <c r="AA811" s="55">
        <f t="shared" si="136"/>
        <v>9108916.2369551975</v>
      </c>
      <c r="AB811" s="55">
        <f t="shared" si="137"/>
        <v>-9712254.5492930785</v>
      </c>
      <c r="AC811" s="55">
        <f t="shared" si="138"/>
        <v>-603338.31233788095</v>
      </c>
      <c r="AD811" s="55">
        <f t="shared" si="139"/>
        <v>0</v>
      </c>
      <c r="AE811" s="14">
        <f t="shared" si="140"/>
        <v>1</v>
      </c>
      <c r="AF811" s="14">
        <f>PRODUCT($AE$3:$AE811)</f>
        <v>1.549318229084294</v>
      </c>
      <c r="AG811" s="120">
        <f>(POWER(AF811,1/COUNTA($J$3:$J811))-1)*360/28</f>
        <v>0.10870794921864459</v>
      </c>
    </row>
    <row r="812" spans="20:33" x14ac:dyDescent="0.25">
      <c r="T812" s="4">
        <f t="shared" si="131"/>
        <v>0.11244999999999999</v>
      </c>
      <c r="U812" s="55">
        <f t="shared" si="132"/>
        <v>0</v>
      </c>
      <c r="V812" s="55">
        <f t="shared" si="133"/>
        <v>0</v>
      </c>
      <c r="Y812" s="55">
        <f t="shared" si="134"/>
        <v>0</v>
      </c>
      <c r="Z812" s="55">
        <f t="shared" si="135"/>
        <v>0</v>
      </c>
      <c r="AA812" s="55">
        <f t="shared" si="136"/>
        <v>9108916.2369551975</v>
      </c>
      <c r="AB812" s="55">
        <f t="shared" si="137"/>
        <v>-9712254.5492930785</v>
      </c>
      <c r="AC812" s="55">
        <f t="shared" si="138"/>
        <v>-603338.31233788095</v>
      </c>
      <c r="AD812" s="55">
        <f t="shared" si="139"/>
        <v>0</v>
      </c>
      <c r="AE812" s="14">
        <f t="shared" si="140"/>
        <v>1</v>
      </c>
      <c r="AF812" s="14">
        <f>PRODUCT($AE$3:$AE812)</f>
        <v>1.549318229084294</v>
      </c>
      <c r="AG812" s="120">
        <f>(POWER(AF812,1/COUNTA($J$3:$J812))-1)*360/28</f>
        <v>0.10870794921864459</v>
      </c>
    </row>
    <row r="813" spans="20:33" x14ac:dyDescent="0.25">
      <c r="T813" s="4">
        <f t="shared" si="131"/>
        <v>0.11244999999999999</v>
      </c>
      <c r="U813" s="55">
        <f t="shared" si="132"/>
        <v>0</v>
      </c>
      <c r="V813" s="55">
        <f t="shared" si="133"/>
        <v>0</v>
      </c>
      <c r="Y813" s="55">
        <f t="shared" si="134"/>
        <v>0</v>
      </c>
      <c r="Z813" s="55">
        <f t="shared" si="135"/>
        <v>0</v>
      </c>
      <c r="AA813" s="55">
        <f t="shared" si="136"/>
        <v>9108916.2369551975</v>
      </c>
      <c r="AB813" s="55">
        <f t="shared" si="137"/>
        <v>-9712254.5492930785</v>
      </c>
      <c r="AC813" s="55">
        <f t="shared" si="138"/>
        <v>-603338.31233788095</v>
      </c>
      <c r="AD813" s="55">
        <f t="shared" si="139"/>
        <v>0</v>
      </c>
      <c r="AE813" s="14">
        <f t="shared" si="140"/>
        <v>1</v>
      </c>
      <c r="AF813" s="14">
        <f>PRODUCT($AE$3:$AE813)</f>
        <v>1.549318229084294</v>
      </c>
      <c r="AG813" s="120">
        <f>(POWER(AF813,1/COUNTA($J$3:$J813))-1)*360/28</f>
        <v>0.10870794921864459</v>
      </c>
    </row>
    <row r="814" spans="20:33" x14ac:dyDescent="0.25">
      <c r="T814" s="4">
        <f t="shared" si="131"/>
        <v>0.11244999999999999</v>
      </c>
      <c r="U814" s="55">
        <f t="shared" si="132"/>
        <v>0</v>
      </c>
      <c r="V814" s="55">
        <f t="shared" si="133"/>
        <v>0</v>
      </c>
      <c r="Y814" s="55">
        <f t="shared" si="134"/>
        <v>0</v>
      </c>
      <c r="Z814" s="55">
        <f t="shared" si="135"/>
        <v>0</v>
      </c>
      <c r="AA814" s="55">
        <f t="shared" si="136"/>
        <v>9108916.2369551975</v>
      </c>
      <c r="AB814" s="55">
        <f t="shared" si="137"/>
        <v>-9712254.5492930785</v>
      </c>
      <c r="AC814" s="55">
        <f t="shared" si="138"/>
        <v>-603338.31233788095</v>
      </c>
      <c r="AD814" s="55">
        <f t="shared" si="139"/>
        <v>0</v>
      </c>
      <c r="AE814" s="14">
        <f t="shared" si="140"/>
        <v>1</v>
      </c>
      <c r="AF814" s="14">
        <f>PRODUCT($AE$3:$AE814)</f>
        <v>1.549318229084294</v>
      </c>
      <c r="AG814" s="120">
        <f>(POWER(AF814,1/COUNTA($J$3:$J814))-1)*360/28</f>
        <v>0.10870794921864459</v>
      </c>
    </row>
    <row r="815" spans="20:33" x14ac:dyDescent="0.25">
      <c r="T815" s="4">
        <f t="shared" si="131"/>
        <v>0.11244999999999999</v>
      </c>
      <c r="U815" s="55">
        <f t="shared" si="132"/>
        <v>0</v>
      </c>
      <c r="V815" s="55">
        <f t="shared" si="133"/>
        <v>0</v>
      </c>
      <c r="Y815" s="55">
        <f t="shared" si="134"/>
        <v>0</v>
      </c>
      <c r="Z815" s="55">
        <f t="shared" si="135"/>
        <v>0</v>
      </c>
      <c r="AA815" s="55">
        <f t="shared" si="136"/>
        <v>9108916.2369551975</v>
      </c>
      <c r="AB815" s="55">
        <f t="shared" si="137"/>
        <v>-9712254.5492930785</v>
      </c>
      <c r="AC815" s="55">
        <f t="shared" si="138"/>
        <v>-603338.31233788095</v>
      </c>
      <c r="AD815" s="55">
        <f t="shared" si="139"/>
        <v>0</v>
      </c>
      <c r="AE815" s="14">
        <f t="shared" si="140"/>
        <v>1</v>
      </c>
      <c r="AF815" s="14">
        <f>PRODUCT($AE$3:$AE815)</f>
        <v>1.549318229084294</v>
      </c>
      <c r="AG815" s="120">
        <f>(POWER(AF815,1/COUNTA($J$3:$J815))-1)*360/28</f>
        <v>0.10870794921864459</v>
      </c>
    </row>
    <row r="816" spans="20:33" x14ac:dyDescent="0.25">
      <c r="T816" s="4">
        <f t="shared" si="131"/>
        <v>0.11244999999999999</v>
      </c>
      <c r="U816" s="55">
        <f t="shared" si="132"/>
        <v>0</v>
      </c>
      <c r="V816" s="55">
        <f t="shared" si="133"/>
        <v>0</v>
      </c>
      <c r="Y816" s="55">
        <f t="shared" si="134"/>
        <v>0</v>
      </c>
      <c r="Z816" s="55">
        <f t="shared" si="135"/>
        <v>0</v>
      </c>
      <c r="AA816" s="55">
        <f t="shared" si="136"/>
        <v>9108916.2369551975</v>
      </c>
      <c r="AB816" s="55">
        <f t="shared" si="137"/>
        <v>-9712254.5492930785</v>
      </c>
      <c r="AC816" s="55">
        <f t="shared" si="138"/>
        <v>-603338.31233788095</v>
      </c>
      <c r="AD816" s="55">
        <f t="shared" si="139"/>
        <v>0</v>
      </c>
      <c r="AE816" s="14">
        <f t="shared" si="140"/>
        <v>1</v>
      </c>
      <c r="AF816" s="14">
        <f>PRODUCT($AE$3:$AE816)</f>
        <v>1.549318229084294</v>
      </c>
      <c r="AG816" s="120">
        <f>(POWER(AF816,1/COUNTA($J$3:$J816))-1)*360/28</f>
        <v>0.10870794921864459</v>
      </c>
    </row>
    <row r="817" spans="20:33" x14ac:dyDescent="0.25">
      <c r="T817" s="4">
        <f t="shared" si="131"/>
        <v>0.11244999999999999</v>
      </c>
      <c r="U817" s="55">
        <f t="shared" si="132"/>
        <v>0</v>
      </c>
      <c r="V817" s="55">
        <f t="shared" si="133"/>
        <v>0</v>
      </c>
      <c r="Y817" s="55">
        <f t="shared" si="134"/>
        <v>0</v>
      </c>
      <c r="Z817" s="55">
        <f t="shared" si="135"/>
        <v>0</v>
      </c>
      <c r="AA817" s="55">
        <f t="shared" si="136"/>
        <v>9108916.2369551975</v>
      </c>
      <c r="AB817" s="55">
        <f t="shared" si="137"/>
        <v>-9712254.5492930785</v>
      </c>
      <c r="AC817" s="55">
        <f t="shared" si="138"/>
        <v>-603338.31233788095</v>
      </c>
      <c r="AD817" s="55">
        <f t="shared" si="139"/>
        <v>0</v>
      </c>
      <c r="AE817" s="14">
        <f t="shared" si="140"/>
        <v>1</v>
      </c>
      <c r="AF817" s="14">
        <f>PRODUCT($AE$3:$AE817)</f>
        <v>1.549318229084294</v>
      </c>
      <c r="AG817" s="120">
        <f>(POWER(AF817,1/COUNTA($J$3:$J817))-1)*360/28</f>
        <v>0.10870794921864459</v>
      </c>
    </row>
    <row r="818" spans="20:33" x14ac:dyDescent="0.25">
      <c r="T818" s="4">
        <f t="shared" si="131"/>
        <v>0.11244999999999999</v>
      </c>
      <c r="U818" s="55">
        <f t="shared" si="132"/>
        <v>0</v>
      </c>
      <c r="V818" s="55">
        <f t="shared" si="133"/>
        <v>0</v>
      </c>
      <c r="Y818" s="55">
        <f t="shared" si="134"/>
        <v>0</v>
      </c>
      <c r="Z818" s="55">
        <f t="shared" si="135"/>
        <v>0</v>
      </c>
      <c r="AA818" s="55">
        <f t="shared" si="136"/>
        <v>9108916.2369551975</v>
      </c>
      <c r="AB818" s="55">
        <f t="shared" si="137"/>
        <v>-9712254.5492930785</v>
      </c>
      <c r="AC818" s="55">
        <f t="shared" si="138"/>
        <v>-603338.31233788095</v>
      </c>
      <c r="AD818" s="55">
        <f t="shared" si="139"/>
        <v>0</v>
      </c>
      <c r="AE818" s="14">
        <f t="shared" si="140"/>
        <v>1</v>
      </c>
      <c r="AF818" s="14">
        <f>PRODUCT($AE$3:$AE818)</f>
        <v>1.549318229084294</v>
      </c>
      <c r="AG818" s="120">
        <f>(POWER(AF818,1/COUNTA($J$3:$J818))-1)*360/28</f>
        <v>0.10870794921864459</v>
      </c>
    </row>
    <row r="819" spans="20:33" x14ac:dyDescent="0.25">
      <c r="T819" s="4">
        <f t="shared" si="131"/>
        <v>0.11244999999999999</v>
      </c>
      <c r="U819" s="55">
        <f t="shared" si="132"/>
        <v>0</v>
      </c>
      <c r="V819" s="55">
        <f t="shared" si="133"/>
        <v>0</v>
      </c>
      <c r="Y819" s="55">
        <f t="shared" si="134"/>
        <v>0</v>
      </c>
      <c r="Z819" s="55">
        <f t="shared" si="135"/>
        <v>0</v>
      </c>
      <c r="AA819" s="55">
        <f t="shared" si="136"/>
        <v>9108916.2369551975</v>
      </c>
      <c r="AB819" s="55">
        <f t="shared" si="137"/>
        <v>-9712254.5492930785</v>
      </c>
      <c r="AC819" s="55">
        <f t="shared" si="138"/>
        <v>-603338.31233788095</v>
      </c>
      <c r="AD819" s="55">
        <f t="shared" si="139"/>
        <v>0</v>
      </c>
      <c r="AE819" s="14">
        <f t="shared" si="140"/>
        <v>1</v>
      </c>
      <c r="AF819" s="14">
        <f>PRODUCT($AE$3:$AE819)</f>
        <v>1.549318229084294</v>
      </c>
      <c r="AG819" s="120">
        <f>(POWER(AF819,1/COUNTA($J$3:$J819))-1)*360/28</f>
        <v>0.10870794921864459</v>
      </c>
    </row>
    <row r="820" spans="20:33" x14ac:dyDescent="0.25">
      <c r="T820" s="4">
        <f t="shared" si="131"/>
        <v>0.11244999999999999</v>
      </c>
      <c r="U820" s="55">
        <f t="shared" si="132"/>
        <v>0</v>
      </c>
      <c r="V820" s="55">
        <f t="shared" si="133"/>
        <v>0</v>
      </c>
      <c r="Y820" s="55">
        <f t="shared" si="134"/>
        <v>0</v>
      </c>
      <c r="Z820" s="55">
        <f t="shared" si="135"/>
        <v>0</v>
      </c>
      <c r="AA820" s="55">
        <f t="shared" si="136"/>
        <v>9108916.2369551975</v>
      </c>
      <c r="AB820" s="55">
        <f t="shared" si="137"/>
        <v>-9712254.5492930785</v>
      </c>
      <c r="AC820" s="55">
        <f t="shared" si="138"/>
        <v>-603338.31233788095</v>
      </c>
      <c r="AD820" s="55">
        <f t="shared" si="139"/>
        <v>0</v>
      </c>
      <c r="AE820" s="14">
        <f t="shared" si="140"/>
        <v>1</v>
      </c>
      <c r="AF820" s="14">
        <f>PRODUCT($AE$3:$AE820)</f>
        <v>1.549318229084294</v>
      </c>
      <c r="AG820" s="120">
        <f>(POWER(AF820,1/COUNTA($J$3:$J820))-1)*360/28</f>
        <v>0.10870794921864459</v>
      </c>
    </row>
    <row r="821" spans="20:33" x14ac:dyDescent="0.25">
      <c r="T821" s="4">
        <f t="shared" si="131"/>
        <v>0.11244999999999999</v>
      </c>
      <c r="U821" s="55">
        <f t="shared" si="132"/>
        <v>0</v>
      </c>
      <c r="V821" s="55">
        <f t="shared" si="133"/>
        <v>0</v>
      </c>
      <c r="Y821" s="55">
        <f t="shared" si="134"/>
        <v>0</v>
      </c>
      <c r="Z821" s="55">
        <f t="shared" si="135"/>
        <v>0</v>
      </c>
      <c r="AA821" s="55">
        <f t="shared" si="136"/>
        <v>9108916.2369551975</v>
      </c>
      <c r="AB821" s="55">
        <f t="shared" si="137"/>
        <v>-9712254.5492930785</v>
      </c>
      <c r="AC821" s="55">
        <f t="shared" si="138"/>
        <v>-603338.31233788095</v>
      </c>
      <c r="AD821" s="55">
        <f t="shared" si="139"/>
        <v>0</v>
      </c>
      <c r="AE821" s="14">
        <f t="shared" si="140"/>
        <v>1</v>
      </c>
      <c r="AF821" s="14">
        <f>PRODUCT($AE$3:$AE821)</f>
        <v>1.549318229084294</v>
      </c>
      <c r="AG821" s="120">
        <f>(POWER(AF821,1/COUNTA($J$3:$J821))-1)*360/28</f>
        <v>0.10870794921864459</v>
      </c>
    </row>
    <row r="822" spans="20:33" x14ac:dyDescent="0.25">
      <c r="T822" s="4">
        <f t="shared" si="131"/>
        <v>0.11244999999999999</v>
      </c>
      <c r="U822" s="55">
        <f t="shared" si="132"/>
        <v>0</v>
      </c>
      <c r="V822" s="55">
        <f t="shared" si="133"/>
        <v>0</v>
      </c>
      <c r="Y822" s="55">
        <f t="shared" si="134"/>
        <v>0</v>
      </c>
      <c r="Z822" s="55">
        <f t="shared" si="135"/>
        <v>0</v>
      </c>
      <c r="AA822" s="55">
        <f t="shared" si="136"/>
        <v>9108916.2369551975</v>
      </c>
      <c r="AB822" s="55">
        <f t="shared" si="137"/>
        <v>-9712254.5492930785</v>
      </c>
      <c r="AC822" s="55">
        <f t="shared" si="138"/>
        <v>-603338.31233788095</v>
      </c>
      <c r="AD822" s="55">
        <f t="shared" si="139"/>
        <v>0</v>
      </c>
      <c r="AE822" s="14">
        <f t="shared" si="140"/>
        <v>1</v>
      </c>
      <c r="AF822" s="14">
        <f>PRODUCT($AE$3:$AE822)</f>
        <v>1.549318229084294</v>
      </c>
      <c r="AG822" s="120">
        <f>(POWER(AF822,1/COUNTA($J$3:$J822))-1)*360/28</f>
        <v>0.10870794921864459</v>
      </c>
    </row>
    <row r="823" spans="20:33" x14ac:dyDescent="0.25">
      <c r="T823" s="4">
        <f t="shared" si="131"/>
        <v>0.11244999999999999</v>
      </c>
      <c r="U823" s="55">
        <f t="shared" si="132"/>
        <v>0</v>
      </c>
      <c r="V823" s="55">
        <f t="shared" si="133"/>
        <v>0</v>
      </c>
      <c r="Y823" s="55">
        <f t="shared" si="134"/>
        <v>0</v>
      </c>
      <c r="Z823" s="55">
        <f t="shared" si="135"/>
        <v>0</v>
      </c>
      <c r="AA823" s="55">
        <f t="shared" si="136"/>
        <v>9108916.2369551975</v>
      </c>
      <c r="AB823" s="55">
        <f t="shared" si="137"/>
        <v>-9712254.5492930785</v>
      </c>
      <c r="AC823" s="55">
        <f t="shared" si="138"/>
        <v>-603338.31233788095</v>
      </c>
      <c r="AD823" s="55">
        <f t="shared" si="139"/>
        <v>0</v>
      </c>
      <c r="AE823" s="14">
        <f t="shared" si="140"/>
        <v>1</v>
      </c>
      <c r="AF823" s="14">
        <f>PRODUCT($AE$3:$AE823)</f>
        <v>1.549318229084294</v>
      </c>
      <c r="AG823" s="120">
        <f>(POWER(AF823,1/COUNTA($J$3:$J823))-1)*360/28</f>
        <v>0.10870794921864459</v>
      </c>
    </row>
    <row r="824" spans="20:33" x14ac:dyDescent="0.25">
      <c r="T824" s="4">
        <f t="shared" ref="T824:T887" si="141">_xlfn.IFNA(INDEX($E$6:$E$24,MATCH($K824,$C$6:$C$24,1))/100,$D$1/100)</f>
        <v>0.11244999999999999</v>
      </c>
      <c r="U824" s="55">
        <f t="shared" ref="U824:U887" si="142">(-1*S824)*T824*Q824/360</f>
        <v>0</v>
      </c>
      <c r="V824" s="55">
        <f t="shared" si="133"/>
        <v>0</v>
      </c>
      <c r="Y824" s="55">
        <f t="shared" si="134"/>
        <v>0</v>
      </c>
      <c r="Z824" s="55">
        <f t="shared" si="135"/>
        <v>0</v>
      </c>
      <c r="AA824" s="55">
        <f t="shared" si="136"/>
        <v>9108916.2369551975</v>
      </c>
      <c r="AB824" s="55">
        <f t="shared" si="137"/>
        <v>-9712254.5492930785</v>
      </c>
      <c r="AC824" s="55">
        <f t="shared" si="138"/>
        <v>-603338.31233788095</v>
      </c>
      <c r="AD824" s="55">
        <f t="shared" si="139"/>
        <v>0</v>
      </c>
      <c r="AE824" s="14">
        <f t="shared" si="140"/>
        <v>1</v>
      </c>
      <c r="AF824" s="14">
        <f>PRODUCT($AE$3:$AE824)</f>
        <v>1.549318229084294</v>
      </c>
      <c r="AG824" s="120">
        <f>(POWER(AF824,1/COUNTA($J$3:$J824))-1)*360/28</f>
        <v>0.10870794921864459</v>
      </c>
    </row>
    <row r="825" spans="20:33" x14ac:dyDescent="0.25">
      <c r="T825" s="4">
        <f t="shared" si="141"/>
        <v>0.11244999999999999</v>
      </c>
      <c r="U825" s="55">
        <f t="shared" si="142"/>
        <v>0</v>
      </c>
      <c r="V825" s="55">
        <f t="shared" si="133"/>
        <v>0</v>
      </c>
      <c r="Y825" s="55">
        <f t="shared" si="134"/>
        <v>0</v>
      </c>
      <c r="Z825" s="55">
        <f t="shared" si="135"/>
        <v>0</v>
      </c>
      <c r="AA825" s="55">
        <f t="shared" si="136"/>
        <v>9108916.2369551975</v>
      </c>
      <c r="AB825" s="55">
        <f t="shared" si="137"/>
        <v>-9712254.5492930785</v>
      </c>
      <c r="AC825" s="55">
        <f t="shared" si="138"/>
        <v>-603338.31233788095</v>
      </c>
      <c r="AD825" s="55">
        <f t="shared" si="139"/>
        <v>0</v>
      </c>
      <c r="AE825" s="14">
        <f t="shared" si="140"/>
        <v>1</v>
      </c>
      <c r="AF825" s="14">
        <f>PRODUCT($AE$3:$AE825)</f>
        <v>1.549318229084294</v>
      </c>
      <c r="AG825" s="120">
        <f>(POWER(AF825,1/COUNTA($J$3:$J825))-1)*360/28</f>
        <v>0.10870794921864459</v>
      </c>
    </row>
    <row r="826" spans="20:33" x14ac:dyDescent="0.25">
      <c r="T826" s="4">
        <f t="shared" si="141"/>
        <v>0.11244999999999999</v>
      </c>
      <c r="U826" s="55">
        <f t="shared" si="142"/>
        <v>0</v>
      </c>
      <c r="V826" s="55">
        <f t="shared" si="133"/>
        <v>0</v>
      </c>
      <c r="Y826" s="55">
        <f t="shared" si="134"/>
        <v>0</v>
      </c>
      <c r="Z826" s="55">
        <f t="shared" si="135"/>
        <v>0</v>
      </c>
      <c r="AA826" s="55">
        <f t="shared" si="136"/>
        <v>9108916.2369551975</v>
      </c>
      <c r="AB826" s="55">
        <f t="shared" si="137"/>
        <v>-9712254.5492930785</v>
      </c>
      <c r="AC826" s="55">
        <f t="shared" si="138"/>
        <v>-603338.31233788095</v>
      </c>
      <c r="AD826" s="55">
        <f t="shared" si="139"/>
        <v>0</v>
      </c>
      <c r="AE826" s="14">
        <f t="shared" si="140"/>
        <v>1</v>
      </c>
      <c r="AF826" s="14">
        <f>PRODUCT($AE$3:$AE826)</f>
        <v>1.549318229084294</v>
      </c>
      <c r="AG826" s="120">
        <f>(POWER(AF826,1/COUNTA($J$3:$J826))-1)*360/28</f>
        <v>0.10870794921864459</v>
      </c>
    </row>
    <row r="827" spans="20:33" x14ac:dyDescent="0.25">
      <c r="T827" s="4">
        <f t="shared" si="141"/>
        <v>0.11244999999999999</v>
      </c>
      <c r="U827" s="55">
        <f t="shared" si="142"/>
        <v>0</v>
      </c>
      <c r="V827" s="55">
        <f t="shared" si="133"/>
        <v>0</v>
      </c>
      <c r="Y827" s="55">
        <f t="shared" si="134"/>
        <v>0</v>
      </c>
      <c r="Z827" s="55">
        <f t="shared" si="135"/>
        <v>0</v>
      </c>
      <c r="AA827" s="55">
        <f t="shared" si="136"/>
        <v>9108916.2369551975</v>
      </c>
      <c r="AB827" s="55">
        <f t="shared" si="137"/>
        <v>-9712254.5492930785</v>
      </c>
      <c r="AC827" s="55">
        <f t="shared" si="138"/>
        <v>-603338.31233788095</v>
      </c>
      <c r="AD827" s="55">
        <f t="shared" si="139"/>
        <v>0</v>
      </c>
      <c r="AE827" s="14">
        <f t="shared" si="140"/>
        <v>1</v>
      </c>
      <c r="AF827" s="14">
        <f>PRODUCT($AE$3:$AE827)</f>
        <v>1.549318229084294</v>
      </c>
      <c r="AG827" s="120">
        <f>(POWER(AF827,1/COUNTA($J$3:$J827))-1)*360/28</f>
        <v>0.10870794921864459</v>
      </c>
    </row>
    <row r="828" spans="20:33" x14ac:dyDescent="0.25">
      <c r="T828" s="4">
        <f t="shared" si="141"/>
        <v>0.11244999999999999</v>
      </c>
      <c r="U828" s="55">
        <f t="shared" si="142"/>
        <v>0</v>
      </c>
      <c r="V828" s="55">
        <f t="shared" si="133"/>
        <v>0</v>
      </c>
      <c r="Y828" s="55">
        <f t="shared" si="134"/>
        <v>0</v>
      </c>
      <c r="Z828" s="55">
        <f t="shared" si="135"/>
        <v>0</v>
      </c>
      <c r="AA828" s="55">
        <f t="shared" si="136"/>
        <v>9108916.2369551975</v>
      </c>
      <c r="AB828" s="55">
        <f t="shared" si="137"/>
        <v>-9712254.5492930785</v>
      </c>
      <c r="AC828" s="55">
        <f t="shared" si="138"/>
        <v>-603338.31233788095</v>
      </c>
      <c r="AD828" s="55">
        <f t="shared" si="139"/>
        <v>0</v>
      </c>
      <c r="AE828" s="14">
        <f t="shared" si="140"/>
        <v>1</v>
      </c>
      <c r="AF828" s="14">
        <f>PRODUCT($AE$3:$AE828)</f>
        <v>1.549318229084294</v>
      </c>
      <c r="AG828" s="120">
        <f>(POWER(AF828,1/COUNTA($J$3:$J828))-1)*360/28</f>
        <v>0.10870794921864459</v>
      </c>
    </row>
    <row r="829" spans="20:33" x14ac:dyDescent="0.25">
      <c r="T829" s="4">
        <f t="shared" si="141"/>
        <v>0.11244999999999999</v>
      </c>
      <c r="U829" s="55">
        <f t="shared" si="142"/>
        <v>0</v>
      </c>
      <c r="V829" s="55">
        <f t="shared" si="133"/>
        <v>0</v>
      </c>
      <c r="Y829" s="55">
        <f t="shared" si="134"/>
        <v>0</v>
      </c>
      <c r="Z829" s="55">
        <f t="shared" si="135"/>
        <v>0</v>
      </c>
      <c r="AA829" s="55">
        <f t="shared" si="136"/>
        <v>9108916.2369551975</v>
      </c>
      <c r="AB829" s="55">
        <f t="shared" si="137"/>
        <v>-9712254.5492930785</v>
      </c>
      <c r="AC829" s="55">
        <f t="shared" si="138"/>
        <v>-603338.31233788095</v>
      </c>
      <c r="AD829" s="55">
        <f t="shared" si="139"/>
        <v>0</v>
      </c>
      <c r="AE829" s="14">
        <f t="shared" si="140"/>
        <v>1</v>
      </c>
      <c r="AF829" s="14">
        <f>PRODUCT($AE$3:$AE829)</f>
        <v>1.549318229084294</v>
      </c>
      <c r="AG829" s="120">
        <f>(POWER(AF829,1/COUNTA($J$3:$J829))-1)*360/28</f>
        <v>0.10870794921864459</v>
      </c>
    </row>
    <row r="830" spans="20:33" x14ac:dyDescent="0.25">
      <c r="T830" s="4">
        <f t="shared" si="141"/>
        <v>0.11244999999999999</v>
      </c>
      <c r="U830" s="55">
        <f t="shared" si="142"/>
        <v>0</v>
      </c>
      <c r="V830" s="55">
        <f t="shared" si="133"/>
        <v>0</v>
      </c>
      <c r="Y830" s="55">
        <f t="shared" si="134"/>
        <v>0</v>
      </c>
      <c r="Z830" s="55">
        <f t="shared" si="135"/>
        <v>0</v>
      </c>
      <c r="AA830" s="55">
        <f t="shared" si="136"/>
        <v>9108916.2369551975</v>
      </c>
      <c r="AB830" s="55">
        <f t="shared" si="137"/>
        <v>-9712254.5492930785</v>
      </c>
      <c r="AC830" s="55">
        <f t="shared" si="138"/>
        <v>-603338.31233788095</v>
      </c>
      <c r="AD830" s="55">
        <f t="shared" si="139"/>
        <v>0</v>
      </c>
      <c r="AE830" s="14">
        <f t="shared" si="140"/>
        <v>1</v>
      </c>
      <c r="AF830" s="14">
        <f>PRODUCT($AE$3:$AE830)</f>
        <v>1.549318229084294</v>
      </c>
      <c r="AG830" s="120">
        <f>(POWER(AF830,1/COUNTA($J$3:$J830))-1)*360/28</f>
        <v>0.10870794921864459</v>
      </c>
    </row>
    <row r="831" spans="20:33" x14ac:dyDescent="0.25">
      <c r="T831" s="4">
        <f t="shared" si="141"/>
        <v>0.11244999999999999</v>
      </c>
      <c r="U831" s="55">
        <f t="shared" si="142"/>
        <v>0</v>
      </c>
      <c r="V831" s="55">
        <f t="shared" si="133"/>
        <v>0</v>
      </c>
      <c r="Y831" s="55">
        <f t="shared" si="134"/>
        <v>0</v>
      </c>
      <c r="Z831" s="55">
        <f t="shared" si="135"/>
        <v>0</v>
      </c>
      <c r="AA831" s="55">
        <f t="shared" si="136"/>
        <v>9108916.2369551975</v>
      </c>
      <c r="AB831" s="55">
        <f t="shared" si="137"/>
        <v>-9712254.5492930785</v>
      </c>
      <c r="AC831" s="55">
        <f t="shared" si="138"/>
        <v>-603338.31233788095</v>
      </c>
      <c r="AD831" s="55">
        <f t="shared" si="139"/>
        <v>0</v>
      </c>
      <c r="AE831" s="14">
        <f t="shared" si="140"/>
        <v>1</v>
      </c>
      <c r="AF831" s="14">
        <f>PRODUCT($AE$3:$AE831)</f>
        <v>1.549318229084294</v>
      </c>
      <c r="AG831" s="120">
        <f>(POWER(AF831,1/COUNTA($J$3:$J831))-1)*360/28</f>
        <v>0.10870794921864459</v>
      </c>
    </row>
    <row r="832" spans="20:33" x14ac:dyDescent="0.25">
      <c r="T832" s="4">
        <f t="shared" si="141"/>
        <v>0.11244999999999999</v>
      </c>
      <c r="U832" s="55">
        <f t="shared" si="142"/>
        <v>0</v>
      </c>
      <c r="V832" s="55">
        <f t="shared" si="133"/>
        <v>0</v>
      </c>
      <c r="Y832" s="55">
        <f t="shared" si="134"/>
        <v>0</v>
      </c>
      <c r="Z832" s="55">
        <f t="shared" si="135"/>
        <v>0</v>
      </c>
      <c r="AA832" s="55">
        <f t="shared" si="136"/>
        <v>9108916.2369551975</v>
      </c>
      <c r="AB832" s="55">
        <f t="shared" si="137"/>
        <v>-9712254.5492930785</v>
      </c>
      <c r="AC832" s="55">
        <f t="shared" si="138"/>
        <v>-603338.31233788095</v>
      </c>
      <c r="AD832" s="55">
        <f t="shared" si="139"/>
        <v>0</v>
      </c>
      <c r="AE832" s="14">
        <f t="shared" si="140"/>
        <v>1</v>
      </c>
      <c r="AF832" s="14">
        <f>PRODUCT($AE$3:$AE832)</f>
        <v>1.549318229084294</v>
      </c>
      <c r="AG832" s="120">
        <f>(POWER(AF832,1/COUNTA($J$3:$J832))-1)*360/28</f>
        <v>0.10870794921864459</v>
      </c>
    </row>
    <row r="833" spans="20:33" x14ac:dyDescent="0.25">
      <c r="T833" s="4">
        <f t="shared" si="141"/>
        <v>0.11244999999999999</v>
      </c>
      <c r="U833" s="55">
        <f t="shared" si="142"/>
        <v>0</v>
      </c>
      <c r="V833" s="55">
        <f t="shared" si="133"/>
        <v>0</v>
      </c>
      <c r="Y833" s="55">
        <f t="shared" si="134"/>
        <v>0</v>
      </c>
      <c r="Z833" s="55">
        <f t="shared" si="135"/>
        <v>0</v>
      </c>
      <c r="AA833" s="55">
        <f t="shared" si="136"/>
        <v>9108916.2369551975</v>
      </c>
      <c r="AB833" s="55">
        <f t="shared" si="137"/>
        <v>-9712254.5492930785</v>
      </c>
      <c r="AC833" s="55">
        <f t="shared" si="138"/>
        <v>-603338.31233788095</v>
      </c>
      <c r="AD833" s="55">
        <f t="shared" si="139"/>
        <v>0</v>
      </c>
      <c r="AE833" s="14">
        <f t="shared" si="140"/>
        <v>1</v>
      </c>
      <c r="AF833" s="14">
        <f>PRODUCT($AE$3:$AE833)</f>
        <v>1.549318229084294</v>
      </c>
      <c r="AG833" s="120">
        <f>(POWER(AF833,1/COUNTA($J$3:$J833))-1)*360/28</f>
        <v>0.10870794921864459</v>
      </c>
    </row>
    <row r="834" spans="20:33" x14ac:dyDescent="0.25">
      <c r="T834" s="4">
        <f t="shared" si="141"/>
        <v>0.11244999999999999</v>
      </c>
      <c r="U834" s="55">
        <f t="shared" si="142"/>
        <v>0</v>
      </c>
      <c r="V834" s="55">
        <f t="shared" si="133"/>
        <v>0</v>
      </c>
      <c r="Y834" s="55">
        <f t="shared" si="134"/>
        <v>0</v>
      </c>
      <c r="Z834" s="55">
        <f t="shared" si="135"/>
        <v>0</v>
      </c>
      <c r="AA834" s="55">
        <f t="shared" si="136"/>
        <v>9108916.2369551975</v>
      </c>
      <c r="AB834" s="55">
        <f t="shared" si="137"/>
        <v>-9712254.5492930785</v>
      </c>
      <c r="AC834" s="55">
        <f t="shared" si="138"/>
        <v>-603338.31233788095</v>
      </c>
      <c r="AD834" s="55">
        <f t="shared" si="139"/>
        <v>0</v>
      </c>
      <c r="AE834" s="14">
        <f t="shared" si="140"/>
        <v>1</v>
      </c>
      <c r="AF834" s="14">
        <f>PRODUCT($AE$3:$AE834)</f>
        <v>1.549318229084294</v>
      </c>
      <c r="AG834" s="120">
        <f>(POWER(AF834,1/COUNTA($J$3:$J834))-1)*360/28</f>
        <v>0.10870794921864459</v>
      </c>
    </row>
    <row r="835" spans="20:33" x14ac:dyDescent="0.25">
      <c r="T835" s="4">
        <f t="shared" si="141"/>
        <v>0.11244999999999999</v>
      </c>
      <c r="U835" s="55">
        <f t="shared" si="142"/>
        <v>0</v>
      </c>
      <c r="V835" s="55">
        <f t="shared" si="133"/>
        <v>0</v>
      </c>
      <c r="Y835" s="55">
        <f t="shared" si="134"/>
        <v>0</v>
      </c>
      <c r="Z835" s="55">
        <f t="shared" si="135"/>
        <v>0</v>
      </c>
      <c r="AA835" s="55">
        <f t="shared" si="136"/>
        <v>9108916.2369551975</v>
      </c>
      <c r="AB835" s="55">
        <f t="shared" si="137"/>
        <v>-9712254.5492930785</v>
      </c>
      <c r="AC835" s="55">
        <f t="shared" si="138"/>
        <v>-603338.31233788095</v>
      </c>
      <c r="AD835" s="55">
        <f t="shared" si="139"/>
        <v>0</v>
      </c>
      <c r="AE835" s="14">
        <f t="shared" si="140"/>
        <v>1</v>
      </c>
      <c r="AF835" s="14">
        <f>PRODUCT($AE$3:$AE835)</f>
        <v>1.549318229084294</v>
      </c>
      <c r="AG835" s="120">
        <f>(POWER(AF835,1/COUNTA($J$3:$J835))-1)*360/28</f>
        <v>0.10870794921864459</v>
      </c>
    </row>
    <row r="836" spans="20:33" x14ac:dyDescent="0.25">
      <c r="T836" s="4">
        <f t="shared" si="141"/>
        <v>0.11244999999999999</v>
      </c>
      <c r="U836" s="55">
        <f t="shared" si="142"/>
        <v>0</v>
      </c>
      <c r="V836" s="55">
        <f t="shared" ref="V836:V899" si="143">+N836+U836</f>
        <v>0</v>
      </c>
      <c r="Y836" s="55">
        <f t="shared" si="134"/>
        <v>0</v>
      </c>
      <c r="Z836" s="55">
        <f t="shared" si="135"/>
        <v>0</v>
      </c>
      <c r="AA836" s="55">
        <f t="shared" si="136"/>
        <v>9108916.2369551975</v>
      </c>
      <c r="AB836" s="55">
        <f t="shared" si="137"/>
        <v>-9712254.5492930785</v>
      </c>
      <c r="AC836" s="55">
        <f t="shared" si="138"/>
        <v>-603338.31233788095</v>
      </c>
      <c r="AD836" s="55">
        <f t="shared" si="139"/>
        <v>0</v>
      </c>
      <c r="AE836" s="14">
        <f t="shared" si="140"/>
        <v>1</v>
      </c>
      <c r="AF836" s="14">
        <f>PRODUCT($AE$3:$AE836)</f>
        <v>1.549318229084294</v>
      </c>
      <c r="AG836" s="120">
        <f>(POWER(AF836,1/COUNTA($J$3:$J836))-1)*360/28</f>
        <v>0.10870794921864459</v>
      </c>
    </row>
    <row r="837" spans="20:33" x14ac:dyDescent="0.25">
      <c r="T837" s="4">
        <f t="shared" si="141"/>
        <v>0.11244999999999999</v>
      </c>
      <c r="U837" s="55">
        <f t="shared" si="142"/>
        <v>0</v>
      </c>
      <c r="V837" s="55">
        <f t="shared" si="143"/>
        <v>0</v>
      </c>
      <c r="Y837" s="55">
        <f t="shared" si="134"/>
        <v>0</v>
      </c>
      <c r="Z837" s="55">
        <f t="shared" si="135"/>
        <v>0</v>
      </c>
      <c r="AA837" s="55">
        <f t="shared" si="136"/>
        <v>9108916.2369551975</v>
      </c>
      <c r="AB837" s="55">
        <f t="shared" si="137"/>
        <v>-9712254.5492930785</v>
      </c>
      <c r="AC837" s="55">
        <f t="shared" si="138"/>
        <v>-603338.31233788095</v>
      </c>
      <c r="AD837" s="55">
        <f t="shared" si="139"/>
        <v>0</v>
      </c>
      <c r="AE837" s="14">
        <f t="shared" si="140"/>
        <v>1</v>
      </c>
      <c r="AF837" s="14">
        <f>PRODUCT($AE$3:$AE837)</f>
        <v>1.549318229084294</v>
      </c>
      <c r="AG837" s="120">
        <f>(POWER(AF837,1/COUNTA($J$3:$J837))-1)*360/28</f>
        <v>0.10870794921864459</v>
      </c>
    </row>
    <row r="838" spans="20:33" x14ac:dyDescent="0.25">
      <c r="T838" s="4">
        <f t="shared" si="141"/>
        <v>0.11244999999999999</v>
      </c>
      <c r="U838" s="55">
        <f t="shared" si="142"/>
        <v>0</v>
      </c>
      <c r="V838" s="55">
        <f t="shared" si="143"/>
        <v>0</v>
      </c>
      <c r="Y838" s="55">
        <f t="shared" ref="Y838:Y901" si="144">+P838*X838</f>
        <v>0</v>
      </c>
      <c r="Z838" s="55">
        <f t="shared" ref="Z838:Z901" si="145">+S838*$Z$2*$Q838/360</f>
        <v>0</v>
      </c>
      <c r="AA838" s="55">
        <f t="shared" ref="AA838:AA901" si="146">+AA837*(1+$Z$2*$Q838/360)+Z838</f>
        <v>9108916.2369551975</v>
      </c>
      <c r="AB838" s="55">
        <f t="shared" ref="AB838:AB901" si="147">+AB837*(1+$W838*$Q838/360)+O838</f>
        <v>-9712254.5492930785</v>
      </c>
      <c r="AC838" s="55">
        <f t="shared" ref="AC838:AC901" si="148">+AA838+AB838</f>
        <v>-603338.31233788095</v>
      </c>
      <c r="AD838" s="55">
        <f t="shared" ref="AD838:AD901" si="149">+AC838*X838</f>
        <v>0</v>
      </c>
      <c r="AE838" s="14">
        <f t="shared" ref="AE838:AE901" si="150">+(1+W838*Q838/360)</f>
        <v>1</v>
      </c>
      <c r="AF838" s="14">
        <f>PRODUCT($AE$3:$AE838)</f>
        <v>1.549318229084294</v>
      </c>
      <c r="AG838" s="120">
        <f>(POWER(AF838,1/COUNTA($J$3:$J838))-1)*360/28</f>
        <v>0.10870794921864459</v>
      </c>
    </row>
    <row r="839" spans="20:33" x14ac:dyDescent="0.25">
      <c r="T839" s="4">
        <f t="shared" si="141"/>
        <v>0.11244999999999999</v>
      </c>
      <c r="U839" s="55">
        <f t="shared" si="142"/>
        <v>0</v>
      </c>
      <c r="V839" s="55">
        <f t="shared" si="143"/>
        <v>0</v>
      </c>
      <c r="Y839" s="55">
        <f t="shared" si="144"/>
        <v>0</v>
      </c>
      <c r="Z839" s="55">
        <f t="shared" si="145"/>
        <v>0</v>
      </c>
      <c r="AA839" s="55">
        <f t="shared" si="146"/>
        <v>9108916.2369551975</v>
      </c>
      <c r="AB839" s="55">
        <f t="shared" si="147"/>
        <v>-9712254.5492930785</v>
      </c>
      <c r="AC839" s="55">
        <f t="shared" si="148"/>
        <v>-603338.31233788095</v>
      </c>
      <c r="AD839" s="55">
        <f t="shared" si="149"/>
        <v>0</v>
      </c>
      <c r="AE839" s="14">
        <f t="shared" si="150"/>
        <v>1</v>
      </c>
      <c r="AF839" s="14">
        <f>PRODUCT($AE$3:$AE839)</f>
        <v>1.549318229084294</v>
      </c>
      <c r="AG839" s="120">
        <f>(POWER(AF839,1/COUNTA($J$3:$J839))-1)*360/28</f>
        <v>0.10870794921864459</v>
      </c>
    </row>
    <row r="840" spans="20:33" x14ac:dyDescent="0.25">
      <c r="T840" s="4">
        <f t="shared" si="141"/>
        <v>0.11244999999999999</v>
      </c>
      <c r="U840" s="55">
        <f t="shared" si="142"/>
        <v>0</v>
      </c>
      <c r="V840" s="55">
        <f t="shared" si="143"/>
        <v>0</v>
      </c>
      <c r="Y840" s="55">
        <f t="shared" si="144"/>
        <v>0</v>
      </c>
      <c r="Z840" s="55">
        <f t="shared" si="145"/>
        <v>0</v>
      </c>
      <c r="AA840" s="55">
        <f t="shared" si="146"/>
        <v>9108916.2369551975</v>
      </c>
      <c r="AB840" s="55">
        <f t="shared" si="147"/>
        <v>-9712254.5492930785</v>
      </c>
      <c r="AC840" s="55">
        <f t="shared" si="148"/>
        <v>-603338.31233788095</v>
      </c>
      <c r="AD840" s="55">
        <f t="shared" si="149"/>
        <v>0</v>
      </c>
      <c r="AE840" s="14">
        <f t="shared" si="150"/>
        <v>1</v>
      </c>
      <c r="AF840" s="14">
        <f>PRODUCT($AE$3:$AE840)</f>
        <v>1.549318229084294</v>
      </c>
      <c r="AG840" s="120">
        <f>(POWER(AF840,1/COUNTA($J$3:$J840))-1)*360/28</f>
        <v>0.10870794921864459</v>
      </c>
    </row>
    <row r="841" spans="20:33" x14ac:dyDescent="0.25">
      <c r="T841" s="4">
        <f t="shared" si="141"/>
        <v>0.11244999999999999</v>
      </c>
      <c r="U841" s="55">
        <f t="shared" si="142"/>
        <v>0</v>
      </c>
      <c r="V841" s="55">
        <f t="shared" si="143"/>
        <v>0</v>
      </c>
      <c r="Y841" s="55">
        <f t="shared" si="144"/>
        <v>0</v>
      </c>
      <c r="Z841" s="55">
        <f t="shared" si="145"/>
        <v>0</v>
      </c>
      <c r="AA841" s="55">
        <f t="shared" si="146"/>
        <v>9108916.2369551975</v>
      </c>
      <c r="AB841" s="55">
        <f t="shared" si="147"/>
        <v>-9712254.5492930785</v>
      </c>
      <c r="AC841" s="55">
        <f t="shared" si="148"/>
        <v>-603338.31233788095</v>
      </c>
      <c r="AD841" s="55">
        <f t="shared" si="149"/>
        <v>0</v>
      </c>
      <c r="AE841" s="14">
        <f t="shared" si="150"/>
        <v>1</v>
      </c>
      <c r="AF841" s="14">
        <f>PRODUCT($AE$3:$AE841)</f>
        <v>1.549318229084294</v>
      </c>
      <c r="AG841" s="120">
        <f>(POWER(AF841,1/COUNTA($J$3:$J841))-1)*360/28</f>
        <v>0.10870794921864459</v>
      </c>
    </row>
    <row r="842" spans="20:33" x14ac:dyDescent="0.25">
      <c r="T842" s="4">
        <f t="shared" si="141"/>
        <v>0.11244999999999999</v>
      </c>
      <c r="U842" s="55">
        <f t="shared" si="142"/>
        <v>0</v>
      </c>
      <c r="V842" s="55">
        <f t="shared" si="143"/>
        <v>0</v>
      </c>
      <c r="Y842" s="55">
        <f t="shared" si="144"/>
        <v>0</v>
      </c>
      <c r="Z842" s="55">
        <f t="shared" si="145"/>
        <v>0</v>
      </c>
      <c r="AA842" s="55">
        <f t="shared" si="146"/>
        <v>9108916.2369551975</v>
      </c>
      <c r="AB842" s="55">
        <f t="shared" si="147"/>
        <v>-9712254.5492930785</v>
      </c>
      <c r="AC842" s="55">
        <f t="shared" si="148"/>
        <v>-603338.31233788095</v>
      </c>
      <c r="AD842" s="55">
        <f t="shared" si="149"/>
        <v>0</v>
      </c>
      <c r="AE842" s="14">
        <f t="shared" si="150"/>
        <v>1</v>
      </c>
      <c r="AF842" s="14">
        <f>PRODUCT($AE$3:$AE842)</f>
        <v>1.549318229084294</v>
      </c>
      <c r="AG842" s="120">
        <f>(POWER(AF842,1/COUNTA($J$3:$J842))-1)*360/28</f>
        <v>0.10870794921864459</v>
      </c>
    </row>
    <row r="843" spans="20:33" x14ac:dyDescent="0.25">
      <c r="T843" s="4">
        <f t="shared" si="141"/>
        <v>0.11244999999999999</v>
      </c>
      <c r="U843" s="55">
        <f t="shared" si="142"/>
        <v>0</v>
      </c>
      <c r="V843" s="55">
        <f t="shared" si="143"/>
        <v>0</v>
      </c>
      <c r="Y843" s="55">
        <f t="shared" si="144"/>
        <v>0</v>
      </c>
      <c r="Z843" s="55">
        <f t="shared" si="145"/>
        <v>0</v>
      </c>
      <c r="AA843" s="55">
        <f t="shared" si="146"/>
        <v>9108916.2369551975</v>
      </c>
      <c r="AB843" s="55">
        <f t="shared" si="147"/>
        <v>-9712254.5492930785</v>
      </c>
      <c r="AC843" s="55">
        <f t="shared" si="148"/>
        <v>-603338.31233788095</v>
      </c>
      <c r="AD843" s="55">
        <f t="shared" si="149"/>
        <v>0</v>
      </c>
      <c r="AE843" s="14">
        <f t="shared" si="150"/>
        <v>1</v>
      </c>
      <c r="AF843" s="14">
        <f>PRODUCT($AE$3:$AE843)</f>
        <v>1.549318229084294</v>
      </c>
      <c r="AG843" s="120">
        <f>(POWER(AF843,1/COUNTA($J$3:$J843))-1)*360/28</f>
        <v>0.10870794921864459</v>
      </c>
    </row>
    <row r="844" spans="20:33" x14ac:dyDescent="0.25">
      <c r="T844" s="4">
        <f t="shared" si="141"/>
        <v>0.11244999999999999</v>
      </c>
      <c r="U844" s="55">
        <f t="shared" si="142"/>
        <v>0</v>
      </c>
      <c r="V844" s="55">
        <f t="shared" si="143"/>
        <v>0</v>
      </c>
      <c r="Y844" s="55">
        <f t="shared" si="144"/>
        <v>0</v>
      </c>
      <c r="Z844" s="55">
        <f t="shared" si="145"/>
        <v>0</v>
      </c>
      <c r="AA844" s="55">
        <f t="shared" si="146"/>
        <v>9108916.2369551975</v>
      </c>
      <c r="AB844" s="55">
        <f t="shared" si="147"/>
        <v>-9712254.5492930785</v>
      </c>
      <c r="AC844" s="55">
        <f t="shared" si="148"/>
        <v>-603338.31233788095</v>
      </c>
      <c r="AD844" s="55">
        <f t="shared" si="149"/>
        <v>0</v>
      </c>
      <c r="AE844" s="14">
        <f t="shared" si="150"/>
        <v>1</v>
      </c>
      <c r="AF844" s="14">
        <f>PRODUCT($AE$3:$AE844)</f>
        <v>1.549318229084294</v>
      </c>
      <c r="AG844" s="120">
        <f>(POWER(AF844,1/COUNTA($J$3:$J844))-1)*360/28</f>
        <v>0.10870794921864459</v>
      </c>
    </row>
    <row r="845" spans="20:33" x14ac:dyDescent="0.25">
      <c r="T845" s="4">
        <f t="shared" si="141"/>
        <v>0.11244999999999999</v>
      </c>
      <c r="U845" s="55">
        <f t="shared" si="142"/>
        <v>0</v>
      </c>
      <c r="V845" s="55">
        <f t="shared" si="143"/>
        <v>0</v>
      </c>
      <c r="Y845" s="55">
        <f t="shared" si="144"/>
        <v>0</v>
      </c>
      <c r="Z845" s="55">
        <f t="shared" si="145"/>
        <v>0</v>
      </c>
      <c r="AA845" s="55">
        <f t="shared" si="146"/>
        <v>9108916.2369551975</v>
      </c>
      <c r="AB845" s="55">
        <f t="shared" si="147"/>
        <v>-9712254.5492930785</v>
      </c>
      <c r="AC845" s="55">
        <f t="shared" si="148"/>
        <v>-603338.31233788095</v>
      </c>
      <c r="AD845" s="55">
        <f t="shared" si="149"/>
        <v>0</v>
      </c>
      <c r="AE845" s="14">
        <f t="shared" si="150"/>
        <v>1</v>
      </c>
      <c r="AF845" s="14">
        <f>PRODUCT($AE$3:$AE845)</f>
        <v>1.549318229084294</v>
      </c>
      <c r="AG845" s="120">
        <f>(POWER(AF845,1/COUNTA($J$3:$J845))-1)*360/28</f>
        <v>0.10870794921864459</v>
      </c>
    </row>
    <row r="846" spans="20:33" x14ac:dyDescent="0.25">
      <c r="T846" s="4">
        <f t="shared" si="141"/>
        <v>0.11244999999999999</v>
      </c>
      <c r="U846" s="55">
        <f t="shared" si="142"/>
        <v>0</v>
      </c>
      <c r="V846" s="55">
        <f t="shared" si="143"/>
        <v>0</v>
      </c>
      <c r="Y846" s="55">
        <f t="shared" si="144"/>
        <v>0</v>
      </c>
      <c r="Z846" s="55">
        <f t="shared" si="145"/>
        <v>0</v>
      </c>
      <c r="AA846" s="55">
        <f t="shared" si="146"/>
        <v>9108916.2369551975</v>
      </c>
      <c r="AB846" s="55">
        <f t="shared" si="147"/>
        <v>-9712254.5492930785</v>
      </c>
      <c r="AC846" s="55">
        <f t="shared" si="148"/>
        <v>-603338.31233788095</v>
      </c>
      <c r="AD846" s="55">
        <f t="shared" si="149"/>
        <v>0</v>
      </c>
      <c r="AE846" s="14">
        <f t="shared" si="150"/>
        <v>1</v>
      </c>
      <c r="AF846" s="14">
        <f>PRODUCT($AE$3:$AE846)</f>
        <v>1.549318229084294</v>
      </c>
      <c r="AG846" s="120">
        <f>(POWER(AF846,1/COUNTA($J$3:$J846))-1)*360/28</f>
        <v>0.10870794921864459</v>
      </c>
    </row>
    <row r="847" spans="20:33" x14ac:dyDescent="0.25">
      <c r="T847" s="4">
        <f t="shared" si="141"/>
        <v>0.11244999999999999</v>
      </c>
      <c r="U847" s="55">
        <f t="shared" si="142"/>
        <v>0</v>
      </c>
      <c r="V847" s="55">
        <f t="shared" si="143"/>
        <v>0</v>
      </c>
      <c r="Y847" s="55">
        <f t="shared" si="144"/>
        <v>0</v>
      </c>
      <c r="Z847" s="55">
        <f t="shared" si="145"/>
        <v>0</v>
      </c>
      <c r="AA847" s="55">
        <f t="shared" si="146"/>
        <v>9108916.2369551975</v>
      </c>
      <c r="AB847" s="55">
        <f t="shared" si="147"/>
        <v>-9712254.5492930785</v>
      </c>
      <c r="AC847" s="55">
        <f t="shared" si="148"/>
        <v>-603338.31233788095</v>
      </c>
      <c r="AD847" s="55">
        <f t="shared" si="149"/>
        <v>0</v>
      </c>
      <c r="AE847" s="14">
        <f t="shared" si="150"/>
        <v>1</v>
      </c>
      <c r="AF847" s="14">
        <f>PRODUCT($AE$3:$AE847)</f>
        <v>1.549318229084294</v>
      </c>
      <c r="AG847" s="120">
        <f>(POWER(AF847,1/COUNTA($J$3:$J847))-1)*360/28</f>
        <v>0.10870794921864459</v>
      </c>
    </row>
    <row r="848" spans="20:33" x14ac:dyDescent="0.25">
      <c r="T848" s="4">
        <f t="shared" si="141"/>
        <v>0.11244999999999999</v>
      </c>
      <c r="U848" s="55">
        <f t="shared" si="142"/>
        <v>0</v>
      </c>
      <c r="V848" s="55">
        <f t="shared" si="143"/>
        <v>0</v>
      </c>
      <c r="Y848" s="55">
        <f t="shared" si="144"/>
        <v>0</v>
      </c>
      <c r="Z848" s="55">
        <f t="shared" si="145"/>
        <v>0</v>
      </c>
      <c r="AA848" s="55">
        <f t="shared" si="146"/>
        <v>9108916.2369551975</v>
      </c>
      <c r="AB848" s="55">
        <f t="shared" si="147"/>
        <v>-9712254.5492930785</v>
      </c>
      <c r="AC848" s="55">
        <f t="shared" si="148"/>
        <v>-603338.31233788095</v>
      </c>
      <c r="AD848" s="55">
        <f t="shared" si="149"/>
        <v>0</v>
      </c>
      <c r="AE848" s="14">
        <f t="shared" si="150"/>
        <v>1</v>
      </c>
      <c r="AF848" s="14">
        <f>PRODUCT($AE$3:$AE848)</f>
        <v>1.549318229084294</v>
      </c>
      <c r="AG848" s="120">
        <f>(POWER(AF848,1/COUNTA($J$3:$J848))-1)*360/28</f>
        <v>0.10870794921864459</v>
      </c>
    </row>
    <row r="849" spans="20:33" x14ac:dyDescent="0.25">
      <c r="T849" s="4">
        <f t="shared" si="141"/>
        <v>0.11244999999999999</v>
      </c>
      <c r="U849" s="55">
        <f t="shared" si="142"/>
        <v>0</v>
      </c>
      <c r="V849" s="55">
        <f t="shared" si="143"/>
        <v>0</v>
      </c>
      <c r="Y849" s="55">
        <f t="shared" si="144"/>
        <v>0</v>
      </c>
      <c r="Z849" s="55">
        <f t="shared" si="145"/>
        <v>0</v>
      </c>
      <c r="AA849" s="55">
        <f t="shared" si="146"/>
        <v>9108916.2369551975</v>
      </c>
      <c r="AB849" s="55">
        <f t="shared" si="147"/>
        <v>-9712254.5492930785</v>
      </c>
      <c r="AC849" s="55">
        <f t="shared" si="148"/>
        <v>-603338.31233788095</v>
      </c>
      <c r="AD849" s="55">
        <f t="shared" si="149"/>
        <v>0</v>
      </c>
      <c r="AE849" s="14">
        <f t="shared" si="150"/>
        <v>1</v>
      </c>
      <c r="AF849" s="14">
        <f>PRODUCT($AE$3:$AE849)</f>
        <v>1.549318229084294</v>
      </c>
      <c r="AG849" s="120">
        <f>(POWER(AF849,1/COUNTA($J$3:$J849))-1)*360/28</f>
        <v>0.10870794921864459</v>
      </c>
    </row>
    <row r="850" spans="20:33" x14ac:dyDescent="0.25">
      <c r="T850" s="4">
        <f t="shared" si="141"/>
        <v>0.11244999999999999</v>
      </c>
      <c r="U850" s="55">
        <f t="shared" si="142"/>
        <v>0</v>
      </c>
      <c r="V850" s="55">
        <f t="shared" si="143"/>
        <v>0</v>
      </c>
      <c r="Y850" s="55">
        <f t="shared" si="144"/>
        <v>0</v>
      </c>
      <c r="Z850" s="55">
        <f t="shared" si="145"/>
        <v>0</v>
      </c>
      <c r="AA850" s="55">
        <f t="shared" si="146"/>
        <v>9108916.2369551975</v>
      </c>
      <c r="AB850" s="55">
        <f t="shared" si="147"/>
        <v>-9712254.5492930785</v>
      </c>
      <c r="AC850" s="55">
        <f t="shared" si="148"/>
        <v>-603338.31233788095</v>
      </c>
      <c r="AD850" s="55">
        <f t="shared" si="149"/>
        <v>0</v>
      </c>
      <c r="AE850" s="14">
        <f t="shared" si="150"/>
        <v>1</v>
      </c>
      <c r="AF850" s="14">
        <f>PRODUCT($AE$3:$AE850)</f>
        <v>1.549318229084294</v>
      </c>
      <c r="AG850" s="120">
        <f>(POWER(AF850,1/COUNTA($J$3:$J850))-1)*360/28</f>
        <v>0.10870794921864459</v>
      </c>
    </row>
    <row r="851" spans="20:33" x14ac:dyDescent="0.25">
      <c r="T851" s="4">
        <f t="shared" si="141"/>
        <v>0.11244999999999999</v>
      </c>
      <c r="U851" s="55">
        <f t="shared" si="142"/>
        <v>0</v>
      </c>
      <c r="V851" s="55">
        <f t="shared" si="143"/>
        <v>0</v>
      </c>
      <c r="Y851" s="55">
        <f t="shared" si="144"/>
        <v>0</v>
      </c>
      <c r="Z851" s="55">
        <f t="shared" si="145"/>
        <v>0</v>
      </c>
      <c r="AA851" s="55">
        <f t="shared" si="146"/>
        <v>9108916.2369551975</v>
      </c>
      <c r="AB851" s="55">
        <f t="shared" si="147"/>
        <v>-9712254.5492930785</v>
      </c>
      <c r="AC851" s="55">
        <f t="shared" si="148"/>
        <v>-603338.31233788095</v>
      </c>
      <c r="AD851" s="55">
        <f t="shared" si="149"/>
        <v>0</v>
      </c>
      <c r="AE851" s="14">
        <f t="shared" si="150"/>
        <v>1</v>
      </c>
      <c r="AF851" s="14">
        <f>PRODUCT($AE$3:$AE851)</f>
        <v>1.549318229084294</v>
      </c>
      <c r="AG851" s="120">
        <f>(POWER(AF851,1/COUNTA($J$3:$J851))-1)*360/28</f>
        <v>0.10870794921864459</v>
      </c>
    </row>
    <row r="852" spans="20:33" x14ac:dyDescent="0.25">
      <c r="T852" s="4">
        <f t="shared" si="141"/>
        <v>0.11244999999999999</v>
      </c>
      <c r="U852" s="55">
        <f t="shared" si="142"/>
        <v>0</v>
      </c>
      <c r="V852" s="55">
        <f t="shared" si="143"/>
        <v>0</v>
      </c>
      <c r="Y852" s="55">
        <f t="shared" si="144"/>
        <v>0</v>
      </c>
      <c r="Z852" s="55">
        <f t="shared" si="145"/>
        <v>0</v>
      </c>
      <c r="AA852" s="55">
        <f t="shared" si="146"/>
        <v>9108916.2369551975</v>
      </c>
      <c r="AB852" s="55">
        <f t="shared" si="147"/>
        <v>-9712254.5492930785</v>
      </c>
      <c r="AC852" s="55">
        <f t="shared" si="148"/>
        <v>-603338.31233788095</v>
      </c>
      <c r="AD852" s="55">
        <f t="shared" si="149"/>
        <v>0</v>
      </c>
      <c r="AE852" s="14">
        <f t="shared" si="150"/>
        <v>1</v>
      </c>
      <c r="AF852" s="14">
        <f>PRODUCT($AE$3:$AE852)</f>
        <v>1.549318229084294</v>
      </c>
      <c r="AG852" s="120">
        <f>(POWER(AF852,1/COUNTA($J$3:$J852))-1)*360/28</f>
        <v>0.10870794921864459</v>
      </c>
    </row>
    <row r="853" spans="20:33" x14ac:dyDescent="0.25">
      <c r="T853" s="4">
        <f t="shared" si="141"/>
        <v>0.11244999999999999</v>
      </c>
      <c r="U853" s="55">
        <f t="shared" si="142"/>
        <v>0</v>
      </c>
      <c r="V853" s="55">
        <f t="shared" si="143"/>
        <v>0</v>
      </c>
      <c r="Y853" s="55">
        <f t="shared" si="144"/>
        <v>0</v>
      </c>
      <c r="Z853" s="55">
        <f t="shared" si="145"/>
        <v>0</v>
      </c>
      <c r="AA853" s="55">
        <f t="shared" si="146"/>
        <v>9108916.2369551975</v>
      </c>
      <c r="AB853" s="55">
        <f t="shared" si="147"/>
        <v>-9712254.5492930785</v>
      </c>
      <c r="AC853" s="55">
        <f t="shared" si="148"/>
        <v>-603338.31233788095</v>
      </c>
      <c r="AD853" s="55">
        <f t="shared" si="149"/>
        <v>0</v>
      </c>
      <c r="AE853" s="14">
        <f t="shared" si="150"/>
        <v>1</v>
      </c>
      <c r="AF853" s="14">
        <f>PRODUCT($AE$3:$AE853)</f>
        <v>1.549318229084294</v>
      </c>
      <c r="AG853" s="120">
        <f>(POWER(AF853,1/COUNTA($J$3:$J853))-1)*360/28</f>
        <v>0.10870794921864459</v>
      </c>
    </row>
    <row r="854" spans="20:33" x14ac:dyDescent="0.25">
      <c r="T854" s="4">
        <f t="shared" si="141"/>
        <v>0.11244999999999999</v>
      </c>
      <c r="U854" s="55">
        <f t="shared" si="142"/>
        <v>0</v>
      </c>
      <c r="V854" s="55">
        <f t="shared" si="143"/>
        <v>0</v>
      </c>
      <c r="Y854" s="55">
        <f t="shared" si="144"/>
        <v>0</v>
      </c>
      <c r="Z854" s="55">
        <f t="shared" si="145"/>
        <v>0</v>
      </c>
      <c r="AA854" s="55">
        <f t="shared" si="146"/>
        <v>9108916.2369551975</v>
      </c>
      <c r="AB854" s="55">
        <f t="shared" si="147"/>
        <v>-9712254.5492930785</v>
      </c>
      <c r="AC854" s="55">
        <f t="shared" si="148"/>
        <v>-603338.31233788095</v>
      </c>
      <c r="AD854" s="55">
        <f t="shared" si="149"/>
        <v>0</v>
      </c>
      <c r="AE854" s="14">
        <f t="shared" si="150"/>
        <v>1</v>
      </c>
      <c r="AF854" s="14">
        <f>PRODUCT($AE$3:$AE854)</f>
        <v>1.549318229084294</v>
      </c>
      <c r="AG854" s="120">
        <f>(POWER(AF854,1/COUNTA($J$3:$J854))-1)*360/28</f>
        <v>0.10870794921864459</v>
      </c>
    </row>
    <row r="855" spans="20:33" x14ac:dyDescent="0.25">
      <c r="T855" s="4">
        <f t="shared" si="141"/>
        <v>0.11244999999999999</v>
      </c>
      <c r="U855" s="55">
        <f t="shared" si="142"/>
        <v>0</v>
      </c>
      <c r="V855" s="55">
        <f t="shared" si="143"/>
        <v>0</v>
      </c>
      <c r="Y855" s="55">
        <f t="shared" si="144"/>
        <v>0</v>
      </c>
      <c r="Z855" s="55">
        <f t="shared" si="145"/>
        <v>0</v>
      </c>
      <c r="AA855" s="55">
        <f t="shared" si="146"/>
        <v>9108916.2369551975</v>
      </c>
      <c r="AB855" s="55">
        <f t="shared" si="147"/>
        <v>-9712254.5492930785</v>
      </c>
      <c r="AC855" s="55">
        <f t="shared" si="148"/>
        <v>-603338.31233788095</v>
      </c>
      <c r="AD855" s="55">
        <f t="shared" si="149"/>
        <v>0</v>
      </c>
      <c r="AE855" s="14">
        <f t="shared" si="150"/>
        <v>1</v>
      </c>
      <c r="AF855" s="14">
        <f>PRODUCT($AE$3:$AE855)</f>
        <v>1.549318229084294</v>
      </c>
      <c r="AG855" s="120">
        <f>(POWER(AF855,1/COUNTA($J$3:$J855))-1)*360/28</f>
        <v>0.10870794921864459</v>
      </c>
    </row>
    <row r="856" spans="20:33" x14ac:dyDescent="0.25">
      <c r="T856" s="4">
        <f t="shared" si="141"/>
        <v>0.11244999999999999</v>
      </c>
      <c r="U856" s="55">
        <f t="shared" si="142"/>
        <v>0</v>
      </c>
      <c r="V856" s="55">
        <f t="shared" si="143"/>
        <v>0</v>
      </c>
      <c r="Y856" s="55">
        <f t="shared" si="144"/>
        <v>0</v>
      </c>
      <c r="Z856" s="55">
        <f t="shared" si="145"/>
        <v>0</v>
      </c>
      <c r="AA856" s="55">
        <f t="shared" si="146"/>
        <v>9108916.2369551975</v>
      </c>
      <c r="AB856" s="55">
        <f t="shared" si="147"/>
        <v>-9712254.5492930785</v>
      </c>
      <c r="AC856" s="55">
        <f t="shared" si="148"/>
        <v>-603338.31233788095</v>
      </c>
      <c r="AD856" s="55">
        <f t="shared" si="149"/>
        <v>0</v>
      </c>
      <c r="AE856" s="14">
        <f t="shared" si="150"/>
        <v>1</v>
      </c>
      <c r="AF856" s="14">
        <f>PRODUCT($AE$3:$AE856)</f>
        <v>1.549318229084294</v>
      </c>
      <c r="AG856" s="120">
        <f>(POWER(AF856,1/COUNTA($J$3:$J856))-1)*360/28</f>
        <v>0.10870794921864459</v>
      </c>
    </row>
    <row r="857" spans="20:33" x14ac:dyDescent="0.25">
      <c r="T857" s="4">
        <f t="shared" si="141"/>
        <v>0.11244999999999999</v>
      </c>
      <c r="U857" s="55">
        <f t="shared" si="142"/>
        <v>0</v>
      </c>
      <c r="V857" s="55">
        <f t="shared" si="143"/>
        <v>0</v>
      </c>
      <c r="Y857" s="55">
        <f t="shared" si="144"/>
        <v>0</v>
      </c>
      <c r="Z857" s="55">
        <f t="shared" si="145"/>
        <v>0</v>
      </c>
      <c r="AA857" s="55">
        <f t="shared" si="146"/>
        <v>9108916.2369551975</v>
      </c>
      <c r="AB857" s="55">
        <f t="shared" si="147"/>
        <v>-9712254.5492930785</v>
      </c>
      <c r="AC857" s="55">
        <f t="shared" si="148"/>
        <v>-603338.31233788095</v>
      </c>
      <c r="AD857" s="55">
        <f t="shared" si="149"/>
        <v>0</v>
      </c>
      <c r="AE857" s="14">
        <f t="shared" si="150"/>
        <v>1</v>
      </c>
      <c r="AF857" s="14">
        <f>PRODUCT($AE$3:$AE857)</f>
        <v>1.549318229084294</v>
      </c>
      <c r="AG857" s="120">
        <f>(POWER(AF857,1/COUNTA($J$3:$J857))-1)*360/28</f>
        <v>0.10870794921864459</v>
      </c>
    </row>
    <row r="858" spans="20:33" x14ac:dyDescent="0.25">
      <c r="T858" s="4">
        <f t="shared" si="141"/>
        <v>0.11244999999999999</v>
      </c>
      <c r="U858" s="55">
        <f t="shared" si="142"/>
        <v>0</v>
      </c>
      <c r="V858" s="55">
        <f t="shared" si="143"/>
        <v>0</v>
      </c>
      <c r="Y858" s="55">
        <f t="shared" si="144"/>
        <v>0</v>
      </c>
      <c r="Z858" s="55">
        <f t="shared" si="145"/>
        <v>0</v>
      </c>
      <c r="AA858" s="55">
        <f t="shared" si="146"/>
        <v>9108916.2369551975</v>
      </c>
      <c r="AB858" s="55">
        <f t="shared" si="147"/>
        <v>-9712254.5492930785</v>
      </c>
      <c r="AC858" s="55">
        <f t="shared" si="148"/>
        <v>-603338.31233788095</v>
      </c>
      <c r="AD858" s="55">
        <f t="shared" si="149"/>
        <v>0</v>
      </c>
      <c r="AE858" s="14">
        <f t="shared" si="150"/>
        <v>1</v>
      </c>
      <c r="AF858" s="14">
        <f>PRODUCT($AE$3:$AE858)</f>
        <v>1.549318229084294</v>
      </c>
      <c r="AG858" s="120">
        <f>(POWER(AF858,1/COUNTA($J$3:$J858))-1)*360/28</f>
        <v>0.10870794921864459</v>
      </c>
    </row>
    <row r="859" spans="20:33" x14ac:dyDescent="0.25">
      <c r="T859" s="4">
        <f t="shared" si="141"/>
        <v>0.11244999999999999</v>
      </c>
      <c r="U859" s="55">
        <f t="shared" si="142"/>
        <v>0</v>
      </c>
      <c r="V859" s="55">
        <f t="shared" si="143"/>
        <v>0</v>
      </c>
      <c r="Y859" s="55">
        <f t="shared" si="144"/>
        <v>0</v>
      </c>
      <c r="Z859" s="55">
        <f t="shared" si="145"/>
        <v>0</v>
      </c>
      <c r="AA859" s="55">
        <f t="shared" si="146"/>
        <v>9108916.2369551975</v>
      </c>
      <c r="AB859" s="55">
        <f t="shared" si="147"/>
        <v>-9712254.5492930785</v>
      </c>
      <c r="AC859" s="55">
        <f t="shared" si="148"/>
        <v>-603338.31233788095</v>
      </c>
      <c r="AD859" s="55">
        <f t="shared" si="149"/>
        <v>0</v>
      </c>
      <c r="AE859" s="14">
        <f t="shared" si="150"/>
        <v>1</v>
      </c>
      <c r="AF859" s="14">
        <f>PRODUCT($AE$3:$AE859)</f>
        <v>1.549318229084294</v>
      </c>
      <c r="AG859" s="120">
        <f>(POWER(AF859,1/COUNTA($J$3:$J859))-1)*360/28</f>
        <v>0.10870794921864459</v>
      </c>
    </row>
    <row r="860" spans="20:33" x14ac:dyDescent="0.25">
      <c r="T860" s="4">
        <f t="shared" si="141"/>
        <v>0.11244999999999999</v>
      </c>
      <c r="U860" s="55">
        <f t="shared" si="142"/>
        <v>0</v>
      </c>
      <c r="V860" s="55">
        <f t="shared" si="143"/>
        <v>0</v>
      </c>
      <c r="Y860" s="55">
        <f t="shared" si="144"/>
        <v>0</v>
      </c>
      <c r="Z860" s="55">
        <f t="shared" si="145"/>
        <v>0</v>
      </c>
      <c r="AA860" s="55">
        <f t="shared" si="146"/>
        <v>9108916.2369551975</v>
      </c>
      <c r="AB860" s="55">
        <f t="shared" si="147"/>
        <v>-9712254.5492930785</v>
      </c>
      <c r="AC860" s="55">
        <f t="shared" si="148"/>
        <v>-603338.31233788095</v>
      </c>
      <c r="AD860" s="55">
        <f t="shared" si="149"/>
        <v>0</v>
      </c>
      <c r="AE860" s="14">
        <f t="shared" si="150"/>
        <v>1</v>
      </c>
      <c r="AF860" s="14">
        <f>PRODUCT($AE$3:$AE860)</f>
        <v>1.549318229084294</v>
      </c>
      <c r="AG860" s="120">
        <f>(POWER(AF860,1/COUNTA($J$3:$J860))-1)*360/28</f>
        <v>0.10870794921864459</v>
      </c>
    </row>
    <row r="861" spans="20:33" x14ac:dyDescent="0.25">
      <c r="T861" s="4">
        <f t="shared" si="141"/>
        <v>0.11244999999999999</v>
      </c>
      <c r="U861" s="55">
        <f t="shared" si="142"/>
        <v>0</v>
      </c>
      <c r="V861" s="55">
        <f t="shared" si="143"/>
        <v>0</v>
      </c>
      <c r="Y861" s="55">
        <f t="shared" si="144"/>
        <v>0</v>
      </c>
      <c r="Z861" s="55">
        <f t="shared" si="145"/>
        <v>0</v>
      </c>
      <c r="AA861" s="55">
        <f t="shared" si="146"/>
        <v>9108916.2369551975</v>
      </c>
      <c r="AB861" s="55">
        <f t="shared" si="147"/>
        <v>-9712254.5492930785</v>
      </c>
      <c r="AC861" s="55">
        <f t="shared" si="148"/>
        <v>-603338.31233788095</v>
      </c>
      <c r="AD861" s="55">
        <f t="shared" si="149"/>
        <v>0</v>
      </c>
      <c r="AE861" s="14">
        <f t="shared" si="150"/>
        <v>1</v>
      </c>
      <c r="AF861" s="14">
        <f>PRODUCT($AE$3:$AE861)</f>
        <v>1.549318229084294</v>
      </c>
      <c r="AG861" s="120">
        <f>(POWER(AF861,1/COUNTA($J$3:$J861))-1)*360/28</f>
        <v>0.10870794921864459</v>
      </c>
    </row>
    <row r="862" spans="20:33" x14ac:dyDescent="0.25">
      <c r="T862" s="4">
        <f t="shared" si="141"/>
        <v>0.11244999999999999</v>
      </c>
      <c r="U862" s="55">
        <f t="shared" si="142"/>
        <v>0</v>
      </c>
      <c r="V862" s="55">
        <f t="shared" si="143"/>
        <v>0</v>
      </c>
      <c r="Y862" s="55">
        <f t="shared" si="144"/>
        <v>0</v>
      </c>
      <c r="Z862" s="55">
        <f t="shared" si="145"/>
        <v>0</v>
      </c>
      <c r="AA862" s="55">
        <f t="shared" si="146"/>
        <v>9108916.2369551975</v>
      </c>
      <c r="AB862" s="55">
        <f t="shared" si="147"/>
        <v>-9712254.5492930785</v>
      </c>
      <c r="AC862" s="55">
        <f t="shared" si="148"/>
        <v>-603338.31233788095</v>
      </c>
      <c r="AD862" s="55">
        <f t="shared" si="149"/>
        <v>0</v>
      </c>
      <c r="AE862" s="14">
        <f t="shared" si="150"/>
        <v>1</v>
      </c>
      <c r="AF862" s="14">
        <f>PRODUCT($AE$3:$AE862)</f>
        <v>1.549318229084294</v>
      </c>
      <c r="AG862" s="120">
        <f>(POWER(AF862,1/COUNTA($J$3:$J862))-1)*360/28</f>
        <v>0.10870794921864459</v>
      </c>
    </row>
    <row r="863" spans="20:33" x14ac:dyDescent="0.25">
      <c r="T863" s="4">
        <f t="shared" si="141"/>
        <v>0.11244999999999999</v>
      </c>
      <c r="U863" s="55">
        <f t="shared" si="142"/>
        <v>0</v>
      </c>
      <c r="V863" s="55">
        <f t="shared" si="143"/>
        <v>0</v>
      </c>
      <c r="Y863" s="55">
        <f t="shared" si="144"/>
        <v>0</v>
      </c>
      <c r="Z863" s="55">
        <f t="shared" si="145"/>
        <v>0</v>
      </c>
      <c r="AA863" s="55">
        <f t="shared" si="146"/>
        <v>9108916.2369551975</v>
      </c>
      <c r="AB863" s="55">
        <f t="shared" si="147"/>
        <v>-9712254.5492930785</v>
      </c>
      <c r="AC863" s="55">
        <f t="shared" si="148"/>
        <v>-603338.31233788095</v>
      </c>
      <c r="AD863" s="55">
        <f t="shared" si="149"/>
        <v>0</v>
      </c>
      <c r="AE863" s="14">
        <f t="shared" si="150"/>
        <v>1</v>
      </c>
      <c r="AF863" s="14">
        <f>PRODUCT($AE$3:$AE863)</f>
        <v>1.549318229084294</v>
      </c>
      <c r="AG863" s="120">
        <f>(POWER(AF863,1/COUNTA($J$3:$J863))-1)*360/28</f>
        <v>0.10870794921864459</v>
      </c>
    </row>
    <row r="864" spans="20:33" x14ac:dyDescent="0.25">
      <c r="T864" s="4">
        <f t="shared" si="141"/>
        <v>0.11244999999999999</v>
      </c>
      <c r="U864" s="55">
        <f t="shared" si="142"/>
        <v>0</v>
      </c>
      <c r="V864" s="55">
        <f t="shared" si="143"/>
        <v>0</v>
      </c>
      <c r="Y864" s="55">
        <f t="shared" si="144"/>
        <v>0</v>
      </c>
      <c r="Z864" s="55">
        <f t="shared" si="145"/>
        <v>0</v>
      </c>
      <c r="AA864" s="55">
        <f t="shared" si="146"/>
        <v>9108916.2369551975</v>
      </c>
      <c r="AB864" s="55">
        <f t="shared" si="147"/>
        <v>-9712254.5492930785</v>
      </c>
      <c r="AC864" s="55">
        <f t="shared" si="148"/>
        <v>-603338.31233788095</v>
      </c>
      <c r="AD864" s="55">
        <f t="shared" si="149"/>
        <v>0</v>
      </c>
      <c r="AE864" s="14">
        <f t="shared" si="150"/>
        <v>1</v>
      </c>
      <c r="AF864" s="14">
        <f>PRODUCT($AE$3:$AE864)</f>
        <v>1.549318229084294</v>
      </c>
      <c r="AG864" s="120">
        <f>(POWER(AF864,1/COUNTA($J$3:$J864))-1)*360/28</f>
        <v>0.10870794921864459</v>
      </c>
    </row>
    <row r="865" spans="20:33" x14ac:dyDescent="0.25">
      <c r="T865" s="4">
        <f t="shared" si="141"/>
        <v>0.11244999999999999</v>
      </c>
      <c r="U865" s="55">
        <f t="shared" si="142"/>
        <v>0</v>
      </c>
      <c r="V865" s="55">
        <f t="shared" si="143"/>
        <v>0</v>
      </c>
      <c r="Y865" s="55">
        <f t="shared" si="144"/>
        <v>0</v>
      </c>
      <c r="Z865" s="55">
        <f t="shared" si="145"/>
        <v>0</v>
      </c>
      <c r="AA865" s="55">
        <f t="shared" si="146"/>
        <v>9108916.2369551975</v>
      </c>
      <c r="AB865" s="55">
        <f t="shared" si="147"/>
        <v>-9712254.5492930785</v>
      </c>
      <c r="AC865" s="55">
        <f t="shared" si="148"/>
        <v>-603338.31233788095</v>
      </c>
      <c r="AD865" s="55">
        <f t="shared" si="149"/>
        <v>0</v>
      </c>
      <c r="AE865" s="14">
        <f t="shared" si="150"/>
        <v>1</v>
      </c>
      <c r="AF865" s="14">
        <f>PRODUCT($AE$3:$AE865)</f>
        <v>1.549318229084294</v>
      </c>
      <c r="AG865" s="120">
        <f>(POWER(AF865,1/COUNTA($J$3:$J865))-1)*360/28</f>
        <v>0.10870794921864459</v>
      </c>
    </row>
    <row r="866" spans="20:33" x14ac:dyDescent="0.25">
      <c r="T866" s="4">
        <f t="shared" si="141"/>
        <v>0.11244999999999999</v>
      </c>
      <c r="U866" s="55">
        <f t="shared" si="142"/>
        <v>0</v>
      </c>
      <c r="V866" s="55">
        <f t="shared" si="143"/>
        <v>0</v>
      </c>
      <c r="Y866" s="55">
        <f t="shared" si="144"/>
        <v>0</v>
      </c>
      <c r="Z866" s="55">
        <f t="shared" si="145"/>
        <v>0</v>
      </c>
      <c r="AA866" s="55">
        <f t="shared" si="146"/>
        <v>9108916.2369551975</v>
      </c>
      <c r="AB866" s="55">
        <f t="shared" si="147"/>
        <v>-9712254.5492930785</v>
      </c>
      <c r="AC866" s="55">
        <f t="shared" si="148"/>
        <v>-603338.31233788095</v>
      </c>
      <c r="AD866" s="55">
        <f t="shared" si="149"/>
        <v>0</v>
      </c>
      <c r="AE866" s="14">
        <f t="shared" si="150"/>
        <v>1</v>
      </c>
      <c r="AF866" s="14">
        <f>PRODUCT($AE$3:$AE866)</f>
        <v>1.549318229084294</v>
      </c>
      <c r="AG866" s="120">
        <f>(POWER(AF866,1/COUNTA($J$3:$J866))-1)*360/28</f>
        <v>0.10870794921864459</v>
      </c>
    </row>
    <row r="867" spans="20:33" x14ac:dyDescent="0.25">
      <c r="T867" s="4">
        <f t="shared" si="141"/>
        <v>0.11244999999999999</v>
      </c>
      <c r="U867" s="55">
        <f t="shared" si="142"/>
        <v>0</v>
      </c>
      <c r="V867" s="55">
        <f t="shared" si="143"/>
        <v>0</v>
      </c>
      <c r="Y867" s="55">
        <f t="shared" si="144"/>
        <v>0</v>
      </c>
      <c r="Z867" s="55">
        <f t="shared" si="145"/>
        <v>0</v>
      </c>
      <c r="AA867" s="55">
        <f t="shared" si="146"/>
        <v>9108916.2369551975</v>
      </c>
      <c r="AB867" s="55">
        <f t="shared" si="147"/>
        <v>-9712254.5492930785</v>
      </c>
      <c r="AC867" s="55">
        <f t="shared" si="148"/>
        <v>-603338.31233788095</v>
      </c>
      <c r="AD867" s="55">
        <f t="shared" si="149"/>
        <v>0</v>
      </c>
      <c r="AE867" s="14">
        <f t="shared" si="150"/>
        <v>1</v>
      </c>
      <c r="AF867" s="14">
        <f>PRODUCT($AE$3:$AE867)</f>
        <v>1.549318229084294</v>
      </c>
      <c r="AG867" s="120">
        <f>(POWER(AF867,1/COUNTA($J$3:$J867))-1)*360/28</f>
        <v>0.10870794921864459</v>
      </c>
    </row>
    <row r="868" spans="20:33" x14ac:dyDescent="0.25">
      <c r="T868" s="4">
        <f t="shared" si="141"/>
        <v>0.11244999999999999</v>
      </c>
      <c r="U868" s="55">
        <f t="shared" si="142"/>
        <v>0</v>
      </c>
      <c r="V868" s="55">
        <f t="shared" si="143"/>
        <v>0</v>
      </c>
      <c r="Y868" s="55">
        <f t="shared" si="144"/>
        <v>0</v>
      </c>
      <c r="Z868" s="55">
        <f t="shared" si="145"/>
        <v>0</v>
      </c>
      <c r="AA868" s="55">
        <f t="shared" si="146"/>
        <v>9108916.2369551975</v>
      </c>
      <c r="AB868" s="55">
        <f t="shared" si="147"/>
        <v>-9712254.5492930785</v>
      </c>
      <c r="AC868" s="55">
        <f t="shared" si="148"/>
        <v>-603338.31233788095</v>
      </c>
      <c r="AD868" s="55">
        <f t="shared" si="149"/>
        <v>0</v>
      </c>
      <c r="AE868" s="14">
        <f t="shared" si="150"/>
        <v>1</v>
      </c>
      <c r="AF868" s="14">
        <f>PRODUCT($AE$3:$AE868)</f>
        <v>1.549318229084294</v>
      </c>
      <c r="AG868" s="120">
        <f>(POWER(AF868,1/COUNTA($J$3:$J868))-1)*360/28</f>
        <v>0.10870794921864459</v>
      </c>
    </row>
    <row r="869" spans="20:33" x14ac:dyDescent="0.25">
      <c r="T869" s="4">
        <f t="shared" si="141"/>
        <v>0.11244999999999999</v>
      </c>
      <c r="U869" s="55">
        <f t="shared" si="142"/>
        <v>0</v>
      </c>
      <c r="V869" s="55">
        <f t="shared" si="143"/>
        <v>0</v>
      </c>
      <c r="Y869" s="55">
        <f t="shared" si="144"/>
        <v>0</v>
      </c>
      <c r="Z869" s="55">
        <f t="shared" si="145"/>
        <v>0</v>
      </c>
      <c r="AA869" s="55">
        <f t="shared" si="146"/>
        <v>9108916.2369551975</v>
      </c>
      <c r="AB869" s="55">
        <f t="shared" si="147"/>
        <v>-9712254.5492930785</v>
      </c>
      <c r="AC869" s="55">
        <f t="shared" si="148"/>
        <v>-603338.31233788095</v>
      </c>
      <c r="AD869" s="55">
        <f t="shared" si="149"/>
        <v>0</v>
      </c>
      <c r="AE869" s="14">
        <f t="shared" si="150"/>
        <v>1</v>
      </c>
      <c r="AF869" s="14">
        <f>PRODUCT($AE$3:$AE869)</f>
        <v>1.549318229084294</v>
      </c>
      <c r="AG869" s="120">
        <f>(POWER(AF869,1/COUNTA($J$3:$J869))-1)*360/28</f>
        <v>0.10870794921864459</v>
      </c>
    </row>
    <row r="870" spans="20:33" x14ac:dyDescent="0.25">
      <c r="T870" s="4">
        <f t="shared" si="141"/>
        <v>0.11244999999999999</v>
      </c>
      <c r="U870" s="55">
        <f t="shared" si="142"/>
        <v>0</v>
      </c>
      <c r="V870" s="55">
        <f t="shared" si="143"/>
        <v>0</v>
      </c>
      <c r="Y870" s="55">
        <f t="shared" si="144"/>
        <v>0</v>
      </c>
      <c r="Z870" s="55">
        <f t="shared" si="145"/>
        <v>0</v>
      </c>
      <c r="AA870" s="55">
        <f t="shared" si="146"/>
        <v>9108916.2369551975</v>
      </c>
      <c r="AB870" s="55">
        <f t="shared" si="147"/>
        <v>-9712254.5492930785</v>
      </c>
      <c r="AC870" s="55">
        <f t="shared" si="148"/>
        <v>-603338.31233788095</v>
      </c>
      <c r="AD870" s="55">
        <f t="shared" si="149"/>
        <v>0</v>
      </c>
      <c r="AE870" s="14">
        <f t="shared" si="150"/>
        <v>1</v>
      </c>
      <c r="AF870" s="14">
        <f>PRODUCT($AE$3:$AE870)</f>
        <v>1.549318229084294</v>
      </c>
      <c r="AG870" s="120">
        <f>(POWER(AF870,1/COUNTA($J$3:$J870))-1)*360/28</f>
        <v>0.10870794921864459</v>
      </c>
    </row>
    <row r="871" spans="20:33" x14ac:dyDescent="0.25">
      <c r="T871" s="4">
        <f t="shared" si="141"/>
        <v>0.11244999999999999</v>
      </c>
      <c r="U871" s="55">
        <f t="shared" si="142"/>
        <v>0</v>
      </c>
      <c r="V871" s="55">
        <f t="shared" si="143"/>
        <v>0</v>
      </c>
      <c r="Y871" s="55">
        <f t="shared" si="144"/>
        <v>0</v>
      </c>
      <c r="Z871" s="55">
        <f t="shared" si="145"/>
        <v>0</v>
      </c>
      <c r="AA871" s="55">
        <f t="shared" si="146"/>
        <v>9108916.2369551975</v>
      </c>
      <c r="AB871" s="55">
        <f t="shared" si="147"/>
        <v>-9712254.5492930785</v>
      </c>
      <c r="AC871" s="55">
        <f t="shared" si="148"/>
        <v>-603338.31233788095</v>
      </c>
      <c r="AD871" s="55">
        <f t="shared" si="149"/>
        <v>0</v>
      </c>
      <c r="AE871" s="14">
        <f t="shared" si="150"/>
        <v>1</v>
      </c>
      <c r="AF871" s="14">
        <f>PRODUCT($AE$3:$AE871)</f>
        <v>1.549318229084294</v>
      </c>
      <c r="AG871" s="120">
        <f>(POWER(AF871,1/COUNTA($J$3:$J871))-1)*360/28</f>
        <v>0.10870794921864459</v>
      </c>
    </row>
    <row r="872" spans="20:33" x14ac:dyDescent="0.25">
      <c r="T872" s="4">
        <f t="shared" si="141"/>
        <v>0.11244999999999999</v>
      </c>
      <c r="U872" s="55">
        <f t="shared" si="142"/>
        <v>0</v>
      </c>
      <c r="V872" s="55">
        <f t="shared" si="143"/>
        <v>0</v>
      </c>
      <c r="Y872" s="55">
        <f t="shared" si="144"/>
        <v>0</v>
      </c>
      <c r="Z872" s="55">
        <f t="shared" si="145"/>
        <v>0</v>
      </c>
      <c r="AA872" s="55">
        <f t="shared" si="146"/>
        <v>9108916.2369551975</v>
      </c>
      <c r="AB872" s="55">
        <f t="shared" si="147"/>
        <v>-9712254.5492930785</v>
      </c>
      <c r="AC872" s="55">
        <f t="shared" si="148"/>
        <v>-603338.31233788095</v>
      </c>
      <c r="AD872" s="55">
        <f t="shared" si="149"/>
        <v>0</v>
      </c>
      <c r="AE872" s="14">
        <f t="shared" si="150"/>
        <v>1</v>
      </c>
      <c r="AF872" s="14">
        <f>PRODUCT($AE$3:$AE872)</f>
        <v>1.549318229084294</v>
      </c>
      <c r="AG872" s="120">
        <f>(POWER(AF872,1/COUNTA($J$3:$J872))-1)*360/28</f>
        <v>0.10870794921864459</v>
      </c>
    </row>
    <row r="873" spans="20:33" x14ac:dyDescent="0.25">
      <c r="T873" s="4">
        <f t="shared" si="141"/>
        <v>0.11244999999999999</v>
      </c>
      <c r="U873" s="55">
        <f t="shared" si="142"/>
        <v>0</v>
      </c>
      <c r="V873" s="55">
        <f t="shared" si="143"/>
        <v>0</v>
      </c>
      <c r="Y873" s="55">
        <f t="shared" si="144"/>
        <v>0</v>
      </c>
      <c r="Z873" s="55">
        <f t="shared" si="145"/>
        <v>0</v>
      </c>
      <c r="AA873" s="55">
        <f t="shared" si="146"/>
        <v>9108916.2369551975</v>
      </c>
      <c r="AB873" s="55">
        <f t="shared" si="147"/>
        <v>-9712254.5492930785</v>
      </c>
      <c r="AC873" s="55">
        <f t="shared" si="148"/>
        <v>-603338.31233788095</v>
      </c>
      <c r="AD873" s="55">
        <f t="shared" si="149"/>
        <v>0</v>
      </c>
      <c r="AE873" s="14">
        <f t="shared" si="150"/>
        <v>1</v>
      </c>
      <c r="AF873" s="14">
        <f>PRODUCT($AE$3:$AE873)</f>
        <v>1.549318229084294</v>
      </c>
      <c r="AG873" s="120">
        <f>(POWER(AF873,1/COUNTA($J$3:$J873))-1)*360/28</f>
        <v>0.10870794921864459</v>
      </c>
    </row>
    <row r="874" spans="20:33" x14ac:dyDescent="0.25">
      <c r="T874" s="4">
        <f t="shared" si="141"/>
        <v>0.11244999999999999</v>
      </c>
      <c r="U874" s="55">
        <f t="shared" si="142"/>
        <v>0</v>
      </c>
      <c r="V874" s="55">
        <f t="shared" si="143"/>
        <v>0</v>
      </c>
      <c r="Y874" s="55">
        <f t="shared" si="144"/>
        <v>0</v>
      </c>
      <c r="Z874" s="55">
        <f t="shared" si="145"/>
        <v>0</v>
      </c>
      <c r="AA874" s="55">
        <f t="shared" si="146"/>
        <v>9108916.2369551975</v>
      </c>
      <c r="AB874" s="55">
        <f t="shared" si="147"/>
        <v>-9712254.5492930785</v>
      </c>
      <c r="AC874" s="55">
        <f t="shared" si="148"/>
        <v>-603338.31233788095</v>
      </c>
      <c r="AD874" s="55">
        <f t="shared" si="149"/>
        <v>0</v>
      </c>
      <c r="AE874" s="14">
        <f t="shared" si="150"/>
        <v>1</v>
      </c>
      <c r="AF874" s="14">
        <f>PRODUCT($AE$3:$AE874)</f>
        <v>1.549318229084294</v>
      </c>
      <c r="AG874" s="120">
        <f>(POWER(AF874,1/COUNTA($J$3:$J874))-1)*360/28</f>
        <v>0.10870794921864459</v>
      </c>
    </row>
    <row r="875" spans="20:33" x14ac:dyDescent="0.25">
      <c r="T875" s="4">
        <f t="shared" si="141"/>
        <v>0.11244999999999999</v>
      </c>
      <c r="U875" s="55">
        <f t="shared" si="142"/>
        <v>0</v>
      </c>
      <c r="V875" s="55">
        <f t="shared" si="143"/>
        <v>0</v>
      </c>
      <c r="Y875" s="55">
        <f t="shared" si="144"/>
        <v>0</v>
      </c>
      <c r="Z875" s="55">
        <f t="shared" si="145"/>
        <v>0</v>
      </c>
      <c r="AA875" s="55">
        <f t="shared" si="146"/>
        <v>9108916.2369551975</v>
      </c>
      <c r="AB875" s="55">
        <f t="shared" si="147"/>
        <v>-9712254.5492930785</v>
      </c>
      <c r="AC875" s="55">
        <f t="shared" si="148"/>
        <v>-603338.31233788095</v>
      </c>
      <c r="AD875" s="55">
        <f t="shared" si="149"/>
        <v>0</v>
      </c>
      <c r="AE875" s="14">
        <f t="shared" si="150"/>
        <v>1</v>
      </c>
      <c r="AF875" s="14">
        <f>PRODUCT($AE$3:$AE875)</f>
        <v>1.549318229084294</v>
      </c>
      <c r="AG875" s="120">
        <f>(POWER(AF875,1/COUNTA($J$3:$J875))-1)*360/28</f>
        <v>0.10870794921864459</v>
      </c>
    </row>
    <row r="876" spans="20:33" x14ac:dyDescent="0.25">
      <c r="T876" s="4">
        <f t="shared" si="141"/>
        <v>0.11244999999999999</v>
      </c>
      <c r="U876" s="55">
        <f t="shared" si="142"/>
        <v>0</v>
      </c>
      <c r="V876" s="55">
        <f t="shared" si="143"/>
        <v>0</v>
      </c>
      <c r="Y876" s="55">
        <f t="shared" si="144"/>
        <v>0</v>
      </c>
      <c r="Z876" s="55">
        <f t="shared" si="145"/>
        <v>0</v>
      </c>
      <c r="AA876" s="55">
        <f t="shared" si="146"/>
        <v>9108916.2369551975</v>
      </c>
      <c r="AB876" s="55">
        <f t="shared" si="147"/>
        <v>-9712254.5492930785</v>
      </c>
      <c r="AC876" s="55">
        <f t="shared" si="148"/>
        <v>-603338.31233788095</v>
      </c>
      <c r="AD876" s="55">
        <f t="shared" si="149"/>
        <v>0</v>
      </c>
      <c r="AE876" s="14">
        <f t="shared" si="150"/>
        <v>1</v>
      </c>
      <c r="AF876" s="14">
        <f>PRODUCT($AE$3:$AE876)</f>
        <v>1.549318229084294</v>
      </c>
      <c r="AG876" s="120">
        <f>(POWER(AF876,1/COUNTA($J$3:$J876))-1)*360/28</f>
        <v>0.10870794921864459</v>
      </c>
    </row>
    <row r="877" spans="20:33" x14ac:dyDescent="0.25">
      <c r="T877" s="4">
        <f t="shared" si="141"/>
        <v>0.11244999999999999</v>
      </c>
      <c r="U877" s="55">
        <f t="shared" si="142"/>
        <v>0</v>
      </c>
      <c r="V877" s="55">
        <f t="shared" si="143"/>
        <v>0</v>
      </c>
      <c r="Y877" s="55">
        <f t="shared" si="144"/>
        <v>0</v>
      </c>
      <c r="Z877" s="55">
        <f t="shared" si="145"/>
        <v>0</v>
      </c>
      <c r="AA877" s="55">
        <f t="shared" si="146"/>
        <v>9108916.2369551975</v>
      </c>
      <c r="AB877" s="55">
        <f t="shared" si="147"/>
        <v>-9712254.5492930785</v>
      </c>
      <c r="AC877" s="55">
        <f t="shared" si="148"/>
        <v>-603338.31233788095</v>
      </c>
      <c r="AD877" s="55">
        <f t="shared" si="149"/>
        <v>0</v>
      </c>
      <c r="AE877" s="14">
        <f t="shared" si="150"/>
        <v>1</v>
      </c>
      <c r="AF877" s="14">
        <f>PRODUCT($AE$3:$AE877)</f>
        <v>1.549318229084294</v>
      </c>
      <c r="AG877" s="120">
        <f>(POWER(AF877,1/COUNTA($J$3:$J877))-1)*360/28</f>
        <v>0.10870794921864459</v>
      </c>
    </row>
    <row r="878" spans="20:33" x14ac:dyDescent="0.25">
      <c r="T878" s="4">
        <f t="shared" si="141"/>
        <v>0.11244999999999999</v>
      </c>
      <c r="U878" s="55">
        <f t="shared" si="142"/>
        <v>0</v>
      </c>
      <c r="V878" s="55">
        <f t="shared" si="143"/>
        <v>0</v>
      </c>
      <c r="Y878" s="55">
        <f t="shared" si="144"/>
        <v>0</v>
      </c>
      <c r="Z878" s="55">
        <f t="shared" si="145"/>
        <v>0</v>
      </c>
      <c r="AA878" s="55">
        <f t="shared" si="146"/>
        <v>9108916.2369551975</v>
      </c>
      <c r="AB878" s="55">
        <f t="shared" si="147"/>
        <v>-9712254.5492930785</v>
      </c>
      <c r="AC878" s="55">
        <f t="shared" si="148"/>
        <v>-603338.31233788095</v>
      </c>
      <c r="AD878" s="55">
        <f t="shared" si="149"/>
        <v>0</v>
      </c>
      <c r="AE878" s="14">
        <f t="shared" si="150"/>
        <v>1</v>
      </c>
      <c r="AF878" s="14">
        <f>PRODUCT($AE$3:$AE878)</f>
        <v>1.549318229084294</v>
      </c>
      <c r="AG878" s="120">
        <f>(POWER(AF878,1/COUNTA($J$3:$J878))-1)*360/28</f>
        <v>0.10870794921864459</v>
      </c>
    </row>
    <row r="879" spans="20:33" x14ac:dyDescent="0.25">
      <c r="T879" s="4">
        <f t="shared" si="141"/>
        <v>0.11244999999999999</v>
      </c>
      <c r="U879" s="55">
        <f t="shared" si="142"/>
        <v>0</v>
      </c>
      <c r="V879" s="55">
        <f t="shared" si="143"/>
        <v>0</v>
      </c>
      <c r="Y879" s="55">
        <f t="shared" si="144"/>
        <v>0</v>
      </c>
      <c r="Z879" s="55">
        <f t="shared" si="145"/>
        <v>0</v>
      </c>
      <c r="AA879" s="55">
        <f t="shared" si="146"/>
        <v>9108916.2369551975</v>
      </c>
      <c r="AB879" s="55">
        <f t="shared" si="147"/>
        <v>-9712254.5492930785</v>
      </c>
      <c r="AC879" s="55">
        <f t="shared" si="148"/>
        <v>-603338.31233788095</v>
      </c>
      <c r="AD879" s="55">
        <f t="shared" si="149"/>
        <v>0</v>
      </c>
      <c r="AE879" s="14">
        <f t="shared" si="150"/>
        <v>1</v>
      </c>
      <c r="AF879" s="14">
        <f>PRODUCT($AE$3:$AE879)</f>
        <v>1.549318229084294</v>
      </c>
      <c r="AG879" s="120">
        <f>(POWER(AF879,1/COUNTA($J$3:$J879))-1)*360/28</f>
        <v>0.10870794921864459</v>
      </c>
    </row>
    <row r="880" spans="20:33" x14ac:dyDescent="0.25">
      <c r="T880" s="4">
        <f t="shared" si="141"/>
        <v>0.11244999999999999</v>
      </c>
      <c r="U880" s="55">
        <f t="shared" si="142"/>
        <v>0</v>
      </c>
      <c r="V880" s="55">
        <f t="shared" si="143"/>
        <v>0</v>
      </c>
      <c r="Y880" s="55">
        <f t="shared" si="144"/>
        <v>0</v>
      </c>
      <c r="Z880" s="55">
        <f t="shared" si="145"/>
        <v>0</v>
      </c>
      <c r="AA880" s="55">
        <f t="shared" si="146"/>
        <v>9108916.2369551975</v>
      </c>
      <c r="AB880" s="55">
        <f t="shared" si="147"/>
        <v>-9712254.5492930785</v>
      </c>
      <c r="AC880" s="55">
        <f t="shared" si="148"/>
        <v>-603338.31233788095</v>
      </c>
      <c r="AD880" s="55">
        <f t="shared" si="149"/>
        <v>0</v>
      </c>
      <c r="AE880" s="14">
        <f t="shared" si="150"/>
        <v>1</v>
      </c>
      <c r="AF880" s="14">
        <f>PRODUCT($AE$3:$AE880)</f>
        <v>1.549318229084294</v>
      </c>
      <c r="AG880" s="120">
        <f>(POWER(AF880,1/COUNTA($J$3:$J880))-1)*360/28</f>
        <v>0.10870794921864459</v>
      </c>
    </row>
    <row r="881" spans="20:33" x14ac:dyDescent="0.25">
      <c r="T881" s="4">
        <f t="shared" si="141"/>
        <v>0.11244999999999999</v>
      </c>
      <c r="U881" s="55">
        <f t="shared" si="142"/>
        <v>0</v>
      </c>
      <c r="V881" s="55">
        <f t="shared" si="143"/>
        <v>0</v>
      </c>
      <c r="Y881" s="55">
        <f t="shared" si="144"/>
        <v>0</v>
      </c>
      <c r="Z881" s="55">
        <f t="shared" si="145"/>
        <v>0</v>
      </c>
      <c r="AA881" s="55">
        <f t="shared" si="146"/>
        <v>9108916.2369551975</v>
      </c>
      <c r="AB881" s="55">
        <f t="shared" si="147"/>
        <v>-9712254.5492930785</v>
      </c>
      <c r="AC881" s="55">
        <f t="shared" si="148"/>
        <v>-603338.31233788095</v>
      </c>
      <c r="AD881" s="55">
        <f t="shared" si="149"/>
        <v>0</v>
      </c>
      <c r="AE881" s="14">
        <f t="shared" si="150"/>
        <v>1</v>
      </c>
      <c r="AF881" s="14">
        <f>PRODUCT($AE$3:$AE881)</f>
        <v>1.549318229084294</v>
      </c>
      <c r="AG881" s="120">
        <f>(POWER(AF881,1/COUNTA($J$3:$J881))-1)*360/28</f>
        <v>0.10870794921864459</v>
      </c>
    </row>
    <row r="882" spans="20:33" x14ac:dyDescent="0.25">
      <c r="T882" s="4">
        <f t="shared" si="141"/>
        <v>0.11244999999999999</v>
      </c>
      <c r="U882" s="55">
        <f t="shared" si="142"/>
        <v>0</v>
      </c>
      <c r="V882" s="55">
        <f t="shared" si="143"/>
        <v>0</v>
      </c>
      <c r="Y882" s="55">
        <f t="shared" si="144"/>
        <v>0</v>
      </c>
      <c r="Z882" s="55">
        <f t="shared" si="145"/>
        <v>0</v>
      </c>
      <c r="AA882" s="55">
        <f t="shared" si="146"/>
        <v>9108916.2369551975</v>
      </c>
      <c r="AB882" s="55">
        <f t="shared" si="147"/>
        <v>-9712254.5492930785</v>
      </c>
      <c r="AC882" s="55">
        <f t="shared" si="148"/>
        <v>-603338.31233788095</v>
      </c>
      <c r="AD882" s="55">
        <f t="shared" si="149"/>
        <v>0</v>
      </c>
      <c r="AE882" s="14">
        <f t="shared" si="150"/>
        <v>1</v>
      </c>
      <c r="AF882" s="14">
        <f>PRODUCT($AE$3:$AE882)</f>
        <v>1.549318229084294</v>
      </c>
      <c r="AG882" s="120">
        <f>(POWER(AF882,1/COUNTA($J$3:$J882))-1)*360/28</f>
        <v>0.10870794921864459</v>
      </c>
    </row>
    <row r="883" spans="20:33" x14ac:dyDescent="0.25">
      <c r="T883" s="4">
        <f t="shared" si="141"/>
        <v>0.11244999999999999</v>
      </c>
      <c r="U883" s="55">
        <f t="shared" si="142"/>
        <v>0</v>
      </c>
      <c r="V883" s="55">
        <f t="shared" si="143"/>
        <v>0</v>
      </c>
      <c r="Y883" s="55">
        <f t="shared" si="144"/>
        <v>0</v>
      </c>
      <c r="Z883" s="55">
        <f t="shared" si="145"/>
        <v>0</v>
      </c>
      <c r="AA883" s="55">
        <f t="shared" si="146"/>
        <v>9108916.2369551975</v>
      </c>
      <c r="AB883" s="55">
        <f t="shared" si="147"/>
        <v>-9712254.5492930785</v>
      </c>
      <c r="AC883" s="55">
        <f t="shared" si="148"/>
        <v>-603338.31233788095</v>
      </c>
      <c r="AD883" s="55">
        <f t="shared" si="149"/>
        <v>0</v>
      </c>
      <c r="AE883" s="14">
        <f t="shared" si="150"/>
        <v>1</v>
      </c>
      <c r="AF883" s="14">
        <f>PRODUCT($AE$3:$AE883)</f>
        <v>1.549318229084294</v>
      </c>
      <c r="AG883" s="120">
        <f>(POWER(AF883,1/COUNTA($J$3:$J883))-1)*360/28</f>
        <v>0.10870794921864459</v>
      </c>
    </row>
    <row r="884" spans="20:33" x14ac:dyDescent="0.25">
      <c r="T884" s="4">
        <f t="shared" si="141"/>
        <v>0.11244999999999999</v>
      </c>
      <c r="U884" s="55">
        <f t="shared" si="142"/>
        <v>0</v>
      </c>
      <c r="V884" s="55">
        <f t="shared" si="143"/>
        <v>0</v>
      </c>
      <c r="Y884" s="55">
        <f t="shared" si="144"/>
        <v>0</v>
      </c>
      <c r="Z884" s="55">
        <f t="shared" si="145"/>
        <v>0</v>
      </c>
      <c r="AA884" s="55">
        <f t="shared" si="146"/>
        <v>9108916.2369551975</v>
      </c>
      <c r="AB884" s="55">
        <f t="shared" si="147"/>
        <v>-9712254.5492930785</v>
      </c>
      <c r="AC884" s="55">
        <f t="shared" si="148"/>
        <v>-603338.31233788095</v>
      </c>
      <c r="AD884" s="55">
        <f t="shared" si="149"/>
        <v>0</v>
      </c>
      <c r="AE884" s="14">
        <f t="shared" si="150"/>
        <v>1</v>
      </c>
      <c r="AF884" s="14">
        <f>PRODUCT($AE$3:$AE884)</f>
        <v>1.549318229084294</v>
      </c>
      <c r="AG884" s="120">
        <f>(POWER(AF884,1/COUNTA($J$3:$J884))-1)*360/28</f>
        <v>0.10870794921864459</v>
      </c>
    </row>
    <row r="885" spans="20:33" x14ac:dyDescent="0.25">
      <c r="T885" s="4">
        <f t="shared" si="141"/>
        <v>0.11244999999999999</v>
      </c>
      <c r="U885" s="55">
        <f t="shared" si="142"/>
        <v>0</v>
      </c>
      <c r="V885" s="55">
        <f t="shared" si="143"/>
        <v>0</v>
      </c>
      <c r="Y885" s="55">
        <f t="shared" si="144"/>
        <v>0</v>
      </c>
      <c r="Z885" s="55">
        <f t="shared" si="145"/>
        <v>0</v>
      </c>
      <c r="AA885" s="55">
        <f t="shared" si="146"/>
        <v>9108916.2369551975</v>
      </c>
      <c r="AB885" s="55">
        <f t="shared" si="147"/>
        <v>-9712254.5492930785</v>
      </c>
      <c r="AC885" s="55">
        <f t="shared" si="148"/>
        <v>-603338.31233788095</v>
      </c>
      <c r="AD885" s="55">
        <f t="shared" si="149"/>
        <v>0</v>
      </c>
      <c r="AE885" s="14">
        <f t="shared" si="150"/>
        <v>1</v>
      </c>
      <c r="AF885" s="14">
        <f>PRODUCT($AE$3:$AE885)</f>
        <v>1.549318229084294</v>
      </c>
      <c r="AG885" s="120">
        <f>(POWER(AF885,1/COUNTA($J$3:$J885))-1)*360/28</f>
        <v>0.10870794921864459</v>
      </c>
    </row>
    <row r="886" spans="20:33" x14ac:dyDescent="0.25">
      <c r="T886" s="4">
        <f t="shared" si="141"/>
        <v>0.11244999999999999</v>
      </c>
      <c r="U886" s="55">
        <f t="shared" si="142"/>
        <v>0</v>
      </c>
      <c r="V886" s="55">
        <f t="shared" si="143"/>
        <v>0</v>
      </c>
      <c r="Y886" s="55">
        <f t="shared" si="144"/>
        <v>0</v>
      </c>
      <c r="Z886" s="55">
        <f t="shared" si="145"/>
        <v>0</v>
      </c>
      <c r="AA886" s="55">
        <f t="shared" si="146"/>
        <v>9108916.2369551975</v>
      </c>
      <c r="AB886" s="55">
        <f t="shared" si="147"/>
        <v>-9712254.5492930785</v>
      </c>
      <c r="AC886" s="55">
        <f t="shared" si="148"/>
        <v>-603338.31233788095</v>
      </c>
      <c r="AD886" s="55">
        <f t="shared" si="149"/>
        <v>0</v>
      </c>
      <c r="AE886" s="14">
        <f t="shared" si="150"/>
        <v>1</v>
      </c>
      <c r="AF886" s="14">
        <f>PRODUCT($AE$3:$AE886)</f>
        <v>1.549318229084294</v>
      </c>
      <c r="AG886" s="120">
        <f>(POWER(AF886,1/COUNTA($J$3:$J886))-1)*360/28</f>
        <v>0.10870794921864459</v>
      </c>
    </row>
    <row r="887" spans="20:33" x14ac:dyDescent="0.25">
      <c r="T887" s="4">
        <f t="shared" si="141"/>
        <v>0.11244999999999999</v>
      </c>
      <c r="U887" s="55">
        <f t="shared" si="142"/>
        <v>0</v>
      </c>
      <c r="V887" s="55">
        <f t="shared" si="143"/>
        <v>0</v>
      </c>
      <c r="Y887" s="55">
        <f t="shared" si="144"/>
        <v>0</v>
      </c>
      <c r="Z887" s="55">
        <f t="shared" si="145"/>
        <v>0</v>
      </c>
      <c r="AA887" s="55">
        <f t="shared" si="146"/>
        <v>9108916.2369551975</v>
      </c>
      <c r="AB887" s="55">
        <f t="shared" si="147"/>
        <v>-9712254.5492930785</v>
      </c>
      <c r="AC887" s="55">
        <f t="shared" si="148"/>
        <v>-603338.31233788095</v>
      </c>
      <c r="AD887" s="55">
        <f t="shared" si="149"/>
        <v>0</v>
      </c>
      <c r="AE887" s="14">
        <f t="shared" si="150"/>
        <v>1</v>
      </c>
      <c r="AF887" s="14">
        <f>PRODUCT($AE$3:$AE887)</f>
        <v>1.549318229084294</v>
      </c>
      <c r="AG887" s="120">
        <f>(POWER(AF887,1/COUNTA($J$3:$J887))-1)*360/28</f>
        <v>0.10870794921864459</v>
      </c>
    </row>
    <row r="888" spans="20:33" x14ac:dyDescent="0.25">
      <c r="T888" s="4">
        <f t="shared" ref="T888:T951" si="151">_xlfn.IFNA(INDEX($E$6:$E$24,MATCH($K888,$C$6:$C$24,1))/100,$D$1/100)</f>
        <v>0.11244999999999999</v>
      </c>
      <c r="U888" s="55">
        <f t="shared" ref="U888:U951" si="152">(-1*S888)*T888*Q888/360</f>
        <v>0</v>
      </c>
      <c r="V888" s="55">
        <f t="shared" si="143"/>
        <v>0</v>
      </c>
      <c r="Y888" s="55">
        <f t="shared" si="144"/>
        <v>0</v>
      </c>
      <c r="Z888" s="55">
        <f t="shared" si="145"/>
        <v>0</v>
      </c>
      <c r="AA888" s="55">
        <f t="shared" si="146"/>
        <v>9108916.2369551975</v>
      </c>
      <c r="AB888" s="55">
        <f t="shared" si="147"/>
        <v>-9712254.5492930785</v>
      </c>
      <c r="AC888" s="55">
        <f t="shared" si="148"/>
        <v>-603338.31233788095</v>
      </c>
      <c r="AD888" s="55">
        <f t="shared" si="149"/>
        <v>0</v>
      </c>
      <c r="AE888" s="14">
        <f t="shared" si="150"/>
        <v>1</v>
      </c>
      <c r="AF888" s="14">
        <f>PRODUCT($AE$3:$AE888)</f>
        <v>1.549318229084294</v>
      </c>
      <c r="AG888" s="120">
        <f>(POWER(AF888,1/COUNTA($J$3:$J888))-1)*360/28</f>
        <v>0.10870794921864459</v>
      </c>
    </row>
    <row r="889" spans="20:33" x14ac:dyDescent="0.25">
      <c r="T889" s="4">
        <f t="shared" si="151"/>
        <v>0.11244999999999999</v>
      </c>
      <c r="U889" s="55">
        <f t="shared" si="152"/>
        <v>0</v>
      </c>
      <c r="V889" s="55">
        <f t="shared" si="143"/>
        <v>0</v>
      </c>
      <c r="Y889" s="55">
        <f t="shared" si="144"/>
        <v>0</v>
      </c>
      <c r="Z889" s="55">
        <f t="shared" si="145"/>
        <v>0</v>
      </c>
      <c r="AA889" s="55">
        <f t="shared" si="146"/>
        <v>9108916.2369551975</v>
      </c>
      <c r="AB889" s="55">
        <f t="shared" si="147"/>
        <v>-9712254.5492930785</v>
      </c>
      <c r="AC889" s="55">
        <f t="shared" si="148"/>
        <v>-603338.31233788095</v>
      </c>
      <c r="AD889" s="55">
        <f t="shared" si="149"/>
        <v>0</v>
      </c>
      <c r="AE889" s="14">
        <f t="shared" si="150"/>
        <v>1</v>
      </c>
      <c r="AF889" s="14">
        <f>PRODUCT($AE$3:$AE889)</f>
        <v>1.549318229084294</v>
      </c>
      <c r="AG889" s="120">
        <f>(POWER(AF889,1/COUNTA($J$3:$J889))-1)*360/28</f>
        <v>0.10870794921864459</v>
      </c>
    </row>
    <row r="890" spans="20:33" x14ac:dyDescent="0.25">
      <c r="T890" s="4">
        <f t="shared" si="151"/>
        <v>0.11244999999999999</v>
      </c>
      <c r="U890" s="55">
        <f t="shared" si="152"/>
        <v>0</v>
      </c>
      <c r="V890" s="55">
        <f t="shared" si="143"/>
        <v>0</v>
      </c>
      <c r="Y890" s="55">
        <f t="shared" si="144"/>
        <v>0</v>
      </c>
      <c r="Z890" s="55">
        <f t="shared" si="145"/>
        <v>0</v>
      </c>
      <c r="AA890" s="55">
        <f t="shared" si="146"/>
        <v>9108916.2369551975</v>
      </c>
      <c r="AB890" s="55">
        <f t="shared" si="147"/>
        <v>-9712254.5492930785</v>
      </c>
      <c r="AC890" s="55">
        <f t="shared" si="148"/>
        <v>-603338.31233788095</v>
      </c>
      <c r="AD890" s="55">
        <f t="shared" si="149"/>
        <v>0</v>
      </c>
      <c r="AE890" s="14">
        <f t="shared" si="150"/>
        <v>1</v>
      </c>
      <c r="AF890" s="14">
        <f>PRODUCT($AE$3:$AE890)</f>
        <v>1.549318229084294</v>
      </c>
      <c r="AG890" s="120">
        <f>(POWER(AF890,1/COUNTA($J$3:$J890))-1)*360/28</f>
        <v>0.10870794921864459</v>
      </c>
    </row>
    <row r="891" spans="20:33" x14ac:dyDescent="0.25">
      <c r="T891" s="4">
        <f t="shared" si="151"/>
        <v>0.11244999999999999</v>
      </c>
      <c r="U891" s="55">
        <f t="shared" si="152"/>
        <v>0</v>
      </c>
      <c r="V891" s="55">
        <f t="shared" si="143"/>
        <v>0</v>
      </c>
      <c r="Y891" s="55">
        <f t="shared" si="144"/>
        <v>0</v>
      </c>
      <c r="Z891" s="55">
        <f t="shared" si="145"/>
        <v>0</v>
      </c>
      <c r="AA891" s="55">
        <f t="shared" si="146"/>
        <v>9108916.2369551975</v>
      </c>
      <c r="AB891" s="55">
        <f t="shared" si="147"/>
        <v>-9712254.5492930785</v>
      </c>
      <c r="AC891" s="55">
        <f t="shared" si="148"/>
        <v>-603338.31233788095</v>
      </c>
      <c r="AD891" s="55">
        <f t="shared" si="149"/>
        <v>0</v>
      </c>
      <c r="AE891" s="14">
        <f t="shared" si="150"/>
        <v>1</v>
      </c>
      <c r="AF891" s="14">
        <f>PRODUCT($AE$3:$AE891)</f>
        <v>1.549318229084294</v>
      </c>
      <c r="AG891" s="120">
        <f>(POWER(AF891,1/COUNTA($J$3:$J891))-1)*360/28</f>
        <v>0.10870794921864459</v>
      </c>
    </row>
    <row r="892" spans="20:33" x14ac:dyDescent="0.25">
      <c r="T892" s="4">
        <f t="shared" si="151"/>
        <v>0.11244999999999999</v>
      </c>
      <c r="U892" s="55">
        <f t="shared" si="152"/>
        <v>0</v>
      </c>
      <c r="V892" s="55">
        <f t="shared" si="143"/>
        <v>0</v>
      </c>
      <c r="Y892" s="55">
        <f t="shared" si="144"/>
        <v>0</v>
      </c>
      <c r="Z892" s="55">
        <f t="shared" si="145"/>
        <v>0</v>
      </c>
      <c r="AA892" s="55">
        <f t="shared" si="146"/>
        <v>9108916.2369551975</v>
      </c>
      <c r="AB892" s="55">
        <f t="shared" si="147"/>
        <v>-9712254.5492930785</v>
      </c>
      <c r="AC892" s="55">
        <f t="shared" si="148"/>
        <v>-603338.31233788095</v>
      </c>
      <c r="AD892" s="55">
        <f t="shared" si="149"/>
        <v>0</v>
      </c>
      <c r="AE892" s="14">
        <f t="shared" si="150"/>
        <v>1</v>
      </c>
      <c r="AF892" s="14">
        <f>PRODUCT($AE$3:$AE892)</f>
        <v>1.549318229084294</v>
      </c>
      <c r="AG892" s="120">
        <f>(POWER(AF892,1/COUNTA($J$3:$J892))-1)*360/28</f>
        <v>0.10870794921864459</v>
      </c>
    </row>
    <row r="893" spans="20:33" x14ac:dyDescent="0.25">
      <c r="T893" s="4">
        <f t="shared" si="151"/>
        <v>0.11244999999999999</v>
      </c>
      <c r="U893" s="55">
        <f t="shared" si="152"/>
        <v>0</v>
      </c>
      <c r="V893" s="55">
        <f t="shared" si="143"/>
        <v>0</v>
      </c>
      <c r="Y893" s="55">
        <f t="shared" si="144"/>
        <v>0</v>
      </c>
      <c r="Z893" s="55">
        <f t="shared" si="145"/>
        <v>0</v>
      </c>
      <c r="AA893" s="55">
        <f t="shared" si="146"/>
        <v>9108916.2369551975</v>
      </c>
      <c r="AB893" s="55">
        <f t="shared" si="147"/>
        <v>-9712254.5492930785</v>
      </c>
      <c r="AC893" s="55">
        <f t="shared" si="148"/>
        <v>-603338.31233788095</v>
      </c>
      <c r="AD893" s="55">
        <f t="shared" si="149"/>
        <v>0</v>
      </c>
      <c r="AE893" s="14">
        <f t="shared" si="150"/>
        <v>1</v>
      </c>
      <c r="AF893" s="14">
        <f>PRODUCT($AE$3:$AE893)</f>
        <v>1.549318229084294</v>
      </c>
      <c r="AG893" s="120">
        <f>(POWER(AF893,1/COUNTA($J$3:$J893))-1)*360/28</f>
        <v>0.10870794921864459</v>
      </c>
    </row>
    <row r="894" spans="20:33" x14ac:dyDescent="0.25">
      <c r="T894" s="4">
        <f t="shared" si="151"/>
        <v>0.11244999999999999</v>
      </c>
      <c r="U894" s="55">
        <f t="shared" si="152"/>
        <v>0</v>
      </c>
      <c r="V894" s="55">
        <f t="shared" si="143"/>
        <v>0</v>
      </c>
      <c r="Y894" s="55">
        <f t="shared" si="144"/>
        <v>0</v>
      </c>
      <c r="Z894" s="55">
        <f t="shared" si="145"/>
        <v>0</v>
      </c>
      <c r="AA894" s="55">
        <f t="shared" si="146"/>
        <v>9108916.2369551975</v>
      </c>
      <c r="AB894" s="55">
        <f t="shared" si="147"/>
        <v>-9712254.5492930785</v>
      </c>
      <c r="AC894" s="55">
        <f t="shared" si="148"/>
        <v>-603338.31233788095</v>
      </c>
      <c r="AD894" s="55">
        <f t="shared" si="149"/>
        <v>0</v>
      </c>
      <c r="AE894" s="14">
        <f t="shared" si="150"/>
        <v>1</v>
      </c>
      <c r="AF894" s="14">
        <f>PRODUCT($AE$3:$AE894)</f>
        <v>1.549318229084294</v>
      </c>
      <c r="AG894" s="120">
        <f>(POWER(AF894,1/COUNTA($J$3:$J894))-1)*360/28</f>
        <v>0.10870794921864459</v>
      </c>
    </row>
    <row r="895" spans="20:33" x14ac:dyDescent="0.25">
      <c r="T895" s="4">
        <f t="shared" si="151"/>
        <v>0.11244999999999999</v>
      </c>
      <c r="U895" s="55">
        <f t="shared" si="152"/>
        <v>0</v>
      </c>
      <c r="V895" s="55">
        <f t="shared" si="143"/>
        <v>0</v>
      </c>
      <c r="Y895" s="55">
        <f t="shared" si="144"/>
        <v>0</v>
      </c>
      <c r="Z895" s="55">
        <f t="shared" si="145"/>
        <v>0</v>
      </c>
      <c r="AA895" s="55">
        <f t="shared" si="146"/>
        <v>9108916.2369551975</v>
      </c>
      <c r="AB895" s="55">
        <f t="shared" si="147"/>
        <v>-9712254.5492930785</v>
      </c>
      <c r="AC895" s="55">
        <f t="shared" si="148"/>
        <v>-603338.31233788095</v>
      </c>
      <c r="AD895" s="55">
        <f t="shared" si="149"/>
        <v>0</v>
      </c>
      <c r="AE895" s="14">
        <f t="shared" si="150"/>
        <v>1</v>
      </c>
      <c r="AF895" s="14">
        <f>PRODUCT($AE$3:$AE895)</f>
        <v>1.549318229084294</v>
      </c>
      <c r="AG895" s="120">
        <f>(POWER(AF895,1/COUNTA($J$3:$J895))-1)*360/28</f>
        <v>0.10870794921864459</v>
      </c>
    </row>
    <row r="896" spans="20:33" x14ac:dyDescent="0.25">
      <c r="T896" s="4">
        <f t="shared" si="151"/>
        <v>0.11244999999999999</v>
      </c>
      <c r="U896" s="55">
        <f t="shared" si="152"/>
        <v>0</v>
      </c>
      <c r="V896" s="55">
        <f t="shared" si="143"/>
        <v>0</v>
      </c>
      <c r="Y896" s="55">
        <f t="shared" si="144"/>
        <v>0</v>
      </c>
      <c r="Z896" s="55">
        <f t="shared" si="145"/>
        <v>0</v>
      </c>
      <c r="AA896" s="55">
        <f t="shared" si="146"/>
        <v>9108916.2369551975</v>
      </c>
      <c r="AB896" s="55">
        <f t="shared" si="147"/>
        <v>-9712254.5492930785</v>
      </c>
      <c r="AC896" s="55">
        <f t="shared" si="148"/>
        <v>-603338.31233788095</v>
      </c>
      <c r="AD896" s="55">
        <f t="shared" si="149"/>
        <v>0</v>
      </c>
      <c r="AE896" s="14">
        <f t="shared" si="150"/>
        <v>1</v>
      </c>
      <c r="AF896" s="14">
        <f>PRODUCT($AE$3:$AE896)</f>
        <v>1.549318229084294</v>
      </c>
      <c r="AG896" s="120">
        <f>(POWER(AF896,1/COUNTA($J$3:$J896))-1)*360/28</f>
        <v>0.10870794921864459</v>
      </c>
    </row>
    <row r="897" spans="20:33" x14ac:dyDescent="0.25">
      <c r="T897" s="4">
        <f t="shared" si="151"/>
        <v>0.11244999999999999</v>
      </c>
      <c r="U897" s="55">
        <f t="shared" si="152"/>
        <v>0</v>
      </c>
      <c r="V897" s="55">
        <f t="shared" si="143"/>
        <v>0</v>
      </c>
      <c r="Y897" s="55">
        <f t="shared" si="144"/>
        <v>0</v>
      </c>
      <c r="Z897" s="55">
        <f t="shared" si="145"/>
        <v>0</v>
      </c>
      <c r="AA897" s="55">
        <f t="shared" si="146"/>
        <v>9108916.2369551975</v>
      </c>
      <c r="AB897" s="55">
        <f t="shared" si="147"/>
        <v>-9712254.5492930785</v>
      </c>
      <c r="AC897" s="55">
        <f t="shared" si="148"/>
        <v>-603338.31233788095</v>
      </c>
      <c r="AD897" s="55">
        <f t="shared" si="149"/>
        <v>0</v>
      </c>
      <c r="AE897" s="14">
        <f t="shared" si="150"/>
        <v>1</v>
      </c>
      <c r="AF897" s="14">
        <f>PRODUCT($AE$3:$AE897)</f>
        <v>1.549318229084294</v>
      </c>
      <c r="AG897" s="120">
        <f>(POWER(AF897,1/COUNTA($J$3:$J897))-1)*360/28</f>
        <v>0.10870794921864459</v>
      </c>
    </row>
    <row r="898" spans="20:33" x14ac:dyDescent="0.25">
      <c r="T898" s="4">
        <f t="shared" si="151"/>
        <v>0.11244999999999999</v>
      </c>
      <c r="U898" s="55">
        <f t="shared" si="152"/>
        <v>0</v>
      </c>
      <c r="V898" s="55">
        <f t="shared" si="143"/>
        <v>0</v>
      </c>
      <c r="Y898" s="55">
        <f t="shared" si="144"/>
        <v>0</v>
      </c>
      <c r="Z898" s="55">
        <f t="shared" si="145"/>
        <v>0</v>
      </c>
      <c r="AA898" s="55">
        <f t="shared" si="146"/>
        <v>9108916.2369551975</v>
      </c>
      <c r="AB898" s="55">
        <f t="shared" si="147"/>
        <v>-9712254.5492930785</v>
      </c>
      <c r="AC898" s="55">
        <f t="shared" si="148"/>
        <v>-603338.31233788095</v>
      </c>
      <c r="AD898" s="55">
        <f t="shared" si="149"/>
        <v>0</v>
      </c>
      <c r="AE898" s="14">
        <f t="shared" si="150"/>
        <v>1</v>
      </c>
      <c r="AF898" s="14">
        <f>PRODUCT($AE$3:$AE898)</f>
        <v>1.549318229084294</v>
      </c>
      <c r="AG898" s="120">
        <f>(POWER(AF898,1/COUNTA($J$3:$J898))-1)*360/28</f>
        <v>0.10870794921864459</v>
      </c>
    </row>
    <row r="899" spans="20:33" x14ac:dyDescent="0.25">
      <c r="T899" s="4">
        <f t="shared" si="151"/>
        <v>0.11244999999999999</v>
      </c>
      <c r="U899" s="55">
        <f t="shared" si="152"/>
        <v>0</v>
      </c>
      <c r="V899" s="55">
        <f t="shared" si="143"/>
        <v>0</v>
      </c>
      <c r="Y899" s="55">
        <f t="shared" si="144"/>
        <v>0</v>
      </c>
      <c r="Z899" s="55">
        <f t="shared" si="145"/>
        <v>0</v>
      </c>
      <c r="AA899" s="55">
        <f t="shared" si="146"/>
        <v>9108916.2369551975</v>
      </c>
      <c r="AB899" s="55">
        <f t="shared" si="147"/>
        <v>-9712254.5492930785</v>
      </c>
      <c r="AC899" s="55">
        <f t="shared" si="148"/>
        <v>-603338.31233788095</v>
      </c>
      <c r="AD899" s="55">
        <f t="shared" si="149"/>
        <v>0</v>
      </c>
      <c r="AE899" s="14">
        <f t="shared" si="150"/>
        <v>1</v>
      </c>
      <c r="AF899" s="14">
        <f>PRODUCT($AE$3:$AE899)</f>
        <v>1.549318229084294</v>
      </c>
      <c r="AG899" s="120">
        <f>(POWER(AF899,1/COUNTA($J$3:$J899))-1)*360/28</f>
        <v>0.10870794921864459</v>
      </c>
    </row>
    <row r="900" spans="20:33" x14ac:dyDescent="0.25">
      <c r="T900" s="4">
        <f t="shared" si="151"/>
        <v>0.11244999999999999</v>
      </c>
      <c r="U900" s="55">
        <f t="shared" si="152"/>
        <v>0</v>
      </c>
      <c r="V900" s="55">
        <f t="shared" ref="V900:V963" si="153">+N900+U900</f>
        <v>0</v>
      </c>
      <c r="Y900" s="55">
        <f t="shared" si="144"/>
        <v>0</v>
      </c>
      <c r="Z900" s="55">
        <f t="shared" si="145"/>
        <v>0</v>
      </c>
      <c r="AA900" s="55">
        <f t="shared" si="146"/>
        <v>9108916.2369551975</v>
      </c>
      <c r="AB900" s="55">
        <f t="shared" si="147"/>
        <v>-9712254.5492930785</v>
      </c>
      <c r="AC900" s="55">
        <f t="shared" si="148"/>
        <v>-603338.31233788095</v>
      </c>
      <c r="AD900" s="55">
        <f t="shared" si="149"/>
        <v>0</v>
      </c>
      <c r="AE900" s="14">
        <f t="shared" si="150"/>
        <v>1</v>
      </c>
      <c r="AF900" s="14">
        <f>PRODUCT($AE$3:$AE900)</f>
        <v>1.549318229084294</v>
      </c>
      <c r="AG900" s="120">
        <f>(POWER(AF900,1/COUNTA($J$3:$J900))-1)*360/28</f>
        <v>0.10870794921864459</v>
      </c>
    </row>
    <row r="901" spans="20:33" x14ac:dyDescent="0.25">
      <c r="T901" s="4">
        <f t="shared" si="151"/>
        <v>0.11244999999999999</v>
      </c>
      <c r="U901" s="55">
        <f t="shared" si="152"/>
        <v>0</v>
      </c>
      <c r="V901" s="55">
        <f t="shared" si="153"/>
        <v>0</v>
      </c>
      <c r="Y901" s="55">
        <f t="shared" si="144"/>
        <v>0</v>
      </c>
      <c r="Z901" s="55">
        <f t="shared" si="145"/>
        <v>0</v>
      </c>
      <c r="AA901" s="55">
        <f t="shared" si="146"/>
        <v>9108916.2369551975</v>
      </c>
      <c r="AB901" s="55">
        <f t="shared" si="147"/>
        <v>-9712254.5492930785</v>
      </c>
      <c r="AC901" s="55">
        <f t="shared" si="148"/>
        <v>-603338.31233788095</v>
      </c>
      <c r="AD901" s="55">
        <f t="shared" si="149"/>
        <v>0</v>
      </c>
      <c r="AE901" s="14">
        <f t="shared" si="150"/>
        <v>1</v>
      </c>
      <c r="AF901" s="14">
        <f>PRODUCT($AE$3:$AE901)</f>
        <v>1.549318229084294</v>
      </c>
      <c r="AG901" s="120">
        <f>(POWER(AF901,1/COUNTA($J$3:$J901))-1)*360/28</f>
        <v>0.10870794921864459</v>
      </c>
    </row>
    <row r="902" spans="20:33" x14ac:dyDescent="0.25">
      <c r="T902" s="4">
        <f t="shared" si="151"/>
        <v>0.11244999999999999</v>
      </c>
      <c r="U902" s="55">
        <f t="shared" si="152"/>
        <v>0</v>
      </c>
      <c r="V902" s="55">
        <f t="shared" si="153"/>
        <v>0</v>
      </c>
      <c r="Y902" s="55">
        <f t="shared" ref="Y902:Y965" si="154">+P902*X902</f>
        <v>0</v>
      </c>
      <c r="Z902" s="55">
        <f t="shared" ref="Z902:Z965" si="155">+S902*$Z$2*$Q902/360</f>
        <v>0</v>
      </c>
      <c r="AA902" s="55">
        <f t="shared" ref="AA902:AA965" si="156">+AA901*(1+$Z$2*$Q902/360)+Z902</f>
        <v>9108916.2369551975</v>
      </c>
      <c r="AB902" s="55">
        <f t="shared" ref="AB902:AB965" si="157">+AB901*(1+$W902*$Q902/360)+O902</f>
        <v>-9712254.5492930785</v>
      </c>
      <c r="AC902" s="55">
        <f t="shared" ref="AC902:AC965" si="158">+AA902+AB902</f>
        <v>-603338.31233788095</v>
      </c>
      <c r="AD902" s="55">
        <f t="shared" ref="AD902:AD965" si="159">+AC902*X902</f>
        <v>0</v>
      </c>
      <c r="AE902" s="14">
        <f t="shared" ref="AE902:AE965" si="160">+(1+W902*Q902/360)</f>
        <v>1</v>
      </c>
      <c r="AF902" s="14">
        <f>PRODUCT($AE$3:$AE902)</f>
        <v>1.549318229084294</v>
      </c>
      <c r="AG902" s="120">
        <f>(POWER(AF902,1/COUNTA($J$3:$J902))-1)*360/28</f>
        <v>0.10870794921864459</v>
      </c>
    </row>
    <row r="903" spans="20:33" x14ac:dyDescent="0.25">
      <c r="T903" s="4">
        <f t="shared" si="151"/>
        <v>0.11244999999999999</v>
      </c>
      <c r="U903" s="55">
        <f t="shared" si="152"/>
        <v>0</v>
      </c>
      <c r="V903" s="55">
        <f t="shared" si="153"/>
        <v>0</v>
      </c>
      <c r="Y903" s="55">
        <f t="shared" si="154"/>
        <v>0</v>
      </c>
      <c r="Z903" s="55">
        <f t="shared" si="155"/>
        <v>0</v>
      </c>
      <c r="AA903" s="55">
        <f t="shared" si="156"/>
        <v>9108916.2369551975</v>
      </c>
      <c r="AB903" s="55">
        <f t="shared" si="157"/>
        <v>-9712254.5492930785</v>
      </c>
      <c r="AC903" s="55">
        <f t="shared" si="158"/>
        <v>-603338.31233788095</v>
      </c>
      <c r="AD903" s="55">
        <f t="shared" si="159"/>
        <v>0</v>
      </c>
      <c r="AE903" s="14">
        <f t="shared" si="160"/>
        <v>1</v>
      </c>
      <c r="AF903" s="14">
        <f>PRODUCT($AE$3:$AE903)</f>
        <v>1.549318229084294</v>
      </c>
      <c r="AG903" s="120">
        <f>(POWER(AF903,1/COUNTA($J$3:$J903))-1)*360/28</f>
        <v>0.10870794921864459</v>
      </c>
    </row>
    <row r="904" spans="20:33" x14ac:dyDescent="0.25">
      <c r="T904" s="4">
        <f t="shared" si="151"/>
        <v>0.11244999999999999</v>
      </c>
      <c r="U904" s="55">
        <f t="shared" si="152"/>
        <v>0</v>
      </c>
      <c r="V904" s="55">
        <f t="shared" si="153"/>
        <v>0</v>
      </c>
      <c r="Y904" s="55">
        <f t="shared" si="154"/>
        <v>0</v>
      </c>
      <c r="Z904" s="55">
        <f t="shared" si="155"/>
        <v>0</v>
      </c>
      <c r="AA904" s="55">
        <f t="shared" si="156"/>
        <v>9108916.2369551975</v>
      </c>
      <c r="AB904" s="55">
        <f t="shared" si="157"/>
        <v>-9712254.5492930785</v>
      </c>
      <c r="AC904" s="55">
        <f t="shared" si="158"/>
        <v>-603338.31233788095</v>
      </c>
      <c r="AD904" s="55">
        <f t="shared" si="159"/>
        <v>0</v>
      </c>
      <c r="AE904" s="14">
        <f t="shared" si="160"/>
        <v>1</v>
      </c>
      <c r="AF904" s="14">
        <f>PRODUCT($AE$3:$AE904)</f>
        <v>1.549318229084294</v>
      </c>
      <c r="AG904" s="120">
        <f>(POWER(AF904,1/COUNTA($J$3:$J904))-1)*360/28</f>
        <v>0.10870794921864459</v>
      </c>
    </row>
    <row r="905" spans="20:33" x14ac:dyDescent="0.25">
      <c r="T905" s="4">
        <f t="shared" si="151"/>
        <v>0.11244999999999999</v>
      </c>
      <c r="U905" s="55">
        <f t="shared" si="152"/>
        <v>0</v>
      </c>
      <c r="V905" s="55">
        <f t="shared" si="153"/>
        <v>0</v>
      </c>
      <c r="Y905" s="55">
        <f t="shared" si="154"/>
        <v>0</v>
      </c>
      <c r="Z905" s="55">
        <f t="shared" si="155"/>
        <v>0</v>
      </c>
      <c r="AA905" s="55">
        <f t="shared" si="156"/>
        <v>9108916.2369551975</v>
      </c>
      <c r="AB905" s="55">
        <f t="shared" si="157"/>
        <v>-9712254.5492930785</v>
      </c>
      <c r="AC905" s="55">
        <f t="shared" si="158"/>
        <v>-603338.31233788095</v>
      </c>
      <c r="AD905" s="55">
        <f t="shared" si="159"/>
        <v>0</v>
      </c>
      <c r="AE905" s="14">
        <f t="shared" si="160"/>
        <v>1</v>
      </c>
      <c r="AF905" s="14">
        <f>PRODUCT($AE$3:$AE905)</f>
        <v>1.549318229084294</v>
      </c>
      <c r="AG905" s="120">
        <f>(POWER(AF905,1/COUNTA($J$3:$J905))-1)*360/28</f>
        <v>0.10870794921864459</v>
      </c>
    </row>
    <row r="906" spans="20:33" x14ac:dyDescent="0.25">
      <c r="T906" s="4">
        <f t="shared" si="151"/>
        <v>0.11244999999999999</v>
      </c>
      <c r="U906" s="55">
        <f t="shared" si="152"/>
        <v>0</v>
      </c>
      <c r="V906" s="55">
        <f t="shared" si="153"/>
        <v>0</v>
      </c>
      <c r="Y906" s="55">
        <f t="shared" si="154"/>
        <v>0</v>
      </c>
      <c r="Z906" s="55">
        <f t="shared" si="155"/>
        <v>0</v>
      </c>
      <c r="AA906" s="55">
        <f t="shared" si="156"/>
        <v>9108916.2369551975</v>
      </c>
      <c r="AB906" s="55">
        <f t="shared" si="157"/>
        <v>-9712254.5492930785</v>
      </c>
      <c r="AC906" s="55">
        <f t="shared" si="158"/>
        <v>-603338.31233788095</v>
      </c>
      <c r="AD906" s="55">
        <f t="shared" si="159"/>
        <v>0</v>
      </c>
      <c r="AE906" s="14">
        <f t="shared" si="160"/>
        <v>1</v>
      </c>
      <c r="AF906" s="14">
        <f>PRODUCT($AE$3:$AE906)</f>
        <v>1.549318229084294</v>
      </c>
      <c r="AG906" s="120">
        <f>(POWER(AF906,1/COUNTA($J$3:$J906))-1)*360/28</f>
        <v>0.10870794921864459</v>
      </c>
    </row>
    <row r="907" spans="20:33" x14ac:dyDescent="0.25">
      <c r="T907" s="4">
        <f t="shared" si="151"/>
        <v>0.11244999999999999</v>
      </c>
      <c r="U907" s="55">
        <f t="shared" si="152"/>
        <v>0</v>
      </c>
      <c r="V907" s="55">
        <f t="shared" si="153"/>
        <v>0</v>
      </c>
      <c r="Y907" s="55">
        <f t="shared" si="154"/>
        <v>0</v>
      </c>
      <c r="Z907" s="55">
        <f t="shared" si="155"/>
        <v>0</v>
      </c>
      <c r="AA907" s="55">
        <f t="shared" si="156"/>
        <v>9108916.2369551975</v>
      </c>
      <c r="AB907" s="55">
        <f t="shared" si="157"/>
        <v>-9712254.5492930785</v>
      </c>
      <c r="AC907" s="55">
        <f t="shared" si="158"/>
        <v>-603338.31233788095</v>
      </c>
      <c r="AD907" s="55">
        <f t="shared" si="159"/>
        <v>0</v>
      </c>
      <c r="AE907" s="14">
        <f t="shared" si="160"/>
        <v>1</v>
      </c>
      <c r="AF907" s="14">
        <f>PRODUCT($AE$3:$AE907)</f>
        <v>1.549318229084294</v>
      </c>
      <c r="AG907" s="120">
        <f>(POWER(AF907,1/COUNTA($J$3:$J907))-1)*360/28</f>
        <v>0.10870794921864459</v>
      </c>
    </row>
    <row r="908" spans="20:33" x14ac:dyDescent="0.25">
      <c r="T908" s="4">
        <f t="shared" si="151"/>
        <v>0.11244999999999999</v>
      </c>
      <c r="U908" s="55">
        <f t="shared" si="152"/>
        <v>0</v>
      </c>
      <c r="V908" s="55">
        <f t="shared" si="153"/>
        <v>0</v>
      </c>
      <c r="Y908" s="55">
        <f t="shared" si="154"/>
        <v>0</v>
      </c>
      <c r="Z908" s="55">
        <f t="shared" si="155"/>
        <v>0</v>
      </c>
      <c r="AA908" s="55">
        <f t="shared" si="156"/>
        <v>9108916.2369551975</v>
      </c>
      <c r="AB908" s="55">
        <f t="shared" si="157"/>
        <v>-9712254.5492930785</v>
      </c>
      <c r="AC908" s="55">
        <f t="shared" si="158"/>
        <v>-603338.31233788095</v>
      </c>
      <c r="AD908" s="55">
        <f t="shared" si="159"/>
        <v>0</v>
      </c>
      <c r="AE908" s="14">
        <f t="shared" si="160"/>
        <v>1</v>
      </c>
      <c r="AF908" s="14">
        <f>PRODUCT($AE$3:$AE908)</f>
        <v>1.549318229084294</v>
      </c>
      <c r="AG908" s="120">
        <f>(POWER(AF908,1/COUNTA($J$3:$J908))-1)*360/28</f>
        <v>0.10870794921864459</v>
      </c>
    </row>
    <row r="909" spans="20:33" x14ac:dyDescent="0.25">
      <c r="T909" s="4">
        <f t="shared" si="151"/>
        <v>0.11244999999999999</v>
      </c>
      <c r="U909" s="55">
        <f t="shared" si="152"/>
        <v>0</v>
      </c>
      <c r="V909" s="55">
        <f t="shared" si="153"/>
        <v>0</v>
      </c>
      <c r="Y909" s="55">
        <f t="shared" si="154"/>
        <v>0</v>
      </c>
      <c r="Z909" s="55">
        <f t="shared" si="155"/>
        <v>0</v>
      </c>
      <c r="AA909" s="55">
        <f t="shared" si="156"/>
        <v>9108916.2369551975</v>
      </c>
      <c r="AB909" s="55">
        <f t="shared" si="157"/>
        <v>-9712254.5492930785</v>
      </c>
      <c r="AC909" s="55">
        <f t="shared" si="158"/>
        <v>-603338.31233788095</v>
      </c>
      <c r="AD909" s="55">
        <f t="shared" si="159"/>
        <v>0</v>
      </c>
      <c r="AE909" s="14">
        <f t="shared" si="160"/>
        <v>1</v>
      </c>
      <c r="AF909" s="14">
        <f>PRODUCT($AE$3:$AE909)</f>
        <v>1.549318229084294</v>
      </c>
      <c r="AG909" s="120">
        <f>(POWER(AF909,1/COUNTA($J$3:$J909))-1)*360/28</f>
        <v>0.10870794921864459</v>
      </c>
    </row>
    <row r="910" spans="20:33" x14ac:dyDescent="0.25">
      <c r="T910" s="4">
        <f t="shared" si="151"/>
        <v>0.11244999999999999</v>
      </c>
      <c r="U910" s="55">
        <f t="shared" si="152"/>
        <v>0</v>
      </c>
      <c r="V910" s="55">
        <f t="shared" si="153"/>
        <v>0</v>
      </c>
      <c r="Y910" s="55">
        <f t="shared" si="154"/>
        <v>0</v>
      </c>
      <c r="Z910" s="55">
        <f t="shared" si="155"/>
        <v>0</v>
      </c>
      <c r="AA910" s="55">
        <f t="shared" si="156"/>
        <v>9108916.2369551975</v>
      </c>
      <c r="AB910" s="55">
        <f t="shared" si="157"/>
        <v>-9712254.5492930785</v>
      </c>
      <c r="AC910" s="55">
        <f t="shared" si="158"/>
        <v>-603338.31233788095</v>
      </c>
      <c r="AD910" s="55">
        <f t="shared" si="159"/>
        <v>0</v>
      </c>
      <c r="AE910" s="14">
        <f t="shared" si="160"/>
        <v>1</v>
      </c>
      <c r="AF910" s="14">
        <f>PRODUCT($AE$3:$AE910)</f>
        <v>1.549318229084294</v>
      </c>
      <c r="AG910" s="120">
        <f>(POWER(AF910,1/COUNTA($J$3:$J910))-1)*360/28</f>
        <v>0.10870794921864459</v>
      </c>
    </row>
    <row r="911" spans="20:33" x14ac:dyDescent="0.25">
      <c r="T911" s="4">
        <f t="shared" si="151"/>
        <v>0.11244999999999999</v>
      </c>
      <c r="U911" s="55">
        <f t="shared" si="152"/>
        <v>0</v>
      </c>
      <c r="V911" s="55">
        <f t="shared" si="153"/>
        <v>0</v>
      </c>
      <c r="Y911" s="55">
        <f t="shared" si="154"/>
        <v>0</v>
      </c>
      <c r="Z911" s="55">
        <f t="shared" si="155"/>
        <v>0</v>
      </c>
      <c r="AA911" s="55">
        <f t="shared" si="156"/>
        <v>9108916.2369551975</v>
      </c>
      <c r="AB911" s="55">
        <f t="shared" si="157"/>
        <v>-9712254.5492930785</v>
      </c>
      <c r="AC911" s="55">
        <f t="shared" si="158"/>
        <v>-603338.31233788095</v>
      </c>
      <c r="AD911" s="55">
        <f t="shared" si="159"/>
        <v>0</v>
      </c>
      <c r="AE911" s="14">
        <f t="shared" si="160"/>
        <v>1</v>
      </c>
      <c r="AF911" s="14">
        <f>PRODUCT($AE$3:$AE911)</f>
        <v>1.549318229084294</v>
      </c>
      <c r="AG911" s="120">
        <f>(POWER(AF911,1/COUNTA($J$3:$J911))-1)*360/28</f>
        <v>0.10870794921864459</v>
      </c>
    </row>
    <row r="912" spans="20:33" x14ac:dyDescent="0.25">
      <c r="T912" s="4">
        <f t="shared" si="151"/>
        <v>0.11244999999999999</v>
      </c>
      <c r="U912" s="55">
        <f t="shared" si="152"/>
        <v>0</v>
      </c>
      <c r="V912" s="55">
        <f t="shared" si="153"/>
        <v>0</v>
      </c>
      <c r="Y912" s="55">
        <f t="shared" si="154"/>
        <v>0</v>
      </c>
      <c r="Z912" s="55">
        <f t="shared" si="155"/>
        <v>0</v>
      </c>
      <c r="AA912" s="55">
        <f t="shared" si="156"/>
        <v>9108916.2369551975</v>
      </c>
      <c r="AB912" s="55">
        <f t="shared" si="157"/>
        <v>-9712254.5492930785</v>
      </c>
      <c r="AC912" s="55">
        <f t="shared" si="158"/>
        <v>-603338.31233788095</v>
      </c>
      <c r="AD912" s="55">
        <f t="shared" si="159"/>
        <v>0</v>
      </c>
      <c r="AE912" s="14">
        <f t="shared" si="160"/>
        <v>1</v>
      </c>
      <c r="AF912" s="14">
        <f>PRODUCT($AE$3:$AE912)</f>
        <v>1.549318229084294</v>
      </c>
      <c r="AG912" s="120">
        <f>(POWER(AF912,1/COUNTA($J$3:$J912))-1)*360/28</f>
        <v>0.10870794921864459</v>
      </c>
    </row>
    <row r="913" spans="20:33" x14ac:dyDescent="0.25">
      <c r="T913" s="4">
        <f t="shared" si="151"/>
        <v>0.11244999999999999</v>
      </c>
      <c r="U913" s="55">
        <f t="shared" si="152"/>
        <v>0</v>
      </c>
      <c r="V913" s="55">
        <f t="shared" si="153"/>
        <v>0</v>
      </c>
      <c r="Y913" s="55">
        <f t="shared" si="154"/>
        <v>0</v>
      </c>
      <c r="Z913" s="55">
        <f t="shared" si="155"/>
        <v>0</v>
      </c>
      <c r="AA913" s="55">
        <f t="shared" si="156"/>
        <v>9108916.2369551975</v>
      </c>
      <c r="AB913" s="55">
        <f t="shared" si="157"/>
        <v>-9712254.5492930785</v>
      </c>
      <c r="AC913" s="55">
        <f t="shared" si="158"/>
        <v>-603338.31233788095</v>
      </c>
      <c r="AD913" s="55">
        <f t="shared" si="159"/>
        <v>0</v>
      </c>
      <c r="AE913" s="14">
        <f t="shared" si="160"/>
        <v>1</v>
      </c>
      <c r="AF913" s="14">
        <f>PRODUCT($AE$3:$AE913)</f>
        <v>1.549318229084294</v>
      </c>
      <c r="AG913" s="120">
        <f>(POWER(AF913,1/COUNTA($J$3:$J913))-1)*360/28</f>
        <v>0.10870794921864459</v>
      </c>
    </row>
    <row r="914" spans="20:33" x14ac:dyDescent="0.25">
      <c r="T914" s="4">
        <f t="shared" si="151"/>
        <v>0.11244999999999999</v>
      </c>
      <c r="U914" s="55">
        <f t="shared" si="152"/>
        <v>0</v>
      </c>
      <c r="V914" s="55">
        <f t="shared" si="153"/>
        <v>0</v>
      </c>
      <c r="Y914" s="55">
        <f t="shared" si="154"/>
        <v>0</v>
      </c>
      <c r="Z914" s="55">
        <f t="shared" si="155"/>
        <v>0</v>
      </c>
      <c r="AA914" s="55">
        <f t="shared" si="156"/>
        <v>9108916.2369551975</v>
      </c>
      <c r="AB914" s="55">
        <f t="shared" si="157"/>
        <v>-9712254.5492930785</v>
      </c>
      <c r="AC914" s="55">
        <f t="shared" si="158"/>
        <v>-603338.31233788095</v>
      </c>
      <c r="AD914" s="55">
        <f t="shared" si="159"/>
        <v>0</v>
      </c>
      <c r="AE914" s="14">
        <f t="shared" si="160"/>
        <v>1</v>
      </c>
      <c r="AF914" s="14">
        <f>PRODUCT($AE$3:$AE914)</f>
        <v>1.549318229084294</v>
      </c>
      <c r="AG914" s="120">
        <f>(POWER(AF914,1/COUNTA($J$3:$J914))-1)*360/28</f>
        <v>0.10870794921864459</v>
      </c>
    </row>
    <row r="915" spans="20:33" x14ac:dyDescent="0.25">
      <c r="T915" s="4">
        <f t="shared" si="151"/>
        <v>0.11244999999999999</v>
      </c>
      <c r="U915" s="55">
        <f t="shared" si="152"/>
        <v>0</v>
      </c>
      <c r="V915" s="55">
        <f t="shared" si="153"/>
        <v>0</v>
      </c>
      <c r="Y915" s="55">
        <f t="shared" si="154"/>
        <v>0</v>
      </c>
      <c r="Z915" s="55">
        <f t="shared" si="155"/>
        <v>0</v>
      </c>
      <c r="AA915" s="55">
        <f t="shared" si="156"/>
        <v>9108916.2369551975</v>
      </c>
      <c r="AB915" s="55">
        <f t="shared" si="157"/>
        <v>-9712254.5492930785</v>
      </c>
      <c r="AC915" s="55">
        <f t="shared" si="158"/>
        <v>-603338.31233788095</v>
      </c>
      <c r="AD915" s="55">
        <f t="shared" si="159"/>
        <v>0</v>
      </c>
      <c r="AE915" s="14">
        <f t="shared" si="160"/>
        <v>1</v>
      </c>
      <c r="AF915" s="14">
        <f>PRODUCT($AE$3:$AE915)</f>
        <v>1.549318229084294</v>
      </c>
      <c r="AG915" s="120">
        <f>(POWER(AF915,1/COUNTA($J$3:$J915))-1)*360/28</f>
        <v>0.10870794921864459</v>
      </c>
    </row>
    <row r="916" spans="20:33" x14ac:dyDescent="0.25">
      <c r="T916" s="4">
        <f t="shared" si="151"/>
        <v>0.11244999999999999</v>
      </c>
      <c r="U916" s="55">
        <f t="shared" si="152"/>
        <v>0</v>
      </c>
      <c r="V916" s="55">
        <f t="shared" si="153"/>
        <v>0</v>
      </c>
      <c r="Y916" s="55">
        <f t="shared" si="154"/>
        <v>0</v>
      </c>
      <c r="Z916" s="55">
        <f t="shared" si="155"/>
        <v>0</v>
      </c>
      <c r="AA916" s="55">
        <f t="shared" si="156"/>
        <v>9108916.2369551975</v>
      </c>
      <c r="AB916" s="55">
        <f t="shared" si="157"/>
        <v>-9712254.5492930785</v>
      </c>
      <c r="AC916" s="55">
        <f t="shared" si="158"/>
        <v>-603338.31233788095</v>
      </c>
      <c r="AD916" s="55">
        <f t="shared" si="159"/>
        <v>0</v>
      </c>
      <c r="AE916" s="14">
        <f t="shared" si="160"/>
        <v>1</v>
      </c>
      <c r="AF916" s="14">
        <f>PRODUCT($AE$3:$AE916)</f>
        <v>1.549318229084294</v>
      </c>
      <c r="AG916" s="120">
        <f>(POWER(AF916,1/COUNTA($J$3:$J916))-1)*360/28</f>
        <v>0.10870794921864459</v>
      </c>
    </row>
    <row r="917" spans="20:33" x14ac:dyDescent="0.25">
      <c r="T917" s="4">
        <f t="shared" si="151"/>
        <v>0.11244999999999999</v>
      </c>
      <c r="U917" s="55">
        <f t="shared" si="152"/>
        <v>0</v>
      </c>
      <c r="V917" s="55">
        <f t="shared" si="153"/>
        <v>0</v>
      </c>
      <c r="Y917" s="55">
        <f t="shared" si="154"/>
        <v>0</v>
      </c>
      <c r="Z917" s="55">
        <f t="shared" si="155"/>
        <v>0</v>
      </c>
      <c r="AA917" s="55">
        <f t="shared" si="156"/>
        <v>9108916.2369551975</v>
      </c>
      <c r="AB917" s="55">
        <f t="shared" si="157"/>
        <v>-9712254.5492930785</v>
      </c>
      <c r="AC917" s="55">
        <f t="shared" si="158"/>
        <v>-603338.31233788095</v>
      </c>
      <c r="AD917" s="55">
        <f t="shared" si="159"/>
        <v>0</v>
      </c>
      <c r="AE917" s="14">
        <f t="shared" si="160"/>
        <v>1</v>
      </c>
      <c r="AF917" s="14">
        <f>PRODUCT($AE$3:$AE917)</f>
        <v>1.549318229084294</v>
      </c>
      <c r="AG917" s="120">
        <f>(POWER(AF917,1/COUNTA($J$3:$J917))-1)*360/28</f>
        <v>0.10870794921864459</v>
      </c>
    </row>
    <row r="918" spans="20:33" x14ac:dyDescent="0.25">
      <c r="T918" s="4">
        <f t="shared" si="151"/>
        <v>0.11244999999999999</v>
      </c>
      <c r="U918" s="55">
        <f t="shared" si="152"/>
        <v>0</v>
      </c>
      <c r="V918" s="55">
        <f t="shared" si="153"/>
        <v>0</v>
      </c>
      <c r="Y918" s="55">
        <f t="shared" si="154"/>
        <v>0</v>
      </c>
      <c r="Z918" s="55">
        <f t="shared" si="155"/>
        <v>0</v>
      </c>
      <c r="AA918" s="55">
        <f t="shared" si="156"/>
        <v>9108916.2369551975</v>
      </c>
      <c r="AB918" s="55">
        <f t="shared" si="157"/>
        <v>-9712254.5492930785</v>
      </c>
      <c r="AC918" s="55">
        <f t="shared" si="158"/>
        <v>-603338.31233788095</v>
      </c>
      <c r="AD918" s="55">
        <f t="shared" si="159"/>
        <v>0</v>
      </c>
      <c r="AE918" s="14">
        <f t="shared" si="160"/>
        <v>1</v>
      </c>
      <c r="AF918" s="14">
        <f>PRODUCT($AE$3:$AE918)</f>
        <v>1.549318229084294</v>
      </c>
      <c r="AG918" s="120">
        <f>(POWER(AF918,1/COUNTA($J$3:$J918))-1)*360/28</f>
        <v>0.10870794921864459</v>
      </c>
    </row>
    <row r="919" spans="20:33" x14ac:dyDescent="0.25">
      <c r="T919" s="4">
        <f t="shared" si="151"/>
        <v>0.11244999999999999</v>
      </c>
      <c r="U919" s="55">
        <f t="shared" si="152"/>
        <v>0</v>
      </c>
      <c r="V919" s="55">
        <f t="shared" si="153"/>
        <v>0</v>
      </c>
      <c r="Y919" s="55">
        <f t="shared" si="154"/>
        <v>0</v>
      </c>
      <c r="Z919" s="55">
        <f t="shared" si="155"/>
        <v>0</v>
      </c>
      <c r="AA919" s="55">
        <f t="shared" si="156"/>
        <v>9108916.2369551975</v>
      </c>
      <c r="AB919" s="55">
        <f t="shared" si="157"/>
        <v>-9712254.5492930785</v>
      </c>
      <c r="AC919" s="55">
        <f t="shared" si="158"/>
        <v>-603338.31233788095</v>
      </c>
      <c r="AD919" s="55">
        <f t="shared" si="159"/>
        <v>0</v>
      </c>
      <c r="AE919" s="14">
        <f t="shared" si="160"/>
        <v>1</v>
      </c>
      <c r="AF919" s="14">
        <f>PRODUCT($AE$3:$AE919)</f>
        <v>1.549318229084294</v>
      </c>
      <c r="AG919" s="120">
        <f>(POWER(AF919,1/COUNTA($J$3:$J919))-1)*360/28</f>
        <v>0.10870794921864459</v>
      </c>
    </row>
    <row r="920" spans="20:33" x14ac:dyDescent="0.25">
      <c r="T920" s="4">
        <f t="shared" si="151"/>
        <v>0.11244999999999999</v>
      </c>
      <c r="U920" s="55">
        <f t="shared" si="152"/>
        <v>0</v>
      </c>
      <c r="V920" s="55">
        <f t="shared" si="153"/>
        <v>0</v>
      </c>
      <c r="Y920" s="55">
        <f t="shared" si="154"/>
        <v>0</v>
      </c>
      <c r="Z920" s="55">
        <f t="shared" si="155"/>
        <v>0</v>
      </c>
      <c r="AA920" s="55">
        <f t="shared" si="156"/>
        <v>9108916.2369551975</v>
      </c>
      <c r="AB920" s="55">
        <f t="shared" si="157"/>
        <v>-9712254.5492930785</v>
      </c>
      <c r="AC920" s="55">
        <f t="shared" si="158"/>
        <v>-603338.31233788095</v>
      </c>
      <c r="AD920" s="55">
        <f t="shared" si="159"/>
        <v>0</v>
      </c>
      <c r="AE920" s="14">
        <f t="shared" si="160"/>
        <v>1</v>
      </c>
      <c r="AF920" s="14">
        <f>PRODUCT($AE$3:$AE920)</f>
        <v>1.549318229084294</v>
      </c>
      <c r="AG920" s="120">
        <f>(POWER(AF920,1/COUNTA($J$3:$J920))-1)*360/28</f>
        <v>0.10870794921864459</v>
      </c>
    </row>
    <row r="921" spans="20:33" x14ac:dyDescent="0.25">
      <c r="T921" s="4">
        <f t="shared" si="151"/>
        <v>0.11244999999999999</v>
      </c>
      <c r="U921" s="55">
        <f t="shared" si="152"/>
        <v>0</v>
      </c>
      <c r="V921" s="55">
        <f t="shared" si="153"/>
        <v>0</v>
      </c>
      <c r="Y921" s="55">
        <f t="shared" si="154"/>
        <v>0</v>
      </c>
      <c r="Z921" s="55">
        <f t="shared" si="155"/>
        <v>0</v>
      </c>
      <c r="AA921" s="55">
        <f t="shared" si="156"/>
        <v>9108916.2369551975</v>
      </c>
      <c r="AB921" s="55">
        <f t="shared" si="157"/>
        <v>-9712254.5492930785</v>
      </c>
      <c r="AC921" s="55">
        <f t="shared" si="158"/>
        <v>-603338.31233788095</v>
      </c>
      <c r="AD921" s="55">
        <f t="shared" si="159"/>
        <v>0</v>
      </c>
      <c r="AE921" s="14">
        <f t="shared" si="160"/>
        <v>1</v>
      </c>
      <c r="AF921" s="14">
        <f>PRODUCT($AE$3:$AE921)</f>
        <v>1.549318229084294</v>
      </c>
      <c r="AG921" s="120">
        <f>(POWER(AF921,1/COUNTA($J$3:$J921))-1)*360/28</f>
        <v>0.10870794921864459</v>
      </c>
    </row>
    <row r="922" spans="20:33" x14ac:dyDescent="0.25">
      <c r="T922" s="4">
        <f t="shared" si="151"/>
        <v>0.11244999999999999</v>
      </c>
      <c r="U922" s="55">
        <f t="shared" si="152"/>
        <v>0</v>
      </c>
      <c r="V922" s="55">
        <f t="shared" si="153"/>
        <v>0</v>
      </c>
      <c r="Y922" s="55">
        <f t="shared" si="154"/>
        <v>0</v>
      </c>
      <c r="Z922" s="55">
        <f t="shared" si="155"/>
        <v>0</v>
      </c>
      <c r="AA922" s="55">
        <f t="shared" si="156"/>
        <v>9108916.2369551975</v>
      </c>
      <c r="AB922" s="55">
        <f t="shared" si="157"/>
        <v>-9712254.5492930785</v>
      </c>
      <c r="AC922" s="55">
        <f t="shared" si="158"/>
        <v>-603338.31233788095</v>
      </c>
      <c r="AD922" s="55">
        <f t="shared" si="159"/>
        <v>0</v>
      </c>
      <c r="AE922" s="14">
        <f t="shared" si="160"/>
        <v>1</v>
      </c>
      <c r="AF922" s="14">
        <f>PRODUCT($AE$3:$AE922)</f>
        <v>1.549318229084294</v>
      </c>
      <c r="AG922" s="120">
        <f>(POWER(AF922,1/COUNTA($J$3:$J922))-1)*360/28</f>
        <v>0.10870794921864459</v>
      </c>
    </row>
    <row r="923" spans="20:33" x14ac:dyDescent="0.25">
      <c r="T923" s="4">
        <f t="shared" si="151"/>
        <v>0.11244999999999999</v>
      </c>
      <c r="U923" s="55">
        <f t="shared" si="152"/>
        <v>0</v>
      </c>
      <c r="V923" s="55">
        <f t="shared" si="153"/>
        <v>0</v>
      </c>
      <c r="Y923" s="55">
        <f t="shared" si="154"/>
        <v>0</v>
      </c>
      <c r="Z923" s="55">
        <f t="shared" si="155"/>
        <v>0</v>
      </c>
      <c r="AA923" s="55">
        <f t="shared" si="156"/>
        <v>9108916.2369551975</v>
      </c>
      <c r="AB923" s="55">
        <f t="shared" si="157"/>
        <v>-9712254.5492930785</v>
      </c>
      <c r="AC923" s="55">
        <f t="shared" si="158"/>
        <v>-603338.31233788095</v>
      </c>
      <c r="AD923" s="55">
        <f t="shared" si="159"/>
        <v>0</v>
      </c>
      <c r="AE923" s="14">
        <f t="shared" si="160"/>
        <v>1</v>
      </c>
      <c r="AF923" s="14">
        <f>PRODUCT($AE$3:$AE923)</f>
        <v>1.549318229084294</v>
      </c>
      <c r="AG923" s="120">
        <f>(POWER(AF923,1/COUNTA($J$3:$J923))-1)*360/28</f>
        <v>0.10870794921864459</v>
      </c>
    </row>
    <row r="924" spans="20:33" x14ac:dyDescent="0.25">
      <c r="T924" s="4">
        <f t="shared" si="151"/>
        <v>0.11244999999999999</v>
      </c>
      <c r="U924" s="55">
        <f t="shared" si="152"/>
        <v>0</v>
      </c>
      <c r="V924" s="55">
        <f t="shared" si="153"/>
        <v>0</v>
      </c>
      <c r="Y924" s="55">
        <f t="shared" si="154"/>
        <v>0</v>
      </c>
      <c r="Z924" s="55">
        <f t="shared" si="155"/>
        <v>0</v>
      </c>
      <c r="AA924" s="55">
        <f t="shared" si="156"/>
        <v>9108916.2369551975</v>
      </c>
      <c r="AB924" s="55">
        <f t="shared" si="157"/>
        <v>-9712254.5492930785</v>
      </c>
      <c r="AC924" s="55">
        <f t="shared" si="158"/>
        <v>-603338.31233788095</v>
      </c>
      <c r="AD924" s="55">
        <f t="shared" si="159"/>
        <v>0</v>
      </c>
      <c r="AE924" s="14">
        <f t="shared" si="160"/>
        <v>1</v>
      </c>
      <c r="AF924" s="14">
        <f>PRODUCT($AE$3:$AE924)</f>
        <v>1.549318229084294</v>
      </c>
      <c r="AG924" s="120">
        <f>(POWER(AF924,1/COUNTA($J$3:$J924))-1)*360/28</f>
        <v>0.10870794921864459</v>
      </c>
    </row>
    <row r="925" spans="20:33" x14ac:dyDescent="0.25">
      <c r="T925" s="4">
        <f t="shared" si="151"/>
        <v>0.11244999999999999</v>
      </c>
      <c r="U925" s="55">
        <f t="shared" si="152"/>
        <v>0</v>
      </c>
      <c r="V925" s="55">
        <f t="shared" si="153"/>
        <v>0</v>
      </c>
      <c r="Y925" s="55">
        <f t="shared" si="154"/>
        <v>0</v>
      </c>
      <c r="Z925" s="55">
        <f t="shared" si="155"/>
        <v>0</v>
      </c>
      <c r="AA925" s="55">
        <f t="shared" si="156"/>
        <v>9108916.2369551975</v>
      </c>
      <c r="AB925" s="55">
        <f t="shared" si="157"/>
        <v>-9712254.5492930785</v>
      </c>
      <c r="AC925" s="55">
        <f t="shared" si="158"/>
        <v>-603338.31233788095</v>
      </c>
      <c r="AD925" s="55">
        <f t="shared" si="159"/>
        <v>0</v>
      </c>
      <c r="AE925" s="14">
        <f t="shared" si="160"/>
        <v>1</v>
      </c>
      <c r="AF925" s="14">
        <f>PRODUCT($AE$3:$AE925)</f>
        <v>1.549318229084294</v>
      </c>
      <c r="AG925" s="120">
        <f>(POWER(AF925,1/COUNTA($J$3:$J925))-1)*360/28</f>
        <v>0.10870794921864459</v>
      </c>
    </row>
    <row r="926" spans="20:33" x14ac:dyDescent="0.25">
      <c r="T926" s="4">
        <f t="shared" si="151"/>
        <v>0.11244999999999999</v>
      </c>
      <c r="U926" s="55">
        <f t="shared" si="152"/>
        <v>0</v>
      </c>
      <c r="V926" s="55">
        <f t="shared" si="153"/>
        <v>0</v>
      </c>
      <c r="Y926" s="55">
        <f t="shared" si="154"/>
        <v>0</v>
      </c>
      <c r="Z926" s="55">
        <f t="shared" si="155"/>
        <v>0</v>
      </c>
      <c r="AA926" s="55">
        <f t="shared" si="156"/>
        <v>9108916.2369551975</v>
      </c>
      <c r="AB926" s="55">
        <f t="shared" si="157"/>
        <v>-9712254.5492930785</v>
      </c>
      <c r="AC926" s="55">
        <f t="shared" si="158"/>
        <v>-603338.31233788095</v>
      </c>
      <c r="AD926" s="55">
        <f t="shared" si="159"/>
        <v>0</v>
      </c>
      <c r="AE926" s="14">
        <f t="shared" si="160"/>
        <v>1</v>
      </c>
      <c r="AF926" s="14">
        <f>PRODUCT($AE$3:$AE926)</f>
        <v>1.549318229084294</v>
      </c>
      <c r="AG926" s="120">
        <f>(POWER(AF926,1/COUNTA($J$3:$J926))-1)*360/28</f>
        <v>0.10870794921864459</v>
      </c>
    </row>
    <row r="927" spans="20:33" x14ac:dyDescent="0.25">
      <c r="T927" s="4">
        <f t="shared" si="151"/>
        <v>0.11244999999999999</v>
      </c>
      <c r="U927" s="55">
        <f t="shared" si="152"/>
        <v>0</v>
      </c>
      <c r="V927" s="55">
        <f t="shared" si="153"/>
        <v>0</v>
      </c>
      <c r="Y927" s="55">
        <f t="shared" si="154"/>
        <v>0</v>
      </c>
      <c r="Z927" s="55">
        <f t="shared" si="155"/>
        <v>0</v>
      </c>
      <c r="AA927" s="55">
        <f t="shared" si="156"/>
        <v>9108916.2369551975</v>
      </c>
      <c r="AB927" s="55">
        <f t="shared" si="157"/>
        <v>-9712254.5492930785</v>
      </c>
      <c r="AC927" s="55">
        <f t="shared" si="158"/>
        <v>-603338.31233788095</v>
      </c>
      <c r="AD927" s="55">
        <f t="shared" si="159"/>
        <v>0</v>
      </c>
      <c r="AE927" s="14">
        <f t="shared" si="160"/>
        <v>1</v>
      </c>
      <c r="AF927" s="14">
        <f>PRODUCT($AE$3:$AE927)</f>
        <v>1.549318229084294</v>
      </c>
      <c r="AG927" s="120">
        <f>(POWER(AF927,1/COUNTA($J$3:$J927))-1)*360/28</f>
        <v>0.10870794921864459</v>
      </c>
    </row>
    <row r="928" spans="20:33" x14ac:dyDescent="0.25">
      <c r="T928" s="4">
        <f t="shared" si="151"/>
        <v>0.11244999999999999</v>
      </c>
      <c r="U928" s="55">
        <f t="shared" si="152"/>
        <v>0</v>
      </c>
      <c r="V928" s="55">
        <f t="shared" si="153"/>
        <v>0</v>
      </c>
      <c r="Y928" s="55">
        <f t="shared" si="154"/>
        <v>0</v>
      </c>
      <c r="Z928" s="55">
        <f t="shared" si="155"/>
        <v>0</v>
      </c>
      <c r="AA928" s="55">
        <f t="shared" si="156"/>
        <v>9108916.2369551975</v>
      </c>
      <c r="AB928" s="55">
        <f t="shared" si="157"/>
        <v>-9712254.5492930785</v>
      </c>
      <c r="AC928" s="55">
        <f t="shared" si="158"/>
        <v>-603338.31233788095</v>
      </c>
      <c r="AD928" s="55">
        <f t="shared" si="159"/>
        <v>0</v>
      </c>
      <c r="AE928" s="14">
        <f t="shared" si="160"/>
        <v>1</v>
      </c>
      <c r="AF928" s="14">
        <f>PRODUCT($AE$3:$AE928)</f>
        <v>1.549318229084294</v>
      </c>
      <c r="AG928" s="120">
        <f>(POWER(AF928,1/COUNTA($J$3:$J928))-1)*360/28</f>
        <v>0.10870794921864459</v>
      </c>
    </row>
    <row r="929" spans="20:33" x14ac:dyDescent="0.25">
      <c r="T929" s="4">
        <f t="shared" si="151"/>
        <v>0.11244999999999999</v>
      </c>
      <c r="U929" s="55">
        <f t="shared" si="152"/>
        <v>0</v>
      </c>
      <c r="V929" s="55">
        <f t="shared" si="153"/>
        <v>0</v>
      </c>
      <c r="Y929" s="55">
        <f t="shared" si="154"/>
        <v>0</v>
      </c>
      <c r="Z929" s="55">
        <f t="shared" si="155"/>
        <v>0</v>
      </c>
      <c r="AA929" s="55">
        <f t="shared" si="156"/>
        <v>9108916.2369551975</v>
      </c>
      <c r="AB929" s="55">
        <f t="shared" si="157"/>
        <v>-9712254.5492930785</v>
      </c>
      <c r="AC929" s="55">
        <f t="shared" si="158"/>
        <v>-603338.31233788095</v>
      </c>
      <c r="AD929" s="55">
        <f t="shared" si="159"/>
        <v>0</v>
      </c>
      <c r="AE929" s="14">
        <f t="shared" si="160"/>
        <v>1</v>
      </c>
      <c r="AF929" s="14">
        <f>PRODUCT($AE$3:$AE929)</f>
        <v>1.549318229084294</v>
      </c>
      <c r="AG929" s="120">
        <f>(POWER(AF929,1/COUNTA($J$3:$J929))-1)*360/28</f>
        <v>0.10870794921864459</v>
      </c>
    </row>
    <row r="930" spans="20:33" x14ac:dyDescent="0.25">
      <c r="T930" s="4">
        <f t="shared" si="151"/>
        <v>0.11244999999999999</v>
      </c>
      <c r="U930" s="55">
        <f t="shared" si="152"/>
        <v>0</v>
      </c>
      <c r="V930" s="55">
        <f t="shared" si="153"/>
        <v>0</v>
      </c>
      <c r="Y930" s="55">
        <f t="shared" si="154"/>
        <v>0</v>
      </c>
      <c r="Z930" s="55">
        <f t="shared" si="155"/>
        <v>0</v>
      </c>
      <c r="AA930" s="55">
        <f t="shared" si="156"/>
        <v>9108916.2369551975</v>
      </c>
      <c r="AB930" s="55">
        <f t="shared" si="157"/>
        <v>-9712254.5492930785</v>
      </c>
      <c r="AC930" s="55">
        <f t="shared" si="158"/>
        <v>-603338.31233788095</v>
      </c>
      <c r="AD930" s="55">
        <f t="shared" si="159"/>
        <v>0</v>
      </c>
      <c r="AE930" s="14">
        <f t="shared" si="160"/>
        <v>1</v>
      </c>
      <c r="AF930" s="14">
        <f>PRODUCT($AE$3:$AE930)</f>
        <v>1.549318229084294</v>
      </c>
      <c r="AG930" s="120">
        <f>(POWER(AF930,1/COUNTA($J$3:$J930))-1)*360/28</f>
        <v>0.10870794921864459</v>
      </c>
    </row>
    <row r="931" spans="20:33" x14ac:dyDescent="0.25">
      <c r="T931" s="4">
        <f t="shared" si="151"/>
        <v>0.11244999999999999</v>
      </c>
      <c r="U931" s="55">
        <f t="shared" si="152"/>
        <v>0</v>
      </c>
      <c r="V931" s="55">
        <f t="shared" si="153"/>
        <v>0</v>
      </c>
      <c r="Y931" s="55">
        <f t="shared" si="154"/>
        <v>0</v>
      </c>
      <c r="Z931" s="55">
        <f t="shared" si="155"/>
        <v>0</v>
      </c>
      <c r="AA931" s="55">
        <f t="shared" si="156"/>
        <v>9108916.2369551975</v>
      </c>
      <c r="AB931" s="55">
        <f t="shared" si="157"/>
        <v>-9712254.5492930785</v>
      </c>
      <c r="AC931" s="55">
        <f t="shared" si="158"/>
        <v>-603338.31233788095</v>
      </c>
      <c r="AD931" s="55">
        <f t="shared" si="159"/>
        <v>0</v>
      </c>
      <c r="AE931" s="14">
        <f t="shared" si="160"/>
        <v>1</v>
      </c>
      <c r="AF931" s="14">
        <f>PRODUCT($AE$3:$AE931)</f>
        <v>1.549318229084294</v>
      </c>
      <c r="AG931" s="120">
        <f>(POWER(AF931,1/COUNTA($J$3:$J931))-1)*360/28</f>
        <v>0.10870794921864459</v>
      </c>
    </row>
    <row r="932" spans="20:33" x14ac:dyDescent="0.25">
      <c r="T932" s="4">
        <f t="shared" si="151"/>
        <v>0.11244999999999999</v>
      </c>
      <c r="U932" s="55">
        <f t="shared" si="152"/>
        <v>0</v>
      </c>
      <c r="V932" s="55">
        <f t="shared" si="153"/>
        <v>0</v>
      </c>
      <c r="Y932" s="55">
        <f t="shared" si="154"/>
        <v>0</v>
      </c>
      <c r="Z932" s="55">
        <f t="shared" si="155"/>
        <v>0</v>
      </c>
      <c r="AA932" s="55">
        <f t="shared" si="156"/>
        <v>9108916.2369551975</v>
      </c>
      <c r="AB932" s="55">
        <f t="shared" si="157"/>
        <v>-9712254.5492930785</v>
      </c>
      <c r="AC932" s="55">
        <f t="shared" si="158"/>
        <v>-603338.31233788095</v>
      </c>
      <c r="AD932" s="55">
        <f t="shared" si="159"/>
        <v>0</v>
      </c>
      <c r="AE932" s="14">
        <f t="shared" si="160"/>
        <v>1</v>
      </c>
      <c r="AF932" s="14">
        <f>PRODUCT($AE$3:$AE932)</f>
        <v>1.549318229084294</v>
      </c>
      <c r="AG932" s="120">
        <f>(POWER(AF932,1/COUNTA($J$3:$J932))-1)*360/28</f>
        <v>0.10870794921864459</v>
      </c>
    </row>
    <row r="933" spans="20:33" x14ac:dyDescent="0.25">
      <c r="T933" s="4">
        <f t="shared" si="151"/>
        <v>0.11244999999999999</v>
      </c>
      <c r="U933" s="55">
        <f t="shared" si="152"/>
        <v>0</v>
      </c>
      <c r="V933" s="55">
        <f t="shared" si="153"/>
        <v>0</v>
      </c>
      <c r="Y933" s="55">
        <f t="shared" si="154"/>
        <v>0</v>
      </c>
      <c r="Z933" s="55">
        <f t="shared" si="155"/>
        <v>0</v>
      </c>
      <c r="AA933" s="55">
        <f t="shared" si="156"/>
        <v>9108916.2369551975</v>
      </c>
      <c r="AB933" s="55">
        <f t="shared" si="157"/>
        <v>-9712254.5492930785</v>
      </c>
      <c r="AC933" s="55">
        <f t="shared" si="158"/>
        <v>-603338.31233788095</v>
      </c>
      <c r="AD933" s="55">
        <f t="shared" si="159"/>
        <v>0</v>
      </c>
      <c r="AE933" s="14">
        <f t="shared" si="160"/>
        <v>1</v>
      </c>
      <c r="AF933" s="14">
        <f>PRODUCT($AE$3:$AE933)</f>
        <v>1.549318229084294</v>
      </c>
      <c r="AG933" s="120">
        <f>(POWER(AF933,1/COUNTA($J$3:$J933))-1)*360/28</f>
        <v>0.10870794921864459</v>
      </c>
    </row>
    <row r="934" spans="20:33" x14ac:dyDescent="0.25">
      <c r="T934" s="4">
        <f t="shared" si="151"/>
        <v>0.11244999999999999</v>
      </c>
      <c r="U934" s="55">
        <f t="shared" si="152"/>
        <v>0</v>
      </c>
      <c r="V934" s="55">
        <f t="shared" si="153"/>
        <v>0</v>
      </c>
      <c r="Y934" s="55">
        <f t="shared" si="154"/>
        <v>0</v>
      </c>
      <c r="Z934" s="55">
        <f t="shared" si="155"/>
        <v>0</v>
      </c>
      <c r="AA934" s="55">
        <f t="shared" si="156"/>
        <v>9108916.2369551975</v>
      </c>
      <c r="AB934" s="55">
        <f t="shared" si="157"/>
        <v>-9712254.5492930785</v>
      </c>
      <c r="AC934" s="55">
        <f t="shared" si="158"/>
        <v>-603338.31233788095</v>
      </c>
      <c r="AD934" s="55">
        <f t="shared" si="159"/>
        <v>0</v>
      </c>
      <c r="AE934" s="14">
        <f t="shared" si="160"/>
        <v>1</v>
      </c>
      <c r="AF934" s="14">
        <f>PRODUCT($AE$3:$AE934)</f>
        <v>1.549318229084294</v>
      </c>
      <c r="AG934" s="120">
        <f>(POWER(AF934,1/COUNTA($J$3:$J934))-1)*360/28</f>
        <v>0.10870794921864459</v>
      </c>
    </row>
    <row r="935" spans="20:33" x14ac:dyDescent="0.25">
      <c r="T935" s="4">
        <f t="shared" si="151"/>
        <v>0.11244999999999999</v>
      </c>
      <c r="U935" s="55">
        <f t="shared" si="152"/>
        <v>0</v>
      </c>
      <c r="V935" s="55">
        <f t="shared" si="153"/>
        <v>0</v>
      </c>
      <c r="Y935" s="55">
        <f t="shared" si="154"/>
        <v>0</v>
      </c>
      <c r="Z935" s="55">
        <f t="shared" si="155"/>
        <v>0</v>
      </c>
      <c r="AA935" s="55">
        <f t="shared" si="156"/>
        <v>9108916.2369551975</v>
      </c>
      <c r="AB935" s="55">
        <f t="shared" si="157"/>
        <v>-9712254.5492930785</v>
      </c>
      <c r="AC935" s="55">
        <f t="shared" si="158"/>
        <v>-603338.31233788095</v>
      </c>
      <c r="AD935" s="55">
        <f t="shared" si="159"/>
        <v>0</v>
      </c>
      <c r="AE935" s="14">
        <f t="shared" si="160"/>
        <v>1</v>
      </c>
      <c r="AF935" s="14">
        <f>PRODUCT($AE$3:$AE935)</f>
        <v>1.549318229084294</v>
      </c>
      <c r="AG935" s="120">
        <f>(POWER(AF935,1/COUNTA($J$3:$J935))-1)*360/28</f>
        <v>0.10870794921864459</v>
      </c>
    </row>
    <row r="936" spans="20:33" x14ac:dyDescent="0.25">
      <c r="T936" s="4">
        <f t="shared" si="151"/>
        <v>0.11244999999999999</v>
      </c>
      <c r="U936" s="55">
        <f t="shared" si="152"/>
        <v>0</v>
      </c>
      <c r="V936" s="55">
        <f t="shared" si="153"/>
        <v>0</v>
      </c>
      <c r="Y936" s="55">
        <f t="shared" si="154"/>
        <v>0</v>
      </c>
      <c r="Z936" s="55">
        <f t="shared" si="155"/>
        <v>0</v>
      </c>
      <c r="AA936" s="55">
        <f t="shared" si="156"/>
        <v>9108916.2369551975</v>
      </c>
      <c r="AB936" s="55">
        <f t="shared" si="157"/>
        <v>-9712254.5492930785</v>
      </c>
      <c r="AC936" s="55">
        <f t="shared" si="158"/>
        <v>-603338.31233788095</v>
      </c>
      <c r="AD936" s="55">
        <f t="shared" si="159"/>
        <v>0</v>
      </c>
      <c r="AE936" s="14">
        <f t="shared" si="160"/>
        <v>1</v>
      </c>
      <c r="AF936" s="14">
        <f>PRODUCT($AE$3:$AE936)</f>
        <v>1.549318229084294</v>
      </c>
      <c r="AG936" s="120">
        <f>(POWER(AF936,1/COUNTA($J$3:$J936))-1)*360/28</f>
        <v>0.10870794921864459</v>
      </c>
    </row>
    <row r="937" spans="20:33" x14ac:dyDescent="0.25">
      <c r="T937" s="4">
        <f t="shared" si="151"/>
        <v>0.11244999999999999</v>
      </c>
      <c r="U937" s="55">
        <f t="shared" si="152"/>
        <v>0</v>
      </c>
      <c r="V937" s="55">
        <f t="shared" si="153"/>
        <v>0</v>
      </c>
      <c r="Y937" s="55">
        <f t="shared" si="154"/>
        <v>0</v>
      </c>
      <c r="Z937" s="55">
        <f t="shared" si="155"/>
        <v>0</v>
      </c>
      <c r="AA937" s="55">
        <f t="shared" si="156"/>
        <v>9108916.2369551975</v>
      </c>
      <c r="AB937" s="55">
        <f t="shared" si="157"/>
        <v>-9712254.5492930785</v>
      </c>
      <c r="AC937" s="55">
        <f t="shared" si="158"/>
        <v>-603338.31233788095</v>
      </c>
      <c r="AD937" s="55">
        <f t="shared" si="159"/>
        <v>0</v>
      </c>
      <c r="AE937" s="14">
        <f t="shared" si="160"/>
        <v>1</v>
      </c>
      <c r="AF937" s="14">
        <f>PRODUCT($AE$3:$AE937)</f>
        <v>1.549318229084294</v>
      </c>
      <c r="AG937" s="120">
        <f>(POWER(AF937,1/COUNTA($J$3:$J937))-1)*360/28</f>
        <v>0.10870794921864459</v>
      </c>
    </row>
    <row r="938" spans="20:33" x14ac:dyDescent="0.25">
      <c r="T938" s="4">
        <f t="shared" si="151"/>
        <v>0.11244999999999999</v>
      </c>
      <c r="U938" s="55">
        <f t="shared" si="152"/>
        <v>0</v>
      </c>
      <c r="V938" s="55">
        <f t="shared" si="153"/>
        <v>0</v>
      </c>
      <c r="Y938" s="55">
        <f t="shared" si="154"/>
        <v>0</v>
      </c>
      <c r="Z938" s="55">
        <f t="shared" si="155"/>
        <v>0</v>
      </c>
      <c r="AA938" s="55">
        <f t="shared" si="156"/>
        <v>9108916.2369551975</v>
      </c>
      <c r="AB938" s="55">
        <f t="shared" si="157"/>
        <v>-9712254.5492930785</v>
      </c>
      <c r="AC938" s="55">
        <f t="shared" si="158"/>
        <v>-603338.31233788095</v>
      </c>
      <c r="AD938" s="55">
        <f t="shared" si="159"/>
        <v>0</v>
      </c>
      <c r="AE938" s="14">
        <f t="shared" si="160"/>
        <v>1</v>
      </c>
      <c r="AF938" s="14">
        <f>PRODUCT($AE$3:$AE938)</f>
        <v>1.549318229084294</v>
      </c>
      <c r="AG938" s="120">
        <f>(POWER(AF938,1/COUNTA($J$3:$J938))-1)*360/28</f>
        <v>0.10870794921864459</v>
      </c>
    </row>
    <row r="939" spans="20:33" x14ac:dyDescent="0.25">
      <c r="T939" s="4">
        <f t="shared" si="151"/>
        <v>0.11244999999999999</v>
      </c>
      <c r="U939" s="55">
        <f t="shared" si="152"/>
        <v>0</v>
      </c>
      <c r="V939" s="55">
        <f t="shared" si="153"/>
        <v>0</v>
      </c>
      <c r="Y939" s="55">
        <f t="shared" si="154"/>
        <v>0</v>
      </c>
      <c r="Z939" s="55">
        <f t="shared" si="155"/>
        <v>0</v>
      </c>
      <c r="AA939" s="55">
        <f t="shared" si="156"/>
        <v>9108916.2369551975</v>
      </c>
      <c r="AB939" s="55">
        <f t="shared" si="157"/>
        <v>-9712254.5492930785</v>
      </c>
      <c r="AC939" s="55">
        <f t="shared" si="158"/>
        <v>-603338.31233788095</v>
      </c>
      <c r="AD939" s="55">
        <f t="shared" si="159"/>
        <v>0</v>
      </c>
      <c r="AE939" s="14">
        <f t="shared" si="160"/>
        <v>1</v>
      </c>
      <c r="AF939" s="14">
        <f>PRODUCT($AE$3:$AE939)</f>
        <v>1.549318229084294</v>
      </c>
      <c r="AG939" s="120">
        <f>(POWER(AF939,1/COUNTA($J$3:$J939))-1)*360/28</f>
        <v>0.10870794921864459</v>
      </c>
    </row>
    <row r="940" spans="20:33" x14ac:dyDescent="0.25">
      <c r="T940" s="4">
        <f t="shared" si="151"/>
        <v>0.11244999999999999</v>
      </c>
      <c r="U940" s="55">
        <f t="shared" si="152"/>
        <v>0</v>
      </c>
      <c r="V940" s="55">
        <f t="shared" si="153"/>
        <v>0</v>
      </c>
      <c r="Y940" s="55">
        <f t="shared" si="154"/>
        <v>0</v>
      </c>
      <c r="Z940" s="55">
        <f t="shared" si="155"/>
        <v>0</v>
      </c>
      <c r="AA940" s="55">
        <f t="shared" si="156"/>
        <v>9108916.2369551975</v>
      </c>
      <c r="AB940" s="55">
        <f t="shared" si="157"/>
        <v>-9712254.5492930785</v>
      </c>
      <c r="AC940" s="55">
        <f t="shared" si="158"/>
        <v>-603338.31233788095</v>
      </c>
      <c r="AD940" s="55">
        <f t="shared" si="159"/>
        <v>0</v>
      </c>
      <c r="AE940" s="14">
        <f t="shared" si="160"/>
        <v>1</v>
      </c>
      <c r="AF940" s="14">
        <f>PRODUCT($AE$3:$AE940)</f>
        <v>1.549318229084294</v>
      </c>
      <c r="AG940" s="120">
        <f>(POWER(AF940,1/COUNTA($J$3:$J940))-1)*360/28</f>
        <v>0.10870794921864459</v>
      </c>
    </row>
    <row r="941" spans="20:33" x14ac:dyDescent="0.25">
      <c r="T941" s="4">
        <f t="shared" si="151"/>
        <v>0.11244999999999999</v>
      </c>
      <c r="U941" s="55">
        <f t="shared" si="152"/>
        <v>0</v>
      </c>
      <c r="V941" s="55">
        <f t="shared" si="153"/>
        <v>0</v>
      </c>
      <c r="Y941" s="55">
        <f t="shared" si="154"/>
        <v>0</v>
      </c>
      <c r="Z941" s="55">
        <f t="shared" si="155"/>
        <v>0</v>
      </c>
      <c r="AA941" s="55">
        <f t="shared" si="156"/>
        <v>9108916.2369551975</v>
      </c>
      <c r="AB941" s="55">
        <f t="shared" si="157"/>
        <v>-9712254.5492930785</v>
      </c>
      <c r="AC941" s="55">
        <f t="shared" si="158"/>
        <v>-603338.31233788095</v>
      </c>
      <c r="AD941" s="55">
        <f t="shared" si="159"/>
        <v>0</v>
      </c>
      <c r="AE941" s="14">
        <f t="shared" si="160"/>
        <v>1</v>
      </c>
      <c r="AF941" s="14">
        <f>PRODUCT($AE$3:$AE941)</f>
        <v>1.549318229084294</v>
      </c>
      <c r="AG941" s="120">
        <f>(POWER(AF941,1/COUNTA($J$3:$J941))-1)*360/28</f>
        <v>0.10870794921864459</v>
      </c>
    </row>
    <row r="942" spans="20:33" x14ac:dyDescent="0.25">
      <c r="T942" s="4">
        <f t="shared" si="151"/>
        <v>0.11244999999999999</v>
      </c>
      <c r="U942" s="55">
        <f t="shared" si="152"/>
        <v>0</v>
      </c>
      <c r="V942" s="55">
        <f t="shared" si="153"/>
        <v>0</v>
      </c>
      <c r="Y942" s="55">
        <f t="shared" si="154"/>
        <v>0</v>
      </c>
      <c r="Z942" s="55">
        <f t="shared" si="155"/>
        <v>0</v>
      </c>
      <c r="AA942" s="55">
        <f t="shared" si="156"/>
        <v>9108916.2369551975</v>
      </c>
      <c r="AB942" s="55">
        <f t="shared" si="157"/>
        <v>-9712254.5492930785</v>
      </c>
      <c r="AC942" s="55">
        <f t="shared" si="158"/>
        <v>-603338.31233788095</v>
      </c>
      <c r="AD942" s="55">
        <f t="shared" si="159"/>
        <v>0</v>
      </c>
      <c r="AE942" s="14">
        <f t="shared" si="160"/>
        <v>1</v>
      </c>
      <c r="AF942" s="14">
        <f>PRODUCT($AE$3:$AE942)</f>
        <v>1.549318229084294</v>
      </c>
      <c r="AG942" s="120">
        <f>(POWER(AF942,1/COUNTA($J$3:$J942))-1)*360/28</f>
        <v>0.10870794921864459</v>
      </c>
    </row>
    <row r="943" spans="20:33" x14ac:dyDescent="0.25">
      <c r="T943" s="4">
        <f t="shared" si="151"/>
        <v>0.11244999999999999</v>
      </c>
      <c r="U943" s="55">
        <f t="shared" si="152"/>
        <v>0</v>
      </c>
      <c r="V943" s="55">
        <f t="shared" si="153"/>
        <v>0</v>
      </c>
      <c r="Y943" s="55">
        <f t="shared" si="154"/>
        <v>0</v>
      </c>
      <c r="Z943" s="55">
        <f t="shared" si="155"/>
        <v>0</v>
      </c>
      <c r="AA943" s="55">
        <f t="shared" si="156"/>
        <v>9108916.2369551975</v>
      </c>
      <c r="AB943" s="55">
        <f t="shared" si="157"/>
        <v>-9712254.5492930785</v>
      </c>
      <c r="AC943" s="55">
        <f t="shared" si="158"/>
        <v>-603338.31233788095</v>
      </c>
      <c r="AD943" s="55">
        <f t="shared" si="159"/>
        <v>0</v>
      </c>
      <c r="AE943" s="14">
        <f t="shared" si="160"/>
        <v>1</v>
      </c>
      <c r="AF943" s="14">
        <f>PRODUCT($AE$3:$AE943)</f>
        <v>1.549318229084294</v>
      </c>
      <c r="AG943" s="120">
        <f>(POWER(AF943,1/COUNTA($J$3:$J943))-1)*360/28</f>
        <v>0.10870794921864459</v>
      </c>
    </row>
    <row r="944" spans="20:33" x14ac:dyDescent="0.25">
      <c r="T944" s="4">
        <f t="shared" si="151"/>
        <v>0.11244999999999999</v>
      </c>
      <c r="U944" s="55">
        <f t="shared" si="152"/>
        <v>0</v>
      </c>
      <c r="V944" s="55">
        <f t="shared" si="153"/>
        <v>0</v>
      </c>
      <c r="Y944" s="55">
        <f t="shared" si="154"/>
        <v>0</v>
      </c>
      <c r="Z944" s="55">
        <f t="shared" si="155"/>
        <v>0</v>
      </c>
      <c r="AA944" s="55">
        <f t="shared" si="156"/>
        <v>9108916.2369551975</v>
      </c>
      <c r="AB944" s="55">
        <f t="shared" si="157"/>
        <v>-9712254.5492930785</v>
      </c>
      <c r="AC944" s="55">
        <f t="shared" si="158"/>
        <v>-603338.31233788095</v>
      </c>
      <c r="AD944" s="55">
        <f t="shared" si="159"/>
        <v>0</v>
      </c>
      <c r="AE944" s="14">
        <f t="shared" si="160"/>
        <v>1</v>
      </c>
      <c r="AF944" s="14">
        <f>PRODUCT($AE$3:$AE944)</f>
        <v>1.549318229084294</v>
      </c>
      <c r="AG944" s="120">
        <f>(POWER(AF944,1/COUNTA($J$3:$J944))-1)*360/28</f>
        <v>0.10870794921864459</v>
      </c>
    </row>
    <row r="945" spans="20:33" x14ac:dyDescent="0.25">
      <c r="T945" s="4">
        <f t="shared" si="151"/>
        <v>0.11244999999999999</v>
      </c>
      <c r="U945" s="55">
        <f t="shared" si="152"/>
        <v>0</v>
      </c>
      <c r="V945" s="55">
        <f t="shared" si="153"/>
        <v>0</v>
      </c>
      <c r="Y945" s="55">
        <f t="shared" si="154"/>
        <v>0</v>
      </c>
      <c r="Z945" s="55">
        <f t="shared" si="155"/>
        <v>0</v>
      </c>
      <c r="AA945" s="55">
        <f t="shared" si="156"/>
        <v>9108916.2369551975</v>
      </c>
      <c r="AB945" s="55">
        <f t="shared" si="157"/>
        <v>-9712254.5492930785</v>
      </c>
      <c r="AC945" s="55">
        <f t="shared" si="158"/>
        <v>-603338.31233788095</v>
      </c>
      <c r="AD945" s="55">
        <f t="shared" si="159"/>
        <v>0</v>
      </c>
      <c r="AE945" s="14">
        <f t="shared" si="160"/>
        <v>1</v>
      </c>
      <c r="AF945" s="14">
        <f>PRODUCT($AE$3:$AE945)</f>
        <v>1.549318229084294</v>
      </c>
      <c r="AG945" s="120">
        <f>(POWER(AF945,1/COUNTA($J$3:$J945))-1)*360/28</f>
        <v>0.10870794921864459</v>
      </c>
    </row>
    <row r="946" spans="20:33" x14ac:dyDescent="0.25">
      <c r="T946" s="4">
        <f t="shared" si="151"/>
        <v>0.11244999999999999</v>
      </c>
      <c r="U946" s="55">
        <f t="shared" si="152"/>
        <v>0</v>
      </c>
      <c r="V946" s="55">
        <f t="shared" si="153"/>
        <v>0</v>
      </c>
      <c r="Y946" s="55">
        <f t="shared" si="154"/>
        <v>0</v>
      </c>
      <c r="Z946" s="55">
        <f t="shared" si="155"/>
        <v>0</v>
      </c>
      <c r="AA946" s="55">
        <f t="shared" si="156"/>
        <v>9108916.2369551975</v>
      </c>
      <c r="AB946" s="55">
        <f t="shared" si="157"/>
        <v>-9712254.5492930785</v>
      </c>
      <c r="AC946" s="55">
        <f t="shared" si="158"/>
        <v>-603338.31233788095</v>
      </c>
      <c r="AD946" s="55">
        <f t="shared" si="159"/>
        <v>0</v>
      </c>
      <c r="AE946" s="14">
        <f t="shared" si="160"/>
        <v>1</v>
      </c>
      <c r="AF946" s="14">
        <f>PRODUCT($AE$3:$AE946)</f>
        <v>1.549318229084294</v>
      </c>
      <c r="AG946" s="120">
        <f>(POWER(AF946,1/COUNTA($J$3:$J946))-1)*360/28</f>
        <v>0.10870794921864459</v>
      </c>
    </row>
    <row r="947" spans="20:33" x14ac:dyDescent="0.25">
      <c r="T947" s="4">
        <f t="shared" si="151"/>
        <v>0.11244999999999999</v>
      </c>
      <c r="U947" s="55">
        <f t="shared" si="152"/>
        <v>0</v>
      </c>
      <c r="V947" s="55">
        <f t="shared" si="153"/>
        <v>0</v>
      </c>
      <c r="Y947" s="55">
        <f t="shared" si="154"/>
        <v>0</v>
      </c>
      <c r="Z947" s="55">
        <f t="shared" si="155"/>
        <v>0</v>
      </c>
      <c r="AA947" s="55">
        <f t="shared" si="156"/>
        <v>9108916.2369551975</v>
      </c>
      <c r="AB947" s="55">
        <f t="shared" si="157"/>
        <v>-9712254.5492930785</v>
      </c>
      <c r="AC947" s="55">
        <f t="shared" si="158"/>
        <v>-603338.31233788095</v>
      </c>
      <c r="AD947" s="55">
        <f t="shared" si="159"/>
        <v>0</v>
      </c>
      <c r="AE947" s="14">
        <f t="shared" si="160"/>
        <v>1</v>
      </c>
      <c r="AF947" s="14">
        <f>PRODUCT($AE$3:$AE947)</f>
        <v>1.549318229084294</v>
      </c>
      <c r="AG947" s="120">
        <f>(POWER(AF947,1/COUNTA($J$3:$J947))-1)*360/28</f>
        <v>0.10870794921864459</v>
      </c>
    </row>
    <row r="948" spans="20:33" x14ac:dyDescent="0.25">
      <c r="T948" s="4">
        <f t="shared" si="151"/>
        <v>0.11244999999999999</v>
      </c>
      <c r="U948" s="55">
        <f t="shared" si="152"/>
        <v>0</v>
      </c>
      <c r="V948" s="55">
        <f t="shared" si="153"/>
        <v>0</v>
      </c>
      <c r="Y948" s="55">
        <f t="shared" si="154"/>
        <v>0</v>
      </c>
      <c r="Z948" s="55">
        <f t="shared" si="155"/>
        <v>0</v>
      </c>
      <c r="AA948" s="55">
        <f t="shared" si="156"/>
        <v>9108916.2369551975</v>
      </c>
      <c r="AB948" s="55">
        <f t="shared" si="157"/>
        <v>-9712254.5492930785</v>
      </c>
      <c r="AC948" s="55">
        <f t="shared" si="158"/>
        <v>-603338.31233788095</v>
      </c>
      <c r="AD948" s="55">
        <f t="shared" si="159"/>
        <v>0</v>
      </c>
      <c r="AE948" s="14">
        <f t="shared" si="160"/>
        <v>1</v>
      </c>
      <c r="AF948" s="14">
        <f>PRODUCT($AE$3:$AE948)</f>
        <v>1.549318229084294</v>
      </c>
      <c r="AG948" s="120">
        <f>(POWER(AF948,1/COUNTA($J$3:$J948))-1)*360/28</f>
        <v>0.10870794921864459</v>
      </c>
    </row>
    <row r="949" spans="20:33" x14ac:dyDescent="0.25">
      <c r="T949" s="4">
        <f t="shared" si="151"/>
        <v>0.11244999999999999</v>
      </c>
      <c r="U949" s="55">
        <f t="shared" si="152"/>
        <v>0</v>
      </c>
      <c r="V949" s="55">
        <f t="shared" si="153"/>
        <v>0</v>
      </c>
      <c r="Y949" s="55">
        <f t="shared" si="154"/>
        <v>0</v>
      </c>
      <c r="Z949" s="55">
        <f t="shared" si="155"/>
        <v>0</v>
      </c>
      <c r="AA949" s="55">
        <f t="shared" si="156"/>
        <v>9108916.2369551975</v>
      </c>
      <c r="AB949" s="55">
        <f t="shared" si="157"/>
        <v>-9712254.5492930785</v>
      </c>
      <c r="AC949" s="55">
        <f t="shared" si="158"/>
        <v>-603338.31233788095</v>
      </c>
      <c r="AD949" s="55">
        <f t="shared" si="159"/>
        <v>0</v>
      </c>
      <c r="AE949" s="14">
        <f t="shared" si="160"/>
        <v>1</v>
      </c>
      <c r="AF949" s="14">
        <f>PRODUCT($AE$3:$AE949)</f>
        <v>1.549318229084294</v>
      </c>
      <c r="AG949" s="120">
        <f>(POWER(AF949,1/COUNTA($J$3:$J949))-1)*360/28</f>
        <v>0.10870794921864459</v>
      </c>
    </row>
    <row r="950" spans="20:33" x14ac:dyDescent="0.25">
      <c r="T950" s="4">
        <f t="shared" si="151"/>
        <v>0.11244999999999999</v>
      </c>
      <c r="U950" s="55">
        <f t="shared" si="152"/>
        <v>0</v>
      </c>
      <c r="V950" s="55">
        <f t="shared" si="153"/>
        <v>0</v>
      </c>
      <c r="Y950" s="55">
        <f t="shared" si="154"/>
        <v>0</v>
      </c>
      <c r="Z950" s="55">
        <f t="shared" si="155"/>
        <v>0</v>
      </c>
      <c r="AA950" s="55">
        <f t="shared" si="156"/>
        <v>9108916.2369551975</v>
      </c>
      <c r="AB950" s="55">
        <f t="shared" si="157"/>
        <v>-9712254.5492930785</v>
      </c>
      <c r="AC950" s="55">
        <f t="shared" si="158"/>
        <v>-603338.31233788095</v>
      </c>
      <c r="AD950" s="55">
        <f t="shared" si="159"/>
        <v>0</v>
      </c>
      <c r="AE950" s="14">
        <f t="shared" si="160"/>
        <v>1</v>
      </c>
      <c r="AF950" s="14">
        <f>PRODUCT($AE$3:$AE950)</f>
        <v>1.549318229084294</v>
      </c>
      <c r="AG950" s="120">
        <f>(POWER(AF950,1/COUNTA($J$3:$J950))-1)*360/28</f>
        <v>0.10870794921864459</v>
      </c>
    </row>
    <row r="951" spans="20:33" x14ac:dyDescent="0.25">
      <c r="T951" s="4">
        <f t="shared" si="151"/>
        <v>0.11244999999999999</v>
      </c>
      <c r="U951" s="55">
        <f t="shared" si="152"/>
        <v>0</v>
      </c>
      <c r="V951" s="55">
        <f t="shared" si="153"/>
        <v>0</v>
      </c>
      <c r="Y951" s="55">
        <f t="shared" si="154"/>
        <v>0</v>
      </c>
      <c r="Z951" s="55">
        <f t="shared" si="155"/>
        <v>0</v>
      </c>
      <c r="AA951" s="55">
        <f t="shared" si="156"/>
        <v>9108916.2369551975</v>
      </c>
      <c r="AB951" s="55">
        <f t="shared" si="157"/>
        <v>-9712254.5492930785</v>
      </c>
      <c r="AC951" s="55">
        <f t="shared" si="158"/>
        <v>-603338.31233788095</v>
      </c>
      <c r="AD951" s="55">
        <f t="shared" si="159"/>
        <v>0</v>
      </c>
      <c r="AE951" s="14">
        <f t="shared" si="160"/>
        <v>1</v>
      </c>
      <c r="AF951" s="14">
        <f>PRODUCT($AE$3:$AE951)</f>
        <v>1.549318229084294</v>
      </c>
      <c r="AG951" s="120">
        <f>(POWER(AF951,1/COUNTA($J$3:$J951))-1)*360/28</f>
        <v>0.10870794921864459</v>
      </c>
    </row>
    <row r="952" spans="20:33" x14ac:dyDescent="0.25">
      <c r="T952" s="4">
        <f t="shared" ref="T952:T1015" si="161">_xlfn.IFNA(INDEX($E$6:$E$24,MATCH($K952,$C$6:$C$24,1))/100,$D$1/100)</f>
        <v>0.11244999999999999</v>
      </c>
      <c r="U952" s="55">
        <f t="shared" ref="U952:U1015" si="162">(-1*S952)*T952*Q952/360</f>
        <v>0</v>
      </c>
      <c r="V952" s="55">
        <f t="shared" si="153"/>
        <v>0</v>
      </c>
      <c r="Y952" s="55">
        <f t="shared" si="154"/>
        <v>0</v>
      </c>
      <c r="Z952" s="55">
        <f t="shared" si="155"/>
        <v>0</v>
      </c>
      <c r="AA952" s="55">
        <f t="shared" si="156"/>
        <v>9108916.2369551975</v>
      </c>
      <c r="AB952" s="55">
        <f t="shared" si="157"/>
        <v>-9712254.5492930785</v>
      </c>
      <c r="AC952" s="55">
        <f t="shared" si="158"/>
        <v>-603338.31233788095</v>
      </c>
      <c r="AD952" s="55">
        <f t="shared" si="159"/>
        <v>0</v>
      </c>
      <c r="AE952" s="14">
        <f t="shared" si="160"/>
        <v>1</v>
      </c>
      <c r="AF952" s="14">
        <f>PRODUCT($AE$3:$AE952)</f>
        <v>1.549318229084294</v>
      </c>
      <c r="AG952" s="120">
        <f>(POWER(AF952,1/COUNTA($J$3:$J952))-1)*360/28</f>
        <v>0.10870794921864459</v>
      </c>
    </row>
    <row r="953" spans="20:33" x14ac:dyDescent="0.25">
      <c r="T953" s="4">
        <f t="shared" si="161"/>
        <v>0.11244999999999999</v>
      </c>
      <c r="U953" s="55">
        <f t="shared" si="162"/>
        <v>0</v>
      </c>
      <c r="V953" s="55">
        <f t="shared" si="153"/>
        <v>0</v>
      </c>
      <c r="Y953" s="55">
        <f t="shared" si="154"/>
        <v>0</v>
      </c>
      <c r="Z953" s="55">
        <f t="shared" si="155"/>
        <v>0</v>
      </c>
      <c r="AA953" s="55">
        <f t="shared" si="156"/>
        <v>9108916.2369551975</v>
      </c>
      <c r="AB953" s="55">
        <f t="shared" si="157"/>
        <v>-9712254.5492930785</v>
      </c>
      <c r="AC953" s="55">
        <f t="shared" si="158"/>
        <v>-603338.31233788095</v>
      </c>
      <c r="AD953" s="55">
        <f t="shared" si="159"/>
        <v>0</v>
      </c>
      <c r="AE953" s="14">
        <f t="shared" si="160"/>
        <v>1</v>
      </c>
      <c r="AF953" s="14">
        <f>PRODUCT($AE$3:$AE953)</f>
        <v>1.549318229084294</v>
      </c>
      <c r="AG953" s="120">
        <f>(POWER(AF953,1/COUNTA($J$3:$J953))-1)*360/28</f>
        <v>0.10870794921864459</v>
      </c>
    </row>
    <row r="954" spans="20:33" x14ac:dyDescent="0.25">
      <c r="T954" s="4">
        <f t="shared" si="161"/>
        <v>0.11244999999999999</v>
      </c>
      <c r="U954" s="55">
        <f t="shared" si="162"/>
        <v>0</v>
      </c>
      <c r="V954" s="55">
        <f t="shared" si="153"/>
        <v>0</v>
      </c>
      <c r="Y954" s="55">
        <f t="shared" si="154"/>
        <v>0</v>
      </c>
      <c r="Z954" s="55">
        <f t="shared" si="155"/>
        <v>0</v>
      </c>
      <c r="AA954" s="55">
        <f t="shared" si="156"/>
        <v>9108916.2369551975</v>
      </c>
      <c r="AB954" s="55">
        <f t="shared" si="157"/>
        <v>-9712254.5492930785</v>
      </c>
      <c r="AC954" s="55">
        <f t="shared" si="158"/>
        <v>-603338.31233788095</v>
      </c>
      <c r="AD954" s="55">
        <f t="shared" si="159"/>
        <v>0</v>
      </c>
      <c r="AE954" s="14">
        <f t="shared" si="160"/>
        <v>1</v>
      </c>
      <c r="AF954" s="14">
        <f>PRODUCT($AE$3:$AE954)</f>
        <v>1.549318229084294</v>
      </c>
      <c r="AG954" s="120">
        <f>(POWER(AF954,1/COUNTA($J$3:$J954))-1)*360/28</f>
        <v>0.10870794921864459</v>
      </c>
    </row>
    <row r="955" spans="20:33" x14ac:dyDescent="0.25">
      <c r="T955" s="4">
        <f t="shared" si="161"/>
        <v>0.11244999999999999</v>
      </c>
      <c r="U955" s="55">
        <f t="shared" si="162"/>
        <v>0</v>
      </c>
      <c r="V955" s="55">
        <f t="shared" si="153"/>
        <v>0</v>
      </c>
      <c r="Y955" s="55">
        <f t="shared" si="154"/>
        <v>0</v>
      </c>
      <c r="Z955" s="55">
        <f t="shared" si="155"/>
        <v>0</v>
      </c>
      <c r="AA955" s="55">
        <f t="shared" si="156"/>
        <v>9108916.2369551975</v>
      </c>
      <c r="AB955" s="55">
        <f t="shared" si="157"/>
        <v>-9712254.5492930785</v>
      </c>
      <c r="AC955" s="55">
        <f t="shared" si="158"/>
        <v>-603338.31233788095</v>
      </c>
      <c r="AD955" s="55">
        <f t="shared" si="159"/>
        <v>0</v>
      </c>
      <c r="AE955" s="14">
        <f t="shared" si="160"/>
        <v>1</v>
      </c>
      <c r="AF955" s="14">
        <f>PRODUCT($AE$3:$AE955)</f>
        <v>1.549318229084294</v>
      </c>
      <c r="AG955" s="120">
        <f>(POWER(AF955,1/COUNTA($J$3:$J955))-1)*360/28</f>
        <v>0.10870794921864459</v>
      </c>
    </row>
    <row r="956" spans="20:33" x14ac:dyDescent="0.25">
      <c r="T956" s="4">
        <f t="shared" si="161"/>
        <v>0.11244999999999999</v>
      </c>
      <c r="U956" s="55">
        <f t="shared" si="162"/>
        <v>0</v>
      </c>
      <c r="V956" s="55">
        <f t="shared" si="153"/>
        <v>0</v>
      </c>
      <c r="Y956" s="55">
        <f t="shared" si="154"/>
        <v>0</v>
      </c>
      <c r="Z956" s="55">
        <f t="shared" si="155"/>
        <v>0</v>
      </c>
      <c r="AA956" s="55">
        <f t="shared" si="156"/>
        <v>9108916.2369551975</v>
      </c>
      <c r="AB956" s="55">
        <f t="shared" si="157"/>
        <v>-9712254.5492930785</v>
      </c>
      <c r="AC956" s="55">
        <f t="shared" si="158"/>
        <v>-603338.31233788095</v>
      </c>
      <c r="AD956" s="55">
        <f t="shared" si="159"/>
        <v>0</v>
      </c>
      <c r="AE956" s="14">
        <f t="shared" si="160"/>
        <v>1</v>
      </c>
      <c r="AF956" s="14">
        <f>PRODUCT($AE$3:$AE956)</f>
        <v>1.549318229084294</v>
      </c>
      <c r="AG956" s="120">
        <f>(POWER(AF956,1/COUNTA($J$3:$J956))-1)*360/28</f>
        <v>0.10870794921864459</v>
      </c>
    </row>
    <row r="957" spans="20:33" x14ac:dyDescent="0.25">
      <c r="T957" s="4">
        <f t="shared" si="161"/>
        <v>0.11244999999999999</v>
      </c>
      <c r="U957" s="55">
        <f t="shared" si="162"/>
        <v>0</v>
      </c>
      <c r="V957" s="55">
        <f t="shared" si="153"/>
        <v>0</v>
      </c>
      <c r="Y957" s="55">
        <f t="shared" si="154"/>
        <v>0</v>
      </c>
      <c r="Z957" s="55">
        <f t="shared" si="155"/>
        <v>0</v>
      </c>
      <c r="AA957" s="55">
        <f t="shared" si="156"/>
        <v>9108916.2369551975</v>
      </c>
      <c r="AB957" s="55">
        <f t="shared" si="157"/>
        <v>-9712254.5492930785</v>
      </c>
      <c r="AC957" s="55">
        <f t="shared" si="158"/>
        <v>-603338.31233788095</v>
      </c>
      <c r="AD957" s="55">
        <f t="shared" si="159"/>
        <v>0</v>
      </c>
      <c r="AE957" s="14">
        <f t="shared" si="160"/>
        <v>1</v>
      </c>
      <c r="AF957" s="14">
        <f>PRODUCT($AE$3:$AE957)</f>
        <v>1.549318229084294</v>
      </c>
      <c r="AG957" s="120">
        <f>(POWER(AF957,1/COUNTA($J$3:$J957))-1)*360/28</f>
        <v>0.10870794921864459</v>
      </c>
    </row>
    <row r="958" spans="20:33" x14ac:dyDescent="0.25">
      <c r="T958" s="4">
        <f t="shared" si="161"/>
        <v>0.11244999999999999</v>
      </c>
      <c r="U958" s="55">
        <f t="shared" si="162"/>
        <v>0</v>
      </c>
      <c r="V958" s="55">
        <f t="shared" si="153"/>
        <v>0</v>
      </c>
      <c r="Y958" s="55">
        <f t="shared" si="154"/>
        <v>0</v>
      </c>
      <c r="Z958" s="55">
        <f t="shared" si="155"/>
        <v>0</v>
      </c>
      <c r="AA958" s="55">
        <f t="shared" si="156"/>
        <v>9108916.2369551975</v>
      </c>
      <c r="AB958" s="55">
        <f t="shared" si="157"/>
        <v>-9712254.5492930785</v>
      </c>
      <c r="AC958" s="55">
        <f t="shared" si="158"/>
        <v>-603338.31233788095</v>
      </c>
      <c r="AD958" s="55">
        <f t="shared" si="159"/>
        <v>0</v>
      </c>
      <c r="AE958" s="14">
        <f t="shared" si="160"/>
        <v>1</v>
      </c>
      <c r="AF958" s="14">
        <f>PRODUCT($AE$3:$AE958)</f>
        <v>1.549318229084294</v>
      </c>
      <c r="AG958" s="120">
        <f>(POWER(AF958,1/COUNTA($J$3:$J958))-1)*360/28</f>
        <v>0.10870794921864459</v>
      </c>
    </row>
    <row r="959" spans="20:33" x14ac:dyDescent="0.25">
      <c r="T959" s="4">
        <f t="shared" si="161"/>
        <v>0.11244999999999999</v>
      </c>
      <c r="U959" s="55">
        <f t="shared" si="162"/>
        <v>0</v>
      </c>
      <c r="V959" s="55">
        <f t="shared" si="153"/>
        <v>0</v>
      </c>
      <c r="Y959" s="55">
        <f t="shared" si="154"/>
        <v>0</v>
      </c>
      <c r="Z959" s="55">
        <f t="shared" si="155"/>
        <v>0</v>
      </c>
      <c r="AA959" s="55">
        <f t="shared" si="156"/>
        <v>9108916.2369551975</v>
      </c>
      <c r="AB959" s="55">
        <f t="shared" si="157"/>
        <v>-9712254.5492930785</v>
      </c>
      <c r="AC959" s="55">
        <f t="shared" si="158"/>
        <v>-603338.31233788095</v>
      </c>
      <c r="AD959" s="55">
        <f t="shared" si="159"/>
        <v>0</v>
      </c>
      <c r="AE959" s="14">
        <f t="shared" si="160"/>
        <v>1</v>
      </c>
      <c r="AF959" s="14">
        <f>PRODUCT($AE$3:$AE959)</f>
        <v>1.549318229084294</v>
      </c>
      <c r="AG959" s="120">
        <f>(POWER(AF959,1/COUNTA($J$3:$J959))-1)*360/28</f>
        <v>0.10870794921864459</v>
      </c>
    </row>
    <row r="960" spans="20:33" x14ac:dyDescent="0.25">
      <c r="T960" s="4">
        <f t="shared" si="161"/>
        <v>0.11244999999999999</v>
      </c>
      <c r="U960" s="55">
        <f t="shared" si="162"/>
        <v>0</v>
      </c>
      <c r="V960" s="55">
        <f t="shared" si="153"/>
        <v>0</v>
      </c>
      <c r="Y960" s="55">
        <f t="shared" si="154"/>
        <v>0</v>
      </c>
      <c r="Z960" s="55">
        <f t="shared" si="155"/>
        <v>0</v>
      </c>
      <c r="AA960" s="55">
        <f t="shared" si="156"/>
        <v>9108916.2369551975</v>
      </c>
      <c r="AB960" s="55">
        <f t="shared" si="157"/>
        <v>-9712254.5492930785</v>
      </c>
      <c r="AC960" s="55">
        <f t="shared" si="158"/>
        <v>-603338.31233788095</v>
      </c>
      <c r="AD960" s="55">
        <f t="shared" si="159"/>
        <v>0</v>
      </c>
      <c r="AE960" s="14">
        <f t="shared" si="160"/>
        <v>1</v>
      </c>
      <c r="AF960" s="14">
        <f>PRODUCT($AE$3:$AE960)</f>
        <v>1.549318229084294</v>
      </c>
      <c r="AG960" s="120">
        <f>(POWER(AF960,1/COUNTA($J$3:$J960))-1)*360/28</f>
        <v>0.10870794921864459</v>
      </c>
    </row>
    <row r="961" spans="20:33" x14ac:dyDescent="0.25">
      <c r="T961" s="4">
        <f t="shared" si="161"/>
        <v>0.11244999999999999</v>
      </c>
      <c r="U961" s="55">
        <f t="shared" si="162"/>
        <v>0</v>
      </c>
      <c r="V961" s="55">
        <f t="shared" si="153"/>
        <v>0</v>
      </c>
      <c r="Y961" s="55">
        <f t="shared" si="154"/>
        <v>0</v>
      </c>
      <c r="Z961" s="55">
        <f t="shared" si="155"/>
        <v>0</v>
      </c>
      <c r="AA961" s="55">
        <f t="shared" si="156"/>
        <v>9108916.2369551975</v>
      </c>
      <c r="AB961" s="55">
        <f t="shared" si="157"/>
        <v>-9712254.5492930785</v>
      </c>
      <c r="AC961" s="55">
        <f t="shared" si="158"/>
        <v>-603338.31233788095</v>
      </c>
      <c r="AD961" s="55">
        <f t="shared" si="159"/>
        <v>0</v>
      </c>
      <c r="AE961" s="14">
        <f t="shared" si="160"/>
        <v>1</v>
      </c>
      <c r="AF961" s="14">
        <f>PRODUCT($AE$3:$AE961)</f>
        <v>1.549318229084294</v>
      </c>
      <c r="AG961" s="120">
        <f>(POWER(AF961,1/COUNTA($J$3:$J961))-1)*360/28</f>
        <v>0.10870794921864459</v>
      </c>
    </row>
    <row r="962" spans="20:33" x14ac:dyDescent="0.25">
      <c r="T962" s="4">
        <f t="shared" si="161"/>
        <v>0.11244999999999999</v>
      </c>
      <c r="U962" s="55">
        <f t="shared" si="162"/>
        <v>0</v>
      </c>
      <c r="V962" s="55">
        <f t="shared" si="153"/>
        <v>0</v>
      </c>
      <c r="Y962" s="55">
        <f t="shared" si="154"/>
        <v>0</v>
      </c>
      <c r="Z962" s="55">
        <f t="shared" si="155"/>
        <v>0</v>
      </c>
      <c r="AA962" s="55">
        <f t="shared" si="156"/>
        <v>9108916.2369551975</v>
      </c>
      <c r="AB962" s="55">
        <f t="shared" si="157"/>
        <v>-9712254.5492930785</v>
      </c>
      <c r="AC962" s="55">
        <f t="shared" si="158"/>
        <v>-603338.31233788095</v>
      </c>
      <c r="AD962" s="55">
        <f t="shared" si="159"/>
        <v>0</v>
      </c>
      <c r="AE962" s="14">
        <f t="shared" si="160"/>
        <v>1</v>
      </c>
      <c r="AF962" s="14">
        <f>PRODUCT($AE$3:$AE962)</f>
        <v>1.549318229084294</v>
      </c>
      <c r="AG962" s="120">
        <f>(POWER(AF962,1/COUNTA($J$3:$J962))-1)*360/28</f>
        <v>0.10870794921864459</v>
      </c>
    </row>
    <row r="963" spans="20:33" x14ac:dyDescent="0.25">
      <c r="T963" s="4">
        <f t="shared" si="161"/>
        <v>0.11244999999999999</v>
      </c>
      <c r="U963" s="55">
        <f t="shared" si="162"/>
        <v>0</v>
      </c>
      <c r="V963" s="55">
        <f t="shared" si="153"/>
        <v>0</v>
      </c>
      <c r="Y963" s="55">
        <f t="shared" si="154"/>
        <v>0</v>
      </c>
      <c r="Z963" s="55">
        <f t="shared" si="155"/>
        <v>0</v>
      </c>
      <c r="AA963" s="55">
        <f t="shared" si="156"/>
        <v>9108916.2369551975</v>
      </c>
      <c r="AB963" s="55">
        <f t="shared" si="157"/>
        <v>-9712254.5492930785</v>
      </c>
      <c r="AC963" s="55">
        <f t="shared" si="158"/>
        <v>-603338.31233788095</v>
      </c>
      <c r="AD963" s="55">
        <f t="shared" si="159"/>
        <v>0</v>
      </c>
      <c r="AE963" s="14">
        <f t="shared" si="160"/>
        <v>1</v>
      </c>
      <c r="AF963" s="14">
        <f>PRODUCT($AE$3:$AE963)</f>
        <v>1.549318229084294</v>
      </c>
      <c r="AG963" s="120">
        <f>(POWER(AF963,1/COUNTA($J$3:$J963))-1)*360/28</f>
        <v>0.10870794921864459</v>
      </c>
    </row>
    <row r="964" spans="20:33" x14ac:dyDescent="0.25">
      <c r="T964" s="4">
        <f t="shared" si="161"/>
        <v>0.11244999999999999</v>
      </c>
      <c r="U964" s="55">
        <f t="shared" si="162"/>
        <v>0</v>
      </c>
      <c r="V964" s="55">
        <f t="shared" ref="V964:V1027" si="163">+N964+U964</f>
        <v>0</v>
      </c>
      <c r="Y964" s="55">
        <f t="shared" si="154"/>
        <v>0</v>
      </c>
      <c r="Z964" s="55">
        <f t="shared" si="155"/>
        <v>0</v>
      </c>
      <c r="AA964" s="55">
        <f t="shared" si="156"/>
        <v>9108916.2369551975</v>
      </c>
      <c r="AB964" s="55">
        <f t="shared" si="157"/>
        <v>-9712254.5492930785</v>
      </c>
      <c r="AC964" s="55">
        <f t="shared" si="158"/>
        <v>-603338.31233788095</v>
      </c>
      <c r="AD964" s="55">
        <f t="shared" si="159"/>
        <v>0</v>
      </c>
      <c r="AE964" s="14">
        <f t="shared" si="160"/>
        <v>1</v>
      </c>
      <c r="AF964" s="14">
        <f>PRODUCT($AE$3:$AE964)</f>
        <v>1.549318229084294</v>
      </c>
      <c r="AG964" s="120">
        <f>(POWER(AF964,1/COUNTA($J$3:$J964))-1)*360/28</f>
        <v>0.10870794921864459</v>
      </c>
    </row>
    <row r="965" spans="20:33" x14ac:dyDescent="0.25">
      <c r="T965" s="4">
        <f t="shared" si="161"/>
        <v>0.11244999999999999</v>
      </c>
      <c r="U965" s="55">
        <f t="shared" si="162"/>
        <v>0</v>
      </c>
      <c r="V965" s="55">
        <f t="shared" si="163"/>
        <v>0</v>
      </c>
      <c r="Y965" s="55">
        <f t="shared" si="154"/>
        <v>0</v>
      </c>
      <c r="Z965" s="55">
        <f t="shared" si="155"/>
        <v>0</v>
      </c>
      <c r="AA965" s="55">
        <f t="shared" si="156"/>
        <v>9108916.2369551975</v>
      </c>
      <c r="AB965" s="55">
        <f t="shared" si="157"/>
        <v>-9712254.5492930785</v>
      </c>
      <c r="AC965" s="55">
        <f t="shared" si="158"/>
        <v>-603338.31233788095</v>
      </c>
      <c r="AD965" s="55">
        <f t="shared" si="159"/>
        <v>0</v>
      </c>
      <c r="AE965" s="14">
        <f t="shared" si="160"/>
        <v>1</v>
      </c>
      <c r="AF965" s="14">
        <f>PRODUCT($AE$3:$AE965)</f>
        <v>1.549318229084294</v>
      </c>
      <c r="AG965" s="120">
        <f>(POWER(AF965,1/COUNTA($J$3:$J965))-1)*360/28</f>
        <v>0.10870794921864459</v>
      </c>
    </row>
    <row r="966" spans="20:33" x14ac:dyDescent="0.25">
      <c r="T966" s="4">
        <f t="shared" si="161"/>
        <v>0.11244999999999999</v>
      </c>
      <c r="U966" s="55">
        <f t="shared" si="162"/>
        <v>0</v>
      </c>
      <c r="V966" s="55">
        <f t="shared" si="163"/>
        <v>0</v>
      </c>
      <c r="Y966" s="55">
        <f t="shared" ref="Y966:Y1029" si="164">+P966*X966</f>
        <v>0</v>
      </c>
      <c r="Z966" s="55">
        <f t="shared" ref="Z966:Z1029" si="165">+S966*$Z$2*$Q966/360</f>
        <v>0</v>
      </c>
      <c r="AA966" s="55">
        <f t="shared" ref="AA966:AA1029" si="166">+AA965*(1+$Z$2*$Q966/360)+Z966</f>
        <v>9108916.2369551975</v>
      </c>
      <c r="AB966" s="55">
        <f t="shared" ref="AB966:AB1029" si="167">+AB965*(1+$W966*$Q966/360)+O966</f>
        <v>-9712254.5492930785</v>
      </c>
      <c r="AC966" s="55">
        <f t="shared" ref="AC966:AC1029" si="168">+AA966+AB966</f>
        <v>-603338.31233788095</v>
      </c>
      <c r="AD966" s="55">
        <f t="shared" ref="AD966:AD1029" si="169">+AC966*X966</f>
        <v>0</v>
      </c>
      <c r="AE966" s="14">
        <f t="shared" ref="AE966:AE1029" si="170">+(1+W966*Q966/360)</f>
        <v>1</v>
      </c>
      <c r="AF966" s="14">
        <f>PRODUCT($AE$3:$AE966)</f>
        <v>1.549318229084294</v>
      </c>
      <c r="AG966" s="120">
        <f>(POWER(AF966,1/COUNTA($J$3:$J966))-1)*360/28</f>
        <v>0.10870794921864459</v>
      </c>
    </row>
    <row r="967" spans="20:33" x14ac:dyDescent="0.25">
      <c r="T967" s="4">
        <f t="shared" si="161"/>
        <v>0.11244999999999999</v>
      </c>
      <c r="U967" s="55">
        <f t="shared" si="162"/>
        <v>0</v>
      </c>
      <c r="V967" s="55">
        <f t="shared" si="163"/>
        <v>0</v>
      </c>
      <c r="Y967" s="55">
        <f t="shared" si="164"/>
        <v>0</v>
      </c>
      <c r="Z967" s="55">
        <f t="shared" si="165"/>
        <v>0</v>
      </c>
      <c r="AA967" s="55">
        <f t="shared" si="166"/>
        <v>9108916.2369551975</v>
      </c>
      <c r="AB967" s="55">
        <f t="shared" si="167"/>
        <v>-9712254.5492930785</v>
      </c>
      <c r="AC967" s="55">
        <f t="shared" si="168"/>
        <v>-603338.31233788095</v>
      </c>
      <c r="AD967" s="55">
        <f t="shared" si="169"/>
        <v>0</v>
      </c>
      <c r="AE967" s="14">
        <f t="shared" si="170"/>
        <v>1</v>
      </c>
      <c r="AF967" s="14">
        <f>PRODUCT($AE$3:$AE967)</f>
        <v>1.549318229084294</v>
      </c>
      <c r="AG967" s="120">
        <f>(POWER(AF967,1/COUNTA($J$3:$J967))-1)*360/28</f>
        <v>0.10870794921864459</v>
      </c>
    </row>
    <row r="968" spans="20:33" x14ac:dyDescent="0.25">
      <c r="T968" s="4">
        <f t="shared" si="161"/>
        <v>0.11244999999999999</v>
      </c>
      <c r="U968" s="55">
        <f t="shared" si="162"/>
        <v>0</v>
      </c>
      <c r="V968" s="55">
        <f t="shared" si="163"/>
        <v>0</v>
      </c>
      <c r="Y968" s="55">
        <f t="shared" si="164"/>
        <v>0</v>
      </c>
      <c r="Z968" s="55">
        <f t="shared" si="165"/>
        <v>0</v>
      </c>
      <c r="AA968" s="55">
        <f t="shared" si="166"/>
        <v>9108916.2369551975</v>
      </c>
      <c r="AB968" s="55">
        <f t="shared" si="167"/>
        <v>-9712254.5492930785</v>
      </c>
      <c r="AC968" s="55">
        <f t="shared" si="168"/>
        <v>-603338.31233788095</v>
      </c>
      <c r="AD968" s="55">
        <f t="shared" si="169"/>
        <v>0</v>
      </c>
      <c r="AE968" s="14">
        <f t="shared" si="170"/>
        <v>1</v>
      </c>
      <c r="AF968" s="14">
        <f>PRODUCT($AE$3:$AE968)</f>
        <v>1.549318229084294</v>
      </c>
      <c r="AG968" s="120">
        <f>(POWER(AF968,1/COUNTA($J$3:$J968))-1)*360/28</f>
        <v>0.10870794921864459</v>
      </c>
    </row>
    <row r="969" spans="20:33" x14ac:dyDescent="0.25">
      <c r="T969" s="4">
        <f t="shared" si="161"/>
        <v>0.11244999999999999</v>
      </c>
      <c r="U969" s="55">
        <f t="shared" si="162"/>
        <v>0</v>
      </c>
      <c r="V969" s="55">
        <f t="shared" si="163"/>
        <v>0</v>
      </c>
      <c r="Y969" s="55">
        <f t="shared" si="164"/>
        <v>0</v>
      </c>
      <c r="Z969" s="55">
        <f t="shared" si="165"/>
        <v>0</v>
      </c>
      <c r="AA969" s="55">
        <f t="shared" si="166"/>
        <v>9108916.2369551975</v>
      </c>
      <c r="AB969" s="55">
        <f t="shared" si="167"/>
        <v>-9712254.5492930785</v>
      </c>
      <c r="AC969" s="55">
        <f t="shared" si="168"/>
        <v>-603338.31233788095</v>
      </c>
      <c r="AD969" s="55">
        <f t="shared" si="169"/>
        <v>0</v>
      </c>
      <c r="AE969" s="14">
        <f t="shared" si="170"/>
        <v>1</v>
      </c>
      <c r="AF969" s="14">
        <f>PRODUCT($AE$3:$AE969)</f>
        <v>1.549318229084294</v>
      </c>
      <c r="AG969" s="120">
        <f>(POWER(AF969,1/COUNTA($J$3:$J969))-1)*360/28</f>
        <v>0.10870794921864459</v>
      </c>
    </row>
    <row r="970" spans="20:33" x14ac:dyDescent="0.25">
      <c r="T970" s="4">
        <f t="shared" si="161"/>
        <v>0.11244999999999999</v>
      </c>
      <c r="U970" s="55">
        <f t="shared" si="162"/>
        <v>0</v>
      </c>
      <c r="V970" s="55">
        <f t="shared" si="163"/>
        <v>0</v>
      </c>
      <c r="Y970" s="55">
        <f t="shared" si="164"/>
        <v>0</v>
      </c>
      <c r="Z970" s="55">
        <f t="shared" si="165"/>
        <v>0</v>
      </c>
      <c r="AA970" s="55">
        <f t="shared" si="166"/>
        <v>9108916.2369551975</v>
      </c>
      <c r="AB970" s="55">
        <f t="shared" si="167"/>
        <v>-9712254.5492930785</v>
      </c>
      <c r="AC970" s="55">
        <f t="shared" si="168"/>
        <v>-603338.31233788095</v>
      </c>
      <c r="AD970" s="55">
        <f t="shared" si="169"/>
        <v>0</v>
      </c>
      <c r="AE970" s="14">
        <f t="shared" si="170"/>
        <v>1</v>
      </c>
      <c r="AF970" s="14">
        <f>PRODUCT($AE$3:$AE970)</f>
        <v>1.549318229084294</v>
      </c>
      <c r="AG970" s="120">
        <f>(POWER(AF970,1/COUNTA($J$3:$J970))-1)*360/28</f>
        <v>0.10870794921864459</v>
      </c>
    </row>
    <row r="971" spans="20:33" x14ac:dyDescent="0.25">
      <c r="T971" s="4">
        <f t="shared" si="161"/>
        <v>0.11244999999999999</v>
      </c>
      <c r="U971" s="55">
        <f t="shared" si="162"/>
        <v>0</v>
      </c>
      <c r="V971" s="55">
        <f t="shared" si="163"/>
        <v>0</v>
      </c>
      <c r="Y971" s="55">
        <f t="shared" si="164"/>
        <v>0</v>
      </c>
      <c r="Z971" s="55">
        <f t="shared" si="165"/>
        <v>0</v>
      </c>
      <c r="AA971" s="55">
        <f t="shared" si="166"/>
        <v>9108916.2369551975</v>
      </c>
      <c r="AB971" s="55">
        <f t="shared" si="167"/>
        <v>-9712254.5492930785</v>
      </c>
      <c r="AC971" s="55">
        <f t="shared" si="168"/>
        <v>-603338.31233788095</v>
      </c>
      <c r="AD971" s="55">
        <f t="shared" si="169"/>
        <v>0</v>
      </c>
      <c r="AE971" s="14">
        <f t="shared" si="170"/>
        <v>1</v>
      </c>
      <c r="AF971" s="14">
        <f>PRODUCT($AE$3:$AE971)</f>
        <v>1.549318229084294</v>
      </c>
      <c r="AG971" s="120">
        <f>(POWER(AF971,1/COUNTA($J$3:$J971))-1)*360/28</f>
        <v>0.10870794921864459</v>
      </c>
    </row>
    <row r="972" spans="20:33" x14ac:dyDescent="0.25">
      <c r="T972" s="4">
        <f t="shared" si="161"/>
        <v>0.11244999999999999</v>
      </c>
      <c r="U972" s="55">
        <f t="shared" si="162"/>
        <v>0</v>
      </c>
      <c r="V972" s="55">
        <f t="shared" si="163"/>
        <v>0</v>
      </c>
      <c r="Y972" s="55">
        <f t="shared" si="164"/>
        <v>0</v>
      </c>
      <c r="Z972" s="55">
        <f t="shared" si="165"/>
        <v>0</v>
      </c>
      <c r="AA972" s="55">
        <f t="shared" si="166"/>
        <v>9108916.2369551975</v>
      </c>
      <c r="AB972" s="55">
        <f t="shared" si="167"/>
        <v>-9712254.5492930785</v>
      </c>
      <c r="AC972" s="55">
        <f t="shared" si="168"/>
        <v>-603338.31233788095</v>
      </c>
      <c r="AD972" s="55">
        <f t="shared" si="169"/>
        <v>0</v>
      </c>
      <c r="AE972" s="14">
        <f t="shared" si="170"/>
        <v>1</v>
      </c>
      <c r="AF972" s="14">
        <f>PRODUCT($AE$3:$AE972)</f>
        <v>1.549318229084294</v>
      </c>
      <c r="AG972" s="120">
        <f>(POWER(AF972,1/COUNTA($J$3:$J972))-1)*360/28</f>
        <v>0.10870794921864459</v>
      </c>
    </row>
    <row r="973" spans="20:33" x14ac:dyDescent="0.25">
      <c r="T973" s="4">
        <f t="shared" si="161"/>
        <v>0.11244999999999999</v>
      </c>
      <c r="U973" s="55">
        <f t="shared" si="162"/>
        <v>0</v>
      </c>
      <c r="V973" s="55">
        <f t="shared" si="163"/>
        <v>0</v>
      </c>
      <c r="Y973" s="55">
        <f t="shared" si="164"/>
        <v>0</v>
      </c>
      <c r="Z973" s="55">
        <f t="shared" si="165"/>
        <v>0</v>
      </c>
      <c r="AA973" s="55">
        <f t="shared" si="166"/>
        <v>9108916.2369551975</v>
      </c>
      <c r="AB973" s="55">
        <f t="shared" si="167"/>
        <v>-9712254.5492930785</v>
      </c>
      <c r="AC973" s="55">
        <f t="shared" si="168"/>
        <v>-603338.31233788095</v>
      </c>
      <c r="AD973" s="55">
        <f t="shared" si="169"/>
        <v>0</v>
      </c>
      <c r="AE973" s="14">
        <f t="shared" si="170"/>
        <v>1</v>
      </c>
      <c r="AF973" s="14">
        <f>PRODUCT($AE$3:$AE973)</f>
        <v>1.549318229084294</v>
      </c>
      <c r="AG973" s="120">
        <f>(POWER(AF973,1/COUNTA($J$3:$J973))-1)*360/28</f>
        <v>0.10870794921864459</v>
      </c>
    </row>
    <row r="974" spans="20:33" x14ac:dyDescent="0.25">
      <c r="T974" s="4">
        <f t="shared" si="161"/>
        <v>0.11244999999999999</v>
      </c>
      <c r="U974" s="55">
        <f t="shared" si="162"/>
        <v>0</v>
      </c>
      <c r="V974" s="55">
        <f t="shared" si="163"/>
        <v>0</v>
      </c>
      <c r="Y974" s="55">
        <f t="shared" si="164"/>
        <v>0</v>
      </c>
      <c r="Z974" s="55">
        <f t="shared" si="165"/>
        <v>0</v>
      </c>
      <c r="AA974" s="55">
        <f t="shared" si="166"/>
        <v>9108916.2369551975</v>
      </c>
      <c r="AB974" s="55">
        <f t="shared" si="167"/>
        <v>-9712254.5492930785</v>
      </c>
      <c r="AC974" s="55">
        <f t="shared" si="168"/>
        <v>-603338.31233788095</v>
      </c>
      <c r="AD974" s="55">
        <f t="shared" si="169"/>
        <v>0</v>
      </c>
      <c r="AE974" s="14">
        <f t="shared" si="170"/>
        <v>1</v>
      </c>
      <c r="AF974" s="14">
        <f>PRODUCT($AE$3:$AE974)</f>
        <v>1.549318229084294</v>
      </c>
      <c r="AG974" s="120">
        <f>(POWER(AF974,1/COUNTA($J$3:$J974))-1)*360/28</f>
        <v>0.10870794921864459</v>
      </c>
    </row>
    <row r="975" spans="20:33" x14ac:dyDescent="0.25">
      <c r="T975" s="4">
        <f t="shared" si="161"/>
        <v>0.11244999999999999</v>
      </c>
      <c r="U975" s="55">
        <f t="shared" si="162"/>
        <v>0</v>
      </c>
      <c r="V975" s="55">
        <f t="shared" si="163"/>
        <v>0</v>
      </c>
      <c r="Y975" s="55">
        <f t="shared" si="164"/>
        <v>0</v>
      </c>
      <c r="Z975" s="55">
        <f t="shared" si="165"/>
        <v>0</v>
      </c>
      <c r="AA975" s="55">
        <f t="shared" si="166"/>
        <v>9108916.2369551975</v>
      </c>
      <c r="AB975" s="55">
        <f t="shared" si="167"/>
        <v>-9712254.5492930785</v>
      </c>
      <c r="AC975" s="55">
        <f t="shared" si="168"/>
        <v>-603338.31233788095</v>
      </c>
      <c r="AD975" s="55">
        <f t="shared" si="169"/>
        <v>0</v>
      </c>
      <c r="AE975" s="14">
        <f t="shared" si="170"/>
        <v>1</v>
      </c>
      <c r="AF975" s="14">
        <f>PRODUCT($AE$3:$AE975)</f>
        <v>1.549318229084294</v>
      </c>
      <c r="AG975" s="120">
        <f>(POWER(AF975,1/COUNTA($J$3:$J975))-1)*360/28</f>
        <v>0.10870794921864459</v>
      </c>
    </row>
    <row r="976" spans="20:33" x14ac:dyDescent="0.25">
      <c r="T976" s="4">
        <f t="shared" si="161"/>
        <v>0.11244999999999999</v>
      </c>
      <c r="U976" s="55">
        <f t="shared" si="162"/>
        <v>0</v>
      </c>
      <c r="V976" s="55">
        <f t="shared" si="163"/>
        <v>0</v>
      </c>
      <c r="Y976" s="55">
        <f t="shared" si="164"/>
        <v>0</v>
      </c>
      <c r="Z976" s="55">
        <f t="shared" si="165"/>
        <v>0</v>
      </c>
      <c r="AA976" s="55">
        <f t="shared" si="166"/>
        <v>9108916.2369551975</v>
      </c>
      <c r="AB976" s="55">
        <f t="shared" si="167"/>
        <v>-9712254.5492930785</v>
      </c>
      <c r="AC976" s="55">
        <f t="shared" si="168"/>
        <v>-603338.31233788095</v>
      </c>
      <c r="AD976" s="55">
        <f t="shared" si="169"/>
        <v>0</v>
      </c>
      <c r="AE976" s="14">
        <f t="shared" si="170"/>
        <v>1</v>
      </c>
      <c r="AF976" s="14">
        <f>PRODUCT($AE$3:$AE976)</f>
        <v>1.549318229084294</v>
      </c>
      <c r="AG976" s="120">
        <f>(POWER(AF976,1/COUNTA($J$3:$J976))-1)*360/28</f>
        <v>0.10870794921864459</v>
      </c>
    </row>
    <row r="977" spans="20:33" x14ac:dyDescent="0.25">
      <c r="T977" s="4">
        <f t="shared" si="161"/>
        <v>0.11244999999999999</v>
      </c>
      <c r="U977" s="55">
        <f t="shared" si="162"/>
        <v>0</v>
      </c>
      <c r="V977" s="55">
        <f t="shared" si="163"/>
        <v>0</v>
      </c>
      <c r="Y977" s="55">
        <f t="shared" si="164"/>
        <v>0</v>
      </c>
      <c r="Z977" s="55">
        <f t="shared" si="165"/>
        <v>0</v>
      </c>
      <c r="AA977" s="55">
        <f t="shared" si="166"/>
        <v>9108916.2369551975</v>
      </c>
      <c r="AB977" s="55">
        <f t="shared" si="167"/>
        <v>-9712254.5492930785</v>
      </c>
      <c r="AC977" s="55">
        <f t="shared" si="168"/>
        <v>-603338.31233788095</v>
      </c>
      <c r="AD977" s="55">
        <f t="shared" si="169"/>
        <v>0</v>
      </c>
      <c r="AE977" s="14">
        <f t="shared" si="170"/>
        <v>1</v>
      </c>
      <c r="AF977" s="14">
        <f>PRODUCT($AE$3:$AE977)</f>
        <v>1.549318229084294</v>
      </c>
      <c r="AG977" s="120">
        <f>(POWER(AF977,1/COUNTA($J$3:$J977))-1)*360/28</f>
        <v>0.10870794921864459</v>
      </c>
    </row>
    <row r="978" spans="20:33" x14ac:dyDescent="0.25">
      <c r="T978" s="4">
        <f t="shared" si="161"/>
        <v>0.11244999999999999</v>
      </c>
      <c r="U978" s="55">
        <f t="shared" si="162"/>
        <v>0</v>
      </c>
      <c r="V978" s="55">
        <f t="shared" si="163"/>
        <v>0</v>
      </c>
      <c r="Y978" s="55">
        <f t="shared" si="164"/>
        <v>0</v>
      </c>
      <c r="Z978" s="55">
        <f t="shared" si="165"/>
        <v>0</v>
      </c>
      <c r="AA978" s="55">
        <f t="shared" si="166"/>
        <v>9108916.2369551975</v>
      </c>
      <c r="AB978" s="55">
        <f t="shared" si="167"/>
        <v>-9712254.5492930785</v>
      </c>
      <c r="AC978" s="55">
        <f t="shared" si="168"/>
        <v>-603338.31233788095</v>
      </c>
      <c r="AD978" s="55">
        <f t="shared" si="169"/>
        <v>0</v>
      </c>
      <c r="AE978" s="14">
        <f t="shared" si="170"/>
        <v>1</v>
      </c>
      <c r="AF978" s="14">
        <f>PRODUCT($AE$3:$AE978)</f>
        <v>1.549318229084294</v>
      </c>
      <c r="AG978" s="120">
        <f>(POWER(AF978,1/COUNTA($J$3:$J978))-1)*360/28</f>
        <v>0.10870794921864459</v>
      </c>
    </row>
    <row r="979" spans="20:33" x14ac:dyDescent="0.25">
      <c r="T979" s="4">
        <f t="shared" si="161"/>
        <v>0.11244999999999999</v>
      </c>
      <c r="U979" s="55">
        <f t="shared" si="162"/>
        <v>0</v>
      </c>
      <c r="V979" s="55">
        <f t="shared" si="163"/>
        <v>0</v>
      </c>
      <c r="Y979" s="55">
        <f t="shared" si="164"/>
        <v>0</v>
      </c>
      <c r="Z979" s="55">
        <f t="shared" si="165"/>
        <v>0</v>
      </c>
      <c r="AA979" s="55">
        <f t="shared" si="166"/>
        <v>9108916.2369551975</v>
      </c>
      <c r="AB979" s="55">
        <f t="shared" si="167"/>
        <v>-9712254.5492930785</v>
      </c>
      <c r="AC979" s="55">
        <f t="shared" si="168"/>
        <v>-603338.31233788095</v>
      </c>
      <c r="AD979" s="55">
        <f t="shared" si="169"/>
        <v>0</v>
      </c>
      <c r="AE979" s="14">
        <f t="shared" si="170"/>
        <v>1</v>
      </c>
      <c r="AF979" s="14">
        <f>PRODUCT($AE$3:$AE979)</f>
        <v>1.549318229084294</v>
      </c>
      <c r="AG979" s="120">
        <f>(POWER(AF979,1/COUNTA($J$3:$J979))-1)*360/28</f>
        <v>0.10870794921864459</v>
      </c>
    </row>
    <row r="980" spans="20:33" x14ac:dyDescent="0.25">
      <c r="T980" s="4">
        <f t="shared" si="161"/>
        <v>0.11244999999999999</v>
      </c>
      <c r="U980" s="55">
        <f t="shared" si="162"/>
        <v>0</v>
      </c>
      <c r="V980" s="55">
        <f t="shared" si="163"/>
        <v>0</v>
      </c>
      <c r="Y980" s="55">
        <f t="shared" si="164"/>
        <v>0</v>
      </c>
      <c r="Z980" s="55">
        <f t="shared" si="165"/>
        <v>0</v>
      </c>
      <c r="AA980" s="55">
        <f t="shared" si="166"/>
        <v>9108916.2369551975</v>
      </c>
      <c r="AB980" s="55">
        <f t="shared" si="167"/>
        <v>-9712254.5492930785</v>
      </c>
      <c r="AC980" s="55">
        <f t="shared" si="168"/>
        <v>-603338.31233788095</v>
      </c>
      <c r="AD980" s="55">
        <f t="shared" si="169"/>
        <v>0</v>
      </c>
      <c r="AE980" s="14">
        <f t="shared" si="170"/>
        <v>1</v>
      </c>
      <c r="AF980" s="14">
        <f>PRODUCT($AE$3:$AE980)</f>
        <v>1.549318229084294</v>
      </c>
      <c r="AG980" s="120">
        <f>(POWER(AF980,1/COUNTA($J$3:$J980))-1)*360/28</f>
        <v>0.10870794921864459</v>
      </c>
    </row>
    <row r="981" spans="20:33" x14ac:dyDescent="0.25">
      <c r="T981" s="4">
        <f t="shared" si="161"/>
        <v>0.11244999999999999</v>
      </c>
      <c r="U981" s="55">
        <f t="shared" si="162"/>
        <v>0</v>
      </c>
      <c r="V981" s="55">
        <f t="shared" si="163"/>
        <v>0</v>
      </c>
      <c r="Y981" s="55">
        <f t="shared" si="164"/>
        <v>0</v>
      </c>
      <c r="Z981" s="55">
        <f t="shared" si="165"/>
        <v>0</v>
      </c>
      <c r="AA981" s="55">
        <f t="shared" si="166"/>
        <v>9108916.2369551975</v>
      </c>
      <c r="AB981" s="55">
        <f t="shared" si="167"/>
        <v>-9712254.5492930785</v>
      </c>
      <c r="AC981" s="55">
        <f t="shared" si="168"/>
        <v>-603338.31233788095</v>
      </c>
      <c r="AD981" s="55">
        <f t="shared" si="169"/>
        <v>0</v>
      </c>
      <c r="AE981" s="14">
        <f t="shared" si="170"/>
        <v>1</v>
      </c>
      <c r="AF981" s="14">
        <f>PRODUCT($AE$3:$AE981)</f>
        <v>1.549318229084294</v>
      </c>
      <c r="AG981" s="120">
        <f>(POWER(AF981,1/COUNTA($J$3:$J981))-1)*360/28</f>
        <v>0.10870794921864459</v>
      </c>
    </row>
    <row r="982" spans="20:33" x14ac:dyDescent="0.25">
      <c r="T982" s="4">
        <f t="shared" si="161"/>
        <v>0.11244999999999999</v>
      </c>
      <c r="U982" s="55">
        <f t="shared" si="162"/>
        <v>0</v>
      </c>
      <c r="V982" s="55">
        <f t="shared" si="163"/>
        <v>0</v>
      </c>
      <c r="Y982" s="55">
        <f t="shared" si="164"/>
        <v>0</v>
      </c>
      <c r="Z982" s="55">
        <f t="shared" si="165"/>
        <v>0</v>
      </c>
      <c r="AA982" s="55">
        <f t="shared" si="166"/>
        <v>9108916.2369551975</v>
      </c>
      <c r="AB982" s="55">
        <f t="shared" si="167"/>
        <v>-9712254.5492930785</v>
      </c>
      <c r="AC982" s="55">
        <f t="shared" si="168"/>
        <v>-603338.31233788095</v>
      </c>
      <c r="AD982" s="55">
        <f t="shared" si="169"/>
        <v>0</v>
      </c>
      <c r="AE982" s="14">
        <f t="shared" si="170"/>
        <v>1</v>
      </c>
      <c r="AF982" s="14">
        <f>PRODUCT($AE$3:$AE982)</f>
        <v>1.549318229084294</v>
      </c>
      <c r="AG982" s="120">
        <f>(POWER(AF982,1/COUNTA($J$3:$J982))-1)*360/28</f>
        <v>0.10870794921864459</v>
      </c>
    </row>
    <row r="983" spans="20:33" x14ac:dyDescent="0.25">
      <c r="T983" s="4">
        <f t="shared" si="161"/>
        <v>0.11244999999999999</v>
      </c>
      <c r="U983" s="55">
        <f t="shared" si="162"/>
        <v>0</v>
      </c>
      <c r="V983" s="55">
        <f t="shared" si="163"/>
        <v>0</v>
      </c>
      <c r="Y983" s="55">
        <f t="shared" si="164"/>
        <v>0</v>
      </c>
      <c r="Z983" s="55">
        <f t="shared" si="165"/>
        <v>0</v>
      </c>
      <c r="AA983" s="55">
        <f t="shared" si="166"/>
        <v>9108916.2369551975</v>
      </c>
      <c r="AB983" s="55">
        <f t="shared" si="167"/>
        <v>-9712254.5492930785</v>
      </c>
      <c r="AC983" s="55">
        <f t="shared" si="168"/>
        <v>-603338.31233788095</v>
      </c>
      <c r="AD983" s="55">
        <f t="shared" si="169"/>
        <v>0</v>
      </c>
      <c r="AE983" s="14">
        <f t="shared" si="170"/>
        <v>1</v>
      </c>
      <c r="AF983" s="14">
        <f>PRODUCT($AE$3:$AE983)</f>
        <v>1.549318229084294</v>
      </c>
      <c r="AG983" s="120">
        <f>(POWER(AF983,1/COUNTA($J$3:$J983))-1)*360/28</f>
        <v>0.10870794921864459</v>
      </c>
    </row>
    <row r="984" spans="20:33" x14ac:dyDescent="0.25">
      <c r="T984" s="4">
        <f t="shared" si="161"/>
        <v>0.11244999999999999</v>
      </c>
      <c r="U984" s="55">
        <f t="shared" si="162"/>
        <v>0</v>
      </c>
      <c r="V984" s="55">
        <f t="shared" si="163"/>
        <v>0</v>
      </c>
      <c r="Y984" s="55">
        <f t="shared" si="164"/>
        <v>0</v>
      </c>
      <c r="Z984" s="55">
        <f t="shared" si="165"/>
        <v>0</v>
      </c>
      <c r="AA984" s="55">
        <f t="shared" si="166"/>
        <v>9108916.2369551975</v>
      </c>
      <c r="AB984" s="55">
        <f t="shared" si="167"/>
        <v>-9712254.5492930785</v>
      </c>
      <c r="AC984" s="55">
        <f t="shared" si="168"/>
        <v>-603338.31233788095</v>
      </c>
      <c r="AD984" s="55">
        <f t="shared" si="169"/>
        <v>0</v>
      </c>
      <c r="AE984" s="14">
        <f t="shared" si="170"/>
        <v>1</v>
      </c>
      <c r="AF984" s="14">
        <f>PRODUCT($AE$3:$AE984)</f>
        <v>1.549318229084294</v>
      </c>
      <c r="AG984" s="120">
        <f>(POWER(AF984,1/COUNTA($J$3:$J984))-1)*360/28</f>
        <v>0.10870794921864459</v>
      </c>
    </row>
    <row r="985" spans="20:33" x14ac:dyDescent="0.25">
      <c r="T985" s="4">
        <f t="shared" si="161"/>
        <v>0.11244999999999999</v>
      </c>
      <c r="U985" s="55">
        <f t="shared" si="162"/>
        <v>0</v>
      </c>
      <c r="V985" s="55">
        <f t="shared" si="163"/>
        <v>0</v>
      </c>
      <c r="Y985" s="55">
        <f t="shared" si="164"/>
        <v>0</v>
      </c>
      <c r="Z985" s="55">
        <f t="shared" si="165"/>
        <v>0</v>
      </c>
      <c r="AA985" s="55">
        <f t="shared" si="166"/>
        <v>9108916.2369551975</v>
      </c>
      <c r="AB985" s="55">
        <f t="shared" si="167"/>
        <v>-9712254.5492930785</v>
      </c>
      <c r="AC985" s="55">
        <f t="shared" si="168"/>
        <v>-603338.31233788095</v>
      </c>
      <c r="AD985" s="55">
        <f t="shared" si="169"/>
        <v>0</v>
      </c>
      <c r="AE985" s="14">
        <f t="shared" si="170"/>
        <v>1</v>
      </c>
      <c r="AF985" s="14">
        <f>PRODUCT($AE$3:$AE985)</f>
        <v>1.549318229084294</v>
      </c>
      <c r="AG985" s="120">
        <f>(POWER(AF985,1/COUNTA($J$3:$J985))-1)*360/28</f>
        <v>0.10870794921864459</v>
      </c>
    </row>
    <row r="986" spans="20:33" x14ac:dyDescent="0.25">
      <c r="T986" s="4">
        <f t="shared" si="161"/>
        <v>0.11244999999999999</v>
      </c>
      <c r="U986" s="55">
        <f t="shared" si="162"/>
        <v>0</v>
      </c>
      <c r="V986" s="55">
        <f t="shared" si="163"/>
        <v>0</v>
      </c>
      <c r="Y986" s="55">
        <f t="shared" si="164"/>
        <v>0</v>
      </c>
      <c r="Z986" s="55">
        <f t="shared" si="165"/>
        <v>0</v>
      </c>
      <c r="AA986" s="55">
        <f t="shared" si="166"/>
        <v>9108916.2369551975</v>
      </c>
      <c r="AB986" s="55">
        <f t="shared" si="167"/>
        <v>-9712254.5492930785</v>
      </c>
      <c r="AC986" s="55">
        <f t="shared" si="168"/>
        <v>-603338.31233788095</v>
      </c>
      <c r="AD986" s="55">
        <f t="shared" si="169"/>
        <v>0</v>
      </c>
      <c r="AE986" s="14">
        <f t="shared" si="170"/>
        <v>1</v>
      </c>
      <c r="AF986" s="14">
        <f>PRODUCT($AE$3:$AE986)</f>
        <v>1.549318229084294</v>
      </c>
      <c r="AG986" s="120">
        <f>(POWER(AF986,1/COUNTA($J$3:$J986))-1)*360/28</f>
        <v>0.10870794921864459</v>
      </c>
    </row>
    <row r="987" spans="20:33" x14ac:dyDescent="0.25">
      <c r="T987" s="4">
        <f t="shared" si="161"/>
        <v>0.11244999999999999</v>
      </c>
      <c r="U987" s="55">
        <f t="shared" si="162"/>
        <v>0</v>
      </c>
      <c r="V987" s="55">
        <f t="shared" si="163"/>
        <v>0</v>
      </c>
      <c r="Y987" s="55">
        <f t="shared" si="164"/>
        <v>0</v>
      </c>
      <c r="Z987" s="55">
        <f t="shared" si="165"/>
        <v>0</v>
      </c>
      <c r="AA987" s="55">
        <f t="shared" si="166"/>
        <v>9108916.2369551975</v>
      </c>
      <c r="AB987" s="55">
        <f t="shared" si="167"/>
        <v>-9712254.5492930785</v>
      </c>
      <c r="AC987" s="55">
        <f t="shared" si="168"/>
        <v>-603338.31233788095</v>
      </c>
      <c r="AD987" s="55">
        <f t="shared" si="169"/>
        <v>0</v>
      </c>
      <c r="AE987" s="14">
        <f t="shared" si="170"/>
        <v>1</v>
      </c>
      <c r="AF987" s="14">
        <f>PRODUCT($AE$3:$AE987)</f>
        <v>1.549318229084294</v>
      </c>
      <c r="AG987" s="120">
        <f>(POWER(AF987,1/COUNTA($J$3:$J987))-1)*360/28</f>
        <v>0.10870794921864459</v>
      </c>
    </row>
    <row r="988" spans="20:33" x14ac:dyDescent="0.25">
      <c r="T988" s="4">
        <f t="shared" si="161"/>
        <v>0.11244999999999999</v>
      </c>
      <c r="U988" s="55">
        <f t="shared" si="162"/>
        <v>0</v>
      </c>
      <c r="V988" s="55">
        <f t="shared" si="163"/>
        <v>0</v>
      </c>
      <c r="Y988" s="55">
        <f t="shared" si="164"/>
        <v>0</v>
      </c>
      <c r="Z988" s="55">
        <f t="shared" si="165"/>
        <v>0</v>
      </c>
      <c r="AA988" s="55">
        <f t="shared" si="166"/>
        <v>9108916.2369551975</v>
      </c>
      <c r="AB988" s="55">
        <f t="shared" si="167"/>
        <v>-9712254.5492930785</v>
      </c>
      <c r="AC988" s="55">
        <f t="shared" si="168"/>
        <v>-603338.31233788095</v>
      </c>
      <c r="AD988" s="55">
        <f t="shared" si="169"/>
        <v>0</v>
      </c>
      <c r="AE988" s="14">
        <f t="shared" si="170"/>
        <v>1</v>
      </c>
      <c r="AF988" s="14">
        <f>PRODUCT($AE$3:$AE988)</f>
        <v>1.549318229084294</v>
      </c>
      <c r="AG988" s="120">
        <f>(POWER(AF988,1/COUNTA($J$3:$J988))-1)*360/28</f>
        <v>0.10870794921864459</v>
      </c>
    </row>
    <row r="989" spans="20:33" x14ac:dyDescent="0.25">
      <c r="T989" s="4">
        <f t="shared" si="161"/>
        <v>0.11244999999999999</v>
      </c>
      <c r="U989" s="55">
        <f t="shared" si="162"/>
        <v>0</v>
      </c>
      <c r="V989" s="55">
        <f t="shared" si="163"/>
        <v>0</v>
      </c>
      <c r="Y989" s="55">
        <f t="shared" si="164"/>
        <v>0</v>
      </c>
      <c r="Z989" s="55">
        <f t="shared" si="165"/>
        <v>0</v>
      </c>
      <c r="AA989" s="55">
        <f t="shared" si="166"/>
        <v>9108916.2369551975</v>
      </c>
      <c r="AB989" s="55">
        <f t="shared" si="167"/>
        <v>-9712254.5492930785</v>
      </c>
      <c r="AC989" s="55">
        <f t="shared" si="168"/>
        <v>-603338.31233788095</v>
      </c>
      <c r="AD989" s="55">
        <f t="shared" si="169"/>
        <v>0</v>
      </c>
      <c r="AE989" s="14">
        <f t="shared" si="170"/>
        <v>1</v>
      </c>
      <c r="AF989" s="14">
        <f>PRODUCT($AE$3:$AE989)</f>
        <v>1.549318229084294</v>
      </c>
      <c r="AG989" s="120">
        <f>(POWER(AF989,1/COUNTA($J$3:$J989))-1)*360/28</f>
        <v>0.10870794921864459</v>
      </c>
    </row>
    <row r="990" spans="20:33" x14ac:dyDescent="0.25">
      <c r="T990" s="4">
        <f t="shared" si="161"/>
        <v>0.11244999999999999</v>
      </c>
      <c r="U990" s="55">
        <f t="shared" si="162"/>
        <v>0</v>
      </c>
      <c r="V990" s="55">
        <f t="shared" si="163"/>
        <v>0</v>
      </c>
      <c r="Y990" s="55">
        <f t="shared" si="164"/>
        <v>0</v>
      </c>
      <c r="Z990" s="55">
        <f t="shared" si="165"/>
        <v>0</v>
      </c>
      <c r="AA990" s="55">
        <f t="shared" si="166"/>
        <v>9108916.2369551975</v>
      </c>
      <c r="AB990" s="55">
        <f t="shared" si="167"/>
        <v>-9712254.5492930785</v>
      </c>
      <c r="AC990" s="55">
        <f t="shared" si="168"/>
        <v>-603338.31233788095</v>
      </c>
      <c r="AD990" s="55">
        <f t="shared" si="169"/>
        <v>0</v>
      </c>
      <c r="AE990" s="14">
        <f t="shared" si="170"/>
        <v>1</v>
      </c>
      <c r="AF990" s="14">
        <f>PRODUCT($AE$3:$AE990)</f>
        <v>1.549318229084294</v>
      </c>
      <c r="AG990" s="120">
        <f>(POWER(AF990,1/COUNTA($J$3:$J990))-1)*360/28</f>
        <v>0.10870794921864459</v>
      </c>
    </row>
    <row r="991" spans="20:33" x14ac:dyDescent="0.25">
      <c r="T991" s="4">
        <f t="shared" si="161"/>
        <v>0.11244999999999999</v>
      </c>
      <c r="U991" s="55">
        <f t="shared" si="162"/>
        <v>0</v>
      </c>
      <c r="V991" s="55">
        <f t="shared" si="163"/>
        <v>0</v>
      </c>
      <c r="Y991" s="55">
        <f t="shared" si="164"/>
        <v>0</v>
      </c>
      <c r="Z991" s="55">
        <f t="shared" si="165"/>
        <v>0</v>
      </c>
      <c r="AA991" s="55">
        <f t="shared" si="166"/>
        <v>9108916.2369551975</v>
      </c>
      <c r="AB991" s="55">
        <f t="shared" si="167"/>
        <v>-9712254.5492930785</v>
      </c>
      <c r="AC991" s="55">
        <f t="shared" si="168"/>
        <v>-603338.31233788095</v>
      </c>
      <c r="AD991" s="55">
        <f t="shared" si="169"/>
        <v>0</v>
      </c>
      <c r="AE991" s="14">
        <f t="shared" si="170"/>
        <v>1</v>
      </c>
      <c r="AF991" s="14">
        <f>PRODUCT($AE$3:$AE991)</f>
        <v>1.549318229084294</v>
      </c>
      <c r="AG991" s="120">
        <f>(POWER(AF991,1/COUNTA($J$3:$J991))-1)*360/28</f>
        <v>0.10870794921864459</v>
      </c>
    </row>
    <row r="992" spans="20:33" x14ac:dyDescent="0.25">
      <c r="T992" s="4">
        <f t="shared" si="161"/>
        <v>0.11244999999999999</v>
      </c>
      <c r="U992" s="55">
        <f t="shared" si="162"/>
        <v>0</v>
      </c>
      <c r="V992" s="55">
        <f t="shared" si="163"/>
        <v>0</v>
      </c>
      <c r="Y992" s="55">
        <f t="shared" si="164"/>
        <v>0</v>
      </c>
      <c r="Z992" s="55">
        <f t="shared" si="165"/>
        <v>0</v>
      </c>
      <c r="AA992" s="55">
        <f t="shared" si="166"/>
        <v>9108916.2369551975</v>
      </c>
      <c r="AB992" s="55">
        <f t="shared" si="167"/>
        <v>-9712254.5492930785</v>
      </c>
      <c r="AC992" s="55">
        <f t="shared" si="168"/>
        <v>-603338.31233788095</v>
      </c>
      <c r="AD992" s="55">
        <f t="shared" si="169"/>
        <v>0</v>
      </c>
      <c r="AE992" s="14">
        <f t="shared" si="170"/>
        <v>1</v>
      </c>
      <c r="AF992" s="14">
        <f>PRODUCT($AE$3:$AE992)</f>
        <v>1.549318229084294</v>
      </c>
      <c r="AG992" s="120">
        <f>(POWER(AF992,1/COUNTA($J$3:$J992))-1)*360/28</f>
        <v>0.10870794921864459</v>
      </c>
    </row>
    <row r="993" spans="20:33" x14ac:dyDescent="0.25">
      <c r="T993" s="4">
        <f t="shared" si="161"/>
        <v>0.11244999999999999</v>
      </c>
      <c r="U993" s="55">
        <f t="shared" si="162"/>
        <v>0</v>
      </c>
      <c r="V993" s="55">
        <f t="shared" si="163"/>
        <v>0</v>
      </c>
      <c r="Y993" s="55">
        <f t="shared" si="164"/>
        <v>0</v>
      </c>
      <c r="Z993" s="55">
        <f t="shared" si="165"/>
        <v>0</v>
      </c>
      <c r="AA993" s="55">
        <f t="shared" si="166"/>
        <v>9108916.2369551975</v>
      </c>
      <c r="AB993" s="55">
        <f t="shared" si="167"/>
        <v>-9712254.5492930785</v>
      </c>
      <c r="AC993" s="55">
        <f t="shared" si="168"/>
        <v>-603338.31233788095</v>
      </c>
      <c r="AD993" s="55">
        <f t="shared" si="169"/>
        <v>0</v>
      </c>
      <c r="AE993" s="14">
        <f t="shared" si="170"/>
        <v>1</v>
      </c>
      <c r="AF993" s="14">
        <f>PRODUCT($AE$3:$AE993)</f>
        <v>1.549318229084294</v>
      </c>
      <c r="AG993" s="120">
        <f>(POWER(AF993,1/COUNTA($J$3:$J993))-1)*360/28</f>
        <v>0.10870794921864459</v>
      </c>
    </row>
    <row r="994" spans="20:33" x14ac:dyDescent="0.25">
      <c r="T994" s="4">
        <f t="shared" si="161"/>
        <v>0.11244999999999999</v>
      </c>
      <c r="U994" s="55">
        <f t="shared" si="162"/>
        <v>0</v>
      </c>
      <c r="V994" s="55">
        <f t="shared" si="163"/>
        <v>0</v>
      </c>
      <c r="Y994" s="55">
        <f t="shared" si="164"/>
        <v>0</v>
      </c>
      <c r="Z994" s="55">
        <f t="shared" si="165"/>
        <v>0</v>
      </c>
      <c r="AA994" s="55">
        <f t="shared" si="166"/>
        <v>9108916.2369551975</v>
      </c>
      <c r="AB994" s="55">
        <f t="shared" si="167"/>
        <v>-9712254.5492930785</v>
      </c>
      <c r="AC994" s="55">
        <f t="shared" si="168"/>
        <v>-603338.31233788095</v>
      </c>
      <c r="AD994" s="55">
        <f t="shared" si="169"/>
        <v>0</v>
      </c>
      <c r="AE994" s="14">
        <f t="shared" si="170"/>
        <v>1</v>
      </c>
      <c r="AF994" s="14">
        <f>PRODUCT($AE$3:$AE994)</f>
        <v>1.549318229084294</v>
      </c>
      <c r="AG994" s="120">
        <f>(POWER(AF994,1/COUNTA($J$3:$J994))-1)*360/28</f>
        <v>0.10870794921864459</v>
      </c>
    </row>
    <row r="995" spans="20:33" x14ac:dyDescent="0.25">
      <c r="T995" s="4">
        <f t="shared" si="161"/>
        <v>0.11244999999999999</v>
      </c>
      <c r="U995" s="55">
        <f t="shared" si="162"/>
        <v>0</v>
      </c>
      <c r="V995" s="55">
        <f t="shared" si="163"/>
        <v>0</v>
      </c>
      <c r="Y995" s="55">
        <f t="shared" si="164"/>
        <v>0</v>
      </c>
      <c r="Z995" s="55">
        <f t="shared" si="165"/>
        <v>0</v>
      </c>
      <c r="AA995" s="55">
        <f t="shared" si="166"/>
        <v>9108916.2369551975</v>
      </c>
      <c r="AB995" s="55">
        <f t="shared" si="167"/>
        <v>-9712254.5492930785</v>
      </c>
      <c r="AC995" s="55">
        <f t="shared" si="168"/>
        <v>-603338.31233788095</v>
      </c>
      <c r="AD995" s="55">
        <f t="shared" si="169"/>
        <v>0</v>
      </c>
      <c r="AE995" s="14">
        <f t="shared" si="170"/>
        <v>1</v>
      </c>
      <c r="AF995" s="14">
        <f>PRODUCT($AE$3:$AE995)</f>
        <v>1.549318229084294</v>
      </c>
      <c r="AG995" s="120">
        <f>(POWER(AF995,1/COUNTA($J$3:$J995))-1)*360/28</f>
        <v>0.10870794921864459</v>
      </c>
    </row>
    <row r="996" spans="20:33" x14ac:dyDescent="0.25">
      <c r="T996" s="4">
        <f t="shared" si="161"/>
        <v>0.11244999999999999</v>
      </c>
      <c r="U996" s="55">
        <f t="shared" si="162"/>
        <v>0</v>
      </c>
      <c r="V996" s="55">
        <f t="shared" si="163"/>
        <v>0</v>
      </c>
      <c r="Y996" s="55">
        <f t="shared" si="164"/>
        <v>0</v>
      </c>
      <c r="Z996" s="55">
        <f t="shared" si="165"/>
        <v>0</v>
      </c>
      <c r="AA996" s="55">
        <f t="shared" si="166"/>
        <v>9108916.2369551975</v>
      </c>
      <c r="AB996" s="55">
        <f t="shared" si="167"/>
        <v>-9712254.5492930785</v>
      </c>
      <c r="AC996" s="55">
        <f t="shared" si="168"/>
        <v>-603338.31233788095</v>
      </c>
      <c r="AD996" s="55">
        <f t="shared" si="169"/>
        <v>0</v>
      </c>
      <c r="AE996" s="14">
        <f t="shared" si="170"/>
        <v>1</v>
      </c>
      <c r="AF996" s="14">
        <f>PRODUCT($AE$3:$AE996)</f>
        <v>1.549318229084294</v>
      </c>
      <c r="AG996" s="120">
        <f>(POWER(AF996,1/COUNTA($J$3:$J996))-1)*360/28</f>
        <v>0.10870794921864459</v>
      </c>
    </row>
    <row r="997" spans="20:33" x14ac:dyDescent="0.25">
      <c r="T997" s="4">
        <f t="shared" si="161"/>
        <v>0.11244999999999999</v>
      </c>
      <c r="U997" s="55">
        <f t="shared" si="162"/>
        <v>0</v>
      </c>
      <c r="V997" s="55">
        <f t="shared" si="163"/>
        <v>0</v>
      </c>
      <c r="Y997" s="55">
        <f t="shared" si="164"/>
        <v>0</v>
      </c>
      <c r="Z997" s="55">
        <f t="shared" si="165"/>
        <v>0</v>
      </c>
      <c r="AA997" s="55">
        <f t="shared" si="166"/>
        <v>9108916.2369551975</v>
      </c>
      <c r="AB997" s="55">
        <f t="shared" si="167"/>
        <v>-9712254.5492930785</v>
      </c>
      <c r="AC997" s="55">
        <f t="shared" si="168"/>
        <v>-603338.31233788095</v>
      </c>
      <c r="AD997" s="55">
        <f t="shared" si="169"/>
        <v>0</v>
      </c>
      <c r="AE997" s="14">
        <f t="shared" si="170"/>
        <v>1</v>
      </c>
      <c r="AF997" s="14">
        <f>PRODUCT($AE$3:$AE997)</f>
        <v>1.549318229084294</v>
      </c>
      <c r="AG997" s="120">
        <f>(POWER(AF997,1/COUNTA($J$3:$J997))-1)*360/28</f>
        <v>0.10870794921864459</v>
      </c>
    </row>
    <row r="998" spans="20:33" x14ac:dyDescent="0.25">
      <c r="T998" s="4">
        <f t="shared" si="161"/>
        <v>0.11244999999999999</v>
      </c>
      <c r="U998" s="55">
        <f t="shared" si="162"/>
        <v>0</v>
      </c>
      <c r="V998" s="55">
        <f t="shared" si="163"/>
        <v>0</v>
      </c>
      <c r="Y998" s="55">
        <f t="shared" si="164"/>
        <v>0</v>
      </c>
      <c r="Z998" s="55">
        <f t="shared" si="165"/>
        <v>0</v>
      </c>
      <c r="AA998" s="55">
        <f t="shared" si="166"/>
        <v>9108916.2369551975</v>
      </c>
      <c r="AB998" s="55">
        <f t="shared" si="167"/>
        <v>-9712254.5492930785</v>
      </c>
      <c r="AC998" s="55">
        <f t="shared" si="168"/>
        <v>-603338.31233788095</v>
      </c>
      <c r="AD998" s="55">
        <f t="shared" si="169"/>
        <v>0</v>
      </c>
      <c r="AE998" s="14">
        <f t="shared" si="170"/>
        <v>1</v>
      </c>
      <c r="AF998" s="14">
        <f>PRODUCT($AE$3:$AE998)</f>
        <v>1.549318229084294</v>
      </c>
      <c r="AG998" s="120">
        <f>(POWER(AF998,1/COUNTA($J$3:$J998))-1)*360/28</f>
        <v>0.10870794921864459</v>
      </c>
    </row>
    <row r="999" spans="20:33" x14ac:dyDescent="0.25">
      <c r="T999" s="4">
        <f t="shared" si="161"/>
        <v>0.11244999999999999</v>
      </c>
      <c r="U999" s="55">
        <f t="shared" si="162"/>
        <v>0</v>
      </c>
      <c r="V999" s="55">
        <f t="shared" si="163"/>
        <v>0</v>
      </c>
      <c r="Y999" s="55">
        <f t="shared" si="164"/>
        <v>0</v>
      </c>
      <c r="Z999" s="55">
        <f t="shared" si="165"/>
        <v>0</v>
      </c>
      <c r="AA999" s="55">
        <f t="shared" si="166"/>
        <v>9108916.2369551975</v>
      </c>
      <c r="AB999" s="55">
        <f t="shared" si="167"/>
        <v>-9712254.5492930785</v>
      </c>
      <c r="AC999" s="55">
        <f t="shared" si="168"/>
        <v>-603338.31233788095</v>
      </c>
      <c r="AD999" s="55">
        <f t="shared" si="169"/>
        <v>0</v>
      </c>
      <c r="AE999" s="14">
        <f t="shared" si="170"/>
        <v>1</v>
      </c>
      <c r="AF999" s="14">
        <f>PRODUCT($AE$3:$AE999)</f>
        <v>1.549318229084294</v>
      </c>
      <c r="AG999" s="120">
        <f>(POWER(AF999,1/COUNTA($J$3:$J999))-1)*360/28</f>
        <v>0.10870794921864459</v>
      </c>
    </row>
    <row r="1000" spans="20:33" x14ac:dyDescent="0.25">
      <c r="T1000" s="4">
        <f t="shared" si="161"/>
        <v>0.11244999999999999</v>
      </c>
      <c r="U1000" s="55">
        <f t="shared" si="162"/>
        <v>0</v>
      </c>
      <c r="V1000" s="55">
        <f t="shared" si="163"/>
        <v>0</v>
      </c>
      <c r="Y1000" s="55">
        <f t="shared" si="164"/>
        <v>0</v>
      </c>
      <c r="Z1000" s="55">
        <f t="shared" si="165"/>
        <v>0</v>
      </c>
      <c r="AA1000" s="55">
        <f t="shared" si="166"/>
        <v>9108916.2369551975</v>
      </c>
      <c r="AB1000" s="55">
        <f t="shared" si="167"/>
        <v>-9712254.5492930785</v>
      </c>
      <c r="AC1000" s="55">
        <f t="shared" si="168"/>
        <v>-603338.31233788095</v>
      </c>
      <c r="AD1000" s="55">
        <f t="shared" si="169"/>
        <v>0</v>
      </c>
      <c r="AE1000" s="14">
        <f t="shared" si="170"/>
        <v>1</v>
      </c>
      <c r="AF1000" s="14">
        <f>PRODUCT($AE$3:$AE1000)</f>
        <v>1.549318229084294</v>
      </c>
      <c r="AG1000" s="120">
        <f>(POWER(AF1000,1/COUNTA($J$3:$J1000))-1)*360/28</f>
        <v>0.10870794921864459</v>
      </c>
    </row>
    <row r="1001" spans="20:33" x14ac:dyDescent="0.25">
      <c r="T1001" s="4">
        <f t="shared" si="161"/>
        <v>0.11244999999999999</v>
      </c>
      <c r="U1001" s="55">
        <f t="shared" si="162"/>
        <v>0</v>
      </c>
      <c r="V1001" s="55">
        <f t="shared" si="163"/>
        <v>0</v>
      </c>
      <c r="Y1001" s="55">
        <f t="shared" si="164"/>
        <v>0</v>
      </c>
      <c r="Z1001" s="55">
        <f t="shared" si="165"/>
        <v>0</v>
      </c>
      <c r="AA1001" s="55">
        <f t="shared" si="166"/>
        <v>9108916.2369551975</v>
      </c>
      <c r="AB1001" s="55">
        <f t="shared" si="167"/>
        <v>-9712254.5492930785</v>
      </c>
      <c r="AC1001" s="55">
        <f t="shared" si="168"/>
        <v>-603338.31233788095</v>
      </c>
      <c r="AD1001" s="55">
        <f t="shared" si="169"/>
        <v>0</v>
      </c>
      <c r="AE1001" s="14">
        <f t="shared" si="170"/>
        <v>1</v>
      </c>
      <c r="AF1001" s="14">
        <f>PRODUCT($AE$3:$AE1001)</f>
        <v>1.549318229084294</v>
      </c>
      <c r="AG1001" s="120">
        <f>(POWER(AF1001,1/COUNTA($J$3:$J1001))-1)*360/28</f>
        <v>0.10870794921864459</v>
      </c>
    </row>
    <row r="1002" spans="20:33" x14ac:dyDescent="0.25">
      <c r="T1002" s="4">
        <f t="shared" si="161"/>
        <v>0.11244999999999999</v>
      </c>
      <c r="U1002" s="55">
        <f t="shared" si="162"/>
        <v>0</v>
      </c>
      <c r="V1002" s="55">
        <f t="shared" si="163"/>
        <v>0</v>
      </c>
      <c r="Y1002" s="55">
        <f t="shared" si="164"/>
        <v>0</v>
      </c>
      <c r="Z1002" s="55">
        <f t="shared" si="165"/>
        <v>0</v>
      </c>
      <c r="AA1002" s="55">
        <f t="shared" si="166"/>
        <v>9108916.2369551975</v>
      </c>
      <c r="AB1002" s="55">
        <f t="shared" si="167"/>
        <v>-9712254.5492930785</v>
      </c>
      <c r="AC1002" s="55">
        <f t="shared" si="168"/>
        <v>-603338.31233788095</v>
      </c>
      <c r="AD1002" s="55">
        <f t="shared" si="169"/>
        <v>0</v>
      </c>
      <c r="AE1002" s="14">
        <f t="shared" si="170"/>
        <v>1</v>
      </c>
      <c r="AF1002" s="14">
        <f>PRODUCT($AE$3:$AE1002)</f>
        <v>1.549318229084294</v>
      </c>
      <c r="AG1002" s="120">
        <f>(POWER(AF1002,1/COUNTA($J$3:$J1002))-1)*360/28</f>
        <v>0.10870794921864459</v>
      </c>
    </row>
    <row r="1003" spans="20:33" x14ac:dyDescent="0.25">
      <c r="T1003" s="4">
        <f t="shared" si="161"/>
        <v>0.11244999999999999</v>
      </c>
      <c r="U1003" s="55">
        <f t="shared" si="162"/>
        <v>0</v>
      </c>
      <c r="V1003" s="55">
        <f t="shared" si="163"/>
        <v>0</v>
      </c>
      <c r="Y1003" s="55">
        <f t="shared" si="164"/>
        <v>0</v>
      </c>
      <c r="Z1003" s="55">
        <f t="shared" si="165"/>
        <v>0</v>
      </c>
      <c r="AA1003" s="55">
        <f t="shared" si="166"/>
        <v>9108916.2369551975</v>
      </c>
      <c r="AB1003" s="55">
        <f t="shared" si="167"/>
        <v>-9712254.5492930785</v>
      </c>
      <c r="AC1003" s="55">
        <f t="shared" si="168"/>
        <v>-603338.31233788095</v>
      </c>
      <c r="AD1003" s="55">
        <f t="shared" si="169"/>
        <v>0</v>
      </c>
      <c r="AE1003" s="14">
        <f t="shared" si="170"/>
        <v>1</v>
      </c>
      <c r="AF1003" s="14">
        <f>PRODUCT($AE$3:$AE1003)</f>
        <v>1.549318229084294</v>
      </c>
      <c r="AG1003" s="120">
        <f>(POWER(AF1003,1/COUNTA($J$3:$J1003))-1)*360/28</f>
        <v>0.10870794921864459</v>
      </c>
    </row>
    <row r="1004" spans="20:33" x14ac:dyDescent="0.25">
      <c r="T1004" s="4">
        <f t="shared" si="161"/>
        <v>0.11244999999999999</v>
      </c>
      <c r="U1004" s="55">
        <f t="shared" si="162"/>
        <v>0</v>
      </c>
      <c r="V1004" s="55">
        <f t="shared" si="163"/>
        <v>0</v>
      </c>
      <c r="Y1004" s="55">
        <f t="shared" si="164"/>
        <v>0</v>
      </c>
      <c r="Z1004" s="55">
        <f t="shared" si="165"/>
        <v>0</v>
      </c>
      <c r="AA1004" s="55">
        <f t="shared" si="166"/>
        <v>9108916.2369551975</v>
      </c>
      <c r="AB1004" s="55">
        <f t="shared" si="167"/>
        <v>-9712254.5492930785</v>
      </c>
      <c r="AC1004" s="55">
        <f t="shared" si="168"/>
        <v>-603338.31233788095</v>
      </c>
      <c r="AD1004" s="55">
        <f t="shared" si="169"/>
        <v>0</v>
      </c>
      <c r="AE1004" s="14">
        <f t="shared" si="170"/>
        <v>1</v>
      </c>
      <c r="AF1004" s="14">
        <f>PRODUCT($AE$3:$AE1004)</f>
        <v>1.549318229084294</v>
      </c>
      <c r="AG1004" s="120">
        <f>(POWER(AF1004,1/COUNTA($J$3:$J1004))-1)*360/28</f>
        <v>0.10870794921864459</v>
      </c>
    </row>
    <row r="1005" spans="20:33" x14ac:dyDescent="0.25">
      <c r="T1005" s="4">
        <f t="shared" si="161"/>
        <v>0.11244999999999999</v>
      </c>
      <c r="U1005" s="55">
        <f t="shared" si="162"/>
        <v>0</v>
      </c>
      <c r="V1005" s="55">
        <f t="shared" si="163"/>
        <v>0</v>
      </c>
      <c r="Y1005" s="55">
        <f t="shared" si="164"/>
        <v>0</v>
      </c>
      <c r="Z1005" s="55">
        <f t="shared" si="165"/>
        <v>0</v>
      </c>
      <c r="AA1005" s="55">
        <f t="shared" si="166"/>
        <v>9108916.2369551975</v>
      </c>
      <c r="AB1005" s="55">
        <f t="shared" si="167"/>
        <v>-9712254.5492930785</v>
      </c>
      <c r="AC1005" s="55">
        <f t="shared" si="168"/>
        <v>-603338.31233788095</v>
      </c>
      <c r="AD1005" s="55">
        <f t="shared" si="169"/>
        <v>0</v>
      </c>
      <c r="AE1005" s="14">
        <f t="shared" si="170"/>
        <v>1</v>
      </c>
      <c r="AF1005" s="14">
        <f>PRODUCT($AE$3:$AE1005)</f>
        <v>1.549318229084294</v>
      </c>
      <c r="AG1005" s="120">
        <f>(POWER(AF1005,1/COUNTA($J$3:$J1005))-1)*360/28</f>
        <v>0.10870794921864459</v>
      </c>
    </row>
    <row r="1006" spans="20:33" x14ac:dyDescent="0.25">
      <c r="T1006" s="4">
        <f t="shared" si="161"/>
        <v>0.11244999999999999</v>
      </c>
      <c r="U1006" s="55">
        <f t="shared" si="162"/>
        <v>0</v>
      </c>
      <c r="V1006" s="55">
        <f t="shared" si="163"/>
        <v>0</v>
      </c>
      <c r="Y1006" s="55">
        <f t="shared" si="164"/>
        <v>0</v>
      </c>
      <c r="Z1006" s="55">
        <f t="shared" si="165"/>
        <v>0</v>
      </c>
      <c r="AA1006" s="55">
        <f t="shared" si="166"/>
        <v>9108916.2369551975</v>
      </c>
      <c r="AB1006" s="55">
        <f t="shared" si="167"/>
        <v>-9712254.5492930785</v>
      </c>
      <c r="AC1006" s="55">
        <f t="shared" si="168"/>
        <v>-603338.31233788095</v>
      </c>
      <c r="AD1006" s="55">
        <f t="shared" si="169"/>
        <v>0</v>
      </c>
      <c r="AE1006" s="14">
        <f t="shared" si="170"/>
        <v>1</v>
      </c>
      <c r="AF1006" s="14">
        <f>PRODUCT($AE$3:$AE1006)</f>
        <v>1.549318229084294</v>
      </c>
      <c r="AG1006" s="120">
        <f>(POWER(AF1006,1/COUNTA($J$3:$J1006))-1)*360/28</f>
        <v>0.10870794921864459</v>
      </c>
    </row>
    <row r="1007" spans="20:33" x14ac:dyDescent="0.25">
      <c r="T1007" s="4">
        <f t="shared" si="161"/>
        <v>0.11244999999999999</v>
      </c>
      <c r="U1007" s="55">
        <f t="shared" si="162"/>
        <v>0</v>
      </c>
      <c r="V1007" s="55">
        <f t="shared" si="163"/>
        <v>0</v>
      </c>
      <c r="Y1007" s="55">
        <f t="shared" si="164"/>
        <v>0</v>
      </c>
      <c r="Z1007" s="55">
        <f t="shared" si="165"/>
        <v>0</v>
      </c>
      <c r="AA1007" s="55">
        <f t="shared" si="166"/>
        <v>9108916.2369551975</v>
      </c>
      <c r="AB1007" s="55">
        <f t="shared" si="167"/>
        <v>-9712254.5492930785</v>
      </c>
      <c r="AC1007" s="55">
        <f t="shared" si="168"/>
        <v>-603338.31233788095</v>
      </c>
      <c r="AD1007" s="55">
        <f t="shared" si="169"/>
        <v>0</v>
      </c>
      <c r="AE1007" s="14">
        <f t="shared" si="170"/>
        <v>1</v>
      </c>
      <c r="AF1007" s="14">
        <f>PRODUCT($AE$3:$AE1007)</f>
        <v>1.549318229084294</v>
      </c>
      <c r="AG1007" s="120">
        <f>(POWER(AF1007,1/COUNTA($J$3:$J1007))-1)*360/28</f>
        <v>0.10870794921864459</v>
      </c>
    </row>
    <row r="1008" spans="20:33" x14ac:dyDescent="0.25">
      <c r="T1008" s="4">
        <f t="shared" si="161"/>
        <v>0.11244999999999999</v>
      </c>
      <c r="U1008" s="55">
        <f t="shared" si="162"/>
        <v>0</v>
      </c>
      <c r="V1008" s="55">
        <f t="shared" si="163"/>
        <v>0</v>
      </c>
      <c r="Y1008" s="55">
        <f t="shared" si="164"/>
        <v>0</v>
      </c>
      <c r="Z1008" s="55">
        <f t="shared" si="165"/>
        <v>0</v>
      </c>
      <c r="AA1008" s="55">
        <f t="shared" si="166"/>
        <v>9108916.2369551975</v>
      </c>
      <c r="AB1008" s="55">
        <f t="shared" si="167"/>
        <v>-9712254.5492930785</v>
      </c>
      <c r="AC1008" s="55">
        <f t="shared" si="168"/>
        <v>-603338.31233788095</v>
      </c>
      <c r="AD1008" s="55">
        <f t="shared" si="169"/>
        <v>0</v>
      </c>
      <c r="AE1008" s="14">
        <f t="shared" si="170"/>
        <v>1</v>
      </c>
      <c r="AF1008" s="14">
        <f>PRODUCT($AE$3:$AE1008)</f>
        <v>1.549318229084294</v>
      </c>
      <c r="AG1008" s="120">
        <f>(POWER(AF1008,1/COUNTA($J$3:$J1008))-1)*360/28</f>
        <v>0.10870794921864459</v>
      </c>
    </row>
    <row r="1009" spans="20:33" x14ac:dyDescent="0.25">
      <c r="T1009" s="4">
        <f t="shared" si="161"/>
        <v>0.11244999999999999</v>
      </c>
      <c r="U1009" s="55">
        <f t="shared" si="162"/>
        <v>0</v>
      </c>
      <c r="V1009" s="55">
        <f t="shared" si="163"/>
        <v>0</v>
      </c>
      <c r="Y1009" s="55">
        <f t="shared" si="164"/>
        <v>0</v>
      </c>
      <c r="Z1009" s="55">
        <f t="shared" si="165"/>
        <v>0</v>
      </c>
      <c r="AA1009" s="55">
        <f t="shared" si="166"/>
        <v>9108916.2369551975</v>
      </c>
      <c r="AB1009" s="55">
        <f t="shared" si="167"/>
        <v>-9712254.5492930785</v>
      </c>
      <c r="AC1009" s="55">
        <f t="shared" si="168"/>
        <v>-603338.31233788095</v>
      </c>
      <c r="AD1009" s="55">
        <f t="shared" si="169"/>
        <v>0</v>
      </c>
      <c r="AE1009" s="14">
        <f t="shared" si="170"/>
        <v>1</v>
      </c>
      <c r="AF1009" s="14">
        <f>PRODUCT($AE$3:$AE1009)</f>
        <v>1.549318229084294</v>
      </c>
      <c r="AG1009" s="120">
        <f>(POWER(AF1009,1/COUNTA($J$3:$J1009))-1)*360/28</f>
        <v>0.10870794921864459</v>
      </c>
    </row>
    <row r="1010" spans="20:33" x14ac:dyDescent="0.25">
      <c r="T1010" s="4">
        <f t="shared" si="161"/>
        <v>0.11244999999999999</v>
      </c>
      <c r="U1010" s="55">
        <f t="shared" si="162"/>
        <v>0</v>
      </c>
      <c r="V1010" s="55">
        <f t="shared" si="163"/>
        <v>0</v>
      </c>
      <c r="Y1010" s="55">
        <f t="shared" si="164"/>
        <v>0</v>
      </c>
      <c r="Z1010" s="55">
        <f t="shared" si="165"/>
        <v>0</v>
      </c>
      <c r="AA1010" s="55">
        <f t="shared" si="166"/>
        <v>9108916.2369551975</v>
      </c>
      <c r="AB1010" s="55">
        <f t="shared" si="167"/>
        <v>-9712254.5492930785</v>
      </c>
      <c r="AC1010" s="55">
        <f t="shared" si="168"/>
        <v>-603338.31233788095</v>
      </c>
      <c r="AD1010" s="55">
        <f t="shared" si="169"/>
        <v>0</v>
      </c>
      <c r="AE1010" s="14">
        <f t="shared" si="170"/>
        <v>1</v>
      </c>
      <c r="AF1010" s="14">
        <f>PRODUCT($AE$3:$AE1010)</f>
        <v>1.549318229084294</v>
      </c>
      <c r="AG1010" s="120">
        <f>(POWER(AF1010,1/COUNTA($J$3:$J1010))-1)*360/28</f>
        <v>0.10870794921864459</v>
      </c>
    </row>
    <row r="1011" spans="20:33" x14ac:dyDescent="0.25">
      <c r="T1011" s="4">
        <f t="shared" si="161"/>
        <v>0.11244999999999999</v>
      </c>
      <c r="U1011" s="55">
        <f t="shared" si="162"/>
        <v>0</v>
      </c>
      <c r="V1011" s="55">
        <f t="shared" si="163"/>
        <v>0</v>
      </c>
      <c r="Y1011" s="55">
        <f t="shared" si="164"/>
        <v>0</v>
      </c>
      <c r="Z1011" s="55">
        <f t="shared" si="165"/>
        <v>0</v>
      </c>
      <c r="AA1011" s="55">
        <f t="shared" si="166"/>
        <v>9108916.2369551975</v>
      </c>
      <c r="AB1011" s="55">
        <f t="shared" si="167"/>
        <v>-9712254.5492930785</v>
      </c>
      <c r="AC1011" s="55">
        <f t="shared" si="168"/>
        <v>-603338.31233788095</v>
      </c>
      <c r="AD1011" s="55">
        <f t="shared" si="169"/>
        <v>0</v>
      </c>
      <c r="AE1011" s="14">
        <f t="shared" si="170"/>
        <v>1</v>
      </c>
      <c r="AF1011" s="14">
        <f>PRODUCT($AE$3:$AE1011)</f>
        <v>1.549318229084294</v>
      </c>
      <c r="AG1011" s="120">
        <f>(POWER(AF1011,1/COUNTA($J$3:$J1011))-1)*360/28</f>
        <v>0.10870794921864459</v>
      </c>
    </row>
    <row r="1012" spans="20:33" x14ac:dyDescent="0.25">
      <c r="T1012" s="4">
        <f t="shared" si="161"/>
        <v>0.11244999999999999</v>
      </c>
      <c r="U1012" s="55">
        <f t="shared" si="162"/>
        <v>0</v>
      </c>
      <c r="V1012" s="55">
        <f t="shared" si="163"/>
        <v>0</v>
      </c>
      <c r="Y1012" s="55">
        <f t="shared" si="164"/>
        <v>0</v>
      </c>
      <c r="Z1012" s="55">
        <f t="shared" si="165"/>
        <v>0</v>
      </c>
      <c r="AA1012" s="55">
        <f t="shared" si="166"/>
        <v>9108916.2369551975</v>
      </c>
      <c r="AB1012" s="55">
        <f t="shared" si="167"/>
        <v>-9712254.5492930785</v>
      </c>
      <c r="AC1012" s="55">
        <f t="shared" si="168"/>
        <v>-603338.31233788095</v>
      </c>
      <c r="AD1012" s="55">
        <f t="shared" si="169"/>
        <v>0</v>
      </c>
      <c r="AE1012" s="14">
        <f t="shared" si="170"/>
        <v>1</v>
      </c>
      <c r="AF1012" s="14">
        <f>PRODUCT($AE$3:$AE1012)</f>
        <v>1.549318229084294</v>
      </c>
      <c r="AG1012" s="120">
        <f>(POWER(AF1012,1/COUNTA($J$3:$J1012))-1)*360/28</f>
        <v>0.10870794921864459</v>
      </c>
    </row>
    <row r="1013" spans="20:33" x14ac:dyDescent="0.25">
      <c r="T1013" s="4">
        <f t="shared" si="161"/>
        <v>0.11244999999999999</v>
      </c>
      <c r="U1013" s="55">
        <f t="shared" si="162"/>
        <v>0</v>
      </c>
      <c r="V1013" s="55">
        <f t="shared" si="163"/>
        <v>0</v>
      </c>
      <c r="Y1013" s="55">
        <f t="shared" si="164"/>
        <v>0</v>
      </c>
      <c r="Z1013" s="55">
        <f t="shared" si="165"/>
        <v>0</v>
      </c>
      <c r="AA1013" s="55">
        <f t="shared" si="166"/>
        <v>9108916.2369551975</v>
      </c>
      <c r="AB1013" s="55">
        <f t="shared" si="167"/>
        <v>-9712254.5492930785</v>
      </c>
      <c r="AC1013" s="55">
        <f t="shared" si="168"/>
        <v>-603338.31233788095</v>
      </c>
      <c r="AD1013" s="55">
        <f t="shared" si="169"/>
        <v>0</v>
      </c>
      <c r="AE1013" s="14">
        <f t="shared" si="170"/>
        <v>1</v>
      </c>
      <c r="AF1013" s="14">
        <f>PRODUCT($AE$3:$AE1013)</f>
        <v>1.549318229084294</v>
      </c>
      <c r="AG1013" s="120">
        <f>(POWER(AF1013,1/COUNTA($J$3:$J1013))-1)*360/28</f>
        <v>0.10870794921864459</v>
      </c>
    </row>
    <row r="1014" spans="20:33" x14ac:dyDescent="0.25">
      <c r="T1014" s="4">
        <f t="shared" si="161"/>
        <v>0.11244999999999999</v>
      </c>
      <c r="U1014" s="55">
        <f t="shared" si="162"/>
        <v>0</v>
      </c>
      <c r="V1014" s="55">
        <f t="shared" si="163"/>
        <v>0</v>
      </c>
      <c r="Y1014" s="55">
        <f t="shared" si="164"/>
        <v>0</v>
      </c>
      <c r="Z1014" s="55">
        <f t="shared" si="165"/>
        <v>0</v>
      </c>
      <c r="AA1014" s="55">
        <f t="shared" si="166"/>
        <v>9108916.2369551975</v>
      </c>
      <c r="AB1014" s="55">
        <f t="shared" si="167"/>
        <v>-9712254.5492930785</v>
      </c>
      <c r="AC1014" s="55">
        <f t="shared" si="168"/>
        <v>-603338.31233788095</v>
      </c>
      <c r="AD1014" s="55">
        <f t="shared" si="169"/>
        <v>0</v>
      </c>
      <c r="AE1014" s="14">
        <f t="shared" si="170"/>
        <v>1</v>
      </c>
      <c r="AF1014" s="14">
        <f>PRODUCT($AE$3:$AE1014)</f>
        <v>1.549318229084294</v>
      </c>
      <c r="AG1014" s="120">
        <f>(POWER(AF1014,1/COUNTA($J$3:$J1014))-1)*360/28</f>
        <v>0.10870794921864459</v>
      </c>
    </row>
    <row r="1015" spans="20:33" x14ac:dyDescent="0.25">
      <c r="T1015" s="4">
        <f t="shared" si="161"/>
        <v>0.11244999999999999</v>
      </c>
      <c r="U1015" s="55">
        <f t="shared" si="162"/>
        <v>0</v>
      </c>
      <c r="V1015" s="55">
        <f t="shared" si="163"/>
        <v>0</v>
      </c>
      <c r="Y1015" s="55">
        <f t="shared" si="164"/>
        <v>0</v>
      </c>
      <c r="Z1015" s="55">
        <f t="shared" si="165"/>
        <v>0</v>
      </c>
      <c r="AA1015" s="55">
        <f t="shared" si="166"/>
        <v>9108916.2369551975</v>
      </c>
      <c r="AB1015" s="55">
        <f t="shared" si="167"/>
        <v>-9712254.5492930785</v>
      </c>
      <c r="AC1015" s="55">
        <f t="shared" si="168"/>
        <v>-603338.31233788095</v>
      </c>
      <c r="AD1015" s="55">
        <f t="shared" si="169"/>
        <v>0</v>
      </c>
      <c r="AE1015" s="14">
        <f t="shared" si="170"/>
        <v>1</v>
      </c>
      <c r="AF1015" s="14">
        <f>PRODUCT($AE$3:$AE1015)</f>
        <v>1.549318229084294</v>
      </c>
      <c r="AG1015" s="120">
        <f>(POWER(AF1015,1/COUNTA($J$3:$J1015))-1)*360/28</f>
        <v>0.10870794921864459</v>
      </c>
    </row>
    <row r="1016" spans="20:33" x14ac:dyDescent="0.25">
      <c r="T1016" s="4">
        <f t="shared" ref="T1016:T1079" si="171">_xlfn.IFNA(INDEX($E$6:$E$24,MATCH($K1016,$C$6:$C$24,1))/100,$D$1/100)</f>
        <v>0.11244999999999999</v>
      </c>
      <c r="U1016" s="55">
        <f t="shared" ref="U1016:U1079" si="172">(-1*S1016)*T1016*Q1016/360</f>
        <v>0</v>
      </c>
      <c r="V1016" s="55">
        <f t="shared" si="163"/>
        <v>0</v>
      </c>
      <c r="Y1016" s="55">
        <f t="shared" si="164"/>
        <v>0</v>
      </c>
      <c r="Z1016" s="55">
        <f t="shared" si="165"/>
        <v>0</v>
      </c>
      <c r="AA1016" s="55">
        <f t="shared" si="166"/>
        <v>9108916.2369551975</v>
      </c>
      <c r="AB1016" s="55">
        <f t="shared" si="167"/>
        <v>-9712254.5492930785</v>
      </c>
      <c r="AC1016" s="55">
        <f t="shared" si="168"/>
        <v>-603338.31233788095</v>
      </c>
      <c r="AD1016" s="55">
        <f t="shared" si="169"/>
        <v>0</v>
      </c>
      <c r="AE1016" s="14">
        <f t="shared" si="170"/>
        <v>1</v>
      </c>
      <c r="AF1016" s="14">
        <f>PRODUCT($AE$3:$AE1016)</f>
        <v>1.549318229084294</v>
      </c>
      <c r="AG1016" s="120">
        <f>(POWER(AF1016,1/COUNTA($J$3:$J1016))-1)*360/28</f>
        <v>0.10870794921864459</v>
      </c>
    </row>
    <row r="1017" spans="20:33" x14ac:dyDescent="0.25">
      <c r="T1017" s="4">
        <f t="shared" si="171"/>
        <v>0.11244999999999999</v>
      </c>
      <c r="U1017" s="55">
        <f t="shared" si="172"/>
        <v>0</v>
      </c>
      <c r="V1017" s="55">
        <f t="shared" si="163"/>
        <v>0</v>
      </c>
      <c r="Y1017" s="55">
        <f t="shared" si="164"/>
        <v>0</v>
      </c>
      <c r="Z1017" s="55">
        <f t="shared" si="165"/>
        <v>0</v>
      </c>
      <c r="AA1017" s="55">
        <f t="shared" si="166"/>
        <v>9108916.2369551975</v>
      </c>
      <c r="AB1017" s="55">
        <f t="shared" si="167"/>
        <v>-9712254.5492930785</v>
      </c>
      <c r="AC1017" s="55">
        <f t="shared" si="168"/>
        <v>-603338.31233788095</v>
      </c>
      <c r="AD1017" s="55">
        <f t="shared" si="169"/>
        <v>0</v>
      </c>
      <c r="AE1017" s="14">
        <f t="shared" si="170"/>
        <v>1</v>
      </c>
      <c r="AF1017" s="14">
        <f>PRODUCT($AE$3:$AE1017)</f>
        <v>1.549318229084294</v>
      </c>
      <c r="AG1017" s="120">
        <f>(POWER(AF1017,1/COUNTA($J$3:$J1017))-1)*360/28</f>
        <v>0.10870794921864459</v>
      </c>
    </row>
    <row r="1018" spans="20:33" x14ac:dyDescent="0.25">
      <c r="T1018" s="4">
        <f t="shared" si="171"/>
        <v>0.11244999999999999</v>
      </c>
      <c r="U1018" s="55">
        <f t="shared" si="172"/>
        <v>0</v>
      </c>
      <c r="V1018" s="55">
        <f t="shared" si="163"/>
        <v>0</v>
      </c>
      <c r="Y1018" s="55">
        <f t="shared" si="164"/>
        <v>0</v>
      </c>
      <c r="Z1018" s="55">
        <f t="shared" si="165"/>
        <v>0</v>
      </c>
      <c r="AA1018" s="55">
        <f t="shared" si="166"/>
        <v>9108916.2369551975</v>
      </c>
      <c r="AB1018" s="55">
        <f t="shared" si="167"/>
        <v>-9712254.5492930785</v>
      </c>
      <c r="AC1018" s="55">
        <f t="shared" si="168"/>
        <v>-603338.31233788095</v>
      </c>
      <c r="AD1018" s="55">
        <f t="shared" si="169"/>
        <v>0</v>
      </c>
      <c r="AE1018" s="14">
        <f t="shared" si="170"/>
        <v>1</v>
      </c>
      <c r="AF1018" s="14">
        <f>PRODUCT($AE$3:$AE1018)</f>
        <v>1.549318229084294</v>
      </c>
      <c r="AG1018" s="120">
        <f>(POWER(AF1018,1/COUNTA($J$3:$J1018))-1)*360/28</f>
        <v>0.10870794921864459</v>
      </c>
    </row>
    <row r="1019" spans="20:33" x14ac:dyDescent="0.25">
      <c r="T1019" s="4">
        <f t="shared" si="171"/>
        <v>0.11244999999999999</v>
      </c>
      <c r="U1019" s="55">
        <f t="shared" si="172"/>
        <v>0</v>
      </c>
      <c r="V1019" s="55">
        <f t="shared" si="163"/>
        <v>0</v>
      </c>
      <c r="Y1019" s="55">
        <f t="shared" si="164"/>
        <v>0</v>
      </c>
      <c r="Z1019" s="55">
        <f t="shared" si="165"/>
        <v>0</v>
      </c>
      <c r="AA1019" s="55">
        <f t="shared" si="166"/>
        <v>9108916.2369551975</v>
      </c>
      <c r="AB1019" s="55">
        <f t="shared" si="167"/>
        <v>-9712254.5492930785</v>
      </c>
      <c r="AC1019" s="55">
        <f t="shared" si="168"/>
        <v>-603338.31233788095</v>
      </c>
      <c r="AD1019" s="55">
        <f t="shared" si="169"/>
        <v>0</v>
      </c>
      <c r="AE1019" s="14">
        <f t="shared" si="170"/>
        <v>1</v>
      </c>
      <c r="AF1019" s="14">
        <f>PRODUCT($AE$3:$AE1019)</f>
        <v>1.549318229084294</v>
      </c>
      <c r="AG1019" s="120">
        <f>(POWER(AF1019,1/COUNTA($J$3:$J1019))-1)*360/28</f>
        <v>0.10870794921864459</v>
      </c>
    </row>
    <row r="1020" spans="20:33" x14ac:dyDescent="0.25">
      <c r="T1020" s="4">
        <f t="shared" si="171"/>
        <v>0.11244999999999999</v>
      </c>
      <c r="U1020" s="55">
        <f t="shared" si="172"/>
        <v>0</v>
      </c>
      <c r="V1020" s="55">
        <f t="shared" si="163"/>
        <v>0</v>
      </c>
      <c r="Y1020" s="55">
        <f t="shared" si="164"/>
        <v>0</v>
      </c>
      <c r="Z1020" s="55">
        <f t="shared" si="165"/>
        <v>0</v>
      </c>
      <c r="AA1020" s="55">
        <f t="shared" si="166"/>
        <v>9108916.2369551975</v>
      </c>
      <c r="AB1020" s="55">
        <f t="shared" si="167"/>
        <v>-9712254.5492930785</v>
      </c>
      <c r="AC1020" s="55">
        <f t="shared" si="168"/>
        <v>-603338.31233788095</v>
      </c>
      <c r="AD1020" s="55">
        <f t="shared" si="169"/>
        <v>0</v>
      </c>
      <c r="AE1020" s="14">
        <f t="shared" si="170"/>
        <v>1</v>
      </c>
      <c r="AF1020" s="14">
        <f>PRODUCT($AE$3:$AE1020)</f>
        <v>1.549318229084294</v>
      </c>
      <c r="AG1020" s="120">
        <f>(POWER(AF1020,1/COUNTA($J$3:$J1020))-1)*360/28</f>
        <v>0.10870794921864459</v>
      </c>
    </row>
    <row r="1021" spans="20:33" x14ac:dyDescent="0.25">
      <c r="T1021" s="4">
        <f t="shared" si="171"/>
        <v>0.11244999999999999</v>
      </c>
      <c r="U1021" s="55">
        <f t="shared" si="172"/>
        <v>0</v>
      </c>
      <c r="V1021" s="55">
        <f t="shared" si="163"/>
        <v>0</v>
      </c>
      <c r="Y1021" s="55">
        <f t="shared" si="164"/>
        <v>0</v>
      </c>
      <c r="Z1021" s="55">
        <f t="shared" si="165"/>
        <v>0</v>
      </c>
      <c r="AA1021" s="55">
        <f t="shared" si="166"/>
        <v>9108916.2369551975</v>
      </c>
      <c r="AB1021" s="55">
        <f t="shared" si="167"/>
        <v>-9712254.5492930785</v>
      </c>
      <c r="AC1021" s="55">
        <f t="shared" si="168"/>
        <v>-603338.31233788095</v>
      </c>
      <c r="AD1021" s="55">
        <f t="shared" si="169"/>
        <v>0</v>
      </c>
      <c r="AE1021" s="14">
        <f t="shared" si="170"/>
        <v>1</v>
      </c>
      <c r="AF1021" s="14">
        <f>PRODUCT($AE$3:$AE1021)</f>
        <v>1.549318229084294</v>
      </c>
      <c r="AG1021" s="120">
        <f>(POWER(AF1021,1/COUNTA($J$3:$J1021))-1)*360/28</f>
        <v>0.10870794921864459</v>
      </c>
    </row>
    <row r="1022" spans="20:33" x14ac:dyDescent="0.25">
      <c r="T1022" s="4">
        <f t="shared" si="171"/>
        <v>0.11244999999999999</v>
      </c>
      <c r="U1022" s="55">
        <f t="shared" si="172"/>
        <v>0</v>
      </c>
      <c r="V1022" s="55">
        <f t="shared" si="163"/>
        <v>0</v>
      </c>
      <c r="Y1022" s="55">
        <f t="shared" si="164"/>
        <v>0</v>
      </c>
      <c r="Z1022" s="55">
        <f t="shared" si="165"/>
        <v>0</v>
      </c>
      <c r="AA1022" s="55">
        <f t="shared" si="166"/>
        <v>9108916.2369551975</v>
      </c>
      <c r="AB1022" s="55">
        <f t="shared" si="167"/>
        <v>-9712254.5492930785</v>
      </c>
      <c r="AC1022" s="55">
        <f t="shared" si="168"/>
        <v>-603338.31233788095</v>
      </c>
      <c r="AD1022" s="55">
        <f t="shared" si="169"/>
        <v>0</v>
      </c>
      <c r="AE1022" s="14">
        <f t="shared" si="170"/>
        <v>1</v>
      </c>
      <c r="AF1022" s="14">
        <f>PRODUCT($AE$3:$AE1022)</f>
        <v>1.549318229084294</v>
      </c>
      <c r="AG1022" s="120">
        <f>(POWER(AF1022,1/COUNTA($J$3:$J1022))-1)*360/28</f>
        <v>0.10870794921864459</v>
      </c>
    </row>
    <row r="1023" spans="20:33" x14ac:dyDescent="0.25">
      <c r="T1023" s="4">
        <f t="shared" si="171"/>
        <v>0.11244999999999999</v>
      </c>
      <c r="U1023" s="55">
        <f t="shared" si="172"/>
        <v>0</v>
      </c>
      <c r="V1023" s="55">
        <f t="shared" si="163"/>
        <v>0</v>
      </c>
      <c r="Y1023" s="55">
        <f t="shared" si="164"/>
        <v>0</v>
      </c>
      <c r="Z1023" s="55">
        <f t="shared" si="165"/>
        <v>0</v>
      </c>
      <c r="AA1023" s="55">
        <f t="shared" si="166"/>
        <v>9108916.2369551975</v>
      </c>
      <c r="AB1023" s="55">
        <f t="shared" si="167"/>
        <v>-9712254.5492930785</v>
      </c>
      <c r="AC1023" s="55">
        <f t="shared" si="168"/>
        <v>-603338.31233788095</v>
      </c>
      <c r="AD1023" s="55">
        <f t="shared" si="169"/>
        <v>0</v>
      </c>
      <c r="AE1023" s="14">
        <f t="shared" si="170"/>
        <v>1</v>
      </c>
      <c r="AF1023" s="14">
        <f>PRODUCT($AE$3:$AE1023)</f>
        <v>1.549318229084294</v>
      </c>
      <c r="AG1023" s="120">
        <f>(POWER(AF1023,1/COUNTA($J$3:$J1023))-1)*360/28</f>
        <v>0.10870794921864459</v>
      </c>
    </row>
    <row r="1024" spans="20:33" x14ac:dyDescent="0.25">
      <c r="T1024" s="4">
        <f t="shared" si="171"/>
        <v>0.11244999999999999</v>
      </c>
      <c r="U1024" s="55">
        <f t="shared" si="172"/>
        <v>0</v>
      </c>
      <c r="V1024" s="55">
        <f t="shared" si="163"/>
        <v>0</v>
      </c>
      <c r="Y1024" s="55">
        <f t="shared" si="164"/>
        <v>0</v>
      </c>
      <c r="Z1024" s="55">
        <f t="shared" si="165"/>
        <v>0</v>
      </c>
      <c r="AA1024" s="55">
        <f t="shared" si="166"/>
        <v>9108916.2369551975</v>
      </c>
      <c r="AB1024" s="55">
        <f t="shared" si="167"/>
        <v>-9712254.5492930785</v>
      </c>
      <c r="AC1024" s="55">
        <f t="shared" si="168"/>
        <v>-603338.31233788095</v>
      </c>
      <c r="AD1024" s="55">
        <f t="shared" si="169"/>
        <v>0</v>
      </c>
      <c r="AE1024" s="14">
        <f t="shared" si="170"/>
        <v>1</v>
      </c>
      <c r="AF1024" s="14">
        <f>PRODUCT($AE$3:$AE1024)</f>
        <v>1.549318229084294</v>
      </c>
      <c r="AG1024" s="120">
        <f>(POWER(AF1024,1/COUNTA($J$3:$J1024))-1)*360/28</f>
        <v>0.10870794921864459</v>
      </c>
    </row>
    <row r="1025" spans="20:33" x14ac:dyDescent="0.25">
      <c r="T1025" s="4">
        <f t="shared" si="171"/>
        <v>0.11244999999999999</v>
      </c>
      <c r="U1025" s="55">
        <f t="shared" si="172"/>
        <v>0</v>
      </c>
      <c r="V1025" s="55">
        <f t="shared" si="163"/>
        <v>0</v>
      </c>
      <c r="Y1025" s="55">
        <f t="shared" si="164"/>
        <v>0</v>
      </c>
      <c r="Z1025" s="55">
        <f t="shared" si="165"/>
        <v>0</v>
      </c>
      <c r="AA1025" s="55">
        <f t="shared" si="166"/>
        <v>9108916.2369551975</v>
      </c>
      <c r="AB1025" s="55">
        <f t="shared" si="167"/>
        <v>-9712254.5492930785</v>
      </c>
      <c r="AC1025" s="55">
        <f t="shared" si="168"/>
        <v>-603338.31233788095</v>
      </c>
      <c r="AD1025" s="55">
        <f t="shared" si="169"/>
        <v>0</v>
      </c>
      <c r="AE1025" s="14">
        <f t="shared" si="170"/>
        <v>1</v>
      </c>
      <c r="AF1025" s="14">
        <f>PRODUCT($AE$3:$AE1025)</f>
        <v>1.549318229084294</v>
      </c>
      <c r="AG1025" s="120">
        <f>(POWER(AF1025,1/COUNTA($J$3:$J1025))-1)*360/28</f>
        <v>0.10870794921864459</v>
      </c>
    </row>
    <row r="1026" spans="20:33" x14ac:dyDescent="0.25">
      <c r="T1026" s="4">
        <f t="shared" si="171"/>
        <v>0.11244999999999999</v>
      </c>
      <c r="U1026" s="55">
        <f t="shared" si="172"/>
        <v>0</v>
      </c>
      <c r="V1026" s="55">
        <f t="shared" si="163"/>
        <v>0</v>
      </c>
      <c r="Y1026" s="55">
        <f t="shared" si="164"/>
        <v>0</v>
      </c>
      <c r="Z1026" s="55">
        <f t="shared" si="165"/>
        <v>0</v>
      </c>
      <c r="AA1026" s="55">
        <f t="shared" si="166"/>
        <v>9108916.2369551975</v>
      </c>
      <c r="AB1026" s="55">
        <f t="shared" si="167"/>
        <v>-9712254.5492930785</v>
      </c>
      <c r="AC1026" s="55">
        <f t="shared" si="168"/>
        <v>-603338.31233788095</v>
      </c>
      <c r="AD1026" s="55">
        <f t="shared" si="169"/>
        <v>0</v>
      </c>
      <c r="AE1026" s="14">
        <f t="shared" si="170"/>
        <v>1</v>
      </c>
      <c r="AF1026" s="14">
        <f>PRODUCT($AE$3:$AE1026)</f>
        <v>1.549318229084294</v>
      </c>
      <c r="AG1026" s="120">
        <f>(POWER(AF1026,1/COUNTA($J$3:$J1026))-1)*360/28</f>
        <v>0.10870794921864459</v>
      </c>
    </row>
    <row r="1027" spans="20:33" x14ac:dyDescent="0.25">
      <c r="T1027" s="4">
        <f t="shared" si="171"/>
        <v>0.11244999999999999</v>
      </c>
      <c r="U1027" s="55">
        <f t="shared" si="172"/>
        <v>0</v>
      </c>
      <c r="V1027" s="55">
        <f t="shared" si="163"/>
        <v>0</v>
      </c>
      <c r="Y1027" s="55">
        <f t="shared" si="164"/>
        <v>0</v>
      </c>
      <c r="Z1027" s="55">
        <f t="shared" si="165"/>
        <v>0</v>
      </c>
      <c r="AA1027" s="55">
        <f t="shared" si="166"/>
        <v>9108916.2369551975</v>
      </c>
      <c r="AB1027" s="55">
        <f t="shared" si="167"/>
        <v>-9712254.5492930785</v>
      </c>
      <c r="AC1027" s="55">
        <f t="shared" si="168"/>
        <v>-603338.31233788095</v>
      </c>
      <c r="AD1027" s="55">
        <f t="shared" si="169"/>
        <v>0</v>
      </c>
      <c r="AE1027" s="14">
        <f t="shared" si="170"/>
        <v>1</v>
      </c>
      <c r="AF1027" s="14">
        <f>PRODUCT($AE$3:$AE1027)</f>
        <v>1.549318229084294</v>
      </c>
      <c r="AG1027" s="120">
        <f>(POWER(AF1027,1/COUNTA($J$3:$J1027))-1)*360/28</f>
        <v>0.10870794921864459</v>
      </c>
    </row>
    <row r="1028" spans="20:33" x14ac:dyDescent="0.25">
      <c r="T1028" s="4">
        <f t="shared" si="171"/>
        <v>0.11244999999999999</v>
      </c>
      <c r="U1028" s="55">
        <f t="shared" si="172"/>
        <v>0</v>
      </c>
      <c r="V1028" s="55">
        <f t="shared" ref="V1028:V1091" si="173">+N1028+U1028</f>
        <v>0</v>
      </c>
      <c r="Y1028" s="55">
        <f t="shared" si="164"/>
        <v>0</v>
      </c>
      <c r="Z1028" s="55">
        <f t="shared" si="165"/>
        <v>0</v>
      </c>
      <c r="AA1028" s="55">
        <f t="shared" si="166"/>
        <v>9108916.2369551975</v>
      </c>
      <c r="AB1028" s="55">
        <f t="shared" si="167"/>
        <v>-9712254.5492930785</v>
      </c>
      <c r="AC1028" s="55">
        <f t="shared" si="168"/>
        <v>-603338.31233788095</v>
      </c>
      <c r="AD1028" s="55">
        <f t="shared" si="169"/>
        <v>0</v>
      </c>
      <c r="AE1028" s="14">
        <f t="shared" si="170"/>
        <v>1</v>
      </c>
      <c r="AF1028" s="14">
        <f>PRODUCT($AE$3:$AE1028)</f>
        <v>1.549318229084294</v>
      </c>
      <c r="AG1028" s="120">
        <f>(POWER(AF1028,1/COUNTA($J$3:$J1028))-1)*360/28</f>
        <v>0.10870794921864459</v>
      </c>
    </row>
    <row r="1029" spans="20:33" x14ac:dyDescent="0.25">
      <c r="T1029" s="4">
        <f t="shared" si="171"/>
        <v>0.11244999999999999</v>
      </c>
      <c r="U1029" s="55">
        <f t="shared" si="172"/>
        <v>0</v>
      </c>
      <c r="V1029" s="55">
        <f t="shared" si="173"/>
        <v>0</v>
      </c>
      <c r="Y1029" s="55">
        <f t="shared" si="164"/>
        <v>0</v>
      </c>
      <c r="Z1029" s="55">
        <f t="shared" si="165"/>
        <v>0</v>
      </c>
      <c r="AA1029" s="55">
        <f t="shared" si="166"/>
        <v>9108916.2369551975</v>
      </c>
      <c r="AB1029" s="55">
        <f t="shared" si="167"/>
        <v>-9712254.5492930785</v>
      </c>
      <c r="AC1029" s="55">
        <f t="shared" si="168"/>
        <v>-603338.31233788095</v>
      </c>
      <c r="AD1029" s="55">
        <f t="shared" si="169"/>
        <v>0</v>
      </c>
      <c r="AE1029" s="14">
        <f t="shared" si="170"/>
        <v>1</v>
      </c>
      <c r="AF1029" s="14">
        <f>PRODUCT($AE$3:$AE1029)</f>
        <v>1.549318229084294</v>
      </c>
      <c r="AG1029" s="120">
        <f>(POWER(AF1029,1/COUNTA($J$3:$J1029))-1)*360/28</f>
        <v>0.10870794921864459</v>
      </c>
    </row>
    <row r="1030" spans="20:33" x14ac:dyDescent="0.25">
      <c r="T1030" s="4">
        <f t="shared" si="171"/>
        <v>0.11244999999999999</v>
      </c>
      <c r="U1030" s="55">
        <f t="shared" si="172"/>
        <v>0</v>
      </c>
      <c r="V1030" s="55">
        <f t="shared" si="173"/>
        <v>0</v>
      </c>
      <c r="Y1030" s="55">
        <f t="shared" ref="Y1030:Y1093" si="174">+P1030*X1030</f>
        <v>0</v>
      </c>
      <c r="Z1030" s="55">
        <f t="shared" ref="Z1030:Z1093" si="175">+S1030*$Z$2*$Q1030/360</f>
        <v>0</v>
      </c>
      <c r="AA1030" s="55">
        <f t="shared" ref="AA1030:AA1093" si="176">+AA1029*(1+$Z$2*$Q1030/360)+Z1030</f>
        <v>9108916.2369551975</v>
      </c>
      <c r="AB1030" s="55">
        <f t="shared" ref="AB1030:AB1093" si="177">+AB1029*(1+$W1030*$Q1030/360)+O1030</f>
        <v>-9712254.5492930785</v>
      </c>
      <c r="AC1030" s="55">
        <f t="shared" ref="AC1030:AC1093" si="178">+AA1030+AB1030</f>
        <v>-603338.31233788095</v>
      </c>
      <c r="AD1030" s="55">
        <f t="shared" ref="AD1030:AD1093" si="179">+AC1030*X1030</f>
        <v>0</v>
      </c>
      <c r="AE1030" s="14">
        <f t="shared" ref="AE1030:AE1093" si="180">+(1+W1030*Q1030/360)</f>
        <v>1</v>
      </c>
      <c r="AF1030" s="14">
        <f>PRODUCT($AE$3:$AE1030)</f>
        <v>1.549318229084294</v>
      </c>
      <c r="AG1030" s="120">
        <f>(POWER(AF1030,1/COUNTA($J$3:$J1030))-1)*360/28</f>
        <v>0.10870794921864459</v>
      </c>
    </row>
    <row r="1031" spans="20:33" x14ac:dyDescent="0.25">
      <c r="T1031" s="4">
        <f t="shared" si="171"/>
        <v>0.11244999999999999</v>
      </c>
      <c r="U1031" s="55">
        <f t="shared" si="172"/>
        <v>0</v>
      </c>
      <c r="V1031" s="55">
        <f t="shared" si="173"/>
        <v>0</v>
      </c>
      <c r="Y1031" s="55">
        <f t="shared" si="174"/>
        <v>0</v>
      </c>
      <c r="Z1031" s="55">
        <f t="shared" si="175"/>
        <v>0</v>
      </c>
      <c r="AA1031" s="55">
        <f t="shared" si="176"/>
        <v>9108916.2369551975</v>
      </c>
      <c r="AB1031" s="55">
        <f t="shared" si="177"/>
        <v>-9712254.5492930785</v>
      </c>
      <c r="AC1031" s="55">
        <f t="shared" si="178"/>
        <v>-603338.31233788095</v>
      </c>
      <c r="AD1031" s="55">
        <f t="shared" si="179"/>
        <v>0</v>
      </c>
      <c r="AE1031" s="14">
        <f t="shared" si="180"/>
        <v>1</v>
      </c>
      <c r="AF1031" s="14">
        <f>PRODUCT($AE$3:$AE1031)</f>
        <v>1.549318229084294</v>
      </c>
      <c r="AG1031" s="120">
        <f>(POWER(AF1031,1/COUNTA($J$3:$J1031))-1)*360/28</f>
        <v>0.10870794921864459</v>
      </c>
    </row>
    <row r="1032" spans="20:33" x14ac:dyDescent="0.25">
      <c r="T1032" s="4">
        <f t="shared" si="171"/>
        <v>0.11244999999999999</v>
      </c>
      <c r="U1032" s="55">
        <f t="shared" si="172"/>
        <v>0</v>
      </c>
      <c r="V1032" s="55">
        <f t="shared" si="173"/>
        <v>0</v>
      </c>
      <c r="Y1032" s="55">
        <f t="shared" si="174"/>
        <v>0</v>
      </c>
      <c r="Z1032" s="55">
        <f t="shared" si="175"/>
        <v>0</v>
      </c>
      <c r="AA1032" s="55">
        <f t="shared" si="176"/>
        <v>9108916.2369551975</v>
      </c>
      <c r="AB1032" s="55">
        <f t="shared" si="177"/>
        <v>-9712254.5492930785</v>
      </c>
      <c r="AC1032" s="55">
        <f t="shared" si="178"/>
        <v>-603338.31233788095</v>
      </c>
      <c r="AD1032" s="55">
        <f t="shared" si="179"/>
        <v>0</v>
      </c>
      <c r="AE1032" s="14">
        <f t="shared" si="180"/>
        <v>1</v>
      </c>
      <c r="AF1032" s="14">
        <f>PRODUCT($AE$3:$AE1032)</f>
        <v>1.549318229084294</v>
      </c>
      <c r="AG1032" s="120">
        <f>(POWER(AF1032,1/COUNTA($J$3:$J1032))-1)*360/28</f>
        <v>0.10870794921864459</v>
      </c>
    </row>
    <row r="1033" spans="20:33" x14ac:dyDescent="0.25">
      <c r="T1033" s="4">
        <f t="shared" si="171"/>
        <v>0.11244999999999999</v>
      </c>
      <c r="U1033" s="55">
        <f t="shared" si="172"/>
        <v>0</v>
      </c>
      <c r="V1033" s="55">
        <f t="shared" si="173"/>
        <v>0</v>
      </c>
      <c r="Y1033" s="55">
        <f t="shared" si="174"/>
        <v>0</v>
      </c>
      <c r="Z1033" s="55">
        <f t="shared" si="175"/>
        <v>0</v>
      </c>
      <c r="AA1033" s="55">
        <f t="shared" si="176"/>
        <v>9108916.2369551975</v>
      </c>
      <c r="AB1033" s="55">
        <f t="shared" si="177"/>
        <v>-9712254.5492930785</v>
      </c>
      <c r="AC1033" s="55">
        <f t="shared" si="178"/>
        <v>-603338.31233788095</v>
      </c>
      <c r="AD1033" s="55">
        <f t="shared" si="179"/>
        <v>0</v>
      </c>
      <c r="AE1033" s="14">
        <f t="shared" si="180"/>
        <v>1</v>
      </c>
      <c r="AF1033" s="14">
        <f>PRODUCT($AE$3:$AE1033)</f>
        <v>1.549318229084294</v>
      </c>
      <c r="AG1033" s="120">
        <f>(POWER(AF1033,1/COUNTA($J$3:$J1033))-1)*360/28</f>
        <v>0.10870794921864459</v>
      </c>
    </row>
    <row r="1034" spans="20:33" x14ac:dyDescent="0.25">
      <c r="T1034" s="4">
        <f t="shared" si="171"/>
        <v>0.11244999999999999</v>
      </c>
      <c r="U1034" s="55">
        <f t="shared" si="172"/>
        <v>0</v>
      </c>
      <c r="V1034" s="55">
        <f t="shared" si="173"/>
        <v>0</v>
      </c>
      <c r="Y1034" s="55">
        <f t="shared" si="174"/>
        <v>0</v>
      </c>
      <c r="Z1034" s="55">
        <f t="shared" si="175"/>
        <v>0</v>
      </c>
      <c r="AA1034" s="55">
        <f t="shared" si="176"/>
        <v>9108916.2369551975</v>
      </c>
      <c r="AB1034" s="55">
        <f t="shared" si="177"/>
        <v>-9712254.5492930785</v>
      </c>
      <c r="AC1034" s="55">
        <f t="shared" si="178"/>
        <v>-603338.31233788095</v>
      </c>
      <c r="AD1034" s="55">
        <f t="shared" si="179"/>
        <v>0</v>
      </c>
      <c r="AE1034" s="14">
        <f t="shared" si="180"/>
        <v>1</v>
      </c>
      <c r="AF1034" s="14">
        <f>PRODUCT($AE$3:$AE1034)</f>
        <v>1.549318229084294</v>
      </c>
      <c r="AG1034" s="120">
        <f>(POWER(AF1034,1/COUNTA($J$3:$J1034))-1)*360/28</f>
        <v>0.10870794921864459</v>
      </c>
    </row>
    <row r="1035" spans="20:33" x14ac:dyDescent="0.25">
      <c r="T1035" s="4">
        <f t="shared" si="171"/>
        <v>0.11244999999999999</v>
      </c>
      <c r="U1035" s="55">
        <f t="shared" si="172"/>
        <v>0</v>
      </c>
      <c r="V1035" s="55">
        <f t="shared" si="173"/>
        <v>0</v>
      </c>
      <c r="Y1035" s="55">
        <f t="shared" si="174"/>
        <v>0</v>
      </c>
      <c r="Z1035" s="55">
        <f t="shared" si="175"/>
        <v>0</v>
      </c>
      <c r="AA1035" s="55">
        <f t="shared" si="176"/>
        <v>9108916.2369551975</v>
      </c>
      <c r="AB1035" s="55">
        <f t="shared" si="177"/>
        <v>-9712254.5492930785</v>
      </c>
      <c r="AC1035" s="55">
        <f t="shared" si="178"/>
        <v>-603338.31233788095</v>
      </c>
      <c r="AD1035" s="55">
        <f t="shared" si="179"/>
        <v>0</v>
      </c>
      <c r="AE1035" s="14">
        <f t="shared" si="180"/>
        <v>1</v>
      </c>
      <c r="AF1035" s="14">
        <f>PRODUCT($AE$3:$AE1035)</f>
        <v>1.549318229084294</v>
      </c>
      <c r="AG1035" s="120">
        <f>(POWER(AF1035,1/COUNTA($J$3:$J1035))-1)*360/28</f>
        <v>0.10870794921864459</v>
      </c>
    </row>
    <row r="1036" spans="20:33" x14ac:dyDescent="0.25">
      <c r="T1036" s="4">
        <f t="shared" si="171"/>
        <v>0.11244999999999999</v>
      </c>
      <c r="U1036" s="55">
        <f t="shared" si="172"/>
        <v>0</v>
      </c>
      <c r="V1036" s="55">
        <f t="shared" si="173"/>
        <v>0</v>
      </c>
      <c r="Y1036" s="55">
        <f t="shared" si="174"/>
        <v>0</v>
      </c>
      <c r="Z1036" s="55">
        <f t="shared" si="175"/>
        <v>0</v>
      </c>
      <c r="AA1036" s="55">
        <f t="shared" si="176"/>
        <v>9108916.2369551975</v>
      </c>
      <c r="AB1036" s="55">
        <f t="shared" si="177"/>
        <v>-9712254.5492930785</v>
      </c>
      <c r="AC1036" s="55">
        <f t="shared" si="178"/>
        <v>-603338.31233788095</v>
      </c>
      <c r="AD1036" s="55">
        <f t="shared" si="179"/>
        <v>0</v>
      </c>
      <c r="AE1036" s="14">
        <f t="shared" si="180"/>
        <v>1</v>
      </c>
      <c r="AF1036" s="14">
        <f>PRODUCT($AE$3:$AE1036)</f>
        <v>1.549318229084294</v>
      </c>
      <c r="AG1036" s="120">
        <f>(POWER(AF1036,1/COUNTA($J$3:$J1036))-1)*360/28</f>
        <v>0.10870794921864459</v>
      </c>
    </row>
    <row r="1037" spans="20:33" x14ac:dyDescent="0.25">
      <c r="T1037" s="4">
        <f t="shared" si="171"/>
        <v>0.11244999999999999</v>
      </c>
      <c r="U1037" s="55">
        <f t="shared" si="172"/>
        <v>0</v>
      </c>
      <c r="V1037" s="55">
        <f t="shared" si="173"/>
        <v>0</v>
      </c>
      <c r="Y1037" s="55">
        <f t="shared" si="174"/>
        <v>0</v>
      </c>
      <c r="Z1037" s="55">
        <f t="shared" si="175"/>
        <v>0</v>
      </c>
      <c r="AA1037" s="55">
        <f t="shared" si="176"/>
        <v>9108916.2369551975</v>
      </c>
      <c r="AB1037" s="55">
        <f t="shared" si="177"/>
        <v>-9712254.5492930785</v>
      </c>
      <c r="AC1037" s="55">
        <f t="shared" si="178"/>
        <v>-603338.31233788095</v>
      </c>
      <c r="AD1037" s="55">
        <f t="shared" si="179"/>
        <v>0</v>
      </c>
      <c r="AE1037" s="14">
        <f t="shared" si="180"/>
        <v>1</v>
      </c>
      <c r="AF1037" s="14">
        <f>PRODUCT($AE$3:$AE1037)</f>
        <v>1.549318229084294</v>
      </c>
      <c r="AG1037" s="120">
        <f>(POWER(AF1037,1/COUNTA($J$3:$J1037))-1)*360/28</f>
        <v>0.10870794921864459</v>
      </c>
    </row>
    <row r="1038" spans="20:33" x14ac:dyDescent="0.25">
      <c r="T1038" s="4">
        <f t="shared" si="171"/>
        <v>0.11244999999999999</v>
      </c>
      <c r="U1038" s="55">
        <f t="shared" si="172"/>
        <v>0</v>
      </c>
      <c r="V1038" s="55">
        <f t="shared" si="173"/>
        <v>0</v>
      </c>
      <c r="Y1038" s="55">
        <f t="shared" si="174"/>
        <v>0</v>
      </c>
      <c r="Z1038" s="55">
        <f t="shared" si="175"/>
        <v>0</v>
      </c>
      <c r="AA1038" s="55">
        <f t="shared" si="176"/>
        <v>9108916.2369551975</v>
      </c>
      <c r="AB1038" s="55">
        <f t="shared" si="177"/>
        <v>-9712254.5492930785</v>
      </c>
      <c r="AC1038" s="55">
        <f t="shared" si="178"/>
        <v>-603338.31233788095</v>
      </c>
      <c r="AD1038" s="55">
        <f t="shared" si="179"/>
        <v>0</v>
      </c>
      <c r="AE1038" s="14">
        <f t="shared" si="180"/>
        <v>1</v>
      </c>
      <c r="AF1038" s="14">
        <f>PRODUCT($AE$3:$AE1038)</f>
        <v>1.549318229084294</v>
      </c>
      <c r="AG1038" s="120">
        <f>(POWER(AF1038,1/COUNTA($J$3:$J1038))-1)*360/28</f>
        <v>0.10870794921864459</v>
      </c>
    </row>
    <row r="1039" spans="20:33" x14ac:dyDescent="0.25">
      <c r="T1039" s="4">
        <f t="shared" si="171"/>
        <v>0.11244999999999999</v>
      </c>
      <c r="U1039" s="55">
        <f t="shared" si="172"/>
        <v>0</v>
      </c>
      <c r="V1039" s="55">
        <f t="shared" si="173"/>
        <v>0</v>
      </c>
      <c r="Y1039" s="55">
        <f t="shared" si="174"/>
        <v>0</v>
      </c>
      <c r="Z1039" s="55">
        <f t="shared" si="175"/>
        <v>0</v>
      </c>
      <c r="AA1039" s="55">
        <f t="shared" si="176"/>
        <v>9108916.2369551975</v>
      </c>
      <c r="AB1039" s="55">
        <f t="shared" si="177"/>
        <v>-9712254.5492930785</v>
      </c>
      <c r="AC1039" s="55">
        <f t="shared" si="178"/>
        <v>-603338.31233788095</v>
      </c>
      <c r="AD1039" s="55">
        <f t="shared" si="179"/>
        <v>0</v>
      </c>
      <c r="AE1039" s="14">
        <f t="shared" si="180"/>
        <v>1</v>
      </c>
      <c r="AF1039" s="14">
        <f>PRODUCT($AE$3:$AE1039)</f>
        <v>1.549318229084294</v>
      </c>
      <c r="AG1039" s="120">
        <f>(POWER(AF1039,1/COUNTA($J$3:$J1039))-1)*360/28</f>
        <v>0.10870794921864459</v>
      </c>
    </row>
    <row r="1040" spans="20:33" x14ac:dyDescent="0.25">
      <c r="T1040" s="4">
        <f t="shared" si="171"/>
        <v>0.11244999999999999</v>
      </c>
      <c r="U1040" s="55">
        <f t="shared" si="172"/>
        <v>0</v>
      </c>
      <c r="V1040" s="55">
        <f t="shared" si="173"/>
        <v>0</v>
      </c>
      <c r="Y1040" s="55">
        <f t="shared" si="174"/>
        <v>0</v>
      </c>
      <c r="Z1040" s="55">
        <f t="shared" si="175"/>
        <v>0</v>
      </c>
      <c r="AA1040" s="55">
        <f t="shared" si="176"/>
        <v>9108916.2369551975</v>
      </c>
      <c r="AB1040" s="55">
        <f t="shared" si="177"/>
        <v>-9712254.5492930785</v>
      </c>
      <c r="AC1040" s="55">
        <f t="shared" si="178"/>
        <v>-603338.31233788095</v>
      </c>
      <c r="AD1040" s="55">
        <f t="shared" si="179"/>
        <v>0</v>
      </c>
      <c r="AE1040" s="14">
        <f t="shared" si="180"/>
        <v>1</v>
      </c>
      <c r="AF1040" s="14">
        <f>PRODUCT($AE$3:$AE1040)</f>
        <v>1.549318229084294</v>
      </c>
      <c r="AG1040" s="120">
        <f>(POWER(AF1040,1/COUNTA($J$3:$J1040))-1)*360/28</f>
        <v>0.10870794921864459</v>
      </c>
    </row>
    <row r="1041" spans="20:33" x14ac:dyDescent="0.25">
      <c r="T1041" s="4">
        <f t="shared" si="171"/>
        <v>0.11244999999999999</v>
      </c>
      <c r="U1041" s="55">
        <f t="shared" si="172"/>
        <v>0</v>
      </c>
      <c r="V1041" s="55">
        <f t="shared" si="173"/>
        <v>0</v>
      </c>
      <c r="Y1041" s="55">
        <f t="shared" si="174"/>
        <v>0</v>
      </c>
      <c r="Z1041" s="55">
        <f t="shared" si="175"/>
        <v>0</v>
      </c>
      <c r="AA1041" s="55">
        <f t="shared" si="176"/>
        <v>9108916.2369551975</v>
      </c>
      <c r="AB1041" s="55">
        <f t="shared" si="177"/>
        <v>-9712254.5492930785</v>
      </c>
      <c r="AC1041" s="55">
        <f t="shared" si="178"/>
        <v>-603338.31233788095</v>
      </c>
      <c r="AD1041" s="55">
        <f t="shared" si="179"/>
        <v>0</v>
      </c>
      <c r="AE1041" s="14">
        <f t="shared" si="180"/>
        <v>1</v>
      </c>
      <c r="AF1041" s="14">
        <f>PRODUCT($AE$3:$AE1041)</f>
        <v>1.549318229084294</v>
      </c>
      <c r="AG1041" s="120">
        <f>(POWER(AF1041,1/COUNTA($J$3:$J1041))-1)*360/28</f>
        <v>0.10870794921864459</v>
      </c>
    </row>
    <row r="1042" spans="20:33" x14ac:dyDescent="0.25">
      <c r="T1042" s="4">
        <f t="shared" si="171"/>
        <v>0.11244999999999999</v>
      </c>
      <c r="U1042" s="55">
        <f t="shared" si="172"/>
        <v>0</v>
      </c>
      <c r="V1042" s="55">
        <f t="shared" si="173"/>
        <v>0</v>
      </c>
      <c r="Y1042" s="55">
        <f t="shared" si="174"/>
        <v>0</v>
      </c>
      <c r="Z1042" s="55">
        <f t="shared" si="175"/>
        <v>0</v>
      </c>
      <c r="AA1042" s="55">
        <f t="shared" si="176"/>
        <v>9108916.2369551975</v>
      </c>
      <c r="AB1042" s="55">
        <f t="shared" si="177"/>
        <v>-9712254.5492930785</v>
      </c>
      <c r="AC1042" s="55">
        <f t="shared" si="178"/>
        <v>-603338.31233788095</v>
      </c>
      <c r="AD1042" s="55">
        <f t="shared" si="179"/>
        <v>0</v>
      </c>
      <c r="AE1042" s="14">
        <f t="shared" si="180"/>
        <v>1</v>
      </c>
      <c r="AF1042" s="14">
        <f>PRODUCT($AE$3:$AE1042)</f>
        <v>1.549318229084294</v>
      </c>
      <c r="AG1042" s="120">
        <f>(POWER(AF1042,1/COUNTA($J$3:$J1042))-1)*360/28</f>
        <v>0.10870794921864459</v>
      </c>
    </row>
    <row r="1043" spans="20:33" x14ac:dyDescent="0.25">
      <c r="T1043" s="4">
        <f t="shared" si="171"/>
        <v>0.11244999999999999</v>
      </c>
      <c r="U1043" s="55">
        <f t="shared" si="172"/>
        <v>0</v>
      </c>
      <c r="V1043" s="55">
        <f t="shared" si="173"/>
        <v>0</v>
      </c>
      <c r="Y1043" s="55">
        <f t="shared" si="174"/>
        <v>0</v>
      </c>
      <c r="Z1043" s="55">
        <f t="shared" si="175"/>
        <v>0</v>
      </c>
      <c r="AA1043" s="55">
        <f t="shared" si="176"/>
        <v>9108916.2369551975</v>
      </c>
      <c r="AB1043" s="55">
        <f t="shared" si="177"/>
        <v>-9712254.5492930785</v>
      </c>
      <c r="AC1043" s="55">
        <f t="shared" si="178"/>
        <v>-603338.31233788095</v>
      </c>
      <c r="AD1043" s="55">
        <f t="shared" si="179"/>
        <v>0</v>
      </c>
      <c r="AE1043" s="14">
        <f t="shared" si="180"/>
        <v>1</v>
      </c>
      <c r="AF1043" s="14">
        <f>PRODUCT($AE$3:$AE1043)</f>
        <v>1.549318229084294</v>
      </c>
      <c r="AG1043" s="120">
        <f>(POWER(AF1043,1/COUNTA($J$3:$J1043))-1)*360/28</f>
        <v>0.10870794921864459</v>
      </c>
    </row>
    <row r="1044" spans="20:33" x14ac:dyDescent="0.25">
      <c r="T1044" s="4">
        <f t="shared" si="171"/>
        <v>0.11244999999999999</v>
      </c>
      <c r="U1044" s="55">
        <f t="shared" si="172"/>
        <v>0</v>
      </c>
      <c r="V1044" s="55">
        <f t="shared" si="173"/>
        <v>0</v>
      </c>
      <c r="Y1044" s="55">
        <f t="shared" si="174"/>
        <v>0</v>
      </c>
      <c r="Z1044" s="55">
        <f t="shared" si="175"/>
        <v>0</v>
      </c>
      <c r="AA1044" s="55">
        <f t="shared" si="176"/>
        <v>9108916.2369551975</v>
      </c>
      <c r="AB1044" s="55">
        <f t="shared" si="177"/>
        <v>-9712254.5492930785</v>
      </c>
      <c r="AC1044" s="55">
        <f t="shared" si="178"/>
        <v>-603338.31233788095</v>
      </c>
      <c r="AD1044" s="55">
        <f t="shared" si="179"/>
        <v>0</v>
      </c>
      <c r="AE1044" s="14">
        <f t="shared" si="180"/>
        <v>1</v>
      </c>
      <c r="AF1044" s="14">
        <f>PRODUCT($AE$3:$AE1044)</f>
        <v>1.549318229084294</v>
      </c>
      <c r="AG1044" s="120">
        <f>(POWER(AF1044,1/COUNTA($J$3:$J1044))-1)*360/28</f>
        <v>0.10870794921864459</v>
      </c>
    </row>
    <row r="1045" spans="20:33" x14ac:dyDescent="0.25">
      <c r="T1045" s="4">
        <f t="shared" si="171"/>
        <v>0.11244999999999999</v>
      </c>
      <c r="U1045" s="55">
        <f t="shared" si="172"/>
        <v>0</v>
      </c>
      <c r="V1045" s="55">
        <f t="shared" si="173"/>
        <v>0</v>
      </c>
      <c r="Y1045" s="55">
        <f t="shared" si="174"/>
        <v>0</v>
      </c>
      <c r="Z1045" s="55">
        <f t="shared" si="175"/>
        <v>0</v>
      </c>
      <c r="AA1045" s="55">
        <f t="shared" si="176"/>
        <v>9108916.2369551975</v>
      </c>
      <c r="AB1045" s="55">
        <f t="shared" si="177"/>
        <v>-9712254.5492930785</v>
      </c>
      <c r="AC1045" s="55">
        <f t="shared" si="178"/>
        <v>-603338.31233788095</v>
      </c>
      <c r="AD1045" s="55">
        <f t="shared" si="179"/>
        <v>0</v>
      </c>
      <c r="AE1045" s="14">
        <f t="shared" si="180"/>
        <v>1</v>
      </c>
      <c r="AF1045" s="14">
        <f>PRODUCT($AE$3:$AE1045)</f>
        <v>1.549318229084294</v>
      </c>
      <c r="AG1045" s="120">
        <f>(POWER(AF1045,1/COUNTA($J$3:$J1045))-1)*360/28</f>
        <v>0.10870794921864459</v>
      </c>
    </row>
    <row r="1046" spans="20:33" x14ac:dyDescent="0.25">
      <c r="T1046" s="4">
        <f t="shared" si="171"/>
        <v>0.11244999999999999</v>
      </c>
      <c r="U1046" s="55">
        <f t="shared" si="172"/>
        <v>0</v>
      </c>
      <c r="V1046" s="55">
        <f t="shared" si="173"/>
        <v>0</v>
      </c>
      <c r="Y1046" s="55">
        <f t="shared" si="174"/>
        <v>0</v>
      </c>
      <c r="Z1046" s="55">
        <f t="shared" si="175"/>
        <v>0</v>
      </c>
      <c r="AA1046" s="55">
        <f t="shared" si="176"/>
        <v>9108916.2369551975</v>
      </c>
      <c r="AB1046" s="55">
        <f t="shared" si="177"/>
        <v>-9712254.5492930785</v>
      </c>
      <c r="AC1046" s="55">
        <f t="shared" si="178"/>
        <v>-603338.31233788095</v>
      </c>
      <c r="AD1046" s="55">
        <f t="shared" si="179"/>
        <v>0</v>
      </c>
      <c r="AE1046" s="14">
        <f t="shared" si="180"/>
        <v>1</v>
      </c>
      <c r="AF1046" s="14">
        <f>PRODUCT($AE$3:$AE1046)</f>
        <v>1.549318229084294</v>
      </c>
      <c r="AG1046" s="120">
        <f>(POWER(AF1046,1/COUNTA($J$3:$J1046))-1)*360/28</f>
        <v>0.10870794921864459</v>
      </c>
    </row>
    <row r="1047" spans="20:33" x14ac:dyDescent="0.25">
      <c r="T1047" s="4">
        <f t="shared" si="171"/>
        <v>0.11244999999999999</v>
      </c>
      <c r="U1047" s="55">
        <f t="shared" si="172"/>
        <v>0</v>
      </c>
      <c r="V1047" s="55">
        <f t="shared" si="173"/>
        <v>0</v>
      </c>
      <c r="Y1047" s="55">
        <f t="shared" si="174"/>
        <v>0</v>
      </c>
      <c r="Z1047" s="55">
        <f t="shared" si="175"/>
        <v>0</v>
      </c>
      <c r="AA1047" s="55">
        <f t="shared" si="176"/>
        <v>9108916.2369551975</v>
      </c>
      <c r="AB1047" s="55">
        <f t="shared" si="177"/>
        <v>-9712254.5492930785</v>
      </c>
      <c r="AC1047" s="55">
        <f t="shared" si="178"/>
        <v>-603338.31233788095</v>
      </c>
      <c r="AD1047" s="55">
        <f t="shared" si="179"/>
        <v>0</v>
      </c>
      <c r="AE1047" s="14">
        <f t="shared" si="180"/>
        <v>1</v>
      </c>
      <c r="AF1047" s="14">
        <f>PRODUCT($AE$3:$AE1047)</f>
        <v>1.549318229084294</v>
      </c>
      <c r="AG1047" s="120">
        <f>(POWER(AF1047,1/COUNTA($J$3:$J1047))-1)*360/28</f>
        <v>0.10870794921864459</v>
      </c>
    </row>
    <row r="1048" spans="20:33" x14ac:dyDescent="0.25">
      <c r="T1048" s="4">
        <f t="shared" si="171"/>
        <v>0.11244999999999999</v>
      </c>
      <c r="U1048" s="55">
        <f t="shared" si="172"/>
        <v>0</v>
      </c>
      <c r="V1048" s="55">
        <f t="shared" si="173"/>
        <v>0</v>
      </c>
      <c r="Y1048" s="55">
        <f t="shared" si="174"/>
        <v>0</v>
      </c>
      <c r="Z1048" s="55">
        <f t="shared" si="175"/>
        <v>0</v>
      </c>
      <c r="AA1048" s="55">
        <f t="shared" si="176"/>
        <v>9108916.2369551975</v>
      </c>
      <c r="AB1048" s="55">
        <f t="shared" si="177"/>
        <v>-9712254.5492930785</v>
      </c>
      <c r="AC1048" s="55">
        <f t="shared" si="178"/>
        <v>-603338.31233788095</v>
      </c>
      <c r="AD1048" s="55">
        <f t="shared" si="179"/>
        <v>0</v>
      </c>
      <c r="AE1048" s="14">
        <f t="shared" si="180"/>
        <v>1</v>
      </c>
      <c r="AF1048" s="14">
        <f>PRODUCT($AE$3:$AE1048)</f>
        <v>1.549318229084294</v>
      </c>
      <c r="AG1048" s="120">
        <f>(POWER(AF1048,1/COUNTA($J$3:$J1048))-1)*360/28</f>
        <v>0.10870794921864459</v>
      </c>
    </row>
    <row r="1049" spans="20:33" x14ac:dyDescent="0.25">
      <c r="T1049" s="4">
        <f t="shared" si="171"/>
        <v>0.11244999999999999</v>
      </c>
      <c r="U1049" s="55">
        <f t="shared" si="172"/>
        <v>0</v>
      </c>
      <c r="V1049" s="55">
        <f t="shared" si="173"/>
        <v>0</v>
      </c>
      <c r="Y1049" s="55">
        <f t="shared" si="174"/>
        <v>0</v>
      </c>
      <c r="Z1049" s="55">
        <f t="shared" si="175"/>
        <v>0</v>
      </c>
      <c r="AA1049" s="55">
        <f t="shared" si="176"/>
        <v>9108916.2369551975</v>
      </c>
      <c r="AB1049" s="55">
        <f t="shared" si="177"/>
        <v>-9712254.5492930785</v>
      </c>
      <c r="AC1049" s="55">
        <f t="shared" si="178"/>
        <v>-603338.31233788095</v>
      </c>
      <c r="AD1049" s="55">
        <f t="shared" si="179"/>
        <v>0</v>
      </c>
      <c r="AE1049" s="14">
        <f t="shared" si="180"/>
        <v>1</v>
      </c>
      <c r="AF1049" s="14">
        <f>PRODUCT($AE$3:$AE1049)</f>
        <v>1.549318229084294</v>
      </c>
      <c r="AG1049" s="120">
        <f>(POWER(AF1049,1/COUNTA($J$3:$J1049))-1)*360/28</f>
        <v>0.10870794921864459</v>
      </c>
    </row>
    <row r="1050" spans="20:33" x14ac:dyDescent="0.25">
      <c r="T1050" s="4">
        <f t="shared" si="171"/>
        <v>0.11244999999999999</v>
      </c>
      <c r="U1050" s="55">
        <f t="shared" si="172"/>
        <v>0</v>
      </c>
      <c r="V1050" s="55">
        <f t="shared" si="173"/>
        <v>0</v>
      </c>
      <c r="Y1050" s="55">
        <f t="shared" si="174"/>
        <v>0</v>
      </c>
      <c r="Z1050" s="55">
        <f t="shared" si="175"/>
        <v>0</v>
      </c>
      <c r="AA1050" s="55">
        <f t="shared" si="176"/>
        <v>9108916.2369551975</v>
      </c>
      <c r="AB1050" s="55">
        <f t="shared" si="177"/>
        <v>-9712254.5492930785</v>
      </c>
      <c r="AC1050" s="55">
        <f t="shared" si="178"/>
        <v>-603338.31233788095</v>
      </c>
      <c r="AD1050" s="55">
        <f t="shared" si="179"/>
        <v>0</v>
      </c>
      <c r="AE1050" s="14">
        <f t="shared" si="180"/>
        <v>1</v>
      </c>
      <c r="AF1050" s="14">
        <f>PRODUCT($AE$3:$AE1050)</f>
        <v>1.549318229084294</v>
      </c>
      <c r="AG1050" s="120">
        <f>(POWER(AF1050,1/COUNTA($J$3:$J1050))-1)*360/28</f>
        <v>0.10870794921864459</v>
      </c>
    </row>
    <row r="1051" spans="20:33" x14ac:dyDescent="0.25">
      <c r="T1051" s="4">
        <f t="shared" si="171"/>
        <v>0.11244999999999999</v>
      </c>
      <c r="U1051" s="55">
        <f t="shared" si="172"/>
        <v>0</v>
      </c>
      <c r="V1051" s="55">
        <f t="shared" si="173"/>
        <v>0</v>
      </c>
      <c r="Y1051" s="55">
        <f t="shared" si="174"/>
        <v>0</v>
      </c>
      <c r="Z1051" s="55">
        <f t="shared" si="175"/>
        <v>0</v>
      </c>
      <c r="AA1051" s="55">
        <f t="shared" si="176"/>
        <v>9108916.2369551975</v>
      </c>
      <c r="AB1051" s="55">
        <f t="shared" si="177"/>
        <v>-9712254.5492930785</v>
      </c>
      <c r="AC1051" s="55">
        <f t="shared" si="178"/>
        <v>-603338.31233788095</v>
      </c>
      <c r="AD1051" s="55">
        <f t="shared" si="179"/>
        <v>0</v>
      </c>
      <c r="AE1051" s="14">
        <f t="shared" si="180"/>
        <v>1</v>
      </c>
      <c r="AF1051" s="14">
        <f>PRODUCT($AE$3:$AE1051)</f>
        <v>1.549318229084294</v>
      </c>
      <c r="AG1051" s="120">
        <f>(POWER(AF1051,1/COUNTA($J$3:$J1051))-1)*360/28</f>
        <v>0.10870794921864459</v>
      </c>
    </row>
    <row r="1052" spans="20:33" x14ac:dyDescent="0.25">
      <c r="T1052" s="4">
        <f t="shared" si="171"/>
        <v>0.11244999999999999</v>
      </c>
      <c r="U1052" s="55">
        <f t="shared" si="172"/>
        <v>0</v>
      </c>
      <c r="V1052" s="55">
        <f t="shared" si="173"/>
        <v>0</v>
      </c>
      <c r="Y1052" s="55">
        <f t="shared" si="174"/>
        <v>0</v>
      </c>
      <c r="Z1052" s="55">
        <f t="shared" si="175"/>
        <v>0</v>
      </c>
      <c r="AA1052" s="55">
        <f t="shared" si="176"/>
        <v>9108916.2369551975</v>
      </c>
      <c r="AB1052" s="55">
        <f t="shared" si="177"/>
        <v>-9712254.5492930785</v>
      </c>
      <c r="AC1052" s="55">
        <f t="shared" si="178"/>
        <v>-603338.31233788095</v>
      </c>
      <c r="AD1052" s="55">
        <f t="shared" si="179"/>
        <v>0</v>
      </c>
      <c r="AE1052" s="14">
        <f t="shared" si="180"/>
        <v>1</v>
      </c>
      <c r="AF1052" s="14">
        <f>PRODUCT($AE$3:$AE1052)</f>
        <v>1.549318229084294</v>
      </c>
      <c r="AG1052" s="120">
        <f>(POWER(AF1052,1/COUNTA($J$3:$J1052))-1)*360/28</f>
        <v>0.10870794921864459</v>
      </c>
    </row>
    <row r="1053" spans="20:33" x14ac:dyDescent="0.25">
      <c r="T1053" s="4">
        <f t="shared" si="171"/>
        <v>0.11244999999999999</v>
      </c>
      <c r="U1053" s="55">
        <f t="shared" si="172"/>
        <v>0</v>
      </c>
      <c r="V1053" s="55">
        <f t="shared" si="173"/>
        <v>0</v>
      </c>
      <c r="Y1053" s="55">
        <f t="shared" si="174"/>
        <v>0</v>
      </c>
      <c r="Z1053" s="55">
        <f t="shared" si="175"/>
        <v>0</v>
      </c>
      <c r="AA1053" s="55">
        <f t="shared" si="176"/>
        <v>9108916.2369551975</v>
      </c>
      <c r="AB1053" s="55">
        <f t="shared" si="177"/>
        <v>-9712254.5492930785</v>
      </c>
      <c r="AC1053" s="55">
        <f t="shared" si="178"/>
        <v>-603338.31233788095</v>
      </c>
      <c r="AD1053" s="55">
        <f t="shared" si="179"/>
        <v>0</v>
      </c>
      <c r="AE1053" s="14">
        <f t="shared" si="180"/>
        <v>1</v>
      </c>
      <c r="AF1053" s="14">
        <f>PRODUCT($AE$3:$AE1053)</f>
        <v>1.549318229084294</v>
      </c>
      <c r="AG1053" s="120">
        <f>(POWER(AF1053,1/COUNTA($J$3:$J1053))-1)*360/28</f>
        <v>0.10870794921864459</v>
      </c>
    </row>
    <row r="1054" spans="20:33" x14ac:dyDescent="0.25">
      <c r="T1054" s="4">
        <f t="shared" si="171"/>
        <v>0.11244999999999999</v>
      </c>
      <c r="U1054" s="55">
        <f t="shared" si="172"/>
        <v>0</v>
      </c>
      <c r="V1054" s="55">
        <f t="shared" si="173"/>
        <v>0</v>
      </c>
      <c r="Y1054" s="55">
        <f t="shared" si="174"/>
        <v>0</v>
      </c>
      <c r="Z1054" s="55">
        <f t="shared" si="175"/>
        <v>0</v>
      </c>
      <c r="AA1054" s="55">
        <f t="shared" si="176"/>
        <v>9108916.2369551975</v>
      </c>
      <c r="AB1054" s="55">
        <f t="shared" si="177"/>
        <v>-9712254.5492930785</v>
      </c>
      <c r="AC1054" s="55">
        <f t="shared" si="178"/>
        <v>-603338.31233788095</v>
      </c>
      <c r="AD1054" s="55">
        <f t="shared" si="179"/>
        <v>0</v>
      </c>
      <c r="AE1054" s="14">
        <f t="shared" si="180"/>
        <v>1</v>
      </c>
      <c r="AF1054" s="14">
        <f>PRODUCT($AE$3:$AE1054)</f>
        <v>1.549318229084294</v>
      </c>
      <c r="AG1054" s="120">
        <f>(POWER(AF1054,1/COUNTA($J$3:$J1054))-1)*360/28</f>
        <v>0.10870794921864459</v>
      </c>
    </row>
    <row r="1055" spans="20:33" x14ac:dyDescent="0.25">
      <c r="T1055" s="4">
        <f t="shared" si="171"/>
        <v>0.11244999999999999</v>
      </c>
      <c r="U1055" s="55">
        <f t="shared" si="172"/>
        <v>0</v>
      </c>
      <c r="V1055" s="55">
        <f t="shared" si="173"/>
        <v>0</v>
      </c>
      <c r="Y1055" s="55">
        <f t="shared" si="174"/>
        <v>0</v>
      </c>
      <c r="Z1055" s="55">
        <f t="shared" si="175"/>
        <v>0</v>
      </c>
      <c r="AA1055" s="55">
        <f t="shared" si="176"/>
        <v>9108916.2369551975</v>
      </c>
      <c r="AB1055" s="55">
        <f t="shared" si="177"/>
        <v>-9712254.5492930785</v>
      </c>
      <c r="AC1055" s="55">
        <f t="shared" si="178"/>
        <v>-603338.31233788095</v>
      </c>
      <c r="AD1055" s="55">
        <f t="shared" si="179"/>
        <v>0</v>
      </c>
      <c r="AE1055" s="14">
        <f t="shared" si="180"/>
        <v>1</v>
      </c>
      <c r="AF1055" s="14">
        <f>PRODUCT($AE$3:$AE1055)</f>
        <v>1.549318229084294</v>
      </c>
      <c r="AG1055" s="120">
        <f>(POWER(AF1055,1/COUNTA($J$3:$J1055))-1)*360/28</f>
        <v>0.10870794921864459</v>
      </c>
    </row>
    <row r="1056" spans="20:33" x14ac:dyDescent="0.25">
      <c r="T1056" s="4">
        <f t="shared" si="171"/>
        <v>0.11244999999999999</v>
      </c>
      <c r="U1056" s="55">
        <f t="shared" si="172"/>
        <v>0</v>
      </c>
      <c r="V1056" s="55">
        <f t="shared" si="173"/>
        <v>0</v>
      </c>
      <c r="Y1056" s="55">
        <f t="shared" si="174"/>
        <v>0</v>
      </c>
      <c r="Z1056" s="55">
        <f t="shared" si="175"/>
        <v>0</v>
      </c>
      <c r="AA1056" s="55">
        <f t="shared" si="176"/>
        <v>9108916.2369551975</v>
      </c>
      <c r="AB1056" s="55">
        <f t="shared" si="177"/>
        <v>-9712254.5492930785</v>
      </c>
      <c r="AC1056" s="55">
        <f t="shared" si="178"/>
        <v>-603338.31233788095</v>
      </c>
      <c r="AD1056" s="55">
        <f t="shared" si="179"/>
        <v>0</v>
      </c>
      <c r="AE1056" s="14">
        <f t="shared" si="180"/>
        <v>1</v>
      </c>
      <c r="AF1056" s="14">
        <f>PRODUCT($AE$3:$AE1056)</f>
        <v>1.549318229084294</v>
      </c>
      <c r="AG1056" s="120">
        <f>(POWER(AF1056,1/COUNTA($J$3:$J1056))-1)*360/28</f>
        <v>0.10870794921864459</v>
      </c>
    </row>
    <row r="1057" spans="20:33" x14ac:dyDescent="0.25">
      <c r="T1057" s="4">
        <f t="shared" si="171"/>
        <v>0.11244999999999999</v>
      </c>
      <c r="U1057" s="55">
        <f t="shared" si="172"/>
        <v>0</v>
      </c>
      <c r="V1057" s="55">
        <f t="shared" si="173"/>
        <v>0</v>
      </c>
      <c r="Y1057" s="55">
        <f t="shared" si="174"/>
        <v>0</v>
      </c>
      <c r="Z1057" s="55">
        <f t="shared" si="175"/>
        <v>0</v>
      </c>
      <c r="AA1057" s="55">
        <f t="shared" si="176"/>
        <v>9108916.2369551975</v>
      </c>
      <c r="AB1057" s="55">
        <f t="shared" si="177"/>
        <v>-9712254.5492930785</v>
      </c>
      <c r="AC1057" s="55">
        <f t="shared" si="178"/>
        <v>-603338.31233788095</v>
      </c>
      <c r="AD1057" s="55">
        <f t="shared" si="179"/>
        <v>0</v>
      </c>
      <c r="AE1057" s="14">
        <f t="shared" si="180"/>
        <v>1</v>
      </c>
      <c r="AF1057" s="14">
        <f>PRODUCT($AE$3:$AE1057)</f>
        <v>1.549318229084294</v>
      </c>
      <c r="AG1057" s="120">
        <f>(POWER(AF1057,1/COUNTA($J$3:$J1057))-1)*360/28</f>
        <v>0.10870794921864459</v>
      </c>
    </row>
    <row r="1058" spans="20:33" x14ac:dyDescent="0.25">
      <c r="T1058" s="4">
        <f t="shared" si="171"/>
        <v>0.11244999999999999</v>
      </c>
      <c r="U1058" s="55">
        <f t="shared" si="172"/>
        <v>0</v>
      </c>
      <c r="V1058" s="55">
        <f t="shared" si="173"/>
        <v>0</v>
      </c>
      <c r="Y1058" s="55">
        <f t="shared" si="174"/>
        <v>0</v>
      </c>
      <c r="Z1058" s="55">
        <f t="shared" si="175"/>
        <v>0</v>
      </c>
      <c r="AA1058" s="55">
        <f t="shared" si="176"/>
        <v>9108916.2369551975</v>
      </c>
      <c r="AB1058" s="55">
        <f t="shared" si="177"/>
        <v>-9712254.5492930785</v>
      </c>
      <c r="AC1058" s="55">
        <f t="shared" si="178"/>
        <v>-603338.31233788095</v>
      </c>
      <c r="AD1058" s="55">
        <f t="shared" si="179"/>
        <v>0</v>
      </c>
      <c r="AE1058" s="14">
        <f t="shared" si="180"/>
        <v>1</v>
      </c>
      <c r="AF1058" s="14">
        <f>PRODUCT($AE$3:$AE1058)</f>
        <v>1.549318229084294</v>
      </c>
      <c r="AG1058" s="120">
        <f>(POWER(AF1058,1/COUNTA($J$3:$J1058))-1)*360/28</f>
        <v>0.10870794921864459</v>
      </c>
    </row>
    <row r="1059" spans="20:33" x14ac:dyDescent="0.25">
      <c r="T1059" s="4">
        <f t="shared" si="171"/>
        <v>0.11244999999999999</v>
      </c>
      <c r="U1059" s="55">
        <f t="shared" si="172"/>
        <v>0</v>
      </c>
      <c r="V1059" s="55">
        <f t="shared" si="173"/>
        <v>0</v>
      </c>
      <c r="Y1059" s="55">
        <f t="shared" si="174"/>
        <v>0</v>
      </c>
      <c r="Z1059" s="55">
        <f t="shared" si="175"/>
        <v>0</v>
      </c>
      <c r="AA1059" s="55">
        <f t="shared" si="176"/>
        <v>9108916.2369551975</v>
      </c>
      <c r="AB1059" s="55">
        <f t="shared" si="177"/>
        <v>-9712254.5492930785</v>
      </c>
      <c r="AC1059" s="55">
        <f t="shared" si="178"/>
        <v>-603338.31233788095</v>
      </c>
      <c r="AD1059" s="55">
        <f t="shared" si="179"/>
        <v>0</v>
      </c>
      <c r="AE1059" s="14">
        <f t="shared" si="180"/>
        <v>1</v>
      </c>
      <c r="AF1059" s="14">
        <f>PRODUCT($AE$3:$AE1059)</f>
        <v>1.549318229084294</v>
      </c>
      <c r="AG1059" s="120">
        <f>(POWER(AF1059,1/COUNTA($J$3:$J1059))-1)*360/28</f>
        <v>0.10870794921864459</v>
      </c>
    </row>
    <row r="1060" spans="20:33" x14ac:dyDescent="0.25">
      <c r="T1060" s="4">
        <f t="shared" si="171"/>
        <v>0.11244999999999999</v>
      </c>
      <c r="U1060" s="55">
        <f t="shared" si="172"/>
        <v>0</v>
      </c>
      <c r="V1060" s="55">
        <f t="shared" si="173"/>
        <v>0</v>
      </c>
      <c r="Y1060" s="55">
        <f t="shared" si="174"/>
        <v>0</v>
      </c>
      <c r="Z1060" s="55">
        <f t="shared" si="175"/>
        <v>0</v>
      </c>
      <c r="AA1060" s="55">
        <f t="shared" si="176"/>
        <v>9108916.2369551975</v>
      </c>
      <c r="AB1060" s="55">
        <f t="shared" si="177"/>
        <v>-9712254.5492930785</v>
      </c>
      <c r="AC1060" s="55">
        <f t="shared" si="178"/>
        <v>-603338.31233788095</v>
      </c>
      <c r="AD1060" s="55">
        <f t="shared" si="179"/>
        <v>0</v>
      </c>
      <c r="AE1060" s="14">
        <f t="shared" si="180"/>
        <v>1</v>
      </c>
      <c r="AF1060" s="14">
        <f>PRODUCT($AE$3:$AE1060)</f>
        <v>1.549318229084294</v>
      </c>
      <c r="AG1060" s="120">
        <f>(POWER(AF1060,1/COUNTA($J$3:$J1060))-1)*360/28</f>
        <v>0.10870794921864459</v>
      </c>
    </row>
    <row r="1061" spans="20:33" x14ac:dyDescent="0.25">
      <c r="T1061" s="4">
        <f t="shared" si="171"/>
        <v>0.11244999999999999</v>
      </c>
      <c r="U1061" s="55">
        <f t="shared" si="172"/>
        <v>0</v>
      </c>
      <c r="V1061" s="55">
        <f t="shared" si="173"/>
        <v>0</v>
      </c>
      <c r="Y1061" s="55">
        <f t="shared" si="174"/>
        <v>0</v>
      </c>
      <c r="Z1061" s="55">
        <f t="shared" si="175"/>
        <v>0</v>
      </c>
      <c r="AA1061" s="55">
        <f t="shared" si="176"/>
        <v>9108916.2369551975</v>
      </c>
      <c r="AB1061" s="55">
        <f t="shared" si="177"/>
        <v>-9712254.5492930785</v>
      </c>
      <c r="AC1061" s="55">
        <f t="shared" si="178"/>
        <v>-603338.31233788095</v>
      </c>
      <c r="AD1061" s="55">
        <f t="shared" si="179"/>
        <v>0</v>
      </c>
      <c r="AE1061" s="14">
        <f t="shared" si="180"/>
        <v>1</v>
      </c>
      <c r="AF1061" s="14">
        <f>PRODUCT($AE$3:$AE1061)</f>
        <v>1.549318229084294</v>
      </c>
      <c r="AG1061" s="120">
        <f>(POWER(AF1061,1/COUNTA($J$3:$J1061))-1)*360/28</f>
        <v>0.10870794921864459</v>
      </c>
    </row>
    <row r="1062" spans="20:33" x14ac:dyDescent="0.25">
      <c r="T1062" s="4">
        <f t="shared" si="171"/>
        <v>0.11244999999999999</v>
      </c>
      <c r="U1062" s="55">
        <f t="shared" si="172"/>
        <v>0</v>
      </c>
      <c r="V1062" s="55">
        <f t="shared" si="173"/>
        <v>0</v>
      </c>
      <c r="Y1062" s="55">
        <f t="shared" si="174"/>
        <v>0</v>
      </c>
      <c r="Z1062" s="55">
        <f t="shared" si="175"/>
        <v>0</v>
      </c>
      <c r="AA1062" s="55">
        <f t="shared" si="176"/>
        <v>9108916.2369551975</v>
      </c>
      <c r="AB1062" s="55">
        <f t="shared" si="177"/>
        <v>-9712254.5492930785</v>
      </c>
      <c r="AC1062" s="55">
        <f t="shared" si="178"/>
        <v>-603338.31233788095</v>
      </c>
      <c r="AD1062" s="55">
        <f t="shared" si="179"/>
        <v>0</v>
      </c>
      <c r="AE1062" s="14">
        <f t="shared" si="180"/>
        <v>1</v>
      </c>
      <c r="AF1062" s="14">
        <f>PRODUCT($AE$3:$AE1062)</f>
        <v>1.549318229084294</v>
      </c>
      <c r="AG1062" s="120">
        <f>(POWER(AF1062,1/COUNTA($J$3:$J1062))-1)*360/28</f>
        <v>0.10870794921864459</v>
      </c>
    </row>
    <row r="1063" spans="20:33" x14ac:dyDescent="0.25">
      <c r="T1063" s="4">
        <f t="shared" si="171"/>
        <v>0.11244999999999999</v>
      </c>
      <c r="U1063" s="55">
        <f t="shared" si="172"/>
        <v>0</v>
      </c>
      <c r="V1063" s="55">
        <f t="shared" si="173"/>
        <v>0</v>
      </c>
      <c r="Y1063" s="55">
        <f t="shared" si="174"/>
        <v>0</v>
      </c>
      <c r="Z1063" s="55">
        <f t="shared" si="175"/>
        <v>0</v>
      </c>
      <c r="AA1063" s="55">
        <f t="shared" si="176"/>
        <v>9108916.2369551975</v>
      </c>
      <c r="AB1063" s="55">
        <f t="shared" si="177"/>
        <v>-9712254.5492930785</v>
      </c>
      <c r="AC1063" s="55">
        <f t="shared" si="178"/>
        <v>-603338.31233788095</v>
      </c>
      <c r="AD1063" s="55">
        <f t="shared" si="179"/>
        <v>0</v>
      </c>
      <c r="AE1063" s="14">
        <f t="shared" si="180"/>
        <v>1</v>
      </c>
      <c r="AF1063" s="14">
        <f>PRODUCT($AE$3:$AE1063)</f>
        <v>1.549318229084294</v>
      </c>
      <c r="AG1063" s="120">
        <f>(POWER(AF1063,1/COUNTA($J$3:$J1063))-1)*360/28</f>
        <v>0.10870794921864459</v>
      </c>
    </row>
    <row r="1064" spans="20:33" x14ac:dyDescent="0.25">
      <c r="T1064" s="4">
        <f t="shared" si="171"/>
        <v>0.11244999999999999</v>
      </c>
      <c r="U1064" s="55">
        <f t="shared" si="172"/>
        <v>0</v>
      </c>
      <c r="V1064" s="55">
        <f t="shared" si="173"/>
        <v>0</v>
      </c>
      <c r="Y1064" s="55">
        <f t="shared" si="174"/>
        <v>0</v>
      </c>
      <c r="Z1064" s="55">
        <f t="shared" si="175"/>
        <v>0</v>
      </c>
      <c r="AA1064" s="55">
        <f t="shared" si="176"/>
        <v>9108916.2369551975</v>
      </c>
      <c r="AB1064" s="55">
        <f t="shared" si="177"/>
        <v>-9712254.5492930785</v>
      </c>
      <c r="AC1064" s="55">
        <f t="shared" si="178"/>
        <v>-603338.31233788095</v>
      </c>
      <c r="AD1064" s="55">
        <f t="shared" si="179"/>
        <v>0</v>
      </c>
      <c r="AE1064" s="14">
        <f t="shared" si="180"/>
        <v>1</v>
      </c>
      <c r="AF1064" s="14">
        <f>PRODUCT($AE$3:$AE1064)</f>
        <v>1.549318229084294</v>
      </c>
      <c r="AG1064" s="120">
        <f>(POWER(AF1064,1/COUNTA($J$3:$J1064))-1)*360/28</f>
        <v>0.10870794921864459</v>
      </c>
    </row>
    <row r="1065" spans="20:33" x14ac:dyDescent="0.25">
      <c r="T1065" s="4">
        <f t="shared" si="171"/>
        <v>0.11244999999999999</v>
      </c>
      <c r="U1065" s="55">
        <f t="shared" si="172"/>
        <v>0</v>
      </c>
      <c r="V1065" s="55">
        <f t="shared" si="173"/>
        <v>0</v>
      </c>
      <c r="Y1065" s="55">
        <f t="shared" si="174"/>
        <v>0</v>
      </c>
      <c r="Z1065" s="55">
        <f t="shared" si="175"/>
        <v>0</v>
      </c>
      <c r="AA1065" s="55">
        <f t="shared" si="176"/>
        <v>9108916.2369551975</v>
      </c>
      <c r="AB1065" s="55">
        <f t="shared" si="177"/>
        <v>-9712254.5492930785</v>
      </c>
      <c r="AC1065" s="55">
        <f t="shared" si="178"/>
        <v>-603338.31233788095</v>
      </c>
      <c r="AD1065" s="55">
        <f t="shared" si="179"/>
        <v>0</v>
      </c>
      <c r="AE1065" s="14">
        <f t="shared" si="180"/>
        <v>1</v>
      </c>
      <c r="AF1065" s="14">
        <f>PRODUCT($AE$3:$AE1065)</f>
        <v>1.549318229084294</v>
      </c>
      <c r="AG1065" s="120">
        <f>(POWER(AF1065,1/COUNTA($J$3:$J1065))-1)*360/28</f>
        <v>0.10870794921864459</v>
      </c>
    </row>
    <row r="1066" spans="20:33" x14ac:dyDescent="0.25">
      <c r="T1066" s="4">
        <f t="shared" si="171"/>
        <v>0.11244999999999999</v>
      </c>
      <c r="U1066" s="55">
        <f t="shared" si="172"/>
        <v>0</v>
      </c>
      <c r="V1066" s="55">
        <f t="shared" si="173"/>
        <v>0</v>
      </c>
      <c r="Y1066" s="55">
        <f t="shared" si="174"/>
        <v>0</v>
      </c>
      <c r="Z1066" s="55">
        <f t="shared" si="175"/>
        <v>0</v>
      </c>
      <c r="AA1066" s="55">
        <f t="shared" si="176"/>
        <v>9108916.2369551975</v>
      </c>
      <c r="AB1066" s="55">
        <f t="shared" si="177"/>
        <v>-9712254.5492930785</v>
      </c>
      <c r="AC1066" s="55">
        <f t="shared" si="178"/>
        <v>-603338.31233788095</v>
      </c>
      <c r="AD1066" s="55">
        <f t="shared" si="179"/>
        <v>0</v>
      </c>
      <c r="AE1066" s="14">
        <f t="shared" si="180"/>
        <v>1</v>
      </c>
      <c r="AF1066" s="14">
        <f>PRODUCT($AE$3:$AE1066)</f>
        <v>1.549318229084294</v>
      </c>
      <c r="AG1066" s="120">
        <f>(POWER(AF1066,1/COUNTA($J$3:$J1066))-1)*360/28</f>
        <v>0.10870794921864459</v>
      </c>
    </row>
    <row r="1067" spans="20:33" x14ac:dyDescent="0.25">
      <c r="T1067" s="4">
        <f t="shared" si="171"/>
        <v>0.11244999999999999</v>
      </c>
      <c r="U1067" s="55">
        <f t="shared" si="172"/>
        <v>0</v>
      </c>
      <c r="V1067" s="55">
        <f t="shared" si="173"/>
        <v>0</v>
      </c>
      <c r="Y1067" s="55">
        <f t="shared" si="174"/>
        <v>0</v>
      </c>
      <c r="Z1067" s="55">
        <f t="shared" si="175"/>
        <v>0</v>
      </c>
      <c r="AA1067" s="55">
        <f t="shared" si="176"/>
        <v>9108916.2369551975</v>
      </c>
      <c r="AB1067" s="55">
        <f t="shared" si="177"/>
        <v>-9712254.5492930785</v>
      </c>
      <c r="AC1067" s="55">
        <f t="shared" si="178"/>
        <v>-603338.31233788095</v>
      </c>
      <c r="AD1067" s="55">
        <f t="shared" si="179"/>
        <v>0</v>
      </c>
      <c r="AE1067" s="14">
        <f t="shared" si="180"/>
        <v>1</v>
      </c>
      <c r="AF1067" s="14">
        <f>PRODUCT($AE$3:$AE1067)</f>
        <v>1.549318229084294</v>
      </c>
      <c r="AG1067" s="120">
        <f>(POWER(AF1067,1/COUNTA($J$3:$J1067))-1)*360/28</f>
        <v>0.10870794921864459</v>
      </c>
    </row>
    <row r="1068" spans="20:33" x14ac:dyDescent="0.25">
      <c r="T1068" s="4">
        <f t="shared" si="171"/>
        <v>0.11244999999999999</v>
      </c>
      <c r="U1068" s="55">
        <f t="shared" si="172"/>
        <v>0</v>
      </c>
      <c r="V1068" s="55">
        <f t="shared" si="173"/>
        <v>0</v>
      </c>
      <c r="Y1068" s="55">
        <f t="shared" si="174"/>
        <v>0</v>
      </c>
      <c r="Z1068" s="55">
        <f t="shared" si="175"/>
        <v>0</v>
      </c>
      <c r="AA1068" s="55">
        <f t="shared" si="176"/>
        <v>9108916.2369551975</v>
      </c>
      <c r="AB1068" s="55">
        <f t="shared" si="177"/>
        <v>-9712254.5492930785</v>
      </c>
      <c r="AC1068" s="55">
        <f t="shared" si="178"/>
        <v>-603338.31233788095</v>
      </c>
      <c r="AD1068" s="55">
        <f t="shared" si="179"/>
        <v>0</v>
      </c>
      <c r="AE1068" s="14">
        <f t="shared" si="180"/>
        <v>1</v>
      </c>
      <c r="AF1068" s="14">
        <f>PRODUCT($AE$3:$AE1068)</f>
        <v>1.549318229084294</v>
      </c>
      <c r="AG1068" s="120">
        <f>(POWER(AF1068,1/COUNTA($J$3:$J1068))-1)*360/28</f>
        <v>0.10870794921864459</v>
      </c>
    </row>
    <row r="1069" spans="20:33" x14ac:dyDescent="0.25">
      <c r="T1069" s="4">
        <f t="shared" si="171"/>
        <v>0.11244999999999999</v>
      </c>
      <c r="U1069" s="55">
        <f t="shared" si="172"/>
        <v>0</v>
      </c>
      <c r="V1069" s="55">
        <f t="shared" si="173"/>
        <v>0</v>
      </c>
      <c r="Y1069" s="55">
        <f t="shared" si="174"/>
        <v>0</v>
      </c>
      <c r="Z1069" s="55">
        <f t="shared" si="175"/>
        <v>0</v>
      </c>
      <c r="AA1069" s="55">
        <f t="shared" si="176"/>
        <v>9108916.2369551975</v>
      </c>
      <c r="AB1069" s="55">
        <f t="shared" si="177"/>
        <v>-9712254.5492930785</v>
      </c>
      <c r="AC1069" s="55">
        <f t="shared" si="178"/>
        <v>-603338.31233788095</v>
      </c>
      <c r="AD1069" s="55">
        <f t="shared" si="179"/>
        <v>0</v>
      </c>
      <c r="AE1069" s="14">
        <f t="shared" si="180"/>
        <v>1</v>
      </c>
      <c r="AF1069" s="14">
        <f>PRODUCT($AE$3:$AE1069)</f>
        <v>1.549318229084294</v>
      </c>
      <c r="AG1069" s="120">
        <f>(POWER(AF1069,1/COUNTA($J$3:$J1069))-1)*360/28</f>
        <v>0.10870794921864459</v>
      </c>
    </row>
    <row r="1070" spans="20:33" x14ac:dyDescent="0.25">
      <c r="T1070" s="4">
        <f t="shared" si="171"/>
        <v>0.11244999999999999</v>
      </c>
      <c r="U1070" s="55">
        <f t="shared" si="172"/>
        <v>0</v>
      </c>
      <c r="V1070" s="55">
        <f t="shared" si="173"/>
        <v>0</v>
      </c>
      <c r="Y1070" s="55">
        <f t="shared" si="174"/>
        <v>0</v>
      </c>
      <c r="Z1070" s="55">
        <f t="shared" si="175"/>
        <v>0</v>
      </c>
      <c r="AA1070" s="55">
        <f t="shared" si="176"/>
        <v>9108916.2369551975</v>
      </c>
      <c r="AB1070" s="55">
        <f t="shared" si="177"/>
        <v>-9712254.5492930785</v>
      </c>
      <c r="AC1070" s="55">
        <f t="shared" si="178"/>
        <v>-603338.31233788095</v>
      </c>
      <c r="AD1070" s="55">
        <f t="shared" si="179"/>
        <v>0</v>
      </c>
      <c r="AE1070" s="14">
        <f t="shared" si="180"/>
        <v>1</v>
      </c>
      <c r="AF1070" s="14">
        <f>PRODUCT($AE$3:$AE1070)</f>
        <v>1.549318229084294</v>
      </c>
      <c r="AG1070" s="120">
        <f>(POWER(AF1070,1/COUNTA($J$3:$J1070))-1)*360/28</f>
        <v>0.10870794921864459</v>
      </c>
    </row>
    <row r="1071" spans="20:33" x14ac:dyDescent="0.25">
      <c r="T1071" s="4">
        <f t="shared" si="171"/>
        <v>0.11244999999999999</v>
      </c>
      <c r="U1071" s="55">
        <f t="shared" si="172"/>
        <v>0</v>
      </c>
      <c r="V1071" s="55">
        <f t="shared" si="173"/>
        <v>0</v>
      </c>
      <c r="Y1071" s="55">
        <f t="shared" si="174"/>
        <v>0</v>
      </c>
      <c r="Z1071" s="55">
        <f t="shared" si="175"/>
        <v>0</v>
      </c>
      <c r="AA1071" s="55">
        <f t="shared" si="176"/>
        <v>9108916.2369551975</v>
      </c>
      <c r="AB1071" s="55">
        <f t="shared" si="177"/>
        <v>-9712254.5492930785</v>
      </c>
      <c r="AC1071" s="55">
        <f t="shared" si="178"/>
        <v>-603338.31233788095</v>
      </c>
      <c r="AD1071" s="55">
        <f t="shared" si="179"/>
        <v>0</v>
      </c>
      <c r="AE1071" s="14">
        <f t="shared" si="180"/>
        <v>1</v>
      </c>
      <c r="AF1071" s="14">
        <f>PRODUCT($AE$3:$AE1071)</f>
        <v>1.549318229084294</v>
      </c>
      <c r="AG1071" s="120">
        <f>(POWER(AF1071,1/COUNTA($J$3:$J1071))-1)*360/28</f>
        <v>0.10870794921864459</v>
      </c>
    </row>
    <row r="1072" spans="20:33" x14ac:dyDescent="0.25">
      <c r="T1072" s="4">
        <f t="shared" si="171"/>
        <v>0.11244999999999999</v>
      </c>
      <c r="U1072" s="55">
        <f t="shared" si="172"/>
        <v>0</v>
      </c>
      <c r="V1072" s="55">
        <f t="shared" si="173"/>
        <v>0</v>
      </c>
      <c r="Y1072" s="55">
        <f t="shared" si="174"/>
        <v>0</v>
      </c>
      <c r="Z1072" s="55">
        <f t="shared" si="175"/>
        <v>0</v>
      </c>
      <c r="AA1072" s="55">
        <f t="shared" si="176"/>
        <v>9108916.2369551975</v>
      </c>
      <c r="AB1072" s="55">
        <f t="shared" si="177"/>
        <v>-9712254.5492930785</v>
      </c>
      <c r="AC1072" s="55">
        <f t="shared" si="178"/>
        <v>-603338.31233788095</v>
      </c>
      <c r="AD1072" s="55">
        <f t="shared" si="179"/>
        <v>0</v>
      </c>
      <c r="AE1072" s="14">
        <f t="shared" si="180"/>
        <v>1</v>
      </c>
      <c r="AF1072" s="14">
        <f>PRODUCT($AE$3:$AE1072)</f>
        <v>1.549318229084294</v>
      </c>
      <c r="AG1072" s="120">
        <f>(POWER(AF1072,1/COUNTA($J$3:$J1072))-1)*360/28</f>
        <v>0.10870794921864459</v>
      </c>
    </row>
    <row r="1073" spans="20:33" x14ac:dyDescent="0.25">
      <c r="T1073" s="4">
        <f t="shared" si="171"/>
        <v>0.11244999999999999</v>
      </c>
      <c r="U1073" s="55">
        <f t="shared" si="172"/>
        <v>0</v>
      </c>
      <c r="V1073" s="55">
        <f t="shared" si="173"/>
        <v>0</v>
      </c>
      <c r="Y1073" s="55">
        <f t="shared" si="174"/>
        <v>0</v>
      </c>
      <c r="Z1073" s="55">
        <f t="shared" si="175"/>
        <v>0</v>
      </c>
      <c r="AA1073" s="55">
        <f t="shared" si="176"/>
        <v>9108916.2369551975</v>
      </c>
      <c r="AB1073" s="55">
        <f t="shared" si="177"/>
        <v>-9712254.5492930785</v>
      </c>
      <c r="AC1073" s="55">
        <f t="shared" si="178"/>
        <v>-603338.31233788095</v>
      </c>
      <c r="AD1073" s="55">
        <f t="shared" si="179"/>
        <v>0</v>
      </c>
      <c r="AE1073" s="14">
        <f t="shared" si="180"/>
        <v>1</v>
      </c>
      <c r="AF1073" s="14">
        <f>PRODUCT($AE$3:$AE1073)</f>
        <v>1.549318229084294</v>
      </c>
      <c r="AG1073" s="120">
        <f>(POWER(AF1073,1/COUNTA($J$3:$J1073))-1)*360/28</f>
        <v>0.10870794921864459</v>
      </c>
    </row>
    <row r="1074" spans="20:33" x14ac:dyDescent="0.25">
      <c r="T1074" s="4">
        <f t="shared" si="171"/>
        <v>0.11244999999999999</v>
      </c>
      <c r="U1074" s="55">
        <f t="shared" si="172"/>
        <v>0</v>
      </c>
      <c r="V1074" s="55">
        <f t="shared" si="173"/>
        <v>0</v>
      </c>
      <c r="Y1074" s="55">
        <f t="shared" si="174"/>
        <v>0</v>
      </c>
      <c r="Z1074" s="55">
        <f t="shared" si="175"/>
        <v>0</v>
      </c>
      <c r="AA1074" s="55">
        <f t="shared" si="176"/>
        <v>9108916.2369551975</v>
      </c>
      <c r="AB1074" s="55">
        <f t="shared" si="177"/>
        <v>-9712254.5492930785</v>
      </c>
      <c r="AC1074" s="55">
        <f t="shared" si="178"/>
        <v>-603338.31233788095</v>
      </c>
      <c r="AD1074" s="55">
        <f t="shared" si="179"/>
        <v>0</v>
      </c>
      <c r="AE1074" s="14">
        <f t="shared" si="180"/>
        <v>1</v>
      </c>
      <c r="AF1074" s="14">
        <f>PRODUCT($AE$3:$AE1074)</f>
        <v>1.549318229084294</v>
      </c>
      <c r="AG1074" s="120">
        <f>(POWER(AF1074,1/COUNTA($J$3:$J1074))-1)*360/28</f>
        <v>0.10870794921864459</v>
      </c>
    </row>
    <row r="1075" spans="20:33" x14ac:dyDescent="0.25">
      <c r="T1075" s="4">
        <f t="shared" si="171"/>
        <v>0.11244999999999999</v>
      </c>
      <c r="U1075" s="55">
        <f t="shared" si="172"/>
        <v>0</v>
      </c>
      <c r="V1075" s="55">
        <f t="shared" si="173"/>
        <v>0</v>
      </c>
      <c r="Y1075" s="55">
        <f t="shared" si="174"/>
        <v>0</v>
      </c>
      <c r="Z1075" s="55">
        <f t="shared" si="175"/>
        <v>0</v>
      </c>
      <c r="AA1075" s="55">
        <f t="shared" si="176"/>
        <v>9108916.2369551975</v>
      </c>
      <c r="AB1075" s="55">
        <f t="shared" si="177"/>
        <v>-9712254.5492930785</v>
      </c>
      <c r="AC1075" s="55">
        <f t="shared" si="178"/>
        <v>-603338.31233788095</v>
      </c>
      <c r="AD1075" s="55">
        <f t="shared" si="179"/>
        <v>0</v>
      </c>
      <c r="AE1075" s="14">
        <f t="shared" si="180"/>
        <v>1</v>
      </c>
      <c r="AF1075" s="14">
        <f>PRODUCT($AE$3:$AE1075)</f>
        <v>1.549318229084294</v>
      </c>
      <c r="AG1075" s="120">
        <f>(POWER(AF1075,1/COUNTA($J$3:$J1075))-1)*360/28</f>
        <v>0.10870794921864459</v>
      </c>
    </row>
    <row r="1076" spans="20:33" x14ac:dyDescent="0.25">
      <c r="T1076" s="4">
        <f t="shared" si="171"/>
        <v>0.11244999999999999</v>
      </c>
      <c r="U1076" s="55">
        <f t="shared" si="172"/>
        <v>0</v>
      </c>
      <c r="V1076" s="55">
        <f t="shared" si="173"/>
        <v>0</v>
      </c>
      <c r="Y1076" s="55">
        <f t="shared" si="174"/>
        <v>0</v>
      </c>
      <c r="Z1076" s="55">
        <f t="shared" si="175"/>
        <v>0</v>
      </c>
      <c r="AA1076" s="55">
        <f t="shared" si="176"/>
        <v>9108916.2369551975</v>
      </c>
      <c r="AB1076" s="55">
        <f t="shared" si="177"/>
        <v>-9712254.5492930785</v>
      </c>
      <c r="AC1076" s="55">
        <f t="shared" si="178"/>
        <v>-603338.31233788095</v>
      </c>
      <c r="AD1076" s="55">
        <f t="shared" si="179"/>
        <v>0</v>
      </c>
      <c r="AE1076" s="14">
        <f t="shared" si="180"/>
        <v>1</v>
      </c>
      <c r="AF1076" s="14">
        <f>PRODUCT($AE$3:$AE1076)</f>
        <v>1.549318229084294</v>
      </c>
      <c r="AG1076" s="120">
        <f>(POWER(AF1076,1/COUNTA($J$3:$J1076))-1)*360/28</f>
        <v>0.10870794921864459</v>
      </c>
    </row>
    <row r="1077" spans="20:33" x14ac:dyDescent="0.25">
      <c r="T1077" s="4">
        <f t="shared" si="171"/>
        <v>0.11244999999999999</v>
      </c>
      <c r="U1077" s="55">
        <f t="shared" si="172"/>
        <v>0</v>
      </c>
      <c r="V1077" s="55">
        <f t="shared" si="173"/>
        <v>0</v>
      </c>
      <c r="Y1077" s="55">
        <f t="shared" si="174"/>
        <v>0</v>
      </c>
      <c r="Z1077" s="55">
        <f t="shared" si="175"/>
        <v>0</v>
      </c>
      <c r="AA1077" s="55">
        <f t="shared" si="176"/>
        <v>9108916.2369551975</v>
      </c>
      <c r="AB1077" s="55">
        <f t="shared" si="177"/>
        <v>-9712254.5492930785</v>
      </c>
      <c r="AC1077" s="55">
        <f t="shared" si="178"/>
        <v>-603338.31233788095</v>
      </c>
      <c r="AD1077" s="55">
        <f t="shared" si="179"/>
        <v>0</v>
      </c>
      <c r="AE1077" s="14">
        <f t="shared" si="180"/>
        <v>1</v>
      </c>
      <c r="AF1077" s="14">
        <f>PRODUCT($AE$3:$AE1077)</f>
        <v>1.549318229084294</v>
      </c>
      <c r="AG1077" s="120">
        <f>(POWER(AF1077,1/COUNTA($J$3:$J1077))-1)*360/28</f>
        <v>0.10870794921864459</v>
      </c>
    </row>
    <row r="1078" spans="20:33" x14ac:dyDescent="0.25">
      <c r="T1078" s="4">
        <f t="shared" si="171"/>
        <v>0.11244999999999999</v>
      </c>
      <c r="U1078" s="55">
        <f t="shared" si="172"/>
        <v>0</v>
      </c>
      <c r="V1078" s="55">
        <f t="shared" si="173"/>
        <v>0</v>
      </c>
      <c r="Y1078" s="55">
        <f t="shared" si="174"/>
        <v>0</v>
      </c>
      <c r="Z1078" s="55">
        <f t="shared" si="175"/>
        <v>0</v>
      </c>
      <c r="AA1078" s="55">
        <f t="shared" si="176"/>
        <v>9108916.2369551975</v>
      </c>
      <c r="AB1078" s="55">
        <f t="shared" si="177"/>
        <v>-9712254.5492930785</v>
      </c>
      <c r="AC1078" s="55">
        <f t="shared" si="178"/>
        <v>-603338.31233788095</v>
      </c>
      <c r="AD1078" s="55">
        <f t="shared" si="179"/>
        <v>0</v>
      </c>
      <c r="AE1078" s="14">
        <f t="shared" si="180"/>
        <v>1</v>
      </c>
      <c r="AF1078" s="14">
        <f>PRODUCT($AE$3:$AE1078)</f>
        <v>1.549318229084294</v>
      </c>
      <c r="AG1078" s="120">
        <f>(POWER(AF1078,1/COUNTA($J$3:$J1078))-1)*360/28</f>
        <v>0.10870794921864459</v>
      </c>
    </row>
    <row r="1079" spans="20:33" x14ac:dyDescent="0.25">
      <c r="T1079" s="4">
        <f t="shared" si="171"/>
        <v>0.11244999999999999</v>
      </c>
      <c r="U1079" s="55">
        <f t="shared" si="172"/>
        <v>0</v>
      </c>
      <c r="V1079" s="55">
        <f t="shared" si="173"/>
        <v>0</v>
      </c>
      <c r="Y1079" s="55">
        <f t="shared" si="174"/>
        <v>0</v>
      </c>
      <c r="Z1079" s="55">
        <f t="shared" si="175"/>
        <v>0</v>
      </c>
      <c r="AA1079" s="55">
        <f t="shared" si="176"/>
        <v>9108916.2369551975</v>
      </c>
      <c r="AB1079" s="55">
        <f t="shared" si="177"/>
        <v>-9712254.5492930785</v>
      </c>
      <c r="AC1079" s="55">
        <f t="shared" si="178"/>
        <v>-603338.31233788095</v>
      </c>
      <c r="AD1079" s="55">
        <f t="shared" si="179"/>
        <v>0</v>
      </c>
      <c r="AE1079" s="14">
        <f t="shared" si="180"/>
        <v>1</v>
      </c>
      <c r="AF1079" s="14">
        <f>PRODUCT($AE$3:$AE1079)</f>
        <v>1.549318229084294</v>
      </c>
      <c r="AG1079" s="120">
        <f>(POWER(AF1079,1/COUNTA($J$3:$J1079))-1)*360/28</f>
        <v>0.10870794921864459</v>
      </c>
    </row>
    <row r="1080" spans="20:33" x14ac:dyDescent="0.25">
      <c r="T1080" s="4">
        <f t="shared" ref="T1080:T1143" si="181">_xlfn.IFNA(INDEX($E$6:$E$24,MATCH($K1080,$C$6:$C$24,1))/100,$D$1/100)</f>
        <v>0.11244999999999999</v>
      </c>
      <c r="U1080" s="55">
        <f t="shared" ref="U1080:U1143" si="182">(-1*S1080)*T1080*Q1080/360</f>
        <v>0</v>
      </c>
      <c r="V1080" s="55">
        <f t="shared" si="173"/>
        <v>0</v>
      </c>
      <c r="Y1080" s="55">
        <f t="shared" si="174"/>
        <v>0</v>
      </c>
      <c r="Z1080" s="55">
        <f t="shared" si="175"/>
        <v>0</v>
      </c>
      <c r="AA1080" s="55">
        <f t="shared" si="176"/>
        <v>9108916.2369551975</v>
      </c>
      <c r="AB1080" s="55">
        <f t="shared" si="177"/>
        <v>-9712254.5492930785</v>
      </c>
      <c r="AC1080" s="55">
        <f t="shared" si="178"/>
        <v>-603338.31233788095</v>
      </c>
      <c r="AD1080" s="55">
        <f t="shared" si="179"/>
        <v>0</v>
      </c>
      <c r="AE1080" s="14">
        <f t="shared" si="180"/>
        <v>1</v>
      </c>
      <c r="AF1080" s="14">
        <f>PRODUCT($AE$3:$AE1080)</f>
        <v>1.549318229084294</v>
      </c>
      <c r="AG1080" s="120">
        <f>(POWER(AF1080,1/COUNTA($J$3:$J1080))-1)*360/28</f>
        <v>0.10870794921864459</v>
      </c>
    </row>
    <row r="1081" spans="20:33" x14ac:dyDescent="0.25">
      <c r="T1081" s="4">
        <f t="shared" si="181"/>
        <v>0.11244999999999999</v>
      </c>
      <c r="U1081" s="55">
        <f t="shared" si="182"/>
        <v>0</v>
      </c>
      <c r="V1081" s="55">
        <f t="shared" si="173"/>
        <v>0</v>
      </c>
      <c r="Y1081" s="55">
        <f t="shared" si="174"/>
        <v>0</v>
      </c>
      <c r="Z1081" s="55">
        <f t="shared" si="175"/>
        <v>0</v>
      </c>
      <c r="AA1081" s="55">
        <f t="shared" si="176"/>
        <v>9108916.2369551975</v>
      </c>
      <c r="AB1081" s="55">
        <f t="shared" si="177"/>
        <v>-9712254.5492930785</v>
      </c>
      <c r="AC1081" s="55">
        <f t="shared" si="178"/>
        <v>-603338.31233788095</v>
      </c>
      <c r="AD1081" s="55">
        <f t="shared" si="179"/>
        <v>0</v>
      </c>
      <c r="AE1081" s="14">
        <f t="shared" si="180"/>
        <v>1</v>
      </c>
      <c r="AF1081" s="14">
        <f>PRODUCT($AE$3:$AE1081)</f>
        <v>1.549318229084294</v>
      </c>
      <c r="AG1081" s="120">
        <f>(POWER(AF1081,1/COUNTA($J$3:$J1081))-1)*360/28</f>
        <v>0.10870794921864459</v>
      </c>
    </row>
    <row r="1082" spans="20:33" x14ac:dyDescent="0.25">
      <c r="T1082" s="4">
        <f t="shared" si="181"/>
        <v>0.11244999999999999</v>
      </c>
      <c r="U1082" s="55">
        <f t="shared" si="182"/>
        <v>0</v>
      </c>
      <c r="V1082" s="55">
        <f t="shared" si="173"/>
        <v>0</v>
      </c>
      <c r="Y1082" s="55">
        <f t="shared" si="174"/>
        <v>0</v>
      </c>
      <c r="Z1082" s="55">
        <f t="shared" si="175"/>
        <v>0</v>
      </c>
      <c r="AA1082" s="55">
        <f t="shared" si="176"/>
        <v>9108916.2369551975</v>
      </c>
      <c r="AB1082" s="55">
        <f t="shared" si="177"/>
        <v>-9712254.5492930785</v>
      </c>
      <c r="AC1082" s="55">
        <f t="shared" si="178"/>
        <v>-603338.31233788095</v>
      </c>
      <c r="AD1082" s="55">
        <f t="shared" si="179"/>
        <v>0</v>
      </c>
      <c r="AE1082" s="14">
        <f t="shared" si="180"/>
        <v>1</v>
      </c>
      <c r="AF1082" s="14">
        <f>PRODUCT($AE$3:$AE1082)</f>
        <v>1.549318229084294</v>
      </c>
      <c r="AG1082" s="120">
        <f>(POWER(AF1082,1/COUNTA($J$3:$J1082))-1)*360/28</f>
        <v>0.10870794921864459</v>
      </c>
    </row>
    <row r="1083" spans="20:33" x14ac:dyDescent="0.25">
      <c r="T1083" s="4">
        <f t="shared" si="181"/>
        <v>0.11244999999999999</v>
      </c>
      <c r="U1083" s="55">
        <f t="shared" si="182"/>
        <v>0</v>
      </c>
      <c r="V1083" s="55">
        <f t="shared" si="173"/>
        <v>0</v>
      </c>
      <c r="Y1083" s="55">
        <f t="shared" si="174"/>
        <v>0</v>
      </c>
      <c r="Z1083" s="55">
        <f t="shared" si="175"/>
        <v>0</v>
      </c>
      <c r="AA1083" s="55">
        <f t="shared" si="176"/>
        <v>9108916.2369551975</v>
      </c>
      <c r="AB1083" s="55">
        <f t="shared" si="177"/>
        <v>-9712254.5492930785</v>
      </c>
      <c r="AC1083" s="55">
        <f t="shared" si="178"/>
        <v>-603338.31233788095</v>
      </c>
      <c r="AD1083" s="55">
        <f t="shared" si="179"/>
        <v>0</v>
      </c>
      <c r="AE1083" s="14">
        <f t="shared" si="180"/>
        <v>1</v>
      </c>
      <c r="AF1083" s="14">
        <f>PRODUCT($AE$3:$AE1083)</f>
        <v>1.549318229084294</v>
      </c>
      <c r="AG1083" s="120">
        <f>(POWER(AF1083,1/COUNTA($J$3:$J1083))-1)*360/28</f>
        <v>0.10870794921864459</v>
      </c>
    </row>
    <row r="1084" spans="20:33" x14ac:dyDescent="0.25">
      <c r="T1084" s="4">
        <f t="shared" si="181"/>
        <v>0.11244999999999999</v>
      </c>
      <c r="U1084" s="55">
        <f t="shared" si="182"/>
        <v>0</v>
      </c>
      <c r="V1084" s="55">
        <f t="shared" si="173"/>
        <v>0</v>
      </c>
      <c r="Y1084" s="55">
        <f t="shared" si="174"/>
        <v>0</v>
      </c>
      <c r="Z1084" s="55">
        <f t="shared" si="175"/>
        <v>0</v>
      </c>
      <c r="AA1084" s="55">
        <f t="shared" si="176"/>
        <v>9108916.2369551975</v>
      </c>
      <c r="AB1084" s="55">
        <f t="shared" si="177"/>
        <v>-9712254.5492930785</v>
      </c>
      <c r="AC1084" s="55">
        <f t="shared" si="178"/>
        <v>-603338.31233788095</v>
      </c>
      <c r="AD1084" s="55">
        <f t="shared" si="179"/>
        <v>0</v>
      </c>
      <c r="AE1084" s="14">
        <f t="shared" si="180"/>
        <v>1</v>
      </c>
      <c r="AF1084" s="14">
        <f>PRODUCT($AE$3:$AE1084)</f>
        <v>1.549318229084294</v>
      </c>
      <c r="AG1084" s="120">
        <f>(POWER(AF1084,1/COUNTA($J$3:$J1084))-1)*360/28</f>
        <v>0.10870794921864459</v>
      </c>
    </row>
    <row r="1085" spans="20:33" x14ac:dyDescent="0.25">
      <c r="T1085" s="4">
        <f t="shared" si="181"/>
        <v>0.11244999999999999</v>
      </c>
      <c r="U1085" s="55">
        <f t="shared" si="182"/>
        <v>0</v>
      </c>
      <c r="V1085" s="55">
        <f t="shared" si="173"/>
        <v>0</v>
      </c>
      <c r="Y1085" s="55">
        <f t="shared" si="174"/>
        <v>0</v>
      </c>
      <c r="Z1085" s="55">
        <f t="shared" si="175"/>
        <v>0</v>
      </c>
      <c r="AA1085" s="55">
        <f t="shared" si="176"/>
        <v>9108916.2369551975</v>
      </c>
      <c r="AB1085" s="55">
        <f t="shared" si="177"/>
        <v>-9712254.5492930785</v>
      </c>
      <c r="AC1085" s="55">
        <f t="shared" si="178"/>
        <v>-603338.31233788095</v>
      </c>
      <c r="AD1085" s="55">
        <f t="shared" si="179"/>
        <v>0</v>
      </c>
      <c r="AE1085" s="14">
        <f t="shared" si="180"/>
        <v>1</v>
      </c>
      <c r="AF1085" s="14">
        <f>PRODUCT($AE$3:$AE1085)</f>
        <v>1.549318229084294</v>
      </c>
      <c r="AG1085" s="120">
        <f>(POWER(AF1085,1/COUNTA($J$3:$J1085))-1)*360/28</f>
        <v>0.10870794921864459</v>
      </c>
    </row>
    <row r="1086" spans="20:33" x14ac:dyDescent="0.25">
      <c r="T1086" s="4">
        <f t="shared" si="181"/>
        <v>0.11244999999999999</v>
      </c>
      <c r="U1086" s="55">
        <f t="shared" si="182"/>
        <v>0</v>
      </c>
      <c r="V1086" s="55">
        <f t="shared" si="173"/>
        <v>0</v>
      </c>
      <c r="Y1086" s="55">
        <f t="shared" si="174"/>
        <v>0</v>
      </c>
      <c r="Z1086" s="55">
        <f t="shared" si="175"/>
        <v>0</v>
      </c>
      <c r="AA1086" s="55">
        <f t="shared" si="176"/>
        <v>9108916.2369551975</v>
      </c>
      <c r="AB1086" s="55">
        <f t="shared" si="177"/>
        <v>-9712254.5492930785</v>
      </c>
      <c r="AC1086" s="55">
        <f t="shared" si="178"/>
        <v>-603338.31233788095</v>
      </c>
      <c r="AD1086" s="55">
        <f t="shared" si="179"/>
        <v>0</v>
      </c>
      <c r="AE1086" s="14">
        <f t="shared" si="180"/>
        <v>1</v>
      </c>
      <c r="AF1086" s="14">
        <f>PRODUCT($AE$3:$AE1086)</f>
        <v>1.549318229084294</v>
      </c>
      <c r="AG1086" s="120">
        <f>(POWER(AF1086,1/COUNTA($J$3:$J1086))-1)*360/28</f>
        <v>0.10870794921864459</v>
      </c>
    </row>
    <row r="1087" spans="20:33" x14ac:dyDescent="0.25">
      <c r="T1087" s="4">
        <f t="shared" si="181"/>
        <v>0.11244999999999999</v>
      </c>
      <c r="U1087" s="55">
        <f t="shared" si="182"/>
        <v>0</v>
      </c>
      <c r="V1087" s="55">
        <f t="shared" si="173"/>
        <v>0</v>
      </c>
      <c r="Y1087" s="55">
        <f t="shared" si="174"/>
        <v>0</v>
      </c>
      <c r="Z1087" s="55">
        <f t="shared" si="175"/>
        <v>0</v>
      </c>
      <c r="AA1087" s="55">
        <f t="shared" si="176"/>
        <v>9108916.2369551975</v>
      </c>
      <c r="AB1087" s="55">
        <f t="shared" si="177"/>
        <v>-9712254.5492930785</v>
      </c>
      <c r="AC1087" s="55">
        <f t="shared" si="178"/>
        <v>-603338.31233788095</v>
      </c>
      <c r="AD1087" s="55">
        <f t="shared" si="179"/>
        <v>0</v>
      </c>
      <c r="AE1087" s="14">
        <f t="shared" si="180"/>
        <v>1</v>
      </c>
      <c r="AF1087" s="14">
        <f>PRODUCT($AE$3:$AE1087)</f>
        <v>1.549318229084294</v>
      </c>
      <c r="AG1087" s="120">
        <f>(POWER(AF1087,1/COUNTA($J$3:$J1087))-1)*360/28</f>
        <v>0.10870794921864459</v>
      </c>
    </row>
    <row r="1088" spans="20:33" x14ac:dyDescent="0.25">
      <c r="T1088" s="4">
        <f t="shared" si="181"/>
        <v>0.11244999999999999</v>
      </c>
      <c r="U1088" s="55">
        <f t="shared" si="182"/>
        <v>0</v>
      </c>
      <c r="V1088" s="55">
        <f t="shared" si="173"/>
        <v>0</v>
      </c>
      <c r="Y1088" s="55">
        <f t="shared" si="174"/>
        <v>0</v>
      </c>
      <c r="Z1088" s="55">
        <f t="shared" si="175"/>
        <v>0</v>
      </c>
      <c r="AA1088" s="55">
        <f t="shared" si="176"/>
        <v>9108916.2369551975</v>
      </c>
      <c r="AB1088" s="55">
        <f t="shared" si="177"/>
        <v>-9712254.5492930785</v>
      </c>
      <c r="AC1088" s="55">
        <f t="shared" si="178"/>
        <v>-603338.31233788095</v>
      </c>
      <c r="AD1088" s="55">
        <f t="shared" si="179"/>
        <v>0</v>
      </c>
      <c r="AE1088" s="14">
        <f t="shared" si="180"/>
        <v>1</v>
      </c>
      <c r="AF1088" s="14">
        <f>PRODUCT($AE$3:$AE1088)</f>
        <v>1.549318229084294</v>
      </c>
      <c r="AG1088" s="120">
        <f>(POWER(AF1088,1/COUNTA($J$3:$J1088))-1)*360/28</f>
        <v>0.10870794921864459</v>
      </c>
    </row>
    <row r="1089" spans="20:33" x14ac:dyDescent="0.25">
      <c r="T1089" s="4">
        <f t="shared" si="181"/>
        <v>0.11244999999999999</v>
      </c>
      <c r="U1089" s="55">
        <f t="shared" si="182"/>
        <v>0</v>
      </c>
      <c r="V1089" s="55">
        <f t="shared" si="173"/>
        <v>0</v>
      </c>
      <c r="Y1089" s="55">
        <f t="shared" si="174"/>
        <v>0</v>
      </c>
      <c r="Z1089" s="55">
        <f t="shared" si="175"/>
        <v>0</v>
      </c>
      <c r="AA1089" s="55">
        <f t="shared" si="176"/>
        <v>9108916.2369551975</v>
      </c>
      <c r="AB1089" s="55">
        <f t="shared" si="177"/>
        <v>-9712254.5492930785</v>
      </c>
      <c r="AC1089" s="55">
        <f t="shared" si="178"/>
        <v>-603338.31233788095</v>
      </c>
      <c r="AD1089" s="55">
        <f t="shared" si="179"/>
        <v>0</v>
      </c>
      <c r="AE1089" s="14">
        <f t="shared" si="180"/>
        <v>1</v>
      </c>
      <c r="AF1089" s="14">
        <f>PRODUCT($AE$3:$AE1089)</f>
        <v>1.549318229084294</v>
      </c>
      <c r="AG1089" s="120">
        <f>(POWER(AF1089,1/COUNTA($J$3:$J1089))-1)*360/28</f>
        <v>0.10870794921864459</v>
      </c>
    </row>
    <row r="1090" spans="20:33" x14ac:dyDescent="0.25">
      <c r="T1090" s="4">
        <f t="shared" si="181"/>
        <v>0.11244999999999999</v>
      </c>
      <c r="U1090" s="55">
        <f t="shared" si="182"/>
        <v>0</v>
      </c>
      <c r="V1090" s="55">
        <f t="shared" si="173"/>
        <v>0</v>
      </c>
      <c r="Y1090" s="55">
        <f t="shared" si="174"/>
        <v>0</v>
      </c>
      <c r="Z1090" s="55">
        <f t="shared" si="175"/>
        <v>0</v>
      </c>
      <c r="AA1090" s="55">
        <f t="shared" si="176"/>
        <v>9108916.2369551975</v>
      </c>
      <c r="AB1090" s="55">
        <f t="shared" si="177"/>
        <v>-9712254.5492930785</v>
      </c>
      <c r="AC1090" s="55">
        <f t="shared" si="178"/>
        <v>-603338.31233788095</v>
      </c>
      <c r="AD1090" s="55">
        <f t="shared" si="179"/>
        <v>0</v>
      </c>
      <c r="AE1090" s="14">
        <f t="shared" si="180"/>
        <v>1</v>
      </c>
      <c r="AF1090" s="14">
        <f>PRODUCT($AE$3:$AE1090)</f>
        <v>1.549318229084294</v>
      </c>
      <c r="AG1090" s="120">
        <f>(POWER(AF1090,1/COUNTA($J$3:$J1090))-1)*360/28</f>
        <v>0.10870794921864459</v>
      </c>
    </row>
    <row r="1091" spans="20:33" x14ac:dyDescent="0.25">
      <c r="T1091" s="4">
        <f t="shared" si="181"/>
        <v>0.11244999999999999</v>
      </c>
      <c r="U1091" s="55">
        <f t="shared" si="182"/>
        <v>0</v>
      </c>
      <c r="V1091" s="55">
        <f t="shared" si="173"/>
        <v>0</v>
      </c>
      <c r="Y1091" s="55">
        <f t="shared" si="174"/>
        <v>0</v>
      </c>
      <c r="Z1091" s="55">
        <f t="shared" si="175"/>
        <v>0</v>
      </c>
      <c r="AA1091" s="55">
        <f t="shared" si="176"/>
        <v>9108916.2369551975</v>
      </c>
      <c r="AB1091" s="55">
        <f t="shared" si="177"/>
        <v>-9712254.5492930785</v>
      </c>
      <c r="AC1091" s="55">
        <f t="shared" si="178"/>
        <v>-603338.31233788095</v>
      </c>
      <c r="AD1091" s="55">
        <f t="shared" si="179"/>
        <v>0</v>
      </c>
      <c r="AE1091" s="14">
        <f t="shared" si="180"/>
        <v>1</v>
      </c>
      <c r="AF1091" s="14">
        <f>PRODUCT($AE$3:$AE1091)</f>
        <v>1.549318229084294</v>
      </c>
      <c r="AG1091" s="120">
        <f>(POWER(AF1091,1/COUNTA($J$3:$J1091))-1)*360/28</f>
        <v>0.10870794921864459</v>
      </c>
    </row>
    <row r="1092" spans="20:33" x14ac:dyDescent="0.25">
      <c r="T1092" s="4">
        <f t="shared" si="181"/>
        <v>0.11244999999999999</v>
      </c>
      <c r="U1092" s="55">
        <f t="shared" si="182"/>
        <v>0</v>
      </c>
      <c r="V1092" s="55">
        <f t="shared" ref="V1092:V1155" si="183">+N1092+U1092</f>
        <v>0</v>
      </c>
      <c r="Y1092" s="55">
        <f t="shared" si="174"/>
        <v>0</v>
      </c>
      <c r="Z1092" s="55">
        <f t="shared" si="175"/>
        <v>0</v>
      </c>
      <c r="AA1092" s="55">
        <f t="shared" si="176"/>
        <v>9108916.2369551975</v>
      </c>
      <c r="AB1092" s="55">
        <f t="shared" si="177"/>
        <v>-9712254.5492930785</v>
      </c>
      <c r="AC1092" s="55">
        <f t="shared" si="178"/>
        <v>-603338.31233788095</v>
      </c>
      <c r="AD1092" s="55">
        <f t="shared" si="179"/>
        <v>0</v>
      </c>
      <c r="AE1092" s="14">
        <f t="shared" si="180"/>
        <v>1</v>
      </c>
      <c r="AF1092" s="14">
        <f>PRODUCT($AE$3:$AE1092)</f>
        <v>1.549318229084294</v>
      </c>
      <c r="AG1092" s="120">
        <f>(POWER(AF1092,1/COUNTA($J$3:$J1092))-1)*360/28</f>
        <v>0.10870794921864459</v>
      </c>
    </row>
    <row r="1093" spans="20:33" x14ac:dyDescent="0.25">
      <c r="T1093" s="4">
        <f t="shared" si="181"/>
        <v>0.11244999999999999</v>
      </c>
      <c r="U1093" s="55">
        <f t="shared" si="182"/>
        <v>0</v>
      </c>
      <c r="V1093" s="55">
        <f t="shared" si="183"/>
        <v>0</v>
      </c>
      <c r="Y1093" s="55">
        <f t="shared" si="174"/>
        <v>0</v>
      </c>
      <c r="Z1093" s="55">
        <f t="shared" si="175"/>
        <v>0</v>
      </c>
      <c r="AA1093" s="55">
        <f t="shared" si="176"/>
        <v>9108916.2369551975</v>
      </c>
      <c r="AB1093" s="55">
        <f t="shared" si="177"/>
        <v>-9712254.5492930785</v>
      </c>
      <c r="AC1093" s="55">
        <f t="shared" si="178"/>
        <v>-603338.31233788095</v>
      </c>
      <c r="AD1093" s="55">
        <f t="shared" si="179"/>
        <v>0</v>
      </c>
      <c r="AE1093" s="14">
        <f t="shared" si="180"/>
        <v>1</v>
      </c>
      <c r="AF1093" s="14">
        <f>PRODUCT($AE$3:$AE1093)</f>
        <v>1.549318229084294</v>
      </c>
      <c r="AG1093" s="120">
        <f>(POWER(AF1093,1/COUNTA($J$3:$J1093))-1)*360/28</f>
        <v>0.10870794921864459</v>
      </c>
    </row>
    <row r="1094" spans="20:33" x14ac:dyDescent="0.25">
      <c r="T1094" s="4">
        <f t="shared" si="181"/>
        <v>0.11244999999999999</v>
      </c>
      <c r="U1094" s="55">
        <f t="shared" si="182"/>
        <v>0</v>
      </c>
      <c r="V1094" s="55">
        <f t="shared" si="183"/>
        <v>0</v>
      </c>
      <c r="Y1094" s="55">
        <f t="shared" ref="Y1094:Y1157" si="184">+P1094*X1094</f>
        <v>0</v>
      </c>
      <c r="Z1094" s="55">
        <f t="shared" ref="Z1094:Z1157" si="185">+S1094*$Z$2*$Q1094/360</f>
        <v>0</v>
      </c>
      <c r="AA1094" s="55">
        <f t="shared" ref="AA1094:AA1157" si="186">+AA1093*(1+$Z$2*$Q1094/360)+Z1094</f>
        <v>9108916.2369551975</v>
      </c>
      <c r="AB1094" s="55">
        <f t="shared" ref="AB1094:AB1157" si="187">+AB1093*(1+$W1094*$Q1094/360)+O1094</f>
        <v>-9712254.5492930785</v>
      </c>
      <c r="AC1094" s="55">
        <f t="shared" ref="AC1094:AC1157" si="188">+AA1094+AB1094</f>
        <v>-603338.31233788095</v>
      </c>
      <c r="AD1094" s="55">
        <f t="shared" ref="AD1094:AD1157" si="189">+AC1094*X1094</f>
        <v>0</v>
      </c>
      <c r="AE1094" s="14">
        <f t="shared" ref="AE1094:AE1157" si="190">+(1+W1094*Q1094/360)</f>
        <v>1</v>
      </c>
      <c r="AF1094" s="14">
        <f>PRODUCT($AE$3:$AE1094)</f>
        <v>1.549318229084294</v>
      </c>
      <c r="AG1094" s="120">
        <f>(POWER(AF1094,1/COUNTA($J$3:$J1094))-1)*360/28</f>
        <v>0.10870794921864459</v>
      </c>
    </row>
    <row r="1095" spans="20:33" x14ac:dyDescent="0.25">
      <c r="T1095" s="4">
        <f t="shared" si="181"/>
        <v>0.11244999999999999</v>
      </c>
      <c r="U1095" s="55">
        <f t="shared" si="182"/>
        <v>0</v>
      </c>
      <c r="V1095" s="55">
        <f t="shared" si="183"/>
        <v>0</v>
      </c>
      <c r="Y1095" s="55">
        <f t="shared" si="184"/>
        <v>0</v>
      </c>
      <c r="Z1095" s="55">
        <f t="shared" si="185"/>
        <v>0</v>
      </c>
      <c r="AA1095" s="55">
        <f t="shared" si="186"/>
        <v>9108916.2369551975</v>
      </c>
      <c r="AB1095" s="55">
        <f t="shared" si="187"/>
        <v>-9712254.5492930785</v>
      </c>
      <c r="AC1095" s="55">
        <f t="shared" si="188"/>
        <v>-603338.31233788095</v>
      </c>
      <c r="AD1095" s="55">
        <f t="shared" si="189"/>
        <v>0</v>
      </c>
      <c r="AE1095" s="14">
        <f t="shared" si="190"/>
        <v>1</v>
      </c>
      <c r="AF1095" s="14">
        <f>PRODUCT($AE$3:$AE1095)</f>
        <v>1.549318229084294</v>
      </c>
      <c r="AG1095" s="120">
        <f>(POWER(AF1095,1/COUNTA($J$3:$J1095))-1)*360/28</f>
        <v>0.10870794921864459</v>
      </c>
    </row>
    <row r="1096" spans="20:33" x14ac:dyDescent="0.25">
      <c r="T1096" s="4">
        <f t="shared" si="181"/>
        <v>0.11244999999999999</v>
      </c>
      <c r="U1096" s="55">
        <f t="shared" si="182"/>
        <v>0</v>
      </c>
      <c r="V1096" s="55">
        <f t="shared" si="183"/>
        <v>0</v>
      </c>
      <c r="Y1096" s="55">
        <f t="shared" si="184"/>
        <v>0</v>
      </c>
      <c r="Z1096" s="55">
        <f t="shared" si="185"/>
        <v>0</v>
      </c>
      <c r="AA1096" s="55">
        <f t="shared" si="186"/>
        <v>9108916.2369551975</v>
      </c>
      <c r="AB1096" s="55">
        <f t="shared" si="187"/>
        <v>-9712254.5492930785</v>
      </c>
      <c r="AC1096" s="55">
        <f t="shared" si="188"/>
        <v>-603338.31233788095</v>
      </c>
      <c r="AD1096" s="55">
        <f t="shared" si="189"/>
        <v>0</v>
      </c>
      <c r="AE1096" s="14">
        <f t="shared" si="190"/>
        <v>1</v>
      </c>
      <c r="AF1096" s="14">
        <f>PRODUCT($AE$3:$AE1096)</f>
        <v>1.549318229084294</v>
      </c>
      <c r="AG1096" s="120">
        <f>(POWER(AF1096,1/COUNTA($J$3:$J1096))-1)*360/28</f>
        <v>0.10870794921864459</v>
      </c>
    </row>
    <row r="1097" spans="20:33" x14ac:dyDescent="0.25">
      <c r="T1097" s="4">
        <f t="shared" si="181"/>
        <v>0.11244999999999999</v>
      </c>
      <c r="U1097" s="55">
        <f t="shared" si="182"/>
        <v>0</v>
      </c>
      <c r="V1097" s="55">
        <f t="shared" si="183"/>
        <v>0</v>
      </c>
      <c r="Y1097" s="55">
        <f t="shared" si="184"/>
        <v>0</v>
      </c>
      <c r="Z1097" s="55">
        <f t="shared" si="185"/>
        <v>0</v>
      </c>
      <c r="AA1097" s="55">
        <f t="shared" si="186"/>
        <v>9108916.2369551975</v>
      </c>
      <c r="AB1097" s="55">
        <f t="shared" si="187"/>
        <v>-9712254.5492930785</v>
      </c>
      <c r="AC1097" s="55">
        <f t="shared" si="188"/>
        <v>-603338.31233788095</v>
      </c>
      <c r="AD1097" s="55">
        <f t="shared" si="189"/>
        <v>0</v>
      </c>
      <c r="AE1097" s="14">
        <f t="shared" si="190"/>
        <v>1</v>
      </c>
      <c r="AF1097" s="14">
        <f>PRODUCT($AE$3:$AE1097)</f>
        <v>1.549318229084294</v>
      </c>
      <c r="AG1097" s="120">
        <f>(POWER(AF1097,1/COUNTA($J$3:$J1097))-1)*360/28</f>
        <v>0.10870794921864459</v>
      </c>
    </row>
    <row r="1098" spans="20:33" x14ac:dyDescent="0.25">
      <c r="T1098" s="4">
        <f t="shared" si="181"/>
        <v>0.11244999999999999</v>
      </c>
      <c r="U1098" s="55">
        <f t="shared" si="182"/>
        <v>0</v>
      </c>
      <c r="V1098" s="55">
        <f t="shared" si="183"/>
        <v>0</v>
      </c>
      <c r="Y1098" s="55">
        <f t="shared" si="184"/>
        <v>0</v>
      </c>
      <c r="Z1098" s="55">
        <f t="shared" si="185"/>
        <v>0</v>
      </c>
      <c r="AA1098" s="55">
        <f t="shared" si="186"/>
        <v>9108916.2369551975</v>
      </c>
      <c r="AB1098" s="55">
        <f t="shared" si="187"/>
        <v>-9712254.5492930785</v>
      </c>
      <c r="AC1098" s="55">
        <f t="shared" si="188"/>
        <v>-603338.31233788095</v>
      </c>
      <c r="AD1098" s="55">
        <f t="shared" si="189"/>
        <v>0</v>
      </c>
      <c r="AE1098" s="14">
        <f t="shared" si="190"/>
        <v>1</v>
      </c>
      <c r="AF1098" s="14">
        <f>PRODUCT($AE$3:$AE1098)</f>
        <v>1.549318229084294</v>
      </c>
      <c r="AG1098" s="120">
        <f>(POWER(AF1098,1/COUNTA($J$3:$J1098))-1)*360/28</f>
        <v>0.10870794921864459</v>
      </c>
    </row>
    <row r="1099" spans="20:33" x14ac:dyDescent="0.25">
      <c r="T1099" s="4">
        <f t="shared" si="181"/>
        <v>0.11244999999999999</v>
      </c>
      <c r="U1099" s="55">
        <f t="shared" si="182"/>
        <v>0</v>
      </c>
      <c r="V1099" s="55">
        <f t="shared" si="183"/>
        <v>0</v>
      </c>
      <c r="Y1099" s="55">
        <f t="shared" si="184"/>
        <v>0</v>
      </c>
      <c r="Z1099" s="55">
        <f t="shared" si="185"/>
        <v>0</v>
      </c>
      <c r="AA1099" s="55">
        <f t="shared" si="186"/>
        <v>9108916.2369551975</v>
      </c>
      <c r="AB1099" s="55">
        <f t="shared" si="187"/>
        <v>-9712254.5492930785</v>
      </c>
      <c r="AC1099" s="55">
        <f t="shared" si="188"/>
        <v>-603338.31233788095</v>
      </c>
      <c r="AD1099" s="55">
        <f t="shared" si="189"/>
        <v>0</v>
      </c>
      <c r="AE1099" s="14">
        <f t="shared" si="190"/>
        <v>1</v>
      </c>
      <c r="AF1099" s="14">
        <f>PRODUCT($AE$3:$AE1099)</f>
        <v>1.549318229084294</v>
      </c>
      <c r="AG1099" s="120">
        <f>(POWER(AF1099,1/COUNTA($J$3:$J1099))-1)*360/28</f>
        <v>0.10870794921864459</v>
      </c>
    </row>
    <row r="1100" spans="20:33" x14ac:dyDescent="0.25">
      <c r="T1100" s="4">
        <f t="shared" si="181"/>
        <v>0.11244999999999999</v>
      </c>
      <c r="U1100" s="55">
        <f t="shared" si="182"/>
        <v>0</v>
      </c>
      <c r="V1100" s="55">
        <f t="shared" si="183"/>
        <v>0</v>
      </c>
      <c r="Y1100" s="55">
        <f t="shared" si="184"/>
        <v>0</v>
      </c>
      <c r="Z1100" s="55">
        <f t="shared" si="185"/>
        <v>0</v>
      </c>
      <c r="AA1100" s="55">
        <f t="shared" si="186"/>
        <v>9108916.2369551975</v>
      </c>
      <c r="AB1100" s="55">
        <f t="shared" si="187"/>
        <v>-9712254.5492930785</v>
      </c>
      <c r="AC1100" s="55">
        <f t="shared" si="188"/>
        <v>-603338.31233788095</v>
      </c>
      <c r="AD1100" s="55">
        <f t="shared" si="189"/>
        <v>0</v>
      </c>
      <c r="AE1100" s="14">
        <f t="shared" si="190"/>
        <v>1</v>
      </c>
      <c r="AF1100" s="14">
        <f>PRODUCT($AE$3:$AE1100)</f>
        <v>1.549318229084294</v>
      </c>
      <c r="AG1100" s="120">
        <f>(POWER(AF1100,1/COUNTA($J$3:$J1100))-1)*360/28</f>
        <v>0.10870794921864459</v>
      </c>
    </row>
    <row r="1101" spans="20:33" x14ac:dyDescent="0.25">
      <c r="T1101" s="4">
        <f t="shared" si="181"/>
        <v>0.11244999999999999</v>
      </c>
      <c r="U1101" s="55">
        <f t="shared" si="182"/>
        <v>0</v>
      </c>
      <c r="V1101" s="55">
        <f t="shared" si="183"/>
        <v>0</v>
      </c>
      <c r="Y1101" s="55">
        <f t="shared" si="184"/>
        <v>0</v>
      </c>
      <c r="Z1101" s="55">
        <f t="shared" si="185"/>
        <v>0</v>
      </c>
      <c r="AA1101" s="55">
        <f t="shared" si="186"/>
        <v>9108916.2369551975</v>
      </c>
      <c r="AB1101" s="55">
        <f t="shared" si="187"/>
        <v>-9712254.5492930785</v>
      </c>
      <c r="AC1101" s="55">
        <f t="shared" si="188"/>
        <v>-603338.31233788095</v>
      </c>
      <c r="AD1101" s="55">
        <f t="shared" si="189"/>
        <v>0</v>
      </c>
      <c r="AE1101" s="14">
        <f t="shared" si="190"/>
        <v>1</v>
      </c>
      <c r="AF1101" s="14">
        <f>PRODUCT($AE$3:$AE1101)</f>
        <v>1.549318229084294</v>
      </c>
      <c r="AG1101" s="120">
        <f>(POWER(AF1101,1/COUNTA($J$3:$J1101))-1)*360/28</f>
        <v>0.10870794921864459</v>
      </c>
    </row>
    <row r="1102" spans="20:33" x14ac:dyDescent="0.25">
      <c r="T1102" s="4">
        <f t="shared" si="181"/>
        <v>0.11244999999999999</v>
      </c>
      <c r="U1102" s="55">
        <f t="shared" si="182"/>
        <v>0</v>
      </c>
      <c r="V1102" s="55">
        <f t="shared" si="183"/>
        <v>0</v>
      </c>
      <c r="Y1102" s="55">
        <f t="shared" si="184"/>
        <v>0</v>
      </c>
      <c r="Z1102" s="55">
        <f t="shared" si="185"/>
        <v>0</v>
      </c>
      <c r="AA1102" s="55">
        <f t="shared" si="186"/>
        <v>9108916.2369551975</v>
      </c>
      <c r="AB1102" s="55">
        <f t="shared" si="187"/>
        <v>-9712254.5492930785</v>
      </c>
      <c r="AC1102" s="55">
        <f t="shared" si="188"/>
        <v>-603338.31233788095</v>
      </c>
      <c r="AD1102" s="55">
        <f t="shared" si="189"/>
        <v>0</v>
      </c>
      <c r="AE1102" s="14">
        <f t="shared" si="190"/>
        <v>1</v>
      </c>
      <c r="AF1102" s="14">
        <f>PRODUCT($AE$3:$AE1102)</f>
        <v>1.549318229084294</v>
      </c>
      <c r="AG1102" s="120">
        <f>(POWER(AF1102,1/COUNTA($J$3:$J1102))-1)*360/28</f>
        <v>0.10870794921864459</v>
      </c>
    </row>
    <row r="1103" spans="20:33" x14ac:dyDescent="0.25">
      <c r="T1103" s="4">
        <f t="shared" si="181"/>
        <v>0.11244999999999999</v>
      </c>
      <c r="U1103" s="55">
        <f t="shared" si="182"/>
        <v>0</v>
      </c>
      <c r="V1103" s="55">
        <f t="shared" si="183"/>
        <v>0</v>
      </c>
      <c r="Y1103" s="55">
        <f t="shared" si="184"/>
        <v>0</v>
      </c>
      <c r="Z1103" s="55">
        <f t="shared" si="185"/>
        <v>0</v>
      </c>
      <c r="AA1103" s="55">
        <f t="shared" si="186"/>
        <v>9108916.2369551975</v>
      </c>
      <c r="AB1103" s="55">
        <f t="shared" si="187"/>
        <v>-9712254.5492930785</v>
      </c>
      <c r="AC1103" s="55">
        <f t="shared" si="188"/>
        <v>-603338.31233788095</v>
      </c>
      <c r="AD1103" s="55">
        <f t="shared" si="189"/>
        <v>0</v>
      </c>
      <c r="AE1103" s="14">
        <f t="shared" si="190"/>
        <v>1</v>
      </c>
      <c r="AF1103" s="14">
        <f>PRODUCT($AE$3:$AE1103)</f>
        <v>1.549318229084294</v>
      </c>
      <c r="AG1103" s="120">
        <f>(POWER(AF1103,1/COUNTA($J$3:$J1103))-1)*360/28</f>
        <v>0.10870794921864459</v>
      </c>
    </row>
    <row r="1104" spans="20:33" x14ac:dyDescent="0.25">
      <c r="T1104" s="4">
        <f t="shared" si="181"/>
        <v>0.11244999999999999</v>
      </c>
      <c r="U1104" s="55">
        <f t="shared" si="182"/>
        <v>0</v>
      </c>
      <c r="V1104" s="55">
        <f t="shared" si="183"/>
        <v>0</v>
      </c>
      <c r="Y1104" s="55">
        <f t="shared" si="184"/>
        <v>0</v>
      </c>
      <c r="Z1104" s="55">
        <f t="shared" si="185"/>
        <v>0</v>
      </c>
      <c r="AA1104" s="55">
        <f t="shared" si="186"/>
        <v>9108916.2369551975</v>
      </c>
      <c r="AB1104" s="55">
        <f t="shared" si="187"/>
        <v>-9712254.5492930785</v>
      </c>
      <c r="AC1104" s="55">
        <f t="shared" si="188"/>
        <v>-603338.31233788095</v>
      </c>
      <c r="AD1104" s="55">
        <f t="shared" si="189"/>
        <v>0</v>
      </c>
      <c r="AE1104" s="14">
        <f t="shared" si="190"/>
        <v>1</v>
      </c>
      <c r="AF1104" s="14">
        <f>PRODUCT($AE$3:$AE1104)</f>
        <v>1.549318229084294</v>
      </c>
      <c r="AG1104" s="120">
        <f>(POWER(AF1104,1/COUNTA($J$3:$J1104))-1)*360/28</f>
        <v>0.10870794921864459</v>
      </c>
    </row>
    <row r="1105" spans="20:33" x14ac:dyDescent="0.25">
      <c r="T1105" s="4">
        <f t="shared" si="181"/>
        <v>0.11244999999999999</v>
      </c>
      <c r="U1105" s="55">
        <f t="shared" si="182"/>
        <v>0</v>
      </c>
      <c r="V1105" s="55">
        <f t="shared" si="183"/>
        <v>0</v>
      </c>
      <c r="Y1105" s="55">
        <f t="shared" si="184"/>
        <v>0</v>
      </c>
      <c r="Z1105" s="55">
        <f t="shared" si="185"/>
        <v>0</v>
      </c>
      <c r="AA1105" s="55">
        <f t="shared" si="186"/>
        <v>9108916.2369551975</v>
      </c>
      <c r="AB1105" s="55">
        <f t="shared" si="187"/>
        <v>-9712254.5492930785</v>
      </c>
      <c r="AC1105" s="55">
        <f t="shared" si="188"/>
        <v>-603338.31233788095</v>
      </c>
      <c r="AD1105" s="55">
        <f t="shared" si="189"/>
        <v>0</v>
      </c>
      <c r="AE1105" s="14">
        <f t="shared" si="190"/>
        <v>1</v>
      </c>
      <c r="AF1105" s="14">
        <f>PRODUCT($AE$3:$AE1105)</f>
        <v>1.549318229084294</v>
      </c>
      <c r="AG1105" s="120">
        <f>(POWER(AF1105,1/COUNTA($J$3:$J1105))-1)*360/28</f>
        <v>0.10870794921864459</v>
      </c>
    </row>
    <row r="1106" spans="20:33" x14ac:dyDescent="0.25">
      <c r="T1106" s="4">
        <f t="shared" si="181"/>
        <v>0.11244999999999999</v>
      </c>
      <c r="U1106" s="55">
        <f t="shared" si="182"/>
        <v>0</v>
      </c>
      <c r="V1106" s="55">
        <f t="shared" si="183"/>
        <v>0</v>
      </c>
      <c r="Y1106" s="55">
        <f t="shared" si="184"/>
        <v>0</v>
      </c>
      <c r="Z1106" s="55">
        <f t="shared" si="185"/>
        <v>0</v>
      </c>
      <c r="AA1106" s="55">
        <f t="shared" si="186"/>
        <v>9108916.2369551975</v>
      </c>
      <c r="AB1106" s="55">
        <f t="shared" si="187"/>
        <v>-9712254.5492930785</v>
      </c>
      <c r="AC1106" s="55">
        <f t="shared" si="188"/>
        <v>-603338.31233788095</v>
      </c>
      <c r="AD1106" s="55">
        <f t="shared" si="189"/>
        <v>0</v>
      </c>
      <c r="AE1106" s="14">
        <f t="shared" si="190"/>
        <v>1</v>
      </c>
      <c r="AF1106" s="14">
        <f>PRODUCT($AE$3:$AE1106)</f>
        <v>1.549318229084294</v>
      </c>
      <c r="AG1106" s="120">
        <f>(POWER(AF1106,1/COUNTA($J$3:$J1106))-1)*360/28</f>
        <v>0.10870794921864459</v>
      </c>
    </row>
    <row r="1107" spans="20:33" x14ac:dyDescent="0.25">
      <c r="T1107" s="4">
        <f t="shared" si="181"/>
        <v>0.11244999999999999</v>
      </c>
      <c r="U1107" s="55">
        <f t="shared" si="182"/>
        <v>0</v>
      </c>
      <c r="V1107" s="55">
        <f t="shared" si="183"/>
        <v>0</v>
      </c>
      <c r="Y1107" s="55">
        <f t="shared" si="184"/>
        <v>0</v>
      </c>
      <c r="Z1107" s="55">
        <f t="shared" si="185"/>
        <v>0</v>
      </c>
      <c r="AA1107" s="55">
        <f t="shared" si="186"/>
        <v>9108916.2369551975</v>
      </c>
      <c r="AB1107" s="55">
        <f t="shared" si="187"/>
        <v>-9712254.5492930785</v>
      </c>
      <c r="AC1107" s="55">
        <f t="shared" si="188"/>
        <v>-603338.31233788095</v>
      </c>
      <c r="AD1107" s="55">
        <f t="shared" si="189"/>
        <v>0</v>
      </c>
      <c r="AE1107" s="14">
        <f t="shared" si="190"/>
        <v>1</v>
      </c>
      <c r="AF1107" s="14">
        <f>PRODUCT($AE$3:$AE1107)</f>
        <v>1.549318229084294</v>
      </c>
      <c r="AG1107" s="120">
        <f>(POWER(AF1107,1/COUNTA($J$3:$J1107))-1)*360/28</f>
        <v>0.10870794921864459</v>
      </c>
    </row>
    <row r="1108" spans="20:33" x14ac:dyDescent="0.25">
      <c r="T1108" s="4">
        <f t="shared" si="181"/>
        <v>0.11244999999999999</v>
      </c>
      <c r="U1108" s="55">
        <f t="shared" si="182"/>
        <v>0</v>
      </c>
      <c r="V1108" s="55">
        <f t="shared" si="183"/>
        <v>0</v>
      </c>
      <c r="Y1108" s="55">
        <f t="shared" si="184"/>
        <v>0</v>
      </c>
      <c r="Z1108" s="55">
        <f t="shared" si="185"/>
        <v>0</v>
      </c>
      <c r="AA1108" s="55">
        <f t="shared" si="186"/>
        <v>9108916.2369551975</v>
      </c>
      <c r="AB1108" s="55">
        <f t="shared" si="187"/>
        <v>-9712254.5492930785</v>
      </c>
      <c r="AC1108" s="55">
        <f t="shared" si="188"/>
        <v>-603338.31233788095</v>
      </c>
      <c r="AD1108" s="55">
        <f t="shared" si="189"/>
        <v>0</v>
      </c>
      <c r="AE1108" s="14">
        <f t="shared" si="190"/>
        <v>1</v>
      </c>
      <c r="AF1108" s="14">
        <f>PRODUCT($AE$3:$AE1108)</f>
        <v>1.549318229084294</v>
      </c>
      <c r="AG1108" s="120">
        <f>(POWER(AF1108,1/COUNTA($J$3:$J1108))-1)*360/28</f>
        <v>0.10870794921864459</v>
      </c>
    </row>
    <row r="1109" spans="20:33" x14ac:dyDescent="0.25">
      <c r="T1109" s="4">
        <f t="shared" si="181"/>
        <v>0.11244999999999999</v>
      </c>
      <c r="U1109" s="55">
        <f t="shared" si="182"/>
        <v>0</v>
      </c>
      <c r="V1109" s="55">
        <f t="shared" si="183"/>
        <v>0</v>
      </c>
      <c r="Y1109" s="55">
        <f t="shared" si="184"/>
        <v>0</v>
      </c>
      <c r="Z1109" s="55">
        <f t="shared" si="185"/>
        <v>0</v>
      </c>
      <c r="AA1109" s="55">
        <f t="shared" si="186"/>
        <v>9108916.2369551975</v>
      </c>
      <c r="AB1109" s="55">
        <f t="shared" si="187"/>
        <v>-9712254.5492930785</v>
      </c>
      <c r="AC1109" s="55">
        <f t="shared" si="188"/>
        <v>-603338.31233788095</v>
      </c>
      <c r="AD1109" s="55">
        <f t="shared" si="189"/>
        <v>0</v>
      </c>
      <c r="AE1109" s="14">
        <f t="shared" si="190"/>
        <v>1</v>
      </c>
      <c r="AF1109" s="14">
        <f>PRODUCT($AE$3:$AE1109)</f>
        <v>1.549318229084294</v>
      </c>
      <c r="AG1109" s="120">
        <f>(POWER(AF1109,1/COUNTA($J$3:$J1109))-1)*360/28</f>
        <v>0.10870794921864459</v>
      </c>
    </row>
    <row r="1110" spans="20:33" x14ac:dyDescent="0.25">
      <c r="T1110" s="4">
        <f t="shared" si="181"/>
        <v>0.11244999999999999</v>
      </c>
      <c r="U1110" s="55">
        <f t="shared" si="182"/>
        <v>0</v>
      </c>
      <c r="V1110" s="55">
        <f t="shared" si="183"/>
        <v>0</v>
      </c>
      <c r="Y1110" s="55">
        <f t="shared" si="184"/>
        <v>0</v>
      </c>
      <c r="Z1110" s="55">
        <f t="shared" si="185"/>
        <v>0</v>
      </c>
      <c r="AA1110" s="55">
        <f t="shared" si="186"/>
        <v>9108916.2369551975</v>
      </c>
      <c r="AB1110" s="55">
        <f t="shared" si="187"/>
        <v>-9712254.5492930785</v>
      </c>
      <c r="AC1110" s="55">
        <f t="shared" si="188"/>
        <v>-603338.31233788095</v>
      </c>
      <c r="AD1110" s="55">
        <f t="shared" si="189"/>
        <v>0</v>
      </c>
      <c r="AE1110" s="14">
        <f t="shared" si="190"/>
        <v>1</v>
      </c>
      <c r="AF1110" s="14">
        <f>PRODUCT($AE$3:$AE1110)</f>
        <v>1.549318229084294</v>
      </c>
      <c r="AG1110" s="120">
        <f>(POWER(AF1110,1/COUNTA($J$3:$J1110))-1)*360/28</f>
        <v>0.10870794921864459</v>
      </c>
    </row>
    <row r="1111" spans="20:33" x14ac:dyDescent="0.25">
      <c r="T1111" s="4">
        <f t="shared" si="181"/>
        <v>0.11244999999999999</v>
      </c>
      <c r="U1111" s="55">
        <f t="shared" si="182"/>
        <v>0</v>
      </c>
      <c r="V1111" s="55">
        <f t="shared" si="183"/>
        <v>0</v>
      </c>
      <c r="Y1111" s="55">
        <f t="shared" si="184"/>
        <v>0</v>
      </c>
      <c r="Z1111" s="55">
        <f t="shared" si="185"/>
        <v>0</v>
      </c>
      <c r="AA1111" s="55">
        <f t="shared" si="186"/>
        <v>9108916.2369551975</v>
      </c>
      <c r="AB1111" s="55">
        <f t="shared" si="187"/>
        <v>-9712254.5492930785</v>
      </c>
      <c r="AC1111" s="55">
        <f t="shared" si="188"/>
        <v>-603338.31233788095</v>
      </c>
      <c r="AD1111" s="55">
        <f t="shared" si="189"/>
        <v>0</v>
      </c>
      <c r="AE1111" s="14">
        <f t="shared" si="190"/>
        <v>1</v>
      </c>
      <c r="AF1111" s="14">
        <f>PRODUCT($AE$3:$AE1111)</f>
        <v>1.549318229084294</v>
      </c>
      <c r="AG1111" s="120">
        <f>(POWER(AF1111,1/COUNTA($J$3:$J1111))-1)*360/28</f>
        <v>0.10870794921864459</v>
      </c>
    </row>
    <row r="1112" spans="20:33" x14ac:dyDescent="0.25">
      <c r="T1112" s="4">
        <f t="shared" si="181"/>
        <v>0.11244999999999999</v>
      </c>
      <c r="U1112" s="55">
        <f t="shared" si="182"/>
        <v>0</v>
      </c>
      <c r="V1112" s="55">
        <f t="shared" si="183"/>
        <v>0</v>
      </c>
      <c r="Y1112" s="55">
        <f t="shared" si="184"/>
        <v>0</v>
      </c>
      <c r="Z1112" s="55">
        <f t="shared" si="185"/>
        <v>0</v>
      </c>
      <c r="AA1112" s="55">
        <f t="shared" si="186"/>
        <v>9108916.2369551975</v>
      </c>
      <c r="AB1112" s="55">
        <f t="shared" si="187"/>
        <v>-9712254.5492930785</v>
      </c>
      <c r="AC1112" s="55">
        <f t="shared" si="188"/>
        <v>-603338.31233788095</v>
      </c>
      <c r="AD1112" s="55">
        <f t="shared" si="189"/>
        <v>0</v>
      </c>
      <c r="AE1112" s="14">
        <f t="shared" si="190"/>
        <v>1</v>
      </c>
      <c r="AF1112" s="14">
        <f>PRODUCT($AE$3:$AE1112)</f>
        <v>1.549318229084294</v>
      </c>
      <c r="AG1112" s="120">
        <f>(POWER(AF1112,1/COUNTA($J$3:$J1112))-1)*360/28</f>
        <v>0.10870794921864459</v>
      </c>
    </row>
    <row r="1113" spans="20:33" x14ac:dyDescent="0.25">
      <c r="T1113" s="4">
        <f t="shared" si="181"/>
        <v>0.11244999999999999</v>
      </c>
      <c r="U1113" s="55">
        <f t="shared" si="182"/>
        <v>0</v>
      </c>
      <c r="V1113" s="55">
        <f t="shared" si="183"/>
        <v>0</v>
      </c>
      <c r="Y1113" s="55">
        <f t="shared" si="184"/>
        <v>0</v>
      </c>
      <c r="Z1113" s="55">
        <f t="shared" si="185"/>
        <v>0</v>
      </c>
      <c r="AA1113" s="55">
        <f t="shared" si="186"/>
        <v>9108916.2369551975</v>
      </c>
      <c r="AB1113" s="55">
        <f t="shared" si="187"/>
        <v>-9712254.5492930785</v>
      </c>
      <c r="AC1113" s="55">
        <f t="shared" si="188"/>
        <v>-603338.31233788095</v>
      </c>
      <c r="AD1113" s="55">
        <f t="shared" si="189"/>
        <v>0</v>
      </c>
      <c r="AE1113" s="14">
        <f t="shared" si="190"/>
        <v>1</v>
      </c>
      <c r="AF1113" s="14">
        <f>PRODUCT($AE$3:$AE1113)</f>
        <v>1.549318229084294</v>
      </c>
      <c r="AG1113" s="120">
        <f>(POWER(AF1113,1/COUNTA($J$3:$J1113))-1)*360/28</f>
        <v>0.10870794921864459</v>
      </c>
    </row>
    <row r="1114" spans="20:33" x14ac:dyDescent="0.25">
      <c r="T1114" s="4">
        <f t="shared" si="181"/>
        <v>0.11244999999999999</v>
      </c>
      <c r="U1114" s="55">
        <f t="shared" si="182"/>
        <v>0</v>
      </c>
      <c r="V1114" s="55">
        <f t="shared" si="183"/>
        <v>0</v>
      </c>
      <c r="Y1114" s="55">
        <f t="shared" si="184"/>
        <v>0</v>
      </c>
      <c r="Z1114" s="55">
        <f t="shared" si="185"/>
        <v>0</v>
      </c>
      <c r="AA1114" s="55">
        <f t="shared" si="186"/>
        <v>9108916.2369551975</v>
      </c>
      <c r="AB1114" s="55">
        <f t="shared" si="187"/>
        <v>-9712254.5492930785</v>
      </c>
      <c r="AC1114" s="55">
        <f t="shared" si="188"/>
        <v>-603338.31233788095</v>
      </c>
      <c r="AD1114" s="55">
        <f t="shared" si="189"/>
        <v>0</v>
      </c>
      <c r="AE1114" s="14">
        <f t="shared" si="190"/>
        <v>1</v>
      </c>
      <c r="AF1114" s="14">
        <f>PRODUCT($AE$3:$AE1114)</f>
        <v>1.549318229084294</v>
      </c>
      <c r="AG1114" s="120">
        <f>(POWER(AF1114,1/COUNTA($J$3:$J1114))-1)*360/28</f>
        <v>0.10870794921864459</v>
      </c>
    </row>
    <row r="1115" spans="20:33" x14ac:dyDescent="0.25">
      <c r="T1115" s="4">
        <f t="shared" si="181"/>
        <v>0.11244999999999999</v>
      </c>
      <c r="U1115" s="55">
        <f t="shared" si="182"/>
        <v>0</v>
      </c>
      <c r="V1115" s="55">
        <f t="shared" si="183"/>
        <v>0</v>
      </c>
      <c r="Y1115" s="55">
        <f t="shared" si="184"/>
        <v>0</v>
      </c>
      <c r="Z1115" s="55">
        <f t="shared" si="185"/>
        <v>0</v>
      </c>
      <c r="AA1115" s="55">
        <f t="shared" si="186"/>
        <v>9108916.2369551975</v>
      </c>
      <c r="AB1115" s="55">
        <f t="shared" si="187"/>
        <v>-9712254.5492930785</v>
      </c>
      <c r="AC1115" s="55">
        <f t="shared" si="188"/>
        <v>-603338.31233788095</v>
      </c>
      <c r="AD1115" s="55">
        <f t="shared" si="189"/>
        <v>0</v>
      </c>
      <c r="AE1115" s="14">
        <f t="shared" si="190"/>
        <v>1</v>
      </c>
      <c r="AF1115" s="14">
        <f>PRODUCT($AE$3:$AE1115)</f>
        <v>1.549318229084294</v>
      </c>
      <c r="AG1115" s="120">
        <f>(POWER(AF1115,1/COUNTA($J$3:$J1115))-1)*360/28</f>
        <v>0.10870794921864459</v>
      </c>
    </row>
    <row r="1116" spans="20:33" x14ac:dyDescent="0.25">
      <c r="T1116" s="4">
        <f t="shared" si="181"/>
        <v>0.11244999999999999</v>
      </c>
      <c r="U1116" s="55">
        <f t="shared" si="182"/>
        <v>0</v>
      </c>
      <c r="V1116" s="55">
        <f t="shared" si="183"/>
        <v>0</v>
      </c>
      <c r="Y1116" s="55">
        <f t="shared" si="184"/>
        <v>0</v>
      </c>
      <c r="Z1116" s="55">
        <f t="shared" si="185"/>
        <v>0</v>
      </c>
      <c r="AA1116" s="55">
        <f t="shared" si="186"/>
        <v>9108916.2369551975</v>
      </c>
      <c r="AB1116" s="55">
        <f t="shared" si="187"/>
        <v>-9712254.5492930785</v>
      </c>
      <c r="AC1116" s="55">
        <f t="shared" si="188"/>
        <v>-603338.31233788095</v>
      </c>
      <c r="AD1116" s="55">
        <f t="shared" si="189"/>
        <v>0</v>
      </c>
      <c r="AE1116" s="14">
        <f t="shared" si="190"/>
        <v>1</v>
      </c>
      <c r="AF1116" s="14">
        <f>PRODUCT($AE$3:$AE1116)</f>
        <v>1.549318229084294</v>
      </c>
      <c r="AG1116" s="120">
        <f>(POWER(AF1116,1/COUNTA($J$3:$J1116))-1)*360/28</f>
        <v>0.10870794921864459</v>
      </c>
    </row>
    <row r="1117" spans="20:33" x14ac:dyDescent="0.25">
      <c r="T1117" s="4">
        <f t="shared" si="181"/>
        <v>0.11244999999999999</v>
      </c>
      <c r="U1117" s="55">
        <f t="shared" si="182"/>
        <v>0</v>
      </c>
      <c r="V1117" s="55">
        <f t="shared" si="183"/>
        <v>0</v>
      </c>
      <c r="Y1117" s="55">
        <f t="shared" si="184"/>
        <v>0</v>
      </c>
      <c r="Z1117" s="55">
        <f t="shared" si="185"/>
        <v>0</v>
      </c>
      <c r="AA1117" s="55">
        <f t="shared" si="186"/>
        <v>9108916.2369551975</v>
      </c>
      <c r="AB1117" s="55">
        <f t="shared" si="187"/>
        <v>-9712254.5492930785</v>
      </c>
      <c r="AC1117" s="55">
        <f t="shared" si="188"/>
        <v>-603338.31233788095</v>
      </c>
      <c r="AD1117" s="55">
        <f t="shared" si="189"/>
        <v>0</v>
      </c>
      <c r="AE1117" s="14">
        <f t="shared" si="190"/>
        <v>1</v>
      </c>
      <c r="AF1117" s="14">
        <f>PRODUCT($AE$3:$AE1117)</f>
        <v>1.549318229084294</v>
      </c>
      <c r="AG1117" s="120">
        <f>(POWER(AF1117,1/COUNTA($J$3:$J1117))-1)*360/28</f>
        <v>0.10870794921864459</v>
      </c>
    </row>
    <row r="1118" spans="20:33" x14ac:dyDescent="0.25">
      <c r="T1118" s="4">
        <f t="shared" si="181"/>
        <v>0.11244999999999999</v>
      </c>
      <c r="U1118" s="55">
        <f t="shared" si="182"/>
        <v>0</v>
      </c>
      <c r="V1118" s="55">
        <f t="shared" si="183"/>
        <v>0</v>
      </c>
      <c r="Y1118" s="55">
        <f t="shared" si="184"/>
        <v>0</v>
      </c>
      <c r="Z1118" s="55">
        <f t="shared" si="185"/>
        <v>0</v>
      </c>
      <c r="AA1118" s="55">
        <f t="shared" si="186"/>
        <v>9108916.2369551975</v>
      </c>
      <c r="AB1118" s="55">
        <f t="shared" si="187"/>
        <v>-9712254.5492930785</v>
      </c>
      <c r="AC1118" s="55">
        <f t="shared" si="188"/>
        <v>-603338.31233788095</v>
      </c>
      <c r="AD1118" s="55">
        <f t="shared" si="189"/>
        <v>0</v>
      </c>
      <c r="AE1118" s="14">
        <f t="shared" si="190"/>
        <v>1</v>
      </c>
      <c r="AF1118" s="14">
        <f>PRODUCT($AE$3:$AE1118)</f>
        <v>1.549318229084294</v>
      </c>
      <c r="AG1118" s="120">
        <f>(POWER(AF1118,1/COUNTA($J$3:$J1118))-1)*360/28</f>
        <v>0.10870794921864459</v>
      </c>
    </row>
    <row r="1119" spans="20:33" x14ac:dyDescent="0.25">
      <c r="T1119" s="4">
        <f t="shared" si="181"/>
        <v>0.11244999999999999</v>
      </c>
      <c r="U1119" s="55">
        <f t="shared" si="182"/>
        <v>0</v>
      </c>
      <c r="V1119" s="55">
        <f t="shared" si="183"/>
        <v>0</v>
      </c>
      <c r="Y1119" s="55">
        <f t="shared" si="184"/>
        <v>0</v>
      </c>
      <c r="Z1119" s="55">
        <f t="shared" si="185"/>
        <v>0</v>
      </c>
      <c r="AA1119" s="55">
        <f t="shared" si="186"/>
        <v>9108916.2369551975</v>
      </c>
      <c r="AB1119" s="55">
        <f t="shared" si="187"/>
        <v>-9712254.5492930785</v>
      </c>
      <c r="AC1119" s="55">
        <f t="shared" si="188"/>
        <v>-603338.31233788095</v>
      </c>
      <c r="AD1119" s="55">
        <f t="shared" si="189"/>
        <v>0</v>
      </c>
      <c r="AE1119" s="14">
        <f t="shared" si="190"/>
        <v>1</v>
      </c>
      <c r="AF1119" s="14">
        <f>PRODUCT($AE$3:$AE1119)</f>
        <v>1.549318229084294</v>
      </c>
      <c r="AG1119" s="120">
        <f>(POWER(AF1119,1/COUNTA($J$3:$J1119))-1)*360/28</f>
        <v>0.10870794921864459</v>
      </c>
    </row>
    <row r="1120" spans="20:33" x14ac:dyDescent="0.25">
      <c r="T1120" s="4">
        <f t="shared" si="181"/>
        <v>0.11244999999999999</v>
      </c>
      <c r="U1120" s="55">
        <f t="shared" si="182"/>
        <v>0</v>
      </c>
      <c r="V1120" s="55">
        <f t="shared" si="183"/>
        <v>0</v>
      </c>
      <c r="Y1120" s="55">
        <f t="shared" si="184"/>
        <v>0</v>
      </c>
      <c r="Z1120" s="55">
        <f t="shared" si="185"/>
        <v>0</v>
      </c>
      <c r="AA1120" s="55">
        <f t="shared" si="186"/>
        <v>9108916.2369551975</v>
      </c>
      <c r="AB1120" s="55">
        <f t="shared" si="187"/>
        <v>-9712254.5492930785</v>
      </c>
      <c r="AC1120" s="55">
        <f t="shared" si="188"/>
        <v>-603338.31233788095</v>
      </c>
      <c r="AD1120" s="55">
        <f t="shared" si="189"/>
        <v>0</v>
      </c>
      <c r="AE1120" s="14">
        <f t="shared" si="190"/>
        <v>1</v>
      </c>
      <c r="AF1120" s="14">
        <f>PRODUCT($AE$3:$AE1120)</f>
        <v>1.549318229084294</v>
      </c>
      <c r="AG1120" s="120">
        <f>(POWER(AF1120,1/COUNTA($J$3:$J1120))-1)*360/28</f>
        <v>0.10870794921864459</v>
      </c>
    </row>
    <row r="1121" spans="20:33" x14ac:dyDescent="0.25">
      <c r="T1121" s="4">
        <f t="shared" si="181"/>
        <v>0.11244999999999999</v>
      </c>
      <c r="U1121" s="55">
        <f t="shared" si="182"/>
        <v>0</v>
      </c>
      <c r="V1121" s="55">
        <f t="shared" si="183"/>
        <v>0</v>
      </c>
      <c r="Y1121" s="55">
        <f t="shared" si="184"/>
        <v>0</v>
      </c>
      <c r="Z1121" s="55">
        <f t="shared" si="185"/>
        <v>0</v>
      </c>
      <c r="AA1121" s="55">
        <f t="shared" si="186"/>
        <v>9108916.2369551975</v>
      </c>
      <c r="AB1121" s="55">
        <f t="shared" si="187"/>
        <v>-9712254.5492930785</v>
      </c>
      <c r="AC1121" s="55">
        <f t="shared" si="188"/>
        <v>-603338.31233788095</v>
      </c>
      <c r="AD1121" s="55">
        <f t="shared" si="189"/>
        <v>0</v>
      </c>
      <c r="AE1121" s="14">
        <f t="shared" si="190"/>
        <v>1</v>
      </c>
      <c r="AF1121" s="14">
        <f>PRODUCT($AE$3:$AE1121)</f>
        <v>1.549318229084294</v>
      </c>
      <c r="AG1121" s="120">
        <f>(POWER(AF1121,1/COUNTA($J$3:$J1121))-1)*360/28</f>
        <v>0.10870794921864459</v>
      </c>
    </row>
    <row r="1122" spans="20:33" x14ac:dyDescent="0.25">
      <c r="T1122" s="4">
        <f t="shared" si="181"/>
        <v>0.11244999999999999</v>
      </c>
      <c r="U1122" s="55">
        <f t="shared" si="182"/>
        <v>0</v>
      </c>
      <c r="V1122" s="55">
        <f t="shared" si="183"/>
        <v>0</v>
      </c>
      <c r="Y1122" s="55">
        <f t="shared" si="184"/>
        <v>0</v>
      </c>
      <c r="Z1122" s="55">
        <f t="shared" si="185"/>
        <v>0</v>
      </c>
      <c r="AA1122" s="55">
        <f t="shared" si="186"/>
        <v>9108916.2369551975</v>
      </c>
      <c r="AB1122" s="55">
        <f t="shared" si="187"/>
        <v>-9712254.5492930785</v>
      </c>
      <c r="AC1122" s="55">
        <f t="shared" si="188"/>
        <v>-603338.31233788095</v>
      </c>
      <c r="AD1122" s="55">
        <f t="shared" si="189"/>
        <v>0</v>
      </c>
      <c r="AE1122" s="14">
        <f t="shared" si="190"/>
        <v>1</v>
      </c>
      <c r="AF1122" s="14">
        <f>PRODUCT($AE$3:$AE1122)</f>
        <v>1.549318229084294</v>
      </c>
      <c r="AG1122" s="120">
        <f>(POWER(AF1122,1/COUNTA($J$3:$J1122))-1)*360/28</f>
        <v>0.10870794921864459</v>
      </c>
    </row>
    <row r="1123" spans="20:33" x14ac:dyDescent="0.25">
      <c r="T1123" s="4">
        <f t="shared" si="181"/>
        <v>0.11244999999999999</v>
      </c>
      <c r="U1123" s="55">
        <f t="shared" si="182"/>
        <v>0</v>
      </c>
      <c r="V1123" s="55">
        <f t="shared" si="183"/>
        <v>0</v>
      </c>
      <c r="Y1123" s="55">
        <f t="shared" si="184"/>
        <v>0</v>
      </c>
      <c r="Z1123" s="55">
        <f t="shared" si="185"/>
        <v>0</v>
      </c>
      <c r="AA1123" s="55">
        <f t="shared" si="186"/>
        <v>9108916.2369551975</v>
      </c>
      <c r="AB1123" s="55">
        <f t="shared" si="187"/>
        <v>-9712254.5492930785</v>
      </c>
      <c r="AC1123" s="55">
        <f t="shared" si="188"/>
        <v>-603338.31233788095</v>
      </c>
      <c r="AD1123" s="55">
        <f t="shared" si="189"/>
        <v>0</v>
      </c>
      <c r="AE1123" s="14">
        <f t="shared" si="190"/>
        <v>1</v>
      </c>
      <c r="AF1123" s="14">
        <f>PRODUCT($AE$3:$AE1123)</f>
        <v>1.549318229084294</v>
      </c>
      <c r="AG1123" s="120">
        <f>(POWER(AF1123,1/COUNTA($J$3:$J1123))-1)*360/28</f>
        <v>0.10870794921864459</v>
      </c>
    </row>
    <row r="1124" spans="20:33" x14ac:dyDescent="0.25">
      <c r="T1124" s="4">
        <f t="shared" si="181"/>
        <v>0.11244999999999999</v>
      </c>
      <c r="U1124" s="55">
        <f t="shared" si="182"/>
        <v>0</v>
      </c>
      <c r="V1124" s="55">
        <f t="shared" si="183"/>
        <v>0</v>
      </c>
      <c r="Y1124" s="55">
        <f t="shared" si="184"/>
        <v>0</v>
      </c>
      <c r="Z1124" s="55">
        <f t="shared" si="185"/>
        <v>0</v>
      </c>
      <c r="AA1124" s="55">
        <f t="shared" si="186"/>
        <v>9108916.2369551975</v>
      </c>
      <c r="AB1124" s="55">
        <f t="shared" si="187"/>
        <v>-9712254.5492930785</v>
      </c>
      <c r="AC1124" s="55">
        <f t="shared" si="188"/>
        <v>-603338.31233788095</v>
      </c>
      <c r="AD1124" s="55">
        <f t="shared" si="189"/>
        <v>0</v>
      </c>
      <c r="AE1124" s="14">
        <f t="shared" si="190"/>
        <v>1</v>
      </c>
      <c r="AF1124" s="14">
        <f>PRODUCT($AE$3:$AE1124)</f>
        <v>1.549318229084294</v>
      </c>
      <c r="AG1124" s="120">
        <f>(POWER(AF1124,1/COUNTA($J$3:$J1124))-1)*360/28</f>
        <v>0.10870794921864459</v>
      </c>
    </row>
    <row r="1125" spans="20:33" x14ac:dyDescent="0.25">
      <c r="T1125" s="4">
        <f t="shared" si="181"/>
        <v>0.11244999999999999</v>
      </c>
      <c r="U1125" s="55">
        <f t="shared" si="182"/>
        <v>0</v>
      </c>
      <c r="V1125" s="55">
        <f t="shared" si="183"/>
        <v>0</v>
      </c>
      <c r="Y1125" s="55">
        <f t="shared" si="184"/>
        <v>0</v>
      </c>
      <c r="Z1125" s="55">
        <f t="shared" si="185"/>
        <v>0</v>
      </c>
      <c r="AA1125" s="55">
        <f t="shared" si="186"/>
        <v>9108916.2369551975</v>
      </c>
      <c r="AB1125" s="55">
        <f t="shared" si="187"/>
        <v>-9712254.5492930785</v>
      </c>
      <c r="AC1125" s="55">
        <f t="shared" si="188"/>
        <v>-603338.31233788095</v>
      </c>
      <c r="AD1125" s="55">
        <f t="shared" si="189"/>
        <v>0</v>
      </c>
      <c r="AE1125" s="14">
        <f t="shared" si="190"/>
        <v>1</v>
      </c>
      <c r="AF1125" s="14">
        <f>PRODUCT($AE$3:$AE1125)</f>
        <v>1.549318229084294</v>
      </c>
      <c r="AG1125" s="120">
        <f>(POWER(AF1125,1/COUNTA($J$3:$J1125))-1)*360/28</f>
        <v>0.10870794921864459</v>
      </c>
    </row>
    <row r="1126" spans="20:33" x14ac:dyDescent="0.25">
      <c r="T1126" s="4">
        <f t="shared" si="181"/>
        <v>0.11244999999999999</v>
      </c>
      <c r="U1126" s="55">
        <f t="shared" si="182"/>
        <v>0</v>
      </c>
      <c r="V1126" s="55">
        <f t="shared" si="183"/>
        <v>0</v>
      </c>
      <c r="Y1126" s="55">
        <f t="shared" si="184"/>
        <v>0</v>
      </c>
      <c r="Z1126" s="55">
        <f t="shared" si="185"/>
        <v>0</v>
      </c>
      <c r="AA1126" s="55">
        <f t="shared" si="186"/>
        <v>9108916.2369551975</v>
      </c>
      <c r="AB1126" s="55">
        <f t="shared" si="187"/>
        <v>-9712254.5492930785</v>
      </c>
      <c r="AC1126" s="55">
        <f t="shared" si="188"/>
        <v>-603338.31233788095</v>
      </c>
      <c r="AD1126" s="55">
        <f t="shared" si="189"/>
        <v>0</v>
      </c>
      <c r="AE1126" s="14">
        <f t="shared" si="190"/>
        <v>1</v>
      </c>
      <c r="AF1126" s="14">
        <f>PRODUCT($AE$3:$AE1126)</f>
        <v>1.549318229084294</v>
      </c>
      <c r="AG1126" s="120">
        <f>(POWER(AF1126,1/COUNTA($J$3:$J1126))-1)*360/28</f>
        <v>0.10870794921864459</v>
      </c>
    </row>
    <row r="1127" spans="20:33" x14ac:dyDescent="0.25">
      <c r="T1127" s="4">
        <f t="shared" si="181"/>
        <v>0.11244999999999999</v>
      </c>
      <c r="U1127" s="55">
        <f t="shared" si="182"/>
        <v>0</v>
      </c>
      <c r="V1127" s="55">
        <f t="shared" si="183"/>
        <v>0</v>
      </c>
      <c r="Y1127" s="55">
        <f t="shared" si="184"/>
        <v>0</v>
      </c>
      <c r="Z1127" s="55">
        <f t="shared" si="185"/>
        <v>0</v>
      </c>
      <c r="AA1127" s="55">
        <f t="shared" si="186"/>
        <v>9108916.2369551975</v>
      </c>
      <c r="AB1127" s="55">
        <f t="shared" si="187"/>
        <v>-9712254.5492930785</v>
      </c>
      <c r="AC1127" s="55">
        <f t="shared" si="188"/>
        <v>-603338.31233788095</v>
      </c>
      <c r="AD1127" s="55">
        <f t="shared" si="189"/>
        <v>0</v>
      </c>
      <c r="AE1127" s="14">
        <f t="shared" si="190"/>
        <v>1</v>
      </c>
      <c r="AF1127" s="14">
        <f>PRODUCT($AE$3:$AE1127)</f>
        <v>1.549318229084294</v>
      </c>
      <c r="AG1127" s="120">
        <f>(POWER(AF1127,1/COUNTA($J$3:$J1127))-1)*360/28</f>
        <v>0.10870794921864459</v>
      </c>
    </row>
    <row r="1128" spans="20:33" x14ac:dyDescent="0.25">
      <c r="T1128" s="4">
        <f t="shared" si="181"/>
        <v>0.11244999999999999</v>
      </c>
      <c r="U1128" s="55">
        <f t="shared" si="182"/>
        <v>0</v>
      </c>
      <c r="V1128" s="55">
        <f t="shared" si="183"/>
        <v>0</v>
      </c>
      <c r="Y1128" s="55">
        <f t="shared" si="184"/>
        <v>0</v>
      </c>
      <c r="Z1128" s="55">
        <f t="shared" si="185"/>
        <v>0</v>
      </c>
      <c r="AA1128" s="55">
        <f t="shared" si="186"/>
        <v>9108916.2369551975</v>
      </c>
      <c r="AB1128" s="55">
        <f t="shared" si="187"/>
        <v>-9712254.5492930785</v>
      </c>
      <c r="AC1128" s="55">
        <f t="shared" si="188"/>
        <v>-603338.31233788095</v>
      </c>
      <c r="AD1128" s="55">
        <f t="shared" si="189"/>
        <v>0</v>
      </c>
      <c r="AE1128" s="14">
        <f t="shared" si="190"/>
        <v>1</v>
      </c>
      <c r="AF1128" s="14">
        <f>PRODUCT($AE$3:$AE1128)</f>
        <v>1.549318229084294</v>
      </c>
      <c r="AG1128" s="120">
        <f>(POWER(AF1128,1/COUNTA($J$3:$J1128))-1)*360/28</f>
        <v>0.10870794921864459</v>
      </c>
    </row>
    <row r="1129" spans="20:33" x14ac:dyDescent="0.25">
      <c r="T1129" s="4">
        <f t="shared" si="181"/>
        <v>0.11244999999999999</v>
      </c>
      <c r="U1129" s="55">
        <f t="shared" si="182"/>
        <v>0</v>
      </c>
      <c r="V1129" s="55">
        <f t="shared" si="183"/>
        <v>0</v>
      </c>
      <c r="Y1129" s="55">
        <f t="shared" si="184"/>
        <v>0</v>
      </c>
      <c r="Z1129" s="55">
        <f t="shared" si="185"/>
        <v>0</v>
      </c>
      <c r="AA1129" s="55">
        <f t="shared" si="186"/>
        <v>9108916.2369551975</v>
      </c>
      <c r="AB1129" s="55">
        <f t="shared" si="187"/>
        <v>-9712254.5492930785</v>
      </c>
      <c r="AC1129" s="55">
        <f t="shared" si="188"/>
        <v>-603338.31233788095</v>
      </c>
      <c r="AD1129" s="55">
        <f t="shared" si="189"/>
        <v>0</v>
      </c>
      <c r="AE1129" s="14">
        <f t="shared" si="190"/>
        <v>1</v>
      </c>
      <c r="AF1129" s="14">
        <f>PRODUCT($AE$3:$AE1129)</f>
        <v>1.549318229084294</v>
      </c>
      <c r="AG1129" s="120">
        <f>(POWER(AF1129,1/COUNTA($J$3:$J1129))-1)*360/28</f>
        <v>0.10870794921864459</v>
      </c>
    </row>
    <row r="1130" spans="20:33" x14ac:dyDescent="0.25">
      <c r="T1130" s="4">
        <f t="shared" si="181"/>
        <v>0.11244999999999999</v>
      </c>
      <c r="U1130" s="55">
        <f t="shared" si="182"/>
        <v>0</v>
      </c>
      <c r="V1130" s="55">
        <f t="shared" si="183"/>
        <v>0</v>
      </c>
      <c r="Y1130" s="55">
        <f t="shared" si="184"/>
        <v>0</v>
      </c>
      <c r="Z1130" s="55">
        <f t="shared" si="185"/>
        <v>0</v>
      </c>
      <c r="AA1130" s="55">
        <f t="shared" si="186"/>
        <v>9108916.2369551975</v>
      </c>
      <c r="AB1130" s="55">
        <f t="shared" si="187"/>
        <v>-9712254.5492930785</v>
      </c>
      <c r="AC1130" s="55">
        <f t="shared" si="188"/>
        <v>-603338.31233788095</v>
      </c>
      <c r="AD1130" s="55">
        <f t="shared" si="189"/>
        <v>0</v>
      </c>
      <c r="AE1130" s="14">
        <f t="shared" si="190"/>
        <v>1</v>
      </c>
      <c r="AF1130" s="14">
        <f>PRODUCT($AE$3:$AE1130)</f>
        <v>1.549318229084294</v>
      </c>
      <c r="AG1130" s="120">
        <f>(POWER(AF1130,1/COUNTA($J$3:$J1130))-1)*360/28</f>
        <v>0.10870794921864459</v>
      </c>
    </row>
    <row r="1131" spans="20:33" x14ac:dyDescent="0.25">
      <c r="T1131" s="4">
        <f t="shared" si="181"/>
        <v>0.11244999999999999</v>
      </c>
      <c r="U1131" s="55">
        <f t="shared" si="182"/>
        <v>0</v>
      </c>
      <c r="V1131" s="55">
        <f t="shared" si="183"/>
        <v>0</v>
      </c>
      <c r="Y1131" s="55">
        <f t="shared" si="184"/>
        <v>0</v>
      </c>
      <c r="Z1131" s="55">
        <f t="shared" si="185"/>
        <v>0</v>
      </c>
      <c r="AA1131" s="55">
        <f t="shared" si="186"/>
        <v>9108916.2369551975</v>
      </c>
      <c r="AB1131" s="55">
        <f t="shared" si="187"/>
        <v>-9712254.5492930785</v>
      </c>
      <c r="AC1131" s="55">
        <f t="shared" si="188"/>
        <v>-603338.31233788095</v>
      </c>
      <c r="AD1131" s="55">
        <f t="shared" si="189"/>
        <v>0</v>
      </c>
      <c r="AE1131" s="14">
        <f t="shared" si="190"/>
        <v>1</v>
      </c>
      <c r="AF1131" s="14">
        <f>PRODUCT($AE$3:$AE1131)</f>
        <v>1.549318229084294</v>
      </c>
      <c r="AG1131" s="120">
        <f>(POWER(AF1131,1/COUNTA($J$3:$J1131))-1)*360/28</f>
        <v>0.10870794921864459</v>
      </c>
    </row>
    <row r="1132" spans="20:33" x14ac:dyDescent="0.25">
      <c r="T1132" s="4">
        <f t="shared" si="181"/>
        <v>0.11244999999999999</v>
      </c>
      <c r="U1132" s="55">
        <f t="shared" si="182"/>
        <v>0</v>
      </c>
      <c r="V1132" s="55">
        <f t="shared" si="183"/>
        <v>0</v>
      </c>
      <c r="Y1132" s="55">
        <f t="shared" si="184"/>
        <v>0</v>
      </c>
      <c r="Z1132" s="55">
        <f t="shared" si="185"/>
        <v>0</v>
      </c>
      <c r="AA1132" s="55">
        <f t="shared" si="186"/>
        <v>9108916.2369551975</v>
      </c>
      <c r="AB1132" s="55">
        <f t="shared" si="187"/>
        <v>-9712254.5492930785</v>
      </c>
      <c r="AC1132" s="55">
        <f t="shared" si="188"/>
        <v>-603338.31233788095</v>
      </c>
      <c r="AD1132" s="55">
        <f t="shared" si="189"/>
        <v>0</v>
      </c>
      <c r="AE1132" s="14">
        <f t="shared" si="190"/>
        <v>1</v>
      </c>
      <c r="AF1132" s="14">
        <f>PRODUCT($AE$3:$AE1132)</f>
        <v>1.549318229084294</v>
      </c>
      <c r="AG1132" s="120">
        <f>(POWER(AF1132,1/COUNTA($J$3:$J1132))-1)*360/28</f>
        <v>0.10870794921864459</v>
      </c>
    </row>
    <row r="1133" spans="20:33" x14ac:dyDescent="0.25">
      <c r="T1133" s="4">
        <f t="shared" si="181"/>
        <v>0.11244999999999999</v>
      </c>
      <c r="U1133" s="55">
        <f t="shared" si="182"/>
        <v>0</v>
      </c>
      <c r="V1133" s="55">
        <f t="shared" si="183"/>
        <v>0</v>
      </c>
      <c r="Y1133" s="55">
        <f t="shared" si="184"/>
        <v>0</v>
      </c>
      <c r="Z1133" s="55">
        <f t="shared" si="185"/>
        <v>0</v>
      </c>
      <c r="AA1133" s="55">
        <f t="shared" si="186"/>
        <v>9108916.2369551975</v>
      </c>
      <c r="AB1133" s="55">
        <f t="shared" si="187"/>
        <v>-9712254.5492930785</v>
      </c>
      <c r="AC1133" s="55">
        <f t="shared" si="188"/>
        <v>-603338.31233788095</v>
      </c>
      <c r="AD1133" s="55">
        <f t="shared" si="189"/>
        <v>0</v>
      </c>
      <c r="AE1133" s="14">
        <f t="shared" si="190"/>
        <v>1</v>
      </c>
      <c r="AF1133" s="14">
        <f>PRODUCT($AE$3:$AE1133)</f>
        <v>1.549318229084294</v>
      </c>
      <c r="AG1133" s="120">
        <f>(POWER(AF1133,1/COUNTA($J$3:$J1133))-1)*360/28</f>
        <v>0.10870794921864459</v>
      </c>
    </row>
    <row r="1134" spans="20:33" x14ac:dyDescent="0.25">
      <c r="T1134" s="4">
        <f t="shared" si="181"/>
        <v>0.11244999999999999</v>
      </c>
      <c r="U1134" s="55">
        <f t="shared" si="182"/>
        <v>0</v>
      </c>
      <c r="V1134" s="55">
        <f t="shared" si="183"/>
        <v>0</v>
      </c>
      <c r="Y1134" s="55">
        <f t="shared" si="184"/>
        <v>0</v>
      </c>
      <c r="Z1134" s="55">
        <f t="shared" si="185"/>
        <v>0</v>
      </c>
      <c r="AA1134" s="55">
        <f t="shared" si="186"/>
        <v>9108916.2369551975</v>
      </c>
      <c r="AB1134" s="55">
        <f t="shared" si="187"/>
        <v>-9712254.5492930785</v>
      </c>
      <c r="AC1134" s="55">
        <f t="shared" si="188"/>
        <v>-603338.31233788095</v>
      </c>
      <c r="AD1134" s="55">
        <f t="shared" si="189"/>
        <v>0</v>
      </c>
      <c r="AE1134" s="14">
        <f t="shared" si="190"/>
        <v>1</v>
      </c>
      <c r="AF1134" s="14">
        <f>PRODUCT($AE$3:$AE1134)</f>
        <v>1.549318229084294</v>
      </c>
      <c r="AG1134" s="120">
        <f>(POWER(AF1134,1/COUNTA($J$3:$J1134))-1)*360/28</f>
        <v>0.10870794921864459</v>
      </c>
    </row>
    <row r="1135" spans="20:33" x14ac:dyDescent="0.25">
      <c r="T1135" s="4">
        <f t="shared" si="181"/>
        <v>0.11244999999999999</v>
      </c>
      <c r="U1135" s="55">
        <f t="shared" si="182"/>
        <v>0</v>
      </c>
      <c r="V1135" s="55">
        <f t="shared" si="183"/>
        <v>0</v>
      </c>
      <c r="Y1135" s="55">
        <f t="shared" si="184"/>
        <v>0</v>
      </c>
      <c r="Z1135" s="55">
        <f t="shared" si="185"/>
        <v>0</v>
      </c>
      <c r="AA1135" s="55">
        <f t="shared" si="186"/>
        <v>9108916.2369551975</v>
      </c>
      <c r="AB1135" s="55">
        <f t="shared" si="187"/>
        <v>-9712254.5492930785</v>
      </c>
      <c r="AC1135" s="55">
        <f t="shared" si="188"/>
        <v>-603338.31233788095</v>
      </c>
      <c r="AD1135" s="55">
        <f t="shared" si="189"/>
        <v>0</v>
      </c>
      <c r="AE1135" s="14">
        <f t="shared" si="190"/>
        <v>1</v>
      </c>
      <c r="AF1135" s="14">
        <f>PRODUCT($AE$3:$AE1135)</f>
        <v>1.549318229084294</v>
      </c>
      <c r="AG1135" s="120">
        <f>(POWER(AF1135,1/COUNTA($J$3:$J1135))-1)*360/28</f>
        <v>0.10870794921864459</v>
      </c>
    </row>
    <row r="1136" spans="20:33" x14ac:dyDescent="0.25">
      <c r="T1136" s="4">
        <f t="shared" si="181"/>
        <v>0.11244999999999999</v>
      </c>
      <c r="U1136" s="55">
        <f t="shared" si="182"/>
        <v>0</v>
      </c>
      <c r="V1136" s="55">
        <f t="shared" si="183"/>
        <v>0</v>
      </c>
      <c r="Y1136" s="55">
        <f t="shared" si="184"/>
        <v>0</v>
      </c>
      <c r="Z1136" s="55">
        <f t="shared" si="185"/>
        <v>0</v>
      </c>
      <c r="AA1136" s="55">
        <f t="shared" si="186"/>
        <v>9108916.2369551975</v>
      </c>
      <c r="AB1136" s="55">
        <f t="shared" si="187"/>
        <v>-9712254.5492930785</v>
      </c>
      <c r="AC1136" s="55">
        <f t="shared" si="188"/>
        <v>-603338.31233788095</v>
      </c>
      <c r="AD1136" s="55">
        <f t="shared" si="189"/>
        <v>0</v>
      </c>
      <c r="AE1136" s="14">
        <f t="shared" si="190"/>
        <v>1</v>
      </c>
      <c r="AF1136" s="14">
        <f>PRODUCT($AE$3:$AE1136)</f>
        <v>1.549318229084294</v>
      </c>
      <c r="AG1136" s="120">
        <f>(POWER(AF1136,1/COUNTA($J$3:$J1136))-1)*360/28</f>
        <v>0.10870794921864459</v>
      </c>
    </row>
    <row r="1137" spans="20:33" x14ac:dyDescent="0.25">
      <c r="T1137" s="4">
        <f t="shared" si="181"/>
        <v>0.11244999999999999</v>
      </c>
      <c r="U1137" s="55">
        <f t="shared" si="182"/>
        <v>0</v>
      </c>
      <c r="V1137" s="55">
        <f t="shared" si="183"/>
        <v>0</v>
      </c>
      <c r="Y1137" s="55">
        <f t="shared" si="184"/>
        <v>0</v>
      </c>
      <c r="Z1137" s="55">
        <f t="shared" si="185"/>
        <v>0</v>
      </c>
      <c r="AA1137" s="55">
        <f t="shared" si="186"/>
        <v>9108916.2369551975</v>
      </c>
      <c r="AB1137" s="55">
        <f t="shared" si="187"/>
        <v>-9712254.5492930785</v>
      </c>
      <c r="AC1137" s="55">
        <f t="shared" si="188"/>
        <v>-603338.31233788095</v>
      </c>
      <c r="AD1137" s="55">
        <f t="shared" si="189"/>
        <v>0</v>
      </c>
      <c r="AE1137" s="14">
        <f t="shared" si="190"/>
        <v>1</v>
      </c>
      <c r="AF1137" s="14">
        <f>PRODUCT($AE$3:$AE1137)</f>
        <v>1.549318229084294</v>
      </c>
      <c r="AG1137" s="120">
        <f>(POWER(AF1137,1/COUNTA($J$3:$J1137))-1)*360/28</f>
        <v>0.10870794921864459</v>
      </c>
    </row>
    <row r="1138" spans="20:33" x14ac:dyDescent="0.25">
      <c r="T1138" s="4">
        <f t="shared" si="181"/>
        <v>0.11244999999999999</v>
      </c>
      <c r="U1138" s="55">
        <f t="shared" si="182"/>
        <v>0</v>
      </c>
      <c r="V1138" s="55">
        <f t="shared" si="183"/>
        <v>0</v>
      </c>
      <c r="Y1138" s="55">
        <f t="shared" si="184"/>
        <v>0</v>
      </c>
      <c r="Z1138" s="55">
        <f t="shared" si="185"/>
        <v>0</v>
      </c>
      <c r="AA1138" s="55">
        <f t="shared" si="186"/>
        <v>9108916.2369551975</v>
      </c>
      <c r="AB1138" s="55">
        <f t="shared" si="187"/>
        <v>-9712254.5492930785</v>
      </c>
      <c r="AC1138" s="55">
        <f t="shared" si="188"/>
        <v>-603338.31233788095</v>
      </c>
      <c r="AD1138" s="55">
        <f t="shared" si="189"/>
        <v>0</v>
      </c>
      <c r="AE1138" s="14">
        <f t="shared" si="190"/>
        <v>1</v>
      </c>
      <c r="AF1138" s="14">
        <f>PRODUCT($AE$3:$AE1138)</f>
        <v>1.549318229084294</v>
      </c>
      <c r="AG1138" s="120">
        <f>(POWER(AF1138,1/COUNTA($J$3:$J1138))-1)*360/28</f>
        <v>0.10870794921864459</v>
      </c>
    </row>
    <row r="1139" spans="20:33" x14ac:dyDescent="0.25">
      <c r="T1139" s="4">
        <f t="shared" si="181"/>
        <v>0.11244999999999999</v>
      </c>
      <c r="U1139" s="55">
        <f t="shared" si="182"/>
        <v>0</v>
      </c>
      <c r="V1139" s="55">
        <f t="shared" si="183"/>
        <v>0</v>
      </c>
      <c r="Y1139" s="55">
        <f t="shared" si="184"/>
        <v>0</v>
      </c>
      <c r="Z1139" s="55">
        <f t="shared" si="185"/>
        <v>0</v>
      </c>
      <c r="AA1139" s="55">
        <f t="shared" si="186"/>
        <v>9108916.2369551975</v>
      </c>
      <c r="AB1139" s="55">
        <f t="shared" si="187"/>
        <v>-9712254.5492930785</v>
      </c>
      <c r="AC1139" s="55">
        <f t="shared" si="188"/>
        <v>-603338.31233788095</v>
      </c>
      <c r="AD1139" s="55">
        <f t="shared" si="189"/>
        <v>0</v>
      </c>
      <c r="AE1139" s="14">
        <f t="shared" si="190"/>
        <v>1</v>
      </c>
      <c r="AF1139" s="14">
        <f>PRODUCT($AE$3:$AE1139)</f>
        <v>1.549318229084294</v>
      </c>
      <c r="AG1139" s="120">
        <f>(POWER(AF1139,1/COUNTA($J$3:$J1139))-1)*360/28</f>
        <v>0.10870794921864459</v>
      </c>
    </row>
    <row r="1140" spans="20:33" x14ac:dyDescent="0.25">
      <c r="T1140" s="4">
        <f t="shared" si="181"/>
        <v>0.11244999999999999</v>
      </c>
      <c r="U1140" s="55">
        <f t="shared" si="182"/>
        <v>0</v>
      </c>
      <c r="V1140" s="55">
        <f t="shared" si="183"/>
        <v>0</v>
      </c>
      <c r="Y1140" s="55">
        <f t="shared" si="184"/>
        <v>0</v>
      </c>
      <c r="Z1140" s="55">
        <f t="shared" si="185"/>
        <v>0</v>
      </c>
      <c r="AA1140" s="55">
        <f t="shared" si="186"/>
        <v>9108916.2369551975</v>
      </c>
      <c r="AB1140" s="55">
        <f t="shared" si="187"/>
        <v>-9712254.5492930785</v>
      </c>
      <c r="AC1140" s="55">
        <f t="shared" si="188"/>
        <v>-603338.31233788095</v>
      </c>
      <c r="AD1140" s="55">
        <f t="shared" si="189"/>
        <v>0</v>
      </c>
      <c r="AE1140" s="14">
        <f t="shared" si="190"/>
        <v>1</v>
      </c>
      <c r="AF1140" s="14">
        <f>PRODUCT($AE$3:$AE1140)</f>
        <v>1.549318229084294</v>
      </c>
      <c r="AG1140" s="120">
        <f>(POWER(AF1140,1/COUNTA($J$3:$J1140))-1)*360/28</f>
        <v>0.10870794921864459</v>
      </c>
    </row>
    <row r="1141" spans="20:33" x14ac:dyDescent="0.25">
      <c r="T1141" s="4">
        <f t="shared" si="181"/>
        <v>0.11244999999999999</v>
      </c>
      <c r="U1141" s="55">
        <f t="shared" si="182"/>
        <v>0</v>
      </c>
      <c r="V1141" s="55">
        <f t="shared" si="183"/>
        <v>0</v>
      </c>
      <c r="Y1141" s="55">
        <f t="shared" si="184"/>
        <v>0</v>
      </c>
      <c r="Z1141" s="55">
        <f t="shared" si="185"/>
        <v>0</v>
      </c>
      <c r="AA1141" s="55">
        <f t="shared" si="186"/>
        <v>9108916.2369551975</v>
      </c>
      <c r="AB1141" s="55">
        <f t="shared" si="187"/>
        <v>-9712254.5492930785</v>
      </c>
      <c r="AC1141" s="55">
        <f t="shared" si="188"/>
        <v>-603338.31233788095</v>
      </c>
      <c r="AD1141" s="55">
        <f t="shared" si="189"/>
        <v>0</v>
      </c>
      <c r="AE1141" s="14">
        <f t="shared" si="190"/>
        <v>1</v>
      </c>
      <c r="AF1141" s="14">
        <f>PRODUCT($AE$3:$AE1141)</f>
        <v>1.549318229084294</v>
      </c>
      <c r="AG1141" s="120">
        <f>(POWER(AF1141,1/COUNTA($J$3:$J1141))-1)*360/28</f>
        <v>0.10870794921864459</v>
      </c>
    </row>
    <row r="1142" spans="20:33" x14ac:dyDescent="0.25">
      <c r="T1142" s="4">
        <f t="shared" si="181"/>
        <v>0.11244999999999999</v>
      </c>
      <c r="U1142" s="55">
        <f t="shared" si="182"/>
        <v>0</v>
      </c>
      <c r="V1142" s="55">
        <f t="shared" si="183"/>
        <v>0</v>
      </c>
      <c r="Y1142" s="55">
        <f t="shared" si="184"/>
        <v>0</v>
      </c>
      <c r="Z1142" s="55">
        <f t="shared" si="185"/>
        <v>0</v>
      </c>
      <c r="AA1142" s="55">
        <f t="shared" si="186"/>
        <v>9108916.2369551975</v>
      </c>
      <c r="AB1142" s="55">
        <f t="shared" si="187"/>
        <v>-9712254.5492930785</v>
      </c>
      <c r="AC1142" s="55">
        <f t="shared" si="188"/>
        <v>-603338.31233788095</v>
      </c>
      <c r="AD1142" s="55">
        <f t="shared" si="189"/>
        <v>0</v>
      </c>
      <c r="AE1142" s="14">
        <f t="shared" si="190"/>
        <v>1</v>
      </c>
      <c r="AF1142" s="14">
        <f>PRODUCT($AE$3:$AE1142)</f>
        <v>1.549318229084294</v>
      </c>
      <c r="AG1142" s="120">
        <f>(POWER(AF1142,1/COUNTA($J$3:$J1142))-1)*360/28</f>
        <v>0.10870794921864459</v>
      </c>
    </row>
    <row r="1143" spans="20:33" x14ac:dyDescent="0.25">
      <c r="T1143" s="4">
        <f t="shared" si="181"/>
        <v>0.11244999999999999</v>
      </c>
      <c r="U1143" s="55">
        <f t="shared" si="182"/>
        <v>0</v>
      </c>
      <c r="V1143" s="55">
        <f t="shared" si="183"/>
        <v>0</v>
      </c>
      <c r="Y1143" s="55">
        <f t="shared" si="184"/>
        <v>0</v>
      </c>
      <c r="Z1143" s="55">
        <f t="shared" si="185"/>
        <v>0</v>
      </c>
      <c r="AA1143" s="55">
        <f t="shared" si="186"/>
        <v>9108916.2369551975</v>
      </c>
      <c r="AB1143" s="55">
        <f t="shared" si="187"/>
        <v>-9712254.5492930785</v>
      </c>
      <c r="AC1143" s="55">
        <f t="shared" si="188"/>
        <v>-603338.31233788095</v>
      </c>
      <c r="AD1143" s="55">
        <f t="shared" si="189"/>
        <v>0</v>
      </c>
      <c r="AE1143" s="14">
        <f t="shared" si="190"/>
        <v>1</v>
      </c>
      <c r="AF1143" s="14">
        <f>PRODUCT($AE$3:$AE1143)</f>
        <v>1.549318229084294</v>
      </c>
      <c r="AG1143" s="120">
        <f>(POWER(AF1143,1/COUNTA($J$3:$J1143))-1)*360/28</f>
        <v>0.10870794921864459</v>
      </c>
    </row>
    <row r="1144" spans="20:33" x14ac:dyDescent="0.25">
      <c r="T1144" s="4">
        <f t="shared" ref="T1144:T1207" si="191">_xlfn.IFNA(INDEX($E$6:$E$24,MATCH($K1144,$C$6:$C$24,1))/100,$D$1/100)</f>
        <v>0.11244999999999999</v>
      </c>
      <c r="U1144" s="55">
        <f t="shared" ref="U1144:U1207" si="192">(-1*S1144)*T1144*Q1144/360</f>
        <v>0</v>
      </c>
      <c r="V1144" s="55">
        <f t="shared" si="183"/>
        <v>0</v>
      </c>
      <c r="Y1144" s="55">
        <f t="shared" si="184"/>
        <v>0</v>
      </c>
      <c r="Z1144" s="55">
        <f t="shared" si="185"/>
        <v>0</v>
      </c>
      <c r="AA1144" s="55">
        <f t="shared" si="186"/>
        <v>9108916.2369551975</v>
      </c>
      <c r="AB1144" s="55">
        <f t="shared" si="187"/>
        <v>-9712254.5492930785</v>
      </c>
      <c r="AC1144" s="55">
        <f t="shared" si="188"/>
        <v>-603338.31233788095</v>
      </c>
      <c r="AD1144" s="55">
        <f t="shared" si="189"/>
        <v>0</v>
      </c>
      <c r="AE1144" s="14">
        <f t="shared" si="190"/>
        <v>1</v>
      </c>
      <c r="AF1144" s="14">
        <f>PRODUCT($AE$3:$AE1144)</f>
        <v>1.549318229084294</v>
      </c>
      <c r="AG1144" s="120">
        <f>(POWER(AF1144,1/COUNTA($J$3:$J1144))-1)*360/28</f>
        <v>0.10870794921864459</v>
      </c>
    </row>
    <row r="1145" spans="20:33" x14ac:dyDescent="0.25">
      <c r="T1145" s="4">
        <f t="shared" si="191"/>
        <v>0.11244999999999999</v>
      </c>
      <c r="U1145" s="55">
        <f t="shared" si="192"/>
        <v>0</v>
      </c>
      <c r="V1145" s="55">
        <f t="shared" si="183"/>
        <v>0</v>
      </c>
      <c r="Y1145" s="55">
        <f t="shared" si="184"/>
        <v>0</v>
      </c>
      <c r="Z1145" s="55">
        <f t="shared" si="185"/>
        <v>0</v>
      </c>
      <c r="AA1145" s="55">
        <f t="shared" si="186"/>
        <v>9108916.2369551975</v>
      </c>
      <c r="AB1145" s="55">
        <f t="shared" si="187"/>
        <v>-9712254.5492930785</v>
      </c>
      <c r="AC1145" s="55">
        <f t="shared" si="188"/>
        <v>-603338.31233788095</v>
      </c>
      <c r="AD1145" s="55">
        <f t="shared" si="189"/>
        <v>0</v>
      </c>
      <c r="AE1145" s="14">
        <f t="shared" si="190"/>
        <v>1</v>
      </c>
      <c r="AF1145" s="14">
        <f>PRODUCT($AE$3:$AE1145)</f>
        <v>1.549318229084294</v>
      </c>
      <c r="AG1145" s="120">
        <f>(POWER(AF1145,1/COUNTA($J$3:$J1145))-1)*360/28</f>
        <v>0.10870794921864459</v>
      </c>
    </row>
    <row r="1146" spans="20:33" x14ac:dyDescent="0.25">
      <c r="T1146" s="4">
        <f t="shared" si="191"/>
        <v>0.11244999999999999</v>
      </c>
      <c r="U1146" s="55">
        <f t="shared" si="192"/>
        <v>0</v>
      </c>
      <c r="V1146" s="55">
        <f t="shared" si="183"/>
        <v>0</v>
      </c>
      <c r="Y1146" s="55">
        <f t="shared" si="184"/>
        <v>0</v>
      </c>
      <c r="Z1146" s="55">
        <f t="shared" si="185"/>
        <v>0</v>
      </c>
      <c r="AA1146" s="55">
        <f t="shared" si="186"/>
        <v>9108916.2369551975</v>
      </c>
      <c r="AB1146" s="55">
        <f t="shared" si="187"/>
        <v>-9712254.5492930785</v>
      </c>
      <c r="AC1146" s="55">
        <f t="shared" si="188"/>
        <v>-603338.31233788095</v>
      </c>
      <c r="AD1146" s="55">
        <f t="shared" si="189"/>
        <v>0</v>
      </c>
      <c r="AE1146" s="14">
        <f t="shared" si="190"/>
        <v>1</v>
      </c>
      <c r="AF1146" s="14">
        <f>PRODUCT($AE$3:$AE1146)</f>
        <v>1.549318229084294</v>
      </c>
      <c r="AG1146" s="120">
        <f>(POWER(AF1146,1/COUNTA($J$3:$J1146))-1)*360/28</f>
        <v>0.10870794921864459</v>
      </c>
    </row>
    <row r="1147" spans="20:33" x14ac:dyDescent="0.25">
      <c r="T1147" s="4">
        <f t="shared" si="191"/>
        <v>0.11244999999999999</v>
      </c>
      <c r="U1147" s="55">
        <f t="shared" si="192"/>
        <v>0</v>
      </c>
      <c r="V1147" s="55">
        <f t="shared" si="183"/>
        <v>0</v>
      </c>
      <c r="Y1147" s="55">
        <f t="shared" si="184"/>
        <v>0</v>
      </c>
      <c r="Z1147" s="55">
        <f t="shared" si="185"/>
        <v>0</v>
      </c>
      <c r="AA1147" s="55">
        <f t="shared" si="186"/>
        <v>9108916.2369551975</v>
      </c>
      <c r="AB1147" s="55">
        <f t="shared" si="187"/>
        <v>-9712254.5492930785</v>
      </c>
      <c r="AC1147" s="55">
        <f t="shared" si="188"/>
        <v>-603338.31233788095</v>
      </c>
      <c r="AD1147" s="55">
        <f t="shared" si="189"/>
        <v>0</v>
      </c>
      <c r="AE1147" s="14">
        <f t="shared" si="190"/>
        <v>1</v>
      </c>
      <c r="AF1147" s="14">
        <f>PRODUCT($AE$3:$AE1147)</f>
        <v>1.549318229084294</v>
      </c>
      <c r="AG1147" s="120">
        <f>(POWER(AF1147,1/COUNTA($J$3:$J1147))-1)*360/28</f>
        <v>0.10870794921864459</v>
      </c>
    </row>
    <row r="1148" spans="20:33" x14ac:dyDescent="0.25">
      <c r="T1148" s="4">
        <f t="shared" si="191"/>
        <v>0.11244999999999999</v>
      </c>
      <c r="U1148" s="55">
        <f t="shared" si="192"/>
        <v>0</v>
      </c>
      <c r="V1148" s="55">
        <f t="shared" si="183"/>
        <v>0</v>
      </c>
      <c r="Y1148" s="55">
        <f t="shared" si="184"/>
        <v>0</v>
      </c>
      <c r="Z1148" s="55">
        <f t="shared" si="185"/>
        <v>0</v>
      </c>
      <c r="AA1148" s="55">
        <f t="shared" si="186"/>
        <v>9108916.2369551975</v>
      </c>
      <c r="AB1148" s="55">
        <f t="shared" si="187"/>
        <v>-9712254.5492930785</v>
      </c>
      <c r="AC1148" s="55">
        <f t="shared" si="188"/>
        <v>-603338.31233788095</v>
      </c>
      <c r="AD1148" s="55">
        <f t="shared" si="189"/>
        <v>0</v>
      </c>
      <c r="AE1148" s="14">
        <f t="shared" si="190"/>
        <v>1</v>
      </c>
      <c r="AF1148" s="14">
        <f>PRODUCT($AE$3:$AE1148)</f>
        <v>1.549318229084294</v>
      </c>
      <c r="AG1148" s="120">
        <f>(POWER(AF1148,1/COUNTA($J$3:$J1148))-1)*360/28</f>
        <v>0.10870794921864459</v>
      </c>
    </row>
    <row r="1149" spans="20:33" x14ac:dyDescent="0.25">
      <c r="T1149" s="4">
        <f t="shared" si="191"/>
        <v>0.11244999999999999</v>
      </c>
      <c r="U1149" s="55">
        <f t="shared" si="192"/>
        <v>0</v>
      </c>
      <c r="V1149" s="55">
        <f t="shared" si="183"/>
        <v>0</v>
      </c>
      <c r="Y1149" s="55">
        <f t="shared" si="184"/>
        <v>0</v>
      </c>
      <c r="Z1149" s="55">
        <f t="shared" si="185"/>
        <v>0</v>
      </c>
      <c r="AA1149" s="55">
        <f t="shared" si="186"/>
        <v>9108916.2369551975</v>
      </c>
      <c r="AB1149" s="55">
        <f t="shared" si="187"/>
        <v>-9712254.5492930785</v>
      </c>
      <c r="AC1149" s="55">
        <f t="shared" si="188"/>
        <v>-603338.31233788095</v>
      </c>
      <c r="AD1149" s="55">
        <f t="shared" si="189"/>
        <v>0</v>
      </c>
      <c r="AE1149" s="14">
        <f t="shared" si="190"/>
        <v>1</v>
      </c>
      <c r="AF1149" s="14">
        <f>PRODUCT($AE$3:$AE1149)</f>
        <v>1.549318229084294</v>
      </c>
      <c r="AG1149" s="120">
        <f>(POWER(AF1149,1/COUNTA($J$3:$J1149))-1)*360/28</f>
        <v>0.10870794921864459</v>
      </c>
    </row>
    <row r="1150" spans="20:33" x14ac:dyDescent="0.25">
      <c r="T1150" s="4">
        <f t="shared" si="191"/>
        <v>0.11244999999999999</v>
      </c>
      <c r="U1150" s="55">
        <f t="shared" si="192"/>
        <v>0</v>
      </c>
      <c r="V1150" s="55">
        <f t="shared" si="183"/>
        <v>0</v>
      </c>
      <c r="Y1150" s="55">
        <f t="shared" si="184"/>
        <v>0</v>
      </c>
      <c r="Z1150" s="55">
        <f t="shared" si="185"/>
        <v>0</v>
      </c>
      <c r="AA1150" s="55">
        <f t="shared" si="186"/>
        <v>9108916.2369551975</v>
      </c>
      <c r="AB1150" s="55">
        <f t="shared" si="187"/>
        <v>-9712254.5492930785</v>
      </c>
      <c r="AC1150" s="55">
        <f t="shared" si="188"/>
        <v>-603338.31233788095</v>
      </c>
      <c r="AD1150" s="55">
        <f t="shared" si="189"/>
        <v>0</v>
      </c>
      <c r="AE1150" s="14">
        <f t="shared" si="190"/>
        <v>1</v>
      </c>
      <c r="AF1150" s="14">
        <f>PRODUCT($AE$3:$AE1150)</f>
        <v>1.549318229084294</v>
      </c>
      <c r="AG1150" s="120">
        <f>(POWER(AF1150,1/COUNTA($J$3:$J1150))-1)*360/28</f>
        <v>0.10870794921864459</v>
      </c>
    </row>
    <row r="1151" spans="20:33" x14ac:dyDescent="0.25">
      <c r="T1151" s="4">
        <f t="shared" si="191"/>
        <v>0.11244999999999999</v>
      </c>
      <c r="U1151" s="55">
        <f t="shared" si="192"/>
        <v>0</v>
      </c>
      <c r="V1151" s="55">
        <f t="shared" si="183"/>
        <v>0</v>
      </c>
      <c r="Y1151" s="55">
        <f t="shared" si="184"/>
        <v>0</v>
      </c>
      <c r="Z1151" s="55">
        <f t="shared" si="185"/>
        <v>0</v>
      </c>
      <c r="AA1151" s="55">
        <f t="shared" si="186"/>
        <v>9108916.2369551975</v>
      </c>
      <c r="AB1151" s="55">
        <f t="shared" si="187"/>
        <v>-9712254.5492930785</v>
      </c>
      <c r="AC1151" s="55">
        <f t="shared" si="188"/>
        <v>-603338.31233788095</v>
      </c>
      <c r="AD1151" s="55">
        <f t="shared" si="189"/>
        <v>0</v>
      </c>
      <c r="AE1151" s="14">
        <f t="shared" si="190"/>
        <v>1</v>
      </c>
      <c r="AF1151" s="14">
        <f>PRODUCT($AE$3:$AE1151)</f>
        <v>1.549318229084294</v>
      </c>
      <c r="AG1151" s="120">
        <f>(POWER(AF1151,1/COUNTA($J$3:$J1151))-1)*360/28</f>
        <v>0.10870794921864459</v>
      </c>
    </row>
    <row r="1152" spans="20:33" x14ac:dyDescent="0.25">
      <c r="T1152" s="4">
        <f t="shared" si="191"/>
        <v>0.11244999999999999</v>
      </c>
      <c r="U1152" s="55">
        <f t="shared" si="192"/>
        <v>0</v>
      </c>
      <c r="V1152" s="55">
        <f t="shared" si="183"/>
        <v>0</v>
      </c>
      <c r="Y1152" s="55">
        <f t="shared" si="184"/>
        <v>0</v>
      </c>
      <c r="Z1152" s="55">
        <f t="shared" si="185"/>
        <v>0</v>
      </c>
      <c r="AA1152" s="55">
        <f t="shared" si="186"/>
        <v>9108916.2369551975</v>
      </c>
      <c r="AB1152" s="55">
        <f t="shared" si="187"/>
        <v>-9712254.5492930785</v>
      </c>
      <c r="AC1152" s="55">
        <f t="shared" si="188"/>
        <v>-603338.31233788095</v>
      </c>
      <c r="AD1152" s="55">
        <f t="shared" si="189"/>
        <v>0</v>
      </c>
      <c r="AE1152" s="14">
        <f t="shared" si="190"/>
        <v>1</v>
      </c>
      <c r="AF1152" s="14">
        <f>PRODUCT($AE$3:$AE1152)</f>
        <v>1.549318229084294</v>
      </c>
      <c r="AG1152" s="120">
        <f>(POWER(AF1152,1/COUNTA($J$3:$J1152))-1)*360/28</f>
        <v>0.10870794921864459</v>
      </c>
    </row>
    <row r="1153" spans="20:33" x14ac:dyDescent="0.25">
      <c r="T1153" s="4">
        <f t="shared" si="191"/>
        <v>0.11244999999999999</v>
      </c>
      <c r="U1153" s="55">
        <f t="shared" si="192"/>
        <v>0</v>
      </c>
      <c r="V1153" s="55">
        <f t="shared" si="183"/>
        <v>0</v>
      </c>
      <c r="Y1153" s="55">
        <f t="shared" si="184"/>
        <v>0</v>
      </c>
      <c r="Z1153" s="55">
        <f t="shared" si="185"/>
        <v>0</v>
      </c>
      <c r="AA1153" s="55">
        <f t="shared" si="186"/>
        <v>9108916.2369551975</v>
      </c>
      <c r="AB1153" s="55">
        <f t="shared" si="187"/>
        <v>-9712254.5492930785</v>
      </c>
      <c r="AC1153" s="55">
        <f t="shared" si="188"/>
        <v>-603338.31233788095</v>
      </c>
      <c r="AD1153" s="55">
        <f t="shared" si="189"/>
        <v>0</v>
      </c>
      <c r="AE1153" s="14">
        <f t="shared" si="190"/>
        <v>1</v>
      </c>
      <c r="AF1153" s="14">
        <f>PRODUCT($AE$3:$AE1153)</f>
        <v>1.549318229084294</v>
      </c>
      <c r="AG1153" s="120">
        <f>(POWER(AF1153,1/COUNTA($J$3:$J1153))-1)*360/28</f>
        <v>0.10870794921864459</v>
      </c>
    </row>
    <row r="1154" spans="20:33" x14ac:dyDescent="0.25">
      <c r="T1154" s="4">
        <f t="shared" si="191"/>
        <v>0.11244999999999999</v>
      </c>
      <c r="U1154" s="55">
        <f t="shared" si="192"/>
        <v>0</v>
      </c>
      <c r="V1154" s="55">
        <f t="shared" si="183"/>
        <v>0</v>
      </c>
      <c r="Y1154" s="55">
        <f t="shared" si="184"/>
        <v>0</v>
      </c>
      <c r="Z1154" s="55">
        <f t="shared" si="185"/>
        <v>0</v>
      </c>
      <c r="AA1154" s="55">
        <f t="shared" si="186"/>
        <v>9108916.2369551975</v>
      </c>
      <c r="AB1154" s="55">
        <f t="shared" si="187"/>
        <v>-9712254.5492930785</v>
      </c>
      <c r="AC1154" s="55">
        <f t="shared" si="188"/>
        <v>-603338.31233788095</v>
      </c>
      <c r="AD1154" s="55">
        <f t="shared" si="189"/>
        <v>0</v>
      </c>
      <c r="AE1154" s="14">
        <f t="shared" si="190"/>
        <v>1</v>
      </c>
      <c r="AF1154" s="14">
        <f>PRODUCT($AE$3:$AE1154)</f>
        <v>1.549318229084294</v>
      </c>
      <c r="AG1154" s="120">
        <f>(POWER(AF1154,1/COUNTA($J$3:$J1154))-1)*360/28</f>
        <v>0.10870794921864459</v>
      </c>
    </row>
    <row r="1155" spans="20:33" x14ac:dyDescent="0.25">
      <c r="T1155" s="4">
        <f t="shared" si="191"/>
        <v>0.11244999999999999</v>
      </c>
      <c r="U1155" s="55">
        <f t="shared" si="192"/>
        <v>0</v>
      </c>
      <c r="V1155" s="55">
        <f t="shared" si="183"/>
        <v>0</v>
      </c>
      <c r="Y1155" s="55">
        <f t="shared" si="184"/>
        <v>0</v>
      </c>
      <c r="Z1155" s="55">
        <f t="shared" si="185"/>
        <v>0</v>
      </c>
      <c r="AA1155" s="55">
        <f t="shared" si="186"/>
        <v>9108916.2369551975</v>
      </c>
      <c r="AB1155" s="55">
        <f t="shared" si="187"/>
        <v>-9712254.5492930785</v>
      </c>
      <c r="AC1155" s="55">
        <f t="shared" si="188"/>
        <v>-603338.31233788095</v>
      </c>
      <c r="AD1155" s="55">
        <f t="shared" si="189"/>
        <v>0</v>
      </c>
      <c r="AE1155" s="14">
        <f t="shared" si="190"/>
        <v>1</v>
      </c>
      <c r="AF1155" s="14">
        <f>PRODUCT($AE$3:$AE1155)</f>
        <v>1.549318229084294</v>
      </c>
      <c r="AG1155" s="120">
        <f>(POWER(AF1155,1/COUNTA($J$3:$J1155))-1)*360/28</f>
        <v>0.10870794921864459</v>
      </c>
    </row>
    <row r="1156" spans="20:33" x14ac:dyDescent="0.25">
      <c r="T1156" s="4">
        <f t="shared" si="191"/>
        <v>0.11244999999999999</v>
      </c>
      <c r="U1156" s="55">
        <f t="shared" si="192"/>
        <v>0</v>
      </c>
      <c r="V1156" s="55">
        <f t="shared" ref="V1156:V1219" si="193">+N1156+U1156</f>
        <v>0</v>
      </c>
      <c r="Y1156" s="55">
        <f t="shared" si="184"/>
        <v>0</v>
      </c>
      <c r="Z1156" s="55">
        <f t="shared" si="185"/>
        <v>0</v>
      </c>
      <c r="AA1156" s="55">
        <f t="shared" si="186"/>
        <v>9108916.2369551975</v>
      </c>
      <c r="AB1156" s="55">
        <f t="shared" si="187"/>
        <v>-9712254.5492930785</v>
      </c>
      <c r="AC1156" s="55">
        <f t="shared" si="188"/>
        <v>-603338.31233788095</v>
      </c>
      <c r="AD1156" s="55">
        <f t="shared" si="189"/>
        <v>0</v>
      </c>
      <c r="AE1156" s="14">
        <f t="shared" si="190"/>
        <v>1</v>
      </c>
      <c r="AF1156" s="14">
        <f>PRODUCT($AE$3:$AE1156)</f>
        <v>1.549318229084294</v>
      </c>
      <c r="AG1156" s="120">
        <f>(POWER(AF1156,1/COUNTA($J$3:$J1156))-1)*360/28</f>
        <v>0.10870794921864459</v>
      </c>
    </row>
    <row r="1157" spans="20:33" x14ac:dyDescent="0.25">
      <c r="T1157" s="4">
        <f t="shared" si="191"/>
        <v>0.11244999999999999</v>
      </c>
      <c r="U1157" s="55">
        <f t="shared" si="192"/>
        <v>0</v>
      </c>
      <c r="V1157" s="55">
        <f t="shared" si="193"/>
        <v>0</v>
      </c>
      <c r="Y1157" s="55">
        <f t="shared" si="184"/>
        <v>0</v>
      </c>
      <c r="Z1157" s="55">
        <f t="shared" si="185"/>
        <v>0</v>
      </c>
      <c r="AA1157" s="55">
        <f t="shared" si="186"/>
        <v>9108916.2369551975</v>
      </c>
      <c r="AB1157" s="55">
        <f t="shared" si="187"/>
        <v>-9712254.5492930785</v>
      </c>
      <c r="AC1157" s="55">
        <f t="shared" si="188"/>
        <v>-603338.31233788095</v>
      </c>
      <c r="AD1157" s="55">
        <f t="shared" si="189"/>
        <v>0</v>
      </c>
      <c r="AE1157" s="14">
        <f t="shared" si="190"/>
        <v>1</v>
      </c>
      <c r="AF1157" s="14">
        <f>PRODUCT($AE$3:$AE1157)</f>
        <v>1.549318229084294</v>
      </c>
      <c r="AG1157" s="120">
        <f>(POWER(AF1157,1/COUNTA($J$3:$J1157))-1)*360/28</f>
        <v>0.10870794921864459</v>
      </c>
    </row>
    <row r="1158" spans="20:33" x14ac:dyDescent="0.25">
      <c r="T1158" s="4">
        <f t="shared" si="191"/>
        <v>0.11244999999999999</v>
      </c>
      <c r="U1158" s="55">
        <f t="shared" si="192"/>
        <v>0</v>
      </c>
      <c r="V1158" s="55">
        <f t="shared" si="193"/>
        <v>0</v>
      </c>
      <c r="Y1158" s="55">
        <f t="shared" ref="Y1158:Y1221" si="194">+P1158*X1158</f>
        <v>0</v>
      </c>
      <c r="Z1158" s="55">
        <f t="shared" ref="Z1158:Z1221" si="195">+S1158*$Z$2*$Q1158/360</f>
        <v>0</v>
      </c>
      <c r="AA1158" s="55">
        <f t="shared" ref="AA1158:AA1221" si="196">+AA1157*(1+$Z$2*$Q1158/360)+Z1158</f>
        <v>9108916.2369551975</v>
      </c>
      <c r="AB1158" s="55">
        <f t="shared" ref="AB1158:AB1221" si="197">+AB1157*(1+$W1158*$Q1158/360)+O1158</f>
        <v>-9712254.5492930785</v>
      </c>
      <c r="AC1158" s="55">
        <f t="shared" ref="AC1158:AC1221" si="198">+AA1158+AB1158</f>
        <v>-603338.31233788095</v>
      </c>
      <c r="AD1158" s="55">
        <f t="shared" ref="AD1158:AD1221" si="199">+AC1158*X1158</f>
        <v>0</v>
      </c>
      <c r="AE1158" s="14">
        <f t="shared" ref="AE1158:AE1221" si="200">+(1+W1158*Q1158/360)</f>
        <v>1</v>
      </c>
      <c r="AF1158" s="14">
        <f>PRODUCT($AE$3:$AE1158)</f>
        <v>1.549318229084294</v>
      </c>
      <c r="AG1158" s="120">
        <f>(POWER(AF1158,1/COUNTA($J$3:$J1158))-1)*360/28</f>
        <v>0.10870794921864459</v>
      </c>
    </row>
    <row r="1159" spans="20:33" x14ac:dyDescent="0.25">
      <c r="T1159" s="4">
        <f t="shared" si="191"/>
        <v>0.11244999999999999</v>
      </c>
      <c r="U1159" s="55">
        <f t="shared" si="192"/>
        <v>0</v>
      </c>
      <c r="V1159" s="55">
        <f t="shared" si="193"/>
        <v>0</v>
      </c>
      <c r="Y1159" s="55">
        <f t="shared" si="194"/>
        <v>0</v>
      </c>
      <c r="Z1159" s="55">
        <f t="shared" si="195"/>
        <v>0</v>
      </c>
      <c r="AA1159" s="55">
        <f t="shared" si="196"/>
        <v>9108916.2369551975</v>
      </c>
      <c r="AB1159" s="55">
        <f t="shared" si="197"/>
        <v>-9712254.5492930785</v>
      </c>
      <c r="AC1159" s="55">
        <f t="shared" si="198"/>
        <v>-603338.31233788095</v>
      </c>
      <c r="AD1159" s="55">
        <f t="shared" si="199"/>
        <v>0</v>
      </c>
      <c r="AE1159" s="14">
        <f t="shared" si="200"/>
        <v>1</v>
      </c>
      <c r="AF1159" s="14">
        <f>PRODUCT($AE$3:$AE1159)</f>
        <v>1.549318229084294</v>
      </c>
      <c r="AG1159" s="120">
        <f>(POWER(AF1159,1/COUNTA($J$3:$J1159))-1)*360/28</f>
        <v>0.10870794921864459</v>
      </c>
    </row>
    <row r="1160" spans="20:33" x14ac:dyDescent="0.25">
      <c r="T1160" s="4">
        <f t="shared" si="191"/>
        <v>0.11244999999999999</v>
      </c>
      <c r="U1160" s="55">
        <f t="shared" si="192"/>
        <v>0</v>
      </c>
      <c r="V1160" s="55">
        <f t="shared" si="193"/>
        <v>0</v>
      </c>
      <c r="Y1160" s="55">
        <f t="shared" si="194"/>
        <v>0</v>
      </c>
      <c r="Z1160" s="55">
        <f t="shared" si="195"/>
        <v>0</v>
      </c>
      <c r="AA1160" s="55">
        <f t="shared" si="196"/>
        <v>9108916.2369551975</v>
      </c>
      <c r="AB1160" s="55">
        <f t="shared" si="197"/>
        <v>-9712254.5492930785</v>
      </c>
      <c r="AC1160" s="55">
        <f t="shared" si="198"/>
        <v>-603338.31233788095</v>
      </c>
      <c r="AD1160" s="55">
        <f t="shared" si="199"/>
        <v>0</v>
      </c>
      <c r="AE1160" s="14">
        <f t="shared" si="200"/>
        <v>1</v>
      </c>
      <c r="AF1160" s="14">
        <f>PRODUCT($AE$3:$AE1160)</f>
        <v>1.549318229084294</v>
      </c>
      <c r="AG1160" s="120">
        <f>(POWER(AF1160,1/COUNTA($J$3:$J1160))-1)*360/28</f>
        <v>0.10870794921864459</v>
      </c>
    </row>
    <row r="1161" spans="20:33" x14ac:dyDescent="0.25">
      <c r="T1161" s="4">
        <f t="shared" si="191"/>
        <v>0.11244999999999999</v>
      </c>
      <c r="U1161" s="55">
        <f t="shared" si="192"/>
        <v>0</v>
      </c>
      <c r="V1161" s="55">
        <f t="shared" si="193"/>
        <v>0</v>
      </c>
      <c r="Y1161" s="55">
        <f t="shared" si="194"/>
        <v>0</v>
      </c>
      <c r="Z1161" s="55">
        <f t="shared" si="195"/>
        <v>0</v>
      </c>
      <c r="AA1161" s="55">
        <f t="shared" si="196"/>
        <v>9108916.2369551975</v>
      </c>
      <c r="AB1161" s="55">
        <f t="shared" si="197"/>
        <v>-9712254.5492930785</v>
      </c>
      <c r="AC1161" s="55">
        <f t="shared" si="198"/>
        <v>-603338.31233788095</v>
      </c>
      <c r="AD1161" s="55">
        <f t="shared" si="199"/>
        <v>0</v>
      </c>
      <c r="AE1161" s="14">
        <f t="shared" si="200"/>
        <v>1</v>
      </c>
      <c r="AF1161" s="14">
        <f>PRODUCT($AE$3:$AE1161)</f>
        <v>1.549318229084294</v>
      </c>
      <c r="AG1161" s="120">
        <f>(POWER(AF1161,1/COUNTA($J$3:$J1161))-1)*360/28</f>
        <v>0.10870794921864459</v>
      </c>
    </row>
    <row r="1162" spans="20:33" x14ac:dyDescent="0.25">
      <c r="T1162" s="4">
        <f t="shared" si="191"/>
        <v>0.11244999999999999</v>
      </c>
      <c r="U1162" s="55">
        <f t="shared" si="192"/>
        <v>0</v>
      </c>
      <c r="V1162" s="55">
        <f t="shared" si="193"/>
        <v>0</v>
      </c>
      <c r="Y1162" s="55">
        <f t="shared" si="194"/>
        <v>0</v>
      </c>
      <c r="Z1162" s="55">
        <f t="shared" si="195"/>
        <v>0</v>
      </c>
      <c r="AA1162" s="55">
        <f t="shared" si="196"/>
        <v>9108916.2369551975</v>
      </c>
      <c r="AB1162" s="55">
        <f t="shared" si="197"/>
        <v>-9712254.5492930785</v>
      </c>
      <c r="AC1162" s="55">
        <f t="shared" si="198"/>
        <v>-603338.31233788095</v>
      </c>
      <c r="AD1162" s="55">
        <f t="shared" si="199"/>
        <v>0</v>
      </c>
      <c r="AE1162" s="14">
        <f t="shared" si="200"/>
        <v>1</v>
      </c>
      <c r="AF1162" s="14">
        <f>PRODUCT($AE$3:$AE1162)</f>
        <v>1.549318229084294</v>
      </c>
      <c r="AG1162" s="120">
        <f>(POWER(AF1162,1/COUNTA($J$3:$J1162))-1)*360/28</f>
        <v>0.10870794921864459</v>
      </c>
    </row>
    <row r="1163" spans="20:33" x14ac:dyDescent="0.25">
      <c r="T1163" s="4">
        <f t="shared" si="191"/>
        <v>0.11244999999999999</v>
      </c>
      <c r="U1163" s="55">
        <f t="shared" si="192"/>
        <v>0</v>
      </c>
      <c r="V1163" s="55">
        <f t="shared" si="193"/>
        <v>0</v>
      </c>
      <c r="Y1163" s="55">
        <f t="shared" si="194"/>
        <v>0</v>
      </c>
      <c r="Z1163" s="55">
        <f t="shared" si="195"/>
        <v>0</v>
      </c>
      <c r="AA1163" s="55">
        <f t="shared" si="196"/>
        <v>9108916.2369551975</v>
      </c>
      <c r="AB1163" s="55">
        <f t="shared" si="197"/>
        <v>-9712254.5492930785</v>
      </c>
      <c r="AC1163" s="55">
        <f t="shared" si="198"/>
        <v>-603338.31233788095</v>
      </c>
      <c r="AD1163" s="55">
        <f t="shared" si="199"/>
        <v>0</v>
      </c>
      <c r="AE1163" s="14">
        <f t="shared" si="200"/>
        <v>1</v>
      </c>
      <c r="AF1163" s="14">
        <f>PRODUCT($AE$3:$AE1163)</f>
        <v>1.549318229084294</v>
      </c>
      <c r="AG1163" s="120">
        <f>(POWER(AF1163,1/COUNTA($J$3:$J1163))-1)*360/28</f>
        <v>0.10870794921864459</v>
      </c>
    </row>
    <row r="1164" spans="20:33" x14ac:dyDescent="0.25">
      <c r="T1164" s="4">
        <f t="shared" si="191"/>
        <v>0.11244999999999999</v>
      </c>
      <c r="U1164" s="55">
        <f t="shared" si="192"/>
        <v>0</v>
      </c>
      <c r="V1164" s="55">
        <f t="shared" si="193"/>
        <v>0</v>
      </c>
      <c r="Y1164" s="55">
        <f t="shared" si="194"/>
        <v>0</v>
      </c>
      <c r="Z1164" s="55">
        <f t="shared" si="195"/>
        <v>0</v>
      </c>
      <c r="AA1164" s="55">
        <f t="shared" si="196"/>
        <v>9108916.2369551975</v>
      </c>
      <c r="AB1164" s="55">
        <f t="shared" si="197"/>
        <v>-9712254.5492930785</v>
      </c>
      <c r="AC1164" s="55">
        <f t="shared" si="198"/>
        <v>-603338.31233788095</v>
      </c>
      <c r="AD1164" s="55">
        <f t="shared" si="199"/>
        <v>0</v>
      </c>
      <c r="AE1164" s="14">
        <f t="shared" si="200"/>
        <v>1</v>
      </c>
      <c r="AF1164" s="14">
        <f>PRODUCT($AE$3:$AE1164)</f>
        <v>1.549318229084294</v>
      </c>
      <c r="AG1164" s="120">
        <f>(POWER(AF1164,1/COUNTA($J$3:$J1164))-1)*360/28</f>
        <v>0.10870794921864459</v>
      </c>
    </row>
    <row r="1165" spans="20:33" x14ac:dyDescent="0.25">
      <c r="T1165" s="4">
        <f t="shared" si="191"/>
        <v>0.11244999999999999</v>
      </c>
      <c r="U1165" s="55">
        <f t="shared" si="192"/>
        <v>0</v>
      </c>
      <c r="V1165" s="55">
        <f t="shared" si="193"/>
        <v>0</v>
      </c>
      <c r="Y1165" s="55">
        <f t="shared" si="194"/>
        <v>0</v>
      </c>
      <c r="Z1165" s="55">
        <f t="shared" si="195"/>
        <v>0</v>
      </c>
      <c r="AA1165" s="55">
        <f t="shared" si="196"/>
        <v>9108916.2369551975</v>
      </c>
      <c r="AB1165" s="55">
        <f t="shared" si="197"/>
        <v>-9712254.5492930785</v>
      </c>
      <c r="AC1165" s="55">
        <f t="shared" si="198"/>
        <v>-603338.31233788095</v>
      </c>
      <c r="AD1165" s="55">
        <f t="shared" si="199"/>
        <v>0</v>
      </c>
      <c r="AE1165" s="14">
        <f t="shared" si="200"/>
        <v>1</v>
      </c>
      <c r="AF1165" s="14">
        <f>PRODUCT($AE$3:$AE1165)</f>
        <v>1.549318229084294</v>
      </c>
      <c r="AG1165" s="120">
        <f>(POWER(AF1165,1/COUNTA($J$3:$J1165))-1)*360/28</f>
        <v>0.10870794921864459</v>
      </c>
    </row>
    <row r="1166" spans="20:33" x14ac:dyDescent="0.25">
      <c r="T1166" s="4">
        <f t="shared" si="191"/>
        <v>0.11244999999999999</v>
      </c>
      <c r="U1166" s="55">
        <f t="shared" si="192"/>
        <v>0</v>
      </c>
      <c r="V1166" s="55">
        <f t="shared" si="193"/>
        <v>0</v>
      </c>
      <c r="Y1166" s="55">
        <f t="shared" si="194"/>
        <v>0</v>
      </c>
      <c r="Z1166" s="55">
        <f t="shared" si="195"/>
        <v>0</v>
      </c>
      <c r="AA1166" s="55">
        <f t="shared" si="196"/>
        <v>9108916.2369551975</v>
      </c>
      <c r="AB1166" s="55">
        <f t="shared" si="197"/>
        <v>-9712254.5492930785</v>
      </c>
      <c r="AC1166" s="55">
        <f t="shared" si="198"/>
        <v>-603338.31233788095</v>
      </c>
      <c r="AD1166" s="55">
        <f t="shared" si="199"/>
        <v>0</v>
      </c>
      <c r="AE1166" s="14">
        <f t="shared" si="200"/>
        <v>1</v>
      </c>
      <c r="AF1166" s="14">
        <f>PRODUCT($AE$3:$AE1166)</f>
        <v>1.549318229084294</v>
      </c>
      <c r="AG1166" s="120">
        <f>(POWER(AF1166,1/COUNTA($J$3:$J1166))-1)*360/28</f>
        <v>0.10870794921864459</v>
      </c>
    </row>
    <row r="1167" spans="20:33" x14ac:dyDescent="0.25">
      <c r="T1167" s="4">
        <f t="shared" si="191"/>
        <v>0.11244999999999999</v>
      </c>
      <c r="U1167" s="55">
        <f t="shared" si="192"/>
        <v>0</v>
      </c>
      <c r="V1167" s="55">
        <f t="shared" si="193"/>
        <v>0</v>
      </c>
      <c r="Y1167" s="55">
        <f t="shared" si="194"/>
        <v>0</v>
      </c>
      <c r="Z1167" s="55">
        <f t="shared" si="195"/>
        <v>0</v>
      </c>
      <c r="AA1167" s="55">
        <f t="shared" si="196"/>
        <v>9108916.2369551975</v>
      </c>
      <c r="AB1167" s="55">
        <f t="shared" si="197"/>
        <v>-9712254.5492930785</v>
      </c>
      <c r="AC1167" s="55">
        <f t="shared" si="198"/>
        <v>-603338.31233788095</v>
      </c>
      <c r="AD1167" s="55">
        <f t="shared" si="199"/>
        <v>0</v>
      </c>
      <c r="AE1167" s="14">
        <f t="shared" si="200"/>
        <v>1</v>
      </c>
      <c r="AF1167" s="14">
        <f>PRODUCT($AE$3:$AE1167)</f>
        <v>1.549318229084294</v>
      </c>
      <c r="AG1167" s="120">
        <f>(POWER(AF1167,1/COUNTA($J$3:$J1167))-1)*360/28</f>
        <v>0.10870794921864459</v>
      </c>
    </row>
    <row r="1168" spans="20:33" x14ac:dyDescent="0.25">
      <c r="T1168" s="4">
        <f t="shared" si="191"/>
        <v>0.11244999999999999</v>
      </c>
      <c r="U1168" s="55">
        <f t="shared" si="192"/>
        <v>0</v>
      </c>
      <c r="V1168" s="55">
        <f t="shared" si="193"/>
        <v>0</v>
      </c>
      <c r="Y1168" s="55">
        <f t="shared" si="194"/>
        <v>0</v>
      </c>
      <c r="Z1168" s="55">
        <f t="shared" si="195"/>
        <v>0</v>
      </c>
      <c r="AA1168" s="55">
        <f t="shared" si="196"/>
        <v>9108916.2369551975</v>
      </c>
      <c r="AB1168" s="55">
        <f t="shared" si="197"/>
        <v>-9712254.5492930785</v>
      </c>
      <c r="AC1168" s="55">
        <f t="shared" si="198"/>
        <v>-603338.31233788095</v>
      </c>
      <c r="AD1168" s="55">
        <f t="shared" si="199"/>
        <v>0</v>
      </c>
      <c r="AE1168" s="14">
        <f t="shared" si="200"/>
        <v>1</v>
      </c>
      <c r="AF1168" s="14">
        <f>PRODUCT($AE$3:$AE1168)</f>
        <v>1.549318229084294</v>
      </c>
      <c r="AG1168" s="120">
        <f>(POWER(AF1168,1/COUNTA($J$3:$J1168))-1)*360/28</f>
        <v>0.10870794921864459</v>
      </c>
    </row>
    <row r="1169" spans="20:33" x14ac:dyDescent="0.25">
      <c r="T1169" s="4">
        <f t="shared" si="191"/>
        <v>0.11244999999999999</v>
      </c>
      <c r="U1169" s="55">
        <f t="shared" si="192"/>
        <v>0</v>
      </c>
      <c r="V1169" s="55">
        <f t="shared" si="193"/>
        <v>0</v>
      </c>
      <c r="Y1169" s="55">
        <f t="shared" si="194"/>
        <v>0</v>
      </c>
      <c r="Z1169" s="55">
        <f t="shared" si="195"/>
        <v>0</v>
      </c>
      <c r="AA1169" s="55">
        <f t="shared" si="196"/>
        <v>9108916.2369551975</v>
      </c>
      <c r="AB1169" s="55">
        <f t="shared" si="197"/>
        <v>-9712254.5492930785</v>
      </c>
      <c r="AC1169" s="55">
        <f t="shared" si="198"/>
        <v>-603338.31233788095</v>
      </c>
      <c r="AD1169" s="55">
        <f t="shared" si="199"/>
        <v>0</v>
      </c>
      <c r="AE1169" s="14">
        <f t="shared" si="200"/>
        <v>1</v>
      </c>
      <c r="AF1169" s="14">
        <f>PRODUCT($AE$3:$AE1169)</f>
        <v>1.549318229084294</v>
      </c>
      <c r="AG1169" s="120">
        <f>(POWER(AF1169,1/COUNTA($J$3:$J1169))-1)*360/28</f>
        <v>0.10870794921864459</v>
      </c>
    </row>
    <row r="1170" spans="20:33" x14ac:dyDescent="0.25">
      <c r="T1170" s="4">
        <f t="shared" si="191"/>
        <v>0.11244999999999999</v>
      </c>
      <c r="U1170" s="55">
        <f t="shared" si="192"/>
        <v>0</v>
      </c>
      <c r="V1170" s="55">
        <f t="shared" si="193"/>
        <v>0</v>
      </c>
      <c r="Y1170" s="55">
        <f t="shared" si="194"/>
        <v>0</v>
      </c>
      <c r="Z1170" s="55">
        <f t="shared" si="195"/>
        <v>0</v>
      </c>
      <c r="AA1170" s="55">
        <f t="shared" si="196"/>
        <v>9108916.2369551975</v>
      </c>
      <c r="AB1170" s="55">
        <f t="shared" si="197"/>
        <v>-9712254.5492930785</v>
      </c>
      <c r="AC1170" s="55">
        <f t="shared" si="198"/>
        <v>-603338.31233788095</v>
      </c>
      <c r="AD1170" s="55">
        <f t="shared" si="199"/>
        <v>0</v>
      </c>
      <c r="AE1170" s="14">
        <f t="shared" si="200"/>
        <v>1</v>
      </c>
      <c r="AF1170" s="14">
        <f>PRODUCT($AE$3:$AE1170)</f>
        <v>1.549318229084294</v>
      </c>
      <c r="AG1170" s="120">
        <f>(POWER(AF1170,1/COUNTA($J$3:$J1170))-1)*360/28</f>
        <v>0.10870794921864459</v>
      </c>
    </row>
    <row r="1171" spans="20:33" x14ac:dyDescent="0.25">
      <c r="T1171" s="4">
        <f t="shared" si="191"/>
        <v>0.11244999999999999</v>
      </c>
      <c r="U1171" s="55">
        <f t="shared" si="192"/>
        <v>0</v>
      </c>
      <c r="V1171" s="55">
        <f t="shared" si="193"/>
        <v>0</v>
      </c>
      <c r="Y1171" s="55">
        <f t="shared" si="194"/>
        <v>0</v>
      </c>
      <c r="Z1171" s="55">
        <f t="shared" si="195"/>
        <v>0</v>
      </c>
      <c r="AA1171" s="55">
        <f t="shared" si="196"/>
        <v>9108916.2369551975</v>
      </c>
      <c r="AB1171" s="55">
        <f t="shared" si="197"/>
        <v>-9712254.5492930785</v>
      </c>
      <c r="AC1171" s="55">
        <f t="shared" si="198"/>
        <v>-603338.31233788095</v>
      </c>
      <c r="AD1171" s="55">
        <f t="shared" si="199"/>
        <v>0</v>
      </c>
      <c r="AE1171" s="14">
        <f t="shared" si="200"/>
        <v>1</v>
      </c>
      <c r="AF1171" s="14">
        <f>PRODUCT($AE$3:$AE1171)</f>
        <v>1.549318229084294</v>
      </c>
      <c r="AG1171" s="120">
        <f>(POWER(AF1171,1/COUNTA($J$3:$J1171))-1)*360/28</f>
        <v>0.10870794921864459</v>
      </c>
    </row>
    <row r="1172" spans="20:33" x14ac:dyDescent="0.25">
      <c r="T1172" s="4">
        <f t="shared" si="191"/>
        <v>0.11244999999999999</v>
      </c>
      <c r="U1172" s="55">
        <f t="shared" si="192"/>
        <v>0</v>
      </c>
      <c r="V1172" s="55">
        <f t="shared" si="193"/>
        <v>0</v>
      </c>
      <c r="Y1172" s="55">
        <f t="shared" si="194"/>
        <v>0</v>
      </c>
      <c r="Z1172" s="55">
        <f t="shared" si="195"/>
        <v>0</v>
      </c>
      <c r="AA1172" s="55">
        <f t="shared" si="196"/>
        <v>9108916.2369551975</v>
      </c>
      <c r="AB1172" s="55">
        <f t="shared" si="197"/>
        <v>-9712254.5492930785</v>
      </c>
      <c r="AC1172" s="55">
        <f t="shared" si="198"/>
        <v>-603338.31233788095</v>
      </c>
      <c r="AD1172" s="55">
        <f t="shared" si="199"/>
        <v>0</v>
      </c>
      <c r="AE1172" s="14">
        <f t="shared" si="200"/>
        <v>1</v>
      </c>
      <c r="AF1172" s="14">
        <f>PRODUCT($AE$3:$AE1172)</f>
        <v>1.549318229084294</v>
      </c>
      <c r="AG1172" s="120">
        <f>(POWER(AF1172,1/COUNTA($J$3:$J1172))-1)*360/28</f>
        <v>0.10870794921864459</v>
      </c>
    </row>
    <row r="1173" spans="20:33" x14ac:dyDescent="0.25">
      <c r="T1173" s="4">
        <f t="shared" si="191"/>
        <v>0.11244999999999999</v>
      </c>
      <c r="U1173" s="55">
        <f t="shared" si="192"/>
        <v>0</v>
      </c>
      <c r="V1173" s="55">
        <f t="shared" si="193"/>
        <v>0</v>
      </c>
      <c r="Y1173" s="55">
        <f t="shared" si="194"/>
        <v>0</v>
      </c>
      <c r="Z1173" s="55">
        <f t="shared" si="195"/>
        <v>0</v>
      </c>
      <c r="AA1173" s="55">
        <f t="shared" si="196"/>
        <v>9108916.2369551975</v>
      </c>
      <c r="AB1173" s="55">
        <f t="shared" si="197"/>
        <v>-9712254.5492930785</v>
      </c>
      <c r="AC1173" s="55">
        <f t="shared" si="198"/>
        <v>-603338.31233788095</v>
      </c>
      <c r="AD1173" s="55">
        <f t="shared" si="199"/>
        <v>0</v>
      </c>
      <c r="AE1173" s="14">
        <f t="shared" si="200"/>
        <v>1</v>
      </c>
      <c r="AF1173" s="14">
        <f>PRODUCT($AE$3:$AE1173)</f>
        <v>1.549318229084294</v>
      </c>
      <c r="AG1173" s="120">
        <f>(POWER(AF1173,1/COUNTA($J$3:$J1173))-1)*360/28</f>
        <v>0.10870794921864459</v>
      </c>
    </row>
    <row r="1174" spans="20:33" x14ac:dyDescent="0.25">
      <c r="T1174" s="4">
        <f t="shared" si="191"/>
        <v>0.11244999999999999</v>
      </c>
      <c r="U1174" s="55">
        <f t="shared" si="192"/>
        <v>0</v>
      </c>
      <c r="V1174" s="55">
        <f t="shared" si="193"/>
        <v>0</v>
      </c>
      <c r="Y1174" s="55">
        <f t="shared" si="194"/>
        <v>0</v>
      </c>
      <c r="Z1174" s="55">
        <f t="shared" si="195"/>
        <v>0</v>
      </c>
      <c r="AA1174" s="55">
        <f t="shared" si="196"/>
        <v>9108916.2369551975</v>
      </c>
      <c r="AB1174" s="55">
        <f t="shared" si="197"/>
        <v>-9712254.5492930785</v>
      </c>
      <c r="AC1174" s="55">
        <f t="shared" si="198"/>
        <v>-603338.31233788095</v>
      </c>
      <c r="AD1174" s="55">
        <f t="shared" si="199"/>
        <v>0</v>
      </c>
      <c r="AE1174" s="14">
        <f t="shared" si="200"/>
        <v>1</v>
      </c>
      <c r="AF1174" s="14">
        <f>PRODUCT($AE$3:$AE1174)</f>
        <v>1.549318229084294</v>
      </c>
      <c r="AG1174" s="120">
        <f>(POWER(AF1174,1/COUNTA($J$3:$J1174))-1)*360/28</f>
        <v>0.10870794921864459</v>
      </c>
    </row>
    <row r="1175" spans="20:33" x14ac:dyDescent="0.25">
      <c r="T1175" s="4">
        <f t="shared" si="191"/>
        <v>0.11244999999999999</v>
      </c>
      <c r="U1175" s="55">
        <f t="shared" si="192"/>
        <v>0</v>
      </c>
      <c r="V1175" s="55">
        <f t="shared" si="193"/>
        <v>0</v>
      </c>
      <c r="Y1175" s="55">
        <f t="shared" si="194"/>
        <v>0</v>
      </c>
      <c r="Z1175" s="55">
        <f t="shared" si="195"/>
        <v>0</v>
      </c>
      <c r="AA1175" s="55">
        <f t="shared" si="196"/>
        <v>9108916.2369551975</v>
      </c>
      <c r="AB1175" s="55">
        <f t="shared" si="197"/>
        <v>-9712254.5492930785</v>
      </c>
      <c r="AC1175" s="55">
        <f t="shared" si="198"/>
        <v>-603338.31233788095</v>
      </c>
      <c r="AD1175" s="55">
        <f t="shared" si="199"/>
        <v>0</v>
      </c>
      <c r="AE1175" s="14">
        <f t="shared" si="200"/>
        <v>1</v>
      </c>
      <c r="AF1175" s="14">
        <f>PRODUCT($AE$3:$AE1175)</f>
        <v>1.549318229084294</v>
      </c>
      <c r="AG1175" s="120">
        <f>(POWER(AF1175,1/COUNTA($J$3:$J1175))-1)*360/28</f>
        <v>0.10870794921864459</v>
      </c>
    </row>
    <row r="1176" spans="20:33" x14ac:dyDescent="0.25">
      <c r="T1176" s="4">
        <f t="shared" si="191"/>
        <v>0.11244999999999999</v>
      </c>
      <c r="U1176" s="55">
        <f t="shared" si="192"/>
        <v>0</v>
      </c>
      <c r="V1176" s="55">
        <f t="shared" si="193"/>
        <v>0</v>
      </c>
      <c r="Y1176" s="55">
        <f t="shared" si="194"/>
        <v>0</v>
      </c>
      <c r="Z1176" s="55">
        <f t="shared" si="195"/>
        <v>0</v>
      </c>
      <c r="AA1176" s="55">
        <f t="shared" si="196"/>
        <v>9108916.2369551975</v>
      </c>
      <c r="AB1176" s="55">
        <f t="shared" si="197"/>
        <v>-9712254.5492930785</v>
      </c>
      <c r="AC1176" s="55">
        <f t="shared" si="198"/>
        <v>-603338.31233788095</v>
      </c>
      <c r="AD1176" s="55">
        <f t="shared" si="199"/>
        <v>0</v>
      </c>
      <c r="AE1176" s="14">
        <f t="shared" si="200"/>
        <v>1</v>
      </c>
      <c r="AF1176" s="14">
        <f>PRODUCT($AE$3:$AE1176)</f>
        <v>1.549318229084294</v>
      </c>
      <c r="AG1176" s="120">
        <f>(POWER(AF1176,1/COUNTA($J$3:$J1176))-1)*360/28</f>
        <v>0.10870794921864459</v>
      </c>
    </row>
    <row r="1177" spans="20:33" x14ac:dyDescent="0.25">
      <c r="T1177" s="4">
        <f t="shared" si="191"/>
        <v>0.11244999999999999</v>
      </c>
      <c r="U1177" s="55">
        <f t="shared" si="192"/>
        <v>0</v>
      </c>
      <c r="V1177" s="55">
        <f t="shared" si="193"/>
        <v>0</v>
      </c>
      <c r="Y1177" s="55">
        <f t="shared" si="194"/>
        <v>0</v>
      </c>
      <c r="Z1177" s="55">
        <f t="shared" si="195"/>
        <v>0</v>
      </c>
      <c r="AA1177" s="55">
        <f t="shared" si="196"/>
        <v>9108916.2369551975</v>
      </c>
      <c r="AB1177" s="55">
        <f t="shared" si="197"/>
        <v>-9712254.5492930785</v>
      </c>
      <c r="AC1177" s="55">
        <f t="shared" si="198"/>
        <v>-603338.31233788095</v>
      </c>
      <c r="AD1177" s="55">
        <f t="shared" si="199"/>
        <v>0</v>
      </c>
      <c r="AE1177" s="14">
        <f t="shared" si="200"/>
        <v>1</v>
      </c>
      <c r="AF1177" s="14">
        <f>PRODUCT($AE$3:$AE1177)</f>
        <v>1.549318229084294</v>
      </c>
      <c r="AG1177" s="120">
        <f>(POWER(AF1177,1/COUNTA($J$3:$J1177))-1)*360/28</f>
        <v>0.10870794921864459</v>
      </c>
    </row>
    <row r="1178" spans="20:33" x14ac:dyDescent="0.25">
      <c r="T1178" s="4">
        <f t="shared" si="191"/>
        <v>0.11244999999999999</v>
      </c>
      <c r="U1178" s="55">
        <f t="shared" si="192"/>
        <v>0</v>
      </c>
      <c r="V1178" s="55">
        <f t="shared" si="193"/>
        <v>0</v>
      </c>
      <c r="Y1178" s="55">
        <f t="shared" si="194"/>
        <v>0</v>
      </c>
      <c r="Z1178" s="55">
        <f t="shared" si="195"/>
        <v>0</v>
      </c>
      <c r="AA1178" s="55">
        <f t="shared" si="196"/>
        <v>9108916.2369551975</v>
      </c>
      <c r="AB1178" s="55">
        <f t="shared" si="197"/>
        <v>-9712254.5492930785</v>
      </c>
      <c r="AC1178" s="55">
        <f t="shared" si="198"/>
        <v>-603338.31233788095</v>
      </c>
      <c r="AD1178" s="55">
        <f t="shared" si="199"/>
        <v>0</v>
      </c>
      <c r="AE1178" s="14">
        <f t="shared" si="200"/>
        <v>1</v>
      </c>
      <c r="AF1178" s="14">
        <f>PRODUCT($AE$3:$AE1178)</f>
        <v>1.549318229084294</v>
      </c>
      <c r="AG1178" s="120">
        <f>(POWER(AF1178,1/COUNTA($J$3:$J1178))-1)*360/28</f>
        <v>0.10870794921864459</v>
      </c>
    </row>
    <row r="1179" spans="20:33" x14ac:dyDescent="0.25">
      <c r="T1179" s="4">
        <f t="shared" si="191"/>
        <v>0.11244999999999999</v>
      </c>
      <c r="U1179" s="55">
        <f t="shared" si="192"/>
        <v>0</v>
      </c>
      <c r="V1179" s="55">
        <f t="shared" si="193"/>
        <v>0</v>
      </c>
      <c r="Y1179" s="55">
        <f t="shared" si="194"/>
        <v>0</v>
      </c>
      <c r="Z1179" s="55">
        <f t="shared" si="195"/>
        <v>0</v>
      </c>
      <c r="AA1179" s="55">
        <f t="shared" si="196"/>
        <v>9108916.2369551975</v>
      </c>
      <c r="AB1179" s="55">
        <f t="shared" si="197"/>
        <v>-9712254.5492930785</v>
      </c>
      <c r="AC1179" s="55">
        <f t="shared" si="198"/>
        <v>-603338.31233788095</v>
      </c>
      <c r="AD1179" s="55">
        <f t="shared" si="199"/>
        <v>0</v>
      </c>
      <c r="AE1179" s="14">
        <f t="shared" si="200"/>
        <v>1</v>
      </c>
      <c r="AF1179" s="14">
        <f>PRODUCT($AE$3:$AE1179)</f>
        <v>1.549318229084294</v>
      </c>
      <c r="AG1179" s="120">
        <f>(POWER(AF1179,1/COUNTA($J$3:$J1179))-1)*360/28</f>
        <v>0.10870794921864459</v>
      </c>
    </row>
    <row r="1180" spans="20:33" x14ac:dyDescent="0.25">
      <c r="T1180" s="4">
        <f t="shared" si="191"/>
        <v>0.11244999999999999</v>
      </c>
      <c r="U1180" s="55">
        <f t="shared" si="192"/>
        <v>0</v>
      </c>
      <c r="V1180" s="55">
        <f t="shared" si="193"/>
        <v>0</v>
      </c>
      <c r="Y1180" s="55">
        <f t="shared" si="194"/>
        <v>0</v>
      </c>
      <c r="Z1180" s="55">
        <f t="shared" si="195"/>
        <v>0</v>
      </c>
      <c r="AA1180" s="55">
        <f t="shared" si="196"/>
        <v>9108916.2369551975</v>
      </c>
      <c r="AB1180" s="55">
        <f t="shared" si="197"/>
        <v>-9712254.5492930785</v>
      </c>
      <c r="AC1180" s="55">
        <f t="shared" si="198"/>
        <v>-603338.31233788095</v>
      </c>
      <c r="AD1180" s="55">
        <f t="shared" si="199"/>
        <v>0</v>
      </c>
      <c r="AE1180" s="14">
        <f t="shared" si="200"/>
        <v>1</v>
      </c>
      <c r="AF1180" s="14">
        <f>PRODUCT($AE$3:$AE1180)</f>
        <v>1.549318229084294</v>
      </c>
      <c r="AG1180" s="120">
        <f>(POWER(AF1180,1/COUNTA($J$3:$J1180))-1)*360/28</f>
        <v>0.10870794921864459</v>
      </c>
    </row>
    <row r="1181" spans="20:33" x14ac:dyDescent="0.25">
      <c r="T1181" s="4">
        <f t="shared" si="191"/>
        <v>0.11244999999999999</v>
      </c>
      <c r="U1181" s="55">
        <f t="shared" si="192"/>
        <v>0</v>
      </c>
      <c r="V1181" s="55">
        <f t="shared" si="193"/>
        <v>0</v>
      </c>
      <c r="Y1181" s="55">
        <f t="shared" si="194"/>
        <v>0</v>
      </c>
      <c r="Z1181" s="55">
        <f t="shared" si="195"/>
        <v>0</v>
      </c>
      <c r="AA1181" s="55">
        <f t="shared" si="196"/>
        <v>9108916.2369551975</v>
      </c>
      <c r="AB1181" s="55">
        <f t="shared" si="197"/>
        <v>-9712254.5492930785</v>
      </c>
      <c r="AC1181" s="55">
        <f t="shared" si="198"/>
        <v>-603338.31233788095</v>
      </c>
      <c r="AD1181" s="55">
        <f t="shared" si="199"/>
        <v>0</v>
      </c>
      <c r="AE1181" s="14">
        <f t="shared" si="200"/>
        <v>1</v>
      </c>
      <c r="AF1181" s="14">
        <f>PRODUCT($AE$3:$AE1181)</f>
        <v>1.549318229084294</v>
      </c>
      <c r="AG1181" s="120">
        <f>(POWER(AF1181,1/COUNTA($J$3:$J1181))-1)*360/28</f>
        <v>0.10870794921864459</v>
      </c>
    </row>
    <row r="1182" spans="20:33" x14ac:dyDescent="0.25">
      <c r="T1182" s="4">
        <f t="shared" si="191"/>
        <v>0.11244999999999999</v>
      </c>
      <c r="U1182" s="55">
        <f t="shared" si="192"/>
        <v>0</v>
      </c>
      <c r="V1182" s="55">
        <f t="shared" si="193"/>
        <v>0</v>
      </c>
      <c r="Y1182" s="55">
        <f t="shared" si="194"/>
        <v>0</v>
      </c>
      <c r="Z1182" s="55">
        <f t="shared" si="195"/>
        <v>0</v>
      </c>
      <c r="AA1182" s="55">
        <f t="shared" si="196"/>
        <v>9108916.2369551975</v>
      </c>
      <c r="AB1182" s="55">
        <f t="shared" si="197"/>
        <v>-9712254.5492930785</v>
      </c>
      <c r="AC1182" s="55">
        <f t="shared" si="198"/>
        <v>-603338.31233788095</v>
      </c>
      <c r="AD1182" s="55">
        <f t="shared" si="199"/>
        <v>0</v>
      </c>
      <c r="AE1182" s="14">
        <f t="shared" si="200"/>
        <v>1</v>
      </c>
      <c r="AF1182" s="14">
        <f>PRODUCT($AE$3:$AE1182)</f>
        <v>1.549318229084294</v>
      </c>
      <c r="AG1182" s="120">
        <f>(POWER(AF1182,1/COUNTA($J$3:$J1182))-1)*360/28</f>
        <v>0.10870794921864459</v>
      </c>
    </row>
    <row r="1183" spans="20:33" x14ac:dyDescent="0.25">
      <c r="T1183" s="4">
        <f t="shared" si="191"/>
        <v>0.11244999999999999</v>
      </c>
      <c r="U1183" s="55">
        <f t="shared" si="192"/>
        <v>0</v>
      </c>
      <c r="V1183" s="55">
        <f t="shared" si="193"/>
        <v>0</v>
      </c>
      <c r="Y1183" s="55">
        <f t="shared" si="194"/>
        <v>0</v>
      </c>
      <c r="Z1183" s="55">
        <f t="shared" si="195"/>
        <v>0</v>
      </c>
      <c r="AA1183" s="55">
        <f t="shared" si="196"/>
        <v>9108916.2369551975</v>
      </c>
      <c r="AB1183" s="55">
        <f t="shared" si="197"/>
        <v>-9712254.5492930785</v>
      </c>
      <c r="AC1183" s="55">
        <f t="shared" si="198"/>
        <v>-603338.31233788095</v>
      </c>
      <c r="AD1183" s="55">
        <f t="shared" si="199"/>
        <v>0</v>
      </c>
      <c r="AE1183" s="14">
        <f t="shared" si="200"/>
        <v>1</v>
      </c>
      <c r="AF1183" s="14">
        <f>PRODUCT($AE$3:$AE1183)</f>
        <v>1.549318229084294</v>
      </c>
      <c r="AG1183" s="120">
        <f>(POWER(AF1183,1/COUNTA($J$3:$J1183))-1)*360/28</f>
        <v>0.10870794921864459</v>
      </c>
    </row>
    <row r="1184" spans="20:33" x14ac:dyDescent="0.25">
      <c r="T1184" s="4">
        <f t="shared" si="191"/>
        <v>0.11244999999999999</v>
      </c>
      <c r="U1184" s="55">
        <f t="shared" si="192"/>
        <v>0</v>
      </c>
      <c r="V1184" s="55">
        <f t="shared" si="193"/>
        <v>0</v>
      </c>
      <c r="Y1184" s="55">
        <f t="shared" si="194"/>
        <v>0</v>
      </c>
      <c r="Z1184" s="55">
        <f t="shared" si="195"/>
        <v>0</v>
      </c>
      <c r="AA1184" s="55">
        <f t="shared" si="196"/>
        <v>9108916.2369551975</v>
      </c>
      <c r="AB1184" s="55">
        <f t="shared" si="197"/>
        <v>-9712254.5492930785</v>
      </c>
      <c r="AC1184" s="55">
        <f t="shared" si="198"/>
        <v>-603338.31233788095</v>
      </c>
      <c r="AD1184" s="55">
        <f t="shared" si="199"/>
        <v>0</v>
      </c>
      <c r="AE1184" s="14">
        <f t="shared" si="200"/>
        <v>1</v>
      </c>
      <c r="AF1184" s="14">
        <f>PRODUCT($AE$3:$AE1184)</f>
        <v>1.549318229084294</v>
      </c>
      <c r="AG1184" s="120">
        <f>(POWER(AF1184,1/COUNTA($J$3:$J1184))-1)*360/28</f>
        <v>0.10870794921864459</v>
      </c>
    </row>
    <row r="1185" spans="20:33" x14ac:dyDescent="0.25">
      <c r="T1185" s="4">
        <f t="shared" si="191"/>
        <v>0.11244999999999999</v>
      </c>
      <c r="U1185" s="55">
        <f t="shared" si="192"/>
        <v>0</v>
      </c>
      <c r="V1185" s="55">
        <f t="shared" si="193"/>
        <v>0</v>
      </c>
      <c r="Y1185" s="55">
        <f t="shared" si="194"/>
        <v>0</v>
      </c>
      <c r="Z1185" s="55">
        <f t="shared" si="195"/>
        <v>0</v>
      </c>
      <c r="AA1185" s="55">
        <f t="shared" si="196"/>
        <v>9108916.2369551975</v>
      </c>
      <c r="AB1185" s="55">
        <f t="shared" si="197"/>
        <v>-9712254.5492930785</v>
      </c>
      <c r="AC1185" s="55">
        <f t="shared" si="198"/>
        <v>-603338.31233788095</v>
      </c>
      <c r="AD1185" s="55">
        <f t="shared" si="199"/>
        <v>0</v>
      </c>
      <c r="AE1185" s="14">
        <f t="shared" si="200"/>
        <v>1</v>
      </c>
      <c r="AF1185" s="14">
        <f>PRODUCT($AE$3:$AE1185)</f>
        <v>1.549318229084294</v>
      </c>
      <c r="AG1185" s="120">
        <f>(POWER(AF1185,1/COUNTA($J$3:$J1185))-1)*360/28</f>
        <v>0.10870794921864459</v>
      </c>
    </row>
    <row r="1186" spans="20:33" x14ac:dyDescent="0.25">
      <c r="T1186" s="4">
        <f t="shared" si="191"/>
        <v>0.11244999999999999</v>
      </c>
      <c r="U1186" s="55">
        <f t="shared" si="192"/>
        <v>0</v>
      </c>
      <c r="V1186" s="55">
        <f t="shared" si="193"/>
        <v>0</v>
      </c>
      <c r="Y1186" s="55">
        <f t="shared" si="194"/>
        <v>0</v>
      </c>
      <c r="Z1186" s="55">
        <f t="shared" si="195"/>
        <v>0</v>
      </c>
      <c r="AA1186" s="55">
        <f t="shared" si="196"/>
        <v>9108916.2369551975</v>
      </c>
      <c r="AB1186" s="55">
        <f t="shared" si="197"/>
        <v>-9712254.5492930785</v>
      </c>
      <c r="AC1186" s="55">
        <f t="shared" si="198"/>
        <v>-603338.31233788095</v>
      </c>
      <c r="AD1186" s="55">
        <f t="shared" si="199"/>
        <v>0</v>
      </c>
      <c r="AE1186" s="14">
        <f t="shared" si="200"/>
        <v>1</v>
      </c>
      <c r="AF1186" s="14">
        <f>PRODUCT($AE$3:$AE1186)</f>
        <v>1.549318229084294</v>
      </c>
      <c r="AG1186" s="120">
        <f>(POWER(AF1186,1/COUNTA($J$3:$J1186))-1)*360/28</f>
        <v>0.10870794921864459</v>
      </c>
    </row>
    <row r="1187" spans="20:33" x14ac:dyDescent="0.25">
      <c r="T1187" s="4">
        <f t="shared" si="191"/>
        <v>0.11244999999999999</v>
      </c>
      <c r="U1187" s="55">
        <f t="shared" si="192"/>
        <v>0</v>
      </c>
      <c r="V1187" s="55">
        <f t="shared" si="193"/>
        <v>0</v>
      </c>
      <c r="Y1187" s="55">
        <f t="shared" si="194"/>
        <v>0</v>
      </c>
      <c r="Z1187" s="55">
        <f t="shared" si="195"/>
        <v>0</v>
      </c>
      <c r="AA1187" s="55">
        <f t="shared" si="196"/>
        <v>9108916.2369551975</v>
      </c>
      <c r="AB1187" s="55">
        <f t="shared" si="197"/>
        <v>-9712254.5492930785</v>
      </c>
      <c r="AC1187" s="55">
        <f t="shared" si="198"/>
        <v>-603338.31233788095</v>
      </c>
      <c r="AD1187" s="55">
        <f t="shared" si="199"/>
        <v>0</v>
      </c>
      <c r="AE1187" s="14">
        <f t="shared" si="200"/>
        <v>1</v>
      </c>
      <c r="AF1187" s="14">
        <f>PRODUCT($AE$3:$AE1187)</f>
        <v>1.549318229084294</v>
      </c>
      <c r="AG1187" s="120">
        <f>(POWER(AF1187,1/COUNTA($J$3:$J1187))-1)*360/28</f>
        <v>0.10870794921864459</v>
      </c>
    </row>
    <row r="1188" spans="20:33" x14ac:dyDescent="0.25">
      <c r="T1188" s="4">
        <f t="shared" si="191"/>
        <v>0.11244999999999999</v>
      </c>
      <c r="U1188" s="55">
        <f t="shared" si="192"/>
        <v>0</v>
      </c>
      <c r="V1188" s="55">
        <f t="shared" si="193"/>
        <v>0</v>
      </c>
      <c r="Y1188" s="55">
        <f t="shared" si="194"/>
        <v>0</v>
      </c>
      <c r="Z1188" s="55">
        <f t="shared" si="195"/>
        <v>0</v>
      </c>
      <c r="AA1188" s="55">
        <f t="shared" si="196"/>
        <v>9108916.2369551975</v>
      </c>
      <c r="AB1188" s="55">
        <f t="shared" si="197"/>
        <v>-9712254.5492930785</v>
      </c>
      <c r="AC1188" s="55">
        <f t="shared" si="198"/>
        <v>-603338.31233788095</v>
      </c>
      <c r="AD1188" s="55">
        <f t="shared" si="199"/>
        <v>0</v>
      </c>
      <c r="AE1188" s="14">
        <f t="shared" si="200"/>
        <v>1</v>
      </c>
      <c r="AF1188" s="14">
        <f>PRODUCT($AE$3:$AE1188)</f>
        <v>1.549318229084294</v>
      </c>
      <c r="AG1188" s="120">
        <f>(POWER(AF1188,1/COUNTA($J$3:$J1188))-1)*360/28</f>
        <v>0.10870794921864459</v>
      </c>
    </row>
    <row r="1189" spans="20:33" x14ac:dyDescent="0.25">
      <c r="T1189" s="4">
        <f t="shared" si="191"/>
        <v>0.11244999999999999</v>
      </c>
      <c r="U1189" s="55">
        <f t="shared" si="192"/>
        <v>0</v>
      </c>
      <c r="V1189" s="55">
        <f t="shared" si="193"/>
        <v>0</v>
      </c>
      <c r="Y1189" s="55">
        <f t="shared" si="194"/>
        <v>0</v>
      </c>
      <c r="Z1189" s="55">
        <f t="shared" si="195"/>
        <v>0</v>
      </c>
      <c r="AA1189" s="55">
        <f t="shared" si="196"/>
        <v>9108916.2369551975</v>
      </c>
      <c r="AB1189" s="55">
        <f t="shared" si="197"/>
        <v>-9712254.5492930785</v>
      </c>
      <c r="AC1189" s="55">
        <f t="shared" si="198"/>
        <v>-603338.31233788095</v>
      </c>
      <c r="AD1189" s="55">
        <f t="shared" si="199"/>
        <v>0</v>
      </c>
      <c r="AE1189" s="14">
        <f t="shared" si="200"/>
        <v>1</v>
      </c>
      <c r="AF1189" s="14">
        <f>PRODUCT($AE$3:$AE1189)</f>
        <v>1.549318229084294</v>
      </c>
      <c r="AG1189" s="120">
        <f>(POWER(AF1189,1/COUNTA($J$3:$J1189))-1)*360/28</f>
        <v>0.10870794921864459</v>
      </c>
    </row>
    <row r="1190" spans="20:33" x14ac:dyDescent="0.25">
      <c r="T1190" s="4">
        <f t="shared" si="191"/>
        <v>0.11244999999999999</v>
      </c>
      <c r="U1190" s="55">
        <f t="shared" si="192"/>
        <v>0</v>
      </c>
      <c r="V1190" s="55">
        <f t="shared" si="193"/>
        <v>0</v>
      </c>
      <c r="Y1190" s="55">
        <f t="shared" si="194"/>
        <v>0</v>
      </c>
      <c r="Z1190" s="55">
        <f t="shared" si="195"/>
        <v>0</v>
      </c>
      <c r="AA1190" s="55">
        <f t="shared" si="196"/>
        <v>9108916.2369551975</v>
      </c>
      <c r="AB1190" s="55">
        <f t="shared" si="197"/>
        <v>-9712254.5492930785</v>
      </c>
      <c r="AC1190" s="55">
        <f t="shared" si="198"/>
        <v>-603338.31233788095</v>
      </c>
      <c r="AD1190" s="55">
        <f t="shared" si="199"/>
        <v>0</v>
      </c>
      <c r="AE1190" s="14">
        <f t="shared" si="200"/>
        <v>1</v>
      </c>
      <c r="AF1190" s="14">
        <f>PRODUCT($AE$3:$AE1190)</f>
        <v>1.549318229084294</v>
      </c>
      <c r="AG1190" s="120">
        <f>(POWER(AF1190,1/COUNTA($J$3:$J1190))-1)*360/28</f>
        <v>0.10870794921864459</v>
      </c>
    </row>
    <row r="1191" spans="20:33" x14ac:dyDescent="0.25">
      <c r="T1191" s="4">
        <f t="shared" si="191"/>
        <v>0.11244999999999999</v>
      </c>
      <c r="U1191" s="55">
        <f t="shared" si="192"/>
        <v>0</v>
      </c>
      <c r="V1191" s="55">
        <f t="shared" si="193"/>
        <v>0</v>
      </c>
      <c r="Y1191" s="55">
        <f t="shared" si="194"/>
        <v>0</v>
      </c>
      <c r="Z1191" s="55">
        <f t="shared" si="195"/>
        <v>0</v>
      </c>
      <c r="AA1191" s="55">
        <f t="shared" si="196"/>
        <v>9108916.2369551975</v>
      </c>
      <c r="AB1191" s="55">
        <f t="shared" si="197"/>
        <v>-9712254.5492930785</v>
      </c>
      <c r="AC1191" s="55">
        <f t="shared" si="198"/>
        <v>-603338.31233788095</v>
      </c>
      <c r="AD1191" s="55">
        <f t="shared" si="199"/>
        <v>0</v>
      </c>
      <c r="AE1191" s="14">
        <f t="shared" si="200"/>
        <v>1</v>
      </c>
      <c r="AF1191" s="14">
        <f>PRODUCT($AE$3:$AE1191)</f>
        <v>1.549318229084294</v>
      </c>
      <c r="AG1191" s="120">
        <f>(POWER(AF1191,1/COUNTA($J$3:$J1191))-1)*360/28</f>
        <v>0.10870794921864459</v>
      </c>
    </row>
    <row r="1192" spans="20:33" x14ac:dyDescent="0.25">
      <c r="T1192" s="4">
        <f t="shared" si="191"/>
        <v>0.11244999999999999</v>
      </c>
      <c r="U1192" s="55">
        <f t="shared" si="192"/>
        <v>0</v>
      </c>
      <c r="V1192" s="55">
        <f t="shared" si="193"/>
        <v>0</v>
      </c>
      <c r="Y1192" s="55">
        <f t="shared" si="194"/>
        <v>0</v>
      </c>
      <c r="Z1192" s="55">
        <f t="shared" si="195"/>
        <v>0</v>
      </c>
      <c r="AA1192" s="55">
        <f t="shared" si="196"/>
        <v>9108916.2369551975</v>
      </c>
      <c r="AB1192" s="55">
        <f t="shared" si="197"/>
        <v>-9712254.5492930785</v>
      </c>
      <c r="AC1192" s="55">
        <f t="shared" si="198"/>
        <v>-603338.31233788095</v>
      </c>
      <c r="AD1192" s="55">
        <f t="shared" si="199"/>
        <v>0</v>
      </c>
      <c r="AE1192" s="14">
        <f t="shared" si="200"/>
        <v>1</v>
      </c>
      <c r="AF1192" s="14">
        <f>PRODUCT($AE$3:$AE1192)</f>
        <v>1.549318229084294</v>
      </c>
      <c r="AG1192" s="120">
        <f>(POWER(AF1192,1/COUNTA($J$3:$J1192))-1)*360/28</f>
        <v>0.10870794921864459</v>
      </c>
    </row>
    <row r="1193" spans="20:33" x14ac:dyDescent="0.25">
      <c r="T1193" s="4">
        <f t="shared" si="191"/>
        <v>0.11244999999999999</v>
      </c>
      <c r="U1193" s="55">
        <f t="shared" si="192"/>
        <v>0</v>
      </c>
      <c r="V1193" s="55">
        <f t="shared" si="193"/>
        <v>0</v>
      </c>
      <c r="Y1193" s="55">
        <f t="shared" si="194"/>
        <v>0</v>
      </c>
      <c r="Z1193" s="55">
        <f t="shared" si="195"/>
        <v>0</v>
      </c>
      <c r="AA1193" s="55">
        <f t="shared" si="196"/>
        <v>9108916.2369551975</v>
      </c>
      <c r="AB1193" s="55">
        <f t="shared" si="197"/>
        <v>-9712254.5492930785</v>
      </c>
      <c r="AC1193" s="55">
        <f t="shared" si="198"/>
        <v>-603338.31233788095</v>
      </c>
      <c r="AD1193" s="55">
        <f t="shared" si="199"/>
        <v>0</v>
      </c>
      <c r="AE1193" s="14">
        <f t="shared" si="200"/>
        <v>1</v>
      </c>
      <c r="AF1193" s="14">
        <f>PRODUCT($AE$3:$AE1193)</f>
        <v>1.549318229084294</v>
      </c>
      <c r="AG1193" s="120">
        <f>(POWER(AF1193,1/COUNTA($J$3:$J1193))-1)*360/28</f>
        <v>0.10870794921864459</v>
      </c>
    </row>
    <row r="1194" spans="20:33" x14ac:dyDescent="0.25">
      <c r="T1194" s="4">
        <f t="shared" si="191"/>
        <v>0.11244999999999999</v>
      </c>
      <c r="U1194" s="55">
        <f t="shared" si="192"/>
        <v>0</v>
      </c>
      <c r="V1194" s="55">
        <f t="shared" si="193"/>
        <v>0</v>
      </c>
      <c r="Y1194" s="55">
        <f t="shared" si="194"/>
        <v>0</v>
      </c>
      <c r="Z1194" s="55">
        <f t="shared" si="195"/>
        <v>0</v>
      </c>
      <c r="AA1194" s="55">
        <f t="shared" si="196"/>
        <v>9108916.2369551975</v>
      </c>
      <c r="AB1194" s="55">
        <f t="shared" si="197"/>
        <v>-9712254.5492930785</v>
      </c>
      <c r="AC1194" s="55">
        <f t="shared" si="198"/>
        <v>-603338.31233788095</v>
      </c>
      <c r="AD1194" s="55">
        <f t="shared" si="199"/>
        <v>0</v>
      </c>
      <c r="AE1194" s="14">
        <f t="shared" si="200"/>
        <v>1</v>
      </c>
      <c r="AF1194" s="14">
        <f>PRODUCT($AE$3:$AE1194)</f>
        <v>1.549318229084294</v>
      </c>
      <c r="AG1194" s="120">
        <f>(POWER(AF1194,1/COUNTA($J$3:$J1194))-1)*360/28</f>
        <v>0.10870794921864459</v>
      </c>
    </row>
    <row r="1195" spans="20:33" x14ac:dyDescent="0.25">
      <c r="T1195" s="4">
        <f t="shared" si="191"/>
        <v>0.11244999999999999</v>
      </c>
      <c r="U1195" s="55">
        <f t="shared" si="192"/>
        <v>0</v>
      </c>
      <c r="V1195" s="55">
        <f t="shared" si="193"/>
        <v>0</v>
      </c>
      <c r="Y1195" s="55">
        <f t="shared" si="194"/>
        <v>0</v>
      </c>
      <c r="Z1195" s="55">
        <f t="shared" si="195"/>
        <v>0</v>
      </c>
      <c r="AA1195" s="55">
        <f t="shared" si="196"/>
        <v>9108916.2369551975</v>
      </c>
      <c r="AB1195" s="55">
        <f t="shared" si="197"/>
        <v>-9712254.5492930785</v>
      </c>
      <c r="AC1195" s="55">
        <f t="shared" si="198"/>
        <v>-603338.31233788095</v>
      </c>
      <c r="AD1195" s="55">
        <f t="shared" si="199"/>
        <v>0</v>
      </c>
      <c r="AE1195" s="14">
        <f t="shared" si="200"/>
        <v>1</v>
      </c>
      <c r="AF1195" s="14">
        <f>PRODUCT($AE$3:$AE1195)</f>
        <v>1.549318229084294</v>
      </c>
      <c r="AG1195" s="120">
        <f>(POWER(AF1195,1/COUNTA($J$3:$J1195))-1)*360/28</f>
        <v>0.10870794921864459</v>
      </c>
    </row>
    <row r="1196" spans="20:33" x14ac:dyDescent="0.25">
      <c r="T1196" s="4">
        <f t="shared" si="191"/>
        <v>0.11244999999999999</v>
      </c>
      <c r="U1196" s="55">
        <f t="shared" si="192"/>
        <v>0</v>
      </c>
      <c r="V1196" s="55">
        <f t="shared" si="193"/>
        <v>0</v>
      </c>
      <c r="Y1196" s="55">
        <f t="shared" si="194"/>
        <v>0</v>
      </c>
      <c r="Z1196" s="55">
        <f t="shared" si="195"/>
        <v>0</v>
      </c>
      <c r="AA1196" s="55">
        <f t="shared" si="196"/>
        <v>9108916.2369551975</v>
      </c>
      <c r="AB1196" s="55">
        <f t="shared" si="197"/>
        <v>-9712254.5492930785</v>
      </c>
      <c r="AC1196" s="55">
        <f t="shared" si="198"/>
        <v>-603338.31233788095</v>
      </c>
      <c r="AD1196" s="55">
        <f t="shared" si="199"/>
        <v>0</v>
      </c>
      <c r="AE1196" s="14">
        <f t="shared" si="200"/>
        <v>1</v>
      </c>
      <c r="AF1196" s="14">
        <f>PRODUCT($AE$3:$AE1196)</f>
        <v>1.549318229084294</v>
      </c>
      <c r="AG1196" s="120">
        <f>(POWER(AF1196,1/COUNTA($J$3:$J1196))-1)*360/28</f>
        <v>0.10870794921864459</v>
      </c>
    </row>
    <row r="1197" spans="20:33" x14ac:dyDescent="0.25">
      <c r="T1197" s="4">
        <f t="shared" si="191"/>
        <v>0.11244999999999999</v>
      </c>
      <c r="U1197" s="55">
        <f t="shared" si="192"/>
        <v>0</v>
      </c>
      <c r="V1197" s="55">
        <f t="shared" si="193"/>
        <v>0</v>
      </c>
      <c r="Y1197" s="55">
        <f t="shared" si="194"/>
        <v>0</v>
      </c>
      <c r="Z1197" s="55">
        <f t="shared" si="195"/>
        <v>0</v>
      </c>
      <c r="AA1197" s="55">
        <f t="shared" si="196"/>
        <v>9108916.2369551975</v>
      </c>
      <c r="AB1197" s="55">
        <f t="shared" si="197"/>
        <v>-9712254.5492930785</v>
      </c>
      <c r="AC1197" s="55">
        <f t="shared" si="198"/>
        <v>-603338.31233788095</v>
      </c>
      <c r="AD1197" s="55">
        <f t="shared" si="199"/>
        <v>0</v>
      </c>
      <c r="AE1197" s="14">
        <f t="shared" si="200"/>
        <v>1</v>
      </c>
      <c r="AF1197" s="14">
        <f>PRODUCT($AE$3:$AE1197)</f>
        <v>1.549318229084294</v>
      </c>
      <c r="AG1197" s="120">
        <f>(POWER(AF1197,1/COUNTA($J$3:$J1197))-1)*360/28</f>
        <v>0.10870794921864459</v>
      </c>
    </row>
    <row r="1198" spans="20:33" x14ac:dyDescent="0.25">
      <c r="T1198" s="4">
        <f t="shared" si="191"/>
        <v>0.11244999999999999</v>
      </c>
      <c r="U1198" s="55">
        <f t="shared" si="192"/>
        <v>0</v>
      </c>
      <c r="V1198" s="55">
        <f t="shared" si="193"/>
        <v>0</v>
      </c>
      <c r="Y1198" s="55">
        <f t="shared" si="194"/>
        <v>0</v>
      </c>
      <c r="Z1198" s="55">
        <f t="shared" si="195"/>
        <v>0</v>
      </c>
      <c r="AA1198" s="55">
        <f t="shared" si="196"/>
        <v>9108916.2369551975</v>
      </c>
      <c r="AB1198" s="55">
        <f t="shared" si="197"/>
        <v>-9712254.5492930785</v>
      </c>
      <c r="AC1198" s="55">
        <f t="shared" si="198"/>
        <v>-603338.31233788095</v>
      </c>
      <c r="AD1198" s="55">
        <f t="shared" si="199"/>
        <v>0</v>
      </c>
      <c r="AE1198" s="14">
        <f t="shared" si="200"/>
        <v>1</v>
      </c>
      <c r="AF1198" s="14">
        <f>PRODUCT($AE$3:$AE1198)</f>
        <v>1.549318229084294</v>
      </c>
      <c r="AG1198" s="120">
        <f>(POWER(AF1198,1/COUNTA($J$3:$J1198))-1)*360/28</f>
        <v>0.10870794921864459</v>
      </c>
    </row>
    <row r="1199" spans="20:33" x14ac:dyDescent="0.25">
      <c r="T1199" s="4">
        <f t="shared" si="191"/>
        <v>0.11244999999999999</v>
      </c>
      <c r="U1199" s="55">
        <f t="shared" si="192"/>
        <v>0</v>
      </c>
      <c r="V1199" s="55">
        <f t="shared" si="193"/>
        <v>0</v>
      </c>
      <c r="Y1199" s="55">
        <f t="shared" si="194"/>
        <v>0</v>
      </c>
      <c r="Z1199" s="55">
        <f t="shared" si="195"/>
        <v>0</v>
      </c>
      <c r="AA1199" s="55">
        <f t="shared" si="196"/>
        <v>9108916.2369551975</v>
      </c>
      <c r="AB1199" s="55">
        <f t="shared" si="197"/>
        <v>-9712254.5492930785</v>
      </c>
      <c r="AC1199" s="55">
        <f t="shared" si="198"/>
        <v>-603338.31233788095</v>
      </c>
      <c r="AD1199" s="55">
        <f t="shared" si="199"/>
        <v>0</v>
      </c>
      <c r="AE1199" s="14">
        <f t="shared" si="200"/>
        <v>1</v>
      </c>
      <c r="AF1199" s="14">
        <f>PRODUCT($AE$3:$AE1199)</f>
        <v>1.549318229084294</v>
      </c>
      <c r="AG1199" s="120">
        <f>(POWER(AF1199,1/COUNTA($J$3:$J1199))-1)*360/28</f>
        <v>0.10870794921864459</v>
      </c>
    </row>
    <row r="1200" spans="20:33" x14ac:dyDescent="0.25">
      <c r="T1200" s="4">
        <f t="shared" si="191"/>
        <v>0.11244999999999999</v>
      </c>
      <c r="U1200" s="55">
        <f t="shared" si="192"/>
        <v>0</v>
      </c>
      <c r="V1200" s="55">
        <f t="shared" si="193"/>
        <v>0</v>
      </c>
      <c r="Y1200" s="55">
        <f t="shared" si="194"/>
        <v>0</v>
      </c>
      <c r="Z1200" s="55">
        <f t="shared" si="195"/>
        <v>0</v>
      </c>
      <c r="AA1200" s="55">
        <f t="shared" si="196"/>
        <v>9108916.2369551975</v>
      </c>
      <c r="AB1200" s="55">
        <f t="shared" si="197"/>
        <v>-9712254.5492930785</v>
      </c>
      <c r="AC1200" s="55">
        <f t="shared" si="198"/>
        <v>-603338.31233788095</v>
      </c>
      <c r="AD1200" s="55">
        <f t="shared" si="199"/>
        <v>0</v>
      </c>
      <c r="AE1200" s="14">
        <f t="shared" si="200"/>
        <v>1</v>
      </c>
      <c r="AF1200" s="14">
        <f>PRODUCT($AE$3:$AE1200)</f>
        <v>1.549318229084294</v>
      </c>
      <c r="AG1200" s="120">
        <f>(POWER(AF1200,1/COUNTA($J$3:$J1200))-1)*360/28</f>
        <v>0.10870794921864459</v>
      </c>
    </row>
    <row r="1201" spans="20:33" x14ac:dyDescent="0.25">
      <c r="T1201" s="4">
        <f t="shared" si="191"/>
        <v>0.11244999999999999</v>
      </c>
      <c r="U1201" s="55">
        <f t="shared" si="192"/>
        <v>0</v>
      </c>
      <c r="V1201" s="55">
        <f t="shared" si="193"/>
        <v>0</v>
      </c>
      <c r="Y1201" s="55">
        <f t="shared" si="194"/>
        <v>0</v>
      </c>
      <c r="Z1201" s="55">
        <f t="shared" si="195"/>
        <v>0</v>
      </c>
      <c r="AA1201" s="55">
        <f t="shared" si="196"/>
        <v>9108916.2369551975</v>
      </c>
      <c r="AB1201" s="55">
        <f t="shared" si="197"/>
        <v>-9712254.5492930785</v>
      </c>
      <c r="AC1201" s="55">
        <f t="shared" si="198"/>
        <v>-603338.31233788095</v>
      </c>
      <c r="AD1201" s="55">
        <f t="shared" si="199"/>
        <v>0</v>
      </c>
      <c r="AE1201" s="14">
        <f t="shared" si="200"/>
        <v>1</v>
      </c>
      <c r="AF1201" s="14">
        <f>PRODUCT($AE$3:$AE1201)</f>
        <v>1.549318229084294</v>
      </c>
      <c r="AG1201" s="120">
        <f>(POWER(AF1201,1/COUNTA($J$3:$J1201))-1)*360/28</f>
        <v>0.10870794921864459</v>
      </c>
    </row>
    <row r="1202" spans="20:33" x14ac:dyDescent="0.25">
      <c r="T1202" s="4">
        <f t="shared" si="191"/>
        <v>0.11244999999999999</v>
      </c>
      <c r="U1202" s="55">
        <f t="shared" si="192"/>
        <v>0</v>
      </c>
      <c r="V1202" s="55">
        <f t="shared" si="193"/>
        <v>0</v>
      </c>
      <c r="Y1202" s="55">
        <f t="shared" si="194"/>
        <v>0</v>
      </c>
      <c r="Z1202" s="55">
        <f t="shared" si="195"/>
        <v>0</v>
      </c>
      <c r="AA1202" s="55">
        <f t="shared" si="196"/>
        <v>9108916.2369551975</v>
      </c>
      <c r="AB1202" s="55">
        <f t="shared" si="197"/>
        <v>-9712254.5492930785</v>
      </c>
      <c r="AC1202" s="55">
        <f t="shared" si="198"/>
        <v>-603338.31233788095</v>
      </c>
      <c r="AD1202" s="55">
        <f t="shared" si="199"/>
        <v>0</v>
      </c>
      <c r="AE1202" s="14">
        <f t="shared" si="200"/>
        <v>1</v>
      </c>
      <c r="AF1202" s="14">
        <f>PRODUCT($AE$3:$AE1202)</f>
        <v>1.549318229084294</v>
      </c>
      <c r="AG1202" s="120">
        <f>(POWER(AF1202,1/COUNTA($J$3:$J1202))-1)*360/28</f>
        <v>0.10870794921864459</v>
      </c>
    </row>
    <row r="1203" spans="20:33" x14ac:dyDescent="0.25">
      <c r="T1203" s="4">
        <f t="shared" si="191"/>
        <v>0.11244999999999999</v>
      </c>
      <c r="U1203" s="55">
        <f t="shared" si="192"/>
        <v>0</v>
      </c>
      <c r="V1203" s="55">
        <f t="shared" si="193"/>
        <v>0</v>
      </c>
      <c r="Y1203" s="55">
        <f t="shared" si="194"/>
        <v>0</v>
      </c>
      <c r="Z1203" s="55">
        <f t="shared" si="195"/>
        <v>0</v>
      </c>
      <c r="AA1203" s="55">
        <f t="shared" si="196"/>
        <v>9108916.2369551975</v>
      </c>
      <c r="AB1203" s="55">
        <f t="shared" si="197"/>
        <v>-9712254.5492930785</v>
      </c>
      <c r="AC1203" s="55">
        <f t="shared" si="198"/>
        <v>-603338.31233788095</v>
      </c>
      <c r="AD1203" s="55">
        <f t="shared" si="199"/>
        <v>0</v>
      </c>
      <c r="AE1203" s="14">
        <f t="shared" si="200"/>
        <v>1</v>
      </c>
      <c r="AF1203" s="14">
        <f>PRODUCT($AE$3:$AE1203)</f>
        <v>1.549318229084294</v>
      </c>
      <c r="AG1203" s="120">
        <f>(POWER(AF1203,1/COUNTA($J$3:$J1203))-1)*360/28</f>
        <v>0.10870794921864459</v>
      </c>
    </row>
    <row r="1204" spans="20:33" x14ac:dyDescent="0.25">
      <c r="T1204" s="4">
        <f t="shared" si="191"/>
        <v>0.11244999999999999</v>
      </c>
      <c r="U1204" s="55">
        <f t="shared" si="192"/>
        <v>0</v>
      </c>
      <c r="V1204" s="55">
        <f t="shared" si="193"/>
        <v>0</v>
      </c>
      <c r="Y1204" s="55">
        <f t="shared" si="194"/>
        <v>0</v>
      </c>
      <c r="Z1204" s="55">
        <f t="shared" si="195"/>
        <v>0</v>
      </c>
      <c r="AA1204" s="55">
        <f t="shared" si="196"/>
        <v>9108916.2369551975</v>
      </c>
      <c r="AB1204" s="55">
        <f t="shared" si="197"/>
        <v>-9712254.5492930785</v>
      </c>
      <c r="AC1204" s="55">
        <f t="shared" si="198"/>
        <v>-603338.31233788095</v>
      </c>
      <c r="AD1204" s="55">
        <f t="shared" si="199"/>
        <v>0</v>
      </c>
      <c r="AE1204" s="14">
        <f t="shared" si="200"/>
        <v>1</v>
      </c>
      <c r="AF1204" s="14">
        <f>PRODUCT($AE$3:$AE1204)</f>
        <v>1.549318229084294</v>
      </c>
      <c r="AG1204" s="120">
        <f>(POWER(AF1204,1/COUNTA($J$3:$J1204))-1)*360/28</f>
        <v>0.10870794921864459</v>
      </c>
    </row>
    <row r="1205" spans="20:33" x14ac:dyDescent="0.25">
      <c r="T1205" s="4">
        <f t="shared" si="191"/>
        <v>0.11244999999999999</v>
      </c>
      <c r="U1205" s="55">
        <f t="shared" si="192"/>
        <v>0</v>
      </c>
      <c r="V1205" s="55">
        <f t="shared" si="193"/>
        <v>0</v>
      </c>
      <c r="Y1205" s="55">
        <f t="shared" si="194"/>
        <v>0</v>
      </c>
      <c r="Z1205" s="55">
        <f t="shared" si="195"/>
        <v>0</v>
      </c>
      <c r="AA1205" s="55">
        <f t="shared" si="196"/>
        <v>9108916.2369551975</v>
      </c>
      <c r="AB1205" s="55">
        <f t="shared" si="197"/>
        <v>-9712254.5492930785</v>
      </c>
      <c r="AC1205" s="55">
        <f t="shared" si="198"/>
        <v>-603338.31233788095</v>
      </c>
      <c r="AD1205" s="55">
        <f t="shared" si="199"/>
        <v>0</v>
      </c>
      <c r="AE1205" s="14">
        <f t="shared" si="200"/>
        <v>1</v>
      </c>
      <c r="AF1205" s="14">
        <f>PRODUCT($AE$3:$AE1205)</f>
        <v>1.549318229084294</v>
      </c>
      <c r="AG1205" s="120">
        <f>(POWER(AF1205,1/COUNTA($J$3:$J1205))-1)*360/28</f>
        <v>0.10870794921864459</v>
      </c>
    </row>
    <row r="1206" spans="20:33" x14ac:dyDescent="0.25">
      <c r="T1206" s="4">
        <f t="shared" si="191"/>
        <v>0.11244999999999999</v>
      </c>
      <c r="U1206" s="55">
        <f t="shared" si="192"/>
        <v>0</v>
      </c>
      <c r="V1206" s="55">
        <f t="shared" si="193"/>
        <v>0</v>
      </c>
      <c r="Y1206" s="55">
        <f t="shared" si="194"/>
        <v>0</v>
      </c>
      <c r="Z1206" s="55">
        <f t="shared" si="195"/>
        <v>0</v>
      </c>
      <c r="AA1206" s="55">
        <f t="shared" si="196"/>
        <v>9108916.2369551975</v>
      </c>
      <c r="AB1206" s="55">
        <f t="shared" si="197"/>
        <v>-9712254.5492930785</v>
      </c>
      <c r="AC1206" s="55">
        <f t="shared" si="198"/>
        <v>-603338.31233788095</v>
      </c>
      <c r="AD1206" s="55">
        <f t="shared" si="199"/>
        <v>0</v>
      </c>
      <c r="AE1206" s="14">
        <f t="shared" si="200"/>
        <v>1</v>
      </c>
      <c r="AF1206" s="14">
        <f>PRODUCT($AE$3:$AE1206)</f>
        <v>1.549318229084294</v>
      </c>
      <c r="AG1206" s="120">
        <f>(POWER(AF1206,1/COUNTA($J$3:$J1206))-1)*360/28</f>
        <v>0.10870794921864459</v>
      </c>
    </row>
    <row r="1207" spans="20:33" x14ac:dyDescent="0.25">
      <c r="T1207" s="4">
        <f t="shared" si="191"/>
        <v>0.11244999999999999</v>
      </c>
      <c r="U1207" s="55">
        <f t="shared" si="192"/>
        <v>0</v>
      </c>
      <c r="V1207" s="55">
        <f t="shared" si="193"/>
        <v>0</v>
      </c>
      <c r="Y1207" s="55">
        <f t="shared" si="194"/>
        <v>0</v>
      </c>
      <c r="Z1207" s="55">
        <f t="shared" si="195"/>
        <v>0</v>
      </c>
      <c r="AA1207" s="55">
        <f t="shared" si="196"/>
        <v>9108916.2369551975</v>
      </c>
      <c r="AB1207" s="55">
        <f t="shared" si="197"/>
        <v>-9712254.5492930785</v>
      </c>
      <c r="AC1207" s="55">
        <f t="shared" si="198"/>
        <v>-603338.31233788095</v>
      </c>
      <c r="AD1207" s="55">
        <f t="shared" si="199"/>
        <v>0</v>
      </c>
      <c r="AE1207" s="14">
        <f t="shared" si="200"/>
        <v>1</v>
      </c>
      <c r="AF1207" s="14">
        <f>PRODUCT($AE$3:$AE1207)</f>
        <v>1.549318229084294</v>
      </c>
      <c r="AG1207" s="120">
        <f>(POWER(AF1207,1/COUNTA($J$3:$J1207))-1)*360/28</f>
        <v>0.10870794921864459</v>
      </c>
    </row>
    <row r="1208" spans="20:33" x14ac:dyDescent="0.25">
      <c r="T1208" s="4">
        <f t="shared" ref="T1208:T1271" si="201">_xlfn.IFNA(INDEX($E$6:$E$24,MATCH($K1208,$C$6:$C$24,1))/100,$D$1/100)</f>
        <v>0.11244999999999999</v>
      </c>
      <c r="U1208" s="55">
        <f t="shared" ref="U1208:U1271" si="202">(-1*S1208)*T1208*Q1208/360</f>
        <v>0</v>
      </c>
      <c r="V1208" s="55">
        <f t="shared" si="193"/>
        <v>0</v>
      </c>
      <c r="Y1208" s="55">
        <f t="shared" si="194"/>
        <v>0</v>
      </c>
      <c r="Z1208" s="55">
        <f t="shared" si="195"/>
        <v>0</v>
      </c>
      <c r="AA1208" s="55">
        <f t="shared" si="196"/>
        <v>9108916.2369551975</v>
      </c>
      <c r="AB1208" s="55">
        <f t="shared" si="197"/>
        <v>-9712254.5492930785</v>
      </c>
      <c r="AC1208" s="55">
        <f t="shared" si="198"/>
        <v>-603338.31233788095</v>
      </c>
      <c r="AD1208" s="55">
        <f t="shared" si="199"/>
        <v>0</v>
      </c>
      <c r="AE1208" s="14">
        <f t="shared" si="200"/>
        <v>1</v>
      </c>
      <c r="AF1208" s="14">
        <f>PRODUCT($AE$3:$AE1208)</f>
        <v>1.549318229084294</v>
      </c>
      <c r="AG1208" s="120">
        <f>(POWER(AF1208,1/COUNTA($J$3:$J1208))-1)*360/28</f>
        <v>0.10870794921864459</v>
      </c>
    </row>
    <row r="1209" spans="20:33" x14ac:dyDescent="0.25">
      <c r="T1209" s="4">
        <f t="shared" si="201"/>
        <v>0.11244999999999999</v>
      </c>
      <c r="U1209" s="55">
        <f t="shared" si="202"/>
        <v>0</v>
      </c>
      <c r="V1209" s="55">
        <f t="shared" si="193"/>
        <v>0</v>
      </c>
      <c r="Y1209" s="55">
        <f t="shared" si="194"/>
        <v>0</v>
      </c>
      <c r="Z1209" s="55">
        <f t="shared" si="195"/>
        <v>0</v>
      </c>
      <c r="AA1209" s="55">
        <f t="shared" si="196"/>
        <v>9108916.2369551975</v>
      </c>
      <c r="AB1209" s="55">
        <f t="shared" si="197"/>
        <v>-9712254.5492930785</v>
      </c>
      <c r="AC1209" s="55">
        <f t="shared" si="198"/>
        <v>-603338.31233788095</v>
      </c>
      <c r="AD1209" s="55">
        <f t="shared" si="199"/>
        <v>0</v>
      </c>
      <c r="AE1209" s="14">
        <f t="shared" si="200"/>
        <v>1</v>
      </c>
      <c r="AF1209" s="14">
        <f>PRODUCT($AE$3:$AE1209)</f>
        <v>1.549318229084294</v>
      </c>
      <c r="AG1209" s="120">
        <f>(POWER(AF1209,1/COUNTA($J$3:$J1209))-1)*360/28</f>
        <v>0.10870794921864459</v>
      </c>
    </row>
    <row r="1210" spans="20:33" x14ac:dyDescent="0.25">
      <c r="T1210" s="4">
        <f t="shared" si="201"/>
        <v>0.11244999999999999</v>
      </c>
      <c r="U1210" s="55">
        <f t="shared" si="202"/>
        <v>0</v>
      </c>
      <c r="V1210" s="55">
        <f t="shared" si="193"/>
        <v>0</v>
      </c>
      <c r="Y1210" s="55">
        <f t="shared" si="194"/>
        <v>0</v>
      </c>
      <c r="Z1210" s="55">
        <f t="shared" si="195"/>
        <v>0</v>
      </c>
      <c r="AA1210" s="55">
        <f t="shared" si="196"/>
        <v>9108916.2369551975</v>
      </c>
      <c r="AB1210" s="55">
        <f t="shared" si="197"/>
        <v>-9712254.5492930785</v>
      </c>
      <c r="AC1210" s="55">
        <f t="shared" si="198"/>
        <v>-603338.31233788095</v>
      </c>
      <c r="AD1210" s="55">
        <f t="shared" si="199"/>
        <v>0</v>
      </c>
      <c r="AE1210" s="14">
        <f t="shared" si="200"/>
        <v>1</v>
      </c>
      <c r="AF1210" s="14">
        <f>PRODUCT($AE$3:$AE1210)</f>
        <v>1.549318229084294</v>
      </c>
      <c r="AG1210" s="120">
        <f>(POWER(AF1210,1/COUNTA($J$3:$J1210))-1)*360/28</f>
        <v>0.10870794921864459</v>
      </c>
    </row>
    <row r="1211" spans="20:33" x14ac:dyDescent="0.25">
      <c r="T1211" s="4">
        <f t="shared" si="201"/>
        <v>0.11244999999999999</v>
      </c>
      <c r="U1211" s="55">
        <f t="shared" si="202"/>
        <v>0</v>
      </c>
      <c r="V1211" s="55">
        <f t="shared" si="193"/>
        <v>0</v>
      </c>
      <c r="Y1211" s="55">
        <f t="shared" si="194"/>
        <v>0</v>
      </c>
      <c r="Z1211" s="55">
        <f t="shared" si="195"/>
        <v>0</v>
      </c>
      <c r="AA1211" s="55">
        <f t="shared" si="196"/>
        <v>9108916.2369551975</v>
      </c>
      <c r="AB1211" s="55">
        <f t="shared" si="197"/>
        <v>-9712254.5492930785</v>
      </c>
      <c r="AC1211" s="55">
        <f t="shared" si="198"/>
        <v>-603338.31233788095</v>
      </c>
      <c r="AD1211" s="55">
        <f t="shared" si="199"/>
        <v>0</v>
      </c>
      <c r="AE1211" s="14">
        <f t="shared" si="200"/>
        <v>1</v>
      </c>
      <c r="AF1211" s="14">
        <f>PRODUCT($AE$3:$AE1211)</f>
        <v>1.549318229084294</v>
      </c>
      <c r="AG1211" s="120">
        <f>(POWER(AF1211,1/COUNTA($J$3:$J1211))-1)*360/28</f>
        <v>0.10870794921864459</v>
      </c>
    </row>
    <row r="1212" spans="20:33" x14ac:dyDescent="0.25">
      <c r="T1212" s="4">
        <f t="shared" si="201"/>
        <v>0.11244999999999999</v>
      </c>
      <c r="U1212" s="55">
        <f t="shared" si="202"/>
        <v>0</v>
      </c>
      <c r="V1212" s="55">
        <f t="shared" si="193"/>
        <v>0</v>
      </c>
      <c r="Y1212" s="55">
        <f t="shared" si="194"/>
        <v>0</v>
      </c>
      <c r="Z1212" s="55">
        <f t="shared" si="195"/>
        <v>0</v>
      </c>
      <c r="AA1212" s="55">
        <f t="shared" si="196"/>
        <v>9108916.2369551975</v>
      </c>
      <c r="AB1212" s="55">
        <f t="shared" si="197"/>
        <v>-9712254.5492930785</v>
      </c>
      <c r="AC1212" s="55">
        <f t="shared" si="198"/>
        <v>-603338.31233788095</v>
      </c>
      <c r="AD1212" s="55">
        <f t="shared" si="199"/>
        <v>0</v>
      </c>
      <c r="AE1212" s="14">
        <f t="shared" si="200"/>
        <v>1</v>
      </c>
      <c r="AF1212" s="14">
        <f>PRODUCT($AE$3:$AE1212)</f>
        <v>1.549318229084294</v>
      </c>
      <c r="AG1212" s="120">
        <f>(POWER(AF1212,1/COUNTA($J$3:$J1212))-1)*360/28</f>
        <v>0.10870794921864459</v>
      </c>
    </row>
    <row r="1213" spans="20:33" x14ac:dyDescent="0.25">
      <c r="T1213" s="4">
        <f t="shared" si="201"/>
        <v>0.11244999999999999</v>
      </c>
      <c r="U1213" s="55">
        <f t="shared" si="202"/>
        <v>0</v>
      </c>
      <c r="V1213" s="55">
        <f t="shared" si="193"/>
        <v>0</v>
      </c>
      <c r="Y1213" s="55">
        <f t="shared" si="194"/>
        <v>0</v>
      </c>
      <c r="Z1213" s="55">
        <f t="shared" si="195"/>
        <v>0</v>
      </c>
      <c r="AA1213" s="55">
        <f t="shared" si="196"/>
        <v>9108916.2369551975</v>
      </c>
      <c r="AB1213" s="55">
        <f t="shared" si="197"/>
        <v>-9712254.5492930785</v>
      </c>
      <c r="AC1213" s="55">
        <f t="shared" si="198"/>
        <v>-603338.31233788095</v>
      </c>
      <c r="AD1213" s="55">
        <f t="shared" si="199"/>
        <v>0</v>
      </c>
      <c r="AE1213" s="14">
        <f t="shared" si="200"/>
        <v>1</v>
      </c>
      <c r="AF1213" s="14">
        <f>PRODUCT($AE$3:$AE1213)</f>
        <v>1.549318229084294</v>
      </c>
      <c r="AG1213" s="120">
        <f>(POWER(AF1213,1/COUNTA($J$3:$J1213))-1)*360/28</f>
        <v>0.10870794921864459</v>
      </c>
    </row>
    <row r="1214" spans="20:33" x14ac:dyDescent="0.25">
      <c r="T1214" s="4">
        <f t="shared" si="201"/>
        <v>0.11244999999999999</v>
      </c>
      <c r="U1214" s="55">
        <f t="shared" si="202"/>
        <v>0</v>
      </c>
      <c r="V1214" s="55">
        <f t="shared" si="193"/>
        <v>0</v>
      </c>
      <c r="Y1214" s="55">
        <f t="shared" si="194"/>
        <v>0</v>
      </c>
      <c r="Z1214" s="55">
        <f t="shared" si="195"/>
        <v>0</v>
      </c>
      <c r="AA1214" s="55">
        <f t="shared" si="196"/>
        <v>9108916.2369551975</v>
      </c>
      <c r="AB1214" s="55">
        <f t="shared" si="197"/>
        <v>-9712254.5492930785</v>
      </c>
      <c r="AC1214" s="55">
        <f t="shared" si="198"/>
        <v>-603338.31233788095</v>
      </c>
      <c r="AD1214" s="55">
        <f t="shared" si="199"/>
        <v>0</v>
      </c>
      <c r="AE1214" s="14">
        <f t="shared" si="200"/>
        <v>1</v>
      </c>
      <c r="AF1214" s="14">
        <f>PRODUCT($AE$3:$AE1214)</f>
        <v>1.549318229084294</v>
      </c>
      <c r="AG1214" s="120">
        <f>(POWER(AF1214,1/COUNTA($J$3:$J1214))-1)*360/28</f>
        <v>0.10870794921864459</v>
      </c>
    </row>
    <row r="1215" spans="20:33" x14ac:dyDescent="0.25">
      <c r="T1215" s="4">
        <f t="shared" si="201"/>
        <v>0.11244999999999999</v>
      </c>
      <c r="U1215" s="55">
        <f t="shared" si="202"/>
        <v>0</v>
      </c>
      <c r="V1215" s="55">
        <f t="shared" si="193"/>
        <v>0</v>
      </c>
      <c r="Y1215" s="55">
        <f t="shared" si="194"/>
        <v>0</v>
      </c>
      <c r="Z1215" s="55">
        <f t="shared" si="195"/>
        <v>0</v>
      </c>
      <c r="AA1215" s="55">
        <f t="shared" si="196"/>
        <v>9108916.2369551975</v>
      </c>
      <c r="AB1215" s="55">
        <f t="shared" si="197"/>
        <v>-9712254.5492930785</v>
      </c>
      <c r="AC1215" s="55">
        <f t="shared" si="198"/>
        <v>-603338.31233788095</v>
      </c>
      <c r="AD1215" s="55">
        <f t="shared" si="199"/>
        <v>0</v>
      </c>
      <c r="AE1215" s="14">
        <f t="shared" si="200"/>
        <v>1</v>
      </c>
      <c r="AF1215" s="14">
        <f>PRODUCT($AE$3:$AE1215)</f>
        <v>1.549318229084294</v>
      </c>
      <c r="AG1215" s="120">
        <f>(POWER(AF1215,1/COUNTA($J$3:$J1215))-1)*360/28</f>
        <v>0.10870794921864459</v>
      </c>
    </row>
    <row r="1216" spans="20:33" x14ac:dyDescent="0.25">
      <c r="T1216" s="4">
        <f t="shared" si="201"/>
        <v>0.11244999999999999</v>
      </c>
      <c r="U1216" s="55">
        <f t="shared" si="202"/>
        <v>0</v>
      </c>
      <c r="V1216" s="55">
        <f t="shared" si="193"/>
        <v>0</v>
      </c>
      <c r="Y1216" s="55">
        <f t="shared" si="194"/>
        <v>0</v>
      </c>
      <c r="Z1216" s="55">
        <f t="shared" si="195"/>
        <v>0</v>
      </c>
      <c r="AA1216" s="55">
        <f t="shared" si="196"/>
        <v>9108916.2369551975</v>
      </c>
      <c r="AB1216" s="55">
        <f t="shared" si="197"/>
        <v>-9712254.5492930785</v>
      </c>
      <c r="AC1216" s="55">
        <f t="shared" si="198"/>
        <v>-603338.31233788095</v>
      </c>
      <c r="AD1216" s="55">
        <f t="shared" si="199"/>
        <v>0</v>
      </c>
      <c r="AE1216" s="14">
        <f t="shared" si="200"/>
        <v>1</v>
      </c>
      <c r="AF1216" s="14">
        <f>PRODUCT($AE$3:$AE1216)</f>
        <v>1.549318229084294</v>
      </c>
      <c r="AG1216" s="120">
        <f>(POWER(AF1216,1/COUNTA($J$3:$J1216))-1)*360/28</f>
        <v>0.10870794921864459</v>
      </c>
    </row>
    <row r="1217" spans="20:33" x14ac:dyDescent="0.25">
      <c r="T1217" s="4">
        <f t="shared" si="201"/>
        <v>0.11244999999999999</v>
      </c>
      <c r="U1217" s="55">
        <f t="shared" si="202"/>
        <v>0</v>
      </c>
      <c r="V1217" s="55">
        <f t="shared" si="193"/>
        <v>0</v>
      </c>
      <c r="Y1217" s="55">
        <f t="shared" si="194"/>
        <v>0</v>
      </c>
      <c r="Z1217" s="55">
        <f t="shared" si="195"/>
        <v>0</v>
      </c>
      <c r="AA1217" s="55">
        <f t="shared" si="196"/>
        <v>9108916.2369551975</v>
      </c>
      <c r="AB1217" s="55">
        <f t="shared" si="197"/>
        <v>-9712254.5492930785</v>
      </c>
      <c r="AC1217" s="55">
        <f t="shared" si="198"/>
        <v>-603338.31233788095</v>
      </c>
      <c r="AD1217" s="55">
        <f t="shared" si="199"/>
        <v>0</v>
      </c>
      <c r="AE1217" s="14">
        <f t="shared" si="200"/>
        <v>1</v>
      </c>
      <c r="AF1217" s="14">
        <f>PRODUCT($AE$3:$AE1217)</f>
        <v>1.549318229084294</v>
      </c>
      <c r="AG1217" s="120">
        <f>(POWER(AF1217,1/COUNTA($J$3:$J1217))-1)*360/28</f>
        <v>0.10870794921864459</v>
      </c>
    </row>
    <row r="1218" spans="20:33" x14ac:dyDescent="0.25">
      <c r="T1218" s="4">
        <f t="shared" si="201"/>
        <v>0.11244999999999999</v>
      </c>
      <c r="U1218" s="55">
        <f t="shared" si="202"/>
        <v>0</v>
      </c>
      <c r="V1218" s="55">
        <f t="shared" si="193"/>
        <v>0</v>
      </c>
      <c r="Y1218" s="55">
        <f t="shared" si="194"/>
        <v>0</v>
      </c>
      <c r="Z1218" s="55">
        <f t="shared" si="195"/>
        <v>0</v>
      </c>
      <c r="AA1218" s="55">
        <f t="shared" si="196"/>
        <v>9108916.2369551975</v>
      </c>
      <c r="AB1218" s="55">
        <f t="shared" si="197"/>
        <v>-9712254.5492930785</v>
      </c>
      <c r="AC1218" s="55">
        <f t="shared" si="198"/>
        <v>-603338.31233788095</v>
      </c>
      <c r="AD1218" s="55">
        <f t="shared" si="199"/>
        <v>0</v>
      </c>
      <c r="AE1218" s="14">
        <f t="shared" si="200"/>
        <v>1</v>
      </c>
      <c r="AF1218" s="14">
        <f>PRODUCT($AE$3:$AE1218)</f>
        <v>1.549318229084294</v>
      </c>
      <c r="AG1218" s="120">
        <f>(POWER(AF1218,1/COUNTA($J$3:$J1218))-1)*360/28</f>
        <v>0.10870794921864459</v>
      </c>
    </row>
    <row r="1219" spans="20:33" x14ac:dyDescent="0.25">
      <c r="T1219" s="4">
        <f t="shared" si="201"/>
        <v>0.11244999999999999</v>
      </c>
      <c r="U1219" s="55">
        <f t="shared" si="202"/>
        <v>0</v>
      </c>
      <c r="V1219" s="55">
        <f t="shared" si="193"/>
        <v>0</v>
      </c>
      <c r="Y1219" s="55">
        <f t="shared" si="194"/>
        <v>0</v>
      </c>
      <c r="Z1219" s="55">
        <f t="shared" si="195"/>
        <v>0</v>
      </c>
      <c r="AA1219" s="55">
        <f t="shared" si="196"/>
        <v>9108916.2369551975</v>
      </c>
      <c r="AB1219" s="55">
        <f t="shared" si="197"/>
        <v>-9712254.5492930785</v>
      </c>
      <c r="AC1219" s="55">
        <f t="shared" si="198"/>
        <v>-603338.31233788095</v>
      </c>
      <c r="AD1219" s="55">
        <f t="shared" si="199"/>
        <v>0</v>
      </c>
      <c r="AE1219" s="14">
        <f t="shared" si="200"/>
        <v>1</v>
      </c>
      <c r="AF1219" s="14">
        <f>PRODUCT($AE$3:$AE1219)</f>
        <v>1.549318229084294</v>
      </c>
      <c r="AG1219" s="120">
        <f>(POWER(AF1219,1/COUNTA($J$3:$J1219))-1)*360/28</f>
        <v>0.10870794921864459</v>
      </c>
    </row>
    <row r="1220" spans="20:33" x14ac:dyDescent="0.25">
      <c r="T1220" s="4">
        <f t="shared" si="201"/>
        <v>0.11244999999999999</v>
      </c>
      <c r="U1220" s="55">
        <f t="shared" si="202"/>
        <v>0</v>
      </c>
      <c r="V1220" s="55">
        <f t="shared" ref="V1220:V1283" si="203">+N1220+U1220</f>
        <v>0</v>
      </c>
      <c r="Y1220" s="55">
        <f t="shared" si="194"/>
        <v>0</v>
      </c>
      <c r="Z1220" s="55">
        <f t="shared" si="195"/>
        <v>0</v>
      </c>
      <c r="AA1220" s="55">
        <f t="shared" si="196"/>
        <v>9108916.2369551975</v>
      </c>
      <c r="AB1220" s="55">
        <f t="shared" si="197"/>
        <v>-9712254.5492930785</v>
      </c>
      <c r="AC1220" s="55">
        <f t="shared" si="198"/>
        <v>-603338.31233788095</v>
      </c>
      <c r="AD1220" s="55">
        <f t="shared" si="199"/>
        <v>0</v>
      </c>
      <c r="AE1220" s="14">
        <f t="shared" si="200"/>
        <v>1</v>
      </c>
      <c r="AF1220" s="14">
        <f>PRODUCT($AE$3:$AE1220)</f>
        <v>1.549318229084294</v>
      </c>
      <c r="AG1220" s="120">
        <f>(POWER(AF1220,1/COUNTA($J$3:$J1220))-1)*360/28</f>
        <v>0.10870794921864459</v>
      </c>
    </row>
    <row r="1221" spans="20:33" x14ac:dyDescent="0.25">
      <c r="T1221" s="4">
        <f t="shared" si="201"/>
        <v>0.11244999999999999</v>
      </c>
      <c r="U1221" s="55">
        <f t="shared" si="202"/>
        <v>0</v>
      </c>
      <c r="V1221" s="55">
        <f t="shared" si="203"/>
        <v>0</v>
      </c>
      <c r="Y1221" s="55">
        <f t="shared" si="194"/>
        <v>0</v>
      </c>
      <c r="Z1221" s="55">
        <f t="shared" si="195"/>
        <v>0</v>
      </c>
      <c r="AA1221" s="55">
        <f t="shared" si="196"/>
        <v>9108916.2369551975</v>
      </c>
      <c r="AB1221" s="55">
        <f t="shared" si="197"/>
        <v>-9712254.5492930785</v>
      </c>
      <c r="AC1221" s="55">
        <f t="shared" si="198"/>
        <v>-603338.31233788095</v>
      </c>
      <c r="AD1221" s="55">
        <f t="shared" si="199"/>
        <v>0</v>
      </c>
      <c r="AE1221" s="14">
        <f t="shared" si="200"/>
        <v>1</v>
      </c>
      <c r="AF1221" s="14">
        <f>PRODUCT($AE$3:$AE1221)</f>
        <v>1.549318229084294</v>
      </c>
      <c r="AG1221" s="120">
        <f>(POWER(AF1221,1/COUNTA($J$3:$J1221))-1)*360/28</f>
        <v>0.10870794921864459</v>
      </c>
    </row>
    <row r="1222" spans="20:33" x14ac:dyDescent="0.25">
      <c r="T1222" s="4">
        <f t="shared" si="201"/>
        <v>0.11244999999999999</v>
      </c>
      <c r="U1222" s="55">
        <f t="shared" si="202"/>
        <v>0</v>
      </c>
      <c r="V1222" s="55">
        <f t="shared" si="203"/>
        <v>0</v>
      </c>
      <c r="Y1222" s="55">
        <f t="shared" ref="Y1222:Y1285" si="204">+P1222*X1222</f>
        <v>0</v>
      </c>
      <c r="Z1222" s="55">
        <f t="shared" ref="Z1222:Z1285" si="205">+S1222*$Z$2*$Q1222/360</f>
        <v>0</v>
      </c>
      <c r="AA1222" s="55">
        <f t="shared" ref="AA1222:AA1285" si="206">+AA1221*(1+$Z$2*$Q1222/360)+Z1222</f>
        <v>9108916.2369551975</v>
      </c>
      <c r="AB1222" s="55">
        <f t="shared" ref="AB1222:AB1285" si="207">+AB1221*(1+$W1222*$Q1222/360)+O1222</f>
        <v>-9712254.5492930785</v>
      </c>
      <c r="AC1222" s="55">
        <f t="shared" ref="AC1222:AC1285" si="208">+AA1222+AB1222</f>
        <v>-603338.31233788095</v>
      </c>
      <c r="AD1222" s="55">
        <f t="shared" ref="AD1222:AD1285" si="209">+AC1222*X1222</f>
        <v>0</v>
      </c>
      <c r="AE1222" s="14">
        <f t="shared" ref="AE1222:AE1285" si="210">+(1+W1222*Q1222/360)</f>
        <v>1</v>
      </c>
      <c r="AF1222" s="14">
        <f>PRODUCT($AE$3:$AE1222)</f>
        <v>1.549318229084294</v>
      </c>
      <c r="AG1222" s="120">
        <f>(POWER(AF1222,1/COUNTA($J$3:$J1222))-1)*360/28</f>
        <v>0.10870794921864459</v>
      </c>
    </row>
    <row r="1223" spans="20:33" x14ac:dyDescent="0.25">
      <c r="T1223" s="4">
        <f t="shared" si="201"/>
        <v>0.11244999999999999</v>
      </c>
      <c r="U1223" s="55">
        <f t="shared" si="202"/>
        <v>0</v>
      </c>
      <c r="V1223" s="55">
        <f t="shared" si="203"/>
        <v>0</v>
      </c>
      <c r="Y1223" s="55">
        <f t="shared" si="204"/>
        <v>0</v>
      </c>
      <c r="Z1223" s="55">
        <f t="shared" si="205"/>
        <v>0</v>
      </c>
      <c r="AA1223" s="55">
        <f t="shared" si="206"/>
        <v>9108916.2369551975</v>
      </c>
      <c r="AB1223" s="55">
        <f t="shared" si="207"/>
        <v>-9712254.5492930785</v>
      </c>
      <c r="AC1223" s="55">
        <f t="shared" si="208"/>
        <v>-603338.31233788095</v>
      </c>
      <c r="AD1223" s="55">
        <f t="shared" si="209"/>
        <v>0</v>
      </c>
      <c r="AE1223" s="14">
        <f t="shared" si="210"/>
        <v>1</v>
      </c>
      <c r="AF1223" s="14">
        <f>PRODUCT($AE$3:$AE1223)</f>
        <v>1.549318229084294</v>
      </c>
      <c r="AG1223" s="120">
        <f>(POWER(AF1223,1/COUNTA($J$3:$J1223))-1)*360/28</f>
        <v>0.10870794921864459</v>
      </c>
    </row>
    <row r="1224" spans="20:33" x14ac:dyDescent="0.25">
      <c r="T1224" s="4">
        <f t="shared" si="201"/>
        <v>0.11244999999999999</v>
      </c>
      <c r="U1224" s="55">
        <f t="shared" si="202"/>
        <v>0</v>
      </c>
      <c r="V1224" s="55">
        <f t="shared" si="203"/>
        <v>0</v>
      </c>
      <c r="Y1224" s="55">
        <f t="shared" si="204"/>
        <v>0</v>
      </c>
      <c r="Z1224" s="55">
        <f t="shared" si="205"/>
        <v>0</v>
      </c>
      <c r="AA1224" s="55">
        <f t="shared" si="206"/>
        <v>9108916.2369551975</v>
      </c>
      <c r="AB1224" s="55">
        <f t="shared" si="207"/>
        <v>-9712254.5492930785</v>
      </c>
      <c r="AC1224" s="55">
        <f t="shared" si="208"/>
        <v>-603338.31233788095</v>
      </c>
      <c r="AD1224" s="55">
        <f t="shared" si="209"/>
        <v>0</v>
      </c>
      <c r="AE1224" s="14">
        <f t="shared" si="210"/>
        <v>1</v>
      </c>
      <c r="AF1224" s="14">
        <f>PRODUCT($AE$3:$AE1224)</f>
        <v>1.549318229084294</v>
      </c>
      <c r="AG1224" s="120">
        <f>(POWER(AF1224,1/COUNTA($J$3:$J1224))-1)*360/28</f>
        <v>0.10870794921864459</v>
      </c>
    </row>
    <row r="1225" spans="20:33" x14ac:dyDescent="0.25">
      <c r="T1225" s="4">
        <f t="shared" si="201"/>
        <v>0.11244999999999999</v>
      </c>
      <c r="U1225" s="55">
        <f t="shared" si="202"/>
        <v>0</v>
      </c>
      <c r="V1225" s="55">
        <f t="shared" si="203"/>
        <v>0</v>
      </c>
      <c r="Y1225" s="55">
        <f t="shared" si="204"/>
        <v>0</v>
      </c>
      <c r="Z1225" s="55">
        <f t="shared" si="205"/>
        <v>0</v>
      </c>
      <c r="AA1225" s="55">
        <f t="shared" si="206"/>
        <v>9108916.2369551975</v>
      </c>
      <c r="AB1225" s="55">
        <f t="shared" si="207"/>
        <v>-9712254.5492930785</v>
      </c>
      <c r="AC1225" s="55">
        <f t="shared" si="208"/>
        <v>-603338.31233788095</v>
      </c>
      <c r="AD1225" s="55">
        <f t="shared" si="209"/>
        <v>0</v>
      </c>
      <c r="AE1225" s="14">
        <f t="shared" si="210"/>
        <v>1</v>
      </c>
      <c r="AF1225" s="14">
        <f>PRODUCT($AE$3:$AE1225)</f>
        <v>1.549318229084294</v>
      </c>
      <c r="AG1225" s="120">
        <f>(POWER(AF1225,1/COUNTA($J$3:$J1225))-1)*360/28</f>
        <v>0.10870794921864459</v>
      </c>
    </row>
    <row r="1226" spans="20:33" x14ac:dyDescent="0.25">
      <c r="T1226" s="4">
        <f t="shared" si="201"/>
        <v>0.11244999999999999</v>
      </c>
      <c r="U1226" s="55">
        <f t="shared" si="202"/>
        <v>0</v>
      </c>
      <c r="V1226" s="55">
        <f t="shared" si="203"/>
        <v>0</v>
      </c>
      <c r="Y1226" s="55">
        <f t="shared" si="204"/>
        <v>0</v>
      </c>
      <c r="Z1226" s="55">
        <f t="shared" si="205"/>
        <v>0</v>
      </c>
      <c r="AA1226" s="55">
        <f t="shared" si="206"/>
        <v>9108916.2369551975</v>
      </c>
      <c r="AB1226" s="55">
        <f t="shared" si="207"/>
        <v>-9712254.5492930785</v>
      </c>
      <c r="AC1226" s="55">
        <f t="shared" si="208"/>
        <v>-603338.31233788095</v>
      </c>
      <c r="AD1226" s="55">
        <f t="shared" si="209"/>
        <v>0</v>
      </c>
      <c r="AE1226" s="14">
        <f t="shared" si="210"/>
        <v>1</v>
      </c>
      <c r="AF1226" s="14">
        <f>PRODUCT($AE$3:$AE1226)</f>
        <v>1.549318229084294</v>
      </c>
      <c r="AG1226" s="120">
        <f>(POWER(AF1226,1/COUNTA($J$3:$J1226))-1)*360/28</f>
        <v>0.10870794921864459</v>
      </c>
    </row>
    <row r="1227" spans="20:33" x14ac:dyDescent="0.25">
      <c r="T1227" s="4">
        <f t="shared" si="201"/>
        <v>0.11244999999999999</v>
      </c>
      <c r="U1227" s="55">
        <f t="shared" si="202"/>
        <v>0</v>
      </c>
      <c r="V1227" s="55">
        <f t="shared" si="203"/>
        <v>0</v>
      </c>
      <c r="Y1227" s="55">
        <f t="shared" si="204"/>
        <v>0</v>
      </c>
      <c r="Z1227" s="55">
        <f t="shared" si="205"/>
        <v>0</v>
      </c>
      <c r="AA1227" s="55">
        <f t="shared" si="206"/>
        <v>9108916.2369551975</v>
      </c>
      <c r="AB1227" s="55">
        <f t="shared" si="207"/>
        <v>-9712254.5492930785</v>
      </c>
      <c r="AC1227" s="55">
        <f t="shared" si="208"/>
        <v>-603338.31233788095</v>
      </c>
      <c r="AD1227" s="55">
        <f t="shared" si="209"/>
        <v>0</v>
      </c>
      <c r="AE1227" s="14">
        <f t="shared" si="210"/>
        <v>1</v>
      </c>
      <c r="AF1227" s="14">
        <f>PRODUCT($AE$3:$AE1227)</f>
        <v>1.549318229084294</v>
      </c>
      <c r="AG1227" s="120">
        <f>(POWER(AF1227,1/COUNTA($J$3:$J1227))-1)*360/28</f>
        <v>0.10870794921864459</v>
      </c>
    </row>
    <row r="1228" spans="20:33" x14ac:dyDescent="0.25">
      <c r="T1228" s="4">
        <f t="shared" si="201"/>
        <v>0.11244999999999999</v>
      </c>
      <c r="U1228" s="55">
        <f t="shared" si="202"/>
        <v>0</v>
      </c>
      <c r="V1228" s="55">
        <f t="shared" si="203"/>
        <v>0</v>
      </c>
      <c r="Y1228" s="55">
        <f t="shared" si="204"/>
        <v>0</v>
      </c>
      <c r="Z1228" s="55">
        <f t="shared" si="205"/>
        <v>0</v>
      </c>
      <c r="AA1228" s="55">
        <f t="shared" si="206"/>
        <v>9108916.2369551975</v>
      </c>
      <c r="AB1228" s="55">
        <f t="shared" si="207"/>
        <v>-9712254.5492930785</v>
      </c>
      <c r="AC1228" s="55">
        <f t="shared" si="208"/>
        <v>-603338.31233788095</v>
      </c>
      <c r="AD1228" s="55">
        <f t="shared" si="209"/>
        <v>0</v>
      </c>
      <c r="AE1228" s="14">
        <f t="shared" si="210"/>
        <v>1</v>
      </c>
      <c r="AF1228" s="14">
        <f>PRODUCT($AE$3:$AE1228)</f>
        <v>1.549318229084294</v>
      </c>
      <c r="AG1228" s="120">
        <f>(POWER(AF1228,1/COUNTA($J$3:$J1228))-1)*360/28</f>
        <v>0.10870794921864459</v>
      </c>
    </row>
    <row r="1229" spans="20:33" x14ac:dyDescent="0.25">
      <c r="T1229" s="4">
        <f t="shared" si="201"/>
        <v>0.11244999999999999</v>
      </c>
      <c r="U1229" s="55">
        <f t="shared" si="202"/>
        <v>0</v>
      </c>
      <c r="V1229" s="55">
        <f t="shared" si="203"/>
        <v>0</v>
      </c>
      <c r="Y1229" s="55">
        <f t="shared" si="204"/>
        <v>0</v>
      </c>
      <c r="Z1229" s="55">
        <f t="shared" si="205"/>
        <v>0</v>
      </c>
      <c r="AA1229" s="55">
        <f t="shared" si="206"/>
        <v>9108916.2369551975</v>
      </c>
      <c r="AB1229" s="55">
        <f t="shared" si="207"/>
        <v>-9712254.5492930785</v>
      </c>
      <c r="AC1229" s="55">
        <f t="shared" si="208"/>
        <v>-603338.31233788095</v>
      </c>
      <c r="AD1229" s="55">
        <f t="shared" si="209"/>
        <v>0</v>
      </c>
      <c r="AE1229" s="14">
        <f t="shared" si="210"/>
        <v>1</v>
      </c>
      <c r="AF1229" s="14">
        <f>PRODUCT($AE$3:$AE1229)</f>
        <v>1.549318229084294</v>
      </c>
      <c r="AG1229" s="120">
        <f>(POWER(AF1229,1/COUNTA($J$3:$J1229))-1)*360/28</f>
        <v>0.10870794921864459</v>
      </c>
    </row>
    <row r="1230" spans="20:33" x14ac:dyDescent="0.25">
      <c r="T1230" s="4">
        <f t="shared" si="201"/>
        <v>0.11244999999999999</v>
      </c>
      <c r="U1230" s="55">
        <f t="shared" si="202"/>
        <v>0</v>
      </c>
      <c r="V1230" s="55">
        <f t="shared" si="203"/>
        <v>0</v>
      </c>
      <c r="Y1230" s="55">
        <f t="shared" si="204"/>
        <v>0</v>
      </c>
      <c r="Z1230" s="55">
        <f t="shared" si="205"/>
        <v>0</v>
      </c>
      <c r="AA1230" s="55">
        <f t="shared" si="206"/>
        <v>9108916.2369551975</v>
      </c>
      <c r="AB1230" s="55">
        <f t="shared" si="207"/>
        <v>-9712254.5492930785</v>
      </c>
      <c r="AC1230" s="55">
        <f t="shared" si="208"/>
        <v>-603338.31233788095</v>
      </c>
      <c r="AD1230" s="55">
        <f t="shared" si="209"/>
        <v>0</v>
      </c>
      <c r="AE1230" s="14">
        <f t="shared" si="210"/>
        <v>1</v>
      </c>
      <c r="AF1230" s="14">
        <f>PRODUCT($AE$3:$AE1230)</f>
        <v>1.549318229084294</v>
      </c>
      <c r="AG1230" s="120">
        <f>(POWER(AF1230,1/COUNTA($J$3:$J1230))-1)*360/28</f>
        <v>0.10870794921864459</v>
      </c>
    </row>
    <row r="1231" spans="20:33" x14ac:dyDescent="0.25">
      <c r="T1231" s="4">
        <f t="shared" si="201"/>
        <v>0.11244999999999999</v>
      </c>
      <c r="U1231" s="55">
        <f t="shared" si="202"/>
        <v>0</v>
      </c>
      <c r="V1231" s="55">
        <f t="shared" si="203"/>
        <v>0</v>
      </c>
      <c r="Y1231" s="55">
        <f t="shared" si="204"/>
        <v>0</v>
      </c>
      <c r="Z1231" s="55">
        <f t="shared" si="205"/>
        <v>0</v>
      </c>
      <c r="AA1231" s="55">
        <f t="shared" si="206"/>
        <v>9108916.2369551975</v>
      </c>
      <c r="AB1231" s="55">
        <f t="shared" si="207"/>
        <v>-9712254.5492930785</v>
      </c>
      <c r="AC1231" s="55">
        <f t="shared" si="208"/>
        <v>-603338.31233788095</v>
      </c>
      <c r="AD1231" s="55">
        <f t="shared" si="209"/>
        <v>0</v>
      </c>
      <c r="AE1231" s="14">
        <f t="shared" si="210"/>
        <v>1</v>
      </c>
      <c r="AF1231" s="14">
        <f>PRODUCT($AE$3:$AE1231)</f>
        <v>1.549318229084294</v>
      </c>
      <c r="AG1231" s="120">
        <f>(POWER(AF1231,1/COUNTA($J$3:$J1231))-1)*360/28</f>
        <v>0.10870794921864459</v>
      </c>
    </row>
    <row r="1232" spans="20:33" x14ac:dyDescent="0.25">
      <c r="T1232" s="4">
        <f t="shared" si="201"/>
        <v>0.11244999999999999</v>
      </c>
      <c r="U1232" s="55">
        <f t="shared" si="202"/>
        <v>0</v>
      </c>
      <c r="V1232" s="55">
        <f t="shared" si="203"/>
        <v>0</v>
      </c>
      <c r="Y1232" s="55">
        <f t="shared" si="204"/>
        <v>0</v>
      </c>
      <c r="Z1232" s="55">
        <f t="shared" si="205"/>
        <v>0</v>
      </c>
      <c r="AA1232" s="55">
        <f t="shared" si="206"/>
        <v>9108916.2369551975</v>
      </c>
      <c r="AB1232" s="55">
        <f t="shared" si="207"/>
        <v>-9712254.5492930785</v>
      </c>
      <c r="AC1232" s="55">
        <f t="shared" si="208"/>
        <v>-603338.31233788095</v>
      </c>
      <c r="AD1232" s="55">
        <f t="shared" si="209"/>
        <v>0</v>
      </c>
      <c r="AE1232" s="14">
        <f t="shared" si="210"/>
        <v>1</v>
      </c>
      <c r="AF1232" s="14">
        <f>PRODUCT($AE$3:$AE1232)</f>
        <v>1.549318229084294</v>
      </c>
      <c r="AG1232" s="120">
        <f>(POWER(AF1232,1/COUNTA($J$3:$J1232))-1)*360/28</f>
        <v>0.10870794921864459</v>
      </c>
    </row>
    <row r="1233" spans="20:33" x14ac:dyDescent="0.25">
      <c r="T1233" s="4">
        <f t="shared" si="201"/>
        <v>0.11244999999999999</v>
      </c>
      <c r="U1233" s="55">
        <f t="shared" si="202"/>
        <v>0</v>
      </c>
      <c r="V1233" s="55">
        <f t="shared" si="203"/>
        <v>0</v>
      </c>
      <c r="Y1233" s="55">
        <f t="shared" si="204"/>
        <v>0</v>
      </c>
      <c r="Z1233" s="55">
        <f t="shared" si="205"/>
        <v>0</v>
      </c>
      <c r="AA1233" s="55">
        <f t="shared" si="206"/>
        <v>9108916.2369551975</v>
      </c>
      <c r="AB1233" s="55">
        <f t="shared" si="207"/>
        <v>-9712254.5492930785</v>
      </c>
      <c r="AC1233" s="55">
        <f t="shared" si="208"/>
        <v>-603338.31233788095</v>
      </c>
      <c r="AD1233" s="55">
        <f t="shared" si="209"/>
        <v>0</v>
      </c>
      <c r="AE1233" s="14">
        <f t="shared" si="210"/>
        <v>1</v>
      </c>
      <c r="AF1233" s="14">
        <f>PRODUCT($AE$3:$AE1233)</f>
        <v>1.549318229084294</v>
      </c>
      <c r="AG1233" s="120">
        <f>(POWER(AF1233,1/COUNTA($J$3:$J1233))-1)*360/28</f>
        <v>0.10870794921864459</v>
      </c>
    </row>
    <row r="1234" spans="20:33" x14ac:dyDescent="0.25">
      <c r="T1234" s="4">
        <f t="shared" si="201"/>
        <v>0.11244999999999999</v>
      </c>
      <c r="U1234" s="55">
        <f t="shared" si="202"/>
        <v>0</v>
      </c>
      <c r="V1234" s="55">
        <f t="shared" si="203"/>
        <v>0</v>
      </c>
      <c r="Y1234" s="55">
        <f t="shared" si="204"/>
        <v>0</v>
      </c>
      <c r="Z1234" s="55">
        <f t="shared" si="205"/>
        <v>0</v>
      </c>
      <c r="AA1234" s="55">
        <f t="shared" si="206"/>
        <v>9108916.2369551975</v>
      </c>
      <c r="AB1234" s="55">
        <f t="shared" si="207"/>
        <v>-9712254.5492930785</v>
      </c>
      <c r="AC1234" s="55">
        <f t="shared" si="208"/>
        <v>-603338.31233788095</v>
      </c>
      <c r="AD1234" s="55">
        <f t="shared" si="209"/>
        <v>0</v>
      </c>
      <c r="AE1234" s="14">
        <f t="shared" si="210"/>
        <v>1</v>
      </c>
      <c r="AF1234" s="14">
        <f>PRODUCT($AE$3:$AE1234)</f>
        <v>1.549318229084294</v>
      </c>
      <c r="AG1234" s="120">
        <f>(POWER(AF1234,1/COUNTA($J$3:$J1234))-1)*360/28</f>
        <v>0.10870794921864459</v>
      </c>
    </row>
    <row r="1235" spans="20:33" x14ac:dyDescent="0.25">
      <c r="T1235" s="4">
        <f t="shared" si="201"/>
        <v>0.11244999999999999</v>
      </c>
      <c r="U1235" s="55">
        <f t="shared" si="202"/>
        <v>0</v>
      </c>
      <c r="V1235" s="55">
        <f t="shared" si="203"/>
        <v>0</v>
      </c>
      <c r="Y1235" s="55">
        <f t="shared" si="204"/>
        <v>0</v>
      </c>
      <c r="Z1235" s="55">
        <f t="shared" si="205"/>
        <v>0</v>
      </c>
      <c r="AA1235" s="55">
        <f t="shared" si="206"/>
        <v>9108916.2369551975</v>
      </c>
      <c r="AB1235" s="55">
        <f t="shared" si="207"/>
        <v>-9712254.5492930785</v>
      </c>
      <c r="AC1235" s="55">
        <f t="shared" si="208"/>
        <v>-603338.31233788095</v>
      </c>
      <c r="AD1235" s="55">
        <f t="shared" si="209"/>
        <v>0</v>
      </c>
      <c r="AE1235" s="14">
        <f t="shared" si="210"/>
        <v>1</v>
      </c>
      <c r="AF1235" s="14">
        <f>PRODUCT($AE$3:$AE1235)</f>
        <v>1.549318229084294</v>
      </c>
      <c r="AG1235" s="120">
        <f>(POWER(AF1235,1/COUNTA($J$3:$J1235))-1)*360/28</f>
        <v>0.10870794921864459</v>
      </c>
    </row>
    <row r="1236" spans="20:33" x14ac:dyDescent="0.25">
      <c r="T1236" s="4">
        <f t="shared" si="201"/>
        <v>0.11244999999999999</v>
      </c>
      <c r="U1236" s="55">
        <f t="shared" si="202"/>
        <v>0</v>
      </c>
      <c r="V1236" s="55">
        <f t="shared" si="203"/>
        <v>0</v>
      </c>
      <c r="Y1236" s="55">
        <f t="shared" si="204"/>
        <v>0</v>
      </c>
      <c r="Z1236" s="55">
        <f t="shared" si="205"/>
        <v>0</v>
      </c>
      <c r="AA1236" s="55">
        <f t="shared" si="206"/>
        <v>9108916.2369551975</v>
      </c>
      <c r="AB1236" s="55">
        <f t="shared" si="207"/>
        <v>-9712254.5492930785</v>
      </c>
      <c r="AC1236" s="55">
        <f t="shared" si="208"/>
        <v>-603338.31233788095</v>
      </c>
      <c r="AD1236" s="55">
        <f t="shared" si="209"/>
        <v>0</v>
      </c>
      <c r="AE1236" s="14">
        <f t="shared" si="210"/>
        <v>1</v>
      </c>
      <c r="AF1236" s="14">
        <f>PRODUCT($AE$3:$AE1236)</f>
        <v>1.549318229084294</v>
      </c>
      <c r="AG1236" s="120">
        <f>(POWER(AF1236,1/COUNTA($J$3:$J1236))-1)*360/28</f>
        <v>0.10870794921864459</v>
      </c>
    </row>
    <row r="1237" spans="20:33" x14ac:dyDescent="0.25">
      <c r="T1237" s="4">
        <f t="shared" si="201"/>
        <v>0.11244999999999999</v>
      </c>
      <c r="U1237" s="55">
        <f t="shared" si="202"/>
        <v>0</v>
      </c>
      <c r="V1237" s="55">
        <f t="shared" si="203"/>
        <v>0</v>
      </c>
      <c r="Y1237" s="55">
        <f t="shared" si="204"/>
        <v>0</v>
      </c>
      <c r="Z1237" s="55">
        <f t="shared" si="205"/>
        <v>0</v>
      </c>
      <c r="AA1237" s="55">
        <f t="shared" si="206"/>
        <v>9108916.2369551975</v>
      </c>
      <c r="AB1237" s="55">
        <f t="shared" si="207"/>
        <v>-9712254.5492930785</v>
      </c>
      <c r="AC1237" s="55">
        <f t="shared" si="208"/>
        <v>-603338.31233788095</v>
      </c>
      <c r="AD1237" s="55">
        <f t="shared" si="209"/>
        <v>0</v>
      </c>
      <c r="AE1237" s="14">
        <f t="shared" si="210"/>
        <v>1</v>
      </c>
      <c r="AF1237" s="14">
        <f>PRODUCT($AE$3:$AE1237)</f>
        <v>1.549318229084294</v>
      </c>
      <c r="AG1237" s="120">
        <f>(POWER(AF1237,1/COUNTA($J$3:$J1237))-1)*360/28</f>
        <v>0.10870794921864459</v>
      </c>
    </row>
    <row r="1238" spans="20:33" x14ac:dyDescent="0.25">
      <c r="T1238" s="4">
        <f t="shared" si="201"/>
        <v>0.11244999999999999</v>
      </c>
      <c r="U1238" s="55">
        <f t="shared" si="202"/>
        <v>0</v>
      </c>
      <c r="V1238" s="55">
        <f t="shared" si="203"/>
        <v>0</v>
      </c>
      <c r="Y1238" s="55">
        <f t="shared" si="204"/>
        <v>0</v>
      </c>
      <c r="Z1238" s="55">
        <f t="shared" si="205"/>
        <v>0</v>
      </c>
      <c r="AA1238" s="55">
        <f t="shared" si="206"/>
        <v>9108916.2369551975</v>
      </c>
      <c r="AB1238" s="55">
        <f t="shared" si="207"/>
        <v>-9712254.5492930785</v>
      </c>
      <c r="AC1238" s="55">
        <f t="shared" si="208"/>
        <v>-603338.31233788095</v>
      </c>
      <c r="AD1238" s="55">
        <f t="shared" si="209"/>
        <v>0</v>
      </c>
      <c r="AE1238" s="14">
        <f t="shared" si="210"/>
        <v>1</v>
      </c>
      <c r="AF1238" s="14">
        <f>PRODUCT($AE$3:$AE1238)</f>
        <v>1.549318229084294</v>
      </c>
      <c r="AG1238" s="120">
        <f>(POWER(AF1238,1/COUNTA($J$3:$J1238))-1)*360/28</f>
        <v>0.10870794921864459</v>
      </c>
    </row>
    <row r="1239" spans="20:33" x14ac:dyDescent="0.25">
      <c r="T1239" s="4">
        <f t="shared" si="201"/>
        <v>0.11244999999999999</v>
      </c>
      <c r="U1239" s="55">
        <f t="shared" si="202"/>
        <v>0</v>
      </c>
      <c r="V1239" s="55">
        <f t="shared" si="203"/>
        <v>0</v>
      </c>
      <c r="Y1239" s="55">
        <f t="shared" si="204"/>
        <v>0</v>
      </c>
      <c r="Z1239" s="55">
        <f t="shared" si="205"/>
        <v>0</v>
      </c>
      <c r="AA1239" s="55">
        <f t="shared" si="206"/>
        <v>9108916.2369551975</v>
      </c>
      <c r="AB1239" s="55">
        <f t="shared" si="207"/>
        <v>-9712254.5492930785</v>
      </c>
      <c r="AC1239" s="55">
        <f t="shared" si="208"/>
        <v>-603338.31233788095</v>
      </c>
      <c r="AD1239" s="55">
        <f t="shared" si="209"/>
        <v>0</v>
      </c>
      <c r="AE1239" s="14">
        <f t="shared" si="210"/>
        <v>1</v>
      </c>
      <c r="AF1239" s="14">
        <f>PRODUCT($AE$3:$AE1239)</f>
        <v>1.549318229084294</v>
      </c>
      <c r="AG1239" s="120">
        <f>(POWER(AF1239,1/COUNTA($J$3:$J1239))-1)*360/28</f>
        <v>0.10870794921864459</v>
      </c>
    </row>
    <row r="1240" spans="20:33" x14ac:dyDescent="0.25">
      <c r="T1240" s="4">
        <f t="shared" si="201"/>
        <v>0.11244999999999999</v>
      </c>
      <c r="U1240" s="55">
        <f t="shared" si="202"/>
        <v>0</v>
      </c>
      <c r="V1240" s="55">
        <f t="shared" si="203"/>
        <v>0</v>
      </c>
      <c r="Y1240" s="55">
        <f t="shared" si="204"/>
        <v>0</v>
      </c>
      <c r="Z1240" s="55">
        <f t="shared" si="205"/>
        <v>0</v>
      </c>
      <c r="AA1240" s="55">
        <f t="shared" si="206"/>
        <v>9108916.2369551975</v>
      </c>
      <c r="AB1240" s="55">
        <f t="shared" si="207"/>
        <v>-9712254.5492930785</v>
      </c>
      <c r="AC1240" s="55">
        <f t="shared" si="208"/>
        <v>-603338.31233788095</v>
      </c>
      <c r="AD1240" s="55">
        <f t="shared" si="209"/>
        <v>0</v>
      </c>
      <c r="AE1240" s="14">
        <f t="shared" si="210"/>
        <v>1</v>
      </c>
      <c r="AF1240" s="14">
        <f>PRODUCT($AE$3:$AE1240)</f>
        <v>1.549318229084294</v>
      </c>
      <c r="AG1240" s="120">
        <f>(POWER(AF1240,1/COUNTA($J$3:$J1240))-1)*360/28</f>
        <v>0.10870794921864459</v>
      </c>
    </row>
    <row r="1241" spans="20:33" x14ac:dyDescent="0.25">
      <c r="T1241" s="4">
        <f t="shared" si="201"/>
        <v>0.11244999999999999</v>
      </c>
      <c r="U1241" s="55">
        <f t="shared" si="202"/>
        <v>0</v>
      </c>
      <c r="V1241" s="55">
        <f t="shared" si="203"/>
        <v>0</v>
      </c>
      <c r="Y1241" s="55">
        <f t="shared" si="204"/>
        <v>0</v>
      </c>
      <c r="Z1241" s="55">
        <f t="shared" si="205"/>
        <v>0</v>
      </c>
      <c r="AA1241" s="55">
        <f t="shared" si="206"/>
        <v>9108916.2369551975</v>
      </c>
      <c r="AB1241" s="55">
        <f t="shared" si="207"/>
        <v>-9712254.5492930785</v>
      </c>
      <c r="AC1241" s="55">
        <f t="shared" si="208"/>
        <v>-603338.31233788095</v>
      </c>
      <c r="AD1241" s="55">
        <f t="shared" si="209"/>
        <v>0</v>
      </c>
      <c r="AE1241" s="14">
        <f t="shared" si="210"/>
        <v>1</v>
      </c>
      <c r="AF1241" s="14">
        <f>PRODUCT($AE$3:$AE1241)</f>
        <v>1.549318229084294</v>
      </c>
      <c r="AG1241" s="120">
        <f>(POWER(AF1241,1/COUNTA($J$3:$J1241))-1)*360/28</f>
        <v>0.10870794921864459</v>
      </c>
    </row>
    <row r="1242" spans="20:33" x14ac:dyDescent="0.25">
      <c r="T1242" s="4">
        <f t="shared" si="201"/>
        <v>0.11244999999999999</v>
      </c>
      <c r="U1242" s="55">
        <f t="shared" si="202"/>
        <v>0</v>
      </c>
      <c r="V1242" s="55">
        <f t="shared" si="203"/>
        <v>0</v>
      </c>
      <c r="Y1242" s="55">
        <f t="shared" si="204"/>
        <v>0</v>
      </c>
      <c r="Z1242" s="55">
        <f t="shared" si="205"/>
        <v>0</v>
      </c>
      <c r="AA1242" s="55">
        <f t="shared" si="206"/>
        <v>9108916.2369551975</v>
      </c>
      <c r="AB1242" s="55">
        <f t="shared" si="207"/>
        <v>-9712254.5492930785</v>
      </c>
      <c r="AC1242" s="55">
        <f t="shared" si="208"/>
        <v>-603338.31233788095</v>
      </c>
      <c r="AD1242" s="55">
        <f t="shared" si="209"/>
        <v>0</v>
      </c>
      <c r="AE1242" s="14">
        <f t="shared" si="210"/>
        <v>1</v>
      </c>
      <c r="AF1242" s="14">
        <f>PRODUCT($AE$3:$AE1242)</f>
        <v>1.549318229084294</v>
      </c>
      <c r="AG1242" s="120">
        <f>(POWER(AF1242,1/COUNTA($J$3:$J1242))-1)*360/28</f>
        <v>0.10870794921864459</v>
      </c>
    </row>
    <row r="1243" spans="20:33" x14ac:dyDescent="0.25">
      <c r="T1243" s="4">
        <f t="shared" si="201"/>
        <v>0.11244999999999999</v>
      </c>
      <c r="U1243" s="55">
        <f t="shared" si="202"/>
        <v>0</v>
      </c>
      <c r="V1243" s="55">
        <f t="shared" si="203"/>
        <v>0</v>
      </c>
      <c r="Y1243" s="55">
        <f t="shared" si="204"/>
        <v>0</v>
      </c>
      <c r="Z1243" s="55">
        <f t="shared" si="205"/>
        <v>0</v>
      </c>
      <c r="AA1243" s="55">
        <f t="shared" si="206"/>
        <v>9108916.2369551975</v>
      </c>
      <c r="AB1243" s="55">
        <f t="shared" si="207"/>
        <v>-9712254.5492930785</v>
      </c>
      <c r="AC1243" s="55">
        <f t="shared" si="208"/>
        <v>-603338.31233788095</v>
      </c>
      <c r="AD1243" s="55">
        <f t="shared" si="209"/>
        <v>0</v>
      </c>
      <c r="AE1243" s="14">
        <f t="shared" si="210"/>
        <v>1</v>
      </c>
      <c r="AF1243" s="14">
        <f>PRODUCT($AE$3:$AE1243)</f>
        <v>1.549318229084294</v>
      </c>
      <c r="AG1243" s="120">
        <f>(POWER(AF1243,1/COUNTA($J$3:$J1243))-1)*360/28</f>
        <v>0.10870794921864459</v>
      </c>
    </row>
    <row r="1244" spans="20:33" x14ac:dyDescent="0.25">
      <c r="T1244" s="4">
        <f t="shared" si="201"/>
        <v>0.11244999999999999</v>
      </c>
      <c r="U1244" s="55">
        <f t="shared" si="202"/>
        <v>0</v>
      </c>
      <c r="V1244" s="55">
        <f t="shared" si="203"/>
        <v>0</v>
      </c>
      <c r="Y1244" s="55">
        <f t="shared" si="204"/>
        <v>0</v>
      </c>
      <c r="Z1244" s="55">
        <f t="shared" si="205"/>
        <v>0</v>
      </c>
      <c r="AA1244" s="55">
        <f t="shared" si="206"/>
        <v>9108916.2369551975</v>
      </c>
      <c r="AB1244" s="55">
        <f t="shared" si="207"/>
        <v>-9712254.5492930785</v>
      </c>
      <c r="AC1244" s="55">
        <f t="shared" si="208"/>
        <v>-603338.31233788095</v>
      </c>
      <c r="AD1244" s="55">
        <f t="shared" si="209"/>
        <v>0</v>
      </c>
      <c r="AE1244" s="14">
        <f t="shared" si="210"/>
        <v>1</v>
      </c>
      <c r="AF1244" s="14">
        <f>PRODUCT($AE$3:$AE1244)</f>
        <v>1.549318229084294</v>
      </c>
      <c r="AG1244" s="120">
        <f>(POWER(AF1244,1/COUNTA($J$3:$J1244))-1)*360/28</f>
        <v>0.10870794921864459</v>
      </c>
    </row>
    <row r="1245" spans="20:33" x14ac:dyDescent="0.25">
      <c r="T1245" s="4">
        <f t="shared" si="201"/>
        <v>0.11244999999999999</v>
      </c>
      <c r="U1245" s="55">
        <f t="shared" si="202"/>
        <v>0</v>
      </c>
      <c r="V1245" s="55">
        <f t="shared" si="203"/>
        <v>0</v>
      </c>
      <c r="Y1245" s="55">
        <f t="shared" si="204"/>
        <v>0</v>
      </c>
      <c r="Z1245" s="55">
        <f t="shared" si="205"/>
        <v>0</v>
      </c>
      <c r="AA1245" s="55">
        <f t="shared" si="206"/>
        <v>9108916.2369551975</v>
      </c>
      <c r="AB1245" s="55">
        <f t="shared" si="207"/>
        <v>-9712254.5492930785</v>
      </c>
      <c r="AC1245" s="55">
        <f t="shared" si="208"/>
        <v>-603338.31233788095</v>
      </c>
      <c r="AD1245" s="55">
        <f t="shared" si="209"/>
        <v>0</v>
      </c>
      <c r="AE1245" s="14">
        <f t="shared" si="210"/>
        <v>1</v>
      </c>
      <c r="AF1245" s="14">
        <f>PRODUCT($AE$3:$AE1245)</f>
        <v>1.549318229084294</v>
      </c>
      <c r="AG1245" s="120">
        <f>(POWER(AF1245,1/COUNTA($J$3:$J1245))-1)*360/28</f>
        <v>0.10870794921864459</v>
      </c>
    </row>
    <row r="1246" spans="20:33" x14ac:dyDescent="0.25">
      <c r="T1246" s="4">
        <f t="shared" si="201"/>
        <v>0.11244999999999999</v>
      </c>
      <c r="U1246" s="55">
        <f t="shared" si="202"/>
        <v>0</v>
      </c>
      <c r="V1246" s="55">
        <f t="shared" si="203"/>
        <v>0</v>
      </c>
      <c r="Y1246" s="55">
        <f t="shared" si="204"/>
        <v>0</v>
      </c>
      <c r="Z1246" s="55">
        <f t="shared" si="205"/>
        <v>0</v>
      </c>
      <c r="AA1246" s="55">
        <f t="shared" si="206"/>
        <v>9108916.2369551975</v>
      </c>
      <c r="AB1246" s="55">
        <f t="shared" si="207"/>
        <v>-9712254.5492930785</v>
      </c>
      <c r="AC1246" s="55">
        <f t="shared" si="208"/>
        <v>-603338.31233788095</v>
      </c>
      <c r="AD1246" s="55">
        <f t="shared" si="209"/>
        <v>0</v>
      </c>
      <c r="AE1246" s="14">
        <f t="shared" si="210"/>
        <v>1</v>
      </c>
      <c r="AF1246" s="14">
        <f>PRODUCT($AE$3:$AE1246)</f>
        <v>1.549318229084294</v>
      </c>
      <c r="AG1246" s="120">
        <f>(POWER(AF1246,1/COUNTA($J$3:$J1246))-1)*360/28</f>
        <v>0.10870794921864459</v>
      </c>
    </row>
    <row r="1247" spans="20:33" x14ac:dyDescent="0.25">
      <c r="T1247" s="4">
        <f t="shared" si="201"/>
        <v>0.11244999999999999</v>
      </c>
      <c r="U1247" s="55">
        <f t="shared" si="202"/>
        <v>0</v>
      </c>
      <c r="V1247" s="55">
        <f t="shared" si="203"/>
        <v>0</v>
      </c>
      <c r="Y1247" s="55">
        <f t="shared" si="204"/>
        <v>0</v>
      </c>
      <c r="Z1247" s="55">
        <f t="shared" si="205"/>
        <v>0</v>
      </c>
      <c r="AA1247" s="55">
        <f t="shared" si="206"/>
        <v>9108916.2369551975</v>
      </c>
      <c r="AB1247" s="55">
        <f t="shared" si="207"/>
        <v>-9712254.5492930785</v>
      </c>
      <c r="AC1247" s="55">
        <f t="shared" si="208"/>
        <v>-603338.31233788095</v>
      </c>
      <c r="AD1247" s="55">
        <f t="shared" si="209"/>
        <v>0</v>
      </c>
      <c r="AE1247" s="14">
        <f t="shared" si="210"/>
        <v>1</v>
      </c>
      <c r="AF1247" s="14">
        <f>PRODUCT($AE$3:$AE1247)</f>
        <v>1.549318229084294</v>
      </c>
      <c r="AG1247" s="120">
        <f>(POWER(AF1247,1/COUNTA($J$3:$J1247))-1)*360/28</f>
        <v>0.10870794921864459</v>
      </c>
    </row>
    <row r="1248" spans="20:33" x14ac:dyDescent="0.25">
      <c r="T1248" s="4">
        <f t="shared" si="201"/>
        <v>0.11244999999999999</v>
      </c>
      <c r="U1248" s="55">
        <f t="shared" si="202"/>
        <v>0</v>
      </c>
      <c r="V1248" s="55">
        <f t="shared" si="203"/>
        <v>0</v>
      </c>
      <c r="Y1248" s="55">
        <f t="shared" si="204"/>
        <v>0</v>
      </c>
      <c r="Z1248" s="55">
        <f t="shared" si="205"/>
        <v>0</v>
      </c>
      <c r="AA1248" s="55">
        <f t="shared" si="206"/>
        <v>9108916.2369551975</v>
      </c>
      <c r="AB1248" s="55">
        <f t="shared" si="207"/>
        <v>-9712254.5492930785</v>
      </c>
      <c r="AC1248" s="55">
        <f t="shared" si="208"/>
        <v>-603338.31233788095</v>
      </c>
      <c r="AD1248" s="55">
        <f t="shared" si="209"/>
        <v>0</v>
      </c>
      <c r="AE1248" s="14">
        <f t="shared" si="210"/>
        <v>1</v>
      </c>
      <c r="AF1248" s="14">
        <f>PRODUCT($AE$3:$AE1248)</f>
        <v>1.549318229084294</v>
      </c>
      <c r="AG1248" s="120">
        <f>(POWER(AF1248,1/COUNTA($J$3:$J1248))-1)*360/28</f>
        <v>0.10870794921864459</v>
      </c>
    </row>
    <row r="1249" spans="20:33" x14ac:dyDescent="0.25">
      <c r="T1249" s="4">
        <f t="shared" si="201"/>
        <v>0.11244999999999999</v>
      </c>
      <c r="U1249" s="55">
        <f t="shared" si="202"/>
        <v>0</v>
      </c>
      <c r="V1249" s="55">
        <f t="shared" si="203"/>
        <v>0</v>
      </c>
      <c r="Y1249" s="55">
        <f t="shared" si="204"/>
        <v>0</v>
      </c>
      <c r="Z1249" s="55">
        <f t="shared" si="205"/>
        <v>0</v>
      </c>
      <c r="AA1249" s="55">
        <f t="shared" si="206"/>
        <v>9108916.2369551975</v>
      </c>
      <c r="AB1249" s="55">
        <f t="shared" si="207"/>
        <v>-9712254.5492930785</v>
      </c>
      <c r="AC1249" s="55">
        <f t="shared" si="208"/>
        <v>-603338.31233788095</v>
      </c>
      <c r="AD1249" s="55">
        <f t="shared" si="209"/>
        <v>0</v>
      </c>
      <c r="AE1249" s="14">
        <f t="shared" si="210"/>
        <v>1</v>
      </c>
      <c r="AF1249" s="14">
        <f>PRODUCT($AE$3:$AE1249)</f>
        <v>1.549318229084294</v>
      </c>
      <c r="AG1249" s="120">
        <f>(POWER(AF1249,1/COUNTA($J$3:$J1249))-1)*360/28</f>
        <v>0.10870794921864459</v>
      </c>
    </row>
    <row r="1250" spans="20:33" x14ac:dyDescent="0.25">
      <c r="T1250" s="4">
        <f t="shared" si="201"/>
        <v>0.11244999999999999</v>
      </c>
      <c r="U1250" s="55">
        <f t="shared" si="202"/>
        <v>0</v>
      </c>
      <c r="V1250" s="55">
        <f t="shared" si="203"/>
        <v>0</v>
      </c>
      <c r="Y1250" s="55">
        <f t="shared" si="204"/>
        <v>0</v>
      </c>
      <c r="Z1250" s="55">
        <f t="shared" si="205"/>
        <v>0</v>
      </c>
      <c r="AA1250" s="55">
        <f t="shared" si="206"/>
        <v>9108916.2369551975</v>
      </c>
      <c r="AB1250" s="55">
        <f t="shared" si="207"/>
        <v>-9712254.5492930785</v>
      </c>
      <c r="AC1250" s="55">
        <f t="shared" si="208"/>
        <v>-603338.31233788095</v>
      </c>
      <c r="AD1250" s="55">
        <f t="shared" si="209"/>
        <v>0</v>
      </c>
      <c r="AE1250" s="14">
        <f t="shared" si="210"/>
        <v>1</v>
      </c>
      <c r="AF1250" s="14">
        <f>PRODUCT($AE$3:$AE1250)</f>
        <v>1.549318229084294</v>
      </c>
      <c r="AG1250" s="120">
        <f>(POWER(AF1250,1/COUNTA($J$3:$J1250))-1)*360/28</f>
        <v>0.10870794921864459</v>
      </c>
    </row>
    <row r="1251" spans="20:33" x14ac:dyDescent="0.25">
      <c r="T1251" s="4">
        <f t="shared" si="201"/>
        <v>0.11244999999999999</v>
      </c>
      <c r="U1251" s="55">
        <f t="shared" si="202"/>
        <v>0</v>
      </c>
      <c r="V1251" s="55">
        <f t="shared" si="203"/>
        <v>0</v>
      </c>
      <c r="Y1251" s="55">
        <f t="shared" si="204"/>
        <v>0</v>
      </c>
      <c r="Z1251" s="55">
        <f t="shared" si="205"/>
        <v>0</v>
      </c>
      <c r="AA1251" s="55">
        <f t="shared" si="206"/>
        <v>9108916.2369551975</v>
      </c>
      <c r="AB1251" s="55">
        <f t="shared" si="207"/>
        <v>-9712254.5492930785</v>
      </c>
      <c r="AC1251" s="55">
        <f t="shared" si="208"/>
        <v>-603338.31233788095</v>
      </c>
      <c r="AD1251" s="55">
        <f t="shared" si="209"/>
        <v>0</v>
      </c>
      <c r="AE1251" s="14">
        <f t="shared" si="210"/>
        <v>1</v>
      </c>
      <c r="AF1251" s="14">
        <f>PRODUCT($AE$3:$AE1251)</f>
        <v>1.549318229084294</v>
      </c>
      <c r="AG1251" s="120">
        <f>(POWER(AF1251,1/COUNTA($J$3:$J1251))-1)*360/28</f>
        <v>0.10870794921864459</v>
      </c>
    </row>
    <row r="1252" spans="20:33" x14ac:dyDescent="0.25">
      <c r="T1252" s="4">
        <f t="shared" si="201"/>
        <v>0.11244999999999999</v>
      </c>
      <c r="U1252" s="55">
        <f t="shared" si="202"/>
        <v>0</v>
      </c>
      <c r="V1252" s="55">
        <f t="shared" si="203"/>
        <v>0</v>
      </c>
      <c r="Y1252" s="55">
        <f t="shared" si="204"/>
        <v>0</v>
      </c>
      <c r="Z1252" s="55">
        <f t="shared" si="205"/>
        <v>0</v>
      </c>
      <c r="AA1252" s="55">
        <f t="shared" si="206"/>
        <v>9108916.2369551975</v>
      </c>
      <c r="AB1252" s="55">
        <f t="shared" si="207"/>
        <v>-9712254.5492930785</v>
      </c>
      <c r="AC1252" s="55">
        <f t="shared" si="208"/>
        <v>-603338.31233788095</v>
      </c>
      <c r="AD1252" s="55">
        <f t="shared" si="209"/>
        <v>0</v>
      </c>
      <c r="AE1252" s="14">
        <f t="shared" si="210"/>
        <v>1</v>
      </c>
      <c r="AF1252" s="14">
        <f>PRODUCT($AE$3:$AE1252)</f>
        <v>1.549318229084294</v>
      </c>
      <c r="AG1252" s="120">
        <f>(POWER(AF1252,1/COUNTA($J$3:$J1252))-1)*360/28</f>
        <v>0.10870794921864459</v>
      </c>
    </row>
    <row r="1253" spans="20:33" x14ac:dyDescent="0.25">
      <c r="T1253" s="4">
        <f t="shared" si="201"/>
        <v>0.11244999999999999</v>
      </c>
      <c r="U1253" s="55">
        <f t="shared" si="202"/>
        <v>0</v>
      </c>
      <c r="V1253" s="55">
        <f t="shared" si="203"/>
        <v>0</v>
      </c>
      <c r="Y1253" s="55">
        <f t="shared" si="204"/>
        <v>0</v>
      </c>
      <c r="Z1253" s="55">
        <f t="shared" si="205"/>
        <v>0</v>
      </c>
      <c r="AA1253" s="55">
        <f t="shared" si="206"/>
        <v>9108916.2369551975</v>
      </c>
      <c r="AB1253" s="55">
        <f t="shared" si="207"/>
        <v>-9712254.5492930785</v>
      </c>
      <c r="AC1253" s="55">
        <f t="shared" si="208"/>
        <v>-603338.31233788095</v>
      </c>
      <c r="AD1253" s="55">
        <f t="shared" si="209"/>
        <v>0</v>
      </c>
      <c r="AE1253" s="14">
        <f t="shared" si="210"/>
        <v>1</v>
      </c>
      <c r="AF1253" s="14">
        <f>PRODUCT($AE$3:$AE1253)</f>
        <v>1.549318229084294</v>
      </c>
      <c r="AG1253" s="120">
        <f>(POWER(AF1253,1/COUNTA($J$3:$J1253))-1)*360/28</f>
        <v>0.10870794921864459</v>
      </c>
    </row>
    <row r="1254" spans="20:33" x14ac:dyDescent="0.25">
      <c r="T1254" s="4">
        <f t="shared" si="201"/>
        <v>0.11244999999999999</v>
      </c>
      <c r="U1254" s="55">
        <f t="shared" si="202"/>
        <v>0</v>
      </c>
      <c r="V1254" s="55">
        <f t="shared" si="203"/>
        <v>0</v>
      </c>
      <c r="Y1254" s="55">
        <f t="shared" si="204"/>
        <v>0</v>
      </c>
      <c r="Z1254" s="55">
        <f t="shared" si="205"/>
        <v>0</v>
      </c>
      <c r="AA1254" s="55">
        <f t="shared" si="206"/>
        <v>9108916.2369551975</v>
      </c>
      <c r="AB1254" s="55">
        <f t="shared" si="207"/>
        <v>-9712254.5492930785</v>
      </c>
      <c r="AC1254" s="55">
        <f t="shared" si="208"/>
        <v>-603338.31233788095</v>
      </c>
      <c r="AD1254" s="55">
        <f t="shared" si="209"/>
        <v>0</v>
      </c>
      <c r="AE1254" s="14">
        <f t="shared" si="210"/>
        <v>1</v>
      </c>
      <c r="AF1254" s="14">
        <f>PRODUCT($AE$3:$AE1254)</f>
        <v>1.549318229084294</v>
      </c>
      <c r="AG1254" s="120">
        <f>(POWER(AF1254,1/COUNTA($J$3:$J1254))-1)*360/28</f>
        <v>0.10870794921864459</v>
      </c>
    </row>
    <row r="1255" spans="20:33" x14ac:dyDescent="0.25">
      <c r="T1255" s="4">
        <f t="shared" si="201"/>
        <v>0.11244999999999999</v>
      </c>
      <c r="U1255" s="55">
        <f t="shared" si="202"/>
        <v>0</v>
      </c>
      <c r="V1255" s="55">
        <f t="shared" si="203"/>
        <v>0</v>
      </c>
      <c r="Y1255" s="55">
        <f t="shared" si="204"/>
        <v>0</v>
      </c>
      <c r="Z1255" s="55">
        <f t="shared" si="205"/>
        <v>0</v>
      </c>
      <c r="AA1255" s="55">
        <f t="shared" si="206"/>
        <v>9108916.2369551975</v>
      </c>
      <c r="AB1255" s="55">
        <f t="shared" si="207"/>
        <v>-9712254.5492930785</v>
      </c>
      <c r="AC1255" s="55">
        <f t="shared" si="208"/>
        <v>-603338.31233788095</v>
      </c>
      <c r="AD1255" s="55">
        <f t="shared" si="209"/>
        <v>0</v>
      </c>
      <c r="AE1255" s="14">
        <f t="shared" si="210"/>
        <v>1</v>
      </c>
      <c r="AF1255" s="14">
        <f>PRODUCT($AE$3:$AE1255)</f>
        <v>1.549318229084294</v>
      </c>
      <c r="AG1255" s="120">
        <f>(POWER(AF1255,1/COUNTA($J$3:$J1255))-1)*360/28</f>
        <v>0.10870794921864459</v>
      </c>
    </row>
    <row r="1256" spans="20:33" x14ac:dyDescent="0.25">
      <c r="T1256" s="4">
        <f t="shared" si="201"/>
        <v>0.11244999999999999</v>
      </c>
      <c r="U1256" s="55">
        <f t="shared" si="202"/>
        <v>0</v>
      </c>
      <c r="V1256" s="55">
        <f t="shared" si="203"/>
        <v>0</v>
      </c>
      <c r="Y1256" s="55">
        <f t="shared" si="204"/>
        <v>0</v>
      </c>
      <c r="Z1256" s="55">
        <f t="shared" si="205"/>
        <v>0</v>
      </c>
      <c r="AA1256" s="55">
        <f t="shared" si="206"/>
        <v>9108916.2369551975</v>
      </c>
      <c r="AB1256" s="55">
        <f t="shared" si="207"/>
        <v>-9712254.5492930785</v>
      </c>
      <c r="AC1256" s="55">
        <f t="shared" si="208"/>
        <v>-603338.31233788095</v>
      </c>
      <c r="AD1256" s="55">
        <f t="shared" si="209"/>
        <v>0</v>
      </c>
      <c r="AE1256" s="14">
        <f t="shared" si="210"/>
        <v>1</v>
      </c>
      <c r="AF1256" s="14">
        <f>PRODUCT($AE$3:$AE1256)</f>
        <v>1.549318229084294</v>
      </c>
      <c r="AG1256" s="120">
        <f>(POWER(AF1256,1/COUNTA($J$3:$J1256))-1)*360/28</f>
        <v>0.10870794921864459</v>
      </c>
    </row>
    <row r="1257" spans="20:33" x14ac:dyDescent="0.25">
      <c r="T1257" s="4">
        <f t="shared" si="201"/>
        <v>0.11244999999999999</v>
      </c>
      <c r="U1257" s="55">
        <f t="shared" si="202"/>
        <v>0</v>
      </c>
      <c r="V1257" s="55">
        <f t="shared" si="203"/>
        <v>0</v>
      </c>
      <c r="Y1257" s="55">
        <f t="shared" si="204"/>
        <v>0</v>
      </c>
      <c r="Z1257" s="55">
        <f t="shared" si="205"/>
        <v>0</v>
      </c>
      <c r="AA1257" s="55">
        <f t="shared" si="206"/>
        <v>9108916.2369551975</v>
      </c>
      <c r="AB1257" s="55">
        <f t="shared" si="207"/>
        <v>-9712254.5492930785</v>
      </c>
      <c r="AC1257" s="55">
        <f t="shared" si="208"/>
        <v>-603338.31233788095</v>
      </c>
      <c r="AD1257" s="55">
        <f t="shared" si="209"/>
        <v>0</v>
      </c>
      <c r="AE1257" s="14">
        <f t="shared" si="210"/>
        <v>1</v>
      </c>
      <c r="AF1257" s="14">
        <f>PRODUCT($AE$3:$AE1257)</f>
        <v>1.549318229084294</v>
      </c>
      <c r="AG1257" s="120">
        <f>(POWER(AF1257,1/COUNTA($J$3:$J1257))-1)*360/28</f>
        <v>0.10870794921864459</v>
      </c>
    </row>
    <row r="1258" spans="20:33" x14ac:dyDescent="0.25">
      <c r="T1258" s="4">
        <f t="shared" si="201"/>
        <v>0.11244999999999999</v>
      </c>
      <c r="U1258" s="55">
        <f t="shared" si="202"/>
        <v>0</v>
      </c>
      <c r="V1258" s="55">
        <f t="shared" si="203"/>
        <v>0</v>
      </c>
      <c r="Y1258" s="55">
        <f t="shared" si="204"/>
        <v>0</v>
      </c>
      <c r="Z1258" s="55">
        <f t="shared" si="205"/>
        <v>0</v>
      </c>
      <c r="AA1258" s="55">
        <f t="shared" si="206"/>
        <v>9108916.2369551975</v>
      </c>
      <c r="AB1258" s="55">
        <f t="shared" si="207"/>
        <v>-9712254.5492930785</v>
      </c>
      <c r="AC1258" s="55">
        <f t="shared" si="208"/>
        <v>-603338.31233788095</v>
      </c>
      <c r="AD1258" s="55">
        <f t="shared" si="209"/>
        <v>0</v>
      </c>
      <c r="AE1258" s="14">
        <f t="shared" si="210"/>
        <v>1</v>
      </c>
      <c r="AF1258" s="14">
        <f>PRODUCT($AE$3:$AE1258)</f>
        <v>1.549318229084294</v>
      </c>
      <c r="AG1258" s="120">
        <f>(POWER(AF1258,1/COUNTA($J$3:$J1258))-1)*360/28</f>
        <v>0.10870794921864459</v>
      </c>
    </row>
    <row r="1259" spans="20:33" x14ac:dyDescent="0.25">
      <c r="T1259" s="4">
        <f t="shared" si="201"/>
        <v>0.11244999999999999</v>
      </c>
      <c r="U1259" s="55">
        <f t="shared" si="202"/>
        <v>0</v>
      </c>
      <c r="V1259" s="55">
        <f t="shared" si="203"/>
        <v>0</v>
      </c>
      <c r="Y1259" s="55">
        <f t="shared" si="204"/>
        <v>0</v>
      </c>
      <c r="Z1259" s="55">
        <f t="shared" si="205"/>
        <v>0</v>
      </c>
      <c r="AA1259" s="55">
        <f t="shared" si="206"/>
        <v>9108916.2369551975</v>
      </c>
      <c r="AB1259" s="55">
        <f t="shared" si="207"/>
        <v>-9712254.5492930785</v>
      </c>
      <c r="AC1259" s="55">
        <f t="shared" si="208"/>
        <v>-603338.31233788095</v>
      </c>
      <c r="AD1259" s="55">
        <f t="shared" si="209"/>
        <v>0</v>
      </c>
      <c r="AE1259" s="14">
        <f t="shared" si="210"/>
        <v>1</v>
      </c>
      <c r="AF1259" s="14">
        <f>PRODUCT($AE$3:$AE1259)</f>
        <v>1.549318229084294</v>
      </c>
      <c r="AG1259" s="120">
        <f>(POWER(AF1259,1/COUNTA($J$3:$J1259))-1)*360/28</f>
        <v>0.10870794921864459</v>
      </c>
    </row>
    <row r="1260" spans="20:33" x14ac:dyDescent="0.25">
      <c r="T1260" s="4">
        <f t="shared" si="201"/>
        <v>0.11244999999999999</v>
      </c>
      <c r="U1260" s="55">
        <f t="shared" si="202"/>
        <v>0</v>
      </c>
      <c r="V1260" s="55">
        <f t="shared" si="203"/>
        <v>0</v>
      </c>
      <c r="Y1260" s="55">
        <f t="shared" si="204"/>
        <v>0</v>
      </c>
      <c r="Z1260" s="55">
        <f t="shared" si="205"/>
        <v>0</v>
      </c>
      <c r="AA1260" s="55">
        <f t="shared" si="206"/>
        <v>9108916.2369551975</v>
      </c>
      <c r="AB1260" s="55">
        <f t="shared" si="207"/>
        <v>-9712254.5492930785</v>
      </c>
      <c r="AC1260" s="55">
        <f t="shared" si="208"/>
        <v>-603338.31233788095</v>
      </c>
      <c r="AD1260" s="55">
        <f t="shared" si="209"/>
        <v>0</v>
      </c>
      <c r="AE1260" s="14">
        <f t="shared" si="210"/>
        <v>1</v>
      </c>
      <c r="AF1260" s="14">
        <f>PRODUCT($AE$3:$AE1260)</f>
        <v>1.549318229084294</v>
      </c>
      <c r="AG1260" s="120">
        <f>(POWER(AF1260,1/COUNTA($J$3:$J1260))-1)*360/28</f>
        <v>0.10870794921864459</v>
      </c>
    </row>
    <row r="1261" spans="20:33" x14ac:dyDescent="0.25">
      <c r="T1261" s="4">
        <f t="shared" si="201"/>
        <v>0.11244999999999999</v>
      </c>
      <c r="U1261" s="55">
        <f t="shared" si="202"/>
        <v>0</v>
      </c>
      <c r="V1261" s="55">
        <f t="shared" si="203"/>
        <v>0</v>
      </c>
      <c r="Y1261" s="55">
        <f t="shared" si="204"/>
        <v>0</v>
      </c>
      <c r="Z1261" s="55">
        <f t="shared" si="205"/>
        <v>0</v>
      </c>
      <c r="AA1261" s="55">
        <f t="shared" si="206"/>
        <v>9108916.2369551975</v>
      </c>
      <c r="AB1261" s="55">
        <f t="shared" si="207"/>
        <v>-9712254.5492930785</v>
      </c>
      <c r="AC1261" s="55">
        <f t="shared" si="208"/>
        <v>-603338.31233788095</v>
      </c>
      <c r="AD1261" s="55">
        <f t="shared" si="209"/>
        <v>0</v>
      </c>
      <c r="AE1261" s="14">
        <f t="shared" si="210"/>
        <v>1</v>
      </c>
      <c r="AF1261" s="14">
        <f>PRODUCT($AE$3:$AE1261)</f>
        <v>1.549318229084294</v>
      </c>
      <c r="AG1261" s="120">
        <f>(POWER(AF1261,1/COUNTA($J$3:$J1261))-1)*360/28</f>
        <v>0.10870794921864459</v>
      </c>
    </row>
    <row r="1262" spans="20:33" x14ac:dyDescent="0.25">
      <c r="T1262" s="4">
        <f t="shared" si="201"/>
        <v>0.11244999999999999</v>
      </c>
      <c r="U1262" s="55">
        <f t="shared" si="202"/>
        <v>0</v>
      </c>
      <c r="V1262" s="55">
        <f t="shared" si="203"/>
        <v>0</v>
      </c>
      <c r="Y1262" s="55">
        <f t="shared" si="204"/>
        <v>0</v>
      </c>
      <c r="Z1262" s="55">
        <f t="shared" si="205"/>
        <v>0</v>
      </c>
      <c r="AA1262" s="55">
        <f t="shared" si="206"/>
        <v>9108916.2369551975</v>
      </c>
      <c r="AB1262" s="55">
        <f t="shared" si="207"/>
        <v>-9712254.5492930785</v>
      </c>
      <c r="AC1262" s="55">
        <f t="shared" si="208"/>
        <v>-603338.31233788095</v>
      </c>
      <c r="AD1262" s="55">
        <f t="shared" si="209"/>
        <v>0</v>
      </c>
      <c r="AE1262" s="14">
        <f t="shared" si="210"/>
        <v>1</v>
      </c>
      <c r="AF1262" s="14">
        <f>PRODUCT($AE$3:$AE1262)</f>
        <v>1.549318229084294</v>
      </c>
      <c r="AG1262" s="120">
        <f>(POWER(AF1262,1/COUNTA($J$3:$J1262))-1)*360/28</f>
        <v>0.10870794921864459</v>
      </c>
    </row>
    <row r="1263" spans="20:33" x14ac:dyDescent="0.25">
      <c r="T1263" s="4">
        <f t="shared" si="201"/>
        <v>0.11244999999999999</v>
      </c>
      <c r="U1263" s="55">
        <f t="shared" si="202"/>
        <v>0</v>
      </c>
      <c r="V1263" s="55">
        <f t="shared" si="203"/>
        <v>0</v>
      </c>
      <c r="Y1263" s="55">
        <f t="shared" si="204"/>
        <v>0</v>
      </c>
      <c r="Z1263" s="55">
        <f t="shared" si="205"/>
        <v>0</v>
      </c>
      <c r="AA1263" s="55">
        <f t="shared" si="206"/>
        <v>9108916.2369551975</v>
      </c>
      <c r="AB1263" s="55">
        <f t="shared" si="207"/>
        <v>-9712254.5492930785</v>
      </c>
      <c r="AC1263" s="55">
        <f t="shared" si="208"/>
        <v>-603338.31233788095</v>
      </c>
      <c r="AD1263" s="55">
        <f t="shared" si="209"/>
        <v>0</v>
      </c>
      <c r="AE1263" s="14">
        <f t="shared" si="210"/>
        <v>1</v>
      </c>
      <c r="AF1263" s="14">
        <f>PRODUCT($AE$3:$AE1263)</f>
        <v>1.549318229084294</v>
      </c>
      <c r="AG1263" s="120">
        <f>(POWER(AF1263,1/COUNTA($J$3:$J1263))-1)*360/28</f>
        <v>0.10870794921864459</v>
      </c>
    </row>
    <row r="1264" spans="20:33" x14ac:dyDescent="0.25">
      <c r="T1264" s="4">
        <f t="shared" si="201"/>
        <v>0.11244999999999999</v>
      </c>
      <c r="U1264" s="55">
        <f t="shared" si="202"/>
        <v>0</v>
      </c>
      <c r="V1264" s="55">
        <f t="shared" si="203"/>
        <v>0</v>
      </c>
      <c r="Y1264" s="55">
        <f t="shared" si="204"/>
        <v>0</v>
      </c>
      <c r="Z1264" s="55">
        <f t="shared" si="205"/>
        <v>0</v>
      </c>
      <c r="AA1264" s="55">
        <f t="shared" si="206"/>
        <v>9108916.2369551975</v>
      </c>
      <c r="AB1264" s="55">
        <f t="shared" si="207"/>
        <v>-9712254.5492930785</v>
      </c>
      <c r="AC1264" s="55">
        <f t="shared" si="208"/>
        <v>-603338.31233788095</v>
      </c>
      <c r="AD1264" s="55">
        <f t="shared" si="209"/>
        <v>0</v>
      </c>
      <c r="AE1264" s="14">
        <f t="shared" si="210"/>
        <v>1</v>
      </c>
      <c r="AF1264" s="14">
        <f>PRODUCT($AE$3:$AE1264)</f>
        <v>1.549318229084294</v>
      </c>
      <c r="AG1264" s="120">
        <f>(POWER(AF1264,1/COUNTA($J$3:$J1264))-1)*360/28</f>
        <v>0.10870794921864459</v>
      </c>
    </row>
    <row r="1265" spans="20:33" x14ac:dyDescent="0.25">
      <c r="T1265" s="4">
        <f t="shared" si="201"/>
        <v>0.11244999999999999</v>
      </c>
      <c r="U1265" s="55">
        <f t="shared" si="202"/>
        <v>0</v>
      </c>
      <c r="V1265" s="55">
        <f t="shared" si="203"/>
        <v>0</v>
      </c>
      <c r="Y1265" s="55">
        <f t="shared" si="204"/>
        <v>0</v>
      </c>
      <c r="Z1265" s="55">
        <f t="shared" si="205"/>
        <v>0</v>
      </c>
      <c r="AA1265" s="55">
        <f t="shared" si="206"/>
        <v>9108916.2369551975</v>
      </c>
      <c r="AB1265" s="55">
        <f t="shared" si="207"/>
        <v>-9712254.5492930785</v>
      </c>
      <c r="AC1265" s="55">
        <f t="shared" si="208"/>
        <v>-603338.31233788095</v>
      </c>
      <c r="AD1265" s="55">
        <f t="shared" si="209"/>
        <v>0</v>
      </c>
      <c r="AE1265" s="14">
        <f t="shared" si="210"/>
        <v>1</v>
      </c>
      <c r="AF1265" s="14">
        <f>PRODUCT($AE$3:$AE1265)</f>
        <v>1.549318229084294</v>
      </c>
      <c r="AG1265" s="120">
        <f>(POWER(AF1265,1/COUNTA($J$3:$J1265))-1)*360/28</f>
        <v>0.10870794921864459</v>
      </c>
    </row>
    <row r="1266" spans="20:33" x14ac:dyDescent="0.25">
      <c r="T1266" s="4">
        <f t="shared" si="201"/>
        <v>0.11244999999999999</v>
      </c>
      <c r="U1266" s="55">
        <f t="shared" si="202"/>
        <v>0</v>
      </c>
      <c r="V1266" s="55">
        <f t="shared" si="203"/>
        <v>0</v>
      </c>
      <c r="Y1266" s="55">
        <f t="shared" si="204"/>
        <v>0</v>
      </c>
      <c r="Z1266" s="55">
        <f t="shared" si="205"/>
        <v>0</v>
      </c>
      <c r="AA1266" s="55">
        <f t="shared" si="206"/>
        <v>9108916.2369551975</v>
      </c>
      <c r="AB1266" s="55">
        <f t="shared" si="207"/>
        <v>-9712254.5492930785</v>
      </c>
      <c r="AC1266" s="55">
        <f t="shared" si="208"/>
        <v>-603338.31233788095</v>
      </c>
      <c r="AD1266" s="55">
        <f t="shared" si="209"/>
        <v>0</v>
      </c>
      <c r="AE1266" s="14">
        <f t="shared" si="210"/>
        <v>1</v>
      </c>
      <c r="AF1266" s="14">
        <f>PRODUCT($AE$3:$AE1266)</f>
        <v>1.549318229084294</v>
      </c>
      <c r="AG1266" s="120">
        <f>(POWER(AF1266,1/COUNTA($J$3:$J1266))-1)*360/28</f>
        <v>0.10870794921864459</v>
      </c>
    </row>
    <row r="1267" spans="20:33" x14ac:dyDescent="0.25">
      <c r="T1267" s="4">
        <f t="shared" si="201"/>
        <v>0.11244999999999999</v>
      </c>
      <c r="U1267" s="55">
        <f t="shared" si="202"/>
        <v>0</v>
      </c>
      <c r="V1267" s="55">
        <f t="shared" si="203"/>
        <v>0</v>
      </c>
      <c r="Y1267" s="55">
        <f t="shared" si="204"/>
        <v>0</v>
      </c>
      <c r="Z1267" s="55">
        <f t="shared" si="205"/>
        <v>0</v>
      </c>
      <c r="AA1267" s="55">
        <f t="shared" si="206"/>
        <v>9108916.2369551975</v>
      </c>
      <c r="AB1267" s="55">
        <f t="shared" si="207"/>
        <v>-9712254.5492930785</v>
      </c>
      <c r="AC1267" s="55">
        <f t="shared" si="208"/>
        <v>-603338.31233788095</v>
      </c>
      <c r="AD1267" s="55">
        <f t="shared" si="209"/>
        <v>0</v>
      </c>
      <c r="AE1267" s="14">
        <f t="shared" si="210"/>
        <v>1</v>
      </c>
      <c r="AF1267" s="14">
        <f>PRODUCT($AE$3:$AE1267)</f>
        <v>1.549318229084294</v>
      </c>
      <c r="AG1267" s="120">
        <f>(POWER(AF1267,1/COUNTA($J$3:$J1267))-1)*360/28</f>
        <v>0.10870794921864459</v>
      </c>
    </row>
    <row r="1268" spans="20:33" x14ac:dyDescent="0.25">
      <c r="T1268" s="4">
        <f t="shared" si="201"/>
        <v>0.11244999999999999</v>
      </c>
      <c r="U1268" s="55">
        <f t="shared" si="202"/>
        <v>0</v>
      </c>
      <c r="V1268" s="55">
        <f t="shared" si="203"/>
        <v>0</v>
      </c>
      <c r="Y1268" s="55">
        <f t="shared" si="204"/>
        <v>0</v>
      </c>
      <c r="Z1268" s="55">
        <f t="shared" si="205"/>
        <v>0</v>
      </c>
      <c r="AA1268" s="55">
        <f t="shared" si="206"/>
        <v>9108916.2369551975</v>
      </c>
      <c r="AB1268" s="55">
        <f t="shared" si="207"/>
        <v>-9712254.5492930785</v>
      </c>
      <c r="AC1268" s="55">
        <f t="shared" si="208"/>
        <v>-603338.31233788095</v>
      </c>
      <c r="AD1268" s="55">
        <f t="shared" si="209"/>
        <v>0</v>
      </c>
      <c r="AE1268" s="14">
        <f t="shared" si="210"/>
        <v>1</v>
      </c>
      <c r="AF1268" s="14">
        <f>PRODUCT($AE$3:$AE1268)</f>
        <v>1.549318229084294</v>
      </c>
      <c r="AG1268" s="120">
        <f>(POWER(AF1268,1/COUNTA($J$3:$J1268))-1)*360/28</f>
        <v>0.10870794921864459</v>
      </c>
    </row>
    <row r="1269" spans="20:33" x14ac:dyDescent="0.25">
      <c r="T1269" s="4">
        <f t="shared" si="201"/>
        <v>0.11244999999999999</v>
      </c>
      <c r="U1269" s="55">
        <f t="shared" si="202"/>
        <v>0</v>
      </c>
      <c r="V1269" s="55">
        <f t="shared" si="203"/>
        <v>0</v>
      </c>
      <c r="Y1269" s="55">
        <f t="shared" si="204"/>
        <v>0</v>
      </c>
      <c r="Z1269" s="55">
        <f t="shared" si="205"/>
        <v>0</v>
      </c>
      <c r="AA1269" s="55">
        <f t="shared" si="206"/>
        <v>9108916.2369551975</v>
      </c>
      <c r="AB1269" s="55">
        <f t="shared" si="207"/>
        <v>-9712254.5492930785</v>
      </c>
      <c r="AC1269" s="55">
        <f t="shared" si="208"/>
        <v>-603338.31233788095</v>
      </c>
      <c r="AD1269" s="55">
        <f t="shared" si="209"/>
        <v>0</v>
      </c>
      <c r="AE1269" s="14">
        <f t="shared" si="210"/>
        <v>1</v>
      </c>
      <c r="AF1269" s="14">
        <f>PRODUCT($AE$3:$AE1269)</f>
        <v>1.549318229084294</v>
      </c>
      <c r="AG1269" s="120">
        <f>(POWER(AF1269,1/COUNTA($J$3:$J1269))-1)*360/28</f>
        <v>0.10870794921864459</v>
      </c>
    </row>
    <row r="1270" spans="20:33" x14ac:dyDescent="0.25">
      <c r="T1270" s="4">
        <f t="shared" si="201"/>
        <v>0.11244999999999999</v>
      </c>
      <c r="U1270" s="55">
        <f t="shared" si="202"/>
        <v>0</v>
      </c>
      <c r="V1270" s="55">
        <f t="shared" si="203"/>
        <v>0</v>
      </c>
      <c r="Y1270" s="55">
        <f t="shared" si="204"/>
        <v>0</v>
      </c>
      <c r="Z1270" s="55">
        <f t="shared" si="205"/>
        <v>0</v>
      </c>
      <c r="AA1270" s="55">
        <f t="shared" si="206"/>
        <v>9108916.2369551975</v>
      </c>
      <c r="AB1270" s="55">
        <f t="shared" si="207"/>
        <v>-9712254.5492930785</v>
      </c>
      <c r="AC1270" s="55">
        <f t="shared" si="208"/>
        <v>-603338.31233788095</v>
      </c>
      <c r="AD1270" s="55">
        <f t="shared" si="209"/>
        <v>0</v>
      </c>
      <c r="AE1270" s="14">
        <f t="shared" si="210"/>
        <v>1</v>
      </c>
      <c r="AF1270" s="14">
        <f>PRODUCT($AE$3:$AE1270)</f>
        <v>1.549318229084294</v>
      </c>
      <c r="AG1270" s="120">
        <f>(POWER(AF1270,1/COUNTA($J$3:$J1270))-1)*360/28</f>
        <v>0.10870794921864459</v>
      </c>
    </row>
    <row r="1271" spans="20:33" x14ac:dyDescent="0.25">
      <c r="T1271" s="4">
        <f t="shared" si="201"/>
        <v>0.11244999999999999</v>
      </c>
      <c r="U1271" s="55">
        <f t="shared" si="202"/>
        <v>0</v>
      </c>
      <c r="V1271" s="55">
        <f t="shared" si="203"/>
        <v>0</v>
      </c>
      <c r="Y1271" s="55">
        <f t="shared" si="204"/>
        <v>0</v>
      </c>
      <c r="Z1271" s="55">
        <f t="shared" si="205"/>
        <v>0</v>
      </c>
      <c r="AA1271" s="55">
        <f t="shared" si="206"/>
        <v>9108916.2369551975</v>
      </c>
      <c r="AB1271" s="55">
        <f t="shared" si="207"/>
        <v>-9712254.5492930785</v>
      </c>
      <c r="AC1271" s="55">
        <f t="shared" si="208"/>
        <v>-603338.31233788095</v>
      </c>
      <c r="AD1271" s="55">
        <f t="shared" si="209"/>
        <v>0</v>
      </c>
      <c r="AE1271" s="14">
        <f t="shared" si="210"/>
        <v>1</v>
      </c>
      <c r="AF1271" s="14">
        <f>PRODUCT($AE$3:$AE1271)</f>
        <v>1.549318229084294</v>
      </c>
      <c r="AG1271" s="120">
        <f>(POWER(AF1271,1/COUNTA($J$3:$J1271))-1)*360/28</f>
        <v>0.10870794921864459</v>
      </c>
    </row>
    <row r="1272" spans="20:33" x14ac:dyDescent="0.25">
      <c r="T1272" s="4">
        <f t="shared" ref="T1272:T1335" si="211">_xlfn.IFNA(INDEX($E$6:$E$24,MATCH($K1272,$C$6:$C$24,1))/100,$D$1/100)</f>
        <v>0.11244999999999999</v>
      </c>
      <c r="U1272" s="55">
        <f t="shared" ref="U1272:U1335" si="212">(-1*S1272)*T1272*Q1272/360</f>
        <v>0</v>
      </c>
      <c r="V1272" s="55">
        <f t="shared" si="203"/>
        <v>0</v>
      </c>
      <c r="Y1272" s="55">
        <f t="shared" si="204"/>
        <v>0</v>
      </c>
      <c r="Z1272" s="55">
        <f t="shared" si="205"/>
        <v>0</v>
      </c>
      <c r="AA1272" s="55">
        <f t="shared" si="206"/>
        <v>9108916.2369551975</v>
      </c>
      <c r="AB1272" s="55">
        <f t="shared" si="207"/>
        <v>-9712254.5492930785</v>
      </c>
      <c r="AC1272" s="55">
        <f t="shared" si="208"/>
        <v>-603338.31233788095</v>
      </c>
      <c r="AD1272" s="55">
        <f t="shared" si="209"/>
        <v>0</v>
      </c>
      <c r="AE1272" s="14">
        <f t="shared" si="210"/>
        <v>1</v>
      </c>
      <c r="AF1272" s="14">
        <f>PRODUCT($AE$3:$AE1272)</f>
        <v>1.549318229084294</v>
      </c>
      <c r="AG1272" s="120">
        <f>(POWER(AF1272,1/COUNTA($J$3:$J1272))-1)*360/28</f>
        <v>0.10870794921864459</v>
      </c>
    </row>
    <row r="1273" spans="20:33" x14ac:dyDescent="0.25">
      <c r="T1273" s="4">
        <f t="shared" si="211"/>
        <v>0.11244999999999999</v>
      </c>
      <c r="U1273" s="55">
        <f t="shared" si="212"/>
        <v>0</v>
      </c>
      <c r="V1273" s="55">
        <f t="shared" si="203"/>
        <v>0</v>
      </c>
      <c r="Y1273" s="55">
        <f t="shared" si="204"/>
        <v>0</v>
      </c>
      <c r="Z1273" s="55">
        <f t="shared" si="205"/>
        <v>0</v>
      </c>
      <c r="AA1273" s="55">
        <f t="shared" si="206"/>
        <v>9108916.2369551975</v>
      </c>
      <c r="AB1273" s="55">
        <f t="shared" si="207"/>
        <v>-9712254.5492930785</v>
      </c>
      <c r="AC1273" s="55">
        <f t="shared" si="208"/>
        <v>-603338.31233788095</v>
      </c>
      <c r="AD1273" s="55">
        <f t="shared" si="209"/>
        <v>0</v>
      </c>
      <c r="AE1273" s="14">
        <f t="shared" si="210"/>
        <v>1</v>
      </c>
      <c r="AF1273" s="14">
        <f>PRODUCT($AE$3:$AE1273)</f>
        <v>1.549318229084294</v>
      </c>
      <c r="AG1273" s="120">
        <f>(POWER(AF1273,1/COUNTA($J$3:$J1273))-1)*360/28</f>
        <v>0.10870794921864459</v>
      </c>
    </row>
    <row r="1274" spans="20:33" x14ac:dyDescent="0.25">
      <c r="T1274" s="4">
        <f t="shared" si="211"/>
        <v>0.11244999999999999</v>
      </c>
      <c r="U1274" s="55">
        <f t="shared" si="212"/>
        <v>0</v>
      </c>
      <c r="V1274" s="55">
        <f t="shared" si="203"/>
        <v>0</v>
      </c>
      <c r="Y1274" s="55">
        <f t="shared" si="204"/>
        <v>0</v>
      </c>
      <c r="Z1274" s="55">
        <f t="shared" si="205"/>
        <v>0</v>
      </c>
      <c r="AA1274" s="55">
        <f t="shared" si="206"/>
        <v>9108916.2369551975</v>
      </c>
      <c r="AB1274" s="55">
        <f t="shared" si="207"/>
        <v>-9712254.5492930785</v>
      </c>
      <c r="AC1274" s="55">
        <f t="shared" si="208"/>
        <v>-603338.31233788095</v>
      </c>
      <c r="AD1274" s="55">
        <f t="shared" si="209"/>
        <v>0</v>
      </c>
      <c r="AE1274" s="14">
        <f t="shared" si="210"/>
        <v>1</v>
      </c>
      <c r="AF1274" s="14">
        <f>PRODUCT($AE$3:$AE1274)</f>
        <v>1.549318229084294</v>
      </c>
      <c r="AG1274" s="120">
        <f>(POWER(AF1274,1/COUNTA($J$3:$J1274))-1)*360/28</f>
        <v>0.10870794921864459</v>
      </c>
    </row>
    <row r="1275" spans="20:33" x14ac:dyDescent="0.25">
      <c r="T1275" s="4">
        <f t="shared" si="211"/>
        <v>0.11244999999999999</v>
      </c>
      <c r="U1275" s="55">
        <f t="shared" si="212"/>
        <v>0</v>
      </c>
      <c r="V1275" s="55">
        <f t="shared" si="203"/>
        <v>0</v>
      </c>
      <c r="Y1275" s="55">
        <f t="shared" si="204"/>
        <v>0</v>
      </c>
      <c r="Z1275" s="55">
        <f t="shared" si="205"/>
        <v>0</v>
      </c>
      <c r="AA1275" s="55">
        <f t="shared" si="206"/>
        <v>9108916.2369551975</v>
      </c>
      <c r="AB1275" s="55">
        <f t="shared" si="207"/>
        <v>-9712254.5492930785</v>
      </c>
      <c r="AC1275" s="55">
        <f t="shared" si="208"/>
        <v>-603338.31233788095</v>
      </c>
      <c r="AD1275" s="55">
        <f t="shared" si="209"/>
        <v>0</v>
      </c>
      <c r="AE1275" s="14">
        <f t="shared" si="210"/>
        <v>1</v>
      </c>
      <c r="AF1275" s="14">
        <f>PRODUCT($AE$3:$AE1275)</f>
        <v>1.549318229084294</v>
      </c>
      <c r="AG1275" s="120">
        <f>(POWER(AF1275,1/COUNTA($J$3:$J1275))-1)*360/28</f>
        <v>0.10870794921864459</v>
      </c>
    </row>
    <row r="1276" spans="20:33" x14ac:dyDescent="0.25">
      <c r="T1276" s="4">
        <f t="shared" si="211"/>
        <v>0.11244999999999999</v>
      </c>
      <c r="U1276" s="55">
        <f t="shared" si="212"/>
        <v>0</v>
      </c>
      <c r="V1276" s="55">
        <f t="shared" si="203"/>
        <v>0</v>
      </c>
      <c r="Y1276" s="55">
        <f t="shared" si="204"/>
        <v>0</v>
      </c>
      <c r="Z1276" s="55">
        <f t="shared" si="205"/>
        <v>0</v>
      </c>
      <c r="AA1276" s="55">
        <f t="shared" si="206"/>
        <v>9108916.2369551975</v>
      </c>
      <c r="AB1276" s="55">
        <f t="shared" si="207"/>
        <v>-9712254.5492930785</v>
      </c>
      <c r="AC1276" s="55">
        <f t="shared" si="208"/>
        <v>-603338.31233788095</v>
      </c>
      <c r="AD1276" s="55">
        <f t="shared" si="209"/>
        <v>0</v>
      </c>
      <c r="AE1276" s="14">
        <f t="shared" si="210"/>
        <v>1</v>
      </c>
      <c r="AF1276" s="14">
        <f>PRODUCT($AE$3:$AE1276)</f>
        <v>1.549318229084294</v>
      </c>
      <c r="AG1276" s="120">
        <f>(POWER(AF1276,1/COUNTA($J$3:$J1276))-1)*360/28</f>
        <v>0.10870794921864459</v>
      </c>
    </row>
    <row r="1277" spans="20:33" x14ac:dyDescent="0.25">
      <c r="T1277" s="4">
        <f t="shared" si="211"/>
        <v>0.11244999999999999</v>
      </c>
      <c r="U1277" s="55">
        <f t="shared" si="212"/>
        <v>0</v>
      </c>
      <c r="V1277" s="55">
        <f t="shared" si="203"/>
        <v>0</v>
      </c>
      <c r="Y1277" s="55">
        <f t="shared" si="204"/>
        <v>0</v>
      </c>
      <c r="Z1277" s="55">
        <f t="shared" si="205"/>
        <v>0</v>
      </c>
      <c r="AA1277" s="55">
        <f t="shared" si="206"/>
        <v>9108916.2369551975</v>
      </c>
      <c r="AB1277" s="55">
        <f t="shared" si="207"/>
        <v>-9712254.5492930785</v>
      </c>
      <c r="AC1277" s="55">
        <f t="shared" si="208"/>
        <v>-603338.31233788095</v>
      </c>
      <c r="AD1277" s="55">
        <f t="shared" si="209"/>
        <v>0</v>
      </c>
      <c r="AE1277" s="14">
        <f t="shared" si="210"/>
        <v>1</v>
      </c>
      <c r="AF1277" s="14">
        <f>PRODUCT($AE$3:$AE1277)</f>
        <v>1.549318229084294</v>
      </c>
      <c r="AG1277" s="120">
        <f>(POWER(AF1277,1/COUNTA($J$3:$J1277))-1)*360/28</f>
        <v>0.10870794921864459</v>
      </c>
    </row>
    <row r="1278" spans="20:33" x14ac:dyDescent="0.25">
      <c r="T1278" s="4">
        <f t="shared" si="211"/>
        <v>0.11244999999999999</v>
      </c>
      <c r="U1278" s="55">
        <f t="shared" si="212"/>
        <v>0</v>
      </c>
      <c r="V1278" s="55">
        <f t="shared" si="203"/>
        <v>0</v>
      </c>
      <c r="Y1278" s="55">
        <f t="shared" si="204"/>
        <v>0</v>
      </c>
      <c r="Z1278" s="55">
        <f t="shared" si="205"/>
        <v>0</v>
      </c>
      <c r="AA1278" s="55">
        <f t="shared" si="206"/>
        <v>9108916.2369551975</v>
      </c>
      <c r="AB1278" s="55">
        <f t="shared" si="207"/>
        <v>-9712254.5492930785</v>
      </c>
      <c r="AC1278" s="55">
        <f t="shared" si="208"/>
        <v>-603338.31233788095</v>
      </c>
      <c r="AD1278" s="55">
        <f t="shared" si="209"/>
        <v>0</v>
      </c>
      <c r="AE1278" s="14">
        <f t="shared" si="210"/>
        <v>1</v>
      </c>
      <c r="AF1278" s="14">
        <f>PRODUCT($AE$3:$AE1278)</f>
        <v>1.549318229084294</v>
      </c>
      <c r="AG1278" s="120">
        <f>(POWER(AF1278,1/COUNTA($J$3:$J1278))-1)*360/28</f>
        <v>0.10870794921864459</v>
      </c>
    </row>
    <row r="1279" spans="20:33" x14ac:dyDescent="0.25">
      <c r="T1279" s="4">
        <f t="shared" si="211"/>
        <v>0.11244999999999999</v>
      </c>
      <c r="U1279" s="55">
        <f t="shared" si="212"/>
        <v>0</v>
      </c>
      <c r="V1279" s="55">
        <f t="shared" si="203"/>
        <v>0</v>
      </c>
      <c r="Y1279" s="55">
        <f t="shared" si="204"/>
        <v>0</v>
      </c>
      <c r="Z1279" s="55">
        <f t="shared" si="205"/>
        <v>0</v>
      </c>
      <c r="AA1279" s="55">
        <f t="shared" si="206"/>
        <v>9108916.2369551975</v>
      </c>
      <c r="AB1279" s="55">
        <f t="shared" si="207"/>
        <v>-9712254.5492930785</v>
      </c>
      <c r="AC1279" s="55">
        <f t="shared" si="208"/>
        <v>-603338.31233788095</v>
      </c>
      <c r="AD1279" s="55">
        <f t="shared" si="209"/>
        <v>0</v>
      </c>
      <c r="AE1279" s="14">
        <f t="shared" si="210"/>
        <v>1</v>
      </c>
      <c r="AF1279" s="14">
        <f>PRODUCT($AE$3:$AE1279)</f>
        <v>1.549318229084294</v>
      </c>
      <c r="AG1279" s="120">
        <f>(POWER(AF1279,1/COUNTA($J$3:$J1279))-1)*360/28</f>
        <v>0.10870794921864459</v>
      </c>
    </row>
    <row r="1280" spans="20:33" x14ac:dyDescent="0.25">
      <c r="T1280" s="4">
        <f t="shared" si="211"/>
        <v>0.11244999999999999</v>
      </c>
      <c r="U1280" s="55">
        <f t="shared" si="212"/>
        <v>0</v>
      </c>
      <c r="V1280" s="55">
        <f t="shared" si="203"/>
        <v>0</v>
      </c>
      <c r="Y1280" s="55">
        <f t="shared" si="204"/>
        <v>0</v>
      </c>
      <c r="Z1280" s="55">
        <f t="shared" si="205"/>
        <v>0</v>
      </c>
      <c r="AA1280" s="55">
        <f t="shared" si="206"/>
        <v>9108916.2369551975</v>
      </c>
      <c r="AB1280" s="55">
        <f t="shared" si="207"/>
        <v>-9712254.5492930785</v>
      </c>
      <c r="AC1280" s="55">
        <f t="shared" si="208"/>
        <v>-603338.31233788095</v>
      </c>
      <c r="AD1280" s="55">
        <f t="shared" si="209"/>
        <v>0</v>
      </c>
      <c r="AE1280" s="14">
        <f t="shared" si="210"/>
        <v>1</v>
      </c>
      <c r="AF1280" s="14">
        <f>PRODUCT($AE$3:$AE1280)</f>
        <v>1.549318229084294</v>
      </c>
      <c r="AG1280" s="120">
        <f>(POWER(AF1280,1/COUNTA($J$3:$J1280))-1)*360/28</f>
        <v>0.10870794921864459</v>
      </c>
    </row>
    <row r="1281" spans="20:33" x14ac:dyDescent="0.25">
      <c r="T1281" s="4">
        <f t="shared" si="211"/>
        <v>0.11244999999999999</v>
      </c>
      <c r="U1281" s="55">
        <f t="shared" si="212"/>
        <v>0</v>
      </c>
      <c r="V1281" s="55">
        <f t="shared" si="203"/>
        <v>0</v>
      </c>
      <c r="Y1281" s="55">
        <f t="shared" si="204"/>
        <v>0</v>
      </c>
      <c r="Z1281" s="55">
        <f t="shared" si="205"/>
        <v>0</v>
      </c>
      <c r="AA1281" s="55">
        <f t="shared" si="206"/>
        <v>9108916.2369551975</v>
      </c>
      <c r="AB1281" s="55">
        <f t="shared" si="207"/>
        <v>-9712254.5492930785</v>
      </c>
      <c r="AC1281" s="55">
        <f t="shared" si="208"/>
        <v>-603338.31233788095</v>
      </c>
      <c r="AD1281" s="55">
        <f t="shared" si="209"/>
        <v>0</v>
      </c>
      <c r="AE1281" s="14">
        <f t="shared" si="210"/>
        <v>1</v>
      </c>
      <c r="AF1281" s="14">
        <f>PRODUCT($AE$3:$AE1281)</f>
        <v>1.549318229084294</v>
      </c>
      <c r="AG1281" s="120">
        <f>(POWER(AF1281,1/COUNTA($J$3:$J1281))-1)*360/28</f>
        <v>0.10870794921864459</v>
      </c>
    </row>
    <row r="1282" spans="20:33" x14ac:dyDescent="0.25">
      <c r="T1282" s="4">
        <f t="shared" si="211"/>
        <v>0.11244999999999999</v>
      </c>
      <c r="U1282" s="55">
        <f t="shared" si="212"/>
        <v>0</v>
      </c>
      <c r="V1282" s="55">
        <f t="shared" si="203"/>
        <v>0</v>
      </c>
      <c r="Y1282" s="55">
        <f t="shared" si="204"/>
        <v>0</v>
      </c>
      <c r="Z1282" s="55">
        <f t="shared" si="205"/>
        <v>0</v>
      </c>
      <c r="AA1282" s="55">
        <f t="shared" si="206"/>
        <v>9108916.2369551975</v>
      </c>
      <c r="AB1282" s="55">
        <f t="shared" si="207"/>
        <v>-9712254.5492930785</v>
      </c>
      <c r="AC1282" s="55">
        <f t="shared" si="208"/>
        <v>-603338.31233788095</v>
      </c>
      <c r="AD1282" s="55">
        <f t="shared" si="209"/>
        <v>0</v>
      </c>
      <c r="AE1282" s="14">
        <f t="shared" si="210"/>
        <v>1</v>
      </c>
      <c r="AF1282" s="14">
        <f>PRODUCT($AE$3:$AE1282)</f>
        <v>1.549318229084294</v>
      </c>
      <c r="AG1282" s="120">
        <f>(POWER(AF1282,1/COUNTA($J$3:$J1282))-1)*360/28</f>
        <v>0.10870794921864459</v>
      </c>
    </row>
    <row r="1283" spans="20:33" x14ac:dyDescent="0.25">
      <c r="T1283" s="4">
        <f t="shared" si="211"/>
        <v>0.11244999999999999</v>
      </c>
      <c r="U1283" s="55">
        <f t="shared" si="212"/>
        <v>0</v>
      </c>
      <c r="V1283" s="55">
        <f t="shared" si="203"/>
        <v>0</v>
      </c>
      <c r="Y1283" s="55">
        <f t="shared" si="204"/>
        <v>0</v>
      </c>
      <c r="Z1283" s="55">
        <f t="shared" si="205"/>
        <v>0</v>
      </c>
      <c r="AA1283" s="55">
        <f t="shared" si="206"/>
        <v>9108916.2369551975</v>
      </c>
      <c r="AB1283" s="55">
        <f t="shared" si="207"/>
        <v>-9712254.5492930785</v>
      </c>
      <c r="AC1283" s="55">
        <f t="shared" si="208"/>
        <v>-603338.31233788095</v>
      </c>
      <c r="AD1283" s="55">
        <f t="shared" si="209"/>
        <v>0</v>
      </c>
      <c r="AE1283" s="14">
        <f t="shared" si="210"/>
        <v>1</v>
      </c>
      <c r="AF1283" s="14">
        <f>PRODUCT($AE$3:$AE1283)</f>
        <v>1.549318229084294</v>
      </c>
      <c r="AG1283" s="120">
        <f>(POWER(AF1283,1/COUNTA($J$3:$J1283))-1)*360/28</f>
        <v>0.10870794921864459</v>
      </c>
    </row>
    <row r="1284" spans="20:33" x14ac:dyDescent="0.25">
      <c r="T1284" s="4">
        <f t="shared" si="211"/>
        <v>0.11244999999999999</v>
      </c>
      <c r="U1284" s="55">
        <f t="shared" si="212"/>
        <v>0</v>
      </c>
      <c r="V1284" s="55">
        <f t="shared" ref="V1284:V1347" si="213">+N1284+U1284</f>
        <v>0</v>
      </c>
      <c r="Y1284" s="55">
        <f t="shared" si="204"/>
        <v>0</v>
      </c>
      <c r="Z1284" s="55">
        <f t="shared" si="205"/>
        <v>0</v>
      </c>
      <c r="AA1284" s="55">
        <f t="shared" si="206"/>
        <v>9108916.2369551975</v>
      </c>
      <c r="AB1284" s="55">
        <f t="shared" si="207"/>
        <v>-9712254.5492930785</v>
      </c>
      <c r="AC1284" s="55">
        <f t="shared" si="208"/>
        <v>-603338.31233788095</v>
      </c>
      <c r="AD1284" s="55">
        <f t="shared" si="209"/>
        <v>0</v>
      </c>
      <c r="AE1284" s="14">
        <f t="shared" si="210"/>
        <v>1</v>
      </c>
      <c r="AF1284" s="14">
        <f>PRODUCT($AE$3:$AE1284)</f>
        <v>1.549318229084294</v>
      </c>
      <c r="AG1284" s="120">
        <f>(POWER(AF1284,1/COUNTA($J$3:$J1284))-1)*360/28</f>
        <v>0.10870794921864459</v>
      </c>
    </row>
    <row r="1285" spans="20:33" x14ac:dyDescent="0.25">
      <c r="T1285" s="4">
        <f t="shared" si="211"/>
        <v>0.11244999999999999</v>
      </c>
      <c r="U1285" s="55">
        <f t="shared" si="212"/>
        <v>0</v>
      </c>
      <c r="V1285" s="55">
        <f t="shared" si="213"/>
        <v>0</v>
      </c>
      <c r="Y1285" s="55">
        <f t="shared" si="204"/>
        <v>0</v>
      </c>
      <c r="Z1285" s="55">
        <f t="shared" si="205"/>
        <v>0</v>
      </c>
      <c r="AA1285" s="55">
        <f t="shared" si="206"/>
        <v>9108916.2369551975</v>
      </c>
      <c r="AB1285" s="55">
        <f t="shared" si="207"/>
        <v>-9712254.5492930785</v>
      </c>
      <c r="AC1285" s="55">
        <f t="shared" si="208"/>
        <v>-603338.31233788095</v>
      </c>
      <c r="AD1285" s="55">
        <f t="shared" si="209"/>
        <v>0</v>
      </c>
      <c r="AE1285" s="14">
        <f t="shared" si="210"/>
        <v>1</v>
      </c>
      <c r="AF1285" s="14">
        <f>PRODUCT($AE$3:$AE1285)</f>
        <v>1.549318229084294</v>
      </c>
      <c r="AG1285" s="120">
        <f>(POWER(AF1285,1/COUNTA($J$3:$J1285))-1)*360/28</f>
        <v>0.10870794921864459</v>
      </c>
    </row>
    <row r="1286" spans="20:33" x14ac:dyDescent="0.25">
      <c r="T1286" s="4">
        <f t="shared" si="211"/>
        <v>0.11244999999999999</v>
      </c>
      <c r="U1286" s="55">
        <f t="shared" si="212"/>
        <v>0</v>
      </c>
      <c r="V1286" s="55">
        <f t="shared" si="213"/>
        <v>0</v>
      </c>
      <c r="Y1286" s="55">
        <f t="shared" ref="Y1286:Y1349" si="214">+P1286*X1286</f>
        <v>0</v>
      </c>
      <c r="Z1286" s="55">
        <f t="shared" ref="Z1286:Z1349" si="215">+S1286*$Z$2*$Q1286/360</f>
        <v>0</v>
      </c>
      <c r="AA1286" s="55">
        <f t="shared" ref="AA1286:AA1349" si="216">+AA1285*(1+$Z$2*$Q1286/360)+Z1286</f>
        <v>9108916.2369551975</v>
      </c>
      <c r="AB1286" s="55">
        <f t="shared" ref="AB1286:AB1349" si="217">+AB1285*(1+$W1286*$Q1286/360)+O1286</f>
        <v>-9712254.5492930785</v>
      </c>
      <c r="AC1286" s="55">
        <f t="shared" ref="AC1286:AC1349" si="218">+AA1286+AB1286</f>
        <v>-603338.31233788095</v>
      </c>
      <c r="AD1286" s="55">
        <f t="shared" ref="AD1286:AD1349" si="219">+AC1286*X1286</f>
        <v>0</v>
      </c>
      <c r="AE1286" s="14">
        <f t="shared" ref="AE1286:AE1349" si="220">+(1+W1286*Q1286/360)</f>
        <v>1</v>
      </c>
      <c r="AF1286" s="14">
        <f>PRODUCT($AE$3:$AE1286)</f>
        <v>1.549318229084294</v>
      </c>
      <c r="AG1286" s="120">
        <f>(POWER(AF1286,1/COUNTA($J$3:$J1286))-1)*360/28</f>
        <v>0.10870794921864459</v>
      </c>
    </row>
    <row r="1287" spans="20:33" x14ac:dyDescent="0.25">
      <c r="T1287" s="4">
        <f t="shared" si="211"/>
        <v>0.11244999999999999</v>
      </c>
      <c r="U1287" s="55">
        <f t="shared" si="212"/>
        <v>0</v>
      </c>
      <c r="V1287" s="55">
        <f t="shared" si="213"/>
        <v>0</v>
      </c>
      <c r="Y1287" s="55">
        <f t="shared" si="214"/>
        <v>0</v>
      </c>
      <c r="Z1287" s="55">
        <f t="shared" si="215"/>
        <v>0</v>
      </c>
      <c r="AA1287" s="55">
        <f t="shared" si="216"/>
        <v>9108916.2369551975</v>
      </c>
      <c r="AB1287" s="55">
        <f t="shared" si="217"/>
        <v>-9712254.5492930785</v>
      </c>
      <c r="AC1287" s="55">
        <f t="shared" si="218"/>
        <v>-603338.31233788095</v>
      </c>
      <c r="AD1287" s="55">
        <f t="shared" si="219"/>
        <v>0</v>
      </c>
      <c r="AE1287" s="14">
        <f t="shared" si="220"/>
        <v>1</v>
      </c>
      <c r="AF1287" s="14">
        <f>PRODUCT($AE$3:$AE1287)</f>
        <v>1.549318229084294</v>
      </c>
      <c r="AG1287" s="120">
        <f>(POWER(AF1287,1/COUNTA($J$3:$J1287))-1)*360/28</f>
        <v>0.10870794921864459</v>
      </c>
    </row>
    <row r="1288" spans="20:33" x14ac:dyDescent="0.25">
      <c r="T1288" s="4">
        <f t="shared" si="211"/>
        <v>0.11244999999999999</v>
      </c>
      <c r="U1288" s="55">
        <f t="shared" si="212"/>
        <v>0</v>
      </c>
      <c r="V1288" s="55">
        <f t="shared" si="213"/>
        <v>0</v>
      </c>
      <c r="Y1288" s="55">
        <f t="shared" si="214"/>
        <v>0</v>
      </c>
      <c r="Z1288" s="55">
        <f t="shared" si="215"/>
        <v>0</v>
      </c>
      <c r="AA1288" s="55">
        <f t="shared" si="216"/>
        <v>9108916.2369551975</v>
      </c>
      <c r="AB1288" s="55">
        <f t="shared" si="217"/>
        <v>-9712254.5492930785</v>
      </c>
      <c r="AC1288" s="55">
        <f t="shared" si="218"/>
        <v>-603338.31233788095</v>
      </c>
      <c r="AD1288" s="55">
        <f t="shared" si="219"/>
        <v>0</v>
      </c>
      <c r="AE1288" s="14">
        <f t="shared" si="220"/>
        <v>1</v>
      </c>
      <c r="AF1288" s="14">
        <f>PRODUCT($AE$3:$AE1288)</f>
        <v>1.549318229084294</v>
      </c>
      <c r="AG1288" s="120">
        <f>(POWER(AF1288,1/COUNTA($J$3:$J1288))-1)*360/28</f>
        <v>0.10870794921864459</v>
      </c>
    </row>
    <row r="1289" spans="20:33" x14ac:dyDescent="0.25">
      <c r="T1289" s="4">
        <f t="shared" si="211"/>
        <v>0.11244999999999999</v>
      </c>
      <c r="U1289" s="55">
        <f t="shared" si="212"/>
        <v>0</v>
      </c>
      <c r="V1289" s="55">
        <f t="shared" si="213"/>
        <v>0</v>
      </c>
      <c r="Y1289" s="55">
        <f t="shared" si="214"/>
        <v>0</v>
      </c>
      <c r="Z1289" s="55">
        <f t="shared" si="215"/>
        <v>0</v>
      </c>
      <c r="AA1289" s="55">
        <f t="shared" si="216"/>
        <v>9108916.2369551975</v>
      </c>
      <c r="AB1289" s="55">
        <f t="shared" si="217"/>
        <v>-9712254.5492930785</v>
      </c>
      <c r="AC1289" s="55">
        <f t="shared" si="218"/>
        <v>-603338.31233788095</v>
      </c>
      <c r="AD1289" s="55">
        <f t="shared" si="219"/>
        <v>0</v>
      </c>
      <c r="AE1289" s="14">
        <f t="shared" si="220"/>
        <v>1</v>
      </c>
      <c r="AF1289" s="14">
        <f>PRODUCT($AE$3:$AE1289)</f>
        <v>1.549318229084294</v>
      </c>
      <c r="AG1289" s="120">
        <f>(POWER(AF1289,1/COUNTA($J$3:$J1289))-1)*360/28</f>
        <v>0.10870794921864459</v>
      </c>
    </row>
    <row r="1290" spans="20:33" x14ac:dyDescent="0.25">
      <c r="T1290" s="4">
        <f t="shared" si="211"/>
        <v>0.11244999999999999</v>
      </c>
      <c r="U1290" s="55">
        <f t="shared" si="212"/>
        <v>0</v>
      </c>
      <c r="V1290" s="55">
        <f t="shared" si="213"/>
        <v>0</v>
      </c>
      <c r="Y1290" s="55">
        <f t="shared" si="214"/>
        <v>0</v>
      </c>
      <c r="Z1290" s="55">
        <f t="shared" si="215"/>
        <v>0</v>
      </c>
      <c r="AA1290" s="55">
        <f t="shared" si="216"/>
        <v>9108916.2369551975</v>
      </c>
      <c r="AB1290" s="55">
        <f t="shared" si="217"/>
        <v>-9712254.5492930785</v>
      </c>
      <c r="AC1290" s="55">
        <f t="shared" si="218"/>
        <v>-603338.31233788095</v>
      </c>
      <c r="AD1290" s="55">
        <f t="shared" si="219"/>
        <v>0</v>
      </c>
      <c r="AE1290" s="14">
        <f t="shared" si="220"/>
        <v>1</v>
      </c>
      <c r="AF1290" s="14">
        <f>PRODUCT($AE$3:$AE1290)</f>
        <v>1.549318229084294</v>
      </c>
      <c r="AG1290" s="120">
        <f>(POWER(AF1290,1/COUNTA($J$3:$J1290))-1)*360/28</f>
        <v>0.10870794921864459</v>
      </c>
    </row>
    <row r="1291" spans="20:33" x14ac:dyDescent="0.25">
      <c r="T1291" s="4">
        <f t="shared" si="211"/>
        <v>0.11244999999999999</v>
      </c>
      <c r="U1291" s="55">
        <f t="shared" si="212"/>
        <v>0</v>
      </c>
      <c r="V1291" s="55">
        <f t="shared" si="213"/>
        <v>0</v>
      </c>
      <c r="Y1291" s="55">
        <f t="shared" si="214"/>
        <v>0</v>
      </c>
      <c r="Z1291" s="55">
        <f t="shared" si="215"/>
        <v>0</v>
      </c>
      <c r="AA1291" s="55">
        <f t="shared" si="216"/>
        <v>9108916.2369551975</v>
      </c>
      <c r="AB1291" s="55">
        <f t="shared" si="217"/>
        <v>-9712254.5492930785</v>
      </c>
      <c r="AC1291" s="55">
        <f t="shared" si="218"/>
        <v>-603338.31233788095</v>
      </c>
      <c r="AD1291" s="55">
        <f t="shared" si="219"/>
        <v>0</v>
      </c>
      <c r="AE1291" s="14">
        <f t="shared" si="220"/>
        <v>1</v>
      </c>
      <c r="AF1291" s="14">
        <f>PRODUCT($AE$3:$AE1291)</f>
        <v>1.549318229084294</v>
      </c>
      <c r="AG1291" s="120">
        <f>(POWER(AF1291,1/COUNTA($J$3:$J1291))-1)*360/28</f>
        <v>0.10870794921864459</v>
      </c>
    </row>
    <row r="1292" spans="20:33" x14ac:dyDescent="0.25">
      <c r="T1292" s="4">
        <f t="shared" si="211"/>
        <v>0.11244999999999999</v>
      </c>
      <c r="U1292" s="55">
        <f t="shared" si="212"/>
        <v>0</v>
      </c>
      <c r="V1292" s="55">
        <f t="shared" si="213"/>
        <v>0</v>
      </c>
      <c r="Y1292" s="55">
        <f t="shared" si="214"/>
        <v>0</v>
      </c>
      <c r="Z1292" s="55">
        <f t="shared" si="215"/>
        <v>0</v>
      </c>
      <c r="AA1292" s="55">
        <f t="shared" si="216"/>
        <v>9108916.2369551975</v>
      </c>
      <c r="AB1292" s="55">
        <f t="shared" si="217"/>
        <v>-9712254.5492930785</v>
      </c>
      <c r="AC1292" s="55">
        <f t="shared" si="218"/>
        <v>-603338.31233788095</v>
      </c>
      <c r="AD1292" s="55">
        <f t="shared" si="219"/>
        <v>0</v>
      </c>
      <c r="AE1292" s="14">
        <f t="shared" si="220"/>
        <v>1</v>
      </c>
      <c r="AF1292" s="14">
        <f>PRODUCT($AE$3:$AE1292)</f>
        <v>1.549318229084294</v>
      </c>
      <c r="AG1292" s="120">
        <f>(POWER(AF1292,1/COUNTA($J$3:$J1292))-1)*360/28</f>
        <v>0.10870794921864459</v>
      </c>
    </row>
    <row r="1293" spans="20:33" x14ac:dyDescent="0.25">
      <c r="T1293" s="4">
        <f t="shared" si="211"/>
        <v>0.11244999999999999</v>
      </c>
      <c r="U1293" s="55">
        <f t="shared" si="212"/>
        <v>0</v>
      </c>
      <c r="V1293" s="55">
        <f t="shared" si="213"/>
        <v>0</v>
      </c>
      <c r="Y1293" s="55">
        <f t="shared" si="214"/>
        <v>0</v>
      </c>
      <c r="Z1293" s="55">
        <f t="shared" si="215"/>
        <v>0</v>
      </c>
      <c r="AA1293" s="55">
        <f t="shared" si="216"/>
        <v>9108916.2369551975</v>
      </c>
      <c r="AB1293" s="55">
        <f t="shared" si="217"/>
        <v>-9712254.5492930785</v>
      </c>
      <c r="AC1293" s="55">
        <f t="shared" si="218"/>
        <v>-603338.31233788095</v>
      </c>
      <c r="AD1293" s="55">
        <f t="shared" si="219"/>
        <v>0</v>
      </c>
      <c r="AE1293" s="14">
        <f t="shared" si="220"/>
        <v>1</v>
      </c>
      <c r="AF1293" s="14">
        <f>PRODUCT($AE$3:$AE1293)</f>
        <v>1.549318229084294</v>
      </c>
      <c r="AG1293" s="120">
        <f>(POWER(AF1293,1/COUNTA($J$3:$J1293))-1)*360/28</f>
        <v>0.10870794921864459</v>
      </c>
    </row>
    <row r="1294" spans="20:33" x14ac:dyDescent="0.25">
      <c r="T1294" s="4">
        <f t="shared" si="211"/>
        <v>0.11244999999999999</v>
      </c>
      <c r="U1294" s="55">
        <f t="shared" si="212"/>
        <v>0</v>
      </c>
      <c r="V1294" s="55">
        <f t="shared" si="213"/>
        <v>0</v>
      </c>
      <c r="Y1294" s="55">
        <f t="shared" si="214"/>
        <v>0</v>
      </c>
      <c r="Z1294" s="55">
        <f t="shared" si="215"/>
        <v>0</v>
      </c>
      <c r="AA1294" s="55">
        <f t="shared" si="216"/>
        <v>9108916.2369551975</v>
      </c>
      <c r="AB1294" s="55">
        <f t="shared" si="217"/>
        <v>-9712254.5492930785</v>
      </c>
      <c r="AC1294" s="55">
        <f t="shared" si="218"/>
        <v>-603338.31233788095</v>
      </c>
      <c r="AD1294" s="55">
        <f t="shared" si="219"/>
        <v>0</v>
      </c>
      <c r="AE1294" s="14">
        <f t="shared" si="220"/>
        <v>1</v>
      </c>
      <c r="AF1294" s="14">
        <f>PRODUCT($AE$3:$AE1294)</f>
        <v>1.549318229084294</v>
      </c>
      <c r="AG1294" s="120">
        <f>(POWER(AF1294,1/COUNTA($J$3:$J1294))-1)*360/28</f>
        <v>0.10870794921864459</v>
      </c>
    </row>
    <row r="1295" spans="20:33" x14ac:dyDescent="0.25">
      <c r="T1295" s="4">
        <f t="shared" si="211"/>
        <v>0.11244999999999999</v>
      </c>
      <c r="U1295" s="55">
        <f t="shared" si="212"/>
        <v>0</v>
      </c>
      <c r="V1295" s="55">
        <f t="shared" si="213"/>
        <v>0</v>
      </c>
      <c r="Y1295" s="55">
        <f t="shared" si="214"/>
        <v>0</v>
      </c>
      <c r="Z1295" s="55">
        <f t="shared" si="215"/>
        <v>0</v>
      </c>
      <c r="AA1295" s="55">
        <f t="shared" si="216"/>
        <v>9108916.2369551975</v>
      </c>
      <c r="AB1295" s="55">
        <f t="shared" si="217"/>
        <v>-9712254.5492930785</v>
      </c>
      <c r="AC1295" s="55">
        <f t="shared" si="218"/>
        <v>-603338.31233788095</v>
      </c>
      <c r="AD1295" s="55">
        <f t="shared" si="219"/>
        <v>0</v>
      </c>
      <c r="AE1295" s="14">
        <f t="shared" si="220"/>
        <v>1</v>
      </c>
      <c r="AF1295" s="14">
        <f>PRODUCT($AE$3:$AE1295)</f>
        <v>1.549318229084294</v>
      </c>
      <c r="AG1295" s="120">
        <f>(POWER(AF1295,1/COUNTA($J$3:$J1295))-1)*360/28</f>
        <v>0.10870794921864459</v>
      </c>
    </row>
    <row r="1296" spans="20:33" x14ac:dyDescent="0.25">
      <c r="T1296" s="4">
        <f t="shared" si="211"/>
        <v>0.11244999999999999</v>
      </c>
      <c r="U1296" s="55">
        <f t="shared" si="212"/>
        <v>0</v>
      </c>
      <c r="V1296" s="55">
        <f t="shared" si="213"/>
        <v>0</v>
      </c>
      <c r="Y1296" s="55">
        <f t="shared" si="214"/>
        <v>0</v>
      </c>
      <c r="Z1296" s="55">
        <f t="shared" si="215"/>
        <v>0</v>
      </c>
      <c r="AA1296" s="55">
        <f t="shared" si="216"/>
        <v>9108916.2369551975</v>
      </c>
      <c r="AB1296" s="55">
        <f t="shared" si="217"/>
        <v>-9712254.5492930785</v>
      </c>
      <c r="AC1296" s="55">
        <f t="shared" si="218"/>
        <v>-603338.31233788095</v>
      </c>
      <c r="AD1296" s="55">
        <f t="shared" si="219"/>
        <v>0</v>
      </c>
      <c r="AE1296" s="14">
        <f t="shared" si="220"/>
        <v>1</v>
      </c>
      <c r="AF1296" s="14">
        <f>PRODUCT($AE$3:$AE1296)</f>
        <v>1.549318229084294</v>
      </c>
      <c r="AG1296" s="120">
        <f>(POWER(AF1296,1/COUNTA($J$3:$J1296))-1)*360/28</f>
        <v>0.10870794921864459</v>
      </c>
    </row>
    <row r="1297" spans="20:33" x14ac:dyDescent="0.25">
      <c r="T1297" s="4">
        <f t="shared" si="211"/>
        <v>0.11244999999999999</v>
      </c>
      <c r="U1297" s="55">
        <f t="shared" si="212"/>
        <v>0</v>
      </c>
      <c r="V1297" s="55">
        <f t="shared" si="213"/>
        <v>0</v>
      </c>
      <c r="Y1297" s="55">
        <f t="shared" si="214"/>
        <v>0</v>
      </c>
      <c r="Z1297" s="55">
        <f t="shared" si="215"/>
        <v>0</v>
      </c>
      <c r="AA1297" s="55">
        <f t="shared" si="216"/>
        <v>9108916.2369551975</v>
      </c>
      <c r="AB1297" s="55">
        <f t="shared" si="217"/>
        <v>-9712254.5492930785</v>
      </c>
      <c r="AC1297" s="55">
        <f t="shared" si="218"/>
        <v>-603338.31233788095</v>
      </c>
      <c r="AD1297" s="55">
        <f t="shared" si="219"/>
        <v>0</v>
      </c>
      <c r="AE1297" s="14">
        <f t="shared" si="220"/>
        <v>1</v>
      </c>
      <c r="AF1297" s="14">
        <f>PRODUCT($AE$3:$AE1297)</f>
        <v>1.549318229084294</v>
      </c>
      <c r="AG1297" s="120">
        <f>(POWER(AF1297,1/COUNTA($J$3:$J1297))-1)*360/28</f>
        <v>0.10870794921864459</v>
      </c>
    </row>
    <row r="1298" spans="20:33" x14ac:dyDescent="0.25">
      <c r="T1298" s="4">
        <f t="shared" si="211"/>
        <v>0.11244999999999999</v>
      </c>
      <c r="U1298" s="55">
        <f t="shared" si="212"/>
        <v>0</v>
      </c>
      <c r="V1298" s="55">
        <f t="shared" si="213"/>
        <v>0</v>
      </c>
      <c r="Y1298" s="55">
        <f t="shared" si="214"/>
        <v>0</v>
      </c>
      <c r="Z1298" s="55">
        <f t="shared" si="215"/>
        <v>0</v>
      </c>
      <c r="AA1298" s="55">
        <f t="shared" si="216"/>
        <v>9108916.2369551975</v>
      </c>
      <c r="AB1298" s="55">
        <f t="shared" si="217"/>
        <v>-9712254.5492930785</v>
      </c>
      <c r="AC1298" s="55">
        <f t="shared" si="218"/>
        <v>-603338.31233788095</v>
      </c>
      <c r="AD1298" s="55">
        <f t="shared" si="219"/>
        <v>0</v>
      </c>
      <c r="AE1298" s="14">
        <f t="shared" si="220"/>
        <v>1</v>
      </c>
      <c r="AF1298" s="14">
        <f>PRODUCT($AE$3:$AE1298)</f>
        <v>1.549318229084294</v>
      </c>
      <c r="AG1298" s="120">
        <f>(POWER(AF1298,1/COUNTA($J$3:$J1298))-1)*360/28</f>
        <v>0.10870794921864459</v>
      </c>
    </row>
    <row r="1299" spans="20:33" x14ac:dyDescent="0.25">
      <c r="T1299" s="4">
        <f t="shared" si="211"/>
        <v>0.11244999999999999</v>
      </c>
      <c r="U1299" s="55">
        <f t="shared" si="212"/>
        <v>0</v>
      </c>
      <c r="V1299" s="55">
        <f t="shared" si="213"/>
        <v>0</v>
      </c>
      <c r="Y1299" s="55">
        <f t="shared" si="214"/>
        <v>0</v>
      </c>
      <c r="Z1299" s="55">
        <f t="shared" si="215"/>
        <v>0</v>
      </c>
      <c r="AA1299" s="55">
        <f t="shared" si="216"/>
        <v>9108916.2369551975</v>
      </c>
      <c r="AB1299" s="55">
        <f t="shared" si="217"/>
        <v>-9712254.5492930785</v>
      </c>
      <c r="AC1299" s="55">
        <f t="shared" si="218"/>
        <v>-603338.31233788095</v>
      </c>
      <c r="AD1299" s="55">
        <f t="shared" si="219"/>
        <v>0</v>
      </c>
      <c r="AE1299" s="14">
        <f t="shared" si="220"/>
        <v>1</v>
      </c>
      <c r="AF1299" s="14">
        <f>PRODUCT($AE$3:$AE1299)</f>
        <v>1.549318229084294</v>
      </c>
      <c r="AG1299" s="120">
        <f>(POWER(AF1299,1/COUNTA($J$3:$J1299))-1)*360/28</f>
        <v>0.10870794921864459</v>
      </c>
    </row>
    <row r="1300" spans="20:33" x14ac:dyDescent="0.25">
      <c r="T1300" s="4">
        <f t="shared" si="211"/>
        <v>0.11244999999999999</v>
      </c>
      <c r="U1300" s="55">
        <f t="shared" si="212"/>
        <v>0</v>
      </c>
      <c r="V1300" s="55">
        <f t="shared" si="213"/>
        <v>0</v>
      </c>
      <c r="Y1300" s="55">
        <f t="shared" si="214"/>
        <v>0</v>
      </c>
      <c r="Z1300" s="55">
        <f t="shared" si="215"/>
        <v>0</v>
      </c>
      <c r="AA1300" s="55">
        <f t="shared" si="216"/>
        <v>9108916.2369551975</v>
      </c>
      <c r="AB1300" s="55">
        <f t="shared" si="217"/>
        <v>-9712254.5492930785</v>
      </c>
      <c r="AC1300" s="55">
        <f t="shared" si="218"/>
        <v>-603338.31233788095</v>
      </c>
      <c r="AD1300" s="55">
        <f t="shared" si="219"/>
        <v>0</v>
      </c>
      <c r="AE1300" s="14">
        <f t="shared" si="220"/>
        <v>1</v>
      </c>
      <c r="AF1300" s="14">
        <f>PRODUCT($AE$3:$AE1300)</f>
        <v>1.549318229084294</v>
      </c>
      <c r="AG1300" s="120">
        <f>(POWER(AF1300,1/COUNTA($J$3:$J1300))-1)*360/28</f>
        <v>0.10870794921864459</v>
      </c>
    </row>
    <row r="1301" spans="20:33" x14ac:dyDescent="0.25">
      <c r="T1301" s="4">
        <f t="shared" si="211"/>
        <v>0.11244999999999999</v>
      </c>
      <c r="U1301" s="55">
        <f t="shared" si="212"/>
        <v>0</v>
      </c>
      <c r="V1301" s="55">
        <f t="shared" si="213"/>
        <v>0</v>
      </c>
      <c r="Y1301" s="55">
        <f t="shared" si="214"/>
        <v>0</v>
      </c>
      <c r="Z1301" s="55">
        <f t="shared" si="215"/>
        <v>0</v>
      </c>
      <c r="AA1301" s="55">
        <f t="shared" si="216"/>
        <v>9108916.2369551975</v>
      </c>
      <c r="AB1301" s="55">
        <f t="shared" si="217"/>
        <v>-9712254.5492930785</v>
      </c>
      <c r="AC1301" s="55">
        <f t="shared" si="218"/>
        <v>-603338.31233788095</v>
      </c>
      <c r="AD1301" s="55">
        <f t="shared" si="219"/>
        <v>0</v>
      </c>
      <c r="AE1301" s="14">
        <f t="shared" si="220"/>
        <v>1</v>
      </c>
      <c r="AF1301" s="14">
        <f>PRODUCT($AE$3:$AE1301)</f>
        <v>1.549318229084294</v>
      </c>
      <c r="AG1301" s="120">
        <f>(POWER(AF1301,1/COUNTA($J$3:$J1301))-1)*360/28</f>
        <v>0.10870794921864459</v>
      </c>
    </row>
    <row r="1302" spans="20:33" x14ac:dyDescent="0.25">
      <c r="T1302" s="4">
        <f t="shared" si="211"/>
        <v>0.11244999999999999</v>
      </c>
      <c r="U1302" s="55">
        <f t="shared" si="212"/>
        <v>0</v>
      </c>
      <c r="V1302" s="55">
        <f t="shared" si="213"/>
        <v>0</v>
      </c>
      <c r="Y1302" s="55">
        <f t="shared" si="214"/>
        <v>0</v>
      </c>
      <c r="Z1302" s="55">
        <f t="shared" si="215"/>
        <v>0</v>
      </c>
      <c r="AA1302" s="55">
        <f t="shared" si="216"/>
        <v>9108916.2369551975</v>
      </c>
      <c r="AB1302" s="55">
        <f t="shared" si="217"/>
        <v>-9712254.5492930785</v>
      </c>
      <c r="AC1302" s="55">
        <f t="shared" si="218"/>
        <v>-603338.31233788095</v>
      </c>
      <c r="AD1302" s="55">
        <f t="shared" si="219"/>
        <v>0</v>
      </c>
      <c r="AE1302" s="14">
        <f t="shared" si="220"/>
        <v>1</v>
      </c>
      <c r="AF1302" s="14">
        <f>PRODUCT($AE$3:$AE1302)</f>
        <v>1.549318229084294</v>
      </c>
      <c r="AG1302" s="120">
        <f>(POWER(AF1302,1/COUNTA($J$3:$J1302))-1)*360/28</f>
        <v>0.10870794921864459</v>
      </c>
    </row>
    <row r="1303" spans="20:33" x14ac:dyDescent="0.25">
      <c r="T1303" s="4">
        <f t="shared" si="211"/>
        <v>0.11244999999999999</v>
      </c>
      <c r="U1303" s="55">
        <f t="shared" si="212"/>
        <v>0</v>
      </c>
      <c r="V1303" s="55">
        <f t="shared" si="213"/>
        <v>0</v>
      </c>
      <c r="Y1303" s="55">
        <f t="shared" si="214"/>
        <v>0</v>
      </c>
      <c r="Z1303" s="55">
        <f t="shared" si="215"/>
        <v>0</v>
      </c>
      <c r="AA1303" s="55">
        <f t="shared" si="216"/>
        <v>9108916.2369551975</v>
      </c>
      <c r="AB1303" s="55">
        <f t="shared" si="217"/>
        <v>-9712254.5492930785</v>
      </c>
      <c r="AC1303" s="55">
        <f t="shared" si="218"/>
        <v>-603338.31233788095</v>
      </c>
      <c r="AD1303" s="55">
        <f t="shared" si="219"/>
        <v>0</v>
      </c>
      <c r="AE1303" s="14">
        <f t="shared" si="220"/>
        <v>1</v>
      </c>
      <c r="AF1303" s="14">
        <f>PRODUCT($AE$3:$AE1303)</f>
        <v>1.549318229084294</v>
      </c>
      <c r="AG1303" s="120">
        <f>(POWER(AF1303,1/COUNTA($J$3:$J1303))-1)*360/28</f>
        <v>0.10870794921864459</v>
      </c>
    </row>
    <row r="1304" spans="20:33" x14ac:dyDescent="0.25">
      <c r="T1304" s="4">
        <f t="shared" si="211"/>
        <v>0.11244999999999999</v>
      </c>
      <c r="U1304" s="55">
        <f t="shared" si="212"/>
        <v>0</v>
      </c>
      <c r="V1304" s="55">
        <f t="shared" si="213"/>
        <v>0</v>
      </c>
      <c r="Y1304" s="55">
        <f t="shared" si="214"/>
        <v>0</v>
      </c>
      <c r="Z1304" s="55">
        <f t="shared" si="215"/>
        <v>0</v>
      </c>
      <c r="AA1304" s="55">
        <f t="shared" si="216"/>
        <v>9108916.2369551975</v>
      </c>
      <c r="AB1304" s="55">
        <f t="shared" si="217"/>
        <v>-9712254.5492930785</v>
      </c>
      <c r="AC1304" s="55">
        <f t="shared" si="218"/>
        <v>-603338.31233788095</v>
      </c>
      <c r="AD1304" s="55">
        <f t="shared" si="219"/>
        <v>0</v>
      </c>
      <c r="AE1304" s="14">
        <f t="shared" si="220"/>
        <v>1</v>
      </c>
      <c r="AF1304" s="14">
        <f>PRODUCT($AE$3:$AE1304)</f>
        <v>1.549318229084294</v>
      </c>
      <c r="AG1304" s="120">
        <f>(POWER(AF1304,1/COUNTA($J$3:$J1304))-1)*360/28</f>
        <v>0.10870794921864459</v>
      </c>
    </row>
    <row r="1305" spans="20:33" x14ac:dyDescent="0.25">
      <c r="T1305" s="4">
        <f t="shared" si="211"/>
        <v>0.11244999999999999</v>
      </c>
      <c r="U1305" s="55">
        <f t="shared" si="212"/>
        <v>0</v>
      </c>
      <c r="V1305" s="55">
        <f t="shared" si="213"/>
        <v>0</v>
      </c>
      <c r="Y1305" s="55">
        <f t="shared" si="214"/>
        <v>0</v>
      </c>
      <c r="Z1305" s="55">
        <f t="shared" si="215"/>
        <v>0</v>
      </c>
      <c r="AA1305" s="55">
        <f t="shared" si="216"/>
        <v>9108916.2369551975</v>
      </c>
      <c r="AB1305" s="55">
        <f t="shared" si="217"/>
        <v>-9712254.5492930785</v>
      </c>
      <c r="AC1305" s="55">
        <f t="shared" si="218"/>
        <v>-603338.31233788095</v>
      </c>
      <c r="AD1305" s="55">
        <f t="shared" si="219"/>
        <v>0</v>
      </c>
      <c r="AE1305" s="14">
        <f t="shared" si="220"/>
        <v>1</v>
      </c>
      <c r="AF1305" s="14">
        <f>PRODUCT($AE$3:$AE1305)</f>
        <v>1.549318229084294</v>
      </c>
      <c r="AG1305" s="120">
        <f>(POWER(AF1305,1/COUNTA($J$3:$J1305))-1)*360/28</f>
        <v>0.10870794921864459</v>
      </c>
    </row>
    <row r="1306" spans="20:33" x14ac:dyDescent="0.25">
      <c r="T1306" s="4">
        <f t="shared" si="211"/>
        <v>0.11244999999999999</v>
      </c>
      <c r="U1306" s="55">
        <f t="shared" si="212"/>
        <v>0</v>
      </c>
      <c r="V1306" s="55">
        <f t="shared" si="213"/>
        <v>0</v>
      </c>
      <c r="Y1306" s="55">
        <f t="shared" si="214"/>
        <v>0</v>
      </c>
      <c r="Z1306" s="55">
        <f t="shared" si="215"/>
        <v>0</v>
      </c>
      <c r="AA1306" s="55">
        <f t="shared" si="216"/>
        <v>9108916.2369551975</v>
      </c>
      <c r="AB1306" s="55">
        <f t="shared" si="217"/>
        <v>-9712254.5492930785</v>
      </c>
      <c r="AC1306" s="55">
        <f t="shared" si="218"/>
        <v>-603338.31233788095</v>
      </c>
      <c r="AD1306" s="55">
        <f t="shared" si="219"/>
        <v>0</v>
      </c>
      <c r="AE1306" s="14">
        <f t="shared" si="220"/>
        <v>1</v>
      </c>
      <c r="AF1306" s="14">
        <f>PRODUCT($AE$3:$AE1306)</f>
        <v>1.549318229084294</v>
      </c>
      <c r="AG1306" s="120">
        <f>(POWER(AF1306,1/COUNTA($J$3:$J1306))-1)*360/28</f>
        <v>0.10870794921864459</v>
      </c>
    </row>
    <row r="1307" spans="20:33" x14ac:dyDescent="0.25">
      <c r="T1307" s="4">
        <f t="shared" si="211"/>
        <v>0.11244999999999999</v>
      </c>
      <c r="U1307" s="55">
        <f t="shared" si="212"/>
        <v>0</v>
      </c>
      <c r="V1307" s="55">
        <f t="shared" si="213"/>
        <v>0</v>
      </c>
      <c r="Y1307" s="55">
        <f t="shared" si="214"/>
        <v>0</v>
      </c>
      <c r="Z1307" s="55">
        <f t="shared" si="215"/>
        <v>0</v>
      </c>
      <c r="AA1307" s="55">
        <f t="shared" si="216"/>
        <v>9108916.2369551975</v>
      </c>
      <c r="AB1307" s="55">
        <f t="shared" si="217"/>
        <v>-9712254.5492930785</v>
      </c>
      <c r="AC1307" s="55">
        <f t="shared" si="218"/>
        <v>-603338.31233788095</v>
      </c>
      <c r="AD1307" s="55">
        <f t="shared" si="219"/>
        <v>0</v>
      </c>
      <c r="AE1307" s="14">
        <f t="shared" si="220"/>
        <v>1</v>
      </c>
      <c r="AF1307" s="14">
        <f>PRODUCT($AE$3:$AE1307)</f>
        <v>1.549318229084294</v>
      </c>
      <c r="AG1307" s="120">
        <f>(POWER(AF1307,1/COUNTA($J$3:$J1307))-1)*360/28</f>
        <v>0.10870794921864459</v>
      </c>
    </row>
    <row r="1308" spans="20:33" x14ac:dyDescent="0.25">
      <c r="T1308" s="4">
        <f t="shared" si="211"/>
        <v>0.11244999999999999</v>
      </c>
      <c r="U1308" s="55">
        <f t="shared" si="212"/>
        <v>0</v>
      </c>
      <c r="V1308" s="55">
        <f t="shared" si="213"/>
        <v>0</v>
      </c>
      <c r="Y1308" s="55">
        <f t="shared" si="214"/>
        <v>0</v>
      </c>
      <c r="Z1308" s="55">
        <f t="shared" si="215"/>
        <v>0</v>
      </c>
      <c r="AA1308" s="55">
        <f t="shared" si="216"/>
        <v>9108916.2369551975</v>
      </c>
      <c r="AB1308" s="55">
        <f t="shared" si="217"/>
        <v>-9712254.5492930785</v>
      </c>
      <c r="AC1308" s="55">
        <f t="shared" si="218"/>
        <v>-603338.31233788095</v>
      </c>
      <c r="AD1308" s="55">
        <f t="shared" si="219"/>
        <v>0</v>
      </c>
      <c r="AE1308" s="14">
        <f t="shared" si="220"/>
        <v>1</v>
      </c>
      <c r="AF1308" s="14">
        <f>PRODUCT($AE$3:$AE1308)</f>
        <v>1.549318229084294</v>
      </c>
      <c r="AG1308" s="120">
        <f>(POWER(AF1308,1/COUNTA($J$3:$J1308))-1)*360/28</f>
        <v>0.10870794921864459</v>
      </c>
    </row>
    <row r="1309" spans="20:33" x14ac:dyDescent="0.25">
      <c r="T1309" s="4">
        <f t="shared" si="211"/>
        <v>0.11244999999999999</v>
      </c>
      <c r="U1309" s="55">
        <f t="shared" si="212"/>
        <v>0</v>
      </c>
      <c r="V1309" s="55">
        <f t="shared" si="213"/>
        <v>0</v>
      </c>
      <c r="Y1309" s="55">
        <f t="shared" si="214"/>
        <v>0</v>
      </c>
      <c r="Z1309" s="55">
        <f t="shared" si="215"/>
        <v>0</v>
      </c>
      <c r="AA1309" s="55">
        <f t="shared" si="216"/>
        <v>9108916.2369551975</v>
      </c>
      <c r="AB1309" s="55">
        <f t="shared" si="217"/>
        <v>-9712254.5492930785</v>
      </c>
      <c r="AC1309" s="55">
        <f t="shared" si="218"/>
        <v>-603338.31233788095</v>
      </c>
      <c r="AD1309" s="55">
        <f t="shared" si="219"/>
        <v>0</v>
      </c>
      <c r="AE1309" s="14">
        <f t="shared" si="220"/>
        <v>1</v>
      </c>
      <c r="AF1309" s="14">
        <f>PRODUCT($AE$3:$AE1309)</f>
        <v>1.549318229084294</v>
      </c>
      <c r="AG1309" s="120">
        <f>(POWER(AF1309,1/COUNTA($J$3:$J1309))-1)*360/28</f>
        <v>0.10870794921864459</v>
      </c>
    </row>
    <row r="1310" spans="20:33" x14ac:dyDescent="0.25">
      <c r="T1310" s="4">
        <f t="shared" si="211"/>
        <v>0.11244999999999999</v>
      </c>
      <c r="U1310" s="55">
        <f t="shared" si="212"/>
        <v>0</v>
      </c>
      <c r="V1310" s="55">
        <f t="shared" si="213"/>
        <v>0</v>
      </c>
      <c r="Y1310" s="55">
        <f t="shared" si="214"/>
        <v>0</v>
      </c>
      <c r="Z1310" s="55">
        <f t="shared" si="215"/>
        <v>0</v>
      </c>
      <c r="AA1310" s="55">
        <f t="shared" si="216"/>
        <v>9108916.2369551975</v>
      </c>
      <c r="AB1310" s="55">
        <f t="shared" si="217"/>
        <v>-9712254.5492930785</v>
      </c>
      <c r="AC1310" s="55">
        <f t="shared" si="218"/>
        <v>-603338.31233788095</v>
      </c>
      <c r="AD1310" s="55">
        <f t="shared" si="219"/>
        <v>0</v>
      </c>
      <c r="AE1310" s="14">
        <f t="shared" si="220"/>
        <v>1</v>
      </c>
      <c r="AF1310" s="14">
        <f>PRODUCT($AE$3:$AE1310)</f>
        <v>1.549318229084294</v>
      </c>
      <c r="AG1310" s="120">
        <f>(POWER(AF1310,1/COUNTA($J$3:$J1310))-1)*360/28</f>
        <v>0.10870794921864459</v>
      </c>
    </row>
    <row r="1311" spans="20:33" x14ac:dyDescent="0.25">
      <c r="T1311" s="4">
        <f t="shared" si="211"/>
        <v>0.11244999999999999</v>
      </c>
      <c r="U1311" s="55">
        <f t="shared" si="212"/>
        <v>0</v>
      </c>
      <c r="V1311" s="55">
        <f t="shared" si="213"/>
        <v>0</v>
      </c>
      <c r="Y1311" s="55">
        <f t="shared" si="214"/>
        <v>0</v>
      </c>
      <c r="Z1311" s="55">
        <f t="shared" si="215"/>
        <v>0</v>
      </c>
      <c r="AA1311" s="55">
        <f t="shared" si="216"/>
        <v>9108916.2369551975</v>
      </c>
      <c r="AB1311" s="55">
        <f t="shared" si="217"/>
        <v>-9712254.5492930785</v>
      </c>
      <c r="AC1311" s="55">
        <f t="shared" si="218"/>
        <v>-603338.31233788095</v>
      </c>
      <c r="AD1311" s="55">
        <f t="shared" si="219"/>
        <v>0</v>
      </c>
      <c r="AE1311" s="14">
        <f t="shared" si="220"/>
        <v>1</v>
      </c>
      <c r="AF1311" s="14">
        <f>PRODUCT($AE$3:$AE1311)</f>
        <v>1.549318229084294</v>
      </c>
      <c r="AG1311" s="120">
        <f>(POWER(AF1311,1/COUNTA($J$3:$J1311))-1)*360/28</f>
        <v>0.10870794921864459</v>
      </c>
    </row>
    <row r="1312" spans="20:33" x14ac:dyDescent="0.25">
      <c r="T1312" s="4">
        <f t="shared" si="211"/>
        <v>0.11244999999999999</v>
      </c>
      <c r="U1312" s="55">
        <f t="shared" si="212"/>
        <v>0</v>
      </c>
      <c r="V1312" s="55">
        <f t="shared" si="213"/>
        <v>0</v>
      </c>
      <c r="Y1312" s="55">
        <f t="shared" si="214"/>
        <v>0</v>
      </c>
      <c r="Z1312" s="55">
        <f t="shared" si="215"/>
        <v>0</v>
      </c>
      <c r="AA1312" s="55">
        <f t="shared" si="216"/>
        <v>9108916.2369551975</v>
      </c>
      <c r="AB1312" s="55">
        <f t="shared" si="217"/>
        <v>-9712254.5492930785</v>
      </c>
      <c r="AC1312" s="55">
        <f t="shared" si="218"/>
        <v>-603338.31233788095</v>
      </c>
      <c r="AD1312" s="55">
        <f t="shared" si="219"/>
        <v>0</v>
      </c>
      <c r="AE1312" s="14">
        <f t="shared" si="220"/>
        <v>1</v>
      </c>
      <c r="AF1312" s="14">
        <f>PRODUCT($AE$3:$AE1312)</f>
        <v>1.549318229084294</v>
      </c>
      <c r="AG1312" s="120">
        <f>(POWER(AF1312,1/COUNTA($J$3:$J1312))-1)*360/28</f>
        <v>0.10870794921864459</v>
      </c>
    </row>
    <row r="1313" spans="20:33" x14ac:dyDescent="0.25">
      <c r="T1313" s="4">
        <f t="shared" si="211"/>
        <v>0.11244999999999999</v>
      </c>
      <c r="U1313" s="55">
        <f t="shared" si="212"/>
        <v>0</v>
      </c>
      <c r="V1313" s="55">
        <f t="shared" si="213"/>
        <v>0</v>
      </c>
      <c r="Y1313" s="55">
        <f t="shared" si="214"/>
        <v>0</v>
      </c>
      <c r="Z1313" s="55">
        <f t="shared" si="215"/>
        <v>0</v>
      </c>
      <c r="AA1313" s="55">
        <f t="shared" si="216"/>
        <v>9108916.2369551975</v>
      </c>
      <c r="AB1313" s="55">
        <f t="shared" si="217"/>
        <v>-9712254.5492930785</v>
      </c>
      <c r="AC1313" s="55">
        <f t="shared" si="218"/>
        <v>-603338.31233788095</v>
      </c>
      <c r="AD1313" s="55">
        <f t="shared" si="219"/>
        <v>0</v>
      </c>
      <c r="AE1313" s="14">
        <f t="shared" si="220"/>
        <v>1</v>
      </c>
      <c r="AF1313" s="14">
        <f>PRODUCT($AE$3:$AE1313)</f>
        <v>1.549318229084294</v>
      </c>
      <c r="AG1313" s="120">
        <f>(POWER(AF1313,1/COUNTA($J$3:$J1313))-1)*360/28</f>
        <v>0.10870794921864459</v>
      </c>
    </row>
    <row r="1314" spans="20:33" x14ac:dyDescent="0.25">
      <c r="T1314" s="4">
        <f t="shared" si="211"/>
        <v>0.11244999999999999</v>
      </c>
      <c r="U1314" s="55">
        <f t="shared" si="212"/>
        <v>0</v>
      </c>
      <c r="V1314" s="55">
        <f t="shared" si="213"/>
        <v>0</v>
      </c>
      <c r="Y1314" s="55">
        <f t="shared" si="214"/>
        <v>0</v>
      </c>
      <c r="Z1314" s="55">
        <f t="shared" si="215"/>
        <v>0</v>
      </c>
      <c r="AA1314" s="55">
        <f t="shared" si="216"/>
        <v>9108916.2369551975</v>
      </c>
      <c r="AB1314" s="55">
        <f t="shared" si="217"/>
        <v>-9712254.5492930785</v>
      </c>
      <c r="AC1314" s="55">
        <f t="shared" si="218"/>
        <v>-603338.31233788095</v>
      </c>
      <c r="AD1314" s="55">
        <f t="shared" si="219"/>
        <v>0</v>
      </c>
      <c r="AE1314" s="14">
        <f t="shared" si="220"/>
        <v>1</v>
      </c>
      <c r="AF1314" s="14">
        <f>PRODUCT($AE$3:$AE1314)</f>
        <v>1.549318229084294</v>
      </c>
      <c r="AG1314" s="120">
        <f>(POWER(AF1314,1/COUNTA($J$3:$J1314))-1)*360/28</f>
        <v>0.10870794921864459</v>
      </c>
    </row>
    <row r="1315" spans="20:33" x14ac:dyDescent="0.25">
      <c r="T1315" s="4">
        <f t="shared" si="211"/>
        <v>0.11244999999999999</v>
      </c>
      <c r="U1315" s="55">
        <f t="shared" si="212"/>
        <v>0</v>
      </c>
      <c r="V1315" s="55">
        <f t="shared" si="213"/>
        <v>0</v>
      </c>
      <c r="Y1315" s="55">
        <f t="shared" si="214"/>
        <v>0</v>
      </c>
      <c r="Z1315" s="55">
        <f t="shared" si="215"/>
        <v>0</v>
      </c>
      <c r="AA1315" s="55">
        <f t="shared" si="216"/>
        <v>9108916.2369551975</v>
      </c>
      <c r="AB1315" s="55">
        <f t="shared" si="217"/>
        <v>-9712254.5492930785</v>
      </c>
      <c r="AC1315" s="55">
        <f t="shared" si="218"/>
        <v>-603338.31233788095</v>
      </c>
      <c r="AD1315" s="55">
        <f t="shared" si="219"/>
        <v>0</v>
      </c>
      <c r="AE1315" s="14">
        <f t="shared" si="220"/>
        <v>1</v>
      </c>
      <c r="AF1315" s="14">
        <f>PRODUCT($AE$3:$AE1315)</f>
        <v>1.549318229084294</v>
      </c>
      <c r="AG1315" s="120">
        <f>(POWER(AF1315,1/COUNTA($J$3:$J1315))-1)*360/28</f>
        <v>0.10870794921864459</v>
      </c>
    </row>
    <row r="1316" spans="20:33" x14ac:dyDescent="0.25">
      <c r="T1316" s="4">
        <f t="shared" si="211"/>
        <v>0.11244999999999999</v>
      </c>
      <c r="U1316" s="55">
        <f t="shared" si="212"/>
        <v>0</v>
      </c>
      <c r="V1316" s="55">
        <f t="shared" si="213"/>
        <v>0</v>
      </c>
      <c r="Y1316" s="55">
        <f t="shared" si="214"/>
        <v>0</v>
      </c>
      <c r="Z1316" s="55">
        <f t="shared" si="215"/>
        <v>0</v>
      </c>
      <c r="AA1316" s="55">
        <f t="shared" si="216"/>
        <v>9108916.2369551975</v>
      </c>
      <c r="AB1316" s="55">
        <f t="shared" si="217"/>
        <v>-9712254.5492930785</v>
      </c>
      <c r="AC1316" s="55">
        <f t="shared" si="218"/>
        <v>-603338.31233788095</v>
      </c>
      <c r="AD1316" s="55">
        <f t="shared" si="219"/>
        <v>0</v>
      </c>
      <c r="AE1316" s="14">
        <f t="shared" si="220"/>
        <v>1</v>
      </c>
      <c r="AF1316" s="14">
        <f>PRODUCT($AE$3:$AE1316)</f>
        <v>1.549318229084294</v>
      </c>
      <c r="AG1316" s="120">
        <f>(POWER(AF1316,1/COUNTA($J$3:$J1316))-1)*360/28</f>
        <v>0.10870794921864459</v>
      </c>
    </row>
    <row r="1317" spans="20:33" x14ac:dyDescent="0.25">
      <c r="T1317" s="4">
        <f t="shared" si="211"/>
        <v>0.11244999999999999</v>
      </c>
      <c r="U1317" s="55">
        <f t="shared" si="212"/>
        <v>0</v>
      </c>
      <c r="V1317" s="55">
        <f t="shared" si="213"/>
        <v>0</v>
      </c>
      <c r="Y1317" s="55">
        <f t="shared" si="214"/>
        <v>0</v>
      </c>
      <c r="Z1317" s="55">
        <f t="shared" si="215"/>
        <v>0</v>
      </c>
      <c r="AA1317" s="55">
        <f t="shared" si="216"/>
        <v>9108916.2369551975</v>
      </c>
      <c r="AB1317" s="55">
        <f t="shared" si="217"/>
        <v>-9712254.5492930785</v>
      </c>
      <c r="AC1317" s="55">
        <f t="shared" si="218"/>
        <v>-603338.31233788095</v>
      </c>
      <c r="AD1317" s="55">
        <f t="shared" si="219"/>
        <v>0</v>
      </c>
      <c r="AE1317" s="14">
        <f t="shared" si="220"/>
        <v>1</v>
      </c>
      <c r="AF1317" s="14">
        <f>PRODUCT($AE$3:$AE1317)</f>
        <v>1.549318229084294</v>
      </c>
      <c r="AG1317" s="120">
        <f>(POWER(AF1317,1/COUNTA($J$3:$J1317))-1)*360/28</f>
        <v>0.10870794921864459</v>
      </c>
    </row>
    <row r="1318" spans="20:33" x14ac:dyDescent="0.25">
      <c r="T1318" s="4">
        <f t="shared" si="211"/>
        <v>0.11244999999999999</v>
      </c>
      <c r="U1318" s="55">
        <f t="shared" si="212"/>
        <v>0</v>
      </c>
      <c r="V1318" s="55">
        <f t="shared" si="213"/>
        <v>0</v>
      </c>
      <c r="Y1318" s="55">
        <f t="shared" si="214"/>
        <v>0</v>
      </c>
      <c r="Z1318" s="55">
        <f t="shared" si="215"/>
        <v>0</v>
      </c>
      <c r="AA1318" s="55">
        <f t="shared" si="216"/>
        <v>9108916.2369551975</v>
      </c>
      <c r="AB1318" s="55">
        <f t="shared" si="217"/>
        <v>-9712254.5492930785</v>
      </c>
      <c r="AC1318" s="55">
        <f t="shared" si="218"/>
        <v>-603338.31233788095</v>
      </c>
      <c r="AD1318" s="55">
        <f t="shared" si="219"/>
        <v>0</v>
      </c>
      <c r="AE1318" s="14">
        <f t="shared" si="220"/>
        <v>1</v>
      </c>
      <c r="AF1318" s="14">
        <f>PRODUCT($AE$3:$AE1318)</f>
        <v>1.549318229084294</v>
      </c>
      <c r="AG1318" s="120">
        <f>(POWER(AF1318,1/COUNTA($J$3:$J1318))-1)*360/28</f>
        <v>0.10870794921864459</v>
      </c>
    </row>
    <row r="1319" spans="20:33" x14ac:dyDescent="0.25">
      <c r="T1319" s="4">
        <f t="shared" si="211"/>
        <v>0.11244999999999999</v>
      </c>
      <c r="U1319" s="55">
        <f t="shared" si="212"/>
        <v>0</v>
      </c>
      <c r="V1319" s="55">
        <f t="shared" si="213"/>
        <v>0</v>
      </c>
      <c r="Y1319" s="55">
        <f t="shared" si="214"/>
        <v>0</v>
      </c>
      <c r="Z1319" s="55">
        <f t="shared" si="215"/>
        <v>0</v>
      </c>
      <c r="AA1319" s="55">
        <f t="shared" si="216"/>
        <v>9108916.2369551975</v>
      </c>
      <c r="AB1319" s="55">
        <f t="shared" si="217"/>
        <v>-9712254.5492930785</v>
      </c>
      <c r="AC1319" s="55">
        <f t="shared" si="218"/>
        <v>-603338.31233788095</v>
      </c>
      <c r="AD1319" s="55">
        <f t="shared" si="219"/>
        <v>0</v>
      </c>
      <c r="AE1319" s="14">
        <f t="shared" si="220"/>
        <v>1</v>
      </c>
      <c r="AF1319" s="14">
        <f>PRODUCT($AE$3:$AE1319)</f>
        <v>1.549318229084294</v>
      </c>
      <c r="AG1319" s="120">
        <f>(POWER(AF1319,1/COUNTA($J$3:$J1319))-1)*360/28</f>
        <v>0.10870794921864459</v>
      </c>
    </row>
    <row r="1320" spans="20:33" x14ac:dyDescent="0.25">
      <c r="T1320" s="4">
        <f t="shared" si="211"/>
        <v>0.11244999999999999</v>
      </c>
      <c r="U1320" s="55">
        <f t="shared" si="212"/>
        <v>0</v>
      </c>
      <c r="V1320" s="55">
        <f t="shared" si="213"/>
        <v>0</v>
      </c>
      <c r="Y1320" s="55">
        <f t="shared" si="214"/>
        <v>0</v>
      </c>
      <c r="Z1320" s="55">
        <f t="shared" si="215"/>
        <v>0</v>
      </c>
      <c r="AA1320" s="55">
        <f t="shared" si="216"/>
        <v>9108916.2369551975</v>
      </c>
      <c r="AB1320" s="55">
        <f t="shared" si="217"/>
        <v>-9712254.5492930785</v>
      </c>
      <c r="AC1320" s="55">
        <f t="shared" si="218"/>
        <v>-603338.31233788095</v>
      </c>
      <c r="AD1320" s="55">
        <f t="shared" si="219"/>
        <v>0</v>
      </c>
      <c r="AE1320" s="14">
        <f t="shared" si="220"/>
        <v>1</v>
      </c>
      <c r="AF1320" s="14">
        <f>PRODUCT($AE$3:$AE1320)</f>
        <v>1.549318229084294</v>
      </c>
      <c r="AG1320" s="120">
        <f>(POWER(AF1320,1/COUNTA($J$3:$J1320))-1)*360/28</f>
        <v>0.10870794921864459</v>
      </c>
    </row>
    <row r="1321" spans="20:33" x14ac:dyDescent="0.25">
      <c r="T1321" s="4">
        <f t="shared" si="211"/>
        <v>0.11244999999999999</v>
      </c>
      <c r="U1321" s="55">
        <f t="shared" si="212"/>
        <v>0</v>
      </c>
      <c r="V1321" s="55">
        <f t="shared" si="213"/>
        <v>0</v>
      </c>
      <c r="Y1321" s="55">
        <f t="shared" si="214"/>
        <v>0</v>
      </c>
      <c r="Z1321" s="55">
        <f t="shared" si="215"/>
        <v>0</v>
      </c>
      <c r="AA1321" s="55">
        <f t="shared" si="216"/>
        <v>9108916.2369551975</v>
      </c>
      <c r="AB1321" s="55">
        <f t="shared" si="217"/>
        <v>-9712254.5492930785</v>
      </c>
      <c r="AC1321" s="55">
        <f t="shared" si="218"/>
        <v>-603338.31233788095</v>
      </c>
      <c r="AD1321" s="55">
        <f t="shared" si="219"/>
        <v>0</v>
      </c>
      <c r="AE1321" s="14">
        <f t="shared" si="220"/>
        <v>1</v>
      </c>
      <c r="AF1321" s="14">
        <f>PRODUCT($AE$3:$AE1321)</f>
        <v>1.549318229084294</v>
      </c>
      <c r="AG1321" s="120">
        <f>(POWER(AF1321,1/COUNTA($J$3:$J1321))-1)*360/28</f>
        <v>0.10870794921864459</v>
      </c>
    </row>
    <row r="1322" spans="20:33" x14ac:dyDescent="0.25">
      <c r="T1322" s="4">
        <f t="shared" si="211"/>
        <v>0.11244999999999999</v>
      </c>
      <c r="U1322" s="55">
        <f t="shared" si="212"/>
        <v>0</v>
      </c>
      <c r="V1322" s="55">
        <f t="shared" si="213"/>
        <v>0</v>
      </c>
      <c r="Y1322" s="55">
        <f t="shared" si="214"/>
        <v>0</v>
      </c>
      <c r="Z1322" s="55">
        <f t="shared" si="215"/>
        <v>0</v>
      </c>
      <c r="AA1322" s="55">
        <f t="shared" si="216"/>
        <v>9108916.2369551975</v>
      </c>
      <c r="AB1322" s="55">
        <f t="shared" si="217"/>
        <v>-9712254.5492930785</v>
      </c>
      <c r="AC1322" s="55">
        <f t="shared" si="218"/>
        <v>-603338.31233788095</v>
      </c>
      <c r="AD1322" s="55">
        <f t="shared" si="219"/>
        <v>0</v>
      </c>
      <c r="AE1322" s="14">
        <f t="shared" si="220"/>
        <v>1</v>
      </c>
      <c r="AF1322" s="14">
        <f>PRODUCT($AE$3:$AE1322)</f>
        <v>1.549318229084294</v>
      </c>
      <c r="AG1322" s="120">
        <f>(POWER(AF1322,1/COUNTA($J$3:$J1322))-1)*360/28</f>
        <v>0.10870794921864459</v>
      </c>
    </row>
    <row r="1323" spans="20:33" x14ac:dyDescent="0.25">
      <c r="T1323" s="4">
        <f t="shared" si="211"/>
        <v>0.11244999999999999</v>
      </c>
      <c r="U1323" s="55">
        <f t="shared" si="212"/>
        <v>0</v>
      </c>
      <c r="V1323" s="55">
        <f t="shared" si="213"/>
        <v>0</v>
      </c>
      <c r="Y1323" s="55">
        <f t="shared" si="214"/>
        <v>0</v>
      </c>
      <c r="Z1323" s="55">
        <f t="shared" si="215"/>
        <v>0</v>
      </c>
      <c r="AA1323" s="55">
        <f t="shared" si="216"/>
        <v>9108916.2369551975</v>
      </c>
      <c r="AB1323" s="55">
        <f t="shared" si="217"/>
        <v>-9712254.5492930785</v>
      </c>
      <c r="AC1323" s="55">
        <f t="shared" si="218"/>
        <v>-603338.31233788095</v>
      </c>
      <c r="AD1323" s="55">
        <f t="shared" si="219"/>
        <v>0</v>
      </c>
      <c r="AE1323" s="14">
        <f t="shared" si="220"/>
        <v>1</v>
      </c>
      <c r="AF1323" s="14">
        <f>PRODUCT($AE$3:$AE1323)</f>
        <v>1.549318229084294</v>
      </c>
      <c r="AG1323" s="120">
        <f>(POWER(AF1323,1/COUNTA($J$3:$J1323))-1)*360/28</f>
        <v>0.10870794921864459</v>
      </c>
    </row>
    <row r="1324" spans="20:33" x14ac:dyDescent="0.25">
      <c r="T1324" s="4">
        <f t="shared" si="211"/>
        <v>0.11244999999999999</v>
      </c>
      <c r="U1324" s="55">
        <f t="shared" si="212"/>
        <v>0</v>
      </c>
      <c r="V1324" s="55">
        <f t="shared" si="213"/>
        <v>0</v>
      </c>
      <c r="Y1324" s="55">
        <f t="shared" si="214"/>
        <v>0</v>
      </c>
      <c r="Z1324" s="55">
        <f t="shared" si="215"/>
        <v>0</v>
      </c>
      <c r="AA1324" s="55">
        <f t="shared" si="216"/>
        <v>9108916.2369551975</v>
      </c>
      <c r="AB1324" s="55">
        <f t="shared" si="217"/>
        <v>-9712254.5492930785</v>
      </c>
      <c r="AC1324" s="55">
        <f t="shared" si="218"/>
        <v>-603338.31233788095</v>
      </c>
      <c r="AD1324" s="55">
        <f t="shared" si="219"/>
        <v>0</v>
      </c>
      <c r="AE1324" s="14">
        <f t="shared" si="220"/>
        <v>1</v>
      </c>
      <c r="AF1324" s="14">
        <f>PRODUCT($AE$3:$AE1324)</f>
        <v>1.549318229084294</v>
      </c>
      <c r="AG1324" s="120">
        <f>(POWER(AF1324,1/COUNTA($J$3:$J1324))-1)*360/28</f>
        <v>0.10870794921864459</v>
      </c>
    </row>
    <row r="1325" spans="20:33" x14ac:dyDescent="0.25">
      <c r="T1325" s="4">
        <f t="shared" si="211"/>
        <v>0.11244999999999999</v>
      </c>
      <c r="U1325" s="55">
        <f t="shared" si="212"/>
        <v>0</v>
      </c>
      <c r="V1325" s="55">
        <f t="shared" si="213"/>
        <v>0</v>
      </c>
      <c r="Y1325" s="55">
        <f t="shared" si="214"/>
        <v>0</v>
      </c>
      <c r="Z1325" s="55">
        <f t="shared" si="215"/>
        <v>0</v>
      </c>
      <c r="AA1325" s="55">
        <f t="shared" si="216"/>
        <v>9108916.2369551975</v>
      </c>
      <c r="AB1325" s="55">
        <f t="shared" si="217"/>
        <v>-9712254.5492930785</v>
      </c>
      <c r="AC1325" s="55">
        <f t="shared" si="218"/>
        <v>-603338.31233788095</v>
      </c>
      <c r="AD1325" s="55">
        <f t="shared" si="219"/>
        <v>0</v>
      </c>
      <c r="AE1325" s="14">
        <f t="shared" si="220"/>
        <v>1</v>
      </c>
      <c r="AF1325" s="14">
        <f>PRODUCT($AE$3:$AE1325)</f>
        <v>1.549318229084294</v>
      </c>
      <c r="AG1325" s="120">
        <f>(POWER(AF1325,1/COUNTA($J$3:$J1325))-1)*360/28</f>
        <v>0.10870794921864459</v>
      </c>
    </row>
    <row r="1326" spans="20:33" x14ac:dyDescent="0.25">
      <c r="T1326" s="4">
        <f t="shared" si="211"/>
        <v>0.11244999999999999</v>
      </c>
      <c r="U1326" s="55">
        <f t="shared" si="212"/>
        <v>0</v>
      </c>
      <c r="V1326" s="55">
        <f t="shared" si="213"/>
        <v>0</v>
      </c>
      <c r="Y1326" s="55">
        <f t="shared" si="214"/>
        <v>0</v>
      </c>
      <c r="Z1326" s="55">
        <f t="shared" si="215"/>
        <v>0</v>
      </c>
      <c r="AA1326" s="55">
        <f t="shared" si="216"/>
        <v>9108916.2369551975</v>
      </c>
      <c r="AB1326" s="55">
        <f t="shared" si="217"/>
        <v>-9712254.5492930785</v>
      </c>
      <c r="AC1326" s="55">
        <f t="shared" si="218"/>
        <v>-603338.31233788095</v>
      </c>
      <c r="AD1326" s="55">
        <f t="shared" si="219"/>
        <v>0</v>
      </c>
      <c r="AE1326" s="14">
        <f t="shared" si="220"/>
        <v>1</v>
      </c>
      <c r="AF1326" s="14">
        <f>PRODUCT($AE$3:$AE1326)</f>
        <v>1.549318229084294</v>
      </c>
      <c r="AG1326" s="120">
        <f>(POWER(AF1326,1/COUNTA($J$3:$J1326))-1)*360/28</f>
        <v>0.10870794921864459</v>
      </c>
    </row>
    <row r="1327" spans="20:33" x14ac:dyDescent="0.25">
      <c r="T1327" s="4">
        <f t="shared" si="211"/>
        <v>0.11244999999999999</v>
      </c>
      <c r="U1327" s="55">
        <f t="shared" si="212"/>
        <v>0</v>
      </c>
      <c r="V1327" s="55">
        <f t="shared" si="213"/>
        <v>0</v>
      </c>
      <c r="Y1327" s="55">
        <f t="shared" si="214"/>
        <v>0</v>
      </c>
      <c r="Z1327" s="55">
        <f t="shared" si="215"/>
        <v>0</v>
      </c>
      <c r="AA1327" s="55">
        <f t="shared" si="216"/>
        <v>9108916.2369551975</v>
      </c>
      <c r="AB1327" s="55">
        <f t="shared" si="217"/>
        <v>-9712254.5492930785</v>
      </c>
      <c r="AC1327" s="55">
        <f t="shared" si="218"/>
        <v>-603338.31233788095</v>
      </c>
      <c r="AD1327" s="55">
        <f t="shared" si="219"/>
        <v>0</v>
      </c>
      <c r="AE1327" s="14">
        <f t="shared" si="220"/>
        <v>1</v>
      </c>
      <c r="AF1327" s="14">
        <f>PRODUCT($AE$3:$AE1327)</f>
        <v>1.549318229084294</v>
      </c>
      <c r="AG1327" s="120">
        <f>(POWER(AF1327,1/COUNTA($J$3:$J1327))-1)*360/28</f>
        <v>0.10870794921864459</v>
      </c>
    </row>
    <row r="1328" spans="20:33" x14ac:dyDescent="0.25">
      <c r="T1328" s="4">
        <f t="shared" si="211"/>
        <v>0.11244999999999999</v>
      </c>
      <c r="U1328" s="55">
        <f t="shared" si="212"/>
        <v>0</v>
      </c>
      <c r="V1328" s="55">
        <f t="shared" si="213"/>
        <v>0</v>
      </c>
      <c r="Y1328" s="55">
        <f t="shared" si="214"/>
        <v>0</v>
      </c>
      <c r="Z1328" s="55">
        <f t="shared" si="215"/>
        <v>0</v>
      </c>
      <c r="AA1328" s="55">
        <f t="shared" si="216"/>
        <v>9108916.2369551975</v>
      </c>
      <c r="AB1328" s="55">
        <f t="shared" si="217"/>
        <v>-9712254.5492930785</v>
      </c>
      <c r="AC1328" s="55">
        <f t="shared" si="218"/>
        <v>-603338.31233788095</v>
      </c>
      <c r="AD1328" s="55">
        <f t="shared" si="219"/>
        <v>0</v>
      </c>
      <c r="AE1328" s="14">
        <f t="shared" si="220"/>
        <v>1</v>
      </c>
      <c r="AF1328" s="14">
        <f>PRODUCT($AE$3:$AE1328)</f>
        <v>1.549318229084294</v>
      </c>
      <c r="AG1328" s="120">
        <f>(POWER(AF1328,1/COUNTA($J$3:$J1328))-1)*360/28</f>
        <v>0.10870794921864459</v>
      </c>
    </row>
    <row r="1329" spans="20:33" x14ac:dyDescent="0.25">
      <c r="T1329" s="4">
        <f t="shared" si="211"/>
        <v>0.11244999999999999</v>
      </c>
      <c r="U1329" s="55">
        <f t="shared" si="212"/>
        <v>0</v>
      </c>
      <c r="V1329" s="55">
        <f t="shared" si="213"/>
        <v>0</v>
      </c>
      <c r="Y1329" s="55">
        <f t="shared" si="214"/>
        <v>0</v>
      </c>
      <c r="Z1329" s="55">
        <f t="shared" si="215"/>
        <v>0</v>
      </c>
      <c r="AA1329" s="55">
        <f t="shared" si="216"/>
        <v>9108916.2369551975</v>
      </c>
      <c r="AB1329" s="55">
        <f t="shared" si="217"/>
        <v>-9712254.5492930785</v>
      </c>
      <c r="AC1329" s="55">
        <f t="shared" si="218"/>
        <v>-603338.31233788095</v>
      </c>
      <c r="AD1329" s="55">
        <f t="shared" si="219"/>
        <v>0</v>
      </c>
      <c r="AE1329" s="14">
        <f t="shared" si="220"/>
        <v>1</v>
      </c>
      <c r="AF1329" s="14">
        <f>PRODUCT($AE$3:$AE1329)</f>
        <v>1.549318229084294</v>
      </c>
      <c r="AG1329" s="120">
        <f>(POWER(AF1329,1/COUNTA($J$3:$J1329))-1)*360/28</f>
        <v>0.10870794921864459</v>
      </c>
    </row>
    <row r="1330" spans="20:33" x14ac:dyDescent="0.25">
      <c r="T1330" s="4">
        <f t="shared" si="211"/>
        <v>0.11244999999999999</v>
      </c>
      <c r="U1330" s="55">
        <f t="shared" si="212"/>
        <v>0</v>
      </c>
      <c r="V1330" s="55">
        <f t="shared" si="213"/>
        <v>0</v>
      </c>
      <c r="Y1330" s="55">
        <f t="shared" si="214"/>
        <v>0</v>
      </c>
      <c r="Z1330" s="55">
        <f t="shared" si="215"/>
        <v>0</v>
      </c>
      <c r="AA1330" s="55">
        <f t="shared" si="216"/>
        <v>9108916.2369551975</v>
      </c>
      <c r="AB1330" s="55">
        <f t="shared" si="217"/>
        <v>-9712254.5492930785</v>
      </c>
      <c r="AC1330" s="55">
        <f t="shared" si="218"/>
        <v>-603338.31233788095</v>
      </c>
      <c r="AD1330" s="55">
        <f t="shared" si="219"/>
        <v>0</v>
      </c>
      <c r="AE1330" s="14">
        <f t="shared" si="220"/>
        <v>1</v>
      </c>
      <c r="AF1330" s="14">
        <f>PRODUCT($AE$3:$AE1330)</f>
        <v>1.549318229084294</v>
      </c>
      <c r="AG1330" s="120">
        <f>(POWER(AF1330,1/COUNTA($J$3:$J1330))-1)*360/28</f>
        <v>0.10870794921864459</v>
      </c>
    </row>
    <row r="1331" spans="20:33" x14ac:dyDescent="0.25">
      <c r="T1331" s="4">
        <f t="shared" si="211"/>
        <v>0.11244999999999999</v>
      </c>
      <c r="U1331" s="55">
        <f t="shared" si="212"/>
        <v>0</v>
      </c>
      <c r="V1331" s="55">
        <f t="shared" si="213"/>
        <v>0</v>
      </c>
      <c r="Y1331" s="55">
        <f t="shared" si="214"/>
        <v>0</v>
      </c>
      <c r="Z1331" s="55">
        <f t="shared" si="215"/>
        <v>0</v>
      </c>
      <c r="AA1331" s="55">
        <f t="shared" si="216"/>
        <v>9108916.2369551975</v>
      </c>
      <c r="AB1331" s="55">
        <f t="shared" si="217"/>
        <v>-9712254.5492930785</v>
      </c>
      <c r="AC1331" s="55">
        <f t="shared" si="218"/>
        <v>-603338.31233788095</v>
      </c>
      <c r="AD1331" s="55">
        <f t="shared" si="219"/>
        <v>0</v>
      </c>
      <c r="AE1331" s="14">
        <f t="shared" si="220"/>
        <v>1</v>
      </c>
      <c r="AF1331" s="14">
        <f>PRODUCT($AE$3:$AE1331)</f>
        <v>1.549318229084294</v>
      </c>
      <c r="AG1331" s="120">
        <f>(POWER(AF1331,1/COUNTA($J$3:$J1331))-1)*360/28</f>
        <v>0.10870794921864459</v>
      </c>
    </row>
    <row r="1332" spans="20:33" x14ac:dyDescent="0.25">
      <c r="T1332" s="4">
        <f t="shared" si="211"/>
        <v>0.11244999999999999</v>
      </c>
      <c r="U1332" s="55">
        <f t="shared" si="212"/>
        <v>0</v>
      </c>
      <c r="V1332" s="55">
        <f t="shared" si="213"/>
        <v>0</v>
      </c>
      <c r="Y1332" s="55">
        <f t="shared" si="214"/>
        <v>0</v>
      </c>
      <c r="Z1332" s="55">
        <f t="shared" si="215"/>
        <v>0</v>
      </c>
      <c r="AA1332" s="55">
        <f t="shared" si="216"/>
        <v>9108916.2369551975</v>
      </c>
      <c r="AB1332" s="55">
        <f t="shared" si="217"/>
        <v>-9712254.5492930785</v>
      </c>
      <c r="AC1332" s="55">
        <f t="shared" si="218"/>
        <v>-603338.31233788095</v>
      </c>
      <c r="AD1332" s="55">
        <f t="shared" si="219"/>
        <v>0</v>
      </c>
      <c r="AE1332" s="14">
        <f t="shared" si="220"/>
        <v>1</v>
      </c>
      <c r="AF1332" s="14">
        <f>PRODUCT($AE$3:$AE1332)</f>
        <v>1.549318229084294</v>
      </c>
      <c r="AG1332" s="120">
        <f>(POWER(AF1332,1/COUNTA($J$3:$J1332))-1)*360/28</f>
        <v>0.10870794921864459</v>
      </c>
    </row>
    <row r="1333" spans="20:33" x14ac:dyDescent="0.25">
      <c r="T1333" s="4">
        <f t="shared" si="211"/>
        <v>0.11244999999999999</v>
      </c>
      <c r="U1333" s="55">
        <f t="shared" si="212"/>
        <v>0</v>
      </c>
      <c r="V1333" s="55">
        <f t="shared" si="213"/>
        <v>0</v>
      </c>
      <c r="Y1333" s="55">
        <f t="shared" si="214"/>
        <v>0</v>
      </c>
      <c r="Z1333" s="55">
        <f t="shared" si="215"/>
        <v>0</v>
      </c>
      <c r="AA1333" s="55">
        <f t="shared" si="216"/>
        <v>9108916.2369551975</v>
      </c>
      <c r="AB1333" s="55">
        <f t="shared" si="217"/>
        <v>-9712254.5492930785</v>
      </c>
      <c r="AC1333" s="55">
        <f t="shared" si="218"/>
        <v>-603338.31233788095</v>
      </c>
      <c r="AD1333" s="55">
        <f t="shared" si="219"/>
        <v>0</v>
      </c>
      <c r="AE1333" s="14">
        <f t="shared" si="220"/>
        <v>1</v>
      </c>
      <c r="AF1333" s="14">
        <f>PRODUCT($AE$3:$AE1333)</f>
        <v>1.549318229084294</v>
      </c>
      <c r="AG1333" s="120">
        <f>(POWER(AF1333,1/COUNTA($J$3:$J1333))-1)*360/28</f>
        <v>0.10870794921864459</v>
      </c>
    </row>
    <row r="1334" spans="20:33" x14ac:dyDescent="0.25">
      <c r="T1334" s="4">
        <f t="shared" si="211"/>
        <v>0.11244999999999999</v>
      </c>
      <c r="U1334" s="55">
        <f t="shared" si="212"/>
        <v>0</v>
      </c>
      <c r="V1334" s="55">
        <f t="shared" si="213"/>
        <v>0</v>
      </c>
      <c r="Y1334" s="55">
        <f t="shared" si="214"/>
        <v>0</v>
      </c>
      <c r="Z1334" s="55">
        <f t="shared" si="215"/>
        <v>0</v>
      </c>
      <c r="AA1334" s="55">
        <f t="shared" si="216"/>
        <v>9108916.2369551975</v>
      </c>
      <c r="AB1334" s="55">
        <f t="shared" si="217"/>
        <v>-9712254.5492930785</v>
      </c>
      <c r="AC1334" s="55">
        <f t="shared" si="218"/>
        <v>-603338.31233788095</v>
      </c>
      <c r="AD1334" s="55">
        <f t="shared" si="219"/>
        <v>0</v>
      </c>
      <c r="AE1334" s="14">
        <f t="shared" si="220"/>
        <v>1</v>
      </c>
      <c r="AF1334" s="14">
        <f>PRODUCT($AE$3:$AE1334)</f>
        <v>1.549318229084294</v>
      </c>
      <c r="AG1334" s="120">
        <f>(POWER(AF1334,1/COUNTA($J$3:$J1334))-1)*360/28</f>
        <v>0.10870794921864459</v>
      </c>
    </row>
    <row r="1335" spans="20:33" x14ac:dyDescent="0.25">
      <c r="T1335" s="4">
        <f t="shared" si="211"/>
        <v>0.11244999999999999</v>
      </c>
      <c r="U1335" s="55">
        <f t="shared" si="212"/>
        <v>0</v>
      </c>
      <c r="V1335" s="55">
        <f t="shared" si="213"/>
        <v>0</v>
      </c>
      <c r="Y1335" s="55">
        <f t="shared" si="214"/>
        <v>0</v>
      </c>
      <c r="Z1335" s="55">
        <f t="shared" si="215"/>
        <v>0</v>
      </c>
      <c r="AA1335" s="55">
        <f t="shared" si="216"/>
        <v>9108916.2369551975</v>
      </c>
      <c r="AB1335" s="55">
        <f t="shared" si="217"/>
        <v>-9712254.5492930785</v>
      </c>
      <c r="AC1335" s="55">
        <f t="shared" si="218"/>
        <v>-603338.31233788095</v>
      </c>
      <c r="AD1335" s="55">
        <f t="shared" si="219"/>
        <v>0</v>
      </c>
      <c r="AE1335" s="14">
        <f t="shared" si="220"/>
        <v>1</v>
      </c>
      <c r="AF1335" s="14">
        <f>PRODUCT($AE$3:$AE1335)</f>
        <v>1.549318229084294</v>
      </c>
      <c r="AG1335" s="120">
        <f>(POWER(AF1335,1/COUNTA($J$3:$J1335))-1)*360/28</f>
        <v>0.10870794921864459</v>
      </c>
    </row>
    <row r="1336" spans="20:33" x14ac:dyDescent="0.25">
      <c r="T1336" s="4">
        <f t="shared" ref="T1336:T1399" si="221">_xlfn.IFNA(INDEX($E$6:$E$24,MATCH($K1336,$C$6:$C$24,1))/100,$D$1/100)</f>
        <v>0.11244999999999999</v>
      </c>
      <c r="U1336" s="55">
        <f t="shared" ref="U1336:U1399" si="222">(-1*S1336)*T1336*Q1336/360</f>
        <v>0</v>
      </c>
      <c r="V1336" s="55">
        <f t="shared" si="213"/>
        <v>0</v>
      </c>
      <c r="Y1336" s="55">
        <f t="shared" si="214"/>
        <v>0</v>
      </c>
      <c r="Z1336" s="55">
        <f t="shared" si="215"/>
        <v>0</v>
      </c>
      <c r="AA1336" s="55">
        <f t="shared" si="216"/>
        <v>9108916.2369551975</v>
      </c>
      <c r="AB1336" s="55">
        <f t="shared" si="217"/>
        <v>-9712254.5492930785</v>
      </c>
      <c r="AC1336" s="55">
        <f t="shared" si="218"/>
        <v>-603338.31233788095</v>
      </c>
      <c r="AD1336" s="55">
        <f t="shared" si="219"/>
        <v>0</v>
      </c>
      <c r="AE1336" s="14">
        <f t="shared" si="220"/>
        <v>1</v>
      </c>
      <c r="AF1336" s="14">
        <f>PRODUCT($AE$3:$AE1336)</f>
        <v>1.549318229084294</v>
      </c>
      <c r="AG1336" s="120">
        <f>(POWER(AF1336,1/COUNTA($J$3:$J1336))-1)*360/28</f>
        <v>0.10870794921864459</v>
      </c>
    </row>
    <row r="1337" spans="20:33" x14ac:dyDescent="0.25">
      <c r="T1337" s="4">
        <f t="shared" si="221"/>
        <v>0.11244999999999999</v>
      </c>
      <c r="U1337" s="55">
        <f t="shared" si="222"/>
        <v>0</v>
      </c>
      <c r="V1337" s="55">
        <f t="shared" si="213"/>
        <v>0</v>
      </c>
      <c r="Y1337" s="55">
        <f t="shared" si="214"/>
        <v>0</v>
      </c>
      <c r="Z1337" s="55">
        <f t="shared" si="215"/>
        <v>0</v>
      </c>
      <c r="AA1337" s="55">
        <f t="shared" si="216"/>
        <v>9108916.2369551975</v>
      </c>
      <c r="AB1337" s="55">
        <f t="shared" si="217"/>
        <v>-9712254.5492930785</v>
      </c>
      <c r="AC1337" s="55">
        <f t="shared" si="218"/>
        <v>-603338.31233788095</v>
      </c>
      <c r="AD1337" s="55">
        <f t="shared" si="219"/>
        <v>0</v>
      </c>
      <c r="AE1337" s="14">
        <f t="shared" si="220"/>
        <v>1</v>
      </c>
      <c r="AF1337" s="14">
        <f>PRODUCT($AE$3:$AE1337)</f>
        <v>1.549318229084294</v>
      </c>
      <c r="AG1337" s="120">
        <f>(POWER(AF1337,1/COUNTA($J$3:$J1337))-1)*360/28</f>
        <v>0.10870794921864459</v>
      </c>
    </row>
    <row r="1338" spans="20:33" x14ac:dyDescent="0.25">
      <c r="T1338" s="4">
        <f t="shared" si="221"/>
        <v>0.11244999999999999</v>
      </c>
      <c r="U1338" s="55">
        <f t="shared" si="222"/>
        <v>0</v>
      </c>
      <c r="V1338" s="55">
        <f t="shared" si="213"/>
        <v>0</v>
      </c>
      <c r="Y1338" s="55">
        <f t="shared" si="214"/>
        <v>0</v>
      </c>
      <c r="Z1338" s="55">
        <f t="shared" si="215"/>
        <v>0</v>
      </c>
      <c r="AA1338" s="55">
        <f t="shared" si="216"/>
        <v>9108916.2369551975</v>
      </c>
      <c r="AB1338" s="55">
        <f t="shared" si="217"/>
        <v>-9712254.5492930785</v>
      </c>
      <c r="AC1338" s="55">
        <f t="shared" si="218"/>
        <v>-603338.31233788095</v>
      </c>
      <c r="AD1338" s="55">
        <f t="shared" si="219"/>
        <v>0</v>
      </c>
      <c r="AE1338" s="14">
        <f t="shared" si="220"/>
        <v>1</v>
      </c>
      <c r="AF1338" s="14">
        <f>PRODUCT($AE$3:$AE1338)</f>
        <v>1.549318229084294</v>
      </c>
      <c r="AG1338" s="120">
        <f>(POWER(AF1338,1/COUNTA($J$3:$J1338))-1)*360/28</f>
        <v>0.10870794921864459</v>
      </c>
    </row>
    <row r="1339" spans="20:33" x14ac:dyDescent="0.25">
      <c r="T1339" s="4">
        <f t="shared" si="221"/>
        <v>0.11244999999999999</v>
      </c>
      <c r="U1339" s="55">
        <f t="shared" si="222"/>
        <v>0</v>
      </c>
      <c r="V1339" s="55">
        <f t="shared" si="213"/>
        <v>0</v>
      </c>
      <c r="Y1339" s="55">
        <f t="shared" si="214"/>
        <v>0</v>
      </c>
      <c r="Z1339" s="55">
        <f t="shared" si="215"/>
        <v>0</v>
      </c>
      <c r="AA1339" s="55">
        <f t="shared" si="216"/>
        <v>9108916.2369551975</v>
      </c>
      <c r="AB1339" s="55">
        <f t="shared" si="217"/>
        <v>-9712254.5492930785</v>
      </c>
      <c r="AC1339" s="55">
        <f t="shared" si="218"/>
        <v>-603338.31233788095</v>
      </c>
      <c r="AD1339" s="55">
        <f t="shared" si="219"/>
        <v>0</v>
      </c>
      <c r="AE1339" s="14">
        <f t="shared" si="220"/>
        <v>1</v>
      </c>
      <c r="AF1339" s="14">
        <f>PRODUCT($AE$3:$AE1339)</f>
        <v>1.549318229084294</v>
      </c>
      <c r="AG1339" s="120">
        <f>(POWER(AF1339,1/COUNTA($J$3:$J1339))-1)*360/28</f>
        <v>0.10870794921864459</v>
      </c>
    </row>
    <row r="1340" spans="20:33" x14ac:dyDescent="0.25">
      <c r="T1340" s="4">
        <f t="shared" si="221"/>
        <v>0.11244999999999999</v>
      </c>
      <c r="U1340" s="55">
        <f t="shared" si="222"/>
        <v>0</v>
      </c>
      <c r="V1340" s="55">
        <f t="shared" si="213"/>
        <v>0</v>
      </c>
      <c r="Y1340" s="55">
        <f t="shared" si="214"/>
        <v>0</v>
      </c>
      <c r="Z1340" s="55">
        <f t="shared" si="215"/>
        <v>0</v>
      </c>
      <c r="AA1340" s="55">
        <f t="shared" si="216"/>
        <v>9108916.2369551975</v>
      </c>
      <c r="AB1340" s="55">
        <f t="shared" si="217"/>
        <v>-9712254.5492930785</v>
      </c>
      <c r="AC1340" s="55">
        <f t="shared" si="218"/>
        <v>-603338.31233788095</v>
      </c>
      <c r="AD1340" s="55">
        <f t="shared" si="219"/>
        <v>0</v>
      </c>
      <c r="AE1340" s="14">
        <f t="shared" si="220"/>
        <v>1</v>
      </c>
      <c r="AF1340" s="14">
        <f>PRODUCT($AE$3:$AE1340)</f>
        <v>1.549318229084294</v>
      </c>
      <c r="AG1340" s="120">
        <f>(POWER(AF1340,1/COUNTA($J$3:$J1340))-1)*360/28</f>
        <v>0.10870794921864459</v>
      </c>
    </row>
    <row r="1341" spans="20:33" x14ac:dyDescent="0.25">
      <c r="T1341" s="4">
        <f t="shared" si="221"/>
        <v>0.11244999999999999</v>
      </c>
      <c r="U1341" s="55">
        <f t="shared" si="222"/>
        <v>0</v>
      </c>
      <c r="V1341" s="55">
        <f t="shared" si="213"/>
        <v>0</v>
      </c>
      <c r="Y1341" s="55">
        <f t="shared" si="214"/>
        <v>0</v>
      </c>
      <c r="Z1341" s="55">
        <f t="shared" si="215"/>
        <v>0</v>
      </c>
      <c r="AA1341" s="55">
        <f t="shared" si="216"/>
        <v>9108916.2369551975</v>
      </c>
      <c r="AB1341" s="55">
        <f t="shared" si="217"/>
        <v>-9712254.5492930785</v>
      </c>
      <c r="AC1341" s="55">
        <f t="shared" si="218"/>
        <v>-603338.31233788095</v>
      </c>
      <c r="AD1341" s="55">
        <f t="shared" si="219"/>
        <v>0</v>
      </c>
      <c r="AE1341" s="14">
        <f t="shared" si="220"/>
        <v>1</v>
      </c>
      <c r="AF1341" s="14">
        <f>PRODUCT($AE$3:$AE1341)</f>
        <v>1.549318229084294</v>
      </c>
      <c r="AG1341" s="120">
        <f>(POWER(AF1341,1/COUNTA($J$3:$J1341))-1)*360/28</f>
        <v>0.10870794921864459</v>
      </c>
    </row>
    <row r="1342" spans="20:33" x14ac:dyDescent="0.25">
      <c r="T1342" s="4">
        <f t="shared" si="221"/>
        <v>0.11244999999999999</v>
      </c>
      <c r="U1342" s="55">
        <f t="shared" si="222"/>
        <v>0</v>
      </c>
      <c r="V1342" s="55">
        <f t="shared" si="213"/>
        <v>0</v>
      </c>
      <c r="Y1342" s="55">
        <f t="shared" si="214"/>
        <v>0</v>
      </c>
      <c r="Z1342" s="55">
        <f t="shared" si="215"/>
        <v>0</v>
      </c>
      <c r="AA1342" s="55">
        <f t="shared" si="216"/>
        <v>9108916.2369551975</v>
      </c>
      <c r="AB1342" s="55">
        <f t="shared" si="217"/>
        <v>-9712254.5492930785</v>
      </c>
      <c r="AC1342" s="55">
        <f t="shared" si="218"/>
        <v>-603338.31233788095</v>
      </c>
      <c r="AD1342" s="55">
        <f t="shared" si="219"/>
        <v>0</v>
      </c>
      <c r="AE1342" s="14">
        <f t="shared" si="220"/>
        <v>1</v>
      </c>
      <c r="AF1342" s="14">
        <f>PRODUCT($AE$3:$AE1342)</f>
        <v>1.549318229084294</v>
      </c>
      <c r="AG1342" s="120">
        <f>(POWER(AF1342,1/COUNTA($J$3:$J1342))-1)*360/28</f>
        <v>0.10870794921864459</v>
      </c>
    </row>
    <row r="1343" spans="20:33" x14ac:dyDescent="0.25">
      <c r="T1343" s="4">
        <f t="shared" si="221"/>
        <v>0.11244999999999999</v>
      </c>
      <c r="U1343" s="55">
        <f t="shared" si="222"/>
        <v>0</v>
      </c>
      <c r="V1343" s="55">
        <f t="shared" si="213"/>
        <v>0</v>
      </c>
      <c r="Y1343" s="55">
        <f t="shared" si="214"/>
        <v>0</v>
      </c>
      <c r="Z1343" s="55">
        <f t="shared" si="215"/>
        <v>0</v>
      </c>
      <c r="AA1343" s="55">
        <f t="shared" si="216"/>
        <v>9108916.2369551975</v>
      </c>
      <c r="AB1343" s="55">
        <f t="shared" si="217"/>
        <v>-9712254.5492930785</v>
      </c>
      <c r="AC1343" s="55">
        <f t="shared" si="218"/>
        <v>-603338.31233788095</v>
      </c>
      <c r="AD1343" s="55">
        <f t="shared" si="219"/>
        <v>0</v>
      </c>
      <c r="AE1343" s="14">
        <f t="shared" si="220"/>
        <v>1</v>
      </c>
      <c r="AF1343" s="14">
        <f>PRODUCT($AE$3:$AE1343)</f>
        <v>1.549318229084294</v>
      </c>
      <c r="AG1343" s="120">
        <f>(POWER(AF1343,1/COUNTA($J$3:$J1343))-1)*360/28</f>
        <v>0.10870794921864459</v>
      </c>
    </row>
    <row r="1344" spans="20:33" x14ac:dyDescent="0.25">
      <c r="T1344" s="4">
        <f t="shared" si="221"/>
        <v>0.11244999999999999</v>
      </c>
      <c r="U1344" s="55">
        <f t="shared" si="222"/>
        <v>0</v>
      </c>
      <c r="V1344" s="55">
        <f t="shared" si="213"/>
        <v>0</v>
      </c>
      <c r="Y1344" s="55">
        <f t="shared" si="214"/>
        <v>0</v>
      </c>
      <c r="Z1344" s="55">
        <f t="shared" si="215"/>
        <v>0</v>
      </c>
      <c r="AA1344" s="55">
        <f t="shared" si="216"/>
        <v>9108916.2369551975</v>
      </c>
      <c r="AB1344" s="55">
        <f t="shared" si="217"/>
        <v>-9712254.5492930785</v>
      </c>
      <c r="AC1344" s="55">
        <f t="shared" si="218"/>
        <v>-603338.31233788095</v>
      </c>
      <c r="AD1344" s="55">
        <f t="shared" si="219"/>
        <v>0</v>
      </c>
      <c r="AE1344" s="14">
        <f t="shared" si="220"/>
        <v>1</v>
      </c>
      <c r="AF1344" s="14">
        <f>PRODUCT($AE$3:$AE1344)</f>
        <v>1.549318229084294</v>
      </c>
      <c r="AG1344" s="120">
        <f>(POWER(AF1344,1/COUNTA($J$3:$J1344))-1)*360/28</f>
        <v>0.10870794921864459</v>
      </c>
    </row>
    <row r="1345" spans="20:33" x14ac:dyDescent="0.25">
      <c r="T1345" s="4">
        <f t="shared" si="221"/>
        <v>0.11244999999999999</v>
      </c>
      <c r="U1345" s="55">
        <f t="shared" si="222"/>
        <v>0</v>
      </c>
      <c r="V1345" s="55">
        <f t="shared" si="213"/>
        <v>0</v>
      </c>
      <c r="Y1345" s="55">
        <f t="shared" si="214"/>
        <v>0</v>
      </c>
      <c r="Z1345" s="55">
        <f t="shared" si="215"/>
        <v>0</v>
      </c>
      <c r="AA1345" s="55">
        <f t="shared" si="216"/>
        <v>9108916.2369551975</v>
      </c>
      <c r="AB1345" s="55">
        <f t="shared" si="217"/>
        <v>-9712254.5492930785</v>
      </c>
      <c r="AC1345" s="55">
        <f t="shared" si="218"/>
        <v>-603338.31233788095</v>
      </c>
      <c r="AD1345" s="55">
        <f t="shared" si="219"/>
        <v>0</v>
      </c>
      <c r="AE1345" s="14">
        <f t="shared" si="220"/>
        <v>1</v>
      </c>
      <c r="AF1345" s="14">
        <f>PRODUCT($AE$3:$AE1345)</f>
        <v>1.549318229084294</v>
      </c>
      <c r="AG1345" s="120">
        <f>(POWER(AF1345,1/COUNTA($J$3:$J1345))-1)*360/28</f>
        <v>0.10870794921864459</v>
      </c>
    </row>
    <row r="1346" spans="20:33" x14ac:dyDescent="0.25">
      <c r="T1346" s="4">
        <f t="shared" si="221"/>
        <v>0.11244999999999999</v>
      </c>
      <c r="U1346" s="55">
        <f t="shared" si="222"/>
        <v>0</v>
      </c>
      <c r="V1346" s="55">
        <f t="shared" si="213"/>
        <v>0</v>
      </c>
      <c r="Y1346" s="55">
        <f t="shared" si="214"/>
        <v>0</v>
      </c>
      <c r="Z1346" s="55">
        <f t="shared" si="215"/>
        <v>0</v>
      </c>
      <c r="AA1346" s="55">
        <f t="shared" si="216"/>
        <v>9108916.2369551975</v>
      </c>
      <c r="AB1346" s="55">
        <f t="shared" si="217"/>
        <v>-9712254.5492930785</v>
      </c>
      <c r="AC1346" s="55">
        <f t="shared" si="218"/>
        <v>-603338.31233788095</v>
      </c>
      <c r="AD1346" s="55">
        <f t="shared" si="219"/>
        <v>0</v>
      </c>
      <c r="AE1346" s="14">
        <f t="shared" si="220"/>
        <v>1</v>
      </c>
      <c r="AF1346" s="14">
        <f>PRODUCT($AE$3:$AE1346)</f>
        <v>1.549318229084294</v>
      </c>
      <c r="AG1346" s="120">
        <f>(POWER(AF1346,1/COUNTA($J$3:$J1346))-1)*360/28</f>
        <v>0.10870794921864459</v>
      </c>
    </row>
    <row r="1347" spans="20:33" x14ac:dyDescent="0.25">
      <c r="T1347" s="4">
        <f t="shared" si="221"/>
        <v>0.11244999999999999</v>
      </c>
      <c r="U1347" s="55">
        <f t="shared" si="222"/>
        <v>0</v>
      </c>
      <c r="V1347" s="55">
        <f t="shared" si="213"/>
        <v>0</v>
      </c>
      <c r="Y1347" s="55">
        <f t="shared" si="214"/>
        <v>0</v>
      </c>
      <c r="Z1347" s="55">
        <f t="shared" si="215"/>
        <v>0</v>
      </c>
      <c r="AA1347" s="55">
        <f t="shared" si="216"/>
        <v>9108916.2369551975</v>
      </c>
      <c r="AB1347" s="55">
        <f t="shared" si="217"/>
        <v>-9712254.5492930785</v>
      </c>
      <c r="AC1347" s="55">
        <f t="shared" si="218"/>
        <v>-603338.31233788095</v>
      </c>
      <c r="AD1347" s="55">
        <f t="shared" si="219"/>
        <v>0</v>
      </c>
      <c r="AE1347" s="14">
        <f t="shared" si="220"/>
        <v>1</v>
      </c>
      <c r="AF1347" s="14">
        <f>PRODUCT($AE$3:$AE1347)</f>
        <v>1.549318229084294</v>
      </c>
      <c r="AG1347" s="120">
        <f>(POWER(AF1347,1/COUNTA($J$3:$J1347))-1)*360/28</f>
        <v>0.10870794921864459</v>
      </c>
    </row>
    <row r="1348" spans="20:33" x14ac:dyDescent="0.25">
      <c r="T1348" s="4">
        <f t="shared" si="221"/>
        <v>0.11244999999999999</v>
      </c>
      <c r="U1348" s="55">
        <f t="shared" si="222"/>
        <v>0</v>
      </c>
      <c r="V1348" s="55">
        <f t="shared" ref="V1348:V1411" si="223">+N1348+U1348</f>
        <v>0</v>
      </c>
      <c r="Y1348" s="55">
        <f t="shared" si="214"/>
        <v>0</v>
      </c>
      <c r="Z1348" s="55">
        <f t="shared" si="215"/>
        <v>0</v>
      </c>
      <c r="AA1348" s="55">
        <f t="shared" si="216"/>
        <v>9108916.2369551975</v>
      </c>
      <c r="AB1348" s="55">
        <f t="shared" si="217"/>
        <v>-9712254.5492930785</v>
      </c>
      <c r="AC1348" s="55">
        <f t="shared" si="218"/>
        <v>-603338.31233788095</v>
      </c>
      <c r="AD1348" s="55">
        <f t="shared" si="219"/>
        <v>0</v>
      </c>
      <c r="AE1348" s="14">
        <f t="shared" si="220"/>
        <v>1</v>
      </c>
      <c r="AF1348" s="14">
        <f>PRODUCT($AE$3:$AE1348)</f>
        <v>1.549318229084294</v>
      </c>
      <c r="AG1348" s="120">
        <f>(POWER(AF1348,1/COUNTA($J$3:$J1348))-1)*360/28</f>
        <v>0.10870794921864459</v>
      </c>
    </row>
    <row r="1349" spans="20:33" x14ac:dyDescent="0.25">
      <c r="T1349" s="4">
        <f t="shared" si="221"/>
        <v>0.11244999999999999</v>
      </c>
      <c r="U1349" s="55">
        <f t="shared" si="222"/>
        <v>0</v>
      </c>
      <c r="V1349" s="55">
        <f t="shared" si="223"/>
        <v>0</v>
      </c>
      <c r="Y1349" s="55">
        <f t="shared" si="214"/>
        <v>0</v>
      </c>
      <c r="Z1349" s="55">
        <f t="shared" si="215"/>
        <v>0</v>
      </c>
      <c r="AA1349" s="55">
        <f t="shared" si="216"/>
        <v>9108916.2369551975</v>
      </c>
      <c r="AB1349" s="55">
        <f t="shared" si="217"/>
        <v>-9712254.5492930785</v>
      </c>
      <c r="AC1349" s="55">
        <f t="shared" si="218"/>
        <v>-603338.31233788095</v>
      </c>
      <c r="AD1349" s="55">
        <f t="shared" si="219"/>
        <v>0</v>
      </c>
      <c r="AE1349" s="14">
        <f t="shared" si="220"/>
        <v>1</v>
      </c>
      <c r="AF1349" s="14">
        <f>PRODUCT($AE$3:$AE1349)</f>
        <v>1.549318229084294</v>
      </c>
      <c r="AG1349" s="120">
        <f>(POWER(AF1349,1/COUNTA($J$3:$J1349))-1)*360/28</f>
        <v>0.10870794921864459</v>
      </c>
    </row>
    <row r="1350" spans="20:33" x14ac:dyDescent="0.25">
      <c r="T1350" s="4">
        <f t="shared" si="221"/>
        <v>0.11244999999999999</v>
      </c>
      <c r="U1350" s="55">
        <f t="shared" si="222"/>
        <v>0</v>
      </c>
      <c r="V1350" s="55">
        <f t="shared" si="223"/>
        <v>0</v>
      </c>
      <c r="Y1350" s="55">
        <f t="shared" ref="Y1350:Y1413" si="224">+P1350*X1350</f>
        <v>0</v>
      </c>
      <c r="Z1350" s="55">
        <f t="shared" ref="Z1350:Z1413" si="225">+S1350*$Z$2*$Q1350/360</f>
        <v>0</v>
      </c>
      <c r="AA1350" s="55">
        <f t="shared" ref="AA1350:AA1413" si="226">+AA1349*(1+$Z$2*$Q1350/360)+Z1350</f>
        <v>9108916.2369551975</v>
      </c>
      <c r="AB1350" s="55">
        <f t="shared" ref="AB1350:AB1413" si="227">+AB1349*(1+$W1350*$Q1350/360)+O1350</f>
        <v>-9712254.5492930785</v>
      </c>
      <c r="AC1350" s="55">
        <f t="shared" ref="AC1350:AC1413" si="228">+AA1350+AB1350</f>
        <v>-603338.31233788095</v>
      </c>
      <c r="AD1350" s="55">
        <f t="shared" ref="AD1350:AD1413" si="229">+AC1350*X1350</f>
        <v>0</v>
      </c>
      <c r="AE1350" s="14">
        <f t="shared" ref="AE1350:AE1413" si="230">+(1+W1350*Q1350/360)</f>
        <v>1</v>
      </c>
      <c r="AF1350" s="14">
        <f>PRODUCT($AE$3:$AE1350)</f>
        <v>1.549318229084294</v>
      </c>
      <c r="AG1350" s="120">
        <f>(POWER(AF1350,1/COUNTA($J$3:$J1350))-1)*360/28</f>
        <v>0.10870794921864459</v>
      </c>
    </row>
    <row r="1351" spans="20:33" x14ac:dyDescent="0.25">
      <c r="T1351" s="4">
        <f t="shared" si="221"/>
        <v>0.11244999999999999</v>
      </c>
      <c r="U1351" s="55">
        <f t="shared" si="222"/>
        <v>0</v>
      </c>
      <c r="V1351" s="55">
        <f t="shared" si="223"/>
        <v>0</v>
      </c>
      <c r="Y1351" s="55">
        <f t="shared" si="224"/>
        <v>0</v>
      </c>
      <c r="Z1351" s="55">
        <f t="shared" si="225"/>
        <v>0</v>
      </c>
      <c r="AA1351" s="55">
        <f t="shared" si="226"/>
        <v>9108916.2369551975</v>
      </c>
      <c r="AB1351" s="55">
        <f t="shared" si="227"/>
        <v>-9712254.5492930785</v>
      </c>
      <c r="AC1351" s="55">
        <f t="shared" si="228"/>
        <v>-603338.31233788095</v>
      </c>
      <c r="AD1351" s="55">
        <f t="shared" si="229"/>
        <v>0</v>
      </c>
      <c r="AE1351" s="14">
        <f t="shared" si="230"/>
        <v>1</v>
      </c>
      <c r="AF1351" s="14">
        <f>PRODUCT($AE$3:$AE1351)</f>
        <v>1.549318229084294</v>
      </c>
      <c r="AG1351" s="120">
        <f>(POWER(AF1351,1/COUNTA($J$3:$J1351))-1)*360/28</f>
        <v>0.10870794921864459</v>
      </c>
    </row>
    <row r="1352" spans="20:33" x14ac:dyDescent="0.25">
      <c r="T1352" s="4">
        <f t="shared" si="221"/>
        <v>0.11244999999999999</v>
      </c>
      <c r="U1352" s="55">
        <f t="shared" si="222"/>
        <v>0</v>
      </c>
      <c r="V1352" s="55">
        <f t="shared" si="223"/>
        <v>0</v>
      </c>
      <c r="Y1352" s="55">
        <f t="shared" si="224"/>
        <v>0</v>
      </c>
      <c r="Z1352" s="55">
        <f t="shared" si="225"/>
        <v>0</v>
      </c>
      <c r="AA1352" s="55">
        <f t="shared" si="226"/>
        <v>9108916.2369551975</v>
      </c>
      <c r="AB1352" s="55">
        <f t="shared" si="227"/>
        <v>-9712254.5492930785</v>
      </c>
      <c r="AC1352" s="55">
        <f t="shared" si="228"/>
        <v>-603338.31233788095</v>
      </c>
      <c r="AD1352" s="55">
        <f t="shared" si="229"/>
        <v>0</v>
      </c>
      <c r="AE1352" s="14">
        <f t="shared" si="230"/>
        <v>1</v>
      </c>
      <c r="AF1352" s="14">
        <f>PRODUCT($AE$3:$AE1352)</f>
        <v>1.549318229084294</v>
      </c>
      <c r="AG1352" s="120">
        <f>(POWER(AF1352,1/COUNTA($J$3:$J1352))-1)*360/28</f>
        <v>0.10870794921864459</v>
      </c>
    </row>
    <row r="1353" spans="20:33" x14ac:dyDescent="0.25">
      <c r="T1353" s="4">
        <f t="shared" si="221"/>
        <v>0.11244999999999999</v>
      </c>
      <c r="U1353" s="55">
        <f t="shared" si="222"/>
        <v>0</v>
      </c>
      <c r="V1353" s="55">
        <f t="shared" si="223"/>
        <v>0</v>
      </c>
      <c r="Y1353" s="55">
        <f t="shared" si="224"/>
        <v>0</v>
      </c>
      <c r="Z1353" s="55">
        <f t="shared" si="225"/>
        <v>0</v>
      </c>
      <c r="AA1353" s="55">
        <f t="shared" si="226"/>
        <v>9108916.2369551975</v>
      </c>
      <c r="AB1353" s="55">
        <f t="shared" si="227"/>
        <v>-9712254.5492930785</v>
      </c>
      <c r="AC1353" s="55">
        <f t="shared" si="228"/>
        <v>-603338.31233788095</v>
      </c>
      <c r="AD1353" s="55">
        <f t="shared" si="229"/>
        <v>0</v>
      </c>
      <c r="AE1353" s="14">
        <f t="shared" si="230"/>
        <v>1</v>
      </c>
      <c r="AF1353" s="14">
        <f>PRODUCT($AE$3:$AE1353)</f>
        <v>1.549318229084294</v>
      </c>
      <c r="AG1353" s="120">
        <f>(POWER(AF1353,1/COUNTA($J$3:$J1353))-1)*360/28</f>
        <v>0.10870794921864459</v>
      </c>
    </row>
    <row r="1354" spans="20:33" x14ac:dyDescent="0.25">
      <c r="T1354" s="4">
        <f t="shared" si="221"/>
        <v>0.11244999999999999</v>
      </c>
      <c r="U1354" s="55">
        <f t="shared" si="222"/>
        <v>0</v>
      </c>
      <c r="V1354" s="55">
        <f t="shared" si="223"/>
        <v>0</v>
      </c>
      <c r="Y1354" s="55">
        <f t="shared" si="224"/>
        <v>0</v>
      </c>
      <c r="Z1354" s="55">
        <f t="shared" si="225"/>
        <v>0</v>
      </c>
      <c r="AA1354" s="55">
        <f t="shared" si="226"/>
        <v>9108916.2369551975</v>
      </c>
      <c r="AB1354" s="55">
        <f t="shared" si="227"/>
        <v>-9712254.5492930785</v>
      </c>
      <c r="AC1354" s="55">
        <f t="shared" si="228"/>
        <v>-603338.31233788095</v>
      </c>
      <c r="AD1354" s="55">
        <f t="shared" si="229"/>
        <v>0</v>
      </c>
      <c r="AE1354" s="14">
        <f t="shared" si="230"/>
        <v>1</v>
      </c>
      <c r="AF1354" s="14">
        <f>PRODUCT($AE$3:$AE1354)</f>
        <v>1.549318229084294</v>
      </c>
      <c r="AG1354" s="120">
        <f>(POWER(AF1354,1/COUNTA($J$3:$J1354))-1)*360/28</f>
        <v>0.10870794921864459</v>
      </c>
    </row>
    <row r="1355" spans="20:33" x14ac:dyDescent="0.25">
      <c r="T1355" s="4">
        <f t="shared" si="221"/>
        <v>0.11244999999999999</v>
      </c>
      <c r="U1355" s="55">
        <f t="shared" si="222"/>
        <v>0</v>
      </c>
      <c r="V1355" s="55">
        <f t="shared" si="223"/>
        <v>0</v>
      </c>
      <c r="Y1355" s="55">
        <f t="shared" si="224"/>
        <v>0</v>
      </c>
      <c r="Z1355" s="55">
        <f t="shared" si="225"/>
        <v>0</v>
      </c>
      <c r="AA1355" s="55">
        <f t="shared" si="226"/>
        <v>9108916.2369551975</v>
      </c>
      <c r="AB1355" s="55">
        <f t="shared" si="227"/>
        <v>-9712254.5492930785</v>
      </c>
      <c r="AC1355" s="55">
        <f t="shared" si="228"/>
        <v>-603338.31233788095</v>
      </c>
      <c r="AD1355" s="55">
        <f t="shared" si="229"/>
        <v>0</v>
      </c>
      <c r="AE1355" s="14">
        <f t="shared" si="230"/>
        <v>1</v>
      </c>
      <c r="AF1355" s="14">
        <f>PRODUCT($AE$3:$AE1355)</f>
        <v>1.549318229084294</v>
      </c>
      <c r="AG1355" s="120">
        <f>(POWER(AF1355,1/COUNTA($J$3:$J1355))-1)*360/28</f>
        <v>0.10870794921864459</v>
      </c>
    </row>
    <row r="1356" spans="20:33" x14ac:dyDescent="0.25">
      <c r="T1356" s="4">
        <f t="shared" si="221"/>
        <v>0.11244999999999999</v>
      </c>
      <c r="U1356" s="55">
        <f t="shared" si="222"/>
        <v>0</v>
      </c>
      <c r="V1356" s="55">
        <f t="shared" si="223"/>
        <v>0</v>
      </c>
      <c r="Y1356" s="55">
        <f t="shared" si="224"/>
        <v>0</v>
      </c>
      <c r="Z1356" s="55">
        <f t="shared" si="225"/>
        <v>0</v>
      </c>
      <c r="AA1356" s="55">
        <f t="shared" si="226"/>
        <v>9108916.2369551975</v>
      </c>
      <c r="AB1356" s="55">
        <f t="shared" si="227"/>
        <v>-9712254.5492930785</v>
      </c>
      <c r="AC1356" s="55">
        <f t="shared" si="228"/>
        <v>-603338.31233788095</v>
      </c>
      <c r="AD1356" s="55">
        <f t="shared" si="229"/>
        <v>0</v>
      </c>
      <c r="AE1356" s="14">
        <f t="shared" si="230"/>
        <v>1</v>
      </c>
      <c r="AF1356" s="14">
        <f>PRODUCT($AE$3:$AE1356)</f>
        <v>1.549318229084294</v>
      </c>
      <c r="AG1356" s="120">
        <f>(POWER(AF1356,1/COUNTA($J$3:$J1356))-1)*360/28</f>
        <v>0.10870794921864459</v>
      </c>
    </row>
    <row r="1357" spans="20:33" x14ac:dyDescent="0.25">
      <c r="T1357" s="4">
        <f t="shared" si="221"/>
        <v>0.11244999999999999</v>
      </c>
      <c r="U1357" s="55">
        <f t="shared" si="222"/>
        <v>0</v>
      </c>
      <c r="V1357" s="55">
        <f t="shared" si="223"/>
        <v>0</v>
      </c>
      <c r="Y1357" s="55">
        <f t="shared" si="224"/>
        <v>0</v>
      </c>
      <c r="Z1357" s="55">
        <f t="shared" si="225"/>
        <v>0</v>
      </c>
      <c r="AA1357" s="55">
        <f t="shared" si="226"/>
        <v>9108916.2369551975</v>
      </c>
      <c r="AB1357" s="55">
        <f t="shared" si="227"/>
        <v>-9712254.5492930785</v>
      </c>
      <c r="AC1357" s="55">
        <f t="shared" si="228"/>
        <v>-603338.31233788095</v>
      </c>
      <c r="AD1357" s="55">
        <f t="shared" si="229"/>
        <v>0</v>
      </c>
      <c r="AE1357" s="14">
        <f t="shared" si="230"/>
        <v>1</v>
      </c>
      <c r="AF1357" s="14">
        <f>PRODUCT($AE$3:$AE1357)</f>
        <v>1.549318229084294</v>
      </c>
      <c r="AG1357" s="120">
        <f>(POWER(AF1357,1/COUNTA($J$3:$J1357))-1)*360/28</f>
        <v>0.10870794921864459</v>
      </c>
    </row>
    <row r="1358" spans="20:33" x14ac:dyDescent="0.25">
      <c r="T1358" s="4">
        <f t="shared" si="221"/>
        <v>0.11244999999999999</v>
      </c>
      <c r="U1358" s="55">
        <f t="shared" si="222"/>
        <v>0</v>
      </c>
      <c r="V1358" s="55">
        <f t="shared" si="223"/>
        <v>0</v>
      </c>
      <c r="Y1358" s="55">
        <f t="shared" si="224"/>
        <v>0</v>
      </c>
      <c r="Z1358" s="55">
        <f t="shared" si="225"/>
        <v>0</v>
      </c>
      <c r="AA1358" s="55">
        <f t="shared" si="226"/>
        <v>9108916.2369551975</v>
      </c>
      <c r="AB1358" s="55">
        <f t="shared" si="227"/>
        <v>-9712254.5492930785</v>
      </c>
      <c r="AC1358" s="55">
        <f t="shared" si="228"/>
        <v>-603338.31233788095</v>
      </c>
      <c r="AD1358" s="55">
        <f t="shared" si="229"/>
        <v>0</v>
      </c>
      <c r="AE1358" s="14">
        <f t="shared" si="230"/>
        <v>1</v>
      </c>
      <c r="AF1358" s="14">
        <f>PRODUCT($AE$3:$AE1358)</f>
        <v>1.549318229084294</v>
      </c>
      <c r="AG1358" s="120">
        <f>(POWER(AF1358,1/COUNTA($J$3:$J1358))-1)*360/28</f>
        <v>0.10870794921864459</v>
      </c>
    </row>
    <row r="1359" spans="20:33" x14ac:dyDescent="0.25">
      <c r="T1359" s="4">
        <f t="shared" si="221"/>
        <v>0.11244999999999999</v>
      </c>
      <c r="U1359" s="55">
        <f t="shared" si="222"/>
        <v>0</v>
      </c>
      <c r="V1359" s="55">
        <f t="shared" si="223"/>
        <v>0</v>
      </c>
      <c r="Y1359" s="55">
        <f t="shared" si="224"/>
        <v>0</v>
      </c>
      <c r="Z1359" s="55">
        <f t="shared" si="225"/>
        <v>0</v>
      </c>
      <c r="AA1359" s="55">
        <f t="shared" si="226"/>
        <v>9108916.2369551975</v>
      </c>
      <c r="AB1359" s="55">
        <f t="shared" si="227"/>
        <v>-9712254.5492930785</v>
      </c>
      <c r="AC1359" s="55">
        <f t="shared" si="228"/>
        <v>-603338.31233788095</v>
      </c>
      <c r="AD1359" s="55">
        <f t="shared" si="229"/>
        <v>0</v>
      </c>
      <c r="AE1359" s="14">
        <f t="shared" si="230"/>
        <v>1</v>
      </c>
      <c r="AF1359" s="14">
        <f>PRODUCT($AE$3:$AE1359)</f>
        <v>1.549318229084294</v>
      </c>
      <c r="AG1359" s="120">
        <f>(POWER(AF1359,1/COUNTA($J$3:$J1359))-1)*360/28</f>
        <v>0.10870794921864459</v>
      </c>
    </row>
    <row r="1360" spans="20:33" x14ac:dyDescent="0.25">
      <c r="T1360" s="4">
        <f t="shared" si="221"/>
        <v>0.11244999999999999</v>
      </c>
      <c r="U1360" s="55">
        <f t="shared" si="222"/>
        <v>0</v>
      </c>
      <c r="V1360" s="55">
        <f t="shared" si="223"/>
        <v>0</v>
      </c>
      <c r="Y1360" s="55">
        <f t="shared" si="224"/>
        <v>0</v>
      </c>
      <c r="Z1360" s="55">
        <f t="shared" si="225"/>
        <v>0</v>
      </c>
      <c r="AA1360" s="55">
        <f t="shared" si="226"/>
        <v>9108916.2369551975</v>
      </c>
      <c r="AB1360" s="55">
        <f t="shared" si="227"/>
        <v>-9712254.5492930785</v>
      </c>
      <c r="AC1360" s="55">
        <f t="shared" si="228"/>
        <v>-603338.31233788095</v>
      </c>
      <c r="AD1360" s="55">
        <f t="shared" si="229"/>
        <v>0</v>
      </c>
      <c r="AE1360" s="14">
        <f t="shared" si="230"/>
        <v>1</v>
      </c>
      <c r="AF1360" s="14">
        <f>PRODUCT($AE$3:$AE1360)</f>
        <v>1.549318229084294</v>
      </c>
      <c r="AG1360" s="120">
        <f>(POWER(AF1360,1/COUNTA($J$3:$J1360))-1)*360/28</f>
        <v>0.10870794921864459</v>
      </c>
    </row>
    <row r="1361" spans="20:33" x14ac:dyDescent="0.25">
      <c r="T1361" s="4">
        <f t="shared" si="221"/>
        <v>0.11244999999999999</v>
      </c>
      <c r="U1361" s="55">
        <f t="shared" si="222"/>
        <v>0</v>
      </c>
      <c r="V1361" s="55">
        <f t="shared" si="223"/>
        <v>0</v>
      </c>
      <c r="Y1361" s="55">
        <f t="shared" si="224"/>
        <v>0</v>
      </c>
      <c r="Z1361" s="55">
        <f t="shared" si="225"/>
        <v>0</v>
      </c>
      <c r="AA1361" s="55">
        <f t="shared" si="226"/>
        <v>9108916.2369551975</v>
      </c>
      <c r="AB1361" s="55">
        <f t="shared" si="227"/>
        <v>-9712254.5492930785</v>
      </c>
      <c r="AC1361" s="55">
        <f t="shared" si="228"/>
        <v>-603338.31233788095</v>
      </c>
      <c r="AD1361" s="55">
        <f t="shared" si="229"/>
        <v>0</v>
      </c>
      <c r="AE1361" s="14">
        <f t="shared" si="230"/>
        <v>1</v>
      </c>
      <c r="AF1361" s="14">
        <f>PRODUCT($AE$3:$AE1361)</f>
        <v>1.549318229084294</v>
      </c>
      <c r="AG1361" s="120">
        <f>(POWER(AF1361,1/COUNTA($J$3:$J1361))-1)*360/28</f>
        <v>0.10870794921864459</v>
      </c>
    </row>
    <row r="1362" spans="20:33" x14ac:dyDescent="0.25">
      <c r="T1362" s="4">
        <f t="shared" si="221"/>
        <v>0.11244999999999999</v>
      </c>
      <c r="U1362" s="55">
        <f t="shared" si="222"/>
        <v>0</v>
      </c>
      <c r="V1362" s="55">
        <f t="shared" si="223"/>
        <v>0</v>
      </c>
      <c r="Y1362" s="55">
        <f t="shared" si="224"/>
        <v>0</v>
      </c>
      <c r="Z1362" s="55">
        <f t="shared" si="225"/>
        <v>0</v>
      </c>
      <c r="AA1362" s="55">
        <f t="shared" si="226"/>
        <v>9108916.2369551975</v>
      </c>
      <c r="AB1362" s="55">
        <f t="shared" si="227"/>
        <v>-9712254.5492930785</v>
      </c>
      <c r="AC1362" s="55">
        <f t="shared" si="228"/>
        <v>-603338.31233788095</v>
      </c>
      <c r="AD1362" s="55">
        <f t="shared" si="229"/>
        <v>0</v>
      </c>
      <c r="AE1362" s="14">
        <f t="shared" si="230"/>
        <v>1</v>
      </c>
      <c r="AF1362" s="14">
        <f>PRODUCT($AE$3:$AE1362)</f>
        <v>1.549318229084294</v>
      </c>
      <c r="AG1362" s="120">
        <f>(POWER(AF1362,1/COUNTA($J$3:$J1362))-1)*360/28</f>
        <v>0.10870794921864459</v>
      </c>
    </row>
    <row r="1363" spans="20:33" x14ac:dyDescent="0.25">
      <c r="T1363" s="4">
        <f t="shared" si="221"/>
        <v>0.11244999999999999</v>
      </c>
      <c r="U1363" s="55">
        <f t="shared" si="222"/>
        <v>0</v>
      </c>
      <c r="V1363" s="55">
        <f t="shared" si="223"/>
        <v>0</v>
      </c>
      <c r="Y1363" s="55">
        <f t="shared" si="224"/>
        <v>0</v>
      </c>
      <c r="Z1363" s="55">
        <f t="shared" si="225"/>
        <v>0</v>
      </c>
      <c r="AA1363" s="55">
        <f t="shared" si="226"/>
        <v>9108916.2369551975</v>
      </c>
      <c r="AB1363" s="55">
        <f t="shared" si="227"/>
        <v>-9712254.5492930785</v>
      </c>
      <c r="AC1363" s="55">
        <f t="shared" si="228"/>
        <v>-603338.31233788095</v>
      </c>
      <c r="AD1363" s="55">
        <f t="shared" si="229"/>
        <v>0</v>
      </c>
      <c r="AE1363" s="14">
        <f t="shared" si="230"/>
        <v>1</v>
      </c>
      <c r="AF1363" s="14">
        <f>PRODUCT($AE$3:$AE1363)</f>
        <v>1.549318229084294</v>
      </c>
      <c r="AG1363" s="120">
        <f>(POWER(AF1363,1/COUNTA($J$3:$J1363))-1)*360/28</f>
        <v>0.10870794921864459</v>
      </c>
    </row>
    <row r="1364" spans="20:33" x14ac:dyDescent="0.25">
      <c r="T1364" s="4">
        <f t="shared" si="221"/>
        <v>0.11244999999999999</v>
      </c>
      <c r="U1364" s="55">
        <f t="shared" si="222"/>
        <v>0</v>
      </c>
      <c r="V1364" s="55">
        <f t="shared" si="223"/>
        <v>0</v>
      </c>
      <c r="Y1364" s="55">
        <f t="shared" si="224"/>
        <v>0</v>
      </c>
      <c r="Z1364" s="55">
        <f t="shared" si="225"/>
        <v>0</v>
      </c>
      <c r="AA1364" s="55">
        <f t="shared" si="226"/>
        <v>9108916.2369551975</v>
      </c>
      <c r="AB1364" s="55">
        <f t="shared" si="227"/>
        <v>-9712254.5492930785</v>
      </c>
      <c r="AC1364" s="55">
        <f t="shared" si="228"/>
        <v>-603338.31233788095</v>
      </c>
      <c r="AD1364" s="55">
        <f t="shared" si="229"/>
        <v>0</v>
      </c>
      <c r="AE1364" s="14">
        <f t="shared" si="230"/>
        <v>1</v>
      </c>
      <c r="AF1364" s="14">
        <f>PRODUCT($AE$3:$AE1364)</f>
        <v>1.549318229084294</v>
      </c>
      <c r="AG1364" s="120">
        <f>(POWER(AF1364,1/COUNTA($J$3:$J1364))-1)*360/28</f>
        <v>0.10870794921864459</v>
      </c>
    </row>
    <row r="1365" spans="20:33" x14ac:dyDescent="0.25">
      <c r="T1365" s="4">
        <f t="shared" si="221"/>
        <v>0.11244999999999999</v>
      </c>
      <c r="U1365" s="55">
        <f t="shared" si="222"/>
        <v>0</v>
      </c>
      <c r="V1365" s="55">
        <f t="shared" si="223"/>
        <v>0</v>
      </c>
      <c r="Y1365" s="55">
        <f t="shared" si="224"/>
        <v>0</v>
      </c>
      <c r="Z1365" s="55">
        <f t="shared" si="225"/>
        <v>0</v>
      </c>
      <c r="AA1365" s="55">
        <f t="shared" si="226"/>
        <v>9108916.2369551975</v>
      </c>
      <c r="AB1365" s="55">
        <f t="shared" si="227"/>
        <v>-9712254.5492930785</v>
      </c>
      <c r="AC1365" s="55">
        <f t="shared" si="228"/>
        <v>-603338.31233788095</v>
      </c>
      <c r="AD1365" s="55">
        <f t="shared" si="229"/>
        <v>0</v>
      </c>
      <c r="AE1365" s="14">
        <f t="shared" si="230"/>
        <v>1</v>
      </c>
      <c r="AF1365" s="14">
        <f>PRODUCT($AE$3:$AE1365)</f>
        <v>1.549318229084294</v>
      </c>
      <c r="AG1365" s="120">
        <f>(POWER(AF1365,1/COUNTA($J$3:$J1365))-1)*360/28</f>
        <v>0.10870794921864459</v>
      </c>
    </row>
    <row r="1366" spans="20:33" x14ac:dyDescent="0.25">
      <c r="T1366" s="4">
        <f t="shared" si="221"/>
        <v>0.11244999999999999</v>
      </c>
      <c r="U1366" s="55">
        <f t="shared" si="222"/>
        <v>0</v>
      </c>
      <c r="V1366" s="55">
        <f t="shared" si="223"/>
        <v>0</v>
      </c>
      <c r="Y1366" s="55">
        <f t="shared" si="224"/>
        <v>0</v>
      </c>
      <c r="Z1366" s="55">
        <f t="shared" si="225"/>
        <v>0</v>
      </c>
      <c r="AA1366" s="55">
        <f t="shared" si="226"/>
        <v>9108916.2369551975</v>
      </c>
      <c r="AB1366" s="55">
        <f t="shared" si="227"/>
        <v>-9712254.5492930785</v>
      </c>
      <c r="AC1366" s="55">
        <f t="shared" si="228"/>
        <v>-603338.31233788095</v>
      </c>
      <c r="AD1366" s="55">
        <f t="shared" si="229"/>
        <v>0</v>
      </c>
      <c r="AE1366" s="14">
        <f t="shared" si="230"/>
        <v>1</v>
      </c>
      <c r="AF1366" s="14">
        <f>PRODUCT($AE$3:$AE1366)</f>
        <v>1.549318229084294</v>
      </c>
      <c r="AG1366" s="120">
        <f>(POWER(AF1366,1/COUNTA($J$3:$J1366))-1)*360/28</f>
        <v>0.10870794921864459</v>
      </c>
    </row>
    <row r="1367" spans="20:33" x14ac:dyDescent="0.25">
      <c r="T1367" s="4">
        <f t="shared" si="221"/>
        <v>0.11244999999999999</v>
      </c>
      <c r="U1367" s="55">
        <f t="shared" si="222"/>
        <v>0</v>
      </c>
      <c r="V1367" s="55">
        <f t="shared" si="223"/>
        <v>0</v>
      </c>
      <c r="Y1367" s="55">
        <f t="shared" si="224"/>
        <v>0</v>
      </c>
      <c r="Z1367" s="55">
        <f t="shared" si="225"/>
        <v>0</v>
      </c>
      <c r="AA1367" s="55">
        <f t="shared" si="226"/>
        <v>9108916.2369551975</v>
      </c>
      <c r="AB1367" s="55">
        <f t="shared" si="227"/>
        <v>-9712254.5492930785</v>
      </c>
      <c r="AC1367" s="55">
        <f t="shared" si="228"/>
        <v>-603338.31233788095</v>
      </c>
      <c r="AD1367" s="55">
        <f t="shared" si="229"/>
        <v>0</v>
      </c>
      <c r="AE1367" s="14">
        <f t="shared" si="230"/>
        <v>1</v>
      </c>
      <c r="AF1367" s="14">
        <f>PRODUCT($AE$3:$AE1367)</f>
        <v>1.549318229084294</v>
      </c>
      <c r="AG1367" s="120">
        <f>(POWER(AF1367,1/COUNTA($J$3:$J1367))-1)*360/28</f>
        <v>0.10870794921864459</v>
      </c>
    </row>
    <row r="1368" spans="20:33" x14ac:dyDescent="0.25">
      <c r="T1368" s="4">
        <f t="shared" si="221"/>
        <v>0.11244999999999999</v>
      </c>
      <c r="U1368" s="55">
        <f t="shared" si="222"/>
        <v>0</v>
      </c>
      <c r="V1368" s="55">
        <f t="shared" si="223"/>
        <v>0</v>
      </c>
      <c r="Y1368" s="55">
        <f t="shared" si="224"/>
        <v>0</v>
      </c>
      <c r="Z1368" s="55">
        <f t="shared" si="225"/>
        <v>0</v>
      </c>
      <c r="AA1368" s="55">
        <f t="shared" si="226"/>
        <v>9108916.2369551975</v>
      </c>
      <c r="AB1368" s="55">
        <f t="shared" si="227"/>
        <v>-9712254.5492930785</v>
      </c>
      <c r="AC1368" s="55">
        <f t="shared" si="228"/>
        <v>-603338.31233788095</v>
      </c>
      <c r="AD1368" s="55">
        <f t="shared" si="229"/>
        <v>0</v>
      </c>
      <c r="AE1368" s="14">
        <f t="shared" si="230"/>
        <v>1</v>
      </c>
      <c r="AF1368" s="14">
        <f>PRODUCT($AE$3:$AE1368)</f>
        <v>1.549318229084294</v>
      </c>
      <c r="AG1368" s="120">
        <f>(POWER(AF1368,1/COUNTA($J$3:$J1368))-1)*360/28</f>
        <v>0.10870794921864459</v>
      </c>
    </row>
    <row r="1369" spans="20:33" x14ac:dyDescent="0.25">
      <c r="T1369" s="4">
        <f t="shared" si="221"/>
        <v>0.11244999999999999</v>
      </c>
      <c r="U1369" s="55">
        <f t="shared" si="222"/>
        <v>0</v>
      </c>
      <c r="V1369" s="55">
        <f t="shared" si="223"/>
        <v>0</v>
      </c>
      <c r="Y1369" s="55">
        <f t="shared" si="224"/>
        <v>0</v>
      </c>
      <c r="Z1369" s="55">
        <f t="shared" si="225"/>
        <v>0</v>
      </c>
      <c r="AA1369" s="55">
        <f t="shared" si="226"/>
        <v>9108916.2369551975</v>
      </c>
      <c r="AB1369" s="55">
        <f t="shared" si="227"/>
        <v>-9712254.5492930785</v>
      </c>
      <c r="AC1369" s="55">
        <f t="shared" si="228"/>
        <v>-603338.31233788095</v>
      </c>
      <c r="AD1369" s="55">
        <f t="shared" si="229"/>
        <v>0</v>
      </c>
      <c r="AE1369" s="14">
        <f t="shared" si="230"/>
        <v>1</v>
      </c>
      <c r="AF1369" s="14">
        <f>PRODUCT($AE$3:$AE1369)</f>
        <v>1.549318229084294</v>
      </c>
      <c r="AG1369" s="120">
        <f>(POWER(AF1369,1/COUNTA($J$3:$J1369))-1)*360/28</f>
        <v>0.10870794921864459</v>
      </c>
    </row>
    <row r="1370" spans="20:33" x14ac:dyDescent="0.25">
      <c r="T1370" s="4">
        <f t="shared" si="221"/>
        <v>0.11244999999999999</v>
      </c>
      <c r="U1370" s="55">
        <f t="shared" si="222"/>
        <v>0</v>
      </c>
      <c r="V1370" s="55">
        <f t="shared" si="223"/>
        <v>0</v>
      </c>
      <c r="Y1370" s="55">
        <f t="shared" si="224"/>
        <v>0</v>
      </c>
      <c r="Z1370" s="55">
        <f t="shared" si="225"/>
        <v>0</v>
      </c>
      <c r="AA1370" s="55">
        <f t="shared" si="226"/>
        <v>9108916.2369551975</v>
      </c>
      <c r="AB1370" s="55">
        <f t="shared" si="227"/>
        <v>-9712254.5492930785</v>
      </c>
      <c r="AC1370" s="55">
        <f t="shared" si="228"/>
        <v>-603338.31233788095</v>
      </c>
      <c r="AD1370" s="55">
        <f t="shared" si="229"/>
        <v>0</v>
      </c>
      <c r="AE1370" s="14">
        <f t="shared" si="230"/>
        <v>1</v>
      </c>
      <c r="AF1370" s="14">
        <f>PRODUCT($AE$3:$AE1370)</f>
        <v>1.549318229084294</v>
      </c>
      <c r="AG1370" s="120">
        <f>(POWER(AF1370,1/COUNTA($J$3:$J1370))-1)*360/28</f>
        <v>0.10870794921864459</v>
      </c>
    </row>
    <row r="1371" spans="20:33" x14ac:dyDescent="0.25">
      <c r="T1371" s="4">
        <f t="shared" si="221"/>
        <v>0.11244999999999999</v>
      </c>
      <c r="U1371" s="55">
        <f t="shared" si="222"/>
        <v>0</v>
      </c>
      <c r="V1371" s="55">
        <f t="shared" si="223"/>
        <v>0</v>
      </c>
      <c r="Y1371" s="55">
        <f t="shared" si="224"/>
        <v>0</v>
      </c>
      <c r="Z1371" s="55">
        <f t="shared" si="225"/>
        <v>0</v>
      </c>
      <c r="AA1371" s="55">
        <f t="shared" si="226"/>
        <v>9108916.2369551975</v>
      </c>
      <c r="AB1371" s="55">
        <f t="shared" si="227"/>
        <v>-9712254.5492930785</v>
      </c>
      <c r="AC1371" s="55">
        <f t="shared" si="228"/>
        <v>-603338.31233788095</v>
      </c>
      <c r="AD1371" s="55">
        <f t="shared" si="229"/>
        <v>0</v>
      </c>
      <c r="AE1371" s="14">
        <f t="shared" si="230"/>
        <v>1</v>
      </c>
      <c r="AF1371" s="14">
        <f>PRODUCT($AE$3:$AE1371)</f>
        <v>1.549318229084294</v>
      </c>
      <c r="AG1371" s="120">
        <f>(POWER(AF1371,1/COUNTA($J$3:$J1371))-1)*360/28</f>
        <v>0.10870794921864459</v>
      </c>
    </row>
    <row r="1372" spans="20:33" x14ac:dyDescent="0.25">
      <c r="T1372" s="4">
        <f t="shared" si="221"/>
        <v>0.11244999999999999</v>
      </c>
      <c r="U1372" s="55">
        <f t="shared" si="222"/>
        <v>0</v>
      </c>
      <c r="V1372" s="55">
        <f t="shared" si="223"/>
        <v>0</v>
      </c>
      <c r="Y1372" s="55">
        <f t="shared" si="224"/>
        <v>0</v>
      </c>
      <c r="Z1372" s="55">
        <f t="shared" si="225"/>
        <v>0</v>
      </c>
      <c r="AA1372" s="55">
        <f t="shared" si="226"/>
        <v>9108916.2369551975</v>
      </c>
      <c r="AB1372" s="55">
        <f t="shared" si="227"/>
        <v>-9712254.5492930785</v>
      </c>
      <c r="AC1372" s="55">
        <f t="shared" si="228"/>
        <v>-603338.31233788095</v>
      </c>
      <c r="AD1372" s="55">
        <f t="shared" si="229"/>
        <v>0</v>
      </c>
      <c r="AE1372" s="14">
        <f t="shared" si="230"/>
        <v>1</v>
      </c>
      <c r="AF1372" s="14">
        <f>PRODUCT($AE$3:$AE1372)</f>
        <v>1.549318229084294</v>
      </c>
      <c r="AG1372" s="120">
        <f>(POWER(AF1372,1/COUNTA($J$3:$J1372))-1)*360/28</f>
        <v>0.10870794921864459</v>
      </c>
    </row>
    <row r="1373" spans="20:33" x14ac:dyDescent="0.25">
      <c r="T1373" s="4">
        <f t="shared" si="221"/>
        <v>0.11244999999999999</v>
      </c>
      <c r="U1373" s="55">
        <f t="shared" si="222"/>
        <v>0</v>
      </c>
      <c r="V1373" s="55">
        <f t="shared" si="223"/>
        <v>0</v>
      </c>
      <c r="Y1373" s="55">
        <f t="shared" si="224"/>
        <v>0</v>
      </c>
      <c r="Z1373" s="55">
        <f t="shared" si="225"/>
        <v>0</v>
      </c>
      <c r="AA1373" s="55">
        <f t="shared" si="226"/>
        <v>9108916.2369551975</v>
      </c>
      <c r="AB1373" s="55">
        <f t="shared" si="227"/>
        <v>-9712254.5492930785</v>
      </c>
      <c r="AC1373" s="55">
        <f t="shared" si="228"/>
        <v>-603338.31233788095</v>
      </c>
      <c r="AD1373" s="55">
        <f t="shared" si="229"/>
        <v>0</v>
      </c>
      <c r="AE1373" s="14">
        <f t="shared" si="230"/>
        <v>1</v>
      </c>
      <c r="AF1373" s="14">
        <f>PRODUCT($AE$3:$AE1373)</f>
        <v>1.549318229084294</v>
      </c>
      <c r="AG1373" s="120">
        <f>(POWER(AF1373,1/COUNTA($J$3:$J1373))-1)*360/28</f>
        <v>0.10870794921864459</v>
      </c>
    </row>
    <row r="1374" spans="20:33" x14ac:dyDescent="0.25">
      <c r="T1374" s="4">
        <f t="shared" si="221"/>
        <v>0.11244999999999999</v>
      </c>
      <c r="U1374" s="55">
        <f t="shared" si="222"/>
        <v>0</v>
      </c>
      <c r="V1374" s="55">
        <f t="shared" si="223"/>
        <v>0</v>
      </c>
      <c r="Y1374" s="55">
        <f t="shared" si="224"/>
        <v>0</v>
      </c>
      <c r="Z1374" s="55">
        <f t="shared" si="225"/>
        <v>0</v>
      </c>
      <c r="AA1374" s="55">
        <f t="shared" si="226"/>
        <v>9108916.2369551975</v>
      </c>
      <c r="AB1374" s="55">
        <f t="shared" si="227"/>
        <v>-9712254.5492930785</v>
      </c>
      <c r="AC1374" s="55">
        <f t="shared" si="228"/>
        <v>-603338.31233788095</v>
      </c>
      <c r="AD1374" s="55">
        <f t="shared" si="229"/>
        <v>0</v>
      </c>
      <c r="AE1374" s="14">
        <f t="shared" si="230"/>
        <v>1</v>
      </c>
      <c r="AF1374" s="14">
        <f>PRODUCT($AE$3:$AE1374)</f>
        <v>1.549318229084294</v>
      </c>
      <c r="AG1374" s="120">
        <f>(POWER(AF1374,1/COUNTA($J$3:$J1374))-1)*360/28</f>
        <v>0.10870794921864459</v>
      </c>
    </row>
    <row r="1375" spans="20:33" x14ac:dyDescent="0.25">
      <c r="T1375" s="4">
        <f t="shared" si="221"/>
        <v>0.11244999999999999</v>
      </c>
      <c r="U1375" s="55">
        <f t="shared" si="222"/>
        <v>0</v>
      </c>
      <c r="V1375" s="55">
        <f t="shared" si="223"/>
        <v>0</v>
      </c>
      <c r="Y1375" s="55">
        <f t="shared" si="224"/>
        <v>0</v>
      </c>
      <c r="Z1375" s="55">
        <f t="shared" si="225"/>
        <v>0</v>
      </c>
      <c r="AA1375" s="55">
        <f t="shared" si="226"/>
        <v>9108916.2369551975</v>
      </c>
      <c r="AB1375" s="55">
        <f t="shared" si="227"/>
        <v>-9712254.5492930785</v>
      </c>
      <c r="AC1375" s="55">
        <f t="shared" si="228"/>
        <v>-603338.31233788095</v>
      </c>
      <c r="AD1375" s="55">
        <f t="shared" si="229"/>
        <v>0</v>
      </c>
      <c r="AE1375" s="14">
        <f t="shared" si="230"/>
        <v>1</v>
      </c>
      <c r="AF1375" s="14">
        <f>PRODUCT($AE$3:$AE1375)</f>
        <v>1.549318229084294</v>
      </c>
      <c r="AG1375" s="120">
        <f>(POWER(AF1375,1/COUNTA($J$3:$J1375))-1)*360/28</f>
        <v>0.10870794921864459</v>
      </c>
    </row>
    <row r="1376" spans="20:33" x14ac:dyDescent="0.25">
      <c r="T1376" s="4">
        <f t="shared" si="221"/>
        <v>0.11244999999999999</v>
      </c>
      <c r="U1376" s="55">
        <f t="shared" si="222"/>
        <v>0</v>
      </c>
      <c r="V1376" s="55">
        <f t="shared" si="223"/>
        <v>0</v>
      </c>
      <c r="Y1376" s="55">
        <f t="shared" si="224"/>
        <v>0</v>
      </c>
      <c r="Z1376" s="55">
        <f t="shared" si="225"/>
        <v>0</v>
      </c>
      <c r="AA1376" s="55">
        <f t="shared" si="226"/>
        <v>9108916.2369551975</v>
      </c>
      <c r="AB1376" s="55">
        <f t="shared" si="227"/>
        <v>-9712254.5492930785</v>
      </c>
      <c r="AC1376" s="55">
        <f t="shared" si="228"/>
        <v>-603338.31233788095</v>
      </c>
      <c r="AD1376" s="55">
        <f t="shared" si="229"/>
        <v>0</v>
      </c>
      <c r="AE1376" s="14">
        <f t="shared" si="230"/>
        <v>1</v>
      </c>
      <c r="AF1376" s="14">
        <f>PRODUCT($AE$3:$AE1376)</f>
        <v>1.549318229084294</v>
      </c>
      <c r="AG1376" s="120">
        <f>(POWER(AF1376,1/COUNTA($J$3:$J1376))-1)*360/28</f>
        <v>0.10870794921864459</v>
      </c>
    </row>
    <row r="1377" spans="20:33" x14ac:dyDescent="0.25">
      <c r="T1377" s="4">
        <f t="shared" si="221"/>
        <v>0.11244999999999999</v>
      </c>
      <c r="U1377" s="55">
        <f t="shared" si="222"/>
        <v>0</v>
      </c>
      <c r="V1377" s="55">
        <f t="shared" si="223"/>
        <v>0</v>
      </c>
      <c r="Y1377" s="55">
        <f t="shared" si="224"/>
        <v>0</v>
      </c>
      <c r="Z1377" s="55">
        <f t="shared" si="225"/>
        <v>0</v>
      </c>
      <c r="AA1377" s="55">
        <f t="shared" si="226"/>
        <v>9108916.2369551975</v>
      </c>
      <c r="AB1377" s="55">
        <f t="shared" si="227"/>
        <v>-9712254.5492930785</v>
      </c>
      <c r="AC1377" s="55">
        <f t="shared" si="228"/>
        <v>-603338.31233788095</v>
      </c>
      <c r="AD1377" s="55">
        <f t="shared" si="229"/>
        <v>0</v>
      </c>
      <c r="AE1377" s="14">
        <f t="shared" si="230"/>
        <v>1</v>
      </c>
      <c r="AF1377" s="14">
        <f>PRODUCT($AE$3:$AE1377)</f>
        <v>1.549318229084294</v>
      </c>
      <c r="AG1377" s="120">
        <f>(POWER(AF1377,1/COUNTA($J$3:$J1377))-1)*360/28</f>
        <v>0.10870794921864459</v>
      </c>
    </row>
    <row r="1378" spans="20:33" x14ac:dyDescent="0.25">
      <c r="T1378" s="4">
        <f t="shared" si="221"/>
        <v>0.11244999999999999</v>
      </c>
      <c r="U1378" s="55">
        <f t="shared" si="222"/>
        <v>0</v>
      </c>
      <c r="V1378" s="55">
        <f t="shared" si="223"/>
        <v>0</v>
      </c>
      <c r="Y1378" s="55">
        <f t="shared" si="224"/>
        <v>0</v>
      </c>
      <c r="Z1378" s="55">
        <f t="shared" si="225"/>
        <v>0</v>
      </c>
      <c r="AA1378" s="55">
        <f t="shared" si="226"/>
        <v>9108916.2369551975</v>
      </c>
      <c r="AB1378" s="55">
        <f t="shared" si="227"/>
        <v>-9712254.5492930785</v>
      </c>
      <c r="AC1378" s="55">
        <f t="shared" si="228"/>
        <v>-603338.31233788095</v>
      </c>
      <c r="AD1378" s="55">
        <f t="shared" si="229"/>
        <v>0</v>
      </c>
      <c r="AE1378" s="14">
        <f t="shared" si="230"/>
        <v>1</v>
      </c>
      <c r="AF1378" s="14">
        <f>PRODUCT($AE$3:$AE1378)</f>
        <v>1.549318229084294</v>
      </c>
      <c r="AG1378" s="120">
        <f>(POWER(AF1378,1/COUNTA($J$3:$J1378))-1)*360/28</f>
        <v>0.10870794921864459</v>
      </c>
    </row>
    <row r="1379" spans="20:33" x14ac:dyDescent="0.25">
      <c r="T1379" s="4">
        <f t="shared" si="221"/>
        <v>0.11244999999999999</v>
      </c>
      <c r="U1379" s="55">
        <f t="shared" si="222"/>
        <v>0</v>
      </c>
      <c r="V1379" s="55">
        <f t="shared" si="223"/>
        <v>0</v>
      </c>
      <c r="Y1379" s="55">
        <f t="shared" si="224"/>
        <v>0</v>
      </c>
      <c r="Z1379" s="55">
        <f t="shared" si="225"/>
        <v>0</v>
      </c>
      <c r="AA1379" s="55">
        <f t="shared" si="226"/>
        <v>9108916.2369551975</v>
      </c>
      <c r="AB1379" s="55">
        <f t="shared" si="227"/>
        <v>-9712254.5492930785</v>
      </c>
      <c r="AC1379" s="55">
        <f t="shared" si="228"/>
        <v>-603338.31233788095</v>
      </c>
      <c r="AD1379" s="55">
        <f t="shared" si="229"/>
        <v>0</v>
      </c>
      <c r="AE1379" s="14">
        <f t="shared" si="230"/>
        <v>1</v>
      </c>
      <c r="AF1379" s="14">
        <f>PRODUCT($AE$3:$AE1379)</f>
        <v>1.549318229084294</v>
      </c>
      <c r="AG1379" s="120">
        <f>(POWER(AF1379,1/COUNTA($J$3:$J1379))-1)*360/28</f>
        <v>0.10870794921864459</v>
      </c>
    </row>
    <row r="1380" spans="20:33" x14ac:dyDescent="0.25">
      <c r="T1380" s="4">
        <f t="shared" si="221"/>
        <v>0.11244999999999999</v>
      </c>
      <c r="U1380" s="55">
        <f t="shared" si="222"/>
        <v>0</v>
      </c>
      <c r="V1380" s="55">
        <f t="shared" si="223"/>
        <v>0</v>
      </c>
      <c r="Y1380" s="55">
        <f t="shared" si="224"/>
        <v>0</v>
      </c>
      <c r="Z1380" s="55">
        <f t="shared" si="225"/>
        <v>0</v>
      </c>
      <c r="AA1380" s="55">
        <f t="shared" si="226"/>
        <v>9108916.2369551975</v>
      </c>
      <c r="AB1380" s="55">
        <f t="shared" si="227"/>
        <v>-9712254.5492930785</v>
      </c>
      <c r="AC1380" s="55">
        <f t="shared" si="228"/>
        <v>-603338.31233788095</v>
      </c>
      <c r="AD1380" s="55">
        <f t="shared" si="229"/>
        <v>0</v>
      </c>
      <c r="AE1380" s="14">
        <f t="shared" si="230"/>
        <v>1</v>
      </c>
      <c r="AF1380" s="14">
        <f>PRODUCT($AE$3:$AE1380)</f>
        <v>1.549318229084294</v>
      </c>
      <c r="AG1380" s="120">
        <f>(POWER(AF1380,1/COUNTA($J$3:$J1380))-1)*360/28</f>
        <v>0.10870794921864459</v>
      </c>
    </row>
    <row r="1381" spans="20:33" x14ac:dyDescent="0.25">
      <c r="T1381" s="4">
        <f t="shared" si="221"/>
        <v>0.11244999999999999</v>
      </c>
      <c r="U1381" s="55">
        <f t="shared" si="222"/>
        <v>0</v>
      </c>
      <c r="V1381" s="55">
        <f t="shared" si="223"/>
        <v>0</v>
      </c>
      <c r="Y1381" s="55">
        <f t="shared" si="224"/>
        <v>0</v>
      </c>
      <c r="Z1381" s="55">
        <f t="shared" si="225"/>
        <v>0</v>
      </c>
      <c r="AA1381" s="55">
        <f t="shared" si="226"/>
        <v>9108916.2369551975</v>
      </c>
      <c r="AB1381" s="55">
        <f t="shared" si="227"/>
        <v>-9712254.5492930785</v>
      </c>
      <c r="AC1381" s="55">
        <f t="shared" si="228"/>
        <v>-603338.31233788095</v>
      </c>
      <c r="AD1381" s="55">
        <f t="shared" si="229"/>
        <v>0</v>
      </c>
      <c r="AE1381" s="14">
        <f t="shared" si="230"/>
        <v>1</v>
      </c>
      <c r="AF1381" s="14">
        <f>PRODUCT($AE$3:$AE1381)</f>
        <v>1.549318229084294</v>
      </c>
      <c r="AG1381" s="120">
        <f>(POWER(AF1381,1/COUNTA($J$3:$J1381))-1)*360/28</f>
        <v>0.10870794921864459</v>
      </c>
    </row>
    <row r="1382" spans="20:33" x14ac:dyDescent="0.25">
      <c r="T1382" s="4">
        <f t="shared" si="221"/>
        <v>0.11244999999999999</v>
      </c>
      <c r="U1382" s="55">
        <f t="shared" si="222"/>
        <v>0</v>
      </c>
      <c r="V1382" s="55">
        <f t="shared" si="223"/>
        <v>0</v>
      </c>
      <c r="Y1382" s="55">
        <f t="shared" si="224"/>
        <v>0</v>
      </c>
      <c r="Z1382" s="55">
        <f t="shared" si="225"/>
        <v>0</v>
      </c>
      <c r="AA1382" s="55">
        <f t="shared" si="226"/>
        <v>9108916.2369551975</v>
      </c>
      <c r="AB1382" s="55">
        <f t="shared" si="227"/>
        <v>-9712254.5492930785</v>
      </c>
      <c r="AC1382" s="55">
        <f t="shared" si="228"/>
        <v>-603338.31233788095</v>
      </c>
      <c r="AD1382" s="55">
        <f t="shared" si="229"/>
        <v>0</v>
      </c>
      <c r="AE1382" s="14">
        <f t="shared" si="230"/>
        <v>1</v>
      </c>
      <c r="AF1382" s="14">
        <f>PRODUCT($AE$3:$AE1382)</f>
        <v>1.549318229084294</v>
      </c>
      <c r="AG1382" s="120">
        <f>(POWER(AF1382,1/COUNTA($J$3:$J1382))-1)*360/28</f>
        <v>0.10870794921864459</v>
      </c>
    </row>
    <row r="1383" spans="20:33" x14ac:dyDescent="0.25">
      <c r="T1383" s="4">
        <f t="shared" si="221"/>
        <v>0.11244999999999999</v>
      </c>
      <c r="U1383" s="55">
        <f t="shared" si="222"/>
        <v>0</v>
      </c>
      <c r="V1383" s="55">
        <f t="shared" si="223"/>
        <v>0</v>
      </c>
      <c r="Y1383" s="55">
        <f t="shared" si="224"/>
        <v>0</v>
      </c>
      <c r="Z1383" s="55">
        <f t="shared" si="225"/>
        <v>0</v>
      </c>
      <c r="AA1383" s="55">
        <f t="shared" si="226"/>
        <v>9108916.2369551975</v>
      </c>
      <c r="AB1383" s="55">
        <f t="shared" si="227"/>
        <v>-9712254.5492930785</v>
      </c>
      <c r="AC1383" s="55">
        <f t="shared" si="228"/>
        <v>-603338.31233788095</v>
      </c>
      <c r="AD1383" s="55">
        <f t="shared" si="229"/>
        <v>0</v>
      </c>
      <c r="AE1383" s="14">
        <f t="shared" si="230"/>
        <v>1</v>
      </c>
      <c r="AF1383" s="14">
        <f>PRODUCT($AE$3:$AE1383)</f>
        <v>1.549318229084294</v>
      </c>
      <c r="AG1383" s="120">
        <f>(POWER(AF1383,1/COUNTA($J$3:$J1383))-1)*360/28</f>
        <v>0.10870794921864459</v>
      </c>
    </row>
    <row r="1384" spans="20:33" x14ac:dyDescent="0.25">
      <c r="T1384" s="4">
        <f t="shared" si="221"/>
        <v>0.11244999999999999</v>
      </c>
      <c r="U1384" s="55">
        <f t="shared" si="222"/>
        <v>0</v>
      </c>
      <c r="V1384" s="55">
        <f t="shared" si="223"/>
        <v>0</v>
      </c>
      <c r="Y1384" s="55">
        <f t="shared" si="224"/>
        <v>0</v>
      </c>
      <c r="Z1384" s="55">
        <f t="shared" si="225"/>
        <v>0</v>
      </c>
      <c r="AA1384" s="55">
        <f t="shared" si="226"/>
        <v>9108916.2369551975</v>
      </c>
      <c r="AB1384" s="55">
        <f t="shared" si="227"/>
        <v>-9712254.5492930785</v>
      </c>
      <c r="AC1384" s="55">
        <f t="shared" si="228"/>
        <v>-603338.31233788095</v>
      </c>
      <c r="AD1384" s="55">
        <f t="shared" si="229"/>
        <v>0</v>
      </c>
      <c r="AE1384" s="14">
        <f t="shared" si="230"/>
        <v>1</v>
      </c>
      <c r="AF1384" s="14">
        <f>PRODUCT($AE$3:$AE1384)</f>
        <v>1.549318229084294</v>
      </c>
      <c r="AG1384" s="120">
        <f>(POWER(AF1384,1/COUNTA($J$3:$J1384))-1)*360/28</f>
        <v>0.10870794921864459</v>
      </c>
    </row>
    <row r="1385" spans="20:33" x14ac:dyDescent="0.25">
      <c r="T1385" s="4">
        <f t="shared" si="221"/>
        <v>0.11244999999999999</v>
      </c>
      <c r="U1385" s="55">
        <f t="shared" si="222"/>
        <v>0</v>
      </c>
      <c r="V1385" s="55">
        <f t="shared" si="223"/>
        <v>0</v>
      </c>
      <c r="Y1385" s="55">
        <f t="shared" si="224"/>
        <v>0</v>
      </c>
      <c r="Z1385" s="55">
        <f t="shared" si="225"/>
        <v>0</v>
      </c>
      <c r="AA1385" s="55">
        <f t="shared" si="226"/>
        <v>9108916.2369551975</v>
      </c>
      <c r="AB1385" s="55">
        <f t="shared" si="227"/>
        <v>-9712254.5492930785</v>
      </c>
      <c r="AC1385" s="55">
        <f t="shared" si="228"/>
        <v>-603338.31233788095</v>
      </c>
      <c r="AD1385" s="55">
        <f t="shared" si="229"/>
        <v>0</v>
      </c>
      <c r="AE1385" s="14">
        <f t="shared" si="230"/>
        <v>1</v>
      </c>
      <c r="AF1385" s="14">
        <f>PRODUCT($AE$3:$AE1385)</f>
        <v>1.549318229084294</v>
      </c>
      <c r="AG1385" s="120">
        <f>(POWER(AF1385,1/COUNTA($J$3:$J1385))-1)*360/28</f>
        <v>0.10870794921864459</v>
      </c>
    </row>
    <row r="1386" spans="20:33" x14ac:dyDescent="0.25">
      <c r="T1386" s="4">
        <f t="shared" si="221"/>
        <v>0.11244999999999999</v>
      </c>
      <c r="U1386" s="55">
        <f t="shared" si="222"/>
        <v>0</v>
      </c>
      <c r="V1386" s="55">
        <f t="shared" si="223"/>
        <v>0</v>
      </c>
      <c r="Y1386" s="55">
        <f t="shared" si="224"/>
        <v>0</v>
      </c>
      <c r="Z1386" s="55">
        <f t="shared" si="225"/>
        <v>0</v>
      </c>
      <c r="AA1386" s="55">
        <f t="shared" si="226"/>
        <v>9108916.2369551975</v>
      </c>
      <c r="AB1386" s="55">
        <f t="shared" si="227"/>
        <v>-9712254.5492930785</v>
      </c>
      <c r="AC1386" s="55">
        <f t="shared" si="228"/>
        <v>-603338.31233788095</v>
      </c>
      <c r="AD1386" s="55">
        <f t="shared" si="229"/>
        <v>0</v>
      </c>
      <c r="AE1386" s="14">
        <f t="shared" si="230"/>
        <v>1</v>
      </c>
      <c r="AF1386" s="14">
        <f>PRODUCT($AE$3:$AE1386)</f>
        <v>1.549318229084294</v>
      </c>
      <c r="AG1386" s="120">
        <f>(POWER(AF1386,1/COUNTA($J$3:$J1386))-1)*360/28</f>
        <v>0.10870794921864459</v>
      </c>
    </row>
    <row r="1387" spans="20:33" x14ac:dyDescent="0.25">
      <c r="T1387" s="4">
        <f t="shared" si="221"/>
        <v>0.11244999999999999</v>
      </c>
      <c r="U1387" s="55">
        <f t="shared" si="222"/>
        <v>0</v>
      </c>
      <c r="V1387" s="55">
        <f t="shared" si="223"/>
        <v>0</v>
      </c>
      <c r="Y1387" s="55">
        <f t="shared" si="224"/>
        <v>0</v>
      </c>
      <c r="Z1387" s="55">
        <f t="shared" si="225"/>
        <v>0</v>
      </c>
      <c r="AA1387" s="55">
        <f t="shared" si="226"/>
        <v>9108916.2369551975</v>
      </c>
      <c r="AB1387" s="55">
        <f t="shared" si="227"/>
        <v>-9712254.5492930785</v>
      </c>
      <c r="AC1387" s="55">
        <f t="shared" si="228"/>
        <v>-603338.31233788095</v>
      </c>
      <c r="AD1387" s="55">
        <f t="shared" si="229"/>
        <v>0</v>
      </c>
      <c r="AE1387" s="14">
        <f t="shared" si="230"/>
        <v>1</v>
      </c>
      <c r="AF1387" s="14">
        <f>PRODUCT($AE$3:$AE1387)</f>
        <v>1.549318229084294</v>
      </c>
      <c r="AG1387" s="120">
        <f>(POWER(AF1387,1/COUNTA($J$3:$J1387))-1)*360/28</f>
        <v>0.10870794921864459</v>
      </c>
    </row>
    <row r="1388" spans="20:33" x14ac:dyDescent="0.25">
      <c r="T1388" s="4">
        <f t="shared" si="221"/>
        <v>0.11244999999999999</v>
      </c>
      <c r="U1388" s="55">
        <f t="shared" si="222"/>
        <v>0</v>
      </c>
      <c r="V1388" s="55">
        <f t="shared" si="223"/>
        <v>0</v>
      </c>
      <c r="Y1388" s="55">
        <f t="shared" si="224"/>
        <v>0</v>
      </c>
      <c r="Z1388" s="55">
        <f t="shared" si="225"/>
        <v>0</v>
      </c>
      <c r="AA1388" s="55">
        <f t="shared" si="226"/>
        <v>9108916.2369551975</v>
      </c>
      <c r="AB1388" s="55">
        <f t="shared" si="227"/>
        <v>-9712254.5492930785</v>
      </c>
      <c r="AC1388" s="55">
        <f t="shared" si="228"/>
        <v>-603338.31233788095</v>
      </c>
      <c r="AD1388" s="55">
        <f t="shared" si="229"/>
        <v>0</v>
      </c>
      <c r="AE1388" s="14">
        <f t="shared" si="230"/>
        <v>1</v>
      </c>
      <c r="AF1388" s="14">
        <f>PRODUCT($AE$3:$AE1388)</f>
        <v>1.549318229084294</v>
      </c>
      <c r="AG1388" s="120">
        <f>(POWER(AF1388,1/COUNTA($J$3:$J1388))-1)*360/28</f>
        <v>0.10870794921864459</v>
      </c>
    </row>
    <row r="1389" spans="20:33" x14ac:dyDescent="0.25">
      <c r="T1389" s="4">
        <f t="shared" si="221"/>
        <v>0.11244999999999999</v>
      </c>
      <c r="U1389" s="55">
        <f t="shared" si="222"/>
        <v>0</v>
      </c>
      <c r="V1389" s="55">
        <f t="shared" si="223"/>
        <v>0</v>
      </c>
      <c r="Y1389" s="55">
        <f t="shared" si="224"/>
        <v>0</v>
      </c>
      <c r="Z1389" s="55">
        <f t="shared" si="225"/>
        <v>0</v>
      </c>
      <c r="AA1389" s="55">
        <f t="shared" si="226"/>
        <v>9108916.2369551975</v>
      </c>
      <c r="AB1389" s="55">
        <f t="shared" si="227"/>
        <v>-9712254.5492930785</v>
      </c>
      <c r="AC1389" s="55">
        <f t="shared" si="228"/>
        <v>-603338.31233788095</v>
      </c>
      <c r="AD1389" s="55">
        <f t="shared" si="229"/>
        <v>0</v>
      </c>
      <c r="AE1389" s="14">
        <f t="shared" si="230"/>
        <v>1</v>
      </c>
      <c r="AF1389" s="14">
        <f>PRODUCT($AE$3:$AE1389)</f>
        <v>1.549318229084294</v>
      </c>
      <c r="AG1389" s="120">
        <f>(POWER(AF1389,1/COUNTA($J$3:$J1389))-1)*360/28</f>
        <v>0.10870794921864459</v>
      </c>
    </row>
    <row r="1390" spans="20:33" x14ac:dyDescent="0.25">
      <c r="T1390" s="4">
        <f t="shared" si="221"/>
        <v>0.11244999999999999</v>
      </c>
      <c r="U1390" s="55">
        <f t="shared" si="222"/>
        <v>0</v>
      </c>
      <c r="V1390" s="55">
        <f t="shared" si="223"/>
        <v>0</v>
      </c>
      <c r="Y1390" s="55">
        <f t="shared" si="224"/>
        <v>0</v>
      </c>
      <c r="Z1390" s="55">
        <f t="shared" si="225"/>
        <v>0</v>
      </c>
      <c r="AA1390" s="55">
        <f t="shared" si="226"/>
        <v>9108916.2369551975</v>
      </c>
      <c r="AB1390" s="55">
        <f t="shared" si="227"/>
        <v>-9712254.5492930785</v>
      </c>
      <c r="AC1390" s="55">
        <f t="shared" si="228"/>
        <v>-603338.31233788095</v>
      </c>
      <c r="AD1390" s="55">
        <f t="shared" si="229"/>
        <v>0</v>
      </c>
      <c r="AE1390" s="14">
        <f t="shared" si="230"/>
        <v>1</v>
      </c>
      <c r="AF1390" s="14">
        <f>PRODUCT($AE$3:$AE1390)</f>
        <v>1.549318229084294</v>
      </c>
      <c r="AG1390" s="120">
        <f>(POWER(AF1390,1/COUNTA($J$3:$J1390))-1)*360/28</f>
        <v>0.10870794921864459</v>
      </c>
    </row>
    <row r="1391" spans="20:33" x14ac:dyDescent="0.25">
      <c r="T1391" s="4">
        <f t="shared" si="221"/>
        <v>0.11244999999999999</v>
      </c>
      <c r="U1391" s="55">
        <f t="shared" si="222"/>
        <v>0</v>
      </c>
      <c r="V1391" s="55">
        <f t="shared" si="223"/>
        <v>0</v>
      </c>
      <c r="Y1391" s="55">
        <f t="shared" si="224"/>
        <v>0</v>
      </c>
      <c r="Z1391" s="55">
        <f t="shared" si="225"/>
        <v>0</v>
      </c>
      <c r="AA1391" s="55">
        <f t="shared" si="226"/>
        <v>9108916.2369551975</v>
      </c>
      <c r="AB1391" s="55">
        <f t="shared" si="227"/>
        <v>-9712254.5492930785</v>
      </c>
      <c r="AC1391" s="55">
        <f t="shared" si="228"/>
        <v>-603338.31233788095</v>
      </c>
      <c r="AD1391" s="55">
        <f t="shared" si="229"/>
        <v>0</v>
      </c>
      <c r="AE1391" s="14">
        <f t="shared" si="230"/>
        <v>1</v>
      </c>
      <c r="AF1391" s="14">
        <f>PRODUCT($AE$3:$AE1391)</f>
        <v>1.549318229084294</v>
      </c>
      <c r="AG1391" s="120">
        <f>(POWER(AF1391,1/COUNTA($J$3:$J1391))-1)*360/28</f>
        <v>0.10870794921864459</v>
      </c>
    </row>
    <row r="1392" spans="20:33" x14ac:dyDescent="0.25">
      <c r="T1392" s="4">
        <f t="shared" si="221"/>
        <v>0.11244999999999999</v>
      </c>
      <c r="U1392" s="55">
        <f t="shared" si="222"/>
        <v>0</v>
      </c>
      <c r="V1392" s="55">
        <f t="shared" si="223"/>
        <v>0</v>
      </c>
      <c r="Y1392" s="55">
        <f t="shared" si="224"/>
        <v>0</v>
      </c>
      <c r="Z1392" s="55">
        <f t="shared" si="225"/>
        <v>0</v>
      </c>
      <c r="AA1392" s="55">
        <f t="shared" si="226"/>
        <v>9108916.2369551975</v>
      </c>
      <c r="AB1392" s="55">
        <f t="shared" si="227"/>
        <v>-9712254.5492930785</v>
      </c>
      <c r="AC1392" s="55">
        <f t="shared" si="228"/>
        <v>-603338.31233788095</v>
      </c>
      <c r="AD1392" s="55">
        <f t="shared" si="229"/>
        <v>0</v>
      </c>
      <c r="AE1392" s="14">
        <f t="shared" si="230"/>
        <v>1</v>
      </c>
      <c r="AF1392" s="14">
        <f>PRODUCT($AE$3:$AE1392)</f>
        <v>1.549318229084294</v>
      </c>
      <c r="AG1392" s="120">
        <f>(POWER(AF1392,1/COUNTA($J$3:$J1392))-1)*360/28</f>
        <v>0.10870794921864459</v>
      </c>
    </row>
    <row r="1393" spans="20:33" x14ac:dyDescent="0.25">
      <c r="T1393" s="4">
        <f t="shared" si="221"/>
        <v>0.11244999999999999</v>
      </c>
      <c r="U1393" s="55">
        <f t="shared" si="222"/>
        <v>0</v>
      </c>
      <c r="V1393" s="55">
        <f t="shared" si="223"/>
        <v>0</v>
      </c>
      <c r="Y1393" s="55">
        <f t="shared" si="224"/>
        <v>0</v>
      </c>
      <c r="Z1393" s="55">
        <f t="shared" si="225"/>
        <v>0</v>
      </c>
      <c r="AA1393" s="55">
        <f t="shared" si="226"/>
        <v>9108916.2369551975</v>
      </c>
      <c r="AB1393" s="55">
        <f t="shared" si="227"/>
        <v>-9712254.5492930785</v>
      </c>
      <c r="AC1393" s="55">
        <f t="shared" si="228"/>
        <v>-603338.31233788095</v>
      </c>
      <c r="AD1393" s="55">
        <f t="shared" si="229"/>
        <v>0</v>
      </c>
      <c r="AE1393" s="14">
        <f t="shared" si="230"/>
        <v>1</v>
      </c>
      <c r="AF1393" s="14">
        <f>PRODUCT($AE$3:$AE1393)</f>
        <v>1.549318229084294</v>
      </c>
      <c r="AG1393" s="120">
        <f>(POWER(AF1393,1/COUNTA($J$3:$J1393))-1)*360/28</f>
        <v>0.10870794921864459</v>
      </c>
    </row>
    <row r="1394" spans="20:33" x14ac:dyDescent="0.25">
      <c r="T1394" s="4">
        <f t="shared" si="221"/>
        <v>0.11244999999999999</v>
      </c>
      <c r="U1394" s="55">
        <f t="shared" si="222"/>
        <v>0</v>
      </c>
      <c r="V1394" s="55">
        <f t="shared" si="223"/>
        <v>0</v>
      </c>
      <c r="Y1394" s="55">
        <f t="shared" si="224"/>
        <v>0</v>
      </c>
      <c r="Z1394" s="55">
        <f t="shared" si="225"/>
        <v>0</v>
      </c>
      <c r="AA1394" s="55">
        <f t="shared" si="226"/>
        <v>9108916.2369551975</v>
      </c>
      <c r="AB1394" s="55">
        <f t="shared" si="227"/>
        <v>-9712254.5492930785</v>
      </c>
      <c r="AC1394" s="55">
        <f t="shared" si="228"/>
        <v>-603338.31233788095</v>
      </c>
      <c r="AD1394" s="55">
        <f t="shared" si="229"/>
        <v>0</v>
      </c>
      <c r="AE1394" s="14">
        <f t="shared" si="230"/>
        <v>1</v>
      </c>
      <c r="AF1394" s="14">
        <f>PRODUCT($AE$3:$AE1394)</f>
        <v>1.549318229084294</v>
      </c>
      <c r="AG1394" s="120">
        <f>(POWER(AF1394,1/COUNTA($J$3:$J1394))-1)*360/28</f>
        <v>0.10870794921864459</v>
      </c>
    </row>
    <row r="1395" spans="20:33" x14ac:dyDescent="0.25">
      <c r="T1395" s="4">
        <f t="shared" si="221"/>
        <v>0.11244999999999999</v>
      </c>
      <c r="U1395" s="55">
        <f t="shared" si="222"/>
        <v>0</v>
      </c>
      <c r="V1395" s="55">
        <f t="shared" si="223"/>
        <v>0</v>
      </c>
      <c r="Y1395" s="55">
        <f t="shared" si="224"/>
        <v>0</v>
      </c>
      <c r="Z1395" s="55">
        <f t="shared" si="225"/>
        <v>0</v>
      </c>
      <c r="AA1395" s="55">
        <f t="shared" si="226"/>
        <v>9108916.2369551975</v>
      </c>
      <c r="AB1395" s="55">
        <f t="shared" si="227"/>
        <v>-9712254.5492930785</v>
      </c>
      <c r="AC1395" s="55">
        <f t="shared" si="228"/>
        <v>-603338.31233788095</v>
      </c>
      <c r="AD1395" s="55">
        <f t="shared" si="229"/>
        <v>0</v>
      </c>
      <c r="AE1395" s="14">
        <f t="shared" si="230"/>
        <v>1</v>
      </c>
      <c r="AF1395" s="14">
        <f>PRODUCT($AE$3:$AE1395)</f>
        <v>1.549318229084294</v>
      </c>
      <c r="AG1395" s="120">
        <f>(POWER(AF1395,1/COUNTA($J$3:$J1395))-1)*360/28</f>
        <v>0.10870794921864459</v>
      </c>
    </row>
    <row r="1396" spans="20:33" x14ac:dyDescent="0.25">
      <c r="T1396" s="4">
        <f t="shared" si="221"/>
        <v>0.11244999999999999</v>
      </c>
      <c r="U1396" s="55">
        <f t="shared" si="222"/>
        <v>0</v>
      </c>
      <c r="V1396" s="55">
        <f t="shared" si="223"/>
        <v>0</v>
      </c>
      <c r="Y1396" s="55">
        <f t="shared" si="224"/>
        <v>0</v>
      </c>
      <c r="Z1396" s="55">
        <f t="shared" si="225"/>
        <v>0</v>
      </c>
      <c r="AA1396" s="55">
        <f t="shared" si="226"/>
        <v>9108916.2369551975</v>
      </c>
      <c r="AB1396" s="55">
        <f t="shared" si="227"/>
        <v>-9712254.5492930785</v>
      </c>
      <c r="AC1396" s="55">
        <f t="shared" si="228"/>
        <v>-603338.31233788095</v>
      </c>
      <c r="AD1396" s="55">
        <f t="shared" si="229"/>
        <v>0</v>
      </c>
      <c r="AE1396" s="14">
        <f t="shared" si="230"/>
        <v>1</v>
      </c>
      <c r="AF1396" s="14">
        <f>PRODUCT($AE$3:$AE1396)</f>
        <v>1.549318229084294</v>
      </c>
      <c r="AG1396" s="120">
        <f>(POWER(AF1396,1/COUNTA($J$3:$J1396))-1)*360/28</f>
        <v>0.10870794921864459</v>
      </c>
    </row>
    <row r="1397" spans="20:33" x14ac:dyDescent="0.25">
      <c r="T1397" s="4">
        <f t="shared" si="221"/>
        <v>0.11244999999999999</v>
      </c>
      <c r="U1397" s="55">
        <f t="shared" si="222"/>
        <v>0</v>
      </c>
      <c r="V1397" s="55">
        <f t="shared" si="223"/>
        <v>0</v>
      </c>
      <c r="Y1397" s="55">
        <f t="shared" si="224"/>
        <v>0</v>
      </c>
      <c r="Z1397" s="55">
        <f t="shared" si="225"/>
        <v>0</v>
      </c>
      <c r="AA1397" s="55">
        <f t="shared" si="226"/>
        <v>9108916.2369551975</v>
      </c>
      <c r="AB1397" s="55">
        <f t="shared" si="227"/>
        <v>-9712254.5492930785</v>
      </c>
      <c r="AC1397" s="55">
        <f t="shared" si="228"/>
        <v>-603338.31233788095</v>
      </c>
      <c r="AD1397" s="55">
        <f t="shared" si="229"/>
        <v>0</v>
      </c>
      <c r="AE1397" s="14">
        <f t="shared" si="230"/>
        <v>1</v>
      </c>
      <c r="AF1397" s="14">
        <f>PRODUCT($AE$3:$AE1397)</f>
        <v>1.549318229084294</v>
      </c>
      <c r="AG1397" s="120">
        <f>(POWER(AF1397,1/COUNTA($J$3:$J1397))-1)*360/28</f>
        <v>0.10870794921864459</v>
      </c>
    </row>
    <row r="1398" spans="20:33" x14ac:dyDescent="0.25">
      <c r="T1398" s="4">
        <f t="shared" si="221"/>
        <v>0.11244999999999999</v>
      </c>
      <c r="U1398" s="55">
        <f t="shared" si="222"/>
        <v>0</v>
      </c>
      <c r="V1398" s="55">
        <f t="shared" si="223"/>
        <v>0</v>
      </c>
      <c r="Y1398" s="55">
        <f t="shared" si="224"/>
        <v>0</v>
      </c>
      <c r="Z1398" s="55">
        <f t="shared" si="225"/>
        <v>0</v>
      </c>
      <c r="AA1398" s="55">
        <f t="shared" si="226"/>
        <v>9108916.2369551975</v>
      </c>
      <c r="AB1398" s="55">
        <f t="shared" si="227"/>
        <v>-9712254.5492930785</v>
      </c>
      <c r="AC1398" s="55">
        <f t="shared" si="228"/>
        <v>-603338.31233788095</v>
      </c>
      <c r="AD1398" s="55">
        <f t="shared" si="229"/>
        <v>0</v>
      </c>
      <c r="AE1398" s="14">
        <f t="shared" si="230"/>
        <v>1</v>
      </c>
      <c r="AF1398" s="14">
        <f>PRODUCT($AE$3:$AE1398)</f>
        <v>1.549318229084294</v>
      </c>
      <c r="AG1398" s="120">
        <f>(POWER(AF1398,1/COUNTA($J$3:$J1398))-1)*360/28</f>
        <v>0.10870794921864459</v>
      </c>
    </row>
    <row r="1399" spans="20:33" x14ac:dyDescent="0.25">
      <c r="T1399" s="4">
        <f t="shared" si="221"/>
        <v>0.11244999999999999</v>
      </c>
      <c r="U1399" s="55">
        <f t="shared" si="222"/>
        <v>0</v>
      </c>
      <c r="V1399" s="55">
        <f t="shared" si="223"/>
        <v>0</v>
      </c>
      <c r="Y1399" s="55">
        <f t="shared" si="224"/>
        <v>0</v>
      </c>
      <c r="Z1399" s="55">
        <f t="shared" si="225"/>
        <v>0</v>
      </c>
      <c r="AA1399" s="55">
        <f t="shared" si="226"/>
        <v>9108916.2369551975</v>
      </c>
      <c r="AB1399" s="55">
        <f t="shared" si="227"/>
        <v>-9712254.5492930785</v>
      </c>
      <c r="AC1399" s="55">
        <f t="shared" si="228"/>
        <v>-603338.31233788095</v>
      </c>
      <c r="AD1399" s="55">
        <f t="shared" si="229"/>
        <v>0</v>
      </c>
      <c r="AE1399" s="14">
        <f t="shared" si="230"/>
        <v>1</v>
      </c>
      <c r="AF1399" s="14">
        <f>PRODUCT($AE$3:$AE1399)</f>
        <v>1.549318229084294</v>
      </c>
      <c r="AG1399" s="120">
        <f>(POWER(AF1399,1/COUNTA($J$3:$J1399))-1)*360/28</f>
        <v>0.10870794921864459</v>
      </c>
    </row>
    <row r="1400" spans="20:33" x14ac:dyDescent="0.25">
      <c r="T1400" s="4">
        <f t="shared" ref="T1400:T1463" si="231">_xlfn.IFNA(INDEX($E$6:$E$24,MATCH($K1400,$C$6:$C$24,1))/100,$D$1/100)</f>
        <v>0.11244999999999999</v>
      </c>
      <c r="U1400" s="55">
        <f t="shared" ref="U1400:U1463" si="232">(-1*S1400)*T1400*Q1400/360</f>
        <v>0</v>
      </c>
      <c r="V1400" s="55">
        <f t="shared" si="223"/>
        <v>0</v>
      </c>
      <c r="Y1400" s="55">
        <f t="shared" si="224"/>
        <v>0</v>
      </c>
      <c r="Z1400" s="55">
        <f t="shared" si="225"/>
        <v>0</v>
      </c>
      <c r="AA1400" s="55">
        <f t="shared" si="226"/>
        <v>9108916.2369551975</v>
      </c>
      <c r="AB1400" s="55">
        <f t="shared" si="227"/>
        <v>-9712254.5492930785</v>
      </c>
      <c r="AC1400" s="55">
        <f t="shared" si="228"/>
        <v>-603338.31233788095</v>
      </c>
      <c r="AD1400" s="55">
        <f t="shared" si="229"/>
        <v>0</v>
      </c>
      <c r="AE1400" s="14">
        <f t="shared" si="230"/>
        <v>1</v>
      </c>
      <c r="AF1400" s="14">
        <f>PRODUCT($AE$3:$AE1400)</f>
        <v>1.549318229084294</v>
      </c>
      <c r="AG1400" s="120">
        <f>(POWER(AF1400,1/COUNTA($J$3:$J1400))-1)*360/28</f>
        <v>0.10870794921864459</v>
      </c>
    </row>
    <row r="1401" spans="20:33" x14ac:dyDescent="0.25">
      <c r="T1401" s="4">
        <f t="shared" si="231"/>
        <v>0.11244999999999999</v>
      </c>
      <c r="U1401" s="55">
        <f t="shared" si="232"/>
        <v>0</v>
      </c>
      <c r="V1401" s="55">
        <f t="shared" si="223"/>
        <v>0</v>
      </c>
      <c r="Y1401" s="55">
        <f t="shared" si="224"/>
        <v>0</v>
      </c>
      <c r="Z1401" s="55">
        <f t="shared" si="225"/>
        <v>0</v>
      </c>
      <c r="AA1401" s="55">
        <f t="shared" si="226"/>
        <v>9108916.2369551975</v>
      </c>
      <c r="AB1401" s="55">
        <f t="shared" si="227"/>
        <v>-9712254.5492930785</v>
      </c>
      <c r="AC1401" s="55">
        <f t="shared" si="228"/>
        <v>-603338.31233788095</v>
      </c>
      <c r="AD1401" s="55">
        <f t="shared" si="229"/>
        <v>0</v>
      </c>
      <c r="AE1401" s="14">
        <f t="shared" si="230"/>
        <v>1</v>
      </c>
      <c r="AF1401" s="14">
        <f>PRODUCT($AE$3:$AE1401)</f>
        <v>1.549318229084294</v>
      </c>
      <c r="AG1401" s="120">
        <f>(POWER(AF1401,1/COUNTA($J$3:$J1401))-1)*360/28</f>
        <v>0.10870794921864459</v>
      </c>
    </row>
    <row r="1402" spans="20:33" x14ac:dyDescent="0.25">
      <c r="T1402" s="4">
        <f t="shared" si="231"/>
        <v>0.11244999999999999</v>
      </c>
      <c r="U1402" s="55">
        <f t="shared" si="232"/>
        <v>0</v>
      </c>
      <c r="V1402" s="55">
        <f t="shared" si="223"/>
        <v>0</v>
      </c>
      <c r="Y1402" s="55">
        <f t="shared" si="224"/>
        <v>0</v>
      </c>
      <c r="Z1402" s="55">
        <f t="shared" si="225"/>
        <v>0</v>
      </c>
      <c r="AA1402" s="55">
        <f t="shared" si="226"/>
        <v>9108916.2369551975</v>
      </c>
      <c r="AB1402" s="55">
        <f t="shared" si="227"/>
        <v>-9712254.5492930785</v>
      </c>
      <c r="AC1402" s="55">
        <f t="shared" si="228"/>
        <v>-603338.31233788095</v>
      </c>
      <c r="AD1402" s="55">
        <f t="shared" si="229"/>
        <v>0</v>
      </c>
      <c r="AE1402" s="14">
        <f t="shared" si="230"/>
        <v>1</v>
      </c>
      <c r="AF1402" s="14">
        <f>PRODUCT($AE$3:$AE1402)</f>
        <v>1.549318229084294</v>
      </c>
      <c r="AG1402" s="120">
        <f>(POWER(AF1402,1/COUNTA($J$3:$J1402))-1)*360/28</f>
        <v>0.10870794921864459</v>
      </c>
    </row>
    <row r="1403" spans="20:33" x14ac:dyDescent="0.25">
      <c r="T1403" s="4">
        <f t="shared" si="231"/>
        <v>0.11244999999999999</v>
      </c>
      <c r="U1403" s="55">
        <f t="shared" si="232"/>
        <v>0</v>
      </c>
      <c r="V1403" s="55">
        <f t="shared" si="223"/>
        <v>0</v>
      </c>
      <c r="Y1403" s="55">
        <f t="shared" si="224"/>
        <v>0</v>
      </c>
      <c r="Z1403" s="55">
        <f t="shared" si="225"/>
        <v>0</v>
      </c>
      <c r="AA1403" s="55">
        <f t="shared" si="226"/>
        <v>9108916.2369551975</v>
      </c>
      <c r="AB1403" s="55">
        <f t="shared" si="227"/>
        <v>-9712254.5492930785</v>
      </c>
      <c r="AC1403" s="55">
        <f t="shared" si="228"/>
        <v>-603338.31233788095</v>
      </c>
      <c r="AD1403" s="55">
        <f t="shared" si="229"/>
        <v>0</v>
      </c>
      <c r="AE1403" s="14">
        <f t="shared" si="230"/>
        <v>1</v>
      </c>
      <c r="AF1403" s="14">
        <f>PRODUCT($AE$3:$AE1403)</f>
        <v>1.549318229084294</v>
      </c>
      <c r="AG1403" s="120">
        <f>(POWER(AF1403,1/COUNTA($J$3:$J1403))-1)*360/28</f>
        <v>0.10870794921864459</v>
      </c>
    </row>
    <row r="1404" spans="20:33" x14ac:dyDescent="0.25">
      <c r="T1404" s="4">
        <f t="shared" si="231"/>
        <v>0.11244999999999999</v>
      </c>
      <c r="U1404" s="55">
        <f t="shared" si="232"/>
        <v>0</v>
      </c>
      <c r="V1404" s="55">
        <f t="shared" si="223"/>
        <v>0</v>
      </c>
      <c r="Y1404" s="55">
        <f t="shared" si="224"/>
        <v>0</v>
      </c>
      <c r="Z1404" s="55">
        <f t="shared" si="225"/>
        <v>0</v>
      </c>
      <c r="AA1404" s="55">
        <f t="shared" si="226"/>
        <v>9108916.2369551975</v>
      </c>
      <c r="AB1404" s="55">
        <f t="shared" si="227"/>
        <v>-9712254.5492930785</v>
      </c>
      <c r="AC1404" s="55">
        <f t="shared" si="228"/>
        <v>-603338.31233788095</v>
      </c>
      <c r="AD1404" s="55">
        <f t="shared" si="229"/>
        <v>0</v>
      </c>
      <c r="AE1404" s="14">
        <f t="shared" si="230"/>
        <v>1</v>
      </c>
      <c r="AF1404" s="14">
        <f>PRODUCT($AE$3:$AE1404)</f>
        <v>1.549318229084294</v>
      </c>
      <c r="AG1404" s="120">
        <f>(POWER(AF1404,1/COUNTA($J$3:$J1404))-1)*360/28</f>
        <v>0.10870794921864459</v>
      </c>
    </row>
    <row r="1405" spans="20:33" x14ac:dyDescent="0.25">
      <c r="T1405" s="4">
        <f t="shared" si="231"/>
        <v>0.11244999999999999</v>
      </c>
      <c r="U1405" s="55">
        <f t="shared" si="232"/>
        <v>0</v>
      </c>
      <c r="V1405" s="55">
        <f t="shared" si="223"/>
        <v>0</v>
      </c>
      <c r="Y1405" s="55">
        <f t="shared" si="224"/>
        <v>0</v>
      </c>
      <c r="Z1405" s="55">
        <f t="shared" si="225"/>
        <v>0</v>
      </c>
      <c r="AA1405" s="55">
        <f t="shared" si="226"/>
        <v>9108916.2369551975</v>
      </c>
      <c r="AB1405" s="55">
        <f t="shared" si="227"/>
        <v>-9712254.5492930785</v>
      </c>
      <c r="AC1405" s="55">
        <f t="shared" si="228"/>
        <v>-603338.31233788095</v>
      </c>
      <c r="AD1405" s="55">
        <f t="shared" si="229"/>
        <v>0</v>
      </c>
      <c r="AE1405" s="14">
        <f t="shared" si="230"/>
        <v>1</v>
      </c>
      <c r="AF1405" s="14">
        <f>PRODUCT($AE$3:$AE1405)</f>
        <v>1.549318229084294</v>
      </c>
      <c r="AG1405" s="120">
        <f>(POWER(AF1405,1/COUNTA($J$3:$J1405))-1)*360/28</f>
        <v>0.10870794921864459</v>
      </c>
    </row>
    <row r="1406" spans="20:33" x14ac:dyDescent="0.25">
      <c r="T1406" s="4">
        <f t="shared" si="231"/>
        <v>0.11244999999999999</v>
      </c>
      <c r="U1406" s="55">
        <f t="shared" si="232"/>
        <v>0</v>
      </c>
      <c r="V1406" s="55">
        <f t="shared" si="223"/>
        <v>0</v>
      </c>
      <c r="Y1406" s="55">
        <f t="shared" si="224"/>
        <v>0</v>
      </c>
      <c r="Z1406" s="55">
        <f t="shared" si="225"/>
        <v>0</v>
      </c>
      <c r="AA1406" s="55">
        <f t="shared" si="226"/>
        <v>9108916.2369551975</v>
      </c>
      <c r="AB1406" s="55">
        <f t="shared" si="227"/>
        <v>-9712254.5492930785</v>
      </c>
      <c r="AC1406" s="55">
        <f t="shared" si="228"/>
        <v>-603338.31233788095</v>
      </c>
      <c r="AD1406" s="55">
        <f t="shared" si="229"/>
        <v>0</v>
      </c>
      <c r="AE1406" s="14">
        <f t="shared" si="230"/>
        <v>1</v>
      </c>
      <c r="AF1406" s="14">
        <f>PRODUCT($AE$3:$AE1406)</f>
        <v>1.549318229084294</v>
      </c>
      <c r="AG1406" s="120">
        <f>(POWER(AF1406,1/COUNTA($J$3:$J1406))-1)*360/28</f>
        <v>0.10870794921864459</v>
      </c>
    </row>
    <row r="1407" spans="20:33" x14ac:dyDescent="0.25">
      <c r="T1407" s="4">
        <f t="shared" si="231"/>
        <v>0.11244999999999999</v>
      </c>
      <c r="U1407" s="55">
        <f t="shared" si="232"/>
        <v>0</v>
      </c>
      <c r="V1407" s="55">
        <f t="shared" si="223"/>
        <v>0</v>
      </c>
      <c r="Y1407" s="55">
        <f t="shared" si="224"/>
        <v>0</v>
      </c>
      <c r="Z1407" s="55">
        <f t="shared" si="225"/>
        <v>0</v>
      </c>
      <c r="AA1407" s="55">
        <f t="shared" si="226"/>
        <v>9108916.2369551975</v>
      </c>
      <c r="AB1407" s="55">
        <f t="shared" si="227"/>
        <v>-9712254.5492930785</v>
      </c>
      <c r="AC1407" s="55">
        <f t="shared" si="228"/>
        <v>-603338.31233788095</v>
      </c>
      <c r="AD1407" s="55">
        <f t="shared" si="229"/>
        <v>0</v>
      </c>
      <c r="AE1407" s="14">
        <f t="shared" si="230"/>
        <v>1</v>
      </c>
      <c r="AF1407" s="14">
        <f>PRODUCT($AE$3:$AE1407)</f>
        <v>1.549318229084294</v>
      </c>
      <c r="AG1407" s="120">
        <f>(POWER(AF1407,1/COUNTA($J$3:$J1407))-1)*360/28</f>
        <v>0.10870794921864459</v>
      </c>
    </row>
    <row r="1408" spans="20:33" x14ac:dyDescent="0.25">
      <c r="T1408" s="4">
        <f t="shared" si="231"/>
        <v>0.11244999999999999</v>
      </c>
      <c r="U1408" s="55">
        <f t="shared" si="232"/>
        <v>0</v>
      </c>
      <c r="V1408" s="55">
        <f t="shared" si="223"/>
        <v>0</v>
      </c>
      <c r="Y1408" s="55">
        <f t="shared" si="224"/>
        <v>0</v>
      </c>
      <c r="Z1408" s="55">
        <f t="shared" si="225"/>
        <v>0</v>
      </c>
      <c r="AA1408" s="55">
        <f t="shared" si="226"/>
        <v>9108916.2369551975</v>
      </c>
      <c r="AB1408" s="55">
        <f t="shared" si="227"/>
        <v>-9712254.5492930785</v>
      </c>
      <c r="AC1408" s="55">
        <f t="shared" si="228"/>
        <v>-603338.31233788095</v>
      </c>
      <c r="AD1408" s="55">
        <f t="shared" si="229"/>
        <v>0</v>
      </c>
      <c r="AE1408" s="14">
        <f t="shared" si="230"/>
        <v>1</v>
      </c>
      <c r="AF1408" s="14">
        <f>PRODUCT($AE$3:$AE1408)</f>
        <v>1.549318229084294</v>
      </c>
      <c r="AG1408" s="120">
        <f>(POWER(AF1408,1/COUNTA($J$3:$J1408))-1)*360/28</f>
        <v>0.10870794921864459</v>
      </c>
    </row>
    <row r="1409" spans="20:33" x14ac:dyDescent="0.25">
      <c r="T1409" s="4">
        <f t="shared" si="231"/>
        <v>0.11244999999999999</v>
      </c>
      <c r="U1409" s="55">
        <f t="shared" si="232"/>
        <v>0</v>
      </c>
      <c r="V1409" s="55">
        <f t="shared" si="223"/>
        <v>0</v>
      </c>
      <c r="Y1409" s="55">
        <f t="shared" si="224"/>
        <v>0</v>
      </c>
      <c r="Z1409" s="55">
        <f t="shared" si="225"/>
        <v>0</v>
      </c>
      <c r="AA1409" s="55">
        <f t="shared" si="226"/>
        <v>9108916.2369551975</v>
      </c>
      <c r="AB1409" s="55">
        <f t="shared" si="227"/>
        <v>-9712254.5492930785</v>
      </c>
      <c r="AC1409" s="55">
        <f t="shared" si="228"/>
        <v>-603338.31233788095</v>
      </c>
      <c r="AD1409" s="55">
        <f t="shared" si="229"/>
        <v>0</v>
      </c>
      <c r="AE1409" s="14">
        <f t="shared" si="230"/>
        <v>1</v>
      </c>
      <c r="AF1409" s="14">
        <f>PRODUCT($AE$3:$AE1409)</f>
        <v>1.549318229084294</v>
      </c>
      <c r="AG1409" s="120">
        <f>(POWER(AF1409,1/COUNTA($J$3:$J1409))-1)*360/28</f>
        <v>0.10870794921864459</v>
      </c>
    </row>
    <row r="1410" spans="20:33" x14ac:dyDescent="0.25">
      <c r="T1410" s="4">
        <f t="shared" si="231"/>
        <v>0.11244999999999999</v>
      </c>
      <c r="U1410" s="55">
        <f t="shared" si="232"/>
        <v>0</v>
      </c>
      <c r="V1410" s="55">
        <f t="shared" si="223"/>
        <v>0</v>
      </c>
      <c r="Y1410" s="55">
        <f t="shared" si="224"/>
        <v>0</v>
      </c>
      <c r="Z1410" s="55">
        <f t="shared" si="225"/>
        <v>0</v>
      </c>
      <c r="AA1410" s="55">
        <f t="shared" si="226"/>
        <v>9108916.2369551975</v>
      </c>
      <c r="AB1410" s="55">
        <f t="shared" si="227"/>
        <v>-9712254.5492930785</v>
      </c>
      <c r="AC1410" s="55">
        <f t="shared" si="228"/>
        <v>-603338.31233788095</v>
      </c>
      <c r="AD1410" s="55">
        <f t="shared" si="229"/>
        <v>0</v>
      </c>
      <c r="AE1410" s="14">
        <f t="shared" si="230"/>
        <v>1</v>
      </c>
      <c r="AF1410" s="14">
        <f>PRODUCT($AE$3:$AE1410)</f>
        <v>1.549318229084294</v>
      </c>
      <c r="AG1410" s="120">
        <f>(POWER(AF1410,1/COUNTA($J$3:$J1410))-1)*360/28</f>
        <v>0.10870794921864459</v>
      </c>
    </row>
    <row r="1411" spans="20:33" x14ac:dyDescent="0.25">
      <c r="T1411" s="4">
        <f t="shared" si="231"/>
        <v>0.11244999999999999</v>
      </c>
      <c r="U1411" s="55">
        <f t="shared" si="232"/>
        <v>0</v>
      </c>
      <c r="V1411" s="55">
        <f t="shared" si="223"/>
        <v>0</v>
      </c>
      <c r="Y1411" s="55">
        <f t="shared" si="224"/>
        <v>0</v>
      </c>
      <c r="Z1411" s="55">
        <f t="shared" si="225"/>
        <v>0</v>
      </c>
      <c r="AA1411" s="55">
        <f t="shared" si="226"/>
        <v>9108916.2369551975</v>
      </c>
      <c r="AB1411" s="55">
        <f t="shared" si="227"/>
        <v>-9712254.5492930785</v>
      </c>
      <c r="AC1411" s="55">
        <f t="shared" si="228"/>
        <v>-603338.31233788095</v>
      </c>
      <c r="AD1411" s="55">
        <f t="shared" si="229"/>
        <v>0</v>
      </c>
      <c r="AE1411" s="14">
        <f t="shared" si="230"/>
        <v>1</v>
      </c>
      <c r="AF1411" s="14">
        <f>PRODUCT($AE$3:$AE1411)</f>
        <v>1.549318229084294</v>
      </c>
      <c r="AG1411" s="120">
        <f>(POWER(AF1411,1/COUNTA($J$3:$J1411))-1)*360/28</f>
        <v>0.10870794921864459</v>
      </c>
    </row>
    <row r="1412" spans="20:33" x14ac:dyDescent="0.25">
      <c r="T1412" s="4">
        <f t="shared" si="231"/>
        <v>0.11244999999999999</v>
      </c>
      <c r="U1412" s="55">
        <f t="shared" si="232"/>
        <v>0</v>
      </c>
      <c r="V1412" s="55">
        <f t="shared" ref="V1412:V1475" si="233">+N1412+U1412</f>
        <v>0</v>
      </c>
      <c r="Y1412" s="55">
        <f t="shared" si="224"/>
        <v>0</v>
      </c>
      <c r="Z1412" s="55">
        <f t="shared" si="225"/>
        <v>0</v>
      </c>
      <c r="AA1412" s="55">
        <f t="shared" si="226"/>
        <v>9108916.2369551975</v>
      </c>
      <c r="AB1412" s="55">
        <f t="shared" si="227"/>
        <v>-9712254.5492930785</v>
      </c>
      <c r="AC1412" s="55">
        <f t="shared" si="228"/>
        <v>-603338.31233788095</v>
      </c>
      <c r="AD1412" s="55">
        <f t="shared" si="229"/>
        <v>0</v>
      </c>
      <c r="AE1412" s="14">
        <f t="shared" si="230"/>
        <v>1</v>
      </c>
      <c r="AF1412" s="14">
        <f>PRODUCT($AE$3:$AE1412)</f>
        <v>1.549318229084294</v>
      </c>
      <c r="AG1412" s="120">
        <f>(POWER(AF1412,1/COUNTA($J$3:$J1412))-1)*360/28</f>
        <v>0.10870794921864459</v>
      </c>
    </row>
    <row r="1413" spans="20:33" x14ac:dyDescent="0.25">
      <c r="T1413" s="4">
        <f t="shared" si="231"/>
        <v>0.11244999999999999</v>
      </c>
      <c r="U1413" s="55">
        <f t="shared" si="232"/>
        <v>0</v>
      </c>
      <c r="V1413" s="55">
        <f t="shared" si="233"/>
        <v>0</v>
      </c>
      <c r="Y1413" s="55">
        <f t="shared" si="224"/>
        <v>0</v>
      </c>
      <c r="Z1413" s="55">
        <f t="shared" si="225"/>
        <v>0</v>
      </c>
      <c r="AA1413" s="55">
        <f t="shared" si="226"/>
        <v>9108916.2369551975</v>
      </c>
      <c r="AB1413" s="55">
        <f t="shared" si="227"/>
        <v>-9712254.5492930785</v>
      </c>
      <c r="AC1413" s="55">
        <f t="shared" si="228"/>
        <v>-603338.31233788095</v>
      </c>
      <c r="AD1413" s="55">
        <f t="shared" si="229"/>
        <v>0</v>
      </c>
      <c r="AE1413" s="14">
        <f t="shared" si="230"/>
        <v>1</v>
      </c>
      <c r="AF1413" s="14">
        <f>PRODUCT($AE$3:$AE1413)</f>
        <v>1.549318229084294</v>
      </c>
      <c r="AG1413" s="120">
        <f>(POWER(AF1413,1/COUNTA($J$3:$J1413))-1)*360/28</f>
        <v>0.10870794921864459</v>
      </c>
    </row>
    <row r="1414" spans="20:33" x14ac:dyDescent="0.25">
      <c r="T1414" s="4">
        <f t="shared" si="231"/>
        <v>0.11244999999999999</v>
      </c>
      <c r="U1414" s="55">
        <f t="shared" si="232"/>
        <v>0</v>
      </c>
      <c r="V1414" s="55">
        <f t="shared" si="233"/>
        <v>0</v>
      </c>
      <c r="Y1414" s="55">
        <f t="shared" ref="Y1414:Y1477" si="234">+P1414*X1414</f>
        <v>0</v>
      </c>
      <c r="Z1414" s="55">
        <f t="shared" ref="Z1414:Z1477" si="235">+S1414*$Z$2*$Q1414/360</f>
        <v>0</v>
      </c>
      <c r="AA1414" s="55">
        <f t="shared" ref="AA1414:AA1477" si="236">+AA1413*(1+$Z$2*$Q1414/360)+Z1414</f>
        <v>9108916.2369551975</v>
      </c>
      <c r="AB1414" s="55">
        <f t="shared" ref="AB1414:AB1477" si="237">+AB1413*(1+$W1414*$Q1414/360)+O1414</f>
        <v>-9712254.5492930785</v>
      </c>
      <c r="AC1414" s="55">
        <f t="shared" ref="AC1414:AC1477" si="238">+AA1414+AB1414</f>
        <v>-603338.31233788095</v>
      </c>
      <c r="AD1414" s="55">
        <f t="shared" ref="AD1414:AD1477" si="239">+AC1414*X1414</f>
        <v>0</v>
      </c>
      <c r="AE1414" s="14">
        <f t="shared" ref="AE1414:AE1477" si="240">+(1+W1414*Q1414/360)</f>
        <v>1</v>
      </c>
      <c r="AF1414" s="14">
        <f>PRODUCT($AE$3:$AE1414)</f>
        <v>1.549318229084294</v>
      </c>
      <c r="AG1414" s="120">
        <f>(POWER(AF1414,1/COUNTA($J$3:$J1414))-1)*360/28</f>
        <v>0.10870794921864459</v>
      </c>
    </row>
    <row r="1415" spans="20:33" x14ac:dyDescent="0.25">
      <c r="T1415" s="4">
        <f t="shared" si="231"/>
        <v>0.11244999999999999</v>
      </c>
      <c r="U1415" s="55">
        <f t="shared" si="232"/>
        <v>0</v>
      </c>
      <c r="V1415" s="55">
        <f t="shared" si="233"/>
        <v>0</v>
      </c>
      <c r="Y1415" s="55">
        <f t="shared" si="234"/>
        <v>0</v>
      </c>
      <c r="Z1415" s="55">
        <f t="shared" si="235"/>
        <v>0</v>
      </c>
      <c r="AA1415" s="55">
        <f t="shared" si="236"/>
        <v>9108916.2369551975</v>
      </c>
      <c r="AB1415" s="55">
        <f t="shared" si="237"/>
        <v>-9712254.5492930785</v>
      </c>
      <c r="AC1415" s="55">
        <f t="shared" si="238"/>
        <v>-603338.31233788095</v>
      </c>
      <c r="AD1415" s="55">
        <f t="shared" si="239"/>
        <v>0</v>
      </c>
      <c r="AE1415" s="14">
        <f t="shared" si="240"/>
        <v>1</v>
      </c>
      <c r="AF1415" s="14">
        <f>PRODUCT($AE$3:$AE1415)</f>
        <v>1.549318229084294</v>
      </c>
      <c r="AG1415" s="120">
        <f>(POWER(AF1415,1/COUNTA($J$3:$J1415))-1)*360/28</f>
        <v>0.10870794921864459</v>
      </c>
    </row>
    <row r="1416" spans="20:33" x14ac:dyDescent="0.25">
      <c r="T1416" s="4">
        <f t="shared" si="231"/>
        <v>0.11244999999999999</v>
      </c>
      <c r="U1416" s="55">
        <f t="shared" si="232"/>
        <v>0</v>
      </c>
      <c r="V1416" s="55">
        <f t="shared" si="233"/>
        <v>0</v>
      </c>
      <c r="Y1416" s="55">
        <f t="shared" si="234"/>
        <v>0</v>
      </c>
      <c r="Z1416" s="55">
        <f t="shared" si="235"/>
        <v>0</v>
      </c>
      <c r="AA1416" s="55">
        <f t="shared" si="236"/>
        <v>9108916.2369551975</v>
      </c>
      <c r="AB1416" s="55">
        <f t="shared" si="237"/>
        <v>-9712254.5492930785</v>
      </c>
      <c r="AC1416" s="55">
        <f t="shared" si="238"/>
        <v>-603338.31233788095</v>
      </c>
      <c r="AD1416" s="55">
        <f t="shared" si="239"/>
        <v>0</v>
      </c>
      <c r="AE1416" s="14">
        <f t="shared" si="240"/>
        <v>1</v>
      </c>
      <c r="AF1416" s="14">
        <f>PRODUCT($AE$3:$AE1416)</f>
        <v>1.549318229084294</v>
      </c>
      <c r="AG1416" s="120">
        <f>(POWER(AF1416,1/COUNTA($J$3:$J1416))-1)*360/28</f>
        <v>0.10870794921864459</v>
      </c>
    </row>
    <row r="1417" spans="20:33" x14ac:dyDescent="0.25">
      <c r="T1417" s="4">
        <f t="shared" si="231"/>
        <v>0.11244999999999999</v>
      </c>
      <c r="U1417" s="55">
        <f t="shared" si="232"/>
        <v>0</v>
      </c>
      <c r="V1417" s="55">
        <f t="shared" si="233"/>
        <v>0</v>
      </c>
      <c r="Y1417" s="55">
        <f t="shared" si="234"/>
        <v>0</v>
      </c>
      <c r="Z1417" s="55">
        <f t="shared" si="235"/>
        <v>0</v>
      </c>
      <c r="AA1417" s="55">
        <f t="shared" si="236"/>
        <v>9108916.2369551975</v>
      </c>
      <c r="AB1417" s="55">
        <f t="shared" si="237"/>
        <v>-9712254.5492930785</v>
      </c>
      <c r="AC1417" s="55">
        <f t="shared" si="238"/>
        <v>-603338.31233788095</v>
      </c>
      <c r="AD1417" s="55">
        <f t="shared" si="239"/>
        <v>0</v>
      </c>
      <c r="AE1417" s="14">
        <f t="shared" si="240"/>
        <v>1</v>
      </c>
      <c r="AF1417" s="14">
        <f>PRODUCT($AE$3:$AE1417)</f>
        <v>1.549318229084294</v>
      </c>
      <c r="AG1417" s="120">
        <f>(POWER(AF1417,1/COUNTA($J$3:$J1417))-1)*360/28</f>
        <v>0.10870794921864459</v>
      </c>
    </row>
    <row r="1418" spans="20:33" x14ac:dyDescent="0.25">
      <c r="T1418" s="4">
        <f t="shared" si="231"/>
        <v>0.11244999999999999</v>
      </c>
      <c r="U1418" s="55">
        <f t="shared" si="232"/>
        <v>0</v>
      </c>
      <c r="V1418" s="55">
        <f t="shared" si="233"/>
        <v>0</v>
      </c>
      <c r="Y1418" s="55">
        <f t="shared" si="234"/>
        <v>0</v>
      </c>
      <c r="Z1418" s="55">
        <f t="shared" si="235"/>
        <v>0</v>
      </c>
      <c r="AA1418" s="55">
        <f t="shared" si="236"/>
        <v>9108916.2369551975</v>
      </c>
      <c r="AB1418" s="55">
        <f t="shared" si="237"/>
        <v>-9712254.5492930785</v>
      </c>
      <c r="AC1418" s="55">
        <f t="shared" si="238"/>
        <v>-603338.31233788095</v>
      </c>
      <c r="AD1418" s="55">
        <f t="shared" si="239"/>
        <v>0</v>
      </c>
      <c r="AE1418" s="14">
        <f t="shared" si="240"/>
        <v>1</v>
      </c>
      <c r="AF1418" s="14">
        <f>PRODUCT($AE$3:$AE1418)</f>
        <v>1.549318229084294</v>
      </c>
      <c r="AG1418" s="120">
        <f>(POWER(AF1418,1/COUNTA($J$3:$J1418))-1)*360/28</f>
        <v>0.10870794921864459</v>
      </c>
    </row>
    <row r="1419" spans="20:33" x14ac:dyDescent="0.25">
      <c r="T1419" s="4">
        <f t="shared" si="231"/>
        <v>0.11244999999999999</v>
      </c>
      <c r="U1419" s="55">
        <f t="shared" si="232"/>
        <v>0</v>
      </c>
      <c r="V1419" s="55">
        <f t="shared" si="233"/>
        <v>0</v>
      </c>
      <c r="Y1419" s="55">
        <f t="shared" si="234"/>
        <v>0</v>
      </c>
      <c r="Z1419" s="55">
        <f t="shared" si="235"/>
        <v>0</v>
      </c>
      <c r="AA1419" s="55">
        <f t="shared" si="236"/>
        <v>9108916.2369551975</v>
      </c>
      <c r="AB1419" s="55">
        <f t="shared" si="237"/>
        <v>-9712254.5492930785</v>
      </c>
      <c r="AC1419" s="55">
        <f t="shared" si="238"/>
        <v>-603338.31233788095</v>
      </c>
      <c r="AD1419" s="55">
        <f t="shared" si="239"/>
        <v>0</v>
      </c>
      <c r="AE1419" s="14">
        <f t="shared" si="240"/>
        <v>1</v>
      </c>
      <c r="AF1419" s="14">
        <f>PRODUCT($AE$3:$AE1419)</f>
        <v>1.549318229084294</v>
      </c>
      <c r="AG1419" s="120">
        <f>(POWER(AF1419,1/COUNTA($J$3:$J1419))-1)*360/28</f>
        <v>0.10870794921864459</v>
      </c>
    </row>
    <row r="1420" spans="20:33" x14ac:dyDescent="0.25">
      <c r="T1420" s="4">
        <f t="shared" si="231"/>
        <v>0.11244999999999999</v>
      </c>
      <c r="U1420" s="55">
        <f t="shared" si="232"/>
        <v>0</v>
      </c>
      <c r="V1420" s="55">
        <f t="shared" si="233"/>
        <v>0</v>
      </c>
      <c r="Y1420" s="55">
        <f t="shared" si="234"/>
        <v>0</v>
      </c>
      <c r="Z1420" s="55">
        <f t="shared" si="235"/>
        <v>0</v>
      </c>
      <c r="AA1420" s="55">
        <f t="shared" si="236"/>
        <v>9108916.2369551975</v>
      </c>
      <c r="AB1420" s="55">
        <f t="shared" si="237"/>
        <v>-9712254.5492930785</v>
      </c>
      <c r="AC1420" s="55">
        <f t="shared" si="238"/>
        <v>-603338.31233788095</v>
      </c>
      <c r="AD1420" s="55">
        <f t="shared" si="239"/>
        <v>0</v>
      </c>
      <c r="AE1420" s="14">
        <f t="shared" si="240"/>
        <v>1</v>
      </c>
      <c r="AF1420" s="14">
        <f>PRODUCT($AE$3:$AE1420)</f>
        <v>1.549318229084294</v>
      </c>
      <c r="AG1420" s="120">
        <f>(POWER(AF1420,1/COUNTA($J$3:$J1420))-1)*360/28</f>
        <v>0.10870794921864459</v>
      </c>
    </row>
    <row r="1421" spans="20:33" x14ac:dyDescent="0.25">
      <c r="T1421" s="4">
        <f t="shared" si="231"/>
        <v>0.11244999999999999</v>
      </c>
      <c r="U1421" s="55">
        <f t="shared" si="232"/>
        <v>0</v>
      </c>
      <c r="V1421" s="55">
        <f t="shared" si="233"/>
        <v>0</v>
      </c>
      <c r="Y1421" s="55">
        <f t="shared" si="234"/>
        <v>0</v>
      </c>
      <c r="Z1421" s="55">
        <f t="shared" si="235"/>
        <v>0</v>
      </c>
      <c r="AA1421" s="55">
        <f t="shared" si="236"/>
        <v>9108916.2369551975</v>
      </c>
      <c r="AB1421" s="55">
        <f t="shared" si="237"/>
        <v>-9712254.5492930785</v>
      </c>
      <c r="AC1421" s="55">
        <f t="shared" si="238"/>
        <v>-603338.31233788095</v>
      </c>
      <c r="AD1421" s="55">
        <f t="shared" si="239"/>
        <v>0</v>
      </c>
      <c r="AE1421" s="14">
        <f t="shared" si="240"/>
        <v>1</v>
      </c>
      <c r="AF1421" s="14">
        <f>PRODUCT($AE$3:$AE1421)</f>
        <v>1.549318229084294</v>
      </c>
      <c r="AG1421" s="120">
        <f>(POWER(AF1421,1/COUNTA($J$3:$J1421))-1)*360/28</f>
        <v>0.10870794921864459</v>
      </c>
    </row>
    <row r="1422" spans="20:33" x14ac:dyDescent="0.25">
      <c r="T1422" s="4">
        <f t="shared" si="231"/>
        <v>0.11244999999999999</v>
      </c>
      <c r="U1422" s="55">
        <f t="shared" si="232"/>
        <v>0</v>
      </c>
      <c r="V1422" s="55">
        <f t="shared" si="233"/>
        <v>0</v>
      </c>
      <c r="Y1422" s="55">
        <f t="shared" si="234"/>
        <v>0</v>
      </c>
      <c r="Z1422" s="55">
        <f t="shared" si="235"/>
        <v>0</v>
      </c>
      <c r="AA1422" s="55">
        <f t="shared" si="236"/>
        <v>9108916.2369551975</v>
      </c>
      <c r="AB1422" s="55">
        <f t="shared" si="237"/>
        <v>-9712254.5492930785</v>
      </c>
      <c r="AC1422" s="55">
        <f t="shared" si="238"/>
        <v>-603338.31233788095</v>
      </c>
      <c r="AD1422" s="55">
        <f t="shared" si="239"/>
        <v>0</v>
      </c>
      <c r="AE1422" s="14">
        <f t="shared" si="240"/>
        <v>1</v>
      </c>
      <c r="AF1422" s="14">
        <f>PRODUCT($AE$3:$AE1422)</f>
        <v>1.549318229084294</v>
      </c>
      <c r="AG1422" s="120">
        <f>(POWER(AF1422,1/COUNTA($J$3:$J1422))-1)*360/28</f>
        <v>0.10870794921864459</v>
      </c>
    </row>
    <row r="1423" spans="20:33" x14ac:dyDescent="0.25">
      <c r="T1423" s="4">
        <f t="shared" si="231"/>
        <v>0.11244999999999999</v>
      </c>
      <c r="U1423" s="55">
        <f t="shared" si="232"/>
        <v>0</v>
      </c>
      <c r="V1423" s="55">
        <f t="shared" si="233"/>
        <v>0</v>
      </c>
      <c r="Y1423" s="55">
        <f t="shared" si="234"/>
        <v>0</v>
      </c>
      <c r="Z1423" s="55">
        <f t="shared" si="235"/>
        <v>0</v>
      </c>
      <c r="AA1423" s="55">
        <f t="shared" si="236"/>
        <v>9108916.2369551975</v>
      </c>
      <c r="AB1423" s="55">
        <f t="shared" si="237"/>
        <v>-9712254.5492930785</v>
      </c>
      <c r="AC1423" s="55">
        <f t="shared" si="238"/>
        <v>-603338.31233788095</v>
      </c>
      <c r="AD1423" s="55">
        <f t="shared" si="239"/>
        <v>0</v>
      </c>
      <c r="AE1423" s="14">
        <f t="shared" si="240"/>
        <v>1</v>
      </c>
      <c r="AF1423" s="14">
        <f>PRODUCT($AE$3:$AE1423)</f>
        <v>1.549318229084294</v>
      </c>
      <c r="AG1423" s="120">
        <f>(POWER(AF1423,1/COUNTA($J$3:$J1423))-1)*360/28</f>
        <v>0.10870794921864459</v>
      </c>
    </row>
    <row r="1424" spans="20:33" x14ac:dyDescent="0.25">
      <c r="T1424" s="4">
        <f t="shared" si="231"/>
        <v>0.11244999999999999</v>
      </c>
      <c r="U1424" s="55">
        <f t="shared" si="232"/>
        <v>0</v>
      </c>
      <c r="V1424" s="55">
        <f t="shared" si="233"/>
        <v>0</v>
      </c>
      <c r="Y1424" s="55">
        <f t="shared" si="234"/>
        <v>0</v>
      </c>
      <c r="Z1424" s="55">
        <f t="shared" si="235"/>
        <v>0</v>
      </c>
      <c r="AA1424" s="55">
        <f t="shared" si="236"/>
        <v>9108916.2369551975</v>
      </c>
      <c r="AB1424" s="55">
        <f t="shared" si="237"/>
        <v>-9712254.5492930785</v>
      </c>
      <c r="AC1424" s="55">
        <f t="shared" si="238"/>
        <v>-603338.31233788095</v>
      </c>
      <c r="AD1424" s="55">
        <f t="shared" si="239"/>
        <v>0</v>
      </c>
      <c r="AE1424" s="14">
        <f t="shared" si="240"/>
        <v>1</v>
      </c>
      <c r="AF1424" s="14">
        <f>PRODUCT($AE$3:$AE1424)</f>
        <v>1.549318229084294</v>
      </c>
      <c r="AG1424" s="120">
        <f>(POWER(AF1424,1/COUNTA($J$3:$J1424))-1)*360/28</f>
        <v>0.10870794921864459</v>
      </c>
    </row>
    <row r="1425" spans="20:33" x14ac:dyDescent="0.25">
      <c r="T1425" s="4">
        <f t="shared" si="231"/>
        <v>0.11244999999999999</v>
      </c>
      <c r="U1425" s="55">
        <f t="shared" si="232"/>
        <v>0</v>
      </c>
      <c r="V1425" s="55">
        <f t="shared" si="233"/>
        <v>0</v>
      </c>
      <c r="Y1425" s="55">
        <f t="shared" si="234"/>
        <v>0</v>
      </c>
      <c r="Z1425" s="55">
        <f t="shared" si="235"/>
        <v>0</v>
      </c>
      <c r="AA1425" s="55">
        <f t="shared" si="236"/>
        <v>9108916.2369551975</v>
      </c>
      <c r="AB1425" s="55">
        <f t="shared" si="237"/>
        <v>-9712254.5492930785</v>
      </c>
      <c r="AC1425" s="55">
        <f t="shared" si="238"/>
        <v>-603338.31233788095</v>
      </c>
      <c r="AD1425" s="55">
        <f t="shared" si="239"/>
        <v>0</v>
      </c>
      <c r="AE1425" s="14">
        <f t="shared" si="240"/>
        <v>1</v>
      </c>
      <c r="AF1425" s="14">
        <f>PRODUCT($AE$3:$AE1425)</f>
        <v>1.549318229084294</v>
      </c>
      <c r="AG1425" s="120">
        <f>(POWER(AF1425,1/COUNTA($J$3:$J1425))-1)*360/28</f>
        <v>0.10870794921864459</v>
      </c>
    </row>
    <row r="1426" spans="20:33" x14ac:dyDescent="0.25">
      <c r="T1426" s="4">
        <f t="shared" si="231"/>
        <v>0.11244999999999999</v>
      </c>
      <c r="U1426" s="55">
        <f t="shared" si="232"/>
        <v>0</v>
      </c>
      <c r="V1426" s="55">
        <f t="shared" si="233"/>
        <v>0</v>
      </c>
      <c r="Y1426" s="55">
        <f t="shared" si="234"/>
        <v>0</v>
      </c>
      <c r="Z1426" s="55">
        <f t="shared" si="235"/>
        <v>0</v>
      </c>
      <c r="AA1426" s="55">
        <f t="shared" si="236"/>
        <v>9108916.2369551975</v>
      </c>
      <c r="AB1426" s="55">
        <f t="shared" si="237"/>
        <v>-9712254.5492930785</v>
      </c>
      <c r="AC1426" s="55">
        <f t="shared" si="238"/>
        <v>-603338.31233788095</v>
      </c>
      <c r="AD1426" s="55">
        <f t="shared" si="239"/>
        <v>0</v>
      </c>
      <c r="AE1426" s="14">
        <f t="shared" si="240"/>
        <v>1</v>
      </c>
      <c r="AF1426" s="14">
        <f>PRODUCT($AE$3:$AE1426)</f>
        <v>1.549318229084294</v>
      </c>
      <c r="AG1426" s="120">
        <f>(POWER(AF1426,1/COUNTA($J$3:$J1426))-1)*360/28</f>
        <v>0.10870794921864459</v>
      </c>
    </row>
    <row r="1427" spans="20:33" x14ac:dyDescent="0.25">
      <c r="T1427" s="4">
        <f t="shared" si="231"/>
        <v>0.11244999999999999</v>
      </c>
      <c r="U1427" s="55">
        <f t="shared" si="232"/>
        <v>0</v>
      </c>
      <c r="V1427" s="55">
        <f t="shared" si="233"/>
        <v>0</v>
      </c>
      <c r="Y1427" s="55">
        <f t="shared" si="234"/>
        <v>0</v>
      </c>
      <c r="Z1427" s="55">
        <f t="shared" si="235"/>
        <v>0</v>
      </c>
      <c r="AA1427" s="55">
        <f t="shared" si="236"/>
        <v>9108916.2369551975</v>
      </c>
      <c r="AB1427" s="55">
        <f t="shared" si="237"/>
        <v>-9712254.5492930785</v>
      </c>
      <c r="AC1427" s="55">
        <f t="shared" si="238"/>
        <v>-603338.31233788095</v>
      </c>
      <c r="AD1427" s="55">
        <f t="shared" si="239"/>
        <v>0</v>
      </c>
      <c r="AE1427" s="14">
        <f t="shared" si="240"/>
        <v>1</v>
      </c>
      <c r="AF1427" s="14">
        <f>PRODUCT($AE$3:$AE1427)</f>
        <v>1.549318229084294</v>
      </c>
      <c r="AG1427" s="120">
        <f>(POWER(AF1427,1/COUNTA($J$3:$J1427))-1)*360/28</f>
        <v>0.10870794921864459</v>
      </c>
    </row>
    <row r="1428" spans="20:33" x14ac:dyDescent="0.25">
      <c r="T1428" s="4">
        <f t="shared" si="231"/>
        <v>0.11244999999999999</v>
      </c>
      <c r="U1428" s="55">
        <f t="shared" si="232"/>
        <v>0</v>
      </c>
      <c r="V1428" s="55">
        <f t="shared" si="233"/>
        <v>0</v>
      </c>
      <c r="Y1428" s="55">
        <f t="shared" si="234"/>
        <v>0</v>
      </c>
      <c r="Z1428" s="55">
        <f t="shared" si="235"/>
        <v>0</v>
      </c>
      <c r="AA1428" s="55">
        <f t="shared" si="236"/>
        <v>9108916.2369551975</v>
      </c>
      <c r="AB1428" s="55">
        <f t="shared" si="237"/>
        <v>-9712254.5492930785</v>
      </c>
      <c r="AC1428" s="55">
        <f t="shared" si="238"/>
        <v>-603338.31233788095</v>
      </c>
      <c r="AD1428" s="55">
        <f t="shared" si="239"/>
        <v>0</v>
      </c>
      <c r="AE1428" s="14">
        <f t="shared" si="240"/>
        <v>1</v>
      </c>
      <c r="AF1428" s="14">
        <f>PRODUCT($AE$3:$AE1428)</f>
        <v>1.549318229084294</v>
      </c>
      <c r="AG1428" s="120">
        <f>(POWER(AF1428,1/COUNTA($J$3:$J1428))-1)*360/28</f>
        <v>0.10870794921864459</v>
      </c>
    </row>
    <row r="1429" spans="20:33" x14ac:dyDescent="0.25">
      <c r="T1429" s="4">
        <f t="shared" si="231"/>
        <v>0.11244999999999999</v>
      </c>
      <c r="U1429" s="55">
        <f t="shared" si="232"/>
        <v>0</v>
      </c>
      <c r="V1429" s="55">
        <f t="shared" si="233"/>
        <v>0</v>
      </c>
      <c r="Y1429" s="55">
        <f t="shared" si="234"/>
        <v>0</v>
      </c>
      <c r="Z1429" s="55">
        <f t="shared" si="235"/>
        <v>0</v>
      </c>
      <c r="AA1429" s="55">
        <f t="shared" si="236"/>
        <v>9108916.2369551975</v>
      </c>
      <c r="AB1429" s="55">
        <f t="shared" si="237"/>
        <v>-9712254.5492930785</v>
      </c>
      <c r="AC1429" s="55">
        <f t="shared" si="238"/>
        <v>-603338.31233788095</v>
      </c>
      <c r="AD1429" s="55">
        <f t="shared" si="239"/>
        <v>0</v>
      </c>
      <c r="AE1429" s="14">
        <f t="shared" si="240"/>
        <v>1</v>
      </c>
      <c r="AF1429" s="14">
        <f>PRODUCT($AE$3:$AE1429)</f>
        <v>1.549318229084294</v>
      </c>
      <c r="AG1429" s="120">
        <f>(POWER(AF1429,1/COUNTA($J$3:$J1429))-1)*360/28</f>
        <v>0.10870794921864459</v>
      </c>
    </row>
    <row r="1430" spans="20:33" x14ac:dyDescent="0.25">
      <c r="T1430" s="4">
        <f t="shared" si="231"/>
        <v>0.11244999999999999</v>
      </c>
      <c r="U1430" s="55">
        <f t="shared" si="232"/>
        <v>0</v>
      </c>
      <c r="V1430" s="55">
        <f t="shared" si="233"/>
        <v>0</v>
      </c>
      <c r="Y1430" s="55">
        <f t="shared" si="234"/>
        <v>0</v>
      </c>
      <c r="Z1430" s="55">
        <f t="shared" si="235"/>
        <v>0</v>
      </c>
      <c r="AA1430" s="55">
        <f t="shared" si="236"/>
        <v>9108916.2369551975</v>
      </c>
      <c r="AB1430" s="55">
        <f t="shared" si="237"/>
        <v>-9712254.5492930785</v>
      </c>
      <c r="AC1430" s="55">
        <f t="shared" si="238"/>
        <v>-603338.31233788095</v>
      </c>
      <c r="AD1430" s="55">
        <f t="shared" si="239"/>
        <v>0</v>
      </c>
      <c r="AE1430" s="14">
        <f t="shared" si="240"/>
        <v>1</v>
      </c>
      <c r="AF1430" s="14">
        <f>PRODUCT($AE$3:$AE1430)</f>
        <v>1.549318229084294</v>
      </c>
      <c r="AG1430" s="120">
        <f>(POWER(AF1430,1/COUNTA($J$3:$J1430))-1)*360/28</f>
        <v>0.10870794921864459</v>
      </c>
    </row>
    <row r="1431" spans="20:33" x14ac:dyDescent="0.25">
      <c r="T1431" s="4">
        <f t="shared" si="231"/>
        <v>0.11244999999999999</v>
      </c>
      <c r="U1431" s="55">
        <f t="shared" si="232"/>
        <v>0</v>
      </c>
      <c r="V1431" s="55">
        <f t="shared" si="233"/>
        <v>0</v>
      </c>
      <c r="Y1431" s="55">
        <f t="shared" si="234"/>
        <v>0</v>
      </c>
      <c r="Z1431" s="55">
        <f t="shared" si="235"/>
        <v>0</v>
      </c>
      <c r="AA1431" s="55">
        <f t="shared" si="236"/>
        <v>9108916.2369551975</v>
      </c>
      <c r="AB1431" s="55">
        <f t="shared" si="237"/>
        <v>-9712254.5492930785</v>
      </c>
      <c r="AC1431" s="55">
        <f t="shared" si="238"/>
        <v>-603338.31233788095</v>
      </c>
      <c r="AD1431" s="55">
        <f t="shared" si="239"/>
        <v>0</v>
      </c>
      <c r="AE1431" s="14">
        <f t="shared" si="240"/>
        <v>1</v>
      </c>
      <c r="AF1431" s="14">
        <f>PRODUCT($AE$3:$AE1431)</f>
        <v>1.549318229084294</v>
      </c>
      <c r="AG1431" s="120">
        <f>(POWER(AF1431,1/COUNTA($J$3:$J1431))-1)*360/28</f>
        <v>0.10870794921864459</v>
      </c>
    </row>
    <row r="1432" spans="20:33" x14ac:dyDescent="0.25">
      <c r="T1432" s="4">
        <f t="shared" si="231"/>
        <v>0.11244999999999999</v>
      </c>
      <c r="U1432" s="55">
        <f t="shared" si="232"/>
        <v>0</v>
      </c>
      <c r="V1432" s="55">
        <f t="shared" si="233"/>
        <v>0</v>
      </c>
      <c r="Y1432" s="55">
        <f t="shared" si="234"/>
        <v>0</v>
      </c>
      <c r="Z1432" s="55">
        <f t="shared" si="235"/>
        <v>0</v>
      </c>
      <c r="AA1432" s="55">
        <f t="shared" si="236"/>
        <v>9108916.2369551975</v>
      </c>
      <c r="AB1432" s="55">
        <f t="shared" si="237"/>
        <v>-9712254.5492930785</v>
      </c>
      <c r="AC1432" s="55">
        <f t="shared" si="238"/>
        <v>-603338.31233788095</v>
      </c>
      <c r="AD1432" s="55">
        <f t="shared" si="239"/>
        <v>0</v>
      </c>
      <c r="AE1432" s="14">
        <f t="shared" si="240"/>
        <v>1</v>
      </c>
      <c r="AF1432" s="14">
        <f>PRODUCT($AE$3:$AE1432)</f>
        <v>1.549318229084294</v>
      </c>
      <c r="AG1432" s="120">
        <f>(POWER(AF1432,1/COUNTA($J$3:$J1432))-1)*360/28</f>
        <v>0.10870794921864459</v>
      </c>
    </row>
    <row r="1433" spans="20:33" x14ac:dyDescent="0.25">
      <c r="T1433" s="4">
        <f t="shared" si="231"/>
        <v>0.11244999999999999</v>
      </c>
      <c r="U1433" s="55">
        <f t="shared" si="232"/>
        <v>0</v>
      </c>
      <c r="V1433" s="55">
        <f t="shared" si="233"/>
        <v>0</v>
      </c>
      <c r="Y1433" s="55">
        <f t="shared" si="234"/>
        <v>0</v>
      </c>
      <c r="Z1433" s="55">
        <f t="shared" si="235"/>
        <v>0</v>
      </c>
      <c r="AA1433" s="55">
        <f t="shared" si="236"/>
        <v>9108916.2369551975</v>
      </c>
      <c r="AB1433" s="55">
        <f t="shared" si="237"/>
        <v>-9712254.5492930785</v>
      </c>
      <c r="AC1433" s="55">
        <f t="shared" si="238"/>
        <v>-603338.31233788095</v>
      </c>
      <c r="AD1433" s="55">
        <f t="shared" si="239"/>
        <v>0</v>
      </c>
      <c r="AE1433" s="14">
        <f t="shared" si="240"/>
        <v>1</v>
      </c>
      <c r="AF1433" s="14">
        <f>PRODUCT($AE$3:$AE1433)</f>
        <v>1.549318229084294</v>
      </c>
      <c r="AG1433" s="120">
        <f>(POWER(AF1433,1/COUNTA($J$3:$J1433))-1)*360/28</f>
        <v>0.10870794921864459</v>
      </c>
    </row>
    <row r="1434" spans="20:33" x14ac:dyDescent="0.25">
      <c r="T1434" s="4">
        <f t="shared" si="231"/>
        <v>0.11244999999999999</v>
      </c>
      <c r="U1434" s="55">
        <f t="shared" si="232"/>
        <v>0</v>
      </c>
      <c r="V1434" s="55">
        <f t="shared" si="233"/>
        <v>0</v>
      </c>
      <c r="Y1434" s="55">
        <f t="shared" si="234"/>
        <v>0</v>
      </c>
      <c r="Z1434" s="55">
        <f t="shared" si="235"/>
        <v>0</v>
      </c>
      <c r="AA1434" s="55">
        <f t="shared" si="236"/>
        <v>9108916.2369551975</v>
      </c>
      <c r="AB1434" s="55">
        <f t="shared" si="237"/>
        <v>-9712254.5492930785</v>
      </c>
      <c r="AC1434" s="55">
        <f t="shared" si="238"/>
        <v>-603338.31233788095</v>
      </c>
      <c r="AD1434" s="55">
        <f t="shared" si="239"/>
        <v>0</v>
      </c>
      <c r="AE1434" s="14">
        <f t="shared" si="240"/>
        <v>1</v>
      </c>
      <c r="AF1434" s="14">
        <f>PRODUCT($AE$3:$AE1434)</f>
        <v>1.549318229084294</v>
      </c>
      <c r="AG1434" s="120">
        <f>(POWER(AF1434,1/COUNTA($J$3:$J1434))-1)*360/28</f>
        <v>0.10870794921864459</v>
      </c>
    </row>
    <row r="1435" spans="20:33" x14ac:dyDescent="0.25">
      <c r="T1435" s="4">
        <f t="shared" si="231"/>
        <v>0.11244999999999999</v>
      </c>
      <c r="U1435" s="55">
        <f t="shared" si="232"/>
        <v>0</v>
      </c>
      <c r="V1435" s="55">
        <f t="shared" si="233"/>
        <v>0</v>
      </c>
      <c r="Y1435" s="55">
        <f t="shared" si="234"/>
        <v>0</v>
      </c>
      <c r="Z1435" s="55">
        <f t="shared" si="235"/>
        <v>0</v>
      </c>
      <c r="AA1435" s="55">
        <f t="shared" si="236"/>
        <v>9108916.2369551975</v>
      </c>
      <c r="AB1435" s="55">
        <f t="shared" si="237"/>
        <v>-9712254.5492930785</v>
      </c>
      <c r="AC1435" s="55">
        <f t="shared" si="238"/>
        <v>-603338.31233788095</v>
      </c>
      <c r="AD1435" s="55">
        <f t="shared" si="239"/>
        <v>0</v>
      </c>
      <c r="AE1435" s="14">
        <f t="shared" si="240"/>
        <v>1</v>
      </c>
      <c r="AF1435" s="14">
        <f>PRODUCT($AE$3:$AE1435)</f>
        <v>1.549318229084294</v>
      </c>
      <c r="AG1435" s="120">
        <f>(POWER(AF1435,1/COUNTA($J$3:$J1435))-1)*360/28</f>
        <v>0.10870794921864459</v>
      </c>
    </row>
    <row r="1436" spans="20:33" x14ac:dyDescent="0.25">
      <c r="T1436" s="4">
        <f t="shared" si="231"/>
        <v>0.11244999999999999</v>
      </c>
      <c r="U1436" s="55">
        <f t="shared" si="232"/>
        <v>0</v>
      </c>
      <c r="V1436" s="55">
        <f t="shared" si="233"/>
        <v>0</v>
      </c>
      <c r="Y1436" s="55">
        <f t="shared" si="234"/>
        <v>0</v>
      </c>
      <c r="Z1436" s="55">
        <f t="shared" si="235"/>
        <v>0</v>
      </c>
      <c r="AA1436" s="55">
        <f t="shared" si="236"/>
        <v>9108916.2369551975</v>
      </c>
      <c r="AB1436" s="55">
        <f t="shared" si="237"/>
        <v>-9712254.5492930785</v>
      </c>
      <c r="AC1436" s="55">
        <f t="shared" si="238"/>
        <v>-603338.31233788095</v>
      </c>
      <c r="AD1436" s="55">
        <f t="shared" si="239"/>
        <v>0</v>
      </c>
      <c r="AE1436" s="14">
        <f t="shared" si="240"/>
        <v>1</v>
      </c>
      <c r="AF1436" s="14">
        <f>PRODUCT($AE$3:$AE1436)</f>
        <v>1.549318229084294</v>
      </c>
      <c r="AG1436" s="120">
        <f>(POWER(AF1436,1/COUNTA($J$3:$J1436))-1)*360/28</f>
        <v>0.10870794921864459</v>
      </c>
    </row>
    <row r="1437" spans="20:33" x14ac:dyDescent="0.25">
      <c r="T1437" s="4">
        <f t="shared" si="231"/>
        <v>0.11244999999999999</v>
      </c>
      <c r="U1437" s="55">
        <f t="shared" si="232"/>
        <v>0</v>
      </c>
      <c r="V1437" s="55">
        <f t="shared" si="233"/>
        <v>0</v>
      </c>
      <c r="Y1437" s="55">
        <f t="shared" si="234"/>
        <v>0</v>
      </c>
      <c r="Z1437" s="55">
        <f t="shared" si="235"/>
        <v>0</v>
      </c>
      <c r="AA1437" s="55">
        <f t="shared" si="236"/>
        <v>9108916.2369551975</v>
      </c>
      <c r="AB1437" s="55">
        <f t="shared" si="237"/>
        <v>-9712254.5492930785</v>
      </c>
      <c r="AC1437" s="55">
        <f t="shared" si="238"/>
        <v>-603338.31233788095</v>
      </c>
      <c r="AD1437" s="55">
        <f t="shared" si="239"/>
        <v>0</v>
      </c>
      <c r="AE1437" s="14">
        <f t="shared" si="240"/>
        <v>1</v>
      </c>
      <c r="AF1437" s="14">
        <f>PRODUCT($AE$3:$AE1437)</f>
        <v>1.549318229084294</v>
      </c>
      <c r="AG1437" s="120">
        <f>(POWER(AF1437,1/COUNTA($J$3:$J1437))-1)*360/28</f>
        <v>0.10870794921864459</v>
      </c>
    </row>
    <row r="1438" spans="20:33" x14ac:dyDescent="0.25">
      <c r="T1438" s="4">
        <f t="shared" si="231"/>
        <v>0.11244999999999999</v>
      </c>
      <c r="U1438" s="55">
        <f t="shared" si="232"/>
        <v>0</v>
      </c>
      <c r="V1438" s="55">
        <f t="shared" si="233"/>
        <v>0</v>
      </c>
      <c r="Y1438" s="55">
        <f t="shared" si="234"/>
        <v>0</v>
      </c>
      <c r="Z1438" s="55">
        <f t="shared" si="235"/>
        <v>0</v>
      </c>
      <c r="AA1438" s="55">
        <f t="shared" si="236"/>
        <v>9108916.2369551975</v>
      </c>
      <c r="AB1438" s="55">
        <f t="shared" si="237"/>
        <v>-9712254.5492930785</v>
      </c>
      <c r="AC1438" s="55">
        <f t="shared" si="238"/>
        <v>-603338.31233788095</v>
      </c>
      <c r="AD1438" s="55">
        <f t="shared" si="239"/>
        <v>0</v>
      </c>
      <c r="AE1438" s="14">
        <f t="shared" si="240"/>
        <v>1</v>
      </c>
      <c r="AF1438" s="14">
        <f>PRODUCT($AE$3:$AE1438)</f>
        <v>1.549318229084294</v>
      </c>
      <c r="AG1438" s="120">
        <f>(POWER(AF1438,1/COUNTA($J$3:$J1438))-1)*360/28</f>
        <v>0.10870794921864459</v>
      </c>
    </row>
    <row r="1439" spans="20:33" x14ac:dyDescent="0.25">
      <c r="T1439" s="4">
        <f t="shared" si="231"/>
        <v>0.11244999999999999</v>
      </c>
      <c r="U1439" s="55">
        <f t="shared" si="232"/>
        <v>0</v>
      </c>
      <c r="V1439" s="55">
        <f t="shared" si="233"/>
        <v>0</v>
      </c>
      <c r="Y1439" s="55">
        <f t="shared" si="234"/>
        <v>0</v>
      </c>
      <c r="Z1439" s="55">
        <f t="shared" si="235"/>
        <v>0</v>
      </c>
      <c r="AA1439" s="55">
        <f t="shared" si="236"/>
        <v>9108916.2369551975</v>
      </c>
      <c r="AB1439" s="55">
        <f t="shared" si="237"/>
        <v>-9712254.5492930785</v>
      </c>
      <c r="AC1439" s="55">
        <f t="shared" si="238"/>
        <v>-603338.31233788095</v>
      </c>
      <c r="AD1439" s="55">
        <f t="shared" si="239"/>
        <v>0</v>
      </c>
      <c r="AE1439" s="14">
        <f t="shared" si="240"/>
        <v>1</v>
      </c>
      <c r="AF1439" s="14">
        <f>PRODUCT($AE$3:$AE1439)</f>
        <v>1.549318229084294</v>
      </c>
      <c r="AG1439" s="120">
        <f>(POWER(AF1439,1/COUNTA($J$3:$J1439))-1)*360/28</f>
        <v>0.10870794921864459</v>
      </c>
    </row>
    <row r="1440" spans="20:33" x14ac:dyDescent="0.25">
      <c r="T1440" s="4">
        <f t="shared" si="231"/>
        <v>0.11244999999999999</v>
      </c>
      <c r="U1440" s="55">
        <f t="shared" si="232"/>
        <v>0</v>
      </c>
      <c r="V1440" s="55">
        <f t="shared" si="233"/>
        <v>0</v>
      </c>
      <c r="Y1440" s="55">
        <f t="shared" si="234"/>
        <v>0</v>
      </c>
      <c r="Z1440" s="55">
        <f t="shared" si="235"/>
        <v>0</v>
      </c>
      <c r="AA1440" s="55">
        <f t="shared" si="236"/>
        <v>9108916.2369551975</v>
      </c>
      <c r="AB1440" s="55">
        <f t="shared" si="237"/>
        <v>-9712254.5492930785</v>
      </c>
      <c r="AC1440" s="55">
        <f t="shared" si="238"/>
        <v>-603338.31233788095</v>
      </c>
      <c r="AD1440" s="55">
        <f t="shared" si="239"/>
        <v>0</v>
      </c>
      <c r="AE1440" s="14">
        <f t="shared" si="240"/>
        <v>1</v>
      </c>
      <c r="AF1440" s="14">
        <f>PRODUCT($AE$3:$AE1440)</f>
        <v>1.549318229084294</v>
      </c>
      <c r="AG1440" s="120">
        <f>(POWER(AF1440,1/COUNTA($J$3:$J1440))-1)*360/28</f>
        <v>0.10870794921864459</v>
      </c>
    </row>
    <row r="1441" spans="20:33" x14ac:dyDescent="0.25">
      <c r="T1441" s="4">
        <f t="shared" si="231"/>
        <v>0.11244999999999999</v>
      </c>
      <c r="U1441" s="55">
        <f t="shared" si="232"/>
        <v>0</v>
      </c>
      <c r="V1441" s="55">
        <f t="shared" si="233"/>
        <v>0</v>
      </c>
      <c r="Y1441" s="55">
        <f t="shared" si="234"/>
        <v>0</v>
      </c>
      <c r="Z1441" s="55">
        <f t="shared" si="235"/>
        <v>0</v>
      </c>
      <c r="AA1441" s="55">
        <f t="shared" si="236"/>
        <v>9108916.2369551975</v>
      </c>
      <c r="AB1441" s="55">
        <f t="shared" si="237"/>
        <v>-9712254.5492930785</v>
      </c>
      <c r="AC1441" s="55">
        <f t="shared" si="238"/>
        <v>-603338.31233788095</v>
      </c>
      <c r="AD1441" s="55">
        <f t="shared" si="239"/>
        <v>0</v>
      </c>
      <c r="AE1441" s="14">
        <f t="shared" si="240"/>
        <v>1</v>
      </c>
      <c r="AF1441" s="14">
        <f>PRODUCT($AE$3:$AE1441)</f>
        <v>1.549318229084294</v>
      </c>
      <c r="AG1441" s="120">
        <f>(POWER(AF1441,1/COUNTA($J$3:$J1441))-1)*360/28</f>
        <v>0.10870794921864459</v>
      </c>
    </row>
    <row r="1442" spans="20:33" x14ac:dyDescent="0.25">
      <c r="T1442" s="4">
        <f t="shared" si="231"/>
        <v>0.11244999999999999</v>
      </c>
      <c r="U1442" s="55">
        <f t="shared" si="232"/>
        <v>0</v>
      </c>
      <c r="V1442" s="55">
        <f t="shared" si="233"/>
        <v>0</v>
      </c>
      <c r="Y1442" s="55">
        <f t="shared" si="234"/>
        <v>0</v>
      </c>
      <c r="Z1442" s="55">
        <f t="shared" si="235"/>
        <v>0</v>
      </c>
      <c r="AA1442" s="55">
        <f t="shared" si="236"/>
        <v>9108916.2369551975</v>
      </c>
      <c r="AB1442" s="55">
        <f t="shared" si="237"/>
        <v>-9712254.5492930785</v>
      </c>
      <c r="AC1442" s="55">
        <f t="shared" si="238"/>
        <v>-603338.31233788095</v>
      </c>
      <c r="AD1442" s="55">
        <f t="shared" si="239"/>
        <v>0</v>
      </c>
      <c r="AE1442" s="14">
        <f t="shared" si="240"/>
        <v>1</v>
      </c>
      <c r="AF1442" s="14">
        <f>PRODUCT($AE$3:$AE1442)</f>
        <v>1.549318229084294</v>
      </c>
      <c r="AG1442" s="120">
        <f>(POWER(AF1442,1/COUNTA($J$3:$J1442))-1)*360/28</f>
        <v>0.10870794921864459</v>
      </c>
    </row>
    <row r="1443" spans="20:33" x14ac:dyDescent="0.25">
      <c r="T1443" s="4">
        <f t="shared" si="231"/>
        <v>0.11244999999999999</v>
      </c>
      <c r="U1443" s="55">
        <f t="shared" si="232"/>
        <v>0</v>
      </c>
      <c r="V1443" s="55">
        <f t="shared" si="233"/>
        <v>0</v>
      </c>
      <c r="Y1443" s="55">
        <f t="shared" si="234"/>
        <v>0</v>
      </c>
      <c r="Z1443" s="55">
        <f t="shared" si="235"/>
        <v>0</v>
      </c>
      <c r="AA1443" s="55">
        <f t="shared" si="236"/>
        <v>9108916.2369551975</v>
      </c>
      <c r="AB1443" s="55">
        <f t="shared" si="237"/>
        <v>-9712254.5492930785</v>
      </c>
      <c r="AC1443" s="55">
        <f t="shared" si="238"/>
        <v>-603338.31233788095</v>
      </c>
      <c r="AD1443" s="55">
        <f t="shared" si="239"/>
        <v>0</v>
      </c>
      <c r="AE1443" s="14">
        <f t="shared" si="240"/>
        <v>1</v>
      </c>
      <c r="AF1443" s="14">
        <f>PRODUCT($AE$3:$AE1443)</f>
        <v>1.549318229084294</v>
      </c>
      <c r="AG1443" s="120">
        <f>(POWER(AF1443,1/COUNTA($J$3:$J1443))-1)*360/28</f>
        <v>0.10870794921864459</v>
      </c>
    </row>
    <row r="1444" spans="20:33" x14ac:dyDescent="0.25">
      <c r="T1444" s="4">
        <f t="shared" si="231"/>
        <v>0.11244999999999999</v>
      </c>
      <c r="U1444" s="55">
        <f t="shared" si="232"/>
        <v>0</v>
      </c>
      <c r="V1444" s="55">
        <f t="shared" si="233"/>
        <v>0</v>
      </c>
      <c r="Y1444" s="55">
        <f t="shared" si="234"/>
        <v>0</v>
      </c>
      <c r="Z1444" s="55">
        <f t="shared" si="235"/>
        <v>0</v>
      </c>
      <c r="AA1444" s="55">
        <f t="shared" si="236"/>
        <v>9108916.2369551975</v>
      </c>
      <c r="AB1444" s="55">
        <f t="shared" si="237"/>
        <v>-9712254.5492930785</v>
      </c>
      <c r="AC1444" s="55">
        <f t="shared" si="238"/>
        <v>-603338.31233788095</v>
      </c>
      <c r="AD1444" s="55">
        <f t="shared" si="239"/>
        <v>0</v>
      </c>
      <c r="AE1444" s="14">
        <f t="shared" si="240"/>
        <v>1</v>
      </c>
      <c r="AF1444" s="14">
        <f>PRODUCT($AE$3:$AE1444)</f>
        <v>1.549318229084294</v>
      </c>
      <c r="AG1444" s="120">
        <f>(POWER(AF1444,1/COUNTA($J$3:$J1444))-1)*360/28</f>
        <v>0.10870794921864459</v>
      </c>
    </row>
    <row r="1445" spans="20:33" x14ac:dyDescent="0.25">
      <c r="T1445" s="4">
        <f t="shared" si="231"/>
        <v>0.11244999999999999</v>
      </c>
      <c r="U1445" s="55">
        <f t="shared" si="232"/>
        <v>0</v>
      </c>
      <c r="V1445" s="55">
        <f t="shared" si="233"/>
        <v>0</v>
      </c>
      <c r="Y1445" s="55">
        <f t="shared" si="234"/>
        <v>0</v>
      </c>
      <c r="Z1445" s="55">
        <f t="shared" si="235"/>
        <v>0</v>
      </c>
      <c r="AA1445" s="55">
        <f t="shared" si="236"/>
        <v>9108916.2369551975</v>
      </c>
      <c r="AB1445" s="55">
        <f t="shared" si="237"/>
        <v>-9712254.5492930785</v>
      </c>
      <c r="AC1445" s="55">
        <f t="shared" si="238"/>
        <v>-603338.31233788095</v>
      </c>
      <c r="AD1445" s="55">
        <f t="shared" si="239"/>
        <v>0</v>
      </c>
      <c r="AE1445" s="14">
        <f t="shared" si="240"/>
        <v>1</v>
      </c>
      <c r="AF1445" s="14">
        <f>PRODUCT($AE$3:$AE1445)</f>
        <v>1.549318229084294</v>
      </c>
      <c r="AG1445" s="120">
        <f>(POWER(AF1445,1/COUNTA($J$3:$J1445))-1)*360/28</f>
        <v>0.10870794921864459</v>
      </c>
    </row>
    <row r="1446" spans="20:33" x14ac:dyDescent="0.25">
      <c r="T1446" s="4">
        <f t="shared" si="231"/>
        <v>0.11244999999999999</v>
      </c>
      <c r="U1446" s="55">
        <f t="shared" si="232"/>
        <v>0</v>
      </c>
      <c r="V1446" s="55">
        <f t="shared" si="233"/>
        <v>0</v>
      </c>
      <c r="Y1446" s="55">
        <f t="shared" si="234"/>
        <v>0</v>
      </c>
      <c r="Z1446" s="55">
        <f t="shared" si="235"/>
        <v>0</v>
      </c>
      <c r="AA1446" s="55">
        <f t="shared" si="236"/>
        <v>9108916.2369551975</v>
      </c>
      <c r="AB1446" s="55">
        <f t="shared" si="237"/>
        <v>-9712254.5492930785</v>
      </c>
      <c r="AC1446" s="55">
        <f t="shared" si="238"/>
        <v>-603338.31233788095</v>
      </c>
      <c r="AD1446" s="55">
        <f t="shared" si="239"/>
        <v>0</v>
      </c>
      <c r="AE1446" s="14">
        <f t="shared" si="240"/>
        <v>1</v>
      </c>
      <c r="AF1446" s="14">
        <f>PRODUCT($AE$3:$AE1446)</f>
        <v>1.549318229084294</v>
      </c>
      <c r="AG1446" s="120">
        <f>(POWER(AF1446,1/COUNTA($J$3:$J1446))-1)*360/28</f>
        <v>0.10870794921864459</v>
      </c>
    </row>
    <row r="1447" spans="20:33" x14ac:dyDescent="0.25">
      <c r="T1447" s="4">
        <f t="shared" si="231"/>
        <v>0.11244999999999999</v>
      </c>
      <c r="U1447" s="55">
        <f t="shared" si="232"/>
        <v>0</v>
      </c>
      <c r="V1447" s="55">
        <f t="shared" si="233"/>
        <v>0</v>
      </c>
      <c r="Y1447" s="55">
        <f t="shared" si="234"/>
        <v>0</v>
      </c>
      <c r="Z1447" s="55">
        <f t="shared" si="235"/>
        <v>0</v>
      </c>
      <c r="AA1447" s="55">
        <f t="shared" si="236"/>
        <v>9108916.2369551975</v>
      </c>
      <c r="AB1447" s="55">
        <f t="shared" si="237"/>
        <v>-9712254.5492930785</v>
      </c>
      <c r="AC1447" s="55">
        <f t="shared" si="238"/>
        <v>-603338.31233788095</v>
      </c>
      <c r="AD1447" s="55">
        <f t="shared" si="239"/>
        <v>0</v>
      </c>
      <c r="AE1447" s="14">
        <f t="shared" si="240"/>
        <v>1</v>
      </c>
      <c r="AF1447" s="14">
        <f>PRODUCT($AE$3:$AE1447)</f>
        <v>1.549318229084294</v>
      </c>
      <c r="AG1447" s="120">
        <f>(POWER(AF1447,1/COUNTA($J$3:$J1447))-1)*360/28</f>
        <v>0.10870794921864459</v>
      </c>
    </row>
    <row r="1448" spans="20:33" x14ac:dyDescent="0.25">
      <c r="T1448" s="4">
        <f t="shared" si="231"/>
        <v>0.11244999999999999</v>
      </c>
      <c r="U1448" s="55">
        <f t="shared" si="232"/>
        <v>0</v>
      </c>
      <c r="V1448" s="55">
        <f t="shared" si="233"/>
        <v>0</v>
      </c>
      <c r="Y1448" s="55">
        <f t="shared" si="234"/>
        <v>0</v>
      </c>
      <c r="Z1448" s="55">
        <f t="shared" si="235"/>
        <v>0</v>
      </c>
      <c r="AA1448" s="55">
        <f t="shared" si="236"/>
        <v>9108916.2369551975</v>
      </c>
      <c r="AB1448" s="55">
        <f t="shared" si="237"/>
        <v>-9712254.5492930785</v>
      </c>
      <c r="AC1448" s="55">
        <f t="shared" si="238"/>
        <v>-603338.31233788095</v>
      </c>
      <c r="AD1448" s="55">
        <f t="shared" si="239"/>
        <v>0</v>
      </c>
      <c r="AE1448" s="14">
        <f t="shared" si="240"/>
        <v>1</v>
      </c>
      <c r="AF1448" s="14">
        <f>PRODUCT($AE$3:$AE1448)</f>
        <v>1.549318229084294</v>
      </c>
      <c r="AG1448" s="120">
        <f>(POWER(AF1448,1/COUNTA($J$3:$J1448))-1)*360/28</f>
        <v>0.10870794921864459</v>
      </c>
    </row>
    <row r="1449" spans="20:33" x14ac:dyDescent="0.25">
      <c r="T1449" s="4">
        <f t="shared" si="231"/>
        <v>0.11244999999999999</v>
      </c>
      <c r="U1449" s="55">
        <f t="shared" si="232"/>
        <v>0</v>
      </c>
      <c r="V1449" s="55">
        <f t="shared" si="233"/>
        <v>0</v>
      </c>
      <c r="Y1449" s="55">
        <f t="shared" si="234"/>
        <v>0</v>
      </c>
      <c r="Z1449" s="55">
        <f t="shared" si="235"/>
        <v>0</v>
      </c>
      <c r="AA1449" s="55">
        <f t="shared" si="236"/>
        <v>9108916.2369551975</v>
      </c>
      <c r="AB1449" s="55">
        <f t="shared" si="237"/>
        <v>-9712254.5492930785</v>
      </c>
      <c r="AC1449" s="55">
        <f t="shared" si="238"/>
        <v>-603338.31233788095</v>
      </c>
      <c r="AD1449" s="55">
        <f t="shared" si="239"/>
        <v>0</v>
      </c>
      <c r="AE1449" s="14">
        <f t="shared" si="240"/>
        <v>1</v>
      </c>
      <c r="AF1449" s="14">
        <f>PRODUCT($AE$3:$AE1449)</f>
        <v>1.549318229084294</v>
      </c>
      <c r="AG1449" s="120">
        <f>(POWER(AF1449,1/COUNTA($J$3:$J1449))-1)*360/28</f>
        <v>0.10870794921864459</v>
      </c>
    </row>
    <row r="1450" spans="20:33" x14ac:dyDescent="0.25">
      <c r="T1450" s="4">
        <f t="shared" si="231"/>
        <v>0.11244999999999999</v>
      </c>
      <c r="U1450" s="55">
        <f t="shared" si="232"/>
        <v>0</v>
      </c>
      <c r="V1450" s="55">
        <f t="shared" si="233"/>
        <v>0</v>
      </c>
      <c r="Y1450" s="55">
        <f t="shared" si="234"/>
        <v>0</v>
      </c>
      <c r="Z1450" s="55">
        <f t="shared" si="235"/>
        <v>0</v>
      </c>
      <c r="AA1450" s="55">
        <f t="shared" si="236"/>
        <v>9108916.2369551975</v>
      </c>
      <c r="AB1450" s="55">
        <f t="shared" si="237"/>
        <v>-9712254.5492930785</v>
      </c>
      <c r="AC1450" s="55">
        <f t="shared" si="238"/>
        <v>-603338.31233788095</v>
      </c>
      <c r="AD1450" s="55">
        <f t="shared" si="239"/>
        <v>0</v>
      </c>
      <c r="AE1450" s="14">
        <f t="shared" si="240"/>
        <v>1</v>
      </c>
      <c r="AF1450" s="14">
        <f>PRODUCT($AE$3:$AE1450)</f>
        <v>1.549318229084294</v>
      </c>
      <c r="AG1450" s="120">
        <f>(POWER(AF1450,1/COUNTA($J$3:$J1450))-1)*360/28</f>
        <v>0.10870794921864459</v>
      </c>
    </row>
    <row r="1451" spans="20:33" x14ac:dyDescent="0.25">
      <c r="T1451" s="4">
        <f t="shared" si="231"/>
        <v>0.11244999999999999</v>
      </c>
      <c r="U1451" s="55">
        <f t="shared" si="232"/>
        <v>0</v>
      </c>
      <c r="V1451" s="55">
        <f t="shared" si="233"/>
        <v>0</v>
      </c>
      <c r="Y1451" s="55">
        <f t="shared" si="234"/>
        <v>0</v>
      </c>
      <c r="Z1451" s="55">
        <f t="shared" si="235"/>
        <v>0</v>
      </c>
      <c r="AA1451" s="55">
        <f t="shared" si="236"/>
        <v>9108916.2369551975</v>
      </c>
      <c r="AB1451" s="55">
        <f t="shared" si="237"/>
        <v>-9712254.5492930785</v>
      </c>
      <c r="AC1451" s="55">
        <f t="shared" si="238"/>
        <v>-603338.31233788095</v>
      </c>
      <c r="AD1451" s="55">
        <f t="shared" si="239"/>
        <v>0</v>
      </c>
      <c r="AE1451" s="14">
        <f t="shared" si="240"/>
        <v>1</v>
      </c>
      <c r="AF1451" s="14">
        <f>PRODUCT($AE$3:$AE1451)</f>
        <v>1.549318229084294</v>
      </c>
      <c r="AG1451" s="120">
        <f>(POWER(AF1451,1/COUNTA($J$3:$J1451))-1)*360/28</f>
        <v>0.10870794921864459</v>
      </c>
    </row>
    <row r="1452" spans="20:33" x14ac:dyDescent="0.25">
      <c r="T1452" s="4">
        <f t="shared" si="231"/>
        <v>0.11244999999999999</v>
      </c>
      <c r="U1452" s="55">
        <f t="shared" si="232"/>
        <v>0</v>
      </c>
      <c r="V1452" s="55">
        <f t="shared" si="233"/>
        <v>0</v>
      </c>
      <c r="Y1452" s="55">
        <f t="shared" si="234"/>
        <v>0</v>
      </c>
      <c r="Z1452" s="55">
        <f t="shared" si="235"/>
        <v>0</v>
      </c>
      <c r="AA1452" s="55">
        <f t="shared" si="236"/>
        <v>9108916.2369551975</v>
      </c>
      <c r="AB1452" s="55">
        <f t="shared" si="237"/>
        <v>-9712254.5492930785</v>
      </c>
      <c r="AC1452" s="55">
        <f t="shared" si="238"/>
        <v>-603338.31233788095</v>
      </c>
      <c r="AD1452" s="55">
        <f t="shared" si="239"/>
        <v>0</v>
      </c>
      <c r="AE1452" s="14">
        <f t="shared" si="240"/>
        <v>1</v>
      </c>
      <c r="AF1452" s="14">
        <f>PRODUCT($AE$3:$AE1452)</f>
        <v>1.549318229084294</v>
      </c>
      <c r="AG1452" s="120">
        <f>(POWER(AF1452,1/COUNTA($J$3:$J1452))-1)*360/28</f>
        <v>0.10870794921864459</v>
      </c>
    </row>
    <row r="1453" spans="20:33" x14ac:dyDescent="0.25">
      <c r="T1453" s="4">
        <f t="shared" si="231"/>
        <v>0.11244999999999999</v>
      </c>
      <c r="U1453" s="55">
        <f t="shared" si="232"/>
        <v>0</v>
      </c>
      <c r="V1453" s="55">
        <f t="shared" si="233"/>
        <v>0</v>
      </c>
      <c r="Y1453" s="55">
        <f t="shared" si="234"/>
        <v>0</v>
      </c>
      <c r="Z1453" s="55">
        <f t="shared" si="235"/>
        <v>0</v>
      </c>
      <c r="AA1453" s="55">
        <f t="shared" si="236"/>
        <v>9108916.2369551975</v>
      </c>
      <c r="AB1453" s="55">
        <f t="shared" si="237"/>
        <v>-9712254.5492930785</v>
      </c>
      <c r="AC1453" s="55">
        <f t="shared" si="238"/>
        <v>-603338.31233788095</v>
      </c>
      <c r="AD1453" s="55">
        <f t="shared" si="239"/>
        <v>0</v>
      </c>
      <c r="AE1453" s="14">
        <f t="shared" si="240"/>
        <v>1</v>
      </c>
      <c r="AF1453" s="14">
        <f>PRODUCT($AE$3:$AE1453)</f>
        <v>1.549318229084294</v>
      </c>
      <c r="AG1453" s="120">
        <f>(POWER(AF1453,1/COUNTA($J$3:$J1453))-1)*360/28</f>
        <v>0.10870794921864459</v>
      </c>
    </row>
    <row r="1454" spans="20:33" x14ac:dyDescent="0.25">
      <c r="T1454" s="4">
        <f t="shared" si="231"/>
        <v>0.11244999999999999</v>
      </c>
      <c r="U1454" s="55">
        <f t="shared" si="232"/>
        <v>0</v>
      </c>
      <c r="V1454" s="55">
        <f t="shared" si="233"/>
        <v>0</v>
      </c>
      <c r="Y1454" s="55">
        <f t="shared" si="234"/>
        <v>0</v>
      </c>
      <c r="Z1454" s="55">
        <f t="shared" si="235"/>
        <v>0</v>
      </c>
      <c r="AA1454" s="55">
        <f t="shared" si="236"/>
        <v>9108916.2369551975</v>
      </c>
      <c r="AB1454" s="55">
        <f t="shared" si="237"/>
        <v>-9712254.5492930785</v>
      </c>
      <c r="AC1454" s="55">
        <f t="shared" si="238"/>
        <v>-603338.31233788095</v>
      </c>
      <c r="AD1454" s="55">
        <f t="shared" si="239"/>
        <v>0</v>
      </c>
      <c r="AE1454" s="14">
        <f t="shared" si="240"/>
        <v>1</v>
      </c>
      <c r="AF1454" s="14">
        <f>PRODUCT($AE$3:$AE1454)</f>
        <v>1.549318229084294</v>
      </c>
      <c r="AG1454" s="120">
        <f>(POWER(AF1454,1/COUNTA($J$3:$J1454))-1)*360/28</f>
        <v>0.10870794921864459</v>
      </c>
    </row>
    <row r="1455" spans="20:33" x14ac:dyDescent="0.25">
      <c r="T1455" s="4">
        <f t="shared" si="231"/>
        <v>0.11244999999999999</v>
      </c>
      <c r="U1455" s="55">
        <f t="shared" si="232"/>
        <v>0</v>
      </c>
      <c r="V1455" s="55">
        <f t="shared" si="233"/>
        <v>0</v>
      </c>
      <c r="Y1455" s="55">
        <f t="shared" si="234"/>
        <v>0</v>
      </c>
      <c r="Z1455" s="55">
        <f t="shared" si="235"/>
        <v>0</v>
      </c>
      <c r="AA1455" s="55">
        <f t="shared" si="236"/>
        <v>9108916.2369551975</v>
      </c>
      <c r="AB1455" s="55">
        <f t="shared" si="237"/>
        <v>-9712254.5492930785</v>
      </c>
      <c r="AC1455" s="55">
        <f t="shared" si="238"/>
        <v>-603338.31233788095</v>
      </c>
      <c r="AD1455" s="55">
        <f t="shared" si="239"/>
        <v>0</v>
      </c>
      <c r="AE1455" s="14">
        <f t="shared" si="240"/>
        <v>1</v>
      </c>
      <c r="AF1455" s="14">
        <f>PRODUCT($AE$3:$AE1455)</f>
        <v>1.549318229084294</v>
      </c>
      <c r="AG1455" s="120">
        <f>(POWER(AF1455,1/COUNTA($J$3:$J1455))-1)*360/28</f>
        <v>0.10870794921864459</v>
      </c>
    </row>
    <row r="1456" spans="20:33" x14ac:dyDescent="0.25">
      <c r="T1456" s="4">
        <f t="shared" si="231"/>
        <v>0.11244999999999999</v>
      </c>
      <c r="U1456" s="55">
        <f t="shared" si="232"/>
        <v>0</v>
      </c>
      <c r="V1456" s="55">
        <f t="shared" si="233"/>
        <v>0</v>
      </c>
      <c r="Y1456" s="55">
        <f t="shared" si="234"/>
        <v>0</v>
      </c>
      <c r="Z1456" s="55">
        <f t="shared" si="235"/>
        <v>0</v>
      </c>
      <c r="AA1456" s="55">
        <f t="shared" si="236"/>
        <v>9108916.2369551975</v>
      </c>
      <c r="AB1456" s="55">
        <f t="shared" si="237"/>
        <v>-9712254.5492930785</v>
      </c>
      <c r="AC1456" s="55">
        <f t="shared" si="238"/>
        <v>-603338.31233788095</v>
      </c>
      <c r="AD1456" s="55">
        <f t="shared" si="239"/>
        <v>0</v>
      </c>
      <c r="AE1456" s="14">
        <f t="shared" si="240"/>
        <v>1</v>
      </c>
      <c r="AF1456" s="14">
        <f>PRODUCT($AE$3:$AE1456)</f>
        <v>1.549318229084294</v>
      </c>
      <c r="AG1456" s="120">
        <f>(POWER(AF1456,1/COUNTA($J$3:$J1456))-1)*360/28</f>
        <v>0.10870794921864459</v>
      </c>
    </row>
    <row r="1457" spans="20:33" x14ac:dyDescent="0.25">
      <c r="T1457" s="4">
        <f t="shared" si="231"/>
        <v>0.11244999999999999</v>
      </c>
      <c r="U1457" s="55">
        <f t="shared" si="232"/>
        <v>0</v>
      </c>
      <c r="V1457" s="55">
        <f t="shared" si="233"/>
        <v>0</v>
      </c>
      <c r="Y1457" s="55">
        <f t="shared" si="234"/>
        <v>0</v>
      </c>
      <c r="Z1457" s="55">
        <f t="shared" si="235"/>
        <v>0</v>
      </c>
      <c r="AA1457" s="55">
        <f t="shared" si="236"/>
        <v>9108916.2369551975</v>
      </c>
      <c r="AB1457" s="55">
        <f t="shared" si="237"/>
        <v>-9712254.5492930785</v>
      </c>
      <c r="AC1457" s="55">
        <f t="shared" si="238"/>
        <v>-603338.31233788095</v>
      </c>
      <c r="AD1457" s="55">
        <f t="shared" si="239"/>
        <v>0</v>
      </c>
      <c r="AE1457" s="14">
        <f t="shared" si="240"/>
        <v>1</v>
      </c>
      <c r="AF1457" s="14">
        <f>PRODUCT($AE$3:$AE1457)</f>
        <v>1.549318229084294</v>
      </c>
      <c r="AG1457" s="120">
        <f>(POWER(AF1457,1/COUNTA($J$3:$J1457))-1)*360/28</f>
        <v>0.10870794921864459</v>
      </c>
    </row>
    <row r="1458" spans="20:33" x14ac:dyDescent="0.25">
      <c r="T1458" s="4">
        <f t="shared" si="231"/>
        <v>0.11244999999999999</v>
      </c>
      <c r="U1458" s="55">
        <f t="shared" si="232"/>
        <v>0</v>
      </c>
      <c r="V1458" s="55">
        <f t="shared" si="233"/>
        <v>0</v>
      </c>
      <c r="Y1458" s="55">
        <f t="shared" si="234"/>
        <v>0</v>
      </c>
      <c r="Z1458" s="55">
        <f t="shared" si="235"/>
        <v>0</v>
      </c>
      <c r="AA1458" s="55">
        <f t="shared" si="236"/>
        <v>9108916.2369551975</v>
      </c>
      <c r="AB1458" s="55">
        <f t="shared" si="237"/>
        <v>-9712254.5492930785</v>
      </c>
      <c r="AC1458" s="55">
        <f t="shared" si="238"/>
        <v>-603338.31233788095</v>
      </c>
      <c r="AD1458" s="55">
        <f t="shared" si="239"/>
        <v>0</v>
      </c>
      <c r="AE1458" s="14">
        <f t="shared" si="240"/>
        <v>1</v>
      </c>
      <c r="AF1458" s="14">
        <f>PRODUCT($AE$3:$AE1458)</f>
        <v>1.549318229084294</v>
      </c>
      <c r="AG1458" s="120">
        <f>(POWER(AF1458,1/COUNTA($J$3:$J1458))-1)*360/28</f>
        <v>0.10870794921864459</v>
      </c>
    </row>
    <row r="1459" spans="20:33" x14ac:dyDescent="0.25">
      <c r="T1459" s="4">
        <f t="shared" si="231"/>
        <v>0.11244999999999999</v>
      </c>
      <c r="U1459" s="55">
        <f t="shared" si="232"/>
        <v>0</v>
      </c>
      <c r="V1459" s="55">
        <f t="shared" si="233"/>
        <v>0</v>
      </c>
      <c r="Y1459" s="55">
        <f t="shared" si="234"/>
        <v>0</v>
      </c>
      <c r="Z1459" s="55">
        <f t="shared" si="235"/>
        <v>0</v>
      </c>
      <c r="AA1459" s="55">
        <f t="shared" si="236"/>
        <v>9108916.2369551975</v>
      </c>
      <c r="AB1459" s="55">
        <f t="shared" si="237"/>
        <v>-9712254.5492930785</v>
      </c>
      <c r="AC1459" s="55">
        <f t="shared" si="238"/>
        <v>-603338.31233788095</v>
      </c>
      <c r="AD1459" s="55">
        <f t="shared" si="239"/>
        <v>0</v>
      </c>
      <c r="AE1459" s="14">
        <f t="shared" si="240"/>
        <v>1</v>
      </c>
      <c r="AF1459" s="14">
        <f>PRODUCT($AE$3:$AE1459)</f>
        <v>1.549318229084294</v>
      </c>
      <c r="AG1459" s="120">
        <f>(POWER(AF1459,1/COUNTA($J$3:$J1459))-1)*360/28</f>
        <v>0.10870794921864459</v>
      </c>
    </row>
    <row r="1460" spans="20:33" x14ac:dyDescent="0.25">
      <c r="T1460" s="4">
        <f t="shared" si="231"/>
        <v>0.11244999999999999</v>
      </c>
      <c r="U1460" s="55">
        <f t="shared" si="232"/>
        <v>0</v>
      </c>
      <c r="V1460" s="55">
        <f t="shared" si="233"/>
        <v>0</v>
      </c>
      <c r="Y1460" s="55">
        <f t="shared" si="234"/>
        <v>0</v>
      </c>
      <c r="Z1460" s="55">
        <f t="shared" si="235"/>
        <v>0</v>
      </c>
      <c r="AA1460" s="55">
        <f t="shared" si="236"/>
        <v>9108916.2369551975</v>
      </c>
      <c r="AB1460" s="55">
        <f t="shared" si="237"/>
        <v>-9712254.5492930785</v>
      </c>
      <c r="AC1460" s="55">
        <f t="shared" si="238"/>
        <v>-603338.31233788095</v>
      </c>
      <c r="AD1460" s="55">
        <f t="shared" si="239"/>
        <v>0</v>
      </c>
      <c r="AE1460" s="14">
        <f t="shared" si="240"/>
        <v>1</v>
      </c>
      <c r="AF1460" s="14">
        <f>PRODUCT($AE$3:$AE1460)</f>
        <v>1.549318229084294</v>
      </c>
      <c r="AG1460" s="120">
        <f>(POWER(AF1460,1/COUNTA($J$3:$J1460))-1)*360/28</f>
        <v>0.10870794921864459</v>
      </c>
    </row>
    <row r="1461" spans="20:33" x14ac:dyDescent="0.25">
      <c r="T1461" s="4">
        <f t="shared" si="231"/>
        <v>0.11244999999999999</v>
      </c>
      <c r="U1461" s="55">
        <f t="shared" si="232"/>
        <v>0</v>
      </c>
      <c r="V1461" s="55">
        <f t="shared" si="233"/>
        <v>0</v>
      </c>
      <c r="Y1461" s="55">
        <f t="shared" si="234"/>
        <v>0</v>
      </c>
      <c r="Z1461" s="55">
        <f t="shared" si="235"/>
        <v>0</v>
      </c>
      <c r="AA1461" s="55">
        <f t="shared" si="236"/>
        <v>9108916.2369551975</v>
      </c>
      <c r="AB1461" s="55">
        <f t="shared" si="237"/>
        <v>-9712254.5492930785</v>
      </c>
      <c r="AC1461" s="55">
        <f t="shared" si="238"/>
        <v>-603338.31233788095</v>
      </c>
      <c r="AD1461" s="55">
        <f t="shared" si="239"/>
        <v>0</v>
      </c>
      <c r="AE1461" s="14">
        <f t="shared" si="240"/>
        <v>1</v>
      </c>
      <c r="AF1461" s="14">
        <f>PRODUCT($AE$3:$AE1461)</f>
        <v>1.549318229084294</v>
      </c>
      <c r="AG1461" s="120">
        <f>(POWER(AF1461,1/COUNTA($J$3:$J1461))-1)*360/28</f>
        <v>0.10870794921864459</v>
      </c>
    </row>
    <row r="1462" spans="20:33" x14ac:dyDescent="0.25">
      <c r="T1462" s="4">
        <f t="shared" si="231"/>
        <v>0.11244999999999999</v>
      </c>
      <c r="U1462" s="55">
        <f t="shared" si="232"/>
        <v>0</v>
      </c>
      <c r="V1462" s="55">
        <f t="shared" si="233"/>
        <v>0</v>
      </c>
      <c r="Y1462" s="55">
        <f t="shared" si="234"/>
        <v>0</v>
      </c>
      <c r="Z1462" s="55">
        <f t="shared" si="235"/>
        <v>0</v>
      </c>
      <c r="AA1462" s="55">
        <f t="shared" si="236"/>
        <v>9108916.2369551975</v>
      </c>
      <c r="AB1462" s="55">
        <f t="shared" si="237"/>
        <v>-9712254.5492930785</v>
      </c>
      <c r="AC1462" s="55">
        <f t="shared" si="238"/>
        <v>-603338.31233788095</v>
      </c>
      <c r="AD1462" s="55">
        <f t="shared" si="239"/>
        <v>0</v>
      </c>
      <c r="AE1462" s="14">
        <f t="shared" si="240"/>
        <v>1</v>
      </c>
      <c r="AF1462" s="14">
        <f>PRODUCT($AE$3:$AE1462)</f>
        <v>1.549318229084294</v>
      </c>
      <c r="AG1462" s="120">
        <f>(POWER(AF1462,1/COUNTA($J$3:$J1462))-1)*360/28</f>
        <v>0.10870794921864459</v>
      </c>
    </row>
    <row r="1463" spans="20:33" x14ac:dyDescent="0.25">
      <c r="T1463" s="4">
        <f t="shared" si="231"/>
        <v>0.11244999999999999</v>
      </c>
      <c r="U1463" s="55">
        <f t="shared" si="232"/>
        <v>0</v>
      </c>
      <c r="V1463" s="55">
        <f t="shared" si="233"/>
        <v>0</v>
      </c>
      <c r="Y1463" s="55">
        <f t="shared" si="234"/>
        <v>0</v>
      </c>
      <c r="Z1463" s="55">
        <f t="shared" si="235"/>
        <v>0</v>
      </c>
      <c r="AA1463" s="55">
        <f t="shared" si="236"/>
        <v>9108916.2369551975</v>
      </c>
      <c r="AB1463" s="55">
        <f t="shared" si="237"/>
        <v>-9712254.5492930785</v>
      </c>
      <c r="AC1463" s="55">
        <f t="shared" si="238"/>
        <v>-603338.31233788095</v>
      </c>
      <c r="AD1463" s="55">
        <f t="shared" si="239"/>
        <v>0</v>
      </c>
      <c r="AE1463" s="14">
        <f t="shared" si="240"/>
        <v>1</v>
      </c>
      <c r="AF1463" s="14">
        <f>PRODUCT($AE$3:$AE1463)</f>
        <v>1.549318229084294</v>
      </c>
      <c r="AG1463" s="120">
        <f>(POWER(AF1463,1/COUNTA($J$3:$J1463))-1)*360/28</f>
        <v>0.10870794921864459</v>
      </c>
    </row>
    <row r="1464" spans="20:33" x14ac:dyDescent="0.25">
      <c r="T1464" s="4">
        <f t="shared" ref="T1464:T1527" si="241">_xlfn.IFNA(INDEX($E$6:$E$24,MATCH($K1464,$C$6:$C$24,1))/100,$D$1/100)</f>
        <v>0.11244999999999999</v>
      </c>
      <c r="U1464" s="55">
        <f t="shared" ref="U1464:U1527" si="242">(-1*S1464)*T1464*Q1464/360</f>
        <v>0</v>
      </c>
      <c r="V1464" s="55">
        <f t="shared" si="233"/>
        <v>0</v>
      </c>
      <c r="Y1464" s="55">
        <f t="shared" si="234"/>
        <v>0</v>
      </c>
      <c r="Z1464" s="55">
        <f t="shared" si="235"/>
        <v>0</v>
      </c>
      <c r="AA1464" s="55">
        <f t="shared" si="236"/>
        <v>9108916.2369551975</v>
      </c>
      <c r="AB1464" s="55">
        <f t="shared" si="237"/>
        <v>-9712254.5492930785</v>
      </c>
      <c r="AC1464" s="55">
        <f t="shared" si="238"/>
        <v>-603338.31233788095</v>
      </c>
      <c r="AD1464" s="55">
        <f t="shared" si="239"/>
        <v>0</v>
      </c>
      <c r="AE1464" s="14">
        <f t="shared" si="240"/>
        <v>1</v>
      </c>
      <c r="AF1464" s="14">
        <f>PRODUCT($AE$3:$AE1464)</f>
        <v>1.549318229084294</v>
      </c>
      <c r="AG1464" s="120">
        <f>(POWER(AF1464,1/COUNTA($J$3:$J1464))-1)*360/28</f>
        <v>0.10870794921864459</v>
      </c>
    </row>
    <row r="1465" spans="20:33" x14ac:dyDescent="0.25">
      <c r="T1465" s="4">
        <f t="shared" si="241"/>
        <v>0.11244999999999999</v>
      </c>
      <c r="U1465" s="55">
        <f t="shared" si="242"/>
        <v>0</v>
      </c>
      <c r="V1465" s="55">
        <f t="shared" si="233"/>
        <v>0</v>
      </c>
      <c r="Y1465" s="55">
        <f t="shared" si="234"/>
        <v>0</v>
      </c>
      <c r="Z1465" s="55">
        <f t="shared" si="235"/>
        <v>0</v>
      </c>
      <c r="AA1465" s="55">
        <f t="shared" si="236"/>
        <v>9108916.2369551975</v>
      </c>
      <c r="AB1465" s="55">
        <f t="shared" si="237"/>
        <v>-9712254.5492930785</v>
      </c>
      <c r="AC1465" s="55">
        <f t="shared" si="238"/>
        <v>-603338.31233788095</v>
      </c>
      <c r="AD1465" s="55">
        <f t="shared" si="239"/>
        <v>0</v>
      </c>
      <c r="AE1465" s="14">
        <f t="shared" si="240"/>
        <v>1</v>
      </c>
      <c r="AF1465" s="14">
        <f>PRODUCT($AE$3:$AE1465)</f>
        <v>1.549318229084294</v>
      </c>
      <c r="AG1465" s="120">
        <f>(POWER(AF1465,1/COUNTA($J$3:$J1465))-1)*360/28</f>
        <v>0.10870794921864459</v>
      </c>
    </row>
    <row r="1466" spans="20:33" x14ac:dyDescent="0.25">
      <c r="T1466" s="4">
        <f t="shared" si="241"/>
        <v>0.11244999999999999</v>
      </c>
      <c r="U1466" s="55">
        <f t="shared" si="242"/>
        <v>0</v>
      </c>
      <c r="V1466" s="55">
        <f t="shared" si="233"/>
        <v>0</v>
      </c>
      <c r="Y1466" s="55">
        <f t="shared" si="234"/>
        <v>0</v>
      </c>
      <c r="Z1466" s="55">
        <f t="shared" si="235"/>
        <v>0</v>
      </c>
      <c r="AA1466" s="55">
        <f t="shared" si="236"/>
        <v>9108916.2369551975</v>
      </c>
      <c r="AB1466" s="55">
        <f t="shared" si="237"/>
        <v>-9712254.5492930785</v>
      </c>
      <c r="AC1466" s="55">
        <f t="shared" si="238"/>
        <v>-603338.31233788095</v>
      </c>
      <c r="AD1466" s="55">
        <f t="shared" si="239"/>
        <v>0</v>
      </c>
      <c r="AE1466" s="14">
        <f t="shared" si="240"/>
        <v>1</v>
      </c>
      <c r="AF1466" s="14">
        <f>PRODUCT($AE$3:$AE1466)</f>
        <v>1.549318229084294</v>
      </c>
      <c r="AG1466" s="120">
        <f>(POWER(AF1466,1/COUNTA($J$3:$J1466))-1)*360/28</f>
        <v>0.10870794921864459</v>
      </c>
    </row>
    <row r="1467" spans="20:33" x14ac:dyDescent="0.25">
      <c r="T1467" s="4">
        <f t="shared" si="241"/>
        <v>0.11244999999999999</v>
      </c>
      <c r="U1467" s="55">
        <f t="shared" si="242"/>
        <v>0</v>
      </c>
      <c r="V1467" s="55">
        <f t="shared" si="233"/>
        <v>0</v>
      </c>
      <c r="Y1467" s="55">
        <f t="shared" si="234"/>
        <v>0</v>
      </c>
      <c r="Z1467" s="55">
        <f t="shared" si="235"/>
        <v>0</v>
      </c>
      <c r="AA1467" s="55">
        <f t="shared" si="236"/>
        <v>9108916.2369551975</v>
      </c>
      <c r="AB1467" s="55">
        <f t="shared" si="237"/>
        <v>-9712254.5492930785</v>
      </c>
      <c r="AC1467" s="55">
        <f t="shared" si="238"/>
        <v>-603338.31233788095</v>
      </c>
      <c r="AD1467" s="55">
        <f t="shared" si="239"/>
        <v>0</v>
      </c>
      <c r="AE1467" s="14">
        <f t="shared" si="240"/>
        <v>1</v>
      </c>
      <c r="AF1467" s="14">
        <f>PRODUCT($AE$3:$AE1467)</f>
        <v>1.549318229084294</v>
      </c>
      <c r="AG1467" s="120">
        <f>(POWER(AF1467,1/COUNTA($J$3:$J1467))-1)*360/28</f>
        <v>0.10870794921864459</v>
      </c>
    </row>
    <row r="1468" spans="20:33" x14ac:dyDescent="0.25">
      <c r="T1468" s="4">
        <f t="shared" si="241"/>
        <v>0.11244999999999999</v>
      </c>
      <c r="U1468" s="55">
        <f t="shared" si="242"/>
        <v>0</v>
      </c>
      <c r="V1468" s="55">
        <f t="shared" si="233"/>
        <v>0</v>
      </c>
      <c r="Y1468" s="55">
        <f t="shared" si="234"/>
        <v>0</v>
      </c>
      <c r="Z1468" s="55">
        <f t="shared" si="235"/>
        <v>0</v>
      </c>
      <c r="AA1468" s="55">
        <f t="shared" si="236"/>
        <v>9108916.2369551975</v>
      </c>
      <c r="AB1468" s="55">
        <f t="shared" si="237"/>
        <v>-9712254.5492930785</v>
      </c>
      <c r="AC1468" s="55">
        <f t="shared" si="238"/>
        <v>-603338.31233788095</v>
      </c>
      <c r="AD1468" s="55">
        <f t="shared" si="239"/>
        <v>0</v>
      </c>
      <c r="AE1468" s="14">
        <f t="shared" si="240"/>
        <v>1</v>
      </c>
      <c r="AF1468" s="14">
        <f>PRODUCT($AE$3:$AE1468)</f>
        <v>1.549318229084294</v>
      </c>
      <c r="AG1468" s="120">
        <f>(POWER(AF1468,1/COUNTA($J$3:$J1468))-1)*360/28</f>
        <v>0.10870794921864459</v>
      </c>
    </row>
    <row r="1469" spans="20:33" x14ac:dyDescent="0.25">
      <c r="T1469" s="4">
        <f t="shared" si="241"/>
        <v>0.11244999999999999</v>
      </c>
      <c r="U1469" s="55">
        <f t="shared" si="242"/>
        <v>0</v>
      </c>
      <c r="V1469" s="55">
        <f t="shared" si="233"/>
        <v>0</v>
      </c>
      <c r="Y1469" s="55">
        <f t="shared" si="234"/>
        <v>0</v>
      </c>
      <c r="Z1469" s="55">
        <f t="shared" si="235"/>
        <v>0</v>
      </c>
      <c r="AA1469" s="55">
        <f t="shared" si="236"/>
        <v>9108916.2369551975</v>
      </c>
      <c r="AB1469" s="55">
        <f t="shared" si="237"/>
        <v>-9712254.5492930785</v>
      </c>
      <c r="AC1469" s="55">
        <f t="shared" si="238"/>
        <v>-603338.31233788095</v>
      </c>
      <c r="AD1469" s="55">
        <f t="shared" si="239"/>
        <v>0</v>
      </c>
      <c r="AE1469" s="14">
        <f t="shared" si="240"/>
        <v>1</v>
      </c>
      <c r="AF1469" s="14">
        <f>PRODUCT($AE$3:$AE1469)</f>
        <v>1.549318229084294</v>
      </c>
      <c r="AG1469" s="120">
        <f>(POWER(AF1469,1/COUNTA($J$3:$J1469))-1)*360/28</f>
        <v>0.10870794921864459</v>
      </c>
    </row>
    <row r="1470" spans="20:33" x14ac:dyDescent="0.25">
      <c r="T1470" s="4">
        <f t="shared" si="241"/>
        <v>0.11244999999999999</v>
      </c>
      <c r="U1470" s="55">
        <f t="shared" si="242"/>
        <v>0</v>
      </c>
      <c r="V1470" s="55">
        <f t="shared" si="233"/>
        <v>0</v>
      </c>
      <c r="Y1470" s="55">
        <f t="shared" si="234"/>
        <v>0</v>
      </c>
      <c r="Z1470" s="55">
        <f t="shared" si="235"/>
        <v>0</v>
      </c>
      <c r="AA1470" s="55">
        <f t="shared" si="236"/>
        <v>9108916.2369551975</v>
      </c>
      <c r="AB1470" s="55">
        <f t="shared" si="237"/>
        <v>-9712254.5492930785</v>
      </c>
      <c r="AC1470" s="55">
        <f t="shared" si="238"/>
        <v>-603338.31233788095</v>
      </c>
      <c r="AD1470" s="55">
        <f t="shared" si="239"/>
        <v>0</v>
      </c>
      <c r="AE1470" s="14">
        <f t="shared" si="240"/>
        <v>1</v>
      </c>
      <c r="AF1470" s="14">
        <f>PRODUCT($AE$3:$AE1470)</f>
        <v>1.549318229084294</v>
      </c>
      <c r="AG1470" s="120">
        <f>(POWER(AF1470,1/COUNTA($J$3:$J1470))-1)*360/28</f>
        <v>0.10870794921864459</v>
      </c>
    </row>
    <row r="1471" spans="20:33" x14ac:dyDescent="0.25">
      <c r="T1471" s="4">
        <f t="shared" si="241"/>
        <v>0.11244999999999999</v>
      </c>
      <c r="U1471" s="55">
        <f t="shared" si="242"/>
        <v>0</v>
      </c>
      <c r="V1471" s="55">
        <f t="shared" si="233"/>
        <v>0</v>
      </c>
      <c r="Y1471" s="55">
        <f t="shared" si="234"/>
        <v>0</v>
      </c>
      <c r="Z1471" s="55">
        <f t="shared" si="235"/>
        <v>0</v>
      </c>
      <c r="AA1471" s="55">
        <f t="shared" si="236"/>
        <v>9108916.2369551975</v>
      </c>
      <c r="AB1471" s="55">
        <f t="shared" si="237"/>
        <v>-9712254.5492930785</v>
      </c>
      <c r="AC1471" s="55">
        <f t="shared" si="238"/>
        <v>-603338.31233788095</v>
      </c>
      <c r="AD1471" s="55">
        <f t="shared" si="239"/>
        <v>0</v>
      </c>
      <c r="AE1471" s="14">
        <f t="shared" si="240"/>
        <v>1</v>
      </c>
      <c r="AF1471" s="14">
        <f>PRODUCT($AE$3:$AE1471)</f>
        <v>1.549318229084294</v>
      </c>
      <c r="AG1471" s="120">
        <f>(POWER(AF1471,1/COUNTA($J$3:$J1471))-1)*360/28</f>
        <v>0.10870794921864459</v>
      </c>
    </row>
    <row r="1472" spans="20:33" x14ac:dyDescent="0.25">
      <c r="T1472" s="4">
        <f t="shared" si="241"/>
        <v>0.11244999999999999</v>
      </c>
      <c r="U1472" s="55">
        <f t="shared" si="242"/>
        <v>0</v>
      </c>
      <c r="V1472" s="55">
        <f t="shared" si="233"/>
        <v>0</v>
      </c>
      <c r="Y1472" s="55">
        <f t="shared" si="234"/>
        <v>0</v>
      </c>
      <c r="Z1472" s="55">
        <f t="shared" si="235"/>
        <v>0</v>
      </c>
      <c r="AA1472" s="55">
        <f t="shared" si="236"/>
        <v>9108916.2369551975</v>
      </c>
      <c r="AB1472" s="55">
        <f t="shared" si="237"/>
        <v>-9712254.5492930785</v>
      </c>
      <c r="AC1472" s="55">
        <f t="shared" si="238"/>
        <v>-603338.31233788095</v>
      </c>
      <c r="AD1472" s="55">
        <f t="shared" si="239"/>
        <v>0</v>
      </c>
      <c r="AE1472" s="14">
        <f t="shared" si="240"/>
        <v>1</v>
      </c>
      <c r="AF1472" s="14">
        <f>PRODUCT($AE$3:$AE1472)</f>
        <v>1.549318229084294</v>
      </c>
      <c r="AG1472" s="120">
        <f>(POWER(AF1472,1/COUNTA($J$3:$J1472))-1)*360/28</f>
        <v>0.10870794921864459</v>
      </c>
    </row>
    <row r="1473" spans="20:33" x14ac:dyDescent="0.25">
      <c r="T1473" s="4">
        <f t="shared" si="241"/>
        <v>0.11244999999999999</v>
      </c>
      <c r="U1473" s="55">
        <f t="shared" si="242"/>
        <v>0</v>
      </c>
      <c r="V1473" s="55">
        <f t="shared" si="233"/>
        <v>0</v>
      </c>
      <c r="Y1473" s="55">
        <f t="shared" si="234"/>
        <v>0</v>
      </c>
      <c r="Z1473" s="55">
        <f t="shared" si="235"/>
        <v>0</v>
      </c>
      <c r="AA1473" s="55">
        <f t="shared" si="236"/>
        <v>9108916.2369551975</v>
      </c>
      <c r="AB1473" s="55">
        <f t="shared" si="237"/>
        <v>-9712254.5492930785</v>
      </c>
      <c r="AC1473" s="55">
        <f t="shared" si="238"/>
        <v>-603338.31233788095</v>
      </c>
      <c r="AD1473" s="55">
        <f t="shared" si="239"/>
        <v>0</v>
      </c>
      <c r="AE1473" s="14">
        <f t="shared" si="240"/>
        <v>1</v>
      </c>
      <c r="AF1473" s="14">
        <f>PRODUCT($AE$3:$AE1473)</f>
        <v>1.549318229084294</v>
      </c>
      <c r="AG1473" s="120">
        <f>(POWER(AF1473,1/COUNTA($J$3:$J1473))-1)*360/28</f>
        <v>0.10870794921864459</v>
      </c>
    </row>
    <row r="1474" spans="20:33" x14ac:dyDescent="0.25">
      <c r="T1474" s="4">
        <f t="shared" si="241"/>
        <v>0.11244999999999999</v>
      </c>
      <c r="U1474" s="55">
        <f t="shared" si="242"/>
        <v>0</v>
      </c>
      <c r="V1474" s="55">
        <f t="shared" si="233"/>
        <v>0</v>
      </c>
      <c r="Y1474" s="55">
        <f t="shared" si="234"/>
        <v>0</v>
      </c>
      <c r="Z1474" s="55">
        <f t="shared" si="235"/>
        <v>0</v>
      </c>
      <c r="AA1474" s="55">
        <f t="shared" si="236"/>
        <v>9108916.2369551975</v>
      </c>
      <c r="AB1474" s="55">
        <f t="shared" si="237"/>
        <v>-9712254.5492930785</v>
      </c>
      <c r="AC1474" s="55">
        <f t="shared" si="238"/>
        <v>-603338.31233788095</v>
      </c>
      <c r="AD1474" s="55">
        <f t="shared" si="239"/>
        <v>0</v>
      </c>
      <c r="AE1474" s="14">
        <f t="shared" si="240"/>
        <v>1</v>
      </c>
      <c r="AF1474" s="14">
        <f>PRODUCT($AE$3:$AE1474)</f>
        <v>1.549318229084294</v>
      </c>
      <c r="AG1474" s="120">
        <f>(POWER(AF1474,1/COUNTA($J$3:$J1474))-1)*360/28</f>
        <v>0.10870794921864459</v>
      </c>
    </row>
    <row r="1475" spans="20:33" x14ac:dyDescent="0.25">
      <c r="T1475" s="4">
        <f t="shared" si="241"/>
        <v>0.11244999999999999</v>
      </c>
      <c r="U1475" s="55">
        <f t="shared" si="242"/>
        <v>0</v>
      </c>
      <c r="V1475" s="55">
        <f t="shared" si="233"/>
        <v>0</v>
      </c>
      <c r="Y1475" s="55">
        <f t="shared" si="234"/>
        <v>0</v>
      </c>
      <c r="Z1475" s="55">
        <f t="shared" si="235"/>
        <v>0</v>
      </c>
      <c r="AA1475" s="55">
        <f t="shared" si="236"/>
        <v>9108916.2369551975</v>
      </c>
      <c r="AB1475" s="55">
        <f t="shared" si="237"/>
        <v>-9712254.5492930785</v>
      </c>
      <c r="AC1475" s="55">
        <f t="shared" si="238"/>
        <v>-603338.31233788095</v>
      </c>
      <c r="AD1475" s="55">
        <f t="shared" si="239"/>
        <v>0</v>
      </c>
      <c r="AE1475" s="14">
        <f t="shared" si="240"/>
        <v>1</v>
      </c>
      <c r="AF1475" s="14">
        <f>PRODUCT($AE$3:$AE1475)</f>
        <v>1.549318229084294</v>
      </c>
      <c r="AG1475" s="120">
        <f>(POWER(AF1475,1/COUNTA($J$3:$J1475))-1)*360/28</f>
        <v>0.10870794921864459</v>
      </c>
    </row>
    <row r="1476" spans="20:33" x14ac:dyDescent="0.25">
      <c r="T1476" s="4">
        <f t="shared" si="241"/>
        <v>0.11244999999999999</v>
      </c>
      <c r="U1476" s="55">
        <f t="shared" si="242"/>
        <v>0</v>
      </c>
      <c r="V1476" s="55">
        <f t="shared" ref="V1476:V1539" si="243">+N1476+U1476</f>
        <v>0</v>
      </c>
      <c r="Y1476" s="55">
        <f t="shared" si="234"/>
        <v>0</v>
      </c>
      <c r="Z1476" s="55">
        <f t="shared" si="235"/>
        <v>0</v>
      </c>
      <c r="AA1476" s="55">
        <f t="shared" si="236"/>
        <v>9108916.2369551975</v>
      </c>
      <c r="AB1476" s="55">
        <f t="shared" si="237"/>
        <v>-9712254.5492930785</v>
      </c>
      <c r="AC1476" s="55">
        <f t="shared" si="238"/>
        <v>-603338.31233788095</v>
      </c>
      <c r="AD1476" s="55">
        <f t="shared" si="239"/>
        <v>0</v>
      </c>
      <c r="AE1476" s="14">
        <f t="shared" si="240"/>
        <v>1</v>
      </c>
      <c r="AF1476" s="14">
        <f>PRODUCT($AE$3:$AE1476)</f>
        <v>1.549318229084294</v>
      </c>
      <c r="AG1476" s="120">
        <f>(POWER(AF1476,1/COUNTA($J$3:$J1476))-1)*360/28</f>
        <v>0.10870794921864459</v>
      </c>
    </row>
    <row r="1477" spans="20:33" x14ac:dyDescent="0.25">
      <c r="T1477" s="4">
        <f t="shared" si="241"/>
        <v>0.11244999999999999</v>
      </c>
      <c r="U1477" s="55">
        <f t="shared" si="242"/>
        <v>0</v>
      </c>
      <c r="V1477" s="55">
        <f t="shared" si="243"/>
        <v>0</v>
      </c>
      <c r="Y1477" s="55">
        <f t="shared" si="234"/>
        <v>0</v>
      </c>
      <c r="Z1477" s="55">
        <f t="shared" si="235"/>
        <v>0</v>
      </c>
      <c r="AA1477" s="55">
        <f t="shared" si="236"/>
        <v>9108916.2369551975</v>
      </c>
      <c r="AB1477" s="55">
        <f t="shared" si="237"/>
        <v>-9712254.5492930785</v>
      </c>
      <c r="AC1477" s="55">
        <f t="shared" si="238"/>
        <v>-603338.31233788095</v>
      </c>
      <c r="AD1477" s="55">
        <f t="shared" si="239"/>
        <v>0</v>
      </c>
      <c r="AE1477" s="14">
        <f t="shared" si="240"/>
        <v>1</v>
      </c>
      <c r="AF1477" s="14">
        <f>PRODUCT($AE$3:$AE1477)</f>
        <v>1.549318229084294</v>
      </c>
      <c r="AG1477" s="120">
        <f>(POWER(AF1477,1/COUNTA($J$3:$J1477))-1)*360/28</f>
        <v>0.10870794921864459</v>
      </c>
    </row>
    <row r="1478" spans="20:33" x14ac:dyDescent="0.25">
      <c r="T1478" s="4">
        <f t="shared" si="241"/>
        <v>0.11244999999999999</v>
      </c>
      <c r="U1478" s="55">
        <f t="shared" si="242"/>
        <v>0</v>
      </c>
      <c r="V1478" s="55">
        <f t="shared" si="243"/>
        <v>0</v>
      </c>
      <c r="Y1478" s="55">
        <f t="shared" ref="Y1478:Y1541" si="244">+P1478*X1478</f>
        <v>0</v>
      </c>
      <c r="Z1478" s="55">
        <f t="shared" ref="Z1478:Z1541" si="245">+S1478*$Z$2*$Q1478/360</f>
        <v>0</v>
      </c>
      <c r="AA1478" s="55">
        <f t="shared" ref="AA1478:AA1541" si="246">+AA1477*(1+$Z$2*$Q1478/360)+Z1478</f>
        <v>9108916.2369551975</v>
      </c>
      <c r="AB1478" s="55">
        <f t="shared" ref="AB1478:AB1541" si="247">+AB1477*(1+$W1478*$Q1478/360)+O1478</f>
        <v>-9712254.5492930785</v>
      </c>
      <c r="AC1478" s="55">
        <f t="shared" ref="AC1478:AC1541" si="248">+AA1478+AB1478</f>
        <v>-603338.31233788095</v>
      </c>
      <c r="AD1478" s="55">
        <f t="shared" ref="AD1478:AD1541" si="249">+AC1478*X1478</f>
        <v>0</v>
      </c>
      <c r="AE1478" s="14">
        <f t="shared" ref="AE1478:AE1541" si="250">+(1+W1478*Q1478/360)</f>
        <v>1</v>
      </c>
      <c r="AF1478" s="14">
        <f>PRODUCT($AE$3:$AE1478)</f>
        <v>1.549318229084294</v>
      </c>
      <c r="AG1478" s="120">
        <f>(POWER(AF1478,1/COUNTA($J$3:$J1478))-1)*360/28</f>
        <v>0.10870794921864459</v>
      </c>
    </row>
    <row r="1479" spans="20:33" x14ac:dyDescent="0.25">
      <c r="T1479" s="4">
        <f t="shared" si="241"/>
        <v>0.11244999999999999</v>
      </c>
      <c r="U1479" s="55">
        <f t="shared" si="242"/>
        <v>0</v>
      </c>
      <c r="V1479" s="55">
        <f t="shared" si="243"/>
        <v>0</v>
      </c>
      <c r="Y1479" s="55">
        <f t="shared" si="244"/>
        <v>0</v>
      </c>
      <c r="Z1479" s="55">
        <f t="shared" si="245"/>
        <v>0</v>
      </c>
      <c r="AA1479" s="55">
        <f t="shared" si="246"/>
        <v>9108916.2369551975</v>
      </c>
      <c r="AB1479" s="55">
        <f t="shared" si="247"/>
        <v>-9712254.5492930785</v>
      </c>
      <c r="AC1479" s="55">
        <f t="shared" si="248"/>
        <v>-603338.31233788095</v>
      </c>
      <c r="AD1479" s="55">
        <f t="shared" si="249"/>
        <v>0</v>
      </c>
      <c r="AE1479" s="14">
        <f t="shared" si="250"/>
        <v>1</v>
      </c>
      <c r="AF1479" s="14">
        <f>PRODUCT($AE$3:$AE1479)</f>
        <v>1.549318229084294</v>
      </c>
      <c r="AG1479" s="120">
        <f>(POWER(AF1479,1/COUNTA($J$3:$J1479))-1)*360/28</f>
        <v>0.10870794921864459</v>
      </c>
    </row>
    <row r="1480" spans="20:33" x14ac:dyDescent="0.25">
      <c r="T1480" s="4">
        <f t="shared" si="241"/>
        <v>0.11244999999999999</v>
      </c>
      <c r="U1480" s="55">
        <f t="shared" si="242"/>
        <v>0</v>
      </c>
      <c r="V1480" s="55">
        <f t="shared" si="243"/>
        <v>0</v>
      </c>
      <c r="Y1480" s="55">
        <f t="shared" si="244"/>
        <v>0</v>
      </c>
      <c r="Z1480" s="55">
        <f t="shared" si="245"/>
        <v>0</v>
      </c>
      <c r="AA1480" s="55">
        <f t="shared" si="246"/>
        <v>9108916.2369551975</v>
      </c>
      <c r="AB1480" s="55">
        <f t="shared" si="247"/>
        <v>-9712254.5492930785</v>
      </c>
      <c r="AC1480" s="55">
        <f t="shared" si="248"/>
        <v>-603338.31233788095</v>
      </c>
      <c r="AD1480" s="55">
        <f t="shared" si="249"/>
        <v>0</v>
      </c>
      <c r="AE1480" s="14">
        <f t="shared" si="250"/>
        <v>1</v>
      </c>
      <c r="AF1480" s="14">
        <f>PRODUCT($AE$3:$AE1480)</f>
        <v>1.549318229084294</v>
      </c>
      <c r="AG1480" s="120">
        <f>(POWER(AF1480,1/COUNTA($J$3:$J1480))-1)*360/28</f>
        <v>0.10870794921864459</v>
      </c>
    </row>
    <row r="1481" spans="20:33" x14ac:dyDescent="0.25">
      <c r="T1481" s="4">
        <f t="shared" si="241"/>
        <v>0.11244999999999999</v>
      </c>
      <c r="U1481" s="55">
        <f t="shared" si="242"/>
        <v>0</v>
      </c>
      <c r="V1481" s="55">
        <f t="shared" si="243"/>
        <v>0</v>
      </c>
      <c r="Y1481" s="55">
        <f t="shared" si="244"/>
        <v>0</v>
      </c>
      <c r="Z1481" s="55">
        <f t="shared" si="245"/>
        <v>0</v>
      </c>
      <c r="AA1481" s="55">
        <f t="shared" si="246"/>
        <v>9108916.2369551975</v>
      </c>
      <c r="AB1481" s="55">
        <f t="shared" si="247"/>
        <v>-9712254.5492930785</v>
      </c>
      <c r="AC1481" s="55">
        <f t="shared" si="248"/>
        <v>-603338.31233788095</v>
      </c>
      <c r="AD1481" s="55">
        <f t="shared" si="249"/>
        <v>0</v>
      </c>
      <c r="AE1481" s="14">
        <f t="shared" si="250"/>
        <v>1</v>
      </c>
      <c r="AF1481" s="14">
        <f>PRODUCT($AE$3:$AE1481)</f>
        <v>1.549318229084294</v>
      </c>
      <c r="AG1481" s="120">
        <f>(POWER(AF1481,1/COUNTA($J$3:$J1481))-1)*360/28</f>
        <v>0.10870794921864459</v>
      </c>
    </row>
    <row r="1482" spans="20:33" x14ac:dyDescent="0.25">
      <c r="T1482" s="4">
        <f t="shared" si="241"/>
        <v>0.11244999999999999</v>
      </c>
      <c r="U1482" s="55">
        <f t="shared" si="242"/>
        <v>0</v>
      </c>
      <c r="V1482" s="55">
        <f t="shared" si="243"/>
        <v>0</v>
      </c>
      <c r="Y1482" s="55">
        <f t="shared" si="244"/>
        <v>0</v>
      </c>
      <c r="Z1482" s="55">
        <f t="shared" si="245"/>
        <v>0</v>
      </c>
      <c r="AA1482" s="55">
        <f t="shared" si="246"/>
        <v>9108916.2369551975</v>
      </c>
      <c r="AB1482" s="55">
        <f t="shared" si="247"/>
        <v>-9712254.5492930785</v>
      </c>
      <c r="AC1482" s="55">
        <f t="shared" si="248"/>
        <v>-603338.31233788095</v>
      </c>
      <c r="AD1482" s="55">
        <f t="shared" si="249"/>
        <v>0</v>
      </c>
      <c r="AE1482" s="14">
        <f t="shared" si="250"/>
        <v>1</v>
      </c>
      <c r="AF1482" s="14">
        <f>PRODUCT($AE$3:$AE1482)</f>
        <v>1.549318229084294</v>
      </c>
      <c r="AG1482" s="120">
        <f>(POWER(AF1482,1/COUNTA($J$3:$J1482))-1)*360/28</f>
        <v>0.10870794921864459</v>
      </c>
    </row>
    <row r="1483" spans="20:33" x14ac:dyDescent="0.25">
      <c r="T1483" s="4">
        <f t="shared" si="241"/>
        <v>0.11244999999999999</v>
      </c>
      <c r="U1483" s="55">
        <f t="shared" si="242"/>
        <v>0</v>
      </c>
      <c r="V1483" s="55">
        <f t="shared" si="243"/>
        <v>0</v>
      </c>
      <c r="Y1483" s="55">
        <f t="shared" si="244"/>
        <v>0</v>
      </c>
      <c r="Z1483" s="55">
        <f t="shared" si="245"/>
        <v>0</v>
      </c>
      <c r="AA1483" s="55">
        <f t="shared" si="246"/>
        <v>9108916.2369551975</v>
      </c>
      <c r="AB1483" s="55">
        <f t="shared" si="247"/>
        <v>-9712254.5492930785</v>
      </c>
      <c r="AC1483" s="55">
        <f t="shared" si="248"/>
        <v>-603338.31233788095</v>
      </c>
      <c r="AD1483" s="55">
        <f t="shared" si="249"/>
        <v>0</v>
      </c>
      <c r="AE1483" s="14">
        <f t="shared" si="250"/>
        <v>1</v>
      </c>
      <c r="AF1483" s="14">
        <f>PRODUCT($AE$3:$AE1483)</f>
        <v>1.549318229084294</v>
      </c>
      <c r="AG1483" s="120">
        <f>(POWER(AF1483,1/COUNTA($J$3:$J1483))-1)*360/28</f>
        <v>0.10870794921864459</v>
      </c>
    </row>
    <row r="1484" spans="20:33" x14ac:dyDescent="0.25">
      <c r="T1484" s="4">
        <f t="shared" si="241"/>
        <v>0.11244999999999999</v>
      </c>
      <c r="U1484" s="55">
        <f t="shared" si="242"/>
        <v>0</v>
      </c>
      <c r="V1484" s="55">
        <f t="shared" si="243"/>
        <v>0</v>
      </c>
      <c r="Y1484" s="55">
        <f t="shared" si="244"/>
        <v>0</v>
      </c>
      <c r="Z1484" s="55">
        <f t="shared" si="245"/>
        <v>0</v>
      </c>
      <c r="AA1484" s="55">
        <f t="shared" si="246"/>
        <v>9108916.2369551975</v>
      </c>
      <c r="AB1484" s="55">
        <f t="shared" si="247"/>
        <v>-9712254.5492930785</v>
      </c>
      <c r="AC1484" s="55">
        <f t="shared" si="248"/>
        <v>-603338.31233788095</v>
      </c>
      <c r="AD1484" s="55">
        <f t="shared" si="249"/>
        <v>0</v>
      </c>
      <c r="AE1484" s="14">
        <f t="shared" si="250"/>
        <v>1</v>
      </c>
      <c r="AF1484" s="14">
        <f>PRODUCT($AE$3:$AE1484)</f>
        <v>1.549318229084294</v>
      </c>
      <c r="AG1484" s="120">
        <f>(POWER(AF1484,1/COUNTA($J$3:$J1484))-1)*360/28</f>
        <v>0.10870794921864459</v>
      </c>
    </row>
    <row r="1485" spans="20:33" x14ac:dyDescent="0.25">
      <c r="T1485" s="4">
        <f t="shared" si="241"/>
        <v>0.11244999999999999</v>
      </c>
      <c r="U1485" s="55">
        <f t="shared" si="242"/>
        <v>0</v>
      </c>
      <c r="V1485" s="55">
        <f t="shared" si="243"/>
        <v>0</v>
      </c>
      <c r="Y1485" s="55">
        <f t="shared" si="244"/>
        <v>0</v>
      </c>
      <c r="Z1485" s="55">
        <f t="shared" si="245"/>
        <v>0</v>
      </c>
      <c r="AA1485" s="55">
        <f t="shared" si="246"/>
        <v>9108916.2369551975</v>
      </c>
      <c r="AB1485" s="55">
        <f t="shared" si="247"/>
        <v>-9712254.5492930785</v>
      </c>
      <c r="AC1485" s="55">
        <f t="shared" si="248"/>
        <v>-603338.31233788095</v>
      </c>
      <c r="AD1485" s="55">
        <f t="shared" si="249"/>
        <v>0</v>
      </c>
      <c r="AE1485" s="14">
        <f t="shared" si="250"/>
        <v>1</v>
      </c>
      <c r="AF1485" s="14">
        <f>PRODUCT($AE$3:$AE1485)</f>
        <v>1.549318229084294</v>
      </c>
      <c r="AG1485" s="120">
        <f>(POWER(AF1485,1/COUNTA($J$3:$J1485))-1)*360/28</f>
        <v>0.10870794921864459</v>
      </c>
    </row>
    <row r="1486" spans="20:33" x14ac:dyDescent="0.25">
      <c r="T1486" s="4">
        <f t="shared" si="241"/>
        <v>0.11244999999999999</v>
      </c>
      <c r="U1486" s="55">
        <f t="shared" si="242"/>
        <v>0</v>
      </c>
      <c r="V1486" s="55">
        <f t="shared" si="243"/>
        <v>0</v>
      </c>
      <c r="Y1486" s="55">
        <f t="shared" si="244"/>
        <v>0</v>
      </c>
      <c r="Z1486" s="55">
        <f t="shared" si="245"/>
        <v>0</v>
      </c>
      <c r="AA1486" s="55">
        <f t="shared" si="246"/>
        <v>9108916.2369551975</v>
      </c>
      <c r="AB1486" s="55">
        <f t="shared" si="247"/>
        <v>-9712254.5492930785</v>
      </c>
      <c r="AC1486" s="55">
        <f t="shared" si="248"/>
        <v>-603338.31233788095</v>
      </c>
      <c r="AD1486" s="55">
        <f t="shared" si="249"/>
        <v>0</v>
      </c>
      <c r="AE1486" s="14">
        <f t="shared" si="250"/>
        <v>1</v>
      </c>
      <c r="AF1486" s="14">
        <f>PRODUCT($AE$3:$AE1486)</f>
        <v>1.549318229084294</v>
      </c>
      <c r="AG1486" s="120">
        <f>(POWER(AF1486,1/COUNTA($J$3:$J1486))-1)*360/28</f>
        <v>0.10870794921864459</v>
      </c>
    </row>
    <row r="1487" spans="20:33" x14ac:dyDescent="0.25">
      <c r="T1487" s="4">
        <f t="shared" si="241"/>
        <v>0.11244999999999999</v>
      </c>
      <c r="U1487" s="55">
        <f t="shared" si="242"/>
        <v>0</v>
      </c>
      <c r="V1487" s="55">
        <f t="shared" si="243"/>
        <v>0</v>
      </c>
      <c r="Y1487" s="55">
        <f t="shared" si="244"/>
        <v>0</v>
      </c>
      <c r="Z1487" s="55">
        <f t="shared" si="245"/>
        <v>0</v>
      </c>
      <c r="AA1487" s="55">
        <f t="shared" si="246"/>
        <v>9108916.2369551975</v>
      </c>
      <c r="AB1487" s="55">
        <f t="shared" si="247"/>
        <v>-9712254.5492930785</v>
      </c>
      <c r="AC1487" s="55">
        <f t="shared" si="248"/>
        <v>-603338.31233788095</v>
      </c>
      <c r="AD1487" s="55">
        <f t="shared" si="249"/>
        <v>0</v>
      </c>
      <c r="AE1487" s="14">
        <f t="shared" si="250"/>
        <v>1</v>
      </c>
      <c r="AF1487" s="14">
        <f>PRODUCT($AE$3:$AE1487)</f>
        <v>1.549318229084294</v>
      </c>
      <c r="AG1487" s="120">
        <f>(POWER(AF1487,1/COUNTA($J$3:$J1487))-1)*360/28</f>
        <v>0.10870794921864459</v>
      </c>
    </row>
    <row r="1488" spans="20:33" x14ac:dyDescent="0.25">
      <c r="T1488" s="4">
        <f t="shared" si="241"/>
        <v>0.11244999999999999</v>
      </c>
      <c r="U1488" s="55">
        <f t="shared" si="242"/>
        <v>0</v>
      </c>
      <c r="V1488" s="55">
        <f t="shared" si="243"/>
        <v>0</v>
      </c>
      <c r="Y1488" s="55">
        <f t="shared" si="244"/>
        <v>0</v>
      </c>
      <c r="Z1488" s="55">
        <f t="shared" si="245"/>
        <v>0</v>
      </c>
      <c r="AA1488" s="55">
        <f t="shared" si="246"/>
        <v>9108916.2369551975</v>
      </c>
      <c r="AB1488" s="55">
        <f t="shared" si="247"/>
        <v>-9712254.5492930785</v>
      </c>
      <c r="AC1488" s="55">
        <f t="shared" si="248"/>
        <v>-603338.31233788095</v>
      </c>
      <c r="AD1488" s="55">
        <f t="shared" si="249"/>
        <v>0</v>
      </c>
      <c r="AE1488" s="14">
        <f t="shared" si="250"/>
        <v>1</v>
      </c>
      <c r="AF1488" s="14">
        <f>PRODUCT($AE$3:$AE1488)</f>
        <v>1.549318229084294</v>
      </c>
      <c r="AG1488" s="120">
        <f>(POWER(AF1488,1/COUNTA($J$3:$J1488))-1)*360/28</f>
        <v>0.10870794921864459</v>
      </c>
    </row>
    <row r="1489" spans="20:33" x14ac:dyDescent="0.25">
      <c r="T1489" s="4">
        <f t="shared" si="241"/>
        <v>0.11244999999999999</v>
      </c>
      <c r="U1489" s="55">
        <f t="shared" si="242"/>
        <v>0</v>
      </c>
      <c r="V1489" s="55">
        <f t="shared" si="243"/>
        <v>0</v>
      </c>
      <c r="Y1489" s="55">
        <f t="shared" si="244"/>
        <v>0</v>
      </c>
      <c r="Z1489" s="55">
        <f t="shared" si="245"/>
        <v>0</v>
      </c>
      <c r="AA1489" s="55">
        <f t="shared" si="246"/>
        <v>9108916.2369551975</v>
      </c>
      <c r="AB1489" s="55">
        <f t="shared" si="247"/>
        <v>-9712254.5492930785</v>
      </c>
      <c r="AC1489" s="55">
        <f t="shared" si="248"/>
        <v>-603338.31233788095</v>
      </c>
      <c r="AD1489" s="55">
        <f t="shared" si="249"/>
        <v>0</v>
      </c>
      <c r="AE1489" s="14">
        <f t="shared" si="250"/>
        <v>1</v>
      </c>
      <c r="AF1489" s="14">
        <f>PRODUCT($AE$3:$AE1489)</f>
        <v>1.549318229084294</v>
      </c>
      <c r="AG1489" s="120">
        <f>(POWER(AF1489,1/COUNTA($J$3:$J1489))-1)*360/28</f>
        <v>0.10870794921864459</v>
      </c>
    </row>
    <row r="1490" spans="20:33" x14ac:dyDescent="0.25">
      <c r="T1490" s="4">
        <f t="shared" si="241"/>
        <v>0.11244999999999999</v>
      </c>
      <c r="U1490" s="55">
        <f t="shared" si="242"/>
        <v>0</v>
      </c>
      <c r="V1490" s="55">
        <f t="shared" si="243"/>
        <v>0</v>
      </c>
      <c r="Y1490" s="55">
        <f t="shared" si="244"/>
        <v>0</v>
      </c>
      <c r="Z1490" s="55">
        <f t="shared" si="245"/>
        <v>0</v>
      </c>
      <c r="AA1490" s="55">
        <f t="shared" si="246"/>
        <v>9108916.2369551975</v>
      </c>
      <c r="AB1490" s="55">
        <f t="shared" si="247"/>
        <v>-9712254.5492930785</v>
      </c>
      <c r="AC1490" s="55">
        <f t="shared" si="248"/>
        <v>-603338.31233788095</v>
      </c>
      <c r="AD1490" s="55">
        <f t="shared" si="249"/>
        <v>0</v>
      </c>
      <c r="AE1490" s="14">
        <f t="shared" si="250"/>
        <v>1</v>
      </c>
      <c r="AF1490" s="14">
        <f>PRODUCT($AE$3:$AE1490)</f>
        <v>1.549318229084294</v>
      </c>
      <c r="AG1490" s="120">
        <f>(POWER(AF1490,1/COUNTA($J$3:$J1490))-1)*360/28</f>
        <v>0.10870794921864459</v>
      </c>
    </row>
    <row r="1491" spans="20:33" x14ac:dyDescent="0.25">
      <c r="T1491" s="4">
        <f t="shared" si="241"/>
        <v>0.11244999999999999</v>
      </c>
      <c r="U1491" s="55">
        <f t="shared" si="242"/>
        <v>0</v>
      </c>
      <c r="V1491" s="55">
        <f t="shared" si="243"/>
        <v>0</v>
      </c>
      <c r="Y1491" s="55">
        <f t="shared" si="244"/>
        <v>0</v>
      </c>
      <c r="Z1491" s="55">
        <f t="shared" si="245"/>
        <v>0</v>
      </c>
      <c r="AA1491" s="55">
        <f t="shared" si="246"/>
        <v>9108916.2369551975</v>
      </c>
      <c r="AB1491" s="55">
        <f t="shared" si="247"/>
        <v>-9712254.5492930785</v>
      </c>
      <c r="AC1491" s="55">
        <f t="shared" si="248"/>
        <v>-603338.31233788095</v>
      </c>
      <c r="AD1491" s="55">
        <f t="shared" si="249"/>
        <v>0</v>
      </c>
      <c r="AE1491" s="14">
        <f t="shared" si="250"/>
        <v>1</v>
      </c>
      <c r="AF1491" s="14">
        <f>PRODUCT($AE$3:$AE1491)</f>
        <v>1.549318229084294</v>
      </c>
      <c r="AG1491" s="120">
        <f>(POWER(AF1491,1/COUNTA($J$3:$J1491))-1)*360/28</f>
        <v>0.10870794921864459</v>
      </c>
    </row>
    <row r="1492" spans="20:33" x14ac:dyDescent="0.25">
      <c r="T1492" s="4">
        <f t="shared" si="241"/>
        <v>0.11244999999999999</v>
      </c>
      <c r="U1492" s="55">
        <f t="shared" si="242"/>
        <v>0</v>
      </c>
      <c r="V1492" s="55">
        <f t="shared" si="243"/>
        <v>0</v>
      </c>
      <c r="Y1492" s="55">
        <f t="shared" si="244"/>
        <v>0</v>
      </c>
      <c r="Z1492" s="55">
        <f t="shared" si="245"/>
        <v>0</v>
      </c>
      <c r="AA1492" s="55">
        <f t="shared" si="246"/>
        <v>9108916.2369551975</v>
      </c>
      <c r="AB1492" s="55">
        <f t="shared" si="247"/>
        <v>-9712254.5492930785</v>
      </c>
      <c r="AC1492" s="55">
        <f t="shared" si="248"/>
        <v>-603338.31233788095</v>
      </c>
      <c r="AD1492" s="55">
        <f t="shared" si="249"/>
        <v>0</v>
      </c>
      <c r="AE1492" s="14">
        <f t="shared" si="250"/>
        <v>1</v>
      </c>
      <c r="AF1492" s="14">
        <f>PRODUCT($AE$3:$AE1492)</f>
        <v>1.549318229084294</v>
      </c>
      <c r="AG1492" s="120">
        <f>(POWER(AF1492,1/COUNTA($J$3:$J1492))-1)*360/28</f>
        <v>0.10870794921864459</v>
      </c>
    </row>
    <row r="1493" spans="20:33" x14ac:dyDescent="0.25">
      <c r="T1493" s="4">
        <f t="shared" si="241"/>
        <v>0.11244999999999999</v>
      </c>
      <c r="U1493" s="55">
        <f t="shared" si="242"/>
        <v>0</v>
      </c>
      <c r="V1493" s="55">
        <f t="shared" si="243"/>
        <v>0</v>
      </c>
      <c r="Y1493" s="55">
        <f t="shared" si="244"/>
        <v>0</v>
      </c>
      <c r="Z1493" s="55">
        <f t="shared" si="245"/>
        <v>0</v>
      </c>
      <c r="AA1493" s="55">
        <f t="shared" si="246"/>
        <v>9108916.2369551975</v>
      </c>
      <c r="AB1493" s="55">
        <f t="shared" si="247"/>
        <v>-9712254.5492930785</v>
      </c>
      <c r="AC1493" s="55">
        <f t="shared" si="248"/>
        <v>-603338.31233788095</v>
      </c>
      <c r="AD1493" s="55">
        <f t="shared" si="249"/>
        <v>0</v>
      </c>
      <c r="AE1493" s="14">
        <f t="shared" si="250"/>
        <v>1</v>
      </c>
      <c r="AF1493" s="14">
        <f>PRODUCT($AE$3:$AE1493)</f>
        <v>1.549318229084294</v>
      </c>
      <c r="AG1493" s="120">
        <f>(POWER(AF1493,1/COUNTA($J$3:$J1493))-1)*360/28</f>
        <v>0.10870794921864459</v>
      </c>
    </row>
    <row r="1494" spans="20:33" x14ac:dyDescent="0.25">
      <c r="T1494" s="4">
        <f t="shared" si="241"/>
        <v>0.11244999999999999</v>
      </c>
      <c r="U1494" s="55">
        <f t="shared" si="242"/>
        <v>0</v>
      </c>
      <c r="V1494" s="55">
        <f t="shared" si="243"/>
        <v>0</v>
      </c>
      <c r="Y1494" s="55">
        <f t="shared" si="244"/>
        <v>0</v>
      </c>
      <c r="Z1494" s="55">
        <f t="shared" si="245"/>
        <v>0</v>
      </c>
      <c r="AA1494" s="55">
        <f t="shared" si="246"/>
        <v>9108916.2369551975</v>
      </c>
      <c r="AB1494" s="55">
        <f t="shared" si="247"/>
        <v>-9712254.5492930785</v>
      </c>
      <c r="AC1494" s="55">
        <f t="shared" si="248"/>
        <v>-603338.31233788095</v>
      </c>
      <c r="AD1494" s="55">
        <f t="shared" si="249"/>
        <v>0</v>
      </c>
      <c r="AE1494" s="14">
        <f t="shared" si="250"/>
        <v>1</v>
      </c>
      <c r="AF1494" s="14">
        <f>PRODUCT($AE$3:$AE1494)</f>
        <v>1.549318229084294</v>
      </c>
      <c r="AG1494" s="120">
        <f>(POWER(AF1494,1/COUNTA($J$3:$J1494))-1)*360/28</f>
        <v>0.10870794921864459</v>
      </c>
    </row>
    <row r="1495" spans="20:33" x14ac:dyDescent="0.25">
      <c r="T1495" s="4">
        <f t="shared" si="241"/>
        <v>0.11244999999999999</v>
      </c>
      <c r="U1495" s="55">
        <f t="shared" si="242"/>
        <v>0</v>
      </c>
      <c r="V1495" s="55">
        <f t="shared" si="243"/>
        <v>0</v>
      </c>
      <c r="Y1495" s="55">
        <f t="shared" si="244"/>
        <v>0</v>
      </c>
      <c r="Z1495" s="55">
        <f t="shared" si="245"/>
        <v>0</v>
      </c>
      <c r="AA1495" s="55">
        <f t="shared" si="246"/>
        <v>9108916.2369551975</v>
      </c>
      <c r="AB1495" s="55">
        <f t="shared" si="247"/>
        <v>-9712254.5492930785</v>
      </c>
      <c r="AC1495" s="55">
        <f t="shared" si="248"/>
        <v>-603338.31233788095</v>
      </c>
      <c r="AD1495" s="55">
        <f t="shared" si="249"/>
        <v>0</v>
      </c>
      <c r="AE1495" s="14">
        <f t="shared" si="250"/>
        <v>1</v>
      </c>
      <c r="AF1495" s="14">
        <f>PRODUCT($AE$3:$AE1495)</f>
        <v>1.549318229084294</v>
      </c>
      <c r="AG1495" s="120">
        <f>(POWER(AF1495,1/COUNTA($J$3:$J1495))-1)*360/28</f>
        <v>0.10870794921864459</v>
      </c>
    </row>
    <row r="1496" spans="20:33" x14ac:dyDescent="0.25">
      <c r="T1496" s="4">
        <f t="shared" si="241"/>
        <v>0.11244999999999999</v>
      </c>
      <c r="U1496" s="55">
        <f t="shared" si="242"/>
        <v>0</v>
      </c>
      <c r="V1496" s="55">
        <f t="shared" si="243"/>
        <v>0</v>
      </c>
      <c r="Y1496" s="55">
        <f t="shared" si="244"/>
        <v>0</v>
      </c>
      <c r="Z1496" s="55">
        <f t="shared" si="245"/>
        <v>0</v>
      </c>
      <c r="AA1496" s="55">
        <f t="shared" si="246"/>
        <v>9108916.2369551975</v>
      </c>
      <c r="AB1496" s="55">
        <f t="shared" si="247"/>
        <v>-9712254.5492930785</v>
      </c>
      <c r="AC1496" s="55">
        <f t="shared" si="248"/>
        <v>-603338.31233788095</v>
      </c>
      <c r="AD1496" s="55">
        <f t="shared" si="249"/>
        <v>0</v>
      </c>
      <c r="AE1496" s="14">
        <f t="shared" si="250"/>
        <v>1</v>
      </c>
      <c r="AF1496" s="14">
        <f>PRODUCT($AE$3:$AE1496)</f>
        <v>1.549318229084294</v>
      </c>
      <c r="AG1496" s="120">
        <f>(POWER(AF1496,1/COUNTA($J$3:$J1496))-1)*360/28</f>
        <v>0.10870794921864459</v>
      </c>
    </row>
    <row r="1497" spans="20:33" x14ac:dyDescent="0.25">
      <c r="T1497" s="4">
        <f t="shared" si="241"/>
        <v>0.11244999999999999</v>
      </c>
      <c r="U1497" s="55">
        <f t="shared" si="242"/>
        <v>0</v>
      </c>
      <c r="V1497" s="55">
        <f t="shared" si="243"/>
        <v>0</v>
      </c>
      <c r="Y1497" s="55">
        <f t="shared" si="244"/>
        <v>0</v>
      </c>
      <c r="Z1497" s="55">
        <f t="shared" si="245"/>
        <v>0</v>
      </c>
      <c r="AA1497" s="55">
        <f t="shared" si="246"/>
        <v>9108916.2369551975</v>
      </c>
      <c r="AB1497" s="55">
        <f t="shared" si="247"/>
        <v>-9712254.5492930785</v>
      </c>
      <c r="AC1497" s="55">
        <f t="shared" si="248"/>
        <v>-603338.31233788095</v>
      </c>
      <c r="AD1497" s="55">
        <f t="shared" si="249"/>
        <v>0</v>
      </c>
      <c r="AE1497" s="14">
        <f t="shared" si="250"/>
        <v>1</v>
      </c>
      <c r="AF1497" s="14">
        <f>PRODUCT($AE$3:$AE1497)</f>
        <v>1.549318229084294</v>
      </c>
      <c r="AG1497" s="120">
        <f>(POWER(AF1497,1/COUNTA($J$3:$J1497))-1)*360/28</f>
        <v>0.10870794921864459</v>
      </c>
    </row>
    <row r="1498" spans="20:33" x14ac:dyDescent="0.25">
      <c r="T1498" s="4">
        <f t="shared" si="241"/>
        <v>0.11244999999999999</v>
      </c>
      <c r="U1498" s="55">
        <f t="shared" si="242"/>
        <v>0</v>
      </c>
      <c r="V1498" s="55">
        <f t="shared" si="243"/>
        <v>0</v>
      </c>
      <c r="Y1498" s="55">
        <f t="shared" si="244"/>
        <v>0</v>
      </c>
      <c r="Z1498" s="55">
        <f t="shared" si="245"/>
        <v>0</v>
      </c>
      <c r="AA1498" s="55">
        <f t="shared" si="246"/>
        <v>9108916.2369551975</v>
      </c>
      <c r="AB1498" s="55">
        <f t="shared" si="247"/>
        <v>-9712254.5492930785</v>
      </c>
      <c r="AC1498" s="55">
        <f t="shared" si="248"/>
        <v>-603338.31233788095</v>
      </c>
      <c r="AD1498" s="55">
        <f t="shared" si="249"/>
        <v>0</v>
      </c>
      <c r="AE1498" s="14">
        <f t="shared" si="250"/>
        <v>1</v>
      </c>
      <c r="AF1498" s="14">
        <f>PRODUCT($AE$3:$AE1498)</f>
        <v>1.549318229084294</v>
      </c>
      <c r="AG1498" s="120">
        <f>(POWER(AF1498,1/COUNTA($J$3:$J1498))-1)*360/28</f>
        <v>0.10870794921864459</v>
      </c>
    </row>
    <row r="1499" spans="20:33" x14ac:dyDescent="0.25">
      <c r="T1499" s="4">
        <f t="shared" si="241"/>
        <v>0.11244999999999999</v>
      </c>
      <c r="U1499" s="55">
        <f t="shared" si="242"/>
        <v>0</v>
      </c>
      <c r="V1499" s="55">
        <f t="shared" si="243"/>
        <v>0</v>
      </c>
      <c r="Y1499" s="55">
        <f t="shared" si="244"/>
        <v>0</v>
      </c>
      <c r="Z1499" s="55">
        <f t="shared" si="245"/>
        <v>0</v>
      </c>
      <c r="AA1499" s="55">
        <f t="shared" si="246"/>
        <v>9108916.2369551975</v>
      </c>
      <c r="AB1499" s="55">
        <f t="shared" si="247"/>
        <v>-9712254.5492930785</v>
      </c>
      <c r="AC1499" s="55">
        <f t="shared" si="248"/>
        <v>-603338.31233788095</v>
      </c>
      <c r="AD1499" s="55">
        <f t="shared" si="249"/>
        <v>0</v>
      </c>
      <c r="AE1499" s="14">
        <f t="shared" si="250"/>
        <v>1</v>
      </c>
      <c r="AF1499" s="14">
        <f>PRODUCT($AE$3:$AE1499)</f>
        <v>1.549318229084294</v>
      </c>
      <c r="AG1499" s="120">
        <f>(POWER(AF1499,1/COUNTA($J$3:$J1499))-1)*360/28</f>
        <v>0.10870794921864459</v>
      </c>
    </row>
    <row r="1500" spans="20:33" x14ac:dyDescent="0.25">
      <c r="T1500" s="4">
        <f t="shared" si="241"/>
        <v>0.11244999999999999</v>
      </c>
      <c r="U1500" s="55">
        <f t="shared" si="242"/>
        <v>0</v>
      </c>
      <c r="V1500" s="55">
        <f t="shared" si="243"/>
        <v>0</v>
      </c>
      <c r="Y1500" s="55">
        <f t="shared" si="244"/>
        <v>0</v>
      </c>
      <c r="Z1500" s="55">
        <f t="shared" si="245"/>
        <v>0</v>
      </c>
      <c r="AA1500" s="55">
        <f t="shared" si="246"/>
        <v>9108916.2369551975</v>
      </c>
      <c r="AB1500" s="55">
        <f t="shared" si="247"/>
        <v>-9712254.5492930785</v>
      </c>
      <c r="AC1500" s="55">
        <f t="shared" si="248"/>
        <v>-603338.31233788095</v>
      </c>
      <c r="AD1500" s="55">
        <f t="shared" si="249"/>
        <v>0</v>
      </c>
      <c r="AE1500" s="14">
        <f t="shared" si="250"/>
        <v>1</v>
      </c>
      <c r="AF1500" s="14">
        <f>PRODUCT($AE$3:$AE1500)</f>
        <v>1.549318229084294</v>
      </c>
      <c r="AG1500" s="120">
        <f>(POWER(AF1500,1/COUNTA($J$3:$J1500))-1)*360/28</f>
        <v>0.10870794921864459</v>
      </c>
    </row>
    <row r="1501" spans="20:33" x14ac:dyDescent="0.25">
      <c r="T1501" s="4">
        <f t="shared" si="241"/>
        <v>0.11244999999999999</v>
      </c>
      <c r="U1501" s="55">
        <f t="shared" si="242"/>
        <v>0</v>
      </c>
      <c r="V1501" s="55">
        <f t="shared" si="243"/>
        <v>0</v>
      </c>
      <c r="Y1501" s="55">
        <f t="shared" si="244"/>
        <v>0</v>
      </c>
      <c r="Z1501" s="55">
        <f t="shared" si="245"/>
        <v>0</v>
      </c>
      <c r="AA1501" s="55">
        <f t="shared" si="246"/>
        <v>9108916.2369551975</v>
      </c>
      <c r="AB1501" s="55">
        <f t="shared" si="247"/>
        <v>-9712254.5492930785</v>
      </c>
      <c r="AC1501" s="55">
        <f t="shared" si="248"/>
        <v>-603338.31233788095</v>
      </c>
      <c r="AD1501" s="55">
        <f t="shared" si="249"/>
        <v>0</v>
      </c>
      <c r="AE1501" s="14">
        <f t="shared" si="250"/>
        <v>1</v>
      </c>
      <c r="AF1501" s="14">
        <f>PRODUCT($AE$3:$AE1501)</f>
        <v>1.549318229084294</v>
      </c>
      <c r="AG1501" s="120">
        <f>(POWER(AF1501,1/COUNTA($J$3:$J1501))-1)*360/28</f>
        <v>0.10870794921864459</v>
      </c>
    </row>
    <row r="1502" spans="20:33" x14ac:dyDescent="0.25">
      <c r="T1502" s="4">
        <f t="shared" si="241"/>
        <v>0.11244999999999999</v>
      </c>
      <c r="U1502" s="55">
        <f t="shared" si="242"/>
        <v>0</v>
      </c>
      <c r="V1502" s="55">
        <f t="shared" si="243"/>
        <v>0</v>
      </c>
      <c r="Y1502" s="55">
        <f t="shared" si="244"/>
        <v>0</v>
      </c>
      <c r="Z1502" s="55">
        <f t="shared" si="245"/>
        <v>0</v>
      </c>
      <c r="AA1502" s="55">
        <f t="shared" si="246"/>
        <v>9108916.2369551975</v>
      </c>
      <c r="AB1502" s="55">
        <f t="shared" si="247"/>
        <v>-9712254.5492930785</v>
      </c>
      <c r="AC1502" s="55">
        <f t="shared" si="248"/>
        <v>-603338.31233788095</v>
      </c>
      <c r="AD1502" s="55">
        <f t="shared" si="249"/>
        <v>0</v>
      </c>
      <c r="AE1502" s="14">
        <f t="shared" si="250"/>
        <v>1</v>
      </c>
      <c r="AF1502" s="14">
        <f>PRODUCT($AE$3:$AE1502)</f>
        <v>1.549318229084294</v>
      </c>
      <c r="AG1502" s="120">
        <f>(POWER(AF1502,1/COUNTA($J$3:$J1502))-1)*360/28</f>
        <v>0.10870794921864459</v>
      </c>
    </row>
    <row r="1503" spans="20:33" x14ac:dyDescent="0.25">
      <c r="T1503" s="4">
        <f t="shared" si="241"/>
        <v>0.11244999999999999</v>
      </c>
      <c r="U1503" s="55">
        <f t="shared" si="242"/>
        <v>0</v>
      </c>
      <c r="V1503" s="55">
        <f t="shared" si="243"/>
        <v>0</v>
      </c>
      <c r="Y1503" s="55">
        <f t="shared" si="244"/>
        <v>0</v>
      </c>
      <c r="Z1503" s="55">
        <f t="shared" si="245"/>
        <v>0</v>
      </c>
      <c r="AA1503" s="55">
        <f t="shared" si="246"/>
        <v>9108916.2369551975</v>
      </c>
      <c r="AB1503" s="55">
        <f t="shared" si="247"/>
        <v>-9712254.5492930785</v>
      </c>
      <c r="AC1503" s="55">
        <f t="shared" si="248"/>
        <v>-603338.31233788095</v>
      </c>
      <c r="AD1503" s="55">
        <f t="shared" si="249"/>
        <v>0</v>
      </c>
      <c r="AE1503" s="14">
        <f t="shared" si="250"/>
        <v>1</v>
      </c>
      <c r="AF1503" s="14">
        <f>PRODUCT($AE$3:$AE1503)</f>
        <v>1.549318229084294</v>
      </c>
      <c r="AG1503" s="120">
        <f>(POWER(AF1503,1/COUNTA($J$3:$J1503))-1)*360/28</f>
        <v>0.10870794921864459</v>
      </c>
    </row>
    <row r="1504" spans="20:33" x14ac:dyDescent="0.25">
      <c r="T1504" s="4">
        <f t="shared" si="241"/>
        <v>0.11244999999999999</v>
      </c>
      <c r="U1504" s="55">
        <f t="shared" si="242"/>
        <v>0</v>
      </c>
      <c r="V1504" s="55">
        <f t="shared" si="243"/>
        <v>0</v>
      </c>
      <c r="Y1504" s="55">
        <f t="shared" si="244"/>
        <v>0</v>
      </c>
      <c r="Z1504" s="55">
        <f t="shared" si="245"/>
        <v>0</v>
      </c>
      <c r="AA1504" s="55">
        <f t="shared" si="246"/>
        <v>9108916.2369551975</v>
      </c>
      <c r="AB1504" s="55">
        <f t="shared" si="247"/>
        <v>-9712254.5492930785</v>
      </c>
      <c r="AC1504" s="55">
        <f t="shared" si="248"/>
        <v>-603338.31233788095</v>
      </c>
      <c r="AD1504" s="55">
        <f t="shared" si="249"/>
        <v>0</v>
      </c>
      <c r="AE1504" s="14">
        <f t="shared" si="250"/>
        <v>1</v>
      </c>
      <c r="AF1504" s="14">
        <f>PRODUCT($AE$3:$AE1504)</f>
        <v>1.549318229084294</v>
      </c>
      <c r="AG1504" s="120">
        <f>(POWER(AF1504,1/COUNTA($J$3:$J1504))-1)*360/28</f>
        <v>0.10870794921864459</v>
      </c>
    </row>
    <row r="1505" spans="20:33" x14ac:dyDescent="0.25">
      <c r="T1505" s="4">
        <f t="shared" si="241"/>
        <v>0.11244999999999999</v>
      </c>
      <c r="U1505" s="55">
        <f t="shared" si="242"/>
        <v>0</v>
      </c>
      <c r="V1505" s="55">
        <f t="shared" si="243"/>
        <v>0</v>
      </c>
      <c r="Y1505" s="55">
        <f t="shared" si="244"/>
        <v>0</v>
      </c>
      <c r="Z1505" s="55">
        <f t="shared" si="245"/>
        <v>0</v>
      </c>
      <c r="AA1505" s="55">
        <f t="shared" si="246"/>
        <v>9108916.2369551975</v>
      </c>
      <c r="AB1505" s="55">
        <f t="shared" si="247"/>
        <v>-9712254.5492930785</v>
      </c>
      <c r="AC1505" s="55">
        <f t="shared" si="248"/>
        <v>-603338.31233788095</v>
      </c>
      <c r="AD1505" s="55">
        <f t="shared" si="249"/>
        <v>0</v>
      </c>
      <c r="AE1505" s="14">
        <f t="shared" si="250"/>
        <v>1</v>
      </c>
      <c r="AF1505" s="14">
        <f>PRODUCT($AE$3:$AE1505)</f>
        <v>1.549318229084294</v>
      </c>
      <c r="AG1505" s="120">
        <f>(POWER(AF1505,1/COUNTA($J$3:$J1505))-1)*360/28</f>
        <v>0.10870794921864459</v>
      </c>
    </row>
    <row r="1506" spans="20:33" x14ac:dyDescent="0.25">
      <c r="T1506" s="4">
        <f t="shared" si="241"/>
        <v>0.11244999999999999</v>
      </c>
      <c r="U1506" s="55">
        <f t="shared" si="242"/>
        <v>0</v>
      </c>
      <c r="V1506" s="55">
        <f t="shared" si="243"/>
        <v>0</v>
      </c>
      <c r="Y1506" s="55">
        <f t="shared" si="244"/>
        <v>0</v>
      </c>
      <c r="Z1506" s="55">
        <f t="shared" si="245"/>
        <v>0</v>
      </c>
      <c r="AA1506" s="55">
        <f t="shared" si="246"/>
        <v>9108916.2369551975</v>
      </c>
      <c r="AB1506" s="55">
        <f t="shared" si="247"/>
        <v>-9712254.5492930785</v>
      </c>
      <c r="AC1506" s="55">
        <f t="shared" si="248"/>
        <v>-603338.31233788095</v>
      </c>
      <c r="AD1506" s="55">
        <f t="shared" si="249"/>
        <v>0</v>
      </c>
      <c r="AE1506" s="14">
        <f t="shared" si="250"/>
        <v>1</v>
      </c>
      <c r="AF1506" s="14">
        <f>PRODUCT($AE$3:$AE1506)</f>
        <v>1.549318229084294</v>
      </c>
      <c r="AG1506" s="120">
        <f>(POWER(AF1506,1/COUNTA($J$3:$J1506))-1)*360/28</f>
        <v>0.10870794921864459</v>
      </c>
    </row>
    <row r="1507" spans="20:33" x14ac:dyDescent="0.25">
      <c r="T1507" s="4">
        <f t="shared" si="241"/>
        <v>0.11244999999999999</v>
      </c>
      <c r="U1507" s="55">
        <f t="shared" si="242"/>
        <v>0</v>
      </c>
      <c r="V1507" s="55">
        <f t="shared" si="243"/>
        <v>0</v>
      </c>
      <c r="Y1507" s="55">
        <f t="shared" si="244"/>
        <v>0</v>
      </c>
      <c r="Z1507" s="55">
        <f t="shared" si="245"/>
        <v>0</v>
      </c>
      <c r="AA1507" s="55">
        <f t="shared" si="246"/>
        <v>9108916.2369551975</v>
      </c>
      <c r="AB1507" s="55">
        <f t="shared" si="247"/>
        <v>-9712254.5492930785</v>
      </c>
      <c r="AC1507" s="55">
        <f t="shared" si="248"/>
        <v>-603338.31233788095</v>
      </c>
      <c r="AD1507" s="55">
        <f t="shared" si="249"/>
        <v>0</v>
      </c>
      <c r="AE1507" s="14">
        <f t="shared" si="250"/>
        <v>1</v>
      </c>
      <c r="AF1507" s="14">
        <f>PRODUCT($AE$3:$AE1507)</f>
        <v>1.549318229084294</v>
      </c>
      <c r="AG1507" s="120">
        <f>(POWER(AF1507,1/COUNTA($J$3:$J1507))-1)*360/28</f>
        <v>0.10870794921864459</v>
      </c>
    </row>
    <row r="1508" spans="20:33" x14ac:dyDescent="0.25">
      <c r="T1508" s="4">
        <f t="shared" si="241"/>
        <v>0.11244999999999999</v>
      </c>
      <c r="U1508" s="55">
        <f t="shared" si="242"/>
        <v>0</v>
      </c>
      <c r="V1508" s="55">
        <f t="shared" si="243"/>
        <v>0</v>
      </c>
      <c r="Y1508" s="55">
        <f t="shared" si="244"/>
        <v>0</v>
      </c>
      <c r="Z1508" s="55">
        <f t="shared" si="245"/>
        <v>0</v>
      </c>
      <c r="AA1508" s="55">
        <f t="shared" si="246"/>
        <v>9108916.2369551975</v>
      </c>
      <c r="AB1508" s="55">
        <f t="shared" si="247"/>
        <v>-9712254.5492930785</v>
      </c>
      <c r="AC1508" s="55">
        <f t="shared" si="248"/>
        <v>-603338.31233788095</v>
      </c>
      <c r="AD1508" s="55">
        <f t="shared" si="249"/>
        <v>0</v>
      </c>
      <c r="AE1508" s="14">
        <f t="shared" si="250"/>
        <v>1</v>
      </c>
      <c r="AF1508" s="14">
        <f>PRODUCT($AE$3:$AE1508)</f>
        <v>1.549318229084294</v>
      </c>
      <c r="AG1508" s="120">
        <f>(POWER(AF1508,1/COUNTA($J$3:$J1508))-1)*360/28</f>
        <v>0.10870794921864459</v>
      </c>
    </row>
    <row r="1509" spans="20:33" x14ac:dyDescent="0.25">
      <c r="T1509" s="4">
        <f t="shared" si="241"/>
        <v>0.11244999999999999</v>
      </c>
      <c r="U1509" s="55">
        <f t="shared" si="242"/>
        <v>0</v>
      </c>
      <c r="V1509" s="55">
        <f t="shared" si="243"/>
        <v>0</v>
      </c>
      <c r="Y1509" s="55">
        <f t="shared" si="244"/>
        <v>0</v>
      </c>
      <c r="Z1509" s="55">
        <f t="shared" si="245"/>
        <v>0</v>
      </c>
      <c r="AA1509" s="55">
        <f t="shared" si="246"/>
        <v>9108916.2369551975</v>
      </c>
      <c r="AB1509" s="55">
        <f t="shared" si="247"/>
        <v>-9712254.5492930785</v>
      </c>
      <c r="AC1509" s="55">
        <f t="shared" si="248"/>
        <v>-603338.31233788095</v>
      </c>
      <c r="AD1509" s="55">
        <f t="shared" si="249"/>
        <v>0</v>
      </c>
      <c r="AE1509" s="14">
        <f t="shared" si="250"/>
        <v>1</v>
      </c>
      <c r="AF1509" s="14">
        <f>PRODUCT($AE$3:$AE1509)</f>
        <v>1.549318229084294</v>
      </c>
      <c r="AG1509" s="120">
        <f>(POWER(AF1509,1/COUNTA($J$3:$J1509))-1)*360/28</f>
        <v>0.10870794921864459</v>
      </c>
    </row>
    <row r="1510" spans="20:33" x14ac:dyDescent="0.25">
      <c r="T1510" s="4">
        <f t="shared" si="241"/>
        <v>0.11244999999999999</v>
      </c>
      <c r="U1510" s="55">
        <f t="shared" si="242"/>
        <v>0</v>
      </c>
      <c r="V1510" s="55">
        <f t="shared" si="243"/>
        <v>0</v>
      </c>
      <c r="Y1510" s="55">
        <f t="shared" si="244"/>
        <v>0</v>
      </c>
      <c r="Z1510" s="55">
        <f t="shared" si="245"/>
        <v>0</v>
      </c>
      <c r="AA1510" s="55">
        <f t="shared" si="246"/>
        <v>9108916.2369551975</v>
      </c>
      <c r="AB1510" s="55">
        <f t="shared" si="247"/>
        <v>-9712254.5492930785</v>
      </c>
      <c r="AC1510" s="55">
        <f t="shared" si="248"/>
        <v>-603338.31233788095</v>
      </c>
      <c r="AD1510" s="55">
        <f t="shared" si="249"/>
        <v>0</v>
      </c>
      <c r="AE1510" s="14">
        <f t="shared" si="250"/>
        <v>1</v>
      </c>
      <c r="AF1510" s="14">
        <f>PRODUCT($AE$3:$AE1510)</f>
        <v>1.549318229084294</v>
      </c>
      <c r="AG1510" s="120">
        <f>(POWER(AF1510,1/COUNTA($J$3:$J1510))-1)*360/28</f>
        <v>0.10870794921864459</v>
      </c>
    </row>
    <row r="1511" spans="20:33" x14ac:dyDescent="0.25">
      <c r="T1511" s="4">
        <f t="shared" si="241"/>
        <v>0.11244999999999999</v>
      </c>
      <c r="U1511" s="55">
        <f t="shared" si="242"/>
        <v>0</v>
      </c>
      <c r="V1511" s="55">
        <f t="shared" si="243"/>
        <v>0</v>
      </c>
      <c r="Y1511" s="55">
        <f t="shared" si="244"/>
        <v>0</v>
      </c>
      <c r="Z1511" s="55">
        <f t="shared" si="245"/>
        <v>0</v>
      </c>
      <c r="AA1511" s="55">
        <f t="shared" si="246"/>
        <v>9108916.2369551975</v>
      </c>
      <c r="AB1511" s="55">
        <f t="shared" si="247"/>
        <v>-9712254.5492930785</v>
      </c>
      <c r="AC1511" s="55">
        <f t="shared" si="248"/>
        <v>-603338.31233788095</v>
      </c>
      <c r="AD1511" s="55">
        <f t="shared" si="249"/>
        <v>0</v>
      </c>
      <c r="AE1511" s="14">
        <f t="shared" si="250"/>
        <v>1</v>
      </c>
      <c r="AF1511" s="14">
        <f>PRODUCT($AE$3:$AE1511)</f>
        <v>1.549318229084294</v>
      </c>
      <c r="AG1511" s="120">
        <f>(POWER(AF1511,1/COUNTA($J$3:$J1511))-1)*360/28</f>
        <v>0.10870794921864459</v>
      </c>
    </row>
    <row r="1512" spans="20:33" x14ac:dyDescent="0.25">
      <c r="T1512" s="4">
        <f t="shared" si="241"/>
        <v>0.11244999999999999</v>
      </c>
      <c r="U1512" s="55">
        <f t="shared" si="242"/>
        <v>0</v>
      </c>
      <c r="V1512" s="55">
        <f t="shared" si="243"/>
        <v>0</v>
      </c>
      <c r="Y1512" s="55">
        <f t="shared" si="244"/>
        <v>0</v>
      </c>
      <c r="Z1512" s="55">
        <f t="shared" si="245"/>
        <v>0</v>
      </c>
      <c r="AA1512" s="55">
        <f t="shared" si="246"/>
        <v>9108916.2369551975</v>
      </c>
      <c r="AB1512" s="55">
        <f t="shared" si="247"/>
        <v>-9712254.5492930785</v>
      </c>
      <c r="AC1512" s="55">
        <f t="shared" si="248"/>
        <v>-603338.31233788095</v>
      </c>
      <c r="AD1512" s="55">
        <f t="shared" si="249"/>
        <v>0</v>
      </c>
      <c r="AE1512" s="14">
        <f t="shared" si="250"/>
        <v>1</v>
      </c>
      <c r="AF1512" s="14">
        <f>PRODUCT($AE$3:$AE1512)</f>
        <v>1.549318229084294</v>
      </c>
      <c r="AG1512" s="120">
        <f>(POWER(AF1512,1/COUNTA($J$3:$J1512))-1)*360/28</f>
        <v>0.10870794921864459</v>
      </c>
    </row>
    <row r="1513" spans="20:33" x14ac:dyDescent="0.25">
      <c r="T1513" s="4">
        <f t="shared" si="241"/>
        <v>0.11244999999999999</v>
      </c>
      <c r="U1513" s="55">
        <f t="shared" si="242"/>
        <v>0</v>
      </c>
      <c r="V1513" s="55">
        <f t="shared" si="243"/>
        <v>0</v>
      </c>
      <c r="Y1513" s="55">
        <f t="shared" si="244"/>
        <v>0</v>
      </c>
      <c r="Z1513" s="55">
        <f t="shared" si="245"/>
        <v>0</v>
      </c>
      <c r="AA1513" s="55">
        <f t="shared" si="246"/>
        <v>9108916.2369551975</v>
      </c>
      <c r="AB1513" s="55">
        <f t="shared" si="247"/>
        <v>-9712254.5492930785</v>
      </c>
      <c r="AC1513" s="55">
        <f t="shared" si="248"/>
        <v>-603338.31233788095</v>
      </c>
      <c r="AD1513" s="55">
        <f t="shared" si="249"/>
        <v>0</v>
      </c>
      <c r="AE1513" s="14">
        <f t="shared" si="250"/>
        <v>1</v>
      </c>
      <c r="AF1513" s="14">
        <f>PRODUCT($AE$3:$AE1513)</f>
        <v>1.549318229084294</v>
      </c>
      <c r="AG1513" s="120">
        <f>(POWER(AF1513,1/COUNTA($J$3:$J1513))-1)*360/28</f>
        <v>0.10870794921864459</v>
      </c>
    </row>
    <row r="1514" spans="20:33" x14ac:dyDescent="0.25">
      <c r="T1514" s="4">
        <f t="shared" si="241"/>
        <v>0.11244999999999999</v>
      </c>
      <c r="U1514" s="55">
        <f t="shared" si="242"/>
        <v>0</v>
      </c>
      <c r="V1514" s="55">
        <f t="shared" si="243"/>
        <v>0</v>
      </c>
      <c r="Y1514" s="55">
        <f t="shared" si="244"/>
        <v>0</v>
      </c>
      <c r="Z1514" s="55">
        <f t="shared" si="245"/>
        <v>0</v>
      </c>
      <c r="AA1514" s="55">
        <f t="shared" si="246"/>
        <v>9108916.2369551975</v>
      </c>
      <c r="AB1514" s="55">
        <f t="shared" si="247"/>
        <v>-9712254.5492930785</v>
      </c>
      <c r="AC1514" s="55">
        <f t="shared" si="248"/>
        <v>-603338.31233788095</v>
      </c>
      <c r="AD1514" s="55">
        <f t="shared" si="249"/>
        <v>0</v>
      </c>
      <c r="AE1514" s="14">
        <f t="shared" si="250"/>
        <v>1</v>
      </c>
      <c r="AF1514" s="14">
        <f>PRODUCT($AE$3:$AE1514)</f>
        <v>1.549318229084294</v>
      </c>
      <c r="AG1514" s="120">
        <f>(POWER(AF1514,1/COUNTA($J$3:$J1514))-1)*360/28</f>
        <v>0.10870794921864459</v>
      </c>
    </row>
    <row r="1515" spans="20:33" x14ac:dyDescent="0.25">
      <c r="T1515" s="4">
        <f t="shared" si="241"/>
        <v>0.11244999999999999</v>
      </c>
      <c r="U1515" s="55">
        <f t="shared" si="242"/>
        <v>0</v>
      </c>
      <c r="V1515" s="55">
        <f t="shared" si="243"/>
        <v>0</v>
      </c>
      <c r="Y1515" s="55">
        <f t="shared" si="244"/>
        <v>0</v>
      </c>
      <c r="Z1515" s="55">
        <f t="shared" si="245"/>
        <v>0</v>
      </c>
      <c r="AA1515" s="55">
        <f t="shared" si="246"/>
        <v>9108916.2369551975</v>
      </c>
      <c r="AB1515" s="55">
        <f t="shared" si="247"/>
        <v>-9712254.5492930785</v>
      </c>
      <c r="AC1515" s="55">
        <f t="shared" si="248"/>
        <v>-603338.31233788095</v>
      </c>
      <c r="AD1515" s="55">
        <f t="shared" si="249"/>
        <v>0</v>
      </c>
      <c r="AE1515" s="14">
        <f t="shared" si="250"/>
        <v>1</v>
      </c>
      <c r="AF1515" s="14">
        <f>PRODUCT($AE$3:$AE1515)</f>
        <v>1.549318229084294</v>
      </c>
      <c r="AG1515" s="120">
        <f>(POWER(AF1515,1/COUNTA($J$3:$J1515))-1)*360/28</f>
        <v>0.10870794921864459</v>
      </c>
    </row>
    <row r="1516" spans="20:33" x14ac:dyDescent="0.25">
      <c r="T1516" s="4">
        <f t="shared" si="241"/>
        <v>0.11244999999999999</v>
      </c>
      <c r="U1516" s="55">
        <f t="shared" si="242"/>
        <v>0</v>
      </c>
      <c r="V1516" s="55">
        <f t="shared" si="243"/>
        <v>0</v>
      </c>
      <c r="Y1516" s="55">
        <f t="shared" si="244"/>
        <v>0</v>
      </c>
      <c r="Z1516" s="55">
        <f t="shared" si="245"/>
        <v>0</v>
      </c>
      <c r="AA1516" s="55">
        <f t="shared" si="246"/>
        <v>9108916.2369551975</v>
      </c>
      <c r="AB1516" s="55">
        <f t="shared" si="247"/>
        <v>-9712254.5492930785</v>
      </c>
      <c r="AC1516" s="55">
        <f t="shared" si="248"/>
        <v>-603338.31233788095</v>
      </c>
      <c r="AD1516" s="55">
        <f t="shared" si="249"/>
        <v>0</v>
      </c>
      <c r="AE1516" s="14">
        <f t="shared" si="250"/>
        <v>1</v>
      </c>
      <c r="AF1516" s="14">
        <f>PRODUCT($AE$3:$AE1516)</f>
        <v>1.549318229084294</v>
      </c>
      <c r="AG1516" s="120">
        <f>(POWER(AF1516,1/COUNTA($J$3:$J1516))-1)*360/28</f>
        <v>0.10870794921864459</v>
      </c>
    </row>
    <row r="1517" spans="20:33" x14ac:dyDescent="0.25">
      <c r="T1517" s="4">
        <f t="shared" si="241"/>
        <v>0.11244999999999999</v>
      </c>
      <c r="U1517" s="55">
        <f t="shared" si="242"/>
        <v>0</v>
      </c>
      <c r="V1517" s="55">
        <f t="shared" si="243"/>
        <v>0</v>
      </c>
      <c r="Y1517" s="55">
        <f t="shared" si="244"/>
        <v>0</v>
      </c>
      <c r="Z1517" s="55">
        <f t="shared" si="245"/>
        <v>0</v>
      </c>
      <c r="AA1517" s="55">
        <f t="shared" si="246"/>
        <v>9108916.2369551975</v>
      </c>
      <c r="AB1517" s="55">
        <f t="shared" si="247"/>
        <v>-9712254.5492930785</v>
      </c>
      <c r="AC1517" s="55">
        <f t="shared" si="248"/>
        <v>-603338.31233788095</v>
      </c>
      <c r="AD1517" s="55">
        <f t="shared" si="249"/>
        <v>0</v>
      </c>
      <c r="AE1517" s="14">
        <f t="shared" si="250"/>
        <v>1</v>
      </c>
      <c r="AF1517" s="14">
        <f>PRODUCT($AE$3:$AE1517)</f>
        <v>1.549318229084294</v>
      </c>
      <c r="AG1517" s="120">
        <f>(POWER(AF1517,1/COUNTA($J$3:$J1517))-1)*360/28</f>
        <v>0.10870794921864459</v>
      </c>
    </row>
    <row r="1518" spans="20:33" x14ac:dyDescent="0.25">
      <c r="T1518" s="4">
        <f t="shared" si="241"/>
        <v>0.11244999999999999</v>
      </c>
      <c r="U1518" s="55">
        <f t="shared" si="242"/>
        <v>0</v>
      </c>
      <c r="V1518" s="55">
        <f t="shared" si="243"/>
        <v>0</v>
      </c>
      <c r="Y1518" s="55">
        <f t="shared" si="244"/>
        <v>0</v>
      </c>
      <c r="Z1518" s="55">
        <f t="shared" si="245"/>
        <v>0</v>
      </c>
      <c r="AA1518" s="55">
        <f t="shared" si="246"/>
        <v>9108916.2369551975</v>
      </c>
      <c r="AB1518" s="55">
        <f t="shared" si="247"/>
        <v>-9712254.5492930785</v>
      </c>
      <c r="AC1518" s="55">
        <f t="shared" si="248"/>
        <v>-603338.31233788095</v>
      </c>
      <c r="AD1518" s="55">
        <f t="shared" si="249"/>
        <v>0</v>
      </c>
      <c r="AE1518" s="14">
        <f t="shared" si="250"/>
        <v>1</v>
      </c>
      <c r="AF1518" s="14">
        <f>PRODUCT($AE$3:$AE1518)</f>
        <v>1.549318229084294</v>
      </c>
      <c r="AG1518" s="120">
        <f>(POWER(AF1518,1/COUNTA($J$3:$J1518))-1)*360/28</f>
        <v>0.10870794921864459</v>
      </c>
    </row>
    <row r="1519" spans="20:33" x14ac:dyDescent="0.25">
      <c r="T1519" s="4">
        <f t="shared" si="241"/>
        <v>0.11244999999999999</v>
      </c>
      <c r="U1519" s="55">
        <f t="shared" si="242"/>
        <v>0</v>
      </c>
      <c r="V1519" s="55">
        <f t="shared" si="243"/>
        <v>0</v>
      </c>
      <c r="Y1519" s="55">
        <f t="shared" si="244"/>
        <v>0</v>
      </c>
      <c r="Z1519" s="55">
        <f t="shared" si="245"/>
        <v>0</v>
      </c>
      <c r="AA1519" s="55">
        <f t="shared" si="246"/>
        <v>9108916.2369551975</v>
      </c>
      <c r="AB1519" s="55">
        <f t="shared" si="247"/>
        <v>-9712254.5492930785</v>
      </c>
      <c r="AC1519" s="55">
        <f t="shared" si="248"/>
        <v>-603338.31233788095</v>
      </c>
      <c r="AD1519" s="55">
        <f t="shared" si="249"/>
        <v>0</v>
      </c>
      <c r="AE1519" s="14">
        <f t="shared" si="250"/>
        <v>1</v>
      </c>
      <c r="AF1519" s="14">
        <f>PRODUCT($AE$3:$AE1519)</f>
        <v>1.549318229084294</v>
      </c>
      <c r="AG1519" s="120">
        <f>(POWER(AF1519,1/COUNTA($J$3:$J1519))-1)*360/28</f>
        <v>0.10870794921864459</v>
      </c>
    </row>
    <row r="1520" spans="20:33" x14ac:dyDescent="0.25">
      <c r="T1520" s="4">
        <f t="shared" si="241"/>
        <v>0.11244999999999999</v>
      </c>
      <c r="U1520" s="55">
        <f t="shared" si="242"/>
        <v>0</v>
      </c>
      <c r="V1520" s="55">
        <f t="shared" si="243"/>
        <v>0</v>
      </c>
      <c r="Y1520" s="55">
        <f t="shared" si="244"/>
        <v>0</v>
      </c>
      <c r="Z1520" s="55">
        <f t="shared" si="245"/>
        <v>0</v>
      </c>
      <c r="AA1520" s="55">
        <f t="shared" si="246"/>
        <v>9108916.2369551975</v>
      </c>
      <c r="AB1520" s="55">
        <f t="shared" si="247"/>
        <v>-9712254.5492930785</v>
      </c>
      <c r="AC1520" s="55">
        <f t="shared" si="248"/>
        <v>-603338.31233788095</v>
      </c>
      <c r="AD1520" s="55">
        <f t="shared" si="249"/>
        <v>0</v>
      </c>
      <c r="AE1520" s="14">
        <f t="shared" si="250"/>
        <v>1</v>
      </c>
      <c r="AF1520" s="14">
        <f>PRODUCT($AE$3:$AE1520)</f>
        <v>1.549318229084294</v>
      </c>
      <c r="AG1520" s="120">
        <f>(POWER(AF1520,1/COUNTA($J$3:$J1520))-1)*360/28</f>
        <v>0.10870794921864459</v>
      </c>
    </row>
    <row r="1521" spans="20:33" x14ac:dyDescent="0.25">
      <c r="T1521" s="4">
        <f t="shared" si="241"/>
        <v>0.11244999999999999</v>
      </c>
      <c r="U1521" s="55">
        <f t="shared" si="242"/>
        <v>0</v>
      </c>
      <c r="V1521" s="55">
        <f t="shared" si="243"/>
        <v>0</v>
      </c>
      <c r="Y1521" s="55">
        <f t="shared" si="244"/>
        <v>0</v>
      </c>
      <c r="Z1521" s="55">
        <f t="shared" si="245"/>
        <v>0</v>
      </c>
      <c r="AA1521" s="55">
        <f t="shared" si="246"/>
        <v>9108916.2369551975</v>
      </c>
      <c r="AB1521" s="55">
        <f t="shared" si="247"/>
        <v>-9712254.5492930785</v>
      </c>
      <c r="AC1521" s="55">
        <f t="shared" si="248"/>
        <v>-603338.31233788095</v>
      </c>
      <c r="AD1521" s="55">
        <f t="shared" si="249"/>
        <v>0</v>
      </c>
      <c r="AE1521" s="14">
        <f t="shared" si="250"/>
        <v>1</v>
      </c>
      <c r="AF1521" s="14">
        <f>PRODUCT($AE$3:$AE1521)</f>
        <v>1.549318229084294</v>
      </c>
      <c r="AG1521" s="120">
        <f>(POWER(AF1521,1/COUNTA($J$3:$J1521))-1)*360/28</f>
        <v>0.10870794921864459</v>
      </c>
    </row>
    <row r="1522" spans="20:33" x14ac:dyDescent="0.25">
      <c r="T1522" s="4">
        <f t="shared" si="241"/>
        <v>0.11244999999999999</v>
      </c>
      <c r="U1522" s="55">
        <f t="shared" si="242"/>
        <v>0</v>
      </c>
      <c r="V1522" s="55">
        <f t="shared" si="243"/>
        <v>0</v>
      </c>
      <c r="Y1522" s="55">
        <f t="shared" si="244"/>
        <v>0</v>
      </c>
      <c r="Z1522" s="55">
        <f t="shared" si="245"/>
        <v>0</v>
      </c>
      <c r="AA1522" s="55">
        <f t="shared" si="246"/>
        <v>9108916.2369551975</v>
      </c>
      <c r="AB1522" s="55">
        <f t="shared" si="247"/>
        <v>-9712254.5492930785</v>
      </c>
      <c r="AC1522" s="55">
        <f t="shared" si="248"/>
        <v>-603338.31233788095</v>
      </c>
      <c r="AD1522" s="55">
        <f t="shared" si="249"/>
        <v>0</v>
      </c>
      <c r="AE1522" s="14">
        <f t="shared" si="250"/>
        <v>1</v>
      </c>
      <c r="AF1522" s="14">
        <f>PRODUCT($AE$3:$AE1522)</f>
        <v>1.549318229084294</v>
      </c>
      <c r="AG1522" s="120">
        <f>(POWER(AF1522,1/COUNTA($J$3:$J1522))-1)*360/28</f>
        <v>0.10870794921864459</v>
      </c>
    </row>
    <row r="1523" spans="20:33" x14ac:dyDescent="0.25">
      <c r="T1523" s="4">
        <f t="shared" si="241"/>
        <v>0.11244999999999999</v>
      </c>
      <c r="U1523" s="55">
        <f t="shared" si="242"/>
        <v>0</v>
      </c>
      <c r="V1523" s="55">
        <f t="shared" si="243"/>
        <v>0</v>
      </c>
      <c r="Y1523" s="55">
        <f t="shared" si="244"/>
        <v>0</v>
      </c>
      <c r="Z1523" s="55">
        <f t="shared" si="245"/>
        <v>0</v>
      </c>
      <c r="AA1523" s="55">
        <f t="shared" si="246"/>
        <v>9108916.2369551975</v>
      </c>
      <c r="AB1523" s="55">
        <f t="shared" si="247"/>
        <v>-9712254.5492930785</v>
      </c>
      <c r="AC1523" s="55">
        <f t="shared" si="248"/>
        <v>-603338.31233788095</v>
      </c>
      <c r="AD1523" s="55">
        <f t="shared" si="249"/>
        <v>0</v>
      </c>
      <c r="AE1523" s="14">
        <f t="shared" si="250"/>
        <v>1</v>
      </c>
      <c r="AF1523" s="14">
        <f>PRODUCT($AE$3:$AE1523)</f>
        <v>1.549318229084294</v>
      </c>
      <c r="AG1523" s="120">
        <f>(POWER(AF1523,1/COUNTA($J$3:$J1523))-1)*360/28</f>
        <v>0.10870794921864459</v>
      </c>
    </row>
    <row r="1524" spans="20:33" x14ac:dyDescent="0.25">
      <c r="T1524" s="4">
        <f t="shared" si="241"/>
        <v>0.11244999999999999</v>
      </c>
      <c r="U1524" s="55">
        <f t="shared" si="242"/>
        <v>0</v>
      </c>
      <c r="V1524" s="55">
        <f t="shared" si="243"/>
        <v>0</v>
      </c>
      <c r="Y1524" s="55">
        <f t="shared" si="244"/>
        <v>0</v>
      </c>
      <c r="Z1524" s="55">
        <f t="shared" si="245"/>
        <v>0</v>
      </c>
      <c r="AA1524" s="55">
        <f t="shared" si="246"/>
        <v>9108916.2369551975</v>
      </c>
      <c r="AB1524" s="55">
        <f t="shared" si="247"/>
        <v>-9712254.5492930785</v>
      </c>
      <c r="AC1524" s="55">
        <f t="shared" si="248"/>
        <v>-603338.31233788095</v>
      </c>
      <c r="AD1524" s="55">
        <f t="shared" si="249"/>
        <v>0</v>
      </c>
      <c r="AE1524" s="14">
        <f t="shared" si="250"/>
        <v>1</v>
      </c>
      <c r="AF1524" s="14">
        <f>PRODUCT($AE$3:$AE1524)</f>
        <v>1.549318229084294</v>
      </c>
      <c r="AG1524" s="120">
        <f>(POWER(AF1524,1/COUNTA($J$3:$J1524))-1)*360/28</f>
        <v>0.10870794921864459</v>
      </c>
    </row>
    <row r="1525" spans="20:33" x14ac:dyDescent="0.25">
      <c r="T1525" s="4">
        <f t="shared" si="241"/>
        <v>0.11244999999999999</v>
      </c>
      <c r="U1525" s="55">
        <f t="shared" si="242"/>
        <v>0</v>
      </c>
      <c r="V1525" s="55">
        <f t="shared" si="243"/>
        <v>0</v>
      </c>
      <c r="Y1525" s="55">
        <f t="shared" si="244"/>
        <v>0</v>
      </c>
      <c r="Z1525" s="55">
        <f t="shared" si="245"/>
        <v>0</v>
      </c>
      <c r="AA1525" s="55">
        <f t="shared" si="246"/>
        <v>9108916.2369551975</v>
      </c>
      <c r="AB1525" s="55">
        <f t="shared" si="247"/>
        <v>-9712254.5492930785</v>
      </c>
      <c r="AC1525" s="55">
        <f t="shared" si="248"/>
        <v>-603338.31233788095</v>
      </c>
      <c r="AD1525" s="55">
        <f t="shared" si="249"/>
        <v>0</v>
      </c>
      <c r="AE1525" s="14">
        <f t="shared" si="250"/>
        <v>1</v>
      </c>
      <c r="AF1525" s="14">
        <f>PRODUCT($AE$3:$AE1525)</f>
        <v>1.549318229084294</v>
      </c>
      <c r="AG1525" s="120">
        <f>(POWER(AF1525,1/COUNTA($J$3:$J1525))-1)*360/28</f>
        <v>0.10870794921864459</v>
      </c>
    </row>
    <row r="1526" spans="20:33" x14ac:dyDescent="0.25">
      <c r="T1526" s="4">
        <f t="shared" si="241"/>
        <v>0.11244999999999999</v>
      </c>
      <c r="U1526" s="55">
        <f t="shared" si="242"/>
        <v>0</v>
      </c>
      <c r="V1526" s="55">
        <f t="shared" si="243"/>
        <v>0</v>
      </c>
      <c r="Y1526" s="55">
        <f t="shared" si="244"/>
        <v>0</v>
      </c>
      <c r="Z1526" s="55">
        <f t="shared" si="245"/>
        <v>0</v>
      </c>
      <c r="AA1526" s="55">
        <f t="shared" si="246"/>
        <v>9108916.2369551975</v>
      </c>
      <c r="AB1526" s="55">
        <f t="shared" si="247"/>
        <v>-9712254.5492930785</v>
      </c>
      <c r="AC1526" s="55">
        <f t="shared" si="248"/>
        <v>-603338.31233788095</v>
      </c>
      <c r="AD1526" s="55">
        <f t="shared" si="249"/>
        <v>0</v>
      </c>
      <c r="AE1526" s="14">
        <f t="shared" si="250"/>
        <v>1</v>
      </c>
      <c r="AF1526" s="14">
        <f>PRODUCT($AE$3:$AE1526)</f>
        <v>1.549318229084294</v>
      </c>
      <c r="AG1526" s="120">
        <f>(POWER(AF1526,1/COUNTA($J$3:$J1526))-1)*360/28</f>
        <v>0.10870794921864459</v>
      </c>
    </row>
    <row r="1527" spans="20:33" x14ac:dyDescent="0.25">
      <c r="T1527" s="4">
        <f t="shared" si="241"/>
        <v>0.11244999999999999</v>
      </c>
      <c r="U1527" s="55">
        <f t="shared" si="242"/>
        <v>0</v>
      </c>
      <c r="V1527" s="55">
        <f t="shared" si="243"/>
        <v>0</v>
      </c>
      <c r="Y1527" s="55">
        <f t="shared" si="244"/>
        <v>0</v>
      </c>
      <c r="Z1527" s="55">
        <f t="shared" si="245"/>
        <v>0</v>
      </c>
      <c r="AA1527" s="55">
        <f t="shared" si="246"/>
        <v>9108916.2369551975</v>
      </c>
      <c r="AB1527" s="55">
        <f t="shared" si="247"/>
        <v>-9712254.5492930785</v>
      </c>
      <c r="AC1527" s="55">
        <f t="shared" si="248"/>
        <v>-603338.31233788095</v>
      </c>
      <c r="AD1527" s="55">
        <f t="shared" si="249"/>
        <v>0</v>
      </c>
      <c r="AE1527" s="14">
        <f t="shared" si="250"/>
        <v>1</v>
      </c>
      <c r="AF1527" s="14">
        <f>PRODUCT($AE$3:$AE1527)</f>
        <v>1.549318229084294</v>
      </c>
      <c r="AG1527" s="120">
        <f>(POWER(AF1527,1/COUNTA($J$3:$J1527))-1)*360/28</f>
        <v>0.10870794921864459</v>
      </c>
    </row>
    <row r="1528" spans="20:33" x14ac:dyDescent="0.25">
      <c r="T1528" s="4">
        <f t="shared" ref="T1528:T1591" si="251">_xlfn.IFNA(INDEX($E$6:$E$24,MATCH($K1528,$C$6:$C$24,1))/100,$D$1/100)</f>
        <v>0.11244999999999999</v>
      </c>
      <c r="U1528" s="55">
        <f t="shared" ref="U1528:U1591" si="252">(-1*S1528)*T1528*Q1528/360</f>
        <v>0</v>
      </c>
      <c r="V1528" s="55">
        <f t="shared" si="243"/>
        <v>0</v>
      </c>
      <c r="Y1528" s="55">
        <f t="shared" si="244"/>
        <v>0</v>
      </c>
      <c r="Z1528" s="55">
        <f t="shared" si="245"/>
        <v>0</v>
      </c>
      <c r="AA1528" s="55">
        <f t="shared" si="246"/>
        <v>9108916.2369551975</v>
      </c>
      <c r="AB1528" s="55">
        <f t="shared" si="247"/>
        <v>-9712254.5492930785</v>
      </c>
      <c r="AC1528" s="55">
        <f t="shared" si="248"/>
        <v>-603338.31233788095</v>
      </c>
      <c r="AD1528" s="55">
        <f t="shared" si="249"/>
        <v>0</v>
      </c>
      <c r="AE1528" s="14">
        <f t="shared" si="250"/>
        <v>1</v>
      </c>
      <c r="AF1528" s="14">
        <f>PRODUCT($AE$3:$AE1528)</f>
        <v>1.549318229084294</v>
      </c>
      <c r="AG1528" s="120">
        <f>(POWER(AF1528,1/COUNTA($J$3:$J1528))-1)*360/28</f>
        <v>0.10870794921864459</v>
      </c>
    </row>
    <row r="1529" spans="20:33" x14ac:dyDescent="0.25">
      <c r="T1529" s="4">
        <f t="shared" si="251"/>
        <v>0.11244999999999999</v>
      </c>
      <c r="U1529" s="55">
        <f t="shared" si="252"/>
        <v>0</v>
      </c>
      <c r="V1529" s="55">
        <f t="shared" si="243"/>
        <v>0</v>
      </c>
      <c r="Y1529" s="55">
        <f t="shared" si="244"/>
        <v>0</v>
      </c>
      <c r="Z1529" s="55">
        <f t="shared" si="245"/>
        <v>0</v>
      </c>
      <c r="AA1529" s="55">
        <f t="shared" si="246"/>
        <v>9108916.2369551975</v>
      </c>
      <c r="AB1529" s="55">
        <f t="shared" si="247"/>
        <v>-9712254.5492930785</v>
      </c>
      <c r="AC1529" s="55">
        <f t="shared" si="248"/>
        <v>-603338.31233788095</v>
      </c>
      <c r="AD1529" s="55">
        <f t="shared" si="249"/>
        <v>0</v>
      </c>
      <c r="AE1529" s="14">
        <f t="shared" si="250"/>
        <v>1</v>
      </c>
      <c r="AF1529" s="14">
        <f>PRODUCT($AE$3:$AE1529)</f>
        <v>1.549318229084294</v>
      </c>
      <c r="AG1529" s="120">
        <f>(POWER(AF1529,1/COUNTA($J$3:$J1529))-1)*360/28</f>
        <v>0.10870794921864459</v>
      </c>
    </row>
    <row r="1530" spans="20:33" x14ac:dyDescent="0.25">
      <c r="T1530" s="4">
        <f t="shared" si="251"/>
        <v>0.11244999999999999</v>
      </c>
      <c r="U1530" s="55">
        <f t="shared" si="252"/>
        <v>0</v>
      </c>
      <c r="V1530" s="55">
        <f t="shared" si="243"/>
        <v>0</v>
      </c>
      <c r="Y1530" s="55">
        <f t="shared" si="244"/>
        <v>0</v>
      </c>
      <c r="Z1530" s="55">
        <f t="shared" si="245"/>
        <v>0</v>
      </c>
      <c r="AA1530" s="55">
        <f t="shared" si="246"/>
        <v>9108916.2369551975</v>
      </c>
      <c r="AB1530" s="55">
        <f t="shared" si="247"/>
        <v>-9712254.5492930785</v>
      </c>
      <c r="AC1530" s="55">
        <f t="shared" si="248"/>
        <v>-603338.31233788095</v>
      </c>
      <c r="AD1530" s="55">
        <f t="shared" si="249"/>
        <v>0</v>
      </c>
      <c r="AE1530" s="14">
        <f t="shared" si="250"/>
        <v>1</v>
      </c>
      <c r="AF1530" s="14">
        <f>PRODUCT($AE$3:$AE1530)</f>
        <v>1.549318229084294</v>
      </c>
      <c r="AG1530" s="120">
        <f>(POWER(AF1530,1/COUNTA($J$3:$J1530))-1)*360/28</f>
        <v>0.10870794921864459</v>
      </c>
    </row>
    <row r="1531" spans="20:33" x14ac:dyDescent="0.25">
      <c r="T1531" s="4">
        <f t="shared" si="251"/>
        <v>0.11244999999999999</v>
      </c>
      <c r="U1531" s="55">
        <f t="shared" si="252"/>
        <v>0</v>
      </c>
      <c r="V1531" s="55">
        <f t="shared" si="243"/>
        <v>0</v>
      </c>
      <c r="Y1531" s="55">
        <f t="shared" si="244"/>
        <v>0</v>
      </c>
      <c r="Z1531" s="55">
        <f t="shared" si="245"/>
        <v>0</v>
      </c>
      <c r="AA1531" s="55">
        <f t="shared" si="246"/>
        <v>9108916.2369551975</v>
      </c>
      <c r="AB1531" s="55">
        <f t="shared" si="247"/>
        <v>-9712254.5492930785</v>
      </c>
      <c r="AC1531" s="55">
        <f t="shared" si="248"/>
        <v>-603338.31233788095</v>
      </c>
      <c r="AD1531" s="55">
        <f t="shared" si="249"/>
        <v>0</v>
      </c>
      <c r="AE1531" s="14">
        <f t="shared" si="250"/>
        <v>1</v>
      </c>
      <c r="AF1531" s="14">
        <f>PRODUCT($AE$3:$AE1531)</f>
        <v>1.549318229084294</v>
      </c>
      <c r="AG1531" s="120">
        <f>(POWER(AF1531,1/COUNTA($J$3:$J1531))-1)*360/28</f>
        <v>0.10870794921864459</v>
      </c>
    </row>
    <row r="1532" spans="20:33" x14ac:dyDescent="0.25">
      <c r="T1532" s="4">
        <f t="shared" si="251"/>
        <v>0.11244999999999999</v>
      </c>
      <c r="U1532" s="55">
        <f t="shared" si="252"/>
        <v>0</v>
      </c>
      <c r="V1532" s="55">
        <f t="shared" si="243"/>
        <v>0</v>
      </c>
      <c r="Y1532" s="55">
        <f t="shared" si="244"/>
        <v>0</v>
      </c>
      <c r="Z1532" s="55">
        <f t="shared" si="245"/>
        <v>0</v>
      </c>
      <c r="AA1532" s="55">
        <f t="shared" si="246"/>
        <v>9108916.2369551975</v>
      </c>
      <c r="AB1532" s="55">
        <f t="shared" si="247"/>
        <v>-9712254.5492930785</v>
      </c>
      <c r="AC1532" s="55">
        <f t="shared" si="248"/>
        <v>-603338.31233788095</v>
      </c>
      <c r="AD1532" s="55">
        <f t="shared" si="249"/>
        <v>0</v>
      </c>
      <c r="AE1532" s="14">
        <f t="shared" si="250"/>
        <v>1</v>
      </c>
      <c r="AF1532" s="14">
        <f>PRODUCT($AE$3:$AE1532)</f>
        <v>1.549318229084294</v>
      </c>
      <c r="AG1532" s="120">
        <f>(POWER(AF1532,1/COUNTA($J$3:$J1532))-1)*360/28</f>
        <v>0.10870794921864459</v>
      </c>
    </row>
    <row r="1533" spans="20:33" x14ac:dyDescent="0.25">
      <c r="T1533" s="4">
        <f t="shared" si="251"/>
        <v>0.11244999999999999</v>
      </c>
      <c r="U1533" s="55">
        <f t="shared" si="252"/>
        <v>0</v>
      </c>
      <c r="V1533" s="55">
        <f t="shared" si="243"/>
        <v>0</v>
      </c>
      <c r="Y1533" s="55">
        <f t="shared" si="244"/>
        <v>0</v>
      </c>
      <c r="Z1533" s="55">
        <f t="shared" si="245"/>
        <v>0</v>
      </c>
      <c r="AA1533" s="55">
        <f t="shared" si="246"/>
        <v>9108916.2369551975</v>
      </c>
      <c r="AB1533" s="55">
        <f t="shared" si="247"/>
        <v>-9712254.5492930785</v>
      </c>
      <c r="AC1533" s="55">
        <f t="shared" si="248"/>
        <v>-603338.31233788095</v>
      </c>
      <c r="AD1533" s="55">
        <f t="shared" si="249"/>
        <v>0</v>
      </c>
      <c r="AE1533" s="14">
        <f t="shared" si="250"/>
        <v>1</v>
      </c>
      <c r="AF1533" s="14">
        <f>PRODUCT($AE$3:$AE1533)</f>
        <v>1.549318229084294</v>
      </c>
      <c r="AG1533" s="120">
        <f>(POWER(AF1533,1/COUNTA($J$3:$J1533))-1)*360/28</f>
        <v>0.10870794921864459</v>
      </c>
    </row>
    <row r="1534" spans="20:33" x14ac:dyDescent="0.25">
      <c r="T1534" s="4">
        <f t="shared" si="251"/>
        <v>0.11244999999999999</v>
      </c>
      <c r="U1534" s="55">
        <f t="shared" si="252"/>
        <v>0</v>
      </c>
      <c r="V1534" s="55">
        <f t="shared" si="243"/>
        <v>0</v>
      </c>
      <c r="Y1534" s="55">
        <f t="shared" si="244"/>
        <v>0</v>
      </c>
      <c r="Z1534" s="55">
        <f t="shared" si="245"/>
        <v>0</v>
      </c>
      <c r="AA1534" s="55">
        <f t="shared" si="246"/>
        <v>9108916.2369551975</v>
      </c>
      <c r="AB1534" s="55">
        <f t="shared" si="247"/>
        <v>-9712254.5492930785</v>
      </c>
      <c r="AC1534" s="55">
        <f t="shared" si="248"/>
        <v>-603338.31233788095</v>
      </c>
      <c r="AD1534" s="55">
        <f t="shared" si="249"/>
        <v>0</v>
      </c>
      <c r="AE1534" s="14">
        <f t="shared" si="250"/>
        <v>1</v>
      </c>
      <c r="AF1534" s="14">
        <f>PRODUCT($AE$3:$AE1534)</f>
        <v>1.549318229084294</v>
      </c>
      <c r="AG1534" s="120">
        <f>(POWER(AF1534,1/COUNTA($J$3:$J1534))-1)*360/28</f>
        <v>0.10870794921864459</v>
      </c>
    </row>
    <row r="1535" spans="20:33" x14ac:dyDescent="0.25">
      <c r="T1535" s="4">
        <f t="shared" si="251"/>
        <v>0.11244999999999999</v>
      </c>
      <c r="U1535" s="55">
        <f t="shared" si="252"/>
        <v>0</v>
      </c>
      <c r="V1535" s="55">
        <f t="shared" si="243"/>
        <v>0</v>
      </c>
      <c r="Y1535" s="55">
        <f t="shared" si="244"/>
        <v>0</v>
      </c>
      <c r="Z1535" s="55">
        <f t="shared" si="245"/>
        <v>0</v>
      </c>
      <c r="AA1535" s="55">
        <f t="shared" si="246"/>
        <v>9108916.2369551975</v>
      </c>
      <c r="AB1535" s="55">
        <f t="shared" si="247"/>
        <v>-9712254.5492930785</v>
      </c>
      <c r="AC1535" s="55">
        <f t="shared" si="248"/>
        <v>-603338.31233788095</v>
      </c>
      <c r="AD1535" s="55">
        <f t="shared" si="249"/>
        <v>0</v>
      </c>
      <c r="AE1535" s="14">
        <f t="shared" si="250"/>
        <v>1</v>
      </c>
      <c r="AF1535" s="14">
        <f>PRODUCT($AE$3:$AE1535)</f>
        <v>1.549318229084294</v>
      </c>
      <c r="AG1535" s="120">
        <f>(POWER(AF1535,1/COUNTA($J$3:$J1535))-1)*360/28</f>
        <v>0.10870794921864459</v>
      </c>
    </row>
    <row r="1536" spans="20:33" x14ac:dyDescent="0.25">
      <c r="T1536" s="4">
        <f t="shared" si="251"/>
        <v>0.11244999999999999</v>
      </c>
      <c r="U1536" s="55">
        <f t="shared" si="252"/>
        <v>0</v>
      </c>
      <c r="V1536" s="55">
        <f t="shared" si="243"/>
        <v>0</v>
      </c>
      <c r="Y1536" s="55">
        <f t="shared" si="244"/>
        <v>0</v>
      </c>
      <c r="Z1536" s="55">
        <f t="shared" si="245"/>
        <v>0</v>
      </c>
      <c r="AA1536" s="55">
        <f t="shared" si="246"/>
        <v>9108916.2369551975</v>
      </c>
      <c r="AB1536" s="55">
        <f t="shared" si="247"/>
        <v>-9712254.5492930785</v>
      </c>
      <c r="AC1536" s="55">
        <f t="shared" si="248"/>
        <v>-603338.31233788095</v>
      </c>
      <c r="AD1536" s="55">
        <f t="shared" si="249"/>
        <v>0</v>
      </c>
      <c r="AE1536" s="14">
        <f t="shared" si="250"/>
        <v>1</v>
      </c>
      <c r="AF1536" s="14">
        <f>PRODUCT($AE$3:$AE1536)</f>
        <v>1.549318229084294</v>
      </c>
      <c r="AG1536" s="120">
        <f>(POWER(AF1536,1/COUNTA($J$3:$J1536))-1)*360/28</f>
        <v>0.10870794921864459</v>
      </c>
    </row>
    <row r="1537" spans="20:33" x14ac:dyDescent="0.25">
      <c r="T1537" s="4">
        <f t="shared" si="251"/>
        <v>0.11244999999999999</v>
      </c>
      <c r="U1537" s="55">
        <f t="shared" si="252"/>
        <v>0</v>
      </c>
      <c r="V1537" s="55">
        <f t="shared" si="243"/>
        <v>0</v>
      </c>
      <c r="Y1537" s="55">
        <f t="shared" si="244"/>
        <v>0</v>
      </c>
      <c r="Z1537" s="55">
        <f t="shared" si="245"/>
        <v>0</v>
      </c>
      <c r="AA1537" s="55">
        <f t="shared" si="246"/>
        <v>9108916.2369551975</v>
      </c>
      <c r="AB1537" s="55">
        <f t="shared" si="247"/>
        <v>-9712254.5492930785</v>
      </c>
      <c r="AC1537" s="55">
        <f t="shared" si="248"/>
        <v>-603338.31233788095</v>
      </c>
      <c r="AD1537" s="55">
        <f t="shared" si="249"/>
        <v>0</v>
      </c>
      <c r="AE1537" s="14">
        <f t="shared" si="250"/>
        <v>1</v>
      </c>
      <c r="AF1537" s="14">
        <f>PRODUCT($AE$3:$AE1537)</f>
        <v>1.549318229084294</v>
      </c>
      <c r="AG1537" s="120">
        <f>(POWER(AF1537,1/COUNTA($J$3:$J1537))-1)*360/28</f>
        <v>0.10870794921864459</v>
      </c>
    </row>
    <row r="1538" spans="20:33" x14ac:dyDescent="0.25">
      <c r="T1538" s="4">
        <f t="shared" si="251"/>
        <v>0.11244999999999999</v>
      </c>
      <c r="U1538" s="55">
        <f t="shared" si="252"/>
        <v>0</v>
      </c>
      <c r="V1538" s="55">
        <f t="shared" si="243"/>
        <v>0</v>
      </c>
      <c r="Y1538" s="55">
        <f t="shared" si="244"/>
        <v>0</v>
      </c>
      <c r="Z1538" s="55">
        <f t="shared" si="245"/>
        <v>0</v>
      </c>
      <c r="AA1538" s="55">
        <f t="shared" si="246"/>
        <v>9108916.2369551975</v>
      </c>
      <c r="AB1538" s="55">
        <f t="shared" si="247"/>
        <v>-9712254.5492930785</v>
      </c>
      <c r="AC1538" s="55">
        <f t="shared" si="248"/>
        <v>-603338.31233788095</v>
      </c>
      <c r="AD1538" s="55">
        <f t="shared" si="249"/>
        <v>0</v>
      </c>
      <c r="AE1538" s="14">
        <f t="shared" si="250"/>
        <v>1</v>
      </c>
      <c r="AF1538" s="14">
        <f>PRODUCT($AE$3:$AE1538)</f>
        <v>1.549318229084294</v>
      </c>
      <c r="AG1538" s="120">
        <f>(POWER(AF1538,1/COUNTA($J$3:$J1538))-1)*360/28</f>
        <v>0.10870794921864459</v>
      </c>
    </row>
    <row r="1539" spans="20:33" x14ac:dyDescent="0.25">
      <c r="T1539" s="4">
        <f t="shared" si="251"/>
        <v>0.11244999999999999</v>
      </c>
      <c r="U1539" s="55">
        <f t="shared" si="252"/>
        <v>0</v>
      </c>
      <c r="V1539" s="55">
        <f t="shared" si="243"/>
        <v>0</v>
      </c>
      <c r="Y1539" s="55">
        <f t="shared" si="244"/>
        <v>0</v>
      </c>
      <c r="Z1539" s="55">
        <f t="shared" si="245"/>
        <v>0</v>
      </c>
      <c r="AA1539" s="55">
        <f t="shared" si="246"/>
        <v>9108916.2369551975</v>
      </c>
      <c r="AB1539" s="55">
        <f t="shared" si="247"/>
        <v>-9712254.5492930785</v>
      </c>
      <c r="AC1539" s="55">
        <f t="shared" si="248"/>
        <v>-603338.31233788095</v>
      </c>
      <c r="AD1539" s="55">
        <f t="shared" si="249"/>
        <v>0</v>
      </c>
      <c r="AE1539" s="14">
        <f t="shared" si="250"/>
        <v>1</v>
      </c>
      <c r="AF1539" s="14">
        <f>PRODUCT($AE$3:$AE1539)</f>
        <v>1.549318229084294</v>
      </c>
      <c r="AG1539" s="120">
        <f>(POWER(AF1539,1/COUNTA($J$3:$J1539))-1)*360/28</f>
        <v>0.10870794921864459</v>
      </c>
    </row>
    <row r="1540" spans="20:33" x14ac:dyDescent="0.25">
      <c r="T1540" s="4">
        <f t="shared" si="251"/>
        <v>0.11244999999999999</v>
      </c>
      <c r="U1540" s="55">
        <f t="shared" si="252"/>
        <v>0</v>
      </c>
      <c r="V1540" s="55">
        <f t="shared" ref="V1540:V1603" si="253">+N1540+U1540</f>
        <v>0</v>
      </c>
      <c r="Y1540" s="55">
        <f t="shared" si="244"/>
        <v>0</v>
      </c>
      <c r="Z1540" s="55">
        <f t="shared" si="245"/>
        <v>0</v>
      </c>
      <c r="AA1540" s="55">
        <f t="shared" si="246"/>
        <v>9108916.2369551975</v>
      </c>
      <c r="AB1540" s="55">
        <f t="shared" si="247"/>
        <v>-9712254.5492930785</v>
      </c>
      <c r="AC1540" s="55">
        <f t="shared" si="248"/>
        <v>-603338.31233788095</v>
      </c>
      <c r="AD1540" s="55">
        <f t="shared" si="249"/>
        <v>0</v>
      </c>
      <c r="AE1540" s="14">
        <f t="shared" si="250"/>
        <v>1</v>
      </c>
      <c r="AF1540" s="14">
        <f>PRODUCT($AE$3:$AE1540)</f>
        <v>1.549318229084294</v>
      </c>
      <c r="AG1540" s="120">
        <f>(POWER(AF1540,1/COUNTA($J$3:$J1540))-1)*360/28</f>
        <v>0.10870794921864459</v>
      </c>
    </row>
    <row r="1541" spans="20:33" x14ac:dyDescent="0.25">
      <c r="T1541" s="4">
        <f t="shared" si="251"/>
        <v>0.11244999999999999</v>
      </c>
      <c r="U1541" s="55">
        <f t="shared" si="252"/>
        <v>0</v>
      </c>
      <c r="V1541" s="55">
        <f t="shared" si="253"/>
        <v>0</v>
      </c>
      <c r="Y1541" s="55">
        <f t="shared" si="244"/>
        <v>0</v>
      </c>
      <c r="Z1541" s="55">
        <f t="shared" si="245"/>
        <v>0</v>
      </c>
      <c r="AA1541" s="55">
        <f t="shared" si="246"/>
        <v>9108916.2369551975</v>
      </c>
      <c r="AB1541" s="55">
        <f t="shared" si="247"/>
        <v>-9712254.5492930785</v>
      </c>
      <c r="AC1541" s="55">
        <f t="shared" si="248"/>
        <v>-603338.31233788095</v>
      </c>
      <c r="AD1541" s="55">
        <f t="shared" si="249"/>
        <v>0</v>
      </c>
      <c r="AE1541" s="14">
        <f t="shared" si="250"/>
        <v>1</v>
      </c>
      <c r="AF1541" s="14">
        <f>PRODUCT($AE$3:$AE1541)</f>
        <v>1.549318229084294</v>
      </c>
      <c r="AG1541" s="120">
        <f>(POWER(AF1541,1/COUNTA($J$3:$J1541))-1)*360/28</f>
        <v>0.10870794921864459</v>
      </c>
    </row>
    <row r="1542" spans="20:33" x14ac:dyDescent="0.25">
      <c r="T1542" s="4">
        <f t="shared" si="251"/>
        <v>0.11244999999999999</v>
      </c>
      <c r="U1542" s="55">
        <f t="shared" si="252"/>
        <v>0</v>
      </c>
      <c r="V1542" s="55">
        <f t="shared" si="253"/>
        <v>0</v>
      </c>
      <c r="Y1542" s="55">
        <f t="shared" ref="Y1542:Y1605" si="254">+P1542*X1542</f>
        <v>0</v>
      </c>
      <c r="Z1542" s="55">
        <f t="shared" ref="Z1542:Z1605" si="255">+S1542*$Z$2*$Q1542/360</f>
        <v>0</v>
      </c>
      <c r="AA1542" s="55">
        <f t="shared" ref="AA1542:AA1605" si="256">+AA1541*(1+$Z$2*$Q1542/360)+Z1542</f>
        <v>9108916.2369551975</v>
      </c>
      <c r="AB1542" s="55">
        <f t="shared" ref="AB1542:AB1605" si="257">+AB1541*(1+$W1542*$Q1542/360)+O1542</f>
        <v>-9712254.5492930785</v>
      </c>
      <c r="AC1542" s="55">
        <f t="shared" ref="AC1542:AC1605" si="258">+AA1542+AB1542</f>
        <v>-603338.31233788095</v>
      </c>
      <c r="AD1542" s="55">
        <f t="shared" ref="AD1542:AD1605" si="259">+AC1542*X1542</f>
        <v>0</v>
      </c>
      <c r="AE1542" s="14">
        <f t="shared" ref="AE1542:AE1605" si="260">+(1+W1542*Q1542/360)</f>
        <v>1</v>
      </c>
      <c r="AF1542" s="14">
        <f>PRODUCT($AE$3:$AE1542)</f>
        <v>1.549318229084294</v>
      </c>
      <c r="AG1542" s="120">
        <f>(POWER(AF1542,1/COUNTA($J$3:$J1542))-1)*360/28</f>
        <v>0.10870794921864459</v>
      </c>
    </row>
    <row r="1543" spans="20:33" x14ac:dyDescent="0.25">
      <c r="T1543" s="4">
        <f t="shared" si="251"/>
        <v>0.11244999999999999</v>
      </c>
      <c r="U1543" s="55">
        <f t="shared" si="252"/>
        <v>0</v>
      </c>
      <c r="V1543" s="55">
        <f t="shared" si="253"/>
        <v>0</v>
      </c>
      <c r="Y1543" s="55">
        <f t="shared" si="254"/>
        <v>0</v>
      </c>
      <c r="Z1543" s="55">
        <f t="shared" si="255"/>
        <v>0</v>
      </c>
      <c r="AA1543" s="55">
        <f t="shared" si="256"/>
        <v>9108916.2369551975</v>
      </c>
      <c r="AB1543" s="55">
        <f t="shared" si="257"/>
        <v>-9712254.5492930785</v>
      </c>
      <c r="AC1543" s="55">
        <f t="shared" si="258"/>
        <v>-603338.31233788095</v>
      </c>
      <c r="AD1543" s="55">
        <f t="shared" si="259"/>
        <v>0</v>
      </c>
      <c r="AE1543" s="14">
        <f t="shared" si="260"/>
        <v>1</v>
      </c>
      <c r="AF1543" s="14">
        <f>PRODUCT($AE$3:$AE1543)</f>
        <v>1.549318229084294</v>
      </c>
      <c r="AG1543" s="120">
        <f>(POWER(AF1543,1/COUNTA($J$3:$J1543))-1)*360/28</f>
        <v>0.10870794921864459</v>
      </c>
    </row>
    <row r="1544" spans="20:33" x14ac:dyDescent="0.25">
      <c r="T1544" s="4">
        <f t="shared" si="251"/>
        <v>0.11244999999999999</v>
      </c>
      <c r="U1544" s="55">
        <f t="shared" si="252"/>
        <v>0</v>
      </c>
      <c r="V1544" s="55">
        <f t="shared" si="253"/>
        <v>0</v>
      </c>
      <c r="Y1544" s="55">
        <f t="shared" si="254"/>
        <v>0</v>
      </c>
      <c r="Z1544" s="55">
        <f t="shared" si="255"/>
        <v>0</v>
      </c>
      <c r="AA1544" s="55">
        <f t="shared" si="256"/>
        <v>9108916.2369551975</v>
      </c>
      <c r="AB1544" s="55">
        <f t="shared" si="257"/>
        <v>-9712254.5492930785</v>
      </c>
      <c r="AC1544" s="55">
        <f t="shared" si="258"/>
        <v>-603338.31233788095</v>
      </c>
      <c r="AD1544" s="55">
        <f t="shared" si="259"/>
        <v>0</v>
      </c>
      <c r="AE1544" s="14">
        <f t="shared" si="260"/>
        <v>1</v>
      </c>
      <c r="AF1544" s="14">
        <f>PRODUCT($AE$3:$AE1544)</f>
        <v>1.549318229084294</v>
      </c>
      <c r="AG1544" s="120">
        <f>(POWER(AF1544,1/COUNTA($J$3:$J1544))-1)*360/28</f>
        <v>0.10870794921864459</v>
      </c>
    </row>
    <row r="1545" spans="20:33" x14ac:dyDescent="0.25">
      <c r="T1545" s="4">
        <f t="shared" si="251"/>
        <v>0.11244999999999999</v>
      </c>
      <c r="U1545" s="55">
        <f t="shared" si="252"/>
        <v>0</v>
      </c>
      <c r="V1545" s="55">
        <f t="shared" si="253"/>
        <v>0</v>
      </c>
      <c r="Y1545" s="55">
        <f t="shared" si="254"/>
        <v>0</v>
      </c>
      <c r="Z1545" s="55">
        <f t="shared" si="255"/>
        <v>0</v>
      </c>
      <c r="AA1545" s="55">
        <f t="shared" si="256"/>
        <v>9108916.2369551975</v>
      </c>
      <c r="AB1545" s="55">
        <f t="shared" si="257"/>
        <v>-9712254.5492930785</v>
      </c>
      <c r="AC1545" s="55">
        <f t="shared" si="258"/>
        <v>-603338.31233788095</v>
      </c>
      <c r="AD1545" s="55">
        <f t="shared" si="259"/>
        <v>0</v>
      </c>
      <c r="AE1545" s="14">
        <f t="shared" si="260"/>
        <v>1</v>
      </c>
      <c r="AF1545" s="14">
        <f>PRODUCT($AE$3:$AE1545)</f>
        <v>1.549318229084294</v>
      </c>
      <c r="AG1545" s="120">
        <f>(POWER(AF1545,1/COUNTA($J$3:$J1545))-1)*360/28</f>
        <v>0.10870794921864459</v>
      </c>
    </row>
    <row r="1546" spans="20:33" x14ac:dyDescent="0.25">
      <c r="T1546" s="4">
        <f t="shared" si="251"/>
        <v>0.11244999999999999</v>
      </c>
      <c r="U1546" s="55">
        <f t="shared" si="252"/>
        <v>0</v>
      </c>
      <c r="V1546" s="55">
        <f t="shared" si="253"/>
        <v>0</v>
      </c>
      <c r="Y1546" s="55">
        <f t="shared" si="254"/>
        <v>0</v>
      </c>
      <c r="Z1546" s="55">
        <f t="shared" si="255"/>
        <v>0</v>
      </c>
      <c r="AA1546" s="55">
        <f t="shared" si="256"/>
        <v>9108916.2369551975</v>
      </c>
      <c r="AB1546" s="55">
        <f t="shared" si="257"/>
        <v>-9712254.5492930785</v>
      </c>
      <c r="AC1546" s="55">
        <f t="shared" si="258"/>
        <v>-603338.31233788095</v>
      </c>
      <c r="AD1546" s="55">
        <f t="shared" si="259"/>
        <v>0</v>
      </c>
      <c r="AE1546" s="14">
        <f t="shared" si="260"/>
        <v>1</v>
      </c>
      <c r="AF1546" s="14">
        <f>PRODUCT($AE$3:$AE1546)</f>
        <v>1.549318229084294</v>
      </c>
      <c r="AG1546" s="120">
        <f>(POWER(AF1546,1/COUNTA($J$3:$J1546))-1)*360/28</f>
        <v>0.10870794921864459</v>
      </c>
    </row>
    <row r="1547" spans="20:33" x14ac:dyDescent="0.25">
      <c r="T1547" s="4">
        <f t="shared" si="251"/>
        <v>0.11244999999999999</v>
      </c>
      <c r="U1547" s="55">
        <f t="shared" si="252"/>
        <v>0</v>
      </c>
      <c r="V1547" s="55">
        <f t="shared" si="253"/>
        <v>0</v>
      </c>
      <c r="Y1547" s="55">
        <f t="shared" si="254"/>
        <v>0</v>
      </c>
      <c r="Z1547" s="55">
        <f t="shared" si="255"/>
        <v>0</v>
      </c>
      <c r="AA1547" s="55">
        <f t="shared" si="256"/>
        <v>9108916.2369551975</v>
      </c>
      <c r="AB1547" s="55">
        <f t="shared" si="257"/>
        <v>-9712254.5492930785</v>
      </c>
      <c r="AC1547" s="55">
        <f t="shared" si="258"/>
        <v>-603338.31233788095</v>
      </c>
      <c r="AD1547" s="55">
        <f t="shared" si="259"/>
        <v>0</v>
      </c>
      <c r="AE1547" s="14">
        <f t="shared" si="260"/>
        <v>1</v>
      </c>
      <c r="AF1547" s="14">
        <f>PRODUCT($AE$3:$AE1547)</f>
        <v>1.549318229084294</v>
      </c>
      <c r="AG1547" s="120">
        <f>(POWER(AF1547,1/COUNTA($J$3:$J1547))-1)*360/28</f>
        <v>0.10870794921864459</v>
      </c>
    </row>
    <row r="1548" spans="20:33" x14ac:dyDescent="0.25">
      <c r="T1548" s="4">
        <f t="shared" si="251"/>
        <v>0.11244999999999999</v>
      </c>
      <c r="U1548" s="55">
        <f t="shared" si="252"/>
        <v>0</v>
      </c>
      <c r="V1548" s="55">
        <f t="shared" si="253"/>
        <v>0</v>
      </c>
      <c r="Y1548" s="55">
        <f t="shared" si="254"/>
        <v>0</v>
      </c>
      <c r="Z1548" s="55">
        <f t="shared" si="255"/>
        <v>0</v>
      </c>
      <c r="AA1548" s="55">
        <f t="shared" si="256"/>
        <v>9108916.2369551975</v>
      </c>
      <c r="AB1548" s="55">
        <f t="shared" si="257"/>
        <v>-9712254.5492930785</v>
      </c>
      <c r="AC1548" s="55">
        <f t="shared" si="258"/>
        <v>-603338.31233788095</v>
      </c>
      <c r="AD1548" s="55">
        <f t="shared" si="259"/>
        <v>0</v>
      </c>
      <c r="AE1548" s="14">
        <f t="shared" si="260"/>
        <v>1</v>
      </c>
      <c r="AF1548" s="14">
        <f>PRODUCT($AE$3:$AE1548)</f>
        <v>1.549318229084294</v>
      </c>
      <c r="AG1548" s="120">
        <f>(POWER(AF1548,1/COUNTA($J$3:$J1548))-1)*360/28</f>
        <v>0.10870794921864459</v>
      </c>
    </row>
    <row r="1549" spans="20:33" x14ac:dyDescent="0.25">
      <c r="T1549" s="4">
        <f t="shared" si="251"/>
        <v>0.11244999999999999</v>
      </c>
      <c r="U1549" s="55">
        <f t="shared" si="252"/>
        <v>0</v>
      </c>
      <c r="V1549" s="55">
        <f t="shared" si="253"/>
        <v>0</v>
      </c>
      <c r="Y1549" s="55">
        <f t="shared" si="254"/>
        <v>0</v>
      </c>
      <c r="Z1549" s="55">
        <f t="shared" si="255"/>
        <v>0</v>
      </c>
      <c r="AA1549" s="55">
        <f t="shared" si="256"/>
        <v>9108916.2369551975</v>
      </c>
      <c r="AB1549" s="55">
        <f t="shared" si="257"/>
        <v>-9712254.5492930785</v>
      </c>
      <c r="AC1549" s="55">
        <f t="shared" si="258"/>
        <v>-603338.31233788095</v>
      </c>
      <c r="AD1549" s="55">
        <f t="shared" si="259"/>
        <v>0</v>
      </c>
      <c r="AE1549" s="14">
        <f t="shared" si="260"/>
        <v>1</v>
      </c>
      <c r="AF1549" s="14">
        <f>PRODUCT($AE$3:$AE1549)</f>
        <v>1.549318229084294</v>
      </c>
      <c r="AG1549" s="120">
        <f>(POWER(AF1549,1/COUNTA($J$3:$J1549))-1)*360/28</f>
        <v>0.10870794921864459</v>
      </c>
    </row>
    <row r="1550" spans="20:33" x14ac:dyDescent="0.25">
      <c r="T1550" s="4">
        <f t="shared" si="251"/>
        <v>0.11244999999999999</v>
      </c>
      <c r="U1550" s="55">
        <f t="shared" si="252"/>
        <v>0</v>
      </c>
      <c r="V1550" s="55">
        <f t="shared" si="253"/>
        <v>0</v>
      </c>
      <c r="Y1550" s="55">
        <f t="shared" si="254"/>
        <v>0</v>
      </c>
      <c r="Z1550" s="55">
        <f t="shared" si="255"/>
        <v>0</v>
      </c>
      <c r="AA1550" s="55">
        <f t="shared" si="256"/>
        <v>9108916.2369551975</v>
      </c>
      <c r="AB1550" s="55">
        <f t="shared" si="257"/>
        <v>-9712254.5492930785</v>
      </c>
      <c r="AC1550" s="55">
        <f t="shared" si="258"/>
        <v>-603338.31233788095</v>
      </c>
      <c r="AD1550" s="55">
        <f t="shared" si="259"/>
        <v>0</v>
      </c>
      <c r="AE1550" s="14">
        <f t="shared" si="260"/>
        <v>1</v>
      </c>
      <c r="AF1550" s="14">
        <f>PRODUCT($AE$3:$AE1550)</f>
        <v>1.549318229084294</v>
      </c>
      <c r="AG1550" s="120">
        <f>(POWER(AF1550,1/COUNTA($J$3:$J1550))-1)*360/28</f>
        <v>0.10870794921864459</v>
      </c>
    </row>
    <row r="1551" spans="20:33" x14ac:dyDescent="0.25">
      <c r="T1551" s="4">
        <f t="shared" si="251"/>
        <v>0.11244999999999999</v>
      </c>
      <c r="U1551" s="55">
        <f t="shared" si="252"/>
        <v>0</v>
      </c>
      <c r="V1551" s="55">
        <f t="shared" si="253"/>
        <v>0</v>
      </c>
      <c r="Y1551" s="55">
        <f t="shared" si="254"/>
        <v>0</v>
      </c>
      <c r="Z1551" s="55">
        <f t="shared" si="255"/>
        <v>0</v>
      </c>
      <c r="AA1551" s="55">
        <f t="shared" si="256"/>
        <v>9108916.2369551975</v>
      </c>
      <c r="AB1551" s="55">
        <f t="shared" si="257"/>
        <v>-9712254.5492930785</v>
      </c>
      <c r="AC1551" s="55">
        <f t="shared" si="258"/>
        <v>-603338.31233788095</v>
      </c>
      <c r="AD1551" s="55">
        <f t="shared" si="259"/>
        <v>0</v>
      </c>
      <c r="AE1551" s="14">
        <f t="shared" si="260"/>
        <v>1</v>
      </c>
      <c r="AF1551" s="14">
        <f>PRODUCT($AE$3:$AE1551)</f>
        <v>1.549318229084294</v>
      </c>
      <c r="AG1551" s="120">
        <f>(POWER(AF1551,1/COUNTA($J$3:$J1551))-1)*360/28</f>
        <v>0.10870794921864459</v>
      </c>
    </row>
    <row r="1552" spans="20:33" x14ac:dyDescent="0.25">
      <c r="T1552" s="4">
        <f t="shared" si="251"/>
        <v>0.11244999999999999</v>
      </c>
      <c r="U1552" s="55">
        <f t="shared" si="252"/>
        <v>0</v>
      </c>
      <c r="V1552" s="55">
        <f t="shared" si="253"/>
        <v>0</v>
      </c>
      <c r="Y1552" s="55">
        <f t="shared" si="254"/>
        <v>0</v>
      </c>
      <c r="Z1552" s="55">
        <f t="shared" si="255"/>
        <v>0</v>
      </c>
      <c r="AA1552" s="55">
        <f t="shared" si="256"/>
        <v>9108916.2369551975</v>
      </c>
      <c r="AB1552" s="55">
        <f t="shared" si="257"/>
        <v>-9712254.5492930785</v>
      </c>
      <c r="AC1552" s="55">
        <f t="shared" si="258"/>
        <v>-603338.31233788095</v>
      </c>
      <c r="AD1552" s="55">
        <f t="shared" si="259"/>
        <v>0</v>
      </c>
      <c r="AE1552" s="14">
        <f t="shared" si="260"/>
        <v>1</v>
      </c>
      <c r="AF1552" s="14">
        <f>PRODUCT($AE$3:$AE1552)</f>
        <v>1.549318229084294</v>
      </c>
      <c r="AG1552" s="120">
        <f>(POWER(AF1552,1/COUNTA($J$3:$J1552))-1)*360/28</f>
        <v>0.10870794921864459</v>
      </c>
    </row>
    <row r="1553" spans="20:33" x14ac:dyDescent="0.25">
      <c r="T1553" s="4">
        <f t="shared" si="251"/>
        <v>0.11244999999999999</v>
      </c>
      <c r="U1553" s="55">
        <f t="shared" si="252"/>
        <v>0</v>
      </c>
      <c r="V1553" s="55">
        <f t="shared" si="253"/>
        <v>0</v>
      </c>
      <c r="Y1553" s="55">
        <f t="shared" si="254"/>
        <v>0</v>
      </c>
      <c r="Z1553" s="55">
        <f t="shared" si="255"/>
        <v>0</v>
      </c>
      <c r="AA1553" s="55">
        <f t="shared" si="256"/>
        <v>9108916.2369551975</v>
      </c>
      <c r="AB1553" s="55">
        <f t="shared" si="257"/>
        <v>-9712254.5492930785</v>
      </c>
      <c r="AC1553" s="55">
        <f t="shared" si="258"/>
        <v>-603338.31233788095</v>
      </c>
      <c r="AD1553" s="55">
        <f t="shared" si="259"/>
        <v>0</v>
      </c>
      <c r="AE1553" s="14">
        <f t="shared" si="260"/>
        <v>1</v>
      </c>
      <c r="AF1553" s="14">
        <f>PRODUCT($AE$3:$AE1553)</f>
        <v>1.549318229084294</v>
      </c>
      <c r="AG1553" s="120">
        <f>(POWER(AF1553,1/COUNTA($J$3:$J1553))-1)*360/28</f>
        <v>0.10870794921864459</v>
      </c>
    </row>
    <row r="1554" spans="20:33" x14ac:dyDescent="0.25">
      <c r="T1554" s="4">
        <f t="shared" si="251"/>
        <v>0.11244999999999999</v>
      </c>
      <c r="U1554" s="55">
        <f t="shared" si="252"/>
        <v>0</v>
      </c>
      <c r="V1554" s="55">
        <f t="shared" si="253"/>
        <v>0</v>
      </c>
      <c r="Y1554" s="55">
        <f t="shared" si="254"/>
        <v>0</v>
      </c>
      <c r="Z1554" s="55">
        <f t="shared" si="255"/>
        <v>0</v>
      </c>
      <c r="AA1554" s="55">
        <f t="shared" si="256"/>
        <v>9108916.2369551975</v>
      </c>
      <c r="AB1554" s="55">
        <f t="shared" si="257"/>
        <v>-9712254.5492930785</v>
      </c>
      <c r="AC1554" s="55">
        <f t="shared" si="258"/>
        <v>-603338.31233788095</v>
      </c>
      <c r="AD1554" s="55">
        <f t="shared" si="259"/>
        <v>0</v>
      </c>
      <c r="AE1554" s="14">
        <f t="shared" si="260"/>
        <v>1</v>
      </c>
      <c r="AF1554" s="14">
        <f>PRODUCT($AE$3:$AE1554)</f>
        <v>1.549318229084294</v>
      </c>
      <c r="AG1554" s="120">
        <f>(POWER(AF1554,1/COUNTA($J$3:$J1554))-1)*360/28</f>
        <v>0.10870794921864459</v>
      </c>
    </row>
    <row r="1555" spans="20:33" x14ac:dyDescent="0.25">
      <c r="T1555" s="4">
        <f t="shared" si="251"/>
        <v>0.11244999999999999</v>
      </c>
      <c r="U1555" s="55">
        <f t="shared" si="252"/>
        <v>0</v>
      </c>
      <c r="V1555" s="55">
        <f t="shared" si="253"/>
        <v>0</v>
      </c>
      <c r="Y1555" s="55">
        <f t="shared" si="254"/>
        <v>0</v>
      </c>
      <c r="Z1555" s="55">
        <f t="shared" si="255"/>
        <v>0</v>
      </c>
      <c r="AA1555" s="55">
        <f t="shared" si="256"/>
        <v>9108916.2369551975</v>
      </c>
      <c r="AB1555" s="55">
        <f t="shared" si="257"/>
        <v>-9712254.5492930785</v>
      </c>
      <c r="AC1555" s="55">
        <f t="shared" si="258"/>
        <v>-603338.31233788095</v>
      </c>
      <c r="AD1555" s="55">
        <f t="shared" si="259"/>
        <v>0</v>
      </c>
      <c r="AE1555" s="14">
        <f t="shared" si="260"/>
        <v>1</v>
      </c>
      <c r="AF1555" s="14">
        <f>PRODUCT($AE$3:$AE1555)</f>
        <v>1.549318229084294</v>
      </c>
      <c r="AG1555" s="120">
        <f>(POWER(AF1555,1/COUNTA($J$3:$J1555))-1)*360/28</f>
        <v>0.10870794921864459</v>
      </c>
    </row>
    <row r="1556" spans="20:33" x14ac:dyDescent="0.25">
      <c r="T1556" s="4">
        <f t="shared" si="251"/>
        <v>0.11244999999999999</v>
      </c>
      <c r="U1556" s="55">
        <f t="shared" si="252"/>
        <v>0</v>
      </c>
      <c r="V1556" s="55">
        <f t="shared" si="253"/>
        <v>0</v>
      </c>
      <c r="Y1556" s="55">
        <f t="shared" si="254"/>
        <v>0</v>
      </c>
      <c r="Z1556" s="55">
        <f t="shared" si="255"/>
        <v>0</v>
      </c>
      <c r="AA1556" s="55">
        <f t="shared" si="256"/>
        <v>9108916.2369551975</v>
      </c>
      <c r="AB1556" s="55">
        <f t="shared" si="257"/>
        <v>-9712254.5492930785</v>
      </c>
      <c r="AC1556" s="55">
        <f t="shared" si="258"/>
        <v>-603338.31233788095</v>
      </c>
      <c r="AD1556" s="55">
        <f t="shared" si="259"/>
        <v>0</v>
      </c>
      <c r="AE1556" s="14">
        <f t="shared" si="260"/>
        <v>1</v>
      </c>
      <c r="AF1556" s="14">
        <f>PRODUCT($AE$3:$AE1556)</f>
        <v>1.549318229084294</v>
      </c>
      <c r="AG1556" s="120">
        <f>(POWER(AF1556,1/COUNTA($J$3:$J1556))-1)*360/28</f>
        <v>0.10870794921864459</v>
      </c>
    </row>
    <row r="1557" spans="20:33" x14ac:dyDescent="0.25">
      <c r="T1557" s="4">
        <f t="shared" si="251"/>
        <v>0.11244999999999999</v>
      </c>
      <c r="U1557" s="55">
        <f t="shared" si="252"/>
        <v>0</v>
      </c>
      <c r="V1557" s="55">
        <f t="shared" si="253"/>
        <v>0</v>
      </c>
      <c r="Y1557" s="55">
        <f t="shared" si="254"/>
        <v>0</v>
      </c>
      <c r="Z1557" s="55">
        <f t="shared" si="255"/>
        <v>0</v>
      </c>
      <c r="AA1557" s="55">
        <f t="shared" si="256"/>
        <v>9108916.2369551975</v>
      </c>
      <c r="AB1557" s="55">
        <f t="shared" si="257"/>
        <v>-9712254.5492930785</v>
      </c>
      <c r="AC1557" s="55">
        <f t="shared" si="258"/>
        <v>-603338.31233788095</v>
      </c>
      <c r="AD1557" s="55">
        <f t="shared" si="259"/>
        <v>0</v>
      </c>
      <c r="AE1557" s="14">
        <f t="shared" si="260"/>
        <v>1</v>
      </c>
      <c r="AF1557" s="14">
        <f>PRODUCT($AE$3:$AE1557)</f>
        <v>1.549318229084294</v>
      </c>
      <c r="AG1557" s="120">
        <f>(POWER(AF1557,1/COUNTA($J$3:$J1557))-1)*360/28</f>
        <v>0.10870794921864459</v>
      </c>
    </row>
    <row r="1558" spans="20:33" x14ac:dyDescent="0.25">
      <c r="T1558" s="4">
        <f t="shared" si="251"/>
        <v>0.11244999999999999</v>
      </c>
      <c r="U1558" s="55">
        <f t="shared" si="252"/>
        <v>0</v>
      </c>
      <c r="V1558" s="55">
        <f t="shared" si="253"/>
        <v>0</v>
      </c>
      <c r="Y1558" s="55">
        <f t="shared" si="254"/>
        <v>0</v>
      </c>
      <c r="Z1558" s="55">
        <f t="shared" si="255"/>
        <v>0</v>
      </c>
      <c r="AA1558" s="55">
        <f t="shared" si="256"/>
        <v>9108916.2369551975</v>
      </c>
      <c r="AB1558" s="55">
        <f t="shared" si="257"/>
        <v>-9712254.5492930785</v>
      </c>
      <c r="AC1558" s="55">
        <f t="shared" si="258"/>
        <v>-603338.31233788095</v>
      </c>
      <c r="AD1558" s="55">
        <f t="shared" si="259"/>
        <v>0</v>
      </c>
      <c r="AE1558" s="14">
        <f t="shared" si="260"/>
        <v>1</v>
      </c>
      <c r="AF1558" s="14">
        <f>PRODUCT($AE$3:$AE1558)</f>
        <v>1.549318229084294</v>
      </c>
      <c r="AG1558" s="120">
        <f>(POWER(AF1558,1/COUNTA($J$3:$J1558))-1)*360/28</f>
        <v>0.10870794921864459</v>
      </c>
    </row>
    <row r="1559" spans="20:33" x14ac:dyDescent="0.25">
      <c r="T1559" s="4">
        <f t="shared" si="251"/>
        <v>0.11244999999999999</v>
      </c>
      <c r="U1559" s="55">
        <f t="shared" si="252"/>
        <v>0</v>
      </c>
      <c r="V1559" s="55">
        <f t="shared" si="253"/>
        <v>0</v>
      </c>
      <c r="Y1559" s="55">
        <f t="shared" si="254"/>
        <v>0</v>
      </c>
      <c r="Z1559" s="55">
        <f t="shared" si="255"/>
        <v>0</v>
      </c>
      <c r="AA1559" s="55">
        <f t="shared" si="256"/>
        <v>9108916.2369551975</v>
      </c>
      <c r="AB1559" s="55">
        <f t="shared" si="257"/>
        <v>-9712254.5492930785</v>
      </c>
      <c r="AC1559" s="55">
        <f t="shared" si="258"/>
        <v>-603338.31233788095</v>
      </c>
      <c r="AD1559" s="55">
        <f t="shared" si="259"/>
        <v>0</v>
      </c>
      <c r="AE1559" s="14">
        <f t="shared" si="260"/>
        <v>1</v>
      </c>
      <c r="AF1559" s="14">
        <f>PRODUCT($AE$3:$AE1559)</f>
        <v>1.549318229084294</v>
      </c>
      <c r="AG1559" s="120">
        <f>(POWER(AF1559,1/COUNTA($J$3:$J1559))-1)*360/28</f>
        <v>0.10870794921864459</v>
      </c>
    </row>
    <row r="1560" spans="20:33" x14ac:dyDescent="0.25">
      <c r="T1560" s="4">
        <f t="shared" si="251"/>
        <v>0.11244999999999999</v>
      </c>
      <c r="U1560" s="55">
        <f t="shared" si="252"/>
        <v>0</v>
      </c>
      <c r="V1560" s="55">
        <f t="shared" si="253"/>
        <v>0</v>
      </c>
      <c r="Y1560" s="55">
        <f t="shared" si="254"/>
        <v>0</v>
      </c>
      <c r="Z1560" s="55">
        <f t="shared" si="255"/>
        <v>0</v>
      </c>
      <c r="AA1560" s="55">
        <f t="shared" si="256"/>
        <v>9108916.2369551975</v>
      </c>
      <c r="AB1560" s="55">
        <f t="shared" si="257"/>
        <v>-9712254.5492930785</v>
      </c>
      <c r="AC1560" s="55">
        <f t="shared" si="258"/>
        <v>-603338.31233788095</v>
      </c>
      <c r="AD1560" s="55">
        <f t="shared" si="259"/>
        <v>0</v>
      </c>
      <c r="AE1560" s="14">
        <f t="shared" si="260"/>
        <v>1</v>
      </c>
      <c r="AF1560" s="14">
        <f>PRODUCT($AE$3:$AE1560)</f>
        <v>1.549318229084294</v>
      </c>
      <c r="AG1560" s="120">
        <f>(POWER(AF1560,1/COUNTA($J$3:$J1560))-1)*360/28</f>
        <v>0.10870794921864459</v>
      </c>
    </row>
    <row r="1561" spans="20:33" x14ac:dyDescent="0.25">
      <c r="T1561" s="4">
        <f t="shared" si="251"/>
        <v>0.11244999999999999</v>
      </c>
      <c r="U1561" s="55">
        <f t="shared" si="252"/>
        <v>0</v>
      </c>
      <c r="V1561" s="55">
        <f t="shared" si="253"/>
        <v>0</v>
      </c>
      <c r="Y1561" s="55">
        <f t="shared" si="254"/>
        <v>0</v>
      </c>
      <c r="Z1561" s="55">
        <f t="shared" si="255"/>
        <v>0</v>
      </c>
      <c r="AA1561" s="55">
        <f t="shared" si="256"/>
        <v>9108916.2369551975</v>
      </c>
      <c r="AB1561" s="55">
        <f t="shared" si="257"/>
        <v>-9712254.5492930785</v>
      </c>
      <c r="AC1561" s="55">
        <f t="shared" si="258"/>
        <v>-603338.31233788095</v>
      </c>
      <c r="AD1561" s="55">
        <f t="shared" si="259"/>
        <v>0</v>
      </c>
      <c r="AE1561" s="14">
        <f t="shared" si="260"/>
        <v>1</v>
      </c>
      <c r="AF1561" s="14">
        <f>PRODUCT($AE$3:$AE1561)</f>
        <v>1.549318229084294</v>
      </c>
      <c r="AG1561" s="120">
        <f>(POWER(AF1561,1/COUNTA($J$3:$J1561))-1)*360/28</f>
        <v>0.10870794921864459</v>
      </c>
    </row>
    <row r="1562" spans="20:33" x14ac:dyDescent="0.25">
      <c r="T1562" s="4">
        <f t="shared" si="251"/>
        <v>0.11244999999999999</v>
      </c>
      <c r="U1562" s="55">
        <f t="shared" si="252"/>
        <v>0</v>
      </c>
      <c r="V1562" s="55">
        <f t="shared" si="253"/>
        <v>0</v>
      </c>
      <c r="Y1562" s="55">
        <f t="shared" si="254"/>
        <v>0</v>
      </c>
      <c r="Z1562" s="55">
        <f t="shared" si="255"/>
        <v>0</v>
      </c>
      <c r="AA1562" s="55">
        <f t="shared" si="256"/>
        <v>9108916.2369551975</v>
      </c>
      <c r="AB1562" s="55">
        <f t="shared" si="257"/>
        <v>-9712254.5492930785</v>
      </c>
      <c r="AC1562" s="55">
        <f t="shared" si="258"/>
        <v>-603338.31233788095</v>
      </c>
      <c r="AD1562" s="55">
        <f t="shared" si="259"/>
        <v>0</v>
      </c>
      <c r="AE1562" s="14">
        <f t="shared" si="260"/>
        <v>1</v>
      </c>
      <c r="AF1562" s="14">
        <f>PRODUCT($AE$3:$AE1562)</f>
        <v>1.549318229084294</v>
      </c>
      <c r="AG1562" s="120">
        <f>(POWER(AF1562,1/COUNTA($J$3:$J1562))-1)*360/28</f>
        <v>0.10870794921864459</v>
      </c>
    </row>
    <row r="1563" spans="20:33" x14ac:dyDescent="0.25">
      <c r="T1563" s="4">
        <f t="shared" si="251"/>
        <v>0.11244999999999999</v>
      </c>
      <c r="U1563" s="55">
        <f t="shared" si="252"/>
        <v>0</v>
      </c>
      <c r="V1563" s="55">
        <f t="shared" si="253"/>
        <v>0</v>
      </c>
      <c r="Y1563" s="55">
        <f t="shared" si="254"/>
        <v>0</v>
      </c>
      <c r="Z1563" s="55">
        <f t="shared" si="255"/>
        <v>0</v>
      </c>
      <c r="AA1563" s="55">
        <f t="shared" si="256"/>
        <v>9108916.2369551975</v>
      </c>
      <c r="AB1563" s="55">
        <f t="shared" si="257"/>
        <v>-9712254.5492930785</v>
      </c>
      <c r="AC1563" s="55">
        <f t="shared" si="258"/>
        <v>-603338.31233788095</v>
      </c>
      <c r="AD1563" s="55">
        <f t="shared" si="259"/>
        <v>0</v>
      </c>
      <c r="AE1563" s="14">
        <f t="shared" si="260"/>
        <v>1</v>
      </c>
      <c r="AF1563" s="14">
        <f>PRODUCT($AE$3:$AE1563)</f>
        <v>1.549318229084294</v>
      </c>
      <c r="AG1563" s="120">
        <f>(POWER(AF1563,1/COUNTA($J$3:$J1563))-1)*360/28</f>
        <v>0.10870794921864459</v>
      </c>
    </row>
    <row r="1564" spans="20:33" x14ac:dyDescent="0.25">
      <c r="T1564" s="4">
        <f t="shared" si="251"/>
        <v>0.11244999999999999</v>
      </c>
      <c r="U1564" s="55">
        <f t="shared" si="252"/>
        <v>0</v>
      </c>
      <c r="V1564" s="55">
        <f t="shared" si="253"/>
        <v>0</v>
      </c>
      <c r="Y1564" s="55">
        <f t="shared" si="254"/>
        <v>0</v>
      </c>
      <c r="Z1564" s="55">
        <f t="shared" si="255"/>
        <v>0</v>
      </c>
      <c r="AA1564" s="55">
        <f t="shared" si="256"/>
        <v>9108916.2369551975</v>
      </c>
      <c r="AB1564" s="55">
        <f t="shared" si="257"/>
        <v>-9712254.5492930785</v>
      </c>
      <c r="AC1564" s="55">
        <f t="shared" si="258"/>
        <v>-603338.31233788095</v>
      </c>
      <c r="AD1564" s="55">
        <f t="shared" si="259"/>
        <v>0</v>
      </c>
      <c r="AE1564" s="14">
        <f t="shared" si="260"/>
        <v>1</v>
      </c>
      <c r="AF1564" s="14">
        <f>PRODUCT($AE$3:$AE1564)</f>
        <v>1.549318229084294</v>
      </c>
      <c r="AG1564" s="120">
        <f>(POWER(AF1564,1/COUNTA($J$3:$J1564))-1)*360/28</f>
        <v>0.10870794921864459</v>
      </c>
    </row>
    <row r="1565" spans="20:33" x14ac:dyDescent="0.25">
      <c r="T1565" s="4">
        <f t="shared" si="251"/>
        <v>0.11244999999999999</v>
      </c>
      <c r="U1565" s="55">
        <f t="shared" si="252"/>
        <v>0</v>
      </c>
      <c r="V1565" s="55">
        <f t="shared" si="253"/>
        <v>0</v>
      </c>
      <c r="Y1565" s="55">
        <f t="shared" si="254"/>
        <v>0</v>
      </c>
      <c r="Z1565" s="55">
        <f t="shared" si="255"/>
        <v>0</v>
      </c>
      <c r="AA1565" s="55">
        <f t="shared" si="256"/>
        <v>9108916.2369551975</v>
      </c>
      <c r="AB1565" s="55">
        <f t="shared" si="257"/>
        <v>-9712254.5492930785</v>
      </c>
      <c r="AC1565" s="55">
        <f t="shared" si="258"/>
        <v>-603338.31233788095</v>
      </c>
      <c r="AD1565" s="55">
        <f t="shared" si="259"/>
        <v>0</v>
      </c>
      <c r="AE1565" s="14">
        <f t="shared" si="260"/>
        <v>1</v>
      </c>
      <c r="AF1565" s="14">
        <f>PRODUCT($AE$3:$AE1565)</f>
        <v>1.549318229084294</v>
      </c>
      <c r="AG1565" s="120">
        <f>(POWER(AF1565,1/COUNTA($J$3:$J1565))-1)*360/28</f>
        <v>0.10870794921864459</v>
      </c>
    </row>
    <row r="1566" spans="20:33" x14ac:dyDescent="0.25">
      <c r="T1566" s="4">
        <f t="shared" si="251"/>
        <v>0.11244999999999999</v>
      </c>
      <c r="U1566" s="55">
        <f t="shared" si="252"/>
        <v>0</v>
      </c>
      <c r="V1566" s="55">
        <f t="shared" si="253"/>
        <v>0</v>
      </c>
      <c r="Y1566" s="55">
        <f t="shared" si="254"/>
        <v>0</v>
      </c>
      <c r="Z1566" s="55">
        <f t="shared" si="255"/>
        <v>0</v>
      </c>
      <c r="AA1566" s="55">
        <f t="shared" si="256"/>
        <v>9108916.2369551975</v>
      </c>
      <c r="AB1566" s="55">
        <f t="shared" si="257"/>
        <v>-9712254.5492930785</v>
      </c>
      <c r="AC1566" s="55">
        <f t="shared" si="258"/>
        <v>-603338.31233788095</v>
      </c>
      <c r="AD1566" s="55">
        <f t="shared" si="259"/>
        <v>0</v>
      </c>
      <c r="AE1566" s="14">
        <f t="shared" si="260"/>
        <v>1</v>
      </c>
      <c r="AF1566" s="14">
        <f>PRODUCT($AE$3:$AE1566)</f>
        <v>1.549318229084294</v>
      </c>
      <c r="AG1566" s="120">
        <f>(POWER(AF1566,1/COUNTA($J$3:$J1566))-1)*360/28</f>
        <v>0.10870794921864459</v>
      </c>
    </row>
    <row r="1567" spans="20:33" x14ac:dyDescent="0.25">
      <c r="T1567" s="4">
        <f t="shared" si="251"/>
        <v>0.11244999999999999</v>
      </c>
      <c r="U1567" s="55">
        <f t="shared" si="252"/>
        <v>0</v>
      </c>
      <c r="V1567" s="55">
        <f t="shared" si="253"/>
        <v>0</v>
      </c>
      <c r="Y1567" s="55">
        <f t="shared" si="254"/>
        <v>0</v>
      </c>
      <c r="Z1567" s="55">
        <f t="shared" si="255"/>
        <v>0</v>
      </c>
      <c r="AA1567" s="55">
        <f t="shared" si="256"/>
        <v>9108916.2369551975</v>
      </c>
      <c r="AB1567" s="55">
        <f t="shared" si="257"/>
        <v>-9712254.5492930785</v>
      </c>
      <c r="AC1567" s="55">
        <f t="shared" si="258"/>
        <v>-603338.31233788095</v>
      </c>
      <c r="AD1567" s="55">
        <f t="shared" si="259"/>
        <v>0</v>
      </c>
      <c r="AE1567" s="14">
        <f t="shared" si="260"/>
        <v>1</v>
      </c>
      <c r="AF1567" s="14">
        <f>PRODUCT($AE$3:$AE1567)</f>
        <v>1.549318229084294</v>
      </c>
      <c r="AG1567" s="120">
        <f>(POWER(AF1567,1/COUNTA($J$3:$J1567))-1)*360/28</f>
        <v>0.10870794921864459</v>
      </c>
    </row>
    <row r="1568" spans="20:33" x14ac:dyDescent="0.25">
      <c r="T1568" s="4">
        <f t="shared" si="251"/>
        <v>0.11244999999999999</v>
      </c>
      <c r="U1568" s="55">
        <f t="shared" si="252"/>
        <v>0</v>
      </c>
      <c r="V1568" s="55">
        <f t="shared" si="253"/>
        <v>0</v>
      </c>
      <c r="Y1568" s="55">
        <f t="shared" si="254"/>
        <v>0</v>
      </c>
      <c r="Z1568" s="55">
        <f t="shared" si="255"/>
        <v>0</v>
      </c>
      <c r="AA1568" s="55">
        <f t="shared" si="256"/>
        <v>9108916.2369551975</v>
      </c>
      <c r="AB1568" s="55">
        <f t="shared" si="257"/>
        <v>-9712254.5492930785</v>
      </c>
      <c r="AC1568" s="55">
        <f t="shared" si="258"/>
        <v>-603338.31233788095</v>
      </c>
      <c r="AD1568" s="55">
        <f t="shared" si="259"/>
        <v>0</v>
      </c>
      <c r="AE1568" s="14">
        <f t="shared" si="260"/>
        <v>1</v>
      </c>
      <c r="AF1568" s="14">
        <f>PRODUCT($AE$3:$AE1568)</f>
        <v>1.549318229084294</v>
      </c>
      <c r="AG1568" s="120">
        <f>(POWER(AF1568,1/COUNTA($J$3:$J1568))-1)*360/28</f>
        <v>0.10870794921864459</v>
      </c>
    </row>
    <row r="1569" spans="20:33" x14ac:dyDescent="0.25">
      <c r="T1569" s="4">
        <f t="shared" si="251"/>
        <v>0.11244999999999999</v>
      </c>
      <c r="U1569" s="55">
        <f t="shared" si="252"/>
        <v>0</v>
      </c>
      <c r="V1569" s="55">
        <f t="shared" si="253"/>
        <v>0</v>
      </c>
      <c r="Y1569" s="55">
        <f t="shared" si="254"/>
        <v>0</v>
      </c>
      <c r="Z1569" s="55">
        <f t="shared" si="255"/>
        <v>0</v>
      </c>
      <c r="AA1569" s="55">
        <f t="shared" si="256"/>
        <v>9108916.2369551975</v>
      </c>
      <c r="AB1569" s="55">
        <f t="shared" si="257"/>
        <v>-9712254.5492930785</v>
      </c>
      <c r="AC1569" s="55">
        <f t="shared" si="258"/>
        <v>-603338.31233788095</v>
      </c>
      <c r="AD1569" s="55">
        <f t="shared" si="259"/>
        <v>0</v>
      </c>
      <c r="AE1569" s="14">
        <f t="shared" si="260"/>
        <v>1</v>
      </c>
      <c r="AF1569" s="14">
        <f>PRODUCT($AE$3:$AE1569)</f>
        <v>1.549318229084294</v>
      </c>
      <c r="AG1569" s="120">
        <f>(POWER(AF1569,1/COUNTA($J$3:$J1569))-1)*360/28</f>
        <v>0.10870794921864459</v>
      </c>
    </row>
    <row r="1570" spans="20:33" x14ac:dyDescent="0.25">
      <c r="T1570" s="4">
        <f t="shared" si="251"/>
        <v>0.11244999999999999</v>
      </c>
      <c r="U1570" s="55">
        <f t="shared" si="252"/>
        <v>0</v>
      </c>
      <c r="V1570" s="55">
        <f t="shared" si="253"/>
        <v>0</v>
      </c>
      <c r="Y1570" s="55">
        <f t="shared" si="254"/>
        <v>0</v>
      </c>
      <c r="Z1570" s="55">
        <f t="shared" si="255"/>
        <v>0</v>
      </c>
      <c r="AA1570" s="55">
        <f t="shared" si="256"/>
        <v>9108916.2369551975</v>
      </c>
      <c r="AB1570" s="55">
        <f t="shared" si="257"/>
        <v>-9712254.5492930785</v>
      </c>
      <c r="AC1570" s="55">
        <f t="shared" si="258"/>
        <v>-603338.31233788095</v>
      </c>
      <c r="AD1570" s="55">
        <f t="shared" si="259"/>
        <v>0</v>
      </c>
      <c r="AE1570" s="14">
        <f t="shared" si="260"/>
        <v>1</v>
      </c>
      <c r="AF1570" s="14">
        <f>PRODUCT($AE$3:$AE1570)</f>
        <v>1.549318229084294</v>
      </c>
      <c r="AG1570" s="120">
        <f>(POWER(AF1570,1/COUNTA($J$3:$J1570))-1)*360/28</f>
        <v>0.10870794921864459</v>
      </c>
    </row>
    <row r="1571" spans="20:33" x14ac:dyDescent="0.25">
      <c r="T1571" s="4">
        <f t="shared" si="251"/>
        <v>0.11244999999999999</v>
      </c>
      <c r="U1571" s="55">
        <f t="shared" si="252"/>
        <v>0</v>
      </c>
      <c r="V1571" s="55">
        <f t="shared" si="253"/>
        <v>0</v>
      </c>
      <c r="Y1571" s="55">
        <f t="shared" si="254"/>
        <v>0</v>
      </c>
      <c r="Z1571" s="55">
        <f t="shared" si="255"/>
        <v>0</v>
      </c>
      <c r="AA1571" s="55">
        <f t="shared" si="256"/>
        <v>9108916.2369551975</v>
      </c>
      <c r="AB1571" s="55">
        <f t="shared" si="257"/>
        <v>-9712254.5492930785</v>
      </c>
      <c r="AC1571" s="55">
        <f t="shared" si="258"/>
        <v>-603338.31233788095</v>
      </c>
      <c r="AD1571" s="55">
        <f t="shared" si="259"/>
        <v>0</v>
      </c>
      <c r="AE1571" s="14">
        <f t="shared" si="260"/>
        <v>1</v>
      </c>
      <c r="AF1571" s="14">
        <f>PRODUCT($AE$3:$AE1571)</f>
        <v>1.549318229084294</v>
      </c>
      <c r="AG1571" s="120">
        <f>(POWER(AF1571,1/COUNTA($J$3:$J1571))-1)*360/28</f>
        <v>0.10870794921864459</v>
      </c>
    </row>
    <row r="1572" spans="20:33" x14ac:dyDescent="0.25">
      <c r="T1572" s="4">
        <f t="shared" si="251"/>
        <v>0.11244999999999999</v>
      </c>
      <c r="U1572" s="55">
        <f t="shared" si="252"/>
        <v>0</v>
      </c>
      <c r="V1572" s="55">
        <f t="shared" si="253"/>
        <v>0</v>
      </c>
      <c r="Y1572" s="55">
        <f t="shared" si="254"/>
        <v>0</v>
      </c>
      <c r="Z1572" s="55">
        <f t="shared" si="255"/>
        <v>0</v>
      </c>
      <c r="AA1572" s="55">
        <f t="shared" si="256"/>
        <v>9108916.2369551975</v>
      </c>
      <c r="AB1572" s="55">
        <f t="shared" si="257"/>
        <v>-9712254.5492930785</v>
      </c>
      <c r="AC1572" s="55">
        <f t="shared" si="258"/>
        <v>-603338.31233788095</v>
      </c>
      <c r="AD1572" s="55">
        <f t="shared" si="259"/>
        <v>0</v>
      </c>
      <c r="AE1572" s="14">
        <f t="shared" si="260"/>
        <v>1</v>
      </c>
      <c r="AF1572" s="14">
        <f>PRODUCT($AE$3:$AE1572)</f>
        <v>1.549318229084294</v>
      </c>
      <c r="AG1572" s="120">
        <f>(POWER(AF1572,1/COUNTA($J$3:$J1572))-1)*360/28</f>
        <v>0.10870794921864459</v>
      </c>
    </row>
    <row r="1573" spans="20:33" x14ac:dyDescent="0.25">
      <c r="T1573" s="4">
        <f t="shared" si="251"/>
        <v>0.11244999999999999</v>
      </c>
      <c r="U1573" s="55">
        <f t="shared" si="252"/>
        <v>0</v>
      </c>
      <c r="V1573" s="55">
        <f t="shared" si="253"/>
        <v>0</v>
      </c>
      <c r="Y1573" s="55">
        <f t="shared" si="254"/>
        <v>0</v>
      </c>
      <c r="Z1573" s="55">
        <f t="shared" si="255"/>
        <v>0</v>
      </c>
      <c r="AA1573" s="55">
        <f t="shared" si="256"/>
        <v>9108916.2369551975</v>
      </c>
      <c r="AB1573" s="55">
        <f t="shared" si="257"/>
        <v>-9712254.5492930785</v>
      </c>
      <c r="AC1573" s="55">
        <f t="shared" si="258"/>
        <v>-603338.31233788095</v>
      </c>
      <c r="AD1573" s="55">
        <f t="shared" si="259"/>
        <v>0</v>
      </c>
      <c r="AE1573" s="14">
        <f t="shared" si="260"/>
        <v>1</v>
      </c>
      <c r="AF1573" s="14">
        <f>PRODUCT($AE$3:$AE1573)</f>
        <v>1.549318229084294</v>
      </c>
      <c r="AG1573" s="120">
        <f>(POWER(AF1573,1/COUNTA($J$3:$J1573))-1)*360/28</f>
        <v>0.10870794921864459</v>
      </c>
    </row>
    <row r="1574" spans="20:33" x14ac:dyDescent="0.25">
      <c r="T1574" s="4">
        <f t="shared" si="251"/>
        <v>0.11244999999999999</v>
      </c>
      <c r="U1574" s="55">
        <f t="shared" si="252"/>
        <v>0</v>
      </c>
      <c r="V1574" s="55">
        <f t="shared" si="253"/>
        <v>0</v>
      </c>
      <c r="Y1574" s="55">
        <f t="shared" si="254"/>
        <v>0</v>
      </c>
      <c r="Z1574" s="55">
        <f t="shared" si="255"/>
        <v>0</v>
      </c>
      <c r="AA1574" s="55">
        <f t="shared" si="256"/>
        <v>9108916.2369551975</v>
      </c>
      <c r="AB1574" s="55">
        <f t="shared" si="257"/>
        <v>-9712254.5492930785</v>
      </c>
      <c r="AC1574" s="55">
        <f t="shared" si="258"/>
        <v>-603338.31233788095</v>
      </c>
      <c r="AD1574" s="55">
        <f t="shared" si="259"/>
        <v>0</v>
      </c>
      <c r="AE1574" s="14">
        <f t="shared" si="260"/>
        <v>1</v>
      </c>
      <c r="AF1574" s="14">
        <f>PRODUCT($AE$3:$AE1574)</f>
        <v>1.549318229084294</v>
      </c>
      <c r="AG1574" s="120">
        <f>(POWER(AF1574,1/COUNTA($J$3:$J1574))-1)*360/28</f>
        <v>0.10870794921864459</v>
      </c>
    </row>
    <row r="1575" spans="20:33" x14ac:dyDescent="0.25">
      <c r="T1575" s="4">
        <f t="shared" si="251"/>
        <v>0.11244999999999999</v>
      </c>
      <c r="U1575" s="55">
        <f t="shared" si="252"/>
        <v>0</v>
      </c>
      <c r="V1575" s="55">
        <f t="shared" si="253"/>
        <v>0</v>
      </c>
      <c r="Y1575" s="55">
        <f t="shared" si="254"/>
        <v>0</v>
      </c>
      <c r="Z1575" s="55">
        <f t="shared" si="255"/>
        <v>0</v>
      </c>
      <c r="AA1575" s="55">
        <f t="shared" si="256"/>
        <v>9108916.2369551975</v>
      </c>
      <c r="AB1575" s="55">
        <f t="shared" si="257"/>
        <v>-9712254.5492930785</v>
      </c>
      <c r="AC1575" s="55">
        <f t="shared" si="258"/>
        <v>-603338.31233788095</v>
      </c>
      <c r="AD1575" s="55">
        <f t="shared" si="259"/>
        <v>0</v>
      </c>
      <c r="AE1575" s="14">
        <f t="shared" si="260"/>
        <v>1</v>
      </c>
      <c r="AF1575" s="14">
        <f>PRODUCT($AE$3:$AE1575)</f>
        <v>1.549318229084294</v>
      </c>
      <c r="AG1575" s="120">
        <f>(POWER(AF1575,1/COUNTA($J$3:$J1575))-1)*360/28</f>
        <v>0.10870794921864459</v>
      </c>
    </row>
    <row r="1576" spans="20:33" x14ac:dyDescent="0.25">
      <c r="T1576" s="4">
        <f t="shared" si="251"/>
        <v>0.11244999999999999</v>
      </c>
      <c r="U1576" s="55">
        <f t="shared" si="252"/>
        <v>0</v>
      </c>
      <c r="V1576" s="55">
        <f t="shared" si="253"/>
        <v>0</v>
      </c>
      <c r="Y1576" s="55">
        <f t="shared" si="254"/>
        <v>0</v>
      </c>
      <c r="Z1576" s="55">
        <f t="shared" si="255"/>
        <v>0</v>
      </c>
      <c r="AA1576" s="55">
        <f t="shared" si="256"/>
        <v>9108916.2369551975</v>
      </c>
      <c r="AB1576" s="55">
        <f t="shared" si="257"/>
        <v>-9712254.5492930785</v>
      </c>
      <c r="AC1576" s="55">
        <f t="shared" si="258"/>
        <v>-603338.31233788095</v>
      </c>
      <c r="AD1576" s="55">
        <f t="shared" si="259"/>
        <v>0</v>
      </c>
      <c r="AE1576" s="14">
        <f t="shared" si="260"/>
        <v>1</v>
      </c>
      <c r="AF1576" s="14">
        <f>PRODUCT($AE$3:$AE1576)</f>
        <v>1.549318229084294</v>
      </c>
      <c r="AG1576" s="120">
        <f>(POWER(AF1576,1/COUNTA($J$3:$J1576))-1)*360/28</f>
        <v>0.10870794921864459</v>
      </c>
    </row>
    <row r="1577" spans="20:33" x14ac:dyDescent="0.25">
      <c r="T1577" s="4">
        <f t="shared" si="251"/>
        <v>0.11244999999999999</v>
      </c>
      <c r="U1577" s="55">
        <f t="shared" si="252"/>
        <v>0</v>
      </c>
      <c r="V1577" s="55">
        <f t="shared" si="253"/>
        <v>0</v>
      </c>
      <c r="Y1577" s="55">
        <f t="shared" si="254"/>
        <v>0</v>
      </c>
      <c r="Z1577" s="55">
        <f t="shared" si="255"/>
        <v>0</v>
      </c>
      <c r="AA1577" s="55">
        <f t="shared" si="256"/>
        <v>9108916.2369551975</v>
      </c>
      <c r="AB1577" s="55">
        <f t="shared" si="257"/>
        <v>-9712254.5492930785</v>
      </c>
      <c r="AC1577" s="55">
        <f t="shared" si="258"/>
        <v>-603338.31233788095</v>
      </c>
      <c r="AD1577" s="55">
        <f t="shared" si="259"/>
        <v>0</v>
      </c>
      <c r="AE1577" s="14">
        <f t="shared" si="260"/>
        <v>1</v>
      </c>
      <c r="AF1577" s="14">
        <f>PRODUCT($AE$3:$AE1577)</f>
        <v>1.549318229084294</v>
      </c>
      <c r="AG1577" s="120">
        <f>(POWER(AF1577,1/COUNTA($J$3:$J1577))-1)*360/28</f>
        <v>0.10870794921864459</v>
      </c>
    </row>
    <row r="1578" spans="20:33" x14ac:dyDescent="0.25">
      <c r="T1578" s="4">
        <f t="shared" si="251"/>
        <v>0.11244999999999999</v>
      </c>
      <c r="U1578" s="55">
        <f t="shared" si="252"/>
        <v>0</v>
      </c>
      <c r="V1578" s="55">
        <f t="shared" si="253"/>
        <v>0</v>
      </c>
      <c r="Y1578" s="55">
        <f t="shared" si="254"/>
        <v>0</v>
      </c>
      <c r="Z1578" s="55">
        <f t="shared" si="255"/>
        <v>0</v>
      </c>
      <c r="AA1578" s="55">
        <f t="shared" si="256"/>
        <v>9108916.2369551975</v>
      </c>
      <c r="AB1578" s="55">
        <f t="shared" si="257"/>
        <v>-9712254.5492930785</v>
      </c>
      <c r="AC1578" s="55">
        <f t="shared" si="258"/>
        <v>-603338.31233788095</v>
      </c>
      <c r="AD1578" s="55">
        <f t="shared" si="259"/>
        <v>0</v>
      </c>
      <c r="AE1578" s="14">
        <f t="shared" si="260"/>
        <v>1</v>
      </c>
      <c r="AF1578" s="14">
        <f>PRODUCT($AE$3:$AE1578)</f>
        <v>1.549318229084294</v>
      </c>
      <c r="AG1578" s="120">
        <f>(POWER(AF1578,1/COUNTA($J$3:$J1578))-1)*360/28</f>
        <v>0.10870794921864459</v>
      </c>
    </row>
    <row r="1579" spans="20:33" x14ac:dyDescent="0.25">
      <c r="T1579" s="4">
        <f t="shared" si="251"/>
        <v>0.11244999999999999</v>
      </c>
      <c r="U1579" s="55">
        <f t="shared" si="252"/>
        <v>0</v>
      </c>
      <c r="V1579" s="55">
        <f t="shared" si="253"/>
        <v>0</v>
      </c>
      <c r="Y1579" s="55">
        <f t="shared" si="254"/>
        <v>0</v>
      </c>
      <c r="Z1579" s="55">
        <f t="shared" si="255"/>
        <v>0</v>
      </c>
      <c r="AA1579" s="55">
        <f t="shared" si="256"/>
        <v>9108916.2369551975</v>
      </c>
      <c r="AB1579" s="55">
        <f t="shared" si="257"/>
        <v>-9712254.5492930785</v>
      </c>
      <c r="AC1579" s="55">
        <f t="shared" si="258"/>
        <v>-603338.31233788095</v>
      </c>
      <c r="AD1579" s="55">
        <f t="shared" si="259"/>
        <v>0</v>
      </c>
      <c r="AE1579" s="14">
        <f t="shared" si="260"/>
        <v>1</v>
      </c>
      <c r="AF1579" s="14">
        <f>PRODUCT($AE$3:$AE1579)</f>
        <v>1.549318229084294</v>
      </c>
      <c r="AG1579" s="120">
        <f>(POWER(AF1579,1/COUNTA($J$3:$J1579))-1)*360/28</f>
        <v>0.10870794921864459</v>
      </c>
    </row>
    <row r="1580" spans="20:33" x14ac:dyDescent="0.25">
      <c r="T1580" s="4">
        <f t="shared" si="251"/>
        <v>0.11244999999999999</v>
      </c>
      <c r="U1580" s="55">
        <f t="shared" si="252"/>
        <v>0</v>
      </c>
      <c r="V1580" s="55">
        <f t="shared" si="253"/>
        <v>0</v>
      </c>
      <c r="Y1580" s="55">
        <f t="shared" si="254"/>
        <v>0</v>
      </c>
      <c r="Z1580" s="55">
        <f t="shared" si="255"/>
        <v>0</v>
      </c>
      <c r="AA1580" s="55">
        <f t="shared" si="256"/>
        <v>9108916.2369551975</v>
      </c>
      <c r="AB1580" s="55">
        <f t="shared" si="257"/>
        <v>-9712254.5492930785</v>
      </c>
      <c r="AC1580" s="55">
        <f t="shared" si="258"/>
        <v>-603338.31233788095</v>
      </c>
      <c r="AD1580" s="55">
        <f t="shared" si="259"/>
        <v>0</v>
      </c>
      <c r="AE1580" s="14">
        <f t="shared" si="260"/>
        <v>1</v>
      </c>
      <c r="AF1580" s="14">
        <f>PRODUCT($AE$3:$AE1580)</f>
        <v>1.549318229084294</v>
      </c>
      <c r="AG1580" s="120">
        <f>(POWER(AF1580,1/COUNTA($J$3:$J1580))-1)*360/28</f>
        <v>0.10870794921864459</v>
      </c>
    </row>
    <row r="1581" spans="20:33" x14ac:dyDescent="0.25">
      <c r="T1581" s="4">
        <f t="shared" si="251"/>
        <v>0.11244999999999999</v>
      </c>
      <c r="U1581" s="55">
        <f t="shared" si="252"/>
        <v>0</v>
      </c>
      <c r="V1581" s="55">
        <f t="shared" si="253"/>
        <v>0</v>
      </c>
      <c r="Y1581" s="55">
        <f t="shared" si="254"/>
        <v>0</v>
      </c>
      <c r="Z1581" s="55">
        <f t="shared" si="255"/>
        <v>0</v>
      </c>
      <c r="AA1581" s="55">
        <f t="shared" si="256"/>
        <v>9108916.2369551975</v>
      </c>
      <c r="AB1581" s="55">
        <f t="shared" si="257"/>
        <v>-9712254.5492930785</v>
      </c>
      <c r="AC1581" s="55">
        <f t="shared" si="258"/>
        <v>-603338.31233788095</v>
      </c>
      <c r="AD1581" s="55">
        <f t="shared" si="259"/>
        <v>0</v>
      </c>
      <c r="AE1581" s="14">
        <f t="shared" si="260"/>
        <v>1</v>
      </c>
      <c r="AF1581" s="14">
        <f>PRODUCT($AE$3:$AE1581)</f>
        <v>1.549318229084294</v>
      </c>
      <c r="AG1581" s="120">
        <f>(POWER(AF1581,1/COUNTA($J$3:$J1581))-1)*360/28</f>
        <v>0.10870794921864459</v>
      </c>
    </row>
    <row r="1582" spans="20:33" x14ac:dyDescent="0.25">
      <c r="T1582" s="4">
        <f t="shared" si="251"/>
        <v>0.11244999999999999</v>
      </c>
      <c r="U1582" s="55">
        <f t="shared" si="252"/>
        <v>0</v>
      </c>
      <c r="V1582" s="55">
        <f t="shared" si="253"/>
        <v>0</v>
      </c>
      <c r="Y1582" s="55">
        <f t="shared" si="254"/>
        <v>0</v>
      </c>
      <c r="Z1582" s="55">
        <f t="shared" si="255"/>
        <v>0</v>
      </c>
      <c r="AA1582" s="55">
        <f t="shared" si="256"/>
        <v>9108916.2369551975</v>
      </c>
      <c r="AB1582" s="55">
        <f t="shared" si="257"/>
        <v>-9712254.5492930785</v>
      </c>
      <c r="AC1582" s="55">
        <f t="shared" si="258"/>
        <v>-603338.31233788095</v>
      </c>
      <c r="AD1582" s="55">
        <f t="shared" si="259"/>
        <v>0</v>
      </c>
      <c r="AE1582" s="14">
        <f t="shared" si="260"/>
        <v>1</v>
      </c>
      <c r="AF1582" s="14">
        <f>PRODUCT($AE$3:$AE1582)</f>
        <v>1.549318229084294</v>
      </c>
      <c r="AG1582" s="120">
        <f>(POWER(AF1582,1/COUNTA($J$3:$J1582))-1)*360/28</f>
        <v>0.10870794921864459</v>
      </c>
    </row>
    <row r="1583" spans="20:33" x14ac:dyDescent="0.25">
      <c r="T1583" s="4">
        <f t="shared" si="251"/>
        <v>0.11244999999999999</v>
      </c>
      <c r="U1583" s="55">
        <f t="shared" si="252"/>
        <v>0</v>
      </c>
      <c r="V1583" s="55">
        <f t="shared" si="253"/>
        <v>0</v>
      </c>
      <c r="Y1583" s="55">
        <f t="shared" si="254"/>
        <v>0</v>
      </c>
      <c r="Z1583" s="55">
        <f t="shared" si="255"/>
        <v>0</v>
      </c>
      <c r="AA1583" s="55">
        <f t="shared" si="256"/>
        <v>9108916.2369551975</v>
      </c>
      <c r="AB1583" s="55">
        <f t="shared" si="257"/>
        <v>-9712254.5492930785</v>
      </c>
      <c r="AC1583" s="55">
        <f t="shared" si="258"/>
        <v>-603338.31233788095</v>
      </c>
      <c r="AD1583" s="55">
        <f t="shared" si="259"/>
        <v>0</v>
      </c>
      <c r="AE1583" s="14">
        <f t="shared" si="260"/>
        <v>1</v>
      </c>
      <c r="AF1583" s="14">
        <f>PRODUCT($AE$3:$AE1583)</f>
        <v>1.549318229084294</v>
      </c>
      <c r="AG1583" s="120">
        <f>(POWER(AF1583,1/COUNTA($J$3:$J1583))-1)*360/28</f>
        <v>0.10870794921864459</v>
      </c>
    </row>
    <row r="1584" spans="20:33" x14ac:dyDescent="0.25">
      <c r="T1584" s="4">
        <f t="shared" si="251"/>
        <v>0.11244999999999999</v>
      </c>
      <c r="U1584" s="55">
        <f t="shared" si="252"/>
        <v>0</v>
      </c>
      <c r="V1584" s="55">
        <f t="shared" si="253"/>
        <v>0</v>
      </c>
      <c r="Y1584" s="55">
        <f t="shared" si="254"/>
        <v>0</v>
      </c>
      <c r="Z1584" s="55">
        <f t="shared" si="255"/>
        <v>0</v>
      </c>
      <c r="AA1584" s="55">
        <f t="shared" si="256"/>
        <v>9108916.2369551975</v>
      </c>
      <c r="AB1584" s="55">
        <f t="shared" si="257"/>
        <v>-9712254.5492930785</v>
      </c>
      <c r="AC1584" s="55">
        <f t="shared" si="258"/>
        <v>-603338.31233788095</v>
      </c>
      <c r="AD1584" s="55">
        <f t="shared" si="259"/>
        <v>0</v>
      </c>
      <c r="AE1584" s="14">
        <f t="shared" si="260"/>
        <v>1</v>
      </c>
      <c r="AF1584" s="14">
        <f>PRODUCT($AE$3:$AE1584)</f>
        <v>1.549318229084294</v>
      </c>
      <c r="AG1584" s="120">
        <f>(POWER(AF1584,1/COUNTA($J$3:$J1584))-1)*360/28</f>
        <v>0.10870794921864459</v>
      </c>
    </row>
    <row r="1585" spans="20:33" x14ac:dyDescent="0.25">
      <c r="T1585" s="4">
        <f t="shared" si="251"/>
        <v>0.11244999999999999</v>
      </c>
      <c r="U1585" s="55">
        <f t="shared" si="252"/>
        <v>0</v>
      </c>
      <c r="V1585" s="55">
        <f t="shared" si="253"/>
        <v>0</v>
      </c>
      <c r="Y1585" s="55">
        <f t="shared" si="254"/>
        <v>0</v>
      </c>
      <c r="Z1585" s="55">
        <f t="shared" si="255"/>
        <v>0</v>
      </c>
      <c r="AA1585" s="55">
        <f t="shared" si="256"/>
        <v>9108916.2369551975</v>
      </c>
      <c r="AB1585" s="55">
        <f t="shared" si="257"/>
        <v>-9712254.5492930785</v>
      </c>
      <c r="AC1585" s="55">
        <f t="shared" si="258"/>
        <v>-603338.31233788095</v>
      </c>
      <c r="AD1585" s="55">
        <f t="shared" si="259"/>
        <v>0</v>
      </c>
      <c r="AE1585" s="14">
        <f t="shared" si="260"/>
        <v>1</v>
      </c>
      <c r="AF1585" s="14">
        <f>PRODUCT($AE$3:$AE1585)</f>
        <v>1.549318229084294</v>
      </c>
      <c r="AG1585" s="120">
        <f>(POWER(AF1585,1/COUNTA($J$3:$J1585))-1)*360/28</f>
        <v>0.10870794921864459</v>
      </c>
    </row>
    <row r="1586" spans="20:33" x14ac:dyDescent="0.25">
      <c r="T1586" s="4">
        <f t="shared" si="251"/>
        <v>0.11244999999999999</v>
      </c>
      <c r="U1586" s="55">
        <f t="shared" si="252"/>
        <v>0</v>
      </c>
      <c r="V1586" s="55">
        <f t="shared" si="253"/>
        <v>0</v>
      </c>
      <c r="Y1586" s="55">
        <f t="shared" si="254"/>
        <v>0</v>
      </c>
      <c r="Z1586" s="55">
        <f t="shared" si="255"/>
        <v>0</v>
      </c>
      <c r="AA1586" s="55">
        <f t="shared" si="256"/>
        <v>9108916.2369551975</v>
      </c>
      <c r="AB1586" s="55">
        <f t="shared" si="257"/>
        <v>-9712254.5492930785</v>
      </c>
      <c r="AC1586" s="55">
        <f t="shared" si="258"/>
        <v>-603338.31233788095</v>
      </c>
      <c r="AD1586" s="55">
        <f t="shared" si="259"/>
        <v>0</v>
      </c>
      <c r="AE1586" s="14">
        <f t="shared" si="260"/>
        <v>1</v>
      </c>
      <c r="AF1586" s="14">
        <f>PRODUCT($AE$3:$AE1586)</f>
        <v>1.549318229084294</v>
      </c>
      <c r="AG1586" s="120">
        <f>(POWER(AF1586,1/COUNTA($J$3:$J1586))-1)*360/28</f>
        <v>0.10870794921864459</v>
      </c>
    </row>
    <row r="1587" spans="20:33" x14ac:dyDescent="0.25">
      <c r="T1587" s="4">
        <f t="shared" si="251"/>
        <v>0.11244999999999999</v>
      </c>
      <c r="U1587" s="55">
        <f t="shared" si="252"/>
        <v>0</v>
      </c>
      <c r="V1587" s="55">
        <f t="shared" si="253"/>
        <v>0</v>
      </c>
      <c r="Y1587" s="55">
        <f t="shared" si="254"/>
        <v>0</v>
      </c>
      <c r="Z1587" s="55">
        <f t="shared" si="255"/>
        <v>0</v>
      </c>
      <c r="AA1587" s="55">
        <f t="shared" si="256"/>
        <v>9108916.2369551975</v>
      </c>
      <c r="AB1587" s="55">
        <f t="shared" si="257"/>
        <v>-9712254.5492930785</v>
      </c>
      <c r="AC1587" s="55">
        <f t="shared" si="258"/>
        <v>-603338.31233788095</v>
      </c>
      <c r="AD1587" s="55">
        <f t="shared" si="259"/>
        <v>0</v>
      </c>
      <c r="AE1587" s="14">
        <f t="shared" si="260"/>
        <v>1</v>
      </c>
      <c r="AF1587" s="14">
        <f>PRODUCT($AE$3:$AE1587)</f>
        <v>1.549318229084294</v>
      </c>
      <c r="AG1587" s="120">
        <f>(POWER(AF1587,1/COUNTA($J$3:$J1587))-1)*360/28</f>
        <v>0.10870794921864459</v>
      </c>
    </row>
    <row r="1588" spans="20:33" x14ac:dyDescent="0.25">
      <c r="T1588" s="4">
        <f t="shared" si="251"/>
        <v>0.11244999999999999</v>
      </c>
      <c r="U1588" s="55">
        <f t="shared" si="252"/>
        <v>0</v>
      </c>
      <c r="V1588" s="55">
        <f t="shared" si="253"/>
        <v>0</v>
      </c>
      <c r="Y1588" s="55">
        <f t="shared" si="254"/>
        <v>0</v>
      </c>
      <c r="Z1588" s="55">
        <f t="shared" si="255"/>
        <v>0</v>
      </c>
      <c r="AA1588" s="55">
        <f t="shared" si="256"/>
        <v>9108916.2369551975</v>
      </c>
      <c r="AB1588" s="55">
        <f t="shared" si="257"/>
        <v>-9712254.5492930785</v>
      </c>
      <c r="AC1588" s="55">
        <f t="shared" si="258"/>
        <v>-603338.31233788095</v>
      </c>
      <c r="AD1588" s="55">
        <f t="shared" si="259"/>
        <v>0</v>
      </c>
      <c r="AE1588" s="14">
        <f t="shared" si="260"/>
        <v>1</v>
      </c>
      <c r="AF1588" s="14">
        <f>PRODUCT($AE$3:$AE1588)</f>
        <v>1.549318229084294</v>
      </c>
      <c r="AG1588" s="120">
        <f>(POWER(AF1588,1/COUNTA($J$3:$J1588))-1)*360/28</f>
        <v>0.10870794921864459</v>
      </c>
    </row>
    <row r="1589" spans="20:33" x14ac:dyDescent="0.25">
      <c r="T1589" s="4">
        <f t="shared" si="251"/>
        <v>0.11244999999999999</v>
      </c>
      <c r="U1589" s="55">
        <f t="shared" si="252"/>
        <v>0</v>
      </c>
      <c r="V1589" s="55">
        <f t="shared" si="253"/>
        <v>0</v>
      </c>
      <c r="Y1589" s="55">
        <f t="shared" si="254"/>
        <v>0</v>
      </c>
      <c r="Z1589" s="55">
        <f t="shared" si="255"/>
        <v>0</v>
      </c>
      <c r="AA1589" s="55">
        <f t="shared" si="256"/>
        <v>9108916.2369551975</v>
      </c>
      <c r="AB1589" s="55">
        <f t="shared" si="257"/>
        <v>-9712254.5492930785</v>
      </c>
      <c r="AC1589" s="55">
        <f t="shared" si="258"/>
        <v>-603338.31233788095</v>
      </c>
      <c r="AD1589" s="55">
        <f t="shared" si="259"/>
        <v>0</v>
      </c>
      <c r="AE1589" s="14">
        <f t="shared" si="260"/>
        <v>1</v>
      </c>
      <c r="AF1589" s="14">
        <f>PRODUCT($AE$3:$AE1589)</f>
        <v>1.549318229084294</v>
      </c>
      <c r="AG1589" s="120">
        <f>(POWER(AF1589,1/COUNTA($J$3:$J1589))-1)*360/28</f>
        <v>0.10870794921864459</v>
      </c>
    </row>
    <row r="1590" spans="20:33" x14ac:dyDescent="0.25">
      <c r="T1590" s="4">
        <f t="shared" si="251"/>
        <v>0.11244999999999999</v>
      </c>
      <c r="U1590" s="55">
        <f t="shared" si="252"/>
        <v>0</v>
      </c>
      <c r="V1590" s="55">
        <f t="shared" si="253"/>
        <v>0</v>
      </c>
      <c r="Y1590" s="55">
        <f t="shared" si="254"/>
        <v>0</v>
      </c>
      <c r="Z1590" s="55">
        <f t="shared" si="255"/>
        <v>0</v>
      </c>
      <c r="AA1590" s="55">
        <f t="shared" si="256"/>
        <v>9108916.2369551975</v>
      </c>
      <c r="AB1590" s="55">
        <f t="shared" si="257"/>
        <v>-9712254.5492930785</v>
      </c>
      <c r="AC1590" s="55">
        <f t="shared" si="258"/>
        <v>-603338.31233788095</v>
      </c>
      <c r="AD1590" s="55">
        <f t="shared" si="259"/>
        <v>0</v>
      </c>
      <c r="AE1590" s="14">
        <f t="shared" si="260"/>
        <v>1</v>
      </c>
      <c r="AF1590" s="14">
        <f>PRODUCT($AE$3:$AE1590)</f>
        <v>1.549318229084294</v>
      </c>
      <c r="AG1590" s="120">
        <f>(POWER(AF1590,1/COUNTA($J$3:$J1590))-1)*360/28</f>
        <v>0.10870794921864459</v>
      </c>
    </row>
    <row r="1591" spans="20:33" x14ac:dyDescent="0.25">
      <c r="T1591" s="4">
        <f t="shared" si="251"/>
        <v>0.11244999999999999</v>
      </c>
      <c r="U1591" s="55">
        <f t="shared" si="252"/>
        <v>0</v>
      </c>
      <c r="V1591" s="55">
        <f t="shared" si="253"/>
        <v>0</v>
      </c>
      <c r="Y1591" s="55">
        <f t="shared" si="254"/>
        <v>0</v>
      </c>
      <c r="Z1591" s="55">
        <f t="shared" si="255"/>
        <v>0</v>
      </c>
      <c r="AA1591" s="55">
        <f t="shared" si="256"/>
        <v>9108916.2369551975</v>
      </c>
      <c r="AB1591" s="55">
        <f t="shared" si="257"/>
        <v>-9712254.5492930785</v>
      </c>
      <c r="AC1591" s="55">
        <f t="shared" si="258"/>
        <v>-603338.31233788095</v>
      </c>
      <c r="AD1591" s="55">
        <f t="shared" si="259"/>
        <v>0</v>
      </c>
      <c r="AE1591" s="14">
        <f t="shared" si="260"/>
        <v>1</v>
      </c>
      <c r="AF1591" s="14">
        <f>PRODUCT($AE$3:$AE1591)</f>
        <v>1.549318229084294</v>
      </c>
      <c r="AG1591" s="120">
        <f>(POWER(AF1591,1/COUNTA($J$3:$J1591))-1)*360/28</f>
        <v>0.10870794921864459</v>
      </c>
    </row>
    <row r="1592" spans="20:33" x14ac:dyDescent="0.25">
      <c r="T1592" s="4">
        <f t="shared" ref="T1592:T1655" si="261">_xlfn.IFNA(INDEX($E$6:$E$24,MATCH($K1592,$C$6:$C$24,1))/100,$D$1/100)</f>
        <v>0.11244999999999999</v>
      </c>
      <c r="U1592" s="55">
        <f t="shared" ref="U1592:U1655" si="262">(-1*S1592)*T1592*Q1592/360</f>
        <v>0</v>
      </c>
      <c r="V1592" s="55">
        <f t="shared" si="253"/>
        <v>0</v>
      </c>
      <c r="Y1592" s="55">
        <f t="shared" si="254"/>
        <v>0</v>
      </c>
      <c r="Z1592" s="55">
        <f t="shared" si="255"/>
        <v>0</v>
      </c>
      <c r="AA1592" s="55">
        <f t="shared" si="256"/>
        <v>9108916.2369551975</v>
      </c>
      <c r="AB1592" s="55">
        <f t="shared" si="257"/>
        <v>-9712254.5492930785</v>
      </c>
      <c r="AC1592" s="55">
        <f t="shared" si="258"/>
        <v>-603338.31233788095</v>
      </c>
      <c r="AD1592" s="55">
        <f t="shared" si="259"/>
        <v>0</v>
      </c>
      <c r="AE1592" s="14">
        <f t="shared" si="260"/>
        <v>1</v>
      </c>
      <c r="AF1592" s="14">
        <f>PRODUCT($AE$3:$AE1592)</f>
        <v>1.549318229084294</v>
      </c>
      <c r="AG1592" s="120">
        <f>(POWER(AF1592,1/COUNTA($J$3:$J1592))-1)*360/28</f>
        <v>0.10870794921864459</v>
      </c>
    </row>
    <row r="1593" spans="20:33" x14ac:dyDescent="0.25">
      <c r="T1593" s="4">
        <f t="shared" si="261"/>
        <v>0.11244999999999999</v>
      </c>
      <c r="U1593" s="55">
        <f t="shared" si="262"/>
        <v>0</v>
      </c>
      <c r="V1593" s="55">
        <f t="shared" si="253"/>
        <v>0</v>
      </c>
      <c r="Y1593" s="55">
        <f t="shared" si="254"/>
        <v>0</v>
      </c>
      <c r="Z1593" s="55">
        <f t="shared" si="255"/>
        <v>0</v>
      </c>
      <c r="AA1593" s="55">
        <f t="shared" si="256"/>
        <v>9108916.2369551975</v>
      </c>
      <c r="AB1593" s="55">
        <f t="shared" si="257"/>
        <v>-9712254.5492930785</v>
      </c>
      <c r="AC1593" s="55">
        <f t="shared" si="258"/>
        <v>-603338.31233788095</v>
      </c>
      <c r="AD1593" s="55">
        <f t="shared" si="259"/>
        <v>0</v>
      </c>
      <c r="AE1593" s="14">
        <f t="shared" si="260"/>
        <v>1</v>
      </c>
      <c r="AF1593" s="14">
        <f>PRODUCT($AE$3:$AE1593)</f>
        <v>1.549318229084294</v>
      </c>
      <c r="AG1593" s="120">
        <f>(POWER(AF1593,1/COUNTA($J$3:$J1593))-1)*360/28</f>
        <v>0.10870794921864459</v>
      </c>
    </row>
    <row r="1594" spans="20:33" x14ac:dyDescent="0.25">
      <c r="T1594" s="4">
        <f t="shared" si="261"/>
        <v>0.11244999999999999</v>
      </c>
      <c r="U1594" s="55">
        <f t="shared" si="262"/>
        <v>0</v>
      </c>
      <c r="V1594" s="55">
        <f t="shared" si="253"/>
        <v>0</v>
      </c>
      <c r="Y1594" s="55">
        <f t="shared" si="254"/>
        <v>0</v>
      </c>
      <c r="Z1594" s="55">
        <f t="shared" si="255"/>
        <v>0</v>
      </c>
      <c r="AA1594" s="55">
        <f t="shared" si="256"/>
        <v>9108916.2369551975</v>
      </c>
      <c r="AB1594" s="55">
        <f t="shared" si="257"/>
        <v>-9712254.5492930785</v>
      </c>
      <c r="AC1594" s="55">
        <f t="shared" si="258"/>
        <v>-603338.31233788095</v>
      </c>
      <c r="AD1594" s="55">
        <f t="shared" si="259"/>
        <v>0</v>
      </c>
      <c r="AE1594" s="14">
        <f t="shared" si="260"/>
        <v>1</v>
      </c>
      <c r="AF1594" s="14">
        <f>PRODUCT($AE$3:$AE1594)</f>
        <v>1.549318229084294</v>
      </c>
      <c r="AG1594" s="120">
        <f>(POWER(AF1594,1/COUNTA($J$3:$J1594))-1)*360/28</f>
        <v>0.10870794921864459</v>
      </c>
    </row>
    <row r="1595" spans="20:33" x14ac:dyDescent="0.25">
      <c r="T1595" s="4">
        <f t="shared" si="261"/>
        <v>0.11244999999999999</v>
      </c>
      <c r="U1595" s="55">
        <f t="shared" si="262"/>
        <v>0</v>
      </c>
      <c r="V1595" s="55">
        <f t="shared" si="253"/>
        <v>0</v>
      </c>
      <c r="Y1595" s="55">
        <f t="shared" si="254"/>
        <v>0</v>
      </c>
      <c r="Z1595" s="55">
        <f t="shared" si="255"/>
        <v>0</v>
      </c>
      <c r="AA1595" s="55">
        <f t="shared" si="256"/>
        <v>9108916.2369551975</v>
      </c>
      <c r="AB1595" s="55">
        <f t="shared" si="257"/>
        <v>-9712254.5492930785</v>
      </c>
      <c r="AC1595" s="55">
        <f t="shared" si="258"/>
        <v>-603338.31233788095</v>
      </c>
      <c r="AD1595" s="55">
        <f t="shared" si="259"/>
        <v>0</v>
      </c>
      <c r="AE1595" s="14">
        <f t="shared" si="260"/>
        <v>1</v>
      </c>
      <c r="AF1595" s="14">
        <f>PRODUCT($AE$3:$AE1595)</f>
        <v>1.549318229084294</v>
      </c>
      <c r="AG1595" s="120">
        <f>(POWER(AF1595,1/COUNTA($J$3:$J1595))-1)*360/28</f>
        <v>0.10870794921864459</v>
      </c>
    </row>
    <row r="1596" spans="20:33" x14ac:dyDescent="0.25">
      <c r="T1596" s="4">
        <f t="shared" si="261"/>
        <v>0.11244999999999999</v>
      </c>
      <c r="U1596" s="55">
        <f t="shared" si="262"/>
        <v>0</v>
      </c>
      <c r="V1596" s="55">
        <f t="shared" si="253"/>
        <v>0</v>
      </c>
      <c r="Y1596" s="55">
        <f t="shared" si="254"/>
        <v>0</v>
      </c>
      <c r="Z1596" s="55">
        <f t="shared" si="255"/>
        <v>0</v>
      </c>
      <c r="AA1596" s="55">
        <f t="shared" si="256"/>
        <v>9108916.2369551975</v>
      </c>
      <c r="AB1596" s="55">
        <f t="shared" si="257"/>
        <v>-9712254.5492930785</v>
      </c>
      <c r="AC1596" s="55">
        <f t="shared" si="258"/>
        <v>-603338.31233788095</v>
      </c>
      <c r="AD1596" s="55">
        <f t="shared" si="259"/>
        <v>0</v>
      </c>
      <c r="AE1596" s="14">
        <f t="shared" si="260"/>
        <v>1</v>
      </c>
      <c r="AF1596" s="14">
        <f>PRODUCT($AE$3:$AE1596)</f>
        <v>1.549318229084294</v>
      </c>
      <c r="AG1596" s="120">
        <f>(POWER(AF1596,1/COUNTA($J$3:$J1596))-1)*360/28</f>
        <v>0.10870794921864459</v>
      </c>
    </row>
    <row r="1597" spans="20:33" x14ac:dyDescent="0.25">
      <c r="T1597" s="4">
        <f t="shared" si="261"/>
        <v>0.11244999999999999</v>
      </c>
      <c r="U1597" s="55">
        <f t="shared" si="262"/>
        <v>0</v>
      </c>
      <c r="V1597" s="55">
        <f t="shared" si="253"/>
        <v>0</v>
      </c>
      <c r="Y1597" s="55">
        <f t="shared" si="254"/>
        <v>0</v>
      </c>
      <c r="Z1597" s="55">
        <f t="shared" si="255"/>
        <v>0</v>
      </c>
      <c r="AA1597" s="55">
        <f t="shared" si="256"/>
        <v>9108916.2369551975</v>
      </c>
      <c r="AB1597" s="55">
        <f t="shared" si="257"/>
        <v>-9712254.5492930785</v>
      </c>
      <c r="AC1597" s="55">
        <f t="shared" si="258"/>
        <v>-603338.31233788095</v>
      </c>
      <c r="AD1597" s="55">
        <f t="shared" si="259"/>
        <v>0</v>
      </c>
      <c r="AE1597" s="14">
        <f t="shared" si="260"/>
        <v>1</v>
      </c>
      <c r="AF1597" s="14">
        <f>PRODUCT($AE$3:$AE1597)</f>
        <v>1.549318229084294</v>
      </c>
      <c r="AG1597" s="120">
        <f>(POWER(AF1597,1/COUNTA($J$3:$J1597))-1)*360/28</f>
        <v>0.10870794921864459</v>
      </c>
    </row>
    <row r="1598" spans="20:33" x14ac:dyDescent="0.25">
      <c r="T1598" s="4">
        <f t="shared" si="261"/>
        <v>0.11244999999999999</v>
      </c>
      <c r="U1598" s="55">
        <f t="shared" si="262"/>
        <v>0</v>
      </c>
      <c r="V1598" s="55">
        <f t="shared" si="253"/>
        <v>0</v>
      </c>
      <c r="Y1598" s="55">
        <f t="shared" si="254"/>
        <v>0</v>
      </c>
      <c r="Z1598" s="55">
        <f t="shared" si="255"/>
        <v>0</v>
      </c>
      <c r="AA1598" s="55">
        <f t="shared" si="256"/>
        <v>9108916.2369551975</v>
      </c>
      <c r="AB1598" s="55">
        <f t="shared" si="257"/>
        <v>-9712254.5492930785</v>
      </c>
      <c r="AC1598" s="55">
        <f t="shared" si="258"/>
        <v>-603338.31233788095</v>
      </c>
      <c r="AD1598" s="55">
        <f t="shared" si="259"/>
        <v>0</v>
      </c>
      <c r="AE1598" s="14">
        <f t="shared" si="260"/>
        <v>1</v>
      </c>
      <c r="AF1598" s="14">
        <f>PRODUCT($AE$3:$AE1598)</f>
        <v>1.549318229084294</v>
      </c>
      <c r="AG1598" s="120">
        <f>(POWER(AF1598,1/COUNTA($J$3:$J1598))-1)*360/28</f>
        <v>0.10870794921864459</v>
      </c>
    </row>
    <row r="1599" spans="20:33" x14ac:dyDescent="0.25">
      <c r="T1599" s="4">
        <f t="shared" si="261"/>
        <v>0.11244999999999999</v>
      </c>
      <c r="U1599" s="55">
        <f t="shared" si="262"/>
        <v>0</v>
      </c>
      <c r="V1599" s="55">
        <f t="shared" si="253"/>
        <v>0</v>
      </c>
      <c r="Y1599" s="55">
        <f t="shared" si="254"/>
        <v>0</v>
      </c>
      <c r="Z1599" s="55">
        <f t="shared" si="255"/>
        <v>0</v>
      </c>
      <c r="AA1599" s="55">
        <f t="shared" si="256"/>
        <v>9108916.2369551975</v>
      </c>
      <c r="AB1599" s="55">
        <f t="shared" si="257"/>
        <v>-9712254.5492930785</v>
      </c>
      <c r="AC1599" s="55">
        <f t="shared" si="258"/>
        <v>-603338.31233788095</v>
      </c>
      <c r="AD1599" s="55">
        <f t="shared" si="259"/>
        <v>0</v>
      </c>
      <c r="AE1599" s="14">
        <f t="shared" si="260"/>
        <v>1</v>
      </c>
      <c r="AF1599" s="14">
        <f>PRODUCT($AE$3:$AE1599)</f>
        <v>1.549318229084294</v>
      </c>
      <c r="AG1599" s="120">
        <f>(POWER(AF1599,1/COUNTA($J$3:$J1599))-1)*360/28</f>
        <v>0.10870794921864459</v>
      </c>
    </row>
    <row r="1600" spans="20:33" x14ac:dyDescent="0.25">
      <c r="T1600" s="4">
        <f t="shared" si="261"/>
        <v>0.11244999999999999</v>
      </c>
      <c r="U1600" s="55">
        <f t="shared" si="262"/>
        <v>0</v>
      </c>
      <c r="V1600" s="55">
        <f t="shared" si="253"/>
        <v>0</v>
      </c>
      <c r="Y1600" s="55">
        <f t="shared" si="254"/>
        <v>0</v>
      </c>
      <c r="Z1600" s="55">
        <f t="shared" si="255"/>
        <v>0</v>
      </c>
      <c r="AA1600" s="55">
        <f t="shared" si="256"/>
        <v>9108916.2369551975</v>
      </c>
      <c r="AB1600" s="55">
        <f t="shared" si="257"/>
        <v>-9712254.5492930785</v>
      </c>
      <c r="AC1600" s="55">
        <f t="shared" si="258"/>
        <v>-603338.31233788095</v>
      </c>
      <c r="AD1600" s="55">
        <f t="shared" si="259"/>
        <v>0</v>
      </c>
      <c r="AE1600" s="14">
        <f t="shared" si="260"/>
        <v>1</v>
      </c>
      <c r="AF1600" s="14">
        <f>PRODUCT($AE$3:$AE1600)</f>
        <v>1.549318229084294</v>
      </c>
      <c r="AG1600" s="120">
        <f>(POWER(AF1600,1/COUNTA($J$3:$J1600))-1)*360/28</f>
        <v>0.10870794921864459</v>
      </c>
    </row>
    <row r="1601" spans="20:33" x14ac:dyDescent="0.25">
      <c r="T1601" s="4">
        <f t="shared" si="261"/>
        <v>0.11244999999999999</v>
      </c>
      <c r="U1601" s="55">
        <f t="shared" si="262"/>
        <v>0</v>
      </c>
      <c r="V1601" s="55">
        <f t="shared" si="253"/>
        <v>0</v>
      </c>
      <c r="Y1601" s="55">
        <f t="shared" si="254"/>
        <v>0</v>
      </c>
      <c r="Z1601" s="55">
        <f t="shared" si="255"/>
        <v>0</v>
      </c>
      <c r="AA1601" s="55">
        <f t="shared" si="256"/>
        <v>9108916.2369551975</v>
      </c>
      <c r="AB1601" s="55">
        <f t="shared" si="257"/>
        <v>-9712254.5492930785</v>
      </c>
      <c r="AC1601" s="55">
        <f t="shared" si="258"/>
        <v>-603338.31233788095</v>
      </c>
      <c r="AD1601" s="55">
        <f t="shared" si="259"/>
        <v>0</v>
      </c>
      <c r="AE1601" s="14">
        <f t="shared" si="260"/>
        <v>1</v>
      </c>
      <c r="AF1601" s="14">
        <f>PRODUCT($AE$3:$AE1601)</f>
        <v>1.549318229084294</v>
      </c>
      <c r="AG1601" s="120">
        <f>(POWER(AF1601,1/COUNTA($J$3:$J1601))-1)*360/28</f>
        <v>0.10870794921864459</v>
      </c>
    </row>
    <row r="1602" spans="20:33" x14ac:dyDescent="0.25">
      <c r="T1602" s="4">
        <f t="shared" si="261"/>
        <v>0.11244999999999999</v>
      </c>
      <c r="U1602" s="55">
        <f t="shared" si="262"/>
        <v>0</v>
      </c>
      <c r="V1602" s="55">
        <f t="shared" si="253"/>
        <v>0</v>
      </c>
      <c r="Y1602" s="55">
        <f t="shared" si="254"/>
        <v>0</v>
      </c>
      <c r="Z1602" s="55">
        <f t="shared" si="255"/>
        <v>0</v>
      </c>
      <c r="AA1602" s="55">
        <f t="shared" si="256"/>
        <v>9108916.2369551975</v>
      </c>
      <c r="AB1602" s="55">
        <f t="shared" si="257"/>
        <v>-9712254.5492930785</v>
      </c>
      <c r="AC1602" s="55">
        <f t="shared" si="258"/>
        <v>-603338.31233788095</v>
      </c>
      <c r="AD1602" s="55">
        <f t="shared" si="259"/>
        <v>0</v>
      </c>
      <c r="AE1602" s="14">
        <f t="shared" si="260"/>
        <v>1</v>
      </c>
      <c r="AF1602" s="14">
        <f>PRODUCT($AE$3:$AE1602)</f>
        <v>1.549318229084294</v>
      </c>
      <c r="AG1602" s="120">
        <f>(POWER(AF1602,1/COUNTA($J$3:$J1602))-1)*360/28</f>
        <v>0.10870794921864459</v>
      </c>
    </row>
    <row r="1603" spans="20:33" x14ac:dyDescent="0.25">
      <c r="T1603" s="4">
        <f t="shared" si="261"/>
        <v>0.11244999999999999</v>
      </c>
      <c r="U1603" s="55">
        <f t="shared" si="262"/>
        <v>0</v>
      </c>
      <c r="V1603" s="55">
        <f t="shared" si="253"/>
        <v>0</v>
      </c>
      <c r="Y1603" s="55">
        <f t="shared" si="254"/>
        <v>0</v>
      </c>
      <c r="Z1603" s="55">
        <f t="shared" si="255"/>
        <v>0</v>
      </c>
      <c r="AA1603" s="55">
        <f t="shared" si="256"/>
        <v>9108916.2369551975</v>
      </c>
      <c r="AB1603" s="55">
        <f t="shared" si="257"/>
        <v>-9712254.5492930785</v>
      </c>
      <c r="AC1603" s="55">
        <f t="shared" si="258"/>
        <v>-603338.31233788095</v>
      </c>
      <c r="AD1603" s="55">
        <f t="shared" si="259"/>
        <v>0</v>
      </c>
      <c r="AE1603" s="14">
        <f t="shared" si="260"/>
        <v>1</v>
      </c>
      <c r="AF1603" s="14">
        <f>PRODUCT($AE$3:$AE1603)</f>
        <v>1.549318229084294</v>
      </c>
      <c r="AG1603" s="120">
        <f>(POWER(AF1603,1/COUNTA($J$3:$J1603))-1)*360/28</f>
        <v>0.10870794921864459</v>
      </c>
    </row>
    <row r="1604" spans="20:33" x14ac:dyDescent="0.25">
      <c r="T1604" s="4">
        <f t="shared" si="261"/>
        <v>0.11244999999999999</v>
      </c>
      <c r="U1604" s="55">
        <f t="shared" si="262"/>
        <v>0</v>
      </c>
      <c r="V1604" s="55">
        <f t="shared" ref="V1604:V1667" si="263">+N1604+U1604</f>
        <v>0</v>
      </c>
      <c r="Y1604" s="55">
        <f t="shared" si="254"/>
        <v>0</v>
      </c>
      <c r="Z1604" s="55">
        <f t="shared" si="255"/>
        <v>0</v>
      </c>
      <c r="AA1604" s="55">
        <f t="shared" si="256"/>
        <v>9108916.2369551975</v>
      </c>
      <c r="AB1604" s="55">
        <f t="shared" si="257"/>
        <v>-9712254.5492930785</v>
      </c>
      <c r="AC1604" s="55">
        <f t="shared" si="258"/>
        <v>-603338.31233788095</v>
      </c>
      <c r="AD1604" s="55">
        <f t="shared" si="259"/>
        <v>0</v>
      </c>
      <c r="AE1604" s="14">
        <f t="shared" si="260"/>
        <v>1</v>
      </c>
      <c r="AF1604" s="14">
        <f>PRODUCT($AE$3:$AE1604)</f>
        <v>1.549318229084294</v>
      </c>
      <c r="AG1604" s="120">
        <f>(POWER(AF1604,1/COUNTA($J$3:$J1604))-1)*360/28</f>
        <v>0.10870794921864459</v>
      </c>
    </row>
    <row r="1605" spans="20:33" x14ac:dyDescent="0.25">
      <c r="T1605" s="4">
        <f t="shared" si="261"/>
        <v>0.11244999999999999</v>
      </c>
      <c r="U1605" s="55">
        <f t="shared" si="262"/>
        <v>0</v>
      </c>
      <c r="V1605" s="55">
        <f t="shared" si="263"/>
        <v>0</v>
      </c>
      <c r="Y1605" s="55">
        <f t="shared" si="254"/>
        <v>0</v>
      </c>
      <c r="Z1605" s="55">
        <f t="shared" si="255"/>
        <v>0</v>
      </c>
      <c r="AA1605" s="55">
        <f t="shared" si="256"/>
        <v>9108916.2369551975</v>
      </c>
      <c r="AB1605" s="55">
        <f t="shared" si="257"/>
        <v>-9712254.5492930785</v>
      </c>
      <c r="AC1605" s="55">
        <f t="shared" si="258"/>
        <v>-603338.31233788095</v>
      </c>
      <c r="AD1605" s="55">
        <f t="shared" si="259"/>
        <v>0</v>
      </c>
      <c r="AE1605" s="14">
        <f t="shared" si="260"/>
        <v>1</v>
      </c>
      <c r="AF1605" s="14">
        <f>PRODUCT($AE$3:$AE1605)</f>
        <v>1.549318229084294</v>
      </c>
      <c r="AG1605" s="120">
        <f>(POWER(AF1605,1/COUNTA($J$3:$J1605))-1)*360/28</f>
        <v>0.10870794921864459</v>
      </c>
    </row>
    <row r="1606" spans="20:33" x14ac:dyDescent="0.25">
      <c r="T1606" s="4">
        <f t="shared" si="261"/>
        <v>0.11244999999999999</v>
      </c>
      <c r="U1606" s="55">
        <f t="shared" si="262"/>
        <v>0</v>
      </c>
      <c r="V1606" s="55">
        <f t="shared" si="263"/>
        <v>0</v>
      </c>
      <c r="Y1606" s="55">
        <f t="shared" ref="Y1606:Y1669" si="264">+P1606*X1606</f>
        <v>0</v>
      </c>
      <c r="Z1606" s="55">
        <f t="shared" ref="Z1606:Z1669" si="265">+S1606*$Z$2*$Q1606/360</f>
        <v>0</v>
      </c>
      <c r="AA1606" s="55">
        <f t="shared" ref="AA1606:AA1669" si="266">+AA1605*(1+$Z$2*$Q1606/360)+Z1606</f>
        <v>9108916.2369551975</v>
      </c>
      <c r="AB1606" s="55">
        <f t="shared" ref="AB1606:AB1669" si="267">+AB1605*(1+$W1606*$Q1606/360)+O1606</f>
        <v>-9712254.5492930785</v>
      </c>
      <c r="AC1606" s="55">
        <f t="shared" ref="AC1606:AC1669" si="268">+AA1606+AB1606</f>
        <v>-603338.31233788095</v>
      </c>
      <c r="AD1606" s="55">
        <f t="shared" ref="AD1606:AD1669" si="269">+AC1606*X1606</f>
        <v>0</v>
      </c>
      <c r="AE1606" s="14">
        <f t="shared" ref="AE1606:AE1669" si="270">+(1+W1606*Q1606/360)</f>
        <v>1</v>
      </c>
      <c r="AF1606" s="14">
        <f>PRODUCT($AE$3:$AE1606)</f>
        <v>1.549318229084294</v>
      </c>
      <c r="AG1606" s="120">
        <f>(POWER(AF1606,1/COUNTA($J$3:$J1606))-1)*360/28</f>
        <v>0.10870794921864459</v>
      </c>
    </row>
    <row r="1607" spans="20:33" x14ac:dyDescent="0.25">
      <c r="T1607" s="4">
        <f t="shared" si="261"/>
        <v>0.11244999999999999</v>
      </c>
      <c r="U1607" s="55">
        <f t="shared" si="262"/>
        <v>0</v>
      </c>
      <c r="V1607" s="55">
        <f t="shared" si="263"/>
        <v>0</v>
      </c>
      <c r="Y1607" s="55">
        <f t="shared" si="264"/>
        <v>0</v>
      </c>
      <c r="Z1607" s="55">
        <f t="shared" si="265"/>
        <v>0</v>
      </c>
      <c r="AA1607" s="55">
        <f t="shared" si="266"/>
        <v>9108916.2369551975</v>
      </c>
      <c r="AB1607" s="55">
        <f t="shared" si="267"/>
        <v>-9712254.5492930785</v>
      </c>
      <c r="AC1607" s="55">
        <f t="shared" si="268"/>
        <v>-603338.31233788095</v>
      </c>
      <c r="AD1607" s="55">
        <f t="shared" si="269"/>
        <v>0</v>
      </c>
      <c r="AE1607" s="14">
        <f t="shared" si="270"/>
        <v>1</v>
      </c>
      <c r="AF1607" s="14">
        <f>PRODUCT($AE$3:$AE1607)</f>
        <v>1.549318229084294</v>
      </c>
      <c r="AG1607" s="120">
        <f>(POWER(AF1607,1/COUNTA($J$3:$J1607))-1)*360/28</f>
        <v>0.10870794921864459</v>
      </c>
    </row>
    <row r="1608" spans="20:33" x14ac:dyDescent="0.25">
      <c r="T1608" s="4">
        <f t="shared" si="261"/>
        <v>0.11244999999999999</v>
      </c>
      <c r="U1608" s="55">
        <f t="shared" si="262"/>
        <v>0</v>
      </c>
      <c r="V1608" s="55">
        <f t="shared" si="263"/>
        <v>0</v>
      </c>
      <c r="Y1608" s="55">
        <f t="shared" si="264"/>
        <v>0</v>
      </c>
      <c r="Z1608" s="55">
        <f t="shared" si="265"/>
        <v>0</v>
      </c>
      <c r="AA1608" s="55">
        <f t="shared" si="266"/>
        <v>9108916.2369551975</v>
      </c>
      <c r="AB1608" s="55">
        <f t="shared" si="267"/>
        <v>-9712254.5492930785</v>
      </c>
      <c r="AC1608" s="55">
        <f t="shared" si="268"/>
        <v>-603338.31233788095</v>
      </c>
      <c r="AD1608" s="55">
        <f t="shared" si="269"/>
        <v>0</v>
      </c>
      <c r="AE1608" s="14">
        <f t="shared" si="270"/>
        <v>1</v>
      </c>
      <c r="AF1608" s="14">
        <f>PRODUCT($AE$3:$AE1608)</f>
        <v>1.549318229084294</v>
      </c>
      <c r="AG1608" s="120">
        <f>(POWER(AF1608,1/COUNTA($J$3:$J1608))-1)*360/28</f>
        <v>0.10870794921864459</v>
      </c>
    </row>
    <row r="1609" spans="20:33" x14ac:dyDescent="0.25">
      <c r="T1609" s="4">
        <f t="shared" si="261"/>
        <v>0.11244999999999999</v>
      </c>
      <c r="U1609" s="55">
        <f t="shared" si="262"/>
        <v>0</v>
      </c>
      <c r="V1609" s="55">
        <f t="shared" si="263"/>
        <v>0</v>
      </c>
      <c r="Y1609" s="55">
        <f t="shared" si="264"/>
        <v>0</v>
      </c>
      <c r="Z1609" s="55">
        <f t="shared" si="265"/>
        <v>0</v>
      </c>
      <c r="AA1609" s="55">
        <f t="shared" si="266"/>
        <v>9108916.2369551975</v>
      </c>
      <c r="AB1609" s="55">
        <f t="shared" si="267"/>
        <v>-9712254.5492930785</v>
      </c>
      <c r="AC1609" s="55">
        <f t="shared" si="268"/>
        <v>-603338.31233788095</v>
      </c>
      <c r="AD1609" s="55">
        <f t="shared" si="269"/>
        <v>0</v>
      </c>
      <c r="AE1609" s="14">
        <f t="shared" si="270"/>
        <v>1</v>
      </c>
      <c r="AF1609" s="14">
        <f>PRODUCT($AE$3:$AE1609)</f>
        <v>1.549318229084294</v>
      </c>
      <c r="AG1609" s="120">
        <f>(POWER(AF1609,1/COUNTA($J$3:$J1609))-1)*360/28</f>
        <v>0.10870794921864459</v>
      </c>
    </row>
    <row r="1610" spans="20:33" x14ac:dyDescent="0.25">
      <c r="T1610" s="4">
        <f t="shared" si="261"/>
        <v>0.11244999999999999</v>
      </c>
      <c r="U1610" s="55">
        <f t="shared" si="262"/>
        <v>0</v>
      </c>
      <c r="V1610" s="55">
        <f t="shared" si="263"/>
        <v>0</v>
      </c>
      <c r="Y1610" s="55">
        <f t="shared" si="264"/>
        <v>0</v>
      </c>
      <c r="Z1610" s="55">
        <f t="shared" si="265"/>
        <v>0</v>
      </c>
      <c r="AA1610" s="55">
        <f t="shared" si="266"/>
        <v>9108916.2369551975</v>
      </c>
      <c r="AB1610" s="55">
        <f t="shared" si="267"/>
        <v>-9712254.5492930785</v>
      </c>
      <c r="AC1610" s="55">
        <f t="shared" si="268"/>
        <v>-603338.31233788095</v>
      </c>
      <c r="AD1610" s="55">
        <f t="shared" si="269"/>
        <v>0</v>
      </c>
      <c r="AE1610" s="14">
        <f t="shared" si="270"/>
        <v>1</v>
      </c>
      <c r="AF1610" s="14">
        <f>PRODUCT($AE$3:$AE1610)</f>
        <v>1.549318229084294</v>
      </c>
      <c r="AG1610" s="120">
        <f>(POWER(AF1610,1/COUNTA($J$3:$J1610))-1)*360/28</f>
        <v>0.10870794921864459</v>
      </c>
    </row>
    <row r="1611" spans="20:33" x14ac:dyDescent="0.25">
      <c r="T1611" s="4">
        <f t="shared" si="261"/>
        <v>0.11244999999999999</v>
      </c>
      <c r="U1611" s="55">
        <f t="shared" si="262"/>
        <v>0</v>
      </c>
      <c r="V1611" s="55">
        <f t="shared" si="263"/>
        <v>0</v>
      </c>
      <c r="Y1611" s="55">
        <f t="shared" si="264"/>
        <v>0</v>
      </c>
      <c r="Z1611" s="55">
        <f t="shared" si="265"/>
        <v>0</v>
      </c>
      <c r="AA1611" s="55">
        <f t="shared" si="266"/>
        <v>9108916.2369551975</v>
      </c>
      <c r="AB1611" s="55">
        <f t="shared" si="267"/>
        <v>-9712254.5492930785</v>
      </c>
      <c r="AC1611" s="55">
        <f t="shared" si="268"/>
        <v>-603338.31233788095</v>
      </c>
      <c r="AD1611" s="55">
        <f t="shared" si="269"/>
        <v>0</v>
      </c>
      <c r="AE1611" s="14">
        <f t="shared" si="270"/>
        <v>1</v>
      </c>
      <c r="AF1611" s="14">
        <f>PRODUCT($AE$3:$AE1611)</f>
        <v>1.549318229084294</v>
      </c>
      <c r="AG1611" s="120">
        <f>(POWER(AF1611,1/COUNTA($J$3:$J1611))-1)*360/28</f>
        <v>0.10870794921864459</v>
      </c>
    </row>
    <row r="1612" spans="20:33" x14ac:dyDescent="0.25">
      <c r="T1612" s="4">
        <f t="shared" si="261"/>
        <v>0.11244999999999999</v>
      </c>
      <c r="U1612" s="55">
        <f t="shared" si="262"/>
        <v>0</v>
      </c>
      <c r="V1612" s="55">
        <f t="shared" si="263"/>
        <v>0</v>
      </c>
      <c r="Y1612" s="55">
        <f t="shared" si="264"/>
        <v>0</v>
      </c>
      <c r="Z1612" s="55">
        <f t="shared" si="265"/>
        <v>0</v>
      </c>
      <c r="AA1612" s="55">
        <f t="shared" si="266"/>
        <v>9108916.2369551975</v>
      </c>
      <c r="AB1612" s="55">
        <f t="shared" si="267"/>
        <v>-9712254.5492930785</v>
      </c>
      <c r="AC1612" s="55">
        <f t="shared" si="268"/>
        <v>-603338.31233788095</v>
      </c>
      <c r="AD1612" s="55">
        <f t="shared" si="269"/>
        <v>0</v>
      </c>
      <c r="AE1612" s="14">
        <f t="shared" si="270"/>
        <v>1</v>
      </c>
      <c r="AF1612" s="14">
        <f>PRODUCT($AE$3:$AE1612)</f>
        <v>1.549318229084294</v>
      </c>
      <c r="AG1612" s="120">
        <f>(POWER(AF1612,1/COUNTA($J$3:$J1612))-1)*360/28</f>
        <v>0.10870794921864459</v>
      </c>
    </row>
    <row r="1613" spans="20:33" x14ac:dyDescent="0.25">
      <c r="T1613" s="4">
        <f t="shared" si="261"/>
        <v>0.11244999999999999</v>
      </c>
      <c r="U1613" s="55">
        <f t="shared" si="262"/>
        <v>0</v>
      </c>
      <c r="V1613" s="55">
        <f t="shared" si="263"/>
        <v>0</v>
      </c>
      <c r="Y1613" s="55">
        <f t="shared" si="264"/>
        <v>0</v>
      </c>
      <c r="Z1613" s="55">
        <f t="shared" si="265"/>
        <v>0</v>
      </c>
      <c r="AA1613" s="55">
        <f t="shared" si="266"/>
        <v>9108916.2369551975</v>
      </c>
      <c r="AB1613" s="55">
        <f t="shared" si="267"/>
        <v>-9712254.5492930785</v>
      </c>
      <c r="AC1613" s="55">
        <f t="shared" si="268"/>
        <v>-603338.31233788095</v>
      </c>
      <c r="AD1613" s="55">
        <f t="shared" si="269"/>
        <v>0</v>
      </c>
      <c r="AE1613" s="14">
        <f t="shared" si="270"/>
        <v>1</v>
      </c>
      <c r="AF1613" s="14">
        <f>PRODUCT($AE$3:$AE1613)</f>
        <v>1.549318229084294</v>
      </c>
      <c r="AG1613" s="120">
        <f>(POWER(AF1613,1/COUNTA($J$3:$J1613))-1)*360/28</f>
        <v>0.10870794921864459</v>
      </c>
    </row>
    <row r="1614" spans="20:33" x14ac:dyDescent="0.25">
      <c r="T1614" s="4">
        <f t="shared" si="261"/>
        <v>0.11244999999999999</v>
      </c>
      <c r="U1614" s="55">
        <f t="shared" si="262"/>
        <v>0</v>
      </c>
      <c r="V1614" s="55">
        <f t="shared" si="263"/>
        <v>0</v>
      </c>
      <c r="Y1614" s="55">
        <f t="shared" si="264"/>
        <v>0</v>
      </c>
      <c r="Z1614" s="55">
        <f t="shared" si="265"/>
        <v>0</v>
      </c>
      <c r="AA1614" s="55">
        <f t="shared" si="266"/>
        <v>9108916.2369551975</v>
      </c>
      <c r="AB1614" s="55">
        <f t="shared" si="267"/>
        <v>-9712254.5492930785</v>
      </c>
      <c r="AC1614" s="55">
        <f t="shared" si="268"/>
        <v>-603338.31233788095</v>
      </c>
      <c r="AD1614" s="55">
        <f t="shared" si="269"/>
        <v>0</v>
      </c>
      <c r="AE1614" s="14">
        <f t="shared" si="270"/>
        <v>1</v>
      </c>
      <c r="AF1614" s="14">
        <f>PRODUCT($AE$3:$AE1614)</f>
        <v>1.549318229084294</v>
      </c>
      <c r="AG1614" s="120">
        <f>(POWER(AF1614,1/COUNTA($J$3:$J1614))-1)*360/28</f>
        <v>0.10870794921864459</v>
      </c>
    </row>
    <row r="1615" spans="20:33" x14ac:dyDescent="0.25">
      <c r="T1615" s="4">
        <f t="shared" si="261"/>
        <v>0.11244999999999999</v>
      </c>
      <c r="U1615" s="55">
        <f t="shared" si="262"/>
        <v>0</v>
      </c>
      <c r="V1615" s="55">
        <f t="shared" si="263"/>
        <v>0</v>
      </c>
      <c r="Y1615" s="55">
        <f t="shared" si="264"/>
        <v>0</v>
      </c>
      <c r="Z1615" s="55">
        <f t="shared" si="265"/>
        <v>0</v>
      </c>
      <c r="AA1615" s="55">
        <f t="shared" si="266"/>
        <v>9108916.2369551975</v>
      </c>
      <c r="AB1615" s="55">
        <f t="shared" si="267"/>
        <v>-9712254.5492930785</v>
      </c>
      <c r="AC1615" s="55">
        <f t="shared" si="268"/>
        <v>-603338.31233788095</v>
      </c>
      <c r="AD1615" s="55">
        <f t="shared" si="269"/>
        <v>0</v>
      </c>
      <c r="AE1615" s="14">
        <f t="shared" si="270"/>
        <v>1</v>
      </c>
      <c r="AF1615" s="14">
        <f>PRODUCT($AE$3:$AE1615)</f>
        <v>1.549318229084294</v>
      </c>
      <c r="AG1615" s="120">
        <f>(POWER(AF1615,1/COUNTA($J$3:$J1615))-1)*360/28</f>
        <v>0.10870794921864459</v>
      </c>
    </row>
    <row r="1616" spans="20:33" x14ac:dyDescent="0.25">
      <c r="T1616" s="4">
        <f t="shared" si="261"/>
        <v>0.11244999999999999</v>
      </c>
      <c r="U1616" s="55">
        <f t="shared" si="262"/>
        <v>0</v>
      </c>
      <c r="V1616" s="55">
        <f t="shared" si="263"/>
        <v>0</v>
      </c>
      <c r="Y1616" s="55">
        <f t="shared" si="264"/>
        <v>0</v>
      </c>
      <c r="Z1616" s="55">
        <f t="shared" si="265"/>
        <v>0</v>
      </c>
      <c r="AA1616" s="55">
        <f t="shared" si="266"/>
        <v>9108916.2369551975</v>
      </c>
      <c r="AB1616" s="55">
        <f t="shared" si="267"/>
        <v>-9712254.5492930785</v>
      </c>
      <c r="AC1616" s="55">
        <f t="shared" si="268"/>
        <v>-603338.31233788095</v>
      </c>
      <c r="AD1616" s="55">
        <f t="shared" si="269"/>
        <v>0</v>
      </c>
      <c r="AE1616" s="14">
        <f t="shared" si="270"/>
        <v>1</v>
      </c>
      <c r="AF1616" s="14">
        <f>PRODUCT($AE$3:$AE1616)</f>
        <v>1.549318229084294</v>
      </c>
      <c r="AG1616" s="120">
        <f>(POWER(AF1616,1/COUNTA($J$3:$J1616))-1)*360/28</f>
        <v>0.10870794921864459</v>
      </c>
    </row>
    <row r="1617" spans="20:33" x14ac:dyDescent="0.25">
      <c r="T1617" s="4">
        <f t="shared" si="261"/>
        <v>0.11244999999999999</v>
      </c>
      <c r="U1617" s="55">
        <f t="shared" si="262"/>
        <v>0</v>
      </c>
      <c r="V1617" s="55">
        <f t="shared" si="263"/>
        <v>0</v>
      </c>
      <c r="Y1617" s="55">
        <f t="shared" si="264"/>
        <v>0</v>
      </c>
      <c r="Z1617" s="55">
        <f t="shared" si="265"/>
        <v>0</v>
      </c>
      <c r="AA1617" s="55">
        <f t="shared" si="266"/>
        <v>9108916.2369551975</v>
      </c>
      <c r="AB1617" s="55">
        <f t="shared" si="267"/>
        <v>-9712254.5492930785</v>
      </c>
      <c r="AC1617" s="55">
        <f t="shared" si="268"/>
        <v>-603338.31233788095</v>
      </c>
      <c r="AD1617" s="55">
        <f t="shared" si="269"/>
        <v>0</v>
      </c>
      <c r="AE1617" s="14">
        <f t="shared" si="270"/>
        <v>1</v>
      </c>
      <c r="AF1617" s="14">
        <f>PRODUCT($AE$3:$AE1617)</f>
        <v>1.549318229084294</v>
      </c>
      <c r="AG1617" s="120">
        <f>(POWER(AF1617,1/COUNTA($J$3:$J1617))-1)*360/28</f>
        <v>0.10870794921864459</v>
      </c>
    </row>
    <row r="1618" spans="20:33" x14ac:dyDescent="0.25">
      <c r="T1618" s="4">
        <f t="shared" si="261"/>
        <v>0.11244999999999999</v>
      </c>
      <c r="U1618" s="55">
        <f t="shared" si="262"/>
        <v>0</v>
      </c>
      <c r="V1618" s="55">
        <f t="shared" si="263"/>
        <v>0</v>
      </c>
      <c r="Y1618" s="55">
        <f t="shared" si="264"/>
        <v>0</v>
      </c>
      <c r="Z1618" s="55">
        <f t="shared" si="265"/>
        <v>0</v>
      </c>
      <c r="AA1618" s="55">
        <f t="shared" si="266"/>
        <v>9108916.2369551975</v>
      </c>
      <c r="AB1618" s="55">
        <f t="shared" si="267"/>
        <v>-9712254.5492930785</v>
      </c>
      <c r="AC1618" s="55">
        <f t="shared" si="268"/>
        <v>-603338.31233788095</v>
      </c>
      <c r="AD1618" s="55">
        <f t="shared" si="269"/>
        <v>0</v>
      </c>
      <c r="AE1618" s="14">
        <f t="shared" si="270"/>
        <v>1</v>
      </c>
      <c r="AF1618" s="14">
        <f>PRODUCT($AE$3:$AE1618)</f>
        <v>1.549318229084294</v>
      </c>
      <c r="AG1618" s="120">
        <f>(POWER(AF1618,1/COUNTA($J$3:$J1618))-1)*360/28</f>
        <v>0.10870794921864459</v>
      </c>
    </row>
    <row r="1619" spans="20:33" x14ac:dyDescent="0.25">
      <c r="T1619" s="4">
        <f t="shared" si="261"/>
        <v>0.11244999999999999</v>
      </c>
      <c r="U1619" s="55">
        <f t="shared" si="262"/>
        <v>0</v>
      </c>
      <c r="V1619" s="55">
        <f t="shared" si="263"/>
        <v>0</v>
      </c>
      <c r="Y1619" s="55">
        <f t="shared" si="264"/>
        <v>0</v>
      </c>
      <c r="Z1619" s="55">
        <f t="shared" si="265"/>
        <v>0</v>
      </c>
      <c r="AA1619" s="55">
        <f t="shared" si="266"/>
        <v>9108916.2369551975</v>
      </c>
      <c r="AB1619" s="55">
        <f t="shared" si="267"/>
        <v>-9712254.5492930785</v>
      </c>
      <c r="AC1619" s="55">
        <f t="shared" si="268"/>
        <v>-603338.31233788095</v>
      </c>
      <c r="AD1619" s="55">
        <f t="shared" si="269"/>
        <v>0</v>
      </c>
      <c r="AE1619" s="14">
        <f t="shared" si="270"/>
        <v>1</v>
      </c>
      <c r="AF1619" s="14">
        <f>PRODUCT($AE$3:$AE1619)</f>
        <v>1.549318229084294</v>
      </c>
      <c r="AG1619" s="120">
        <f>(POWER(AF1619,1/COUNTA($J$3:$J1619))-1)*360/28</f>
        <v>0.10870794921864459</v>
      </c>
    </row>
    <row r="1620" spans="20:33" x14ac:dyDescent="0.25">
      <c r="T1620" s="4">
        <f t="shared" si="261"/>
        <v>0.11244999999999999</v>
      </c>
      <c r="U1620" s="55">
        <f t="shared" si="262"/>
        <v>0</v>
      </c>
      <c r="V1620" s="55">
        <f t="shared" si="263"/>
        <v>0</v>
      </c>
      <c r="Y1620" s="55">
        <f t="shared" si="264"/>
        <v>0</v>
      </c>
      <c r="Z1620" s="55">
        <f t="shared" si="265"/>
        <v>0</v>
      </c>
      <c r="AA1620" s="55">
        <f t="shared" si="266"/>
        <v>9108916.2369551975</v>
      </c>
      <c r="AB1620" s="55">
        <f t="shared" si="267"/>
        <v>-9712254.5492930785</v>
      </c>
      <c r="AC1620" s="55">
        <f t="shared" si="268"/>
        <v>-603338.31233788095</v>
      </c>
      <c r="AD1620" s="55">
        <f t="shared" si="269"/>
        <v>0</v>
      </c>
      <c r="AE1620" s="14">
        <f t="shared" si="270"/>
        <v>1</v>
      </c>
      <c r="AF1620" s="14">
        <f>PRODUCT($AE$3:$AE1620)</f>
        <v>1.549318229084294</v>
      </c>
      <c r="AG1620" s="120">
        <f>(POWER(AF1620,1/COUNTA($J$3:$J1620))-1)*360/28</f>
        <v>0.10870794921864459</v>
      </c>
    </row>
    <row r="1621" spans="20:33" x14ac:dyDescent="0.25">
      <c r="T1621" s="4">
        <f t="shared" si="261"/>
        <v>0.11244999999999999</v>
      </c>
      <c r="U1621" s="55">
        <f t="shared" si="262"/>
        <v>0</v>
      </c>
      <c r="V1621" s="55">
        <f t="shared" si="263"/>
        <v>0</v>
      </c>
      <c r="Y1621" s="55">
        <f t="shared" si="264"/>
        <v>0</v>
      </c>
      <c r="Z1621" s="55">
        <f t="shared" si="265"/>
        <v>0</v>
      </c>
      <c r="AA1621" s="55">
        <f t="shared" si="266"/>
        <v>9108916.2369551975</v>
      </c>
      <c r="AB1621" s="55">
        <f t="shared" si="267"/>
        <v>-9712254.5492930785</v>
      </c>
      <c r="AC1621" s="55">
        <f t="shared" si="268"/>
        <v>-603338.31233788095</v>
      </c>
      <c r="AD1621" s="55">
        <f t="shared" si="269"/>
        <v>0</v>
      </c>
      <c r="AE1621" s="14">
        <f t="shared" si="270"/>
        <v>1</v>
      </c>
      <c r="AF1621" s="14">
        <f>PRODUCT($AE$3:$AE1621)</f>
        <v>1.549318229084294</v>
      </c>
      <c r="AG1621" s="120">
        <f>(POWER(AF1621,1/COUNTA($J$3:$J1621))-1)*360/28</f>
        <v>0.10870794921864459</v>
      </c>
    </row>
    <row r="1622" spans="20:33" x14ac:dyDescent="0.25">
      <c r="T1622" s="4">
        <f t="shared" si="261"/>
        <v>0.11244999999999999</v>
      </c>
      <c r="U1622" s="55">
        <f t="shared" si="262"/>
        <v>0</v>
      </c>
      <c r="V1622" s="55">
        <f t="shared" si="263"/>
        <v>0</v>
      </c>
      <c r="Y1622" s="55">
        <f t="shared" si="264"/>
        <v>0</v>
      </c>
      <c r="Z1622" s="55">
        <f t="shared" si="265"/>
        <v>0</v>
      </c>
      <c r="AA1622" s="55">
        <f t="shared" si="266"/>
        <v>9108916.2369551975</v>
      </c>
      <c r="AB1622" s="55">
        <f t="shared" si="267"/>
        <v>-9712254.5492930785</v>
      </c>
      <c r="AC1622" s="55">
        <f t="shared" si="268"/>
        <v>-603338.31233788095</v>
      </c>
      <c r="AD1622" s="55">
        <f t="shared" si="269"/>
        <v>0</v>
      </c>
      <c r="AE1622" s="14">
        <f t="shared" si="270"/>
        <v>1</v>
      </c>
      <c r="AF1622" s="14">
        <f>PRODUCT($AE$3:$AE1622)</f>
        <v>1.549318229084294</v>
      </c>
      <c r="AG1622" s="120">
        <f>(POWER(AF1622,1/COUNTA($J$3:$J1622))-1)*360/28</f>
        <v>0.10870794921864459</v>
      </c>
    </row>
    <row r="1623" spans="20:33" x14ac:dyDescent="0.25">
      <c r="T1623" s="4">
        <f t="shared" si="261"/>
        <v>0.11244999999999999</v>
      </c>
      <c r="U1623" s="55">
        <f t="shared" si="262"/>
        <v>0</v>
      </c>
      <c r="V1623" s="55">
        <f t="shared" si="263"/>
        <v>0</v>
      </c>
      <c r="Y1623" s="55">
        <f t="shared" si="264"/>
        <v>0</v>
      </c>
      <c r="Z1623" s="55">
        <f t="shared" si="265"/>
        <v>0</v>
      </c>
      <c r="AA1623" s="55">
        <f t="shared" si="266"/>
        <v>9108916.2369551975</v>
      </c>
      <c r="AB1623" s="55">
        <f t="shared" si="267"/>
        <v>-9712254.5492930785</v>
      </c>
      <c r="AC1623" s="55">
        <f t="shared" si="268"/>
        <v>-603338.31233788095</v>
      </c>
      <c r="AD1623" s="55">
        <f t="shared" si="269"/>
        <v>0</v>
      </c>
      <c r="AE1623" s="14">
        <f t="shared" si="270"/>
        <v>1</v>
      </c>
      <c r="AF1623" s="14">
        <f>PRODUCT($AE$3:$AE1623)</f>
        <v>1.549318229084294</v>
      </c>
      <c r="AG1623" s="120">
        <f>(POWER(AF1623,1/COUNTA($J$3:$J1623))-1)*360/28</f>
        <v>0.10870794921864459</v>
      </c>
    </row>
    <row r="1624" spans="20:33" x14ac:dyDescent="0.25">
      <c r="T1624" s="4">
        <f t="shared" si="261"/>
        <v>0.11244999999999999</v>
      </c>
      <c r="U1624" s="55">
        <f t="shared" si="262"/>
        <v>0</v>
      </c>
      <c r="V1624" s="55">
        <f t="shared" si="263"/>
        <v>0</v>
      </c>
      <c r="Y1624" s="55">
        <f t="shared" si="264"/>
        <v>0</v>
      </c>
      <c r="Z1624" s="55">
        <f t="shared" si="265"/>
        <v>0</v>
      </c>
      <c r="AA1624" s="55">
        <f t="shared" si="266"/>
        <v>9108916.2369551975</v>
      </c>
      <c r="AB1624" s="55">
        <f t="shared" si="267"/>
        <v>-9712254.5492930785</v>
      </c>
      <c r="AC1624" s="55">
        <f t="shared" si="268"/>
        <v>-603338.31233788095</v>
      </c>
      <c r="AD1624" s="55">
        <f t="shared" si="269"/>
        <v>0</v>
      </c>
      <c r="AE1624" s="14">
        <f t="shared" si="270"/>
        <v>1</v>
      </c>
      <c r="AF1624" s="14">
        <f>PRODUCT($AE$3:$AE1624)</f>
        <v>1.549318229084294</v>
      </c>
      <c r="AG1624" s="120">
        <f>(POWER(AF1624,1/COUNTA($J$3:$J1624))-1)*360/28</f>
        <v>0.10870794921864459</v>
      </c>
    </row>
    <row r="1625" spans="20:33" x14ac:dyDescent="0.25">
      <c r="T1625" s="4">
        <f t="shared" si="261"/>
        <v>0.11244999999999999</v>
      </c>
      <c r="U1625" s="55">
        <f t="shared" si="262"/>
        <v>0</v>
      </c>
      <c r="V1625" s="55">
        <f t="shared" si="263"/>
        <v>0</v>
      </c>
      <c r="Y1625" s="55">
        <f t="shared" si="264"/>
        <v>0</v>
      </c>
      <c r="Z1625" s="55">
        <f t="shared" si="265"/>
        <v>0</v>
      </c>
      <c r="AA1625" s="55">
        <f t="shared" si="266"/>
        <v>9108916.2369551975</v>
      </c>
      <c r="AB1625" s="55">
        <f t="shared" si="267"/>
        <v>-9712254.5492930785</v>
      </c>
      <c r="AC1625" s="55">
        <f t="shared" si="268"/>
        <v>-603338.31233788095</v>
      </c>
      <c r="AD1625" s="55">
        <f t="shared" si="269"/>
        <v>0</v>
      </c>
      <c r="AE1625" s="14">
        <f t="shared" si="270"/>
        <v>1</v>
      </c>
      <c r="AF1625" s="14">
        <f>PRODUCT($AE$3:$AE1625)</f>
        <v>1.549318229084294</v>
      </c>
      <c r="AG1625" s="120">
        <f>(POWER(AF1625,1/COUNTA($J$3:$J1625))-1)*360/28</f>
        <v>0.10870794921864459</v>
      </c>
    </row>
    <row r="1626" spans="20:33" x14ac:dyDescent="0.25">
      <c r="T1626" s="4">
        <f t="shared" si="261"/>
        <v>0.11244999999999999</v>
      </c>
      <c r="U1626" s="55">
        <f t="shared" si="262"/>
        <v>0</v>
      </c>
      <c r="V1626" s="55">
        <f t="shared" si="263"/>
        <v>0</v>
      </c>
      <c r="Y1626" s="55">
        <f t="shared" si="264"/>
        <v>0</v>
      </c>
      <c r="Z1626" s="55">
        <f t="shared" si="265"/>
        <v>0</v>
      </c>
      <c r="AA1626" s="55">
        <f t="shared" si="266"/>
        <v>9108916.2369551975</v>
      </c>
      <c r="AB1626" s="55">
        <f t="shared" si="267"/>
        <v>-9712254.5492930785</v>
      </c>
      <c r="AC1626" s="55">
        <f t="shared" si="268"/>
        <v>-603338.31233788095</v>
      </c>
      <c r="AD1626" s="55">
        <f t="shared" si="269"/>
        <v>0</v>
      </c>
      <c r="AE1626" s="14">
        <f t="shared" si="270"/>
        <v>1</v>
      </c>
      <c r="AF1626" s="14">
        <f>PRODUCT($AE$3:$AE1626)</f>
        <v>1.549318229084294</v>
      </c>
      <c r="AG1626" s="120">
        <f>(POWER(AF1626,1/COUNTA($J$3:$J1626))-1)*360/28</f>
        <v>0.10870794921864459</v>
      </c>
    </row>
    <row r="1627" spans="20:33" x14ac:dyDescent="0.25">
      <c r="T1627" s="4">
        <f t="shared" si="261"/>
        <v>0.11244999999999999</v>
      </c>
      <c r="U1627" s="55">
        <f t="shared" si="262"/>
        <v>0</v>
      </c>
      <c r="V1627" s="55">
        <f t="shared" si="263"/>
        <v>0</v>
      </c>
      <c r="Y1627" s="55">
        <f t="shared" si="264"/>
        <v>0</v>
      </c>
      <c r="Z1627" s="55">
        <f t="shared" si="265"/>
        <v>0</v>
      </c>
      <c r="AA1627" s="55">
        <f t="shared" si="266"/>
        <v>9108916.2369551975</v>
      </c>
      <c r="AB1627" s="55">
        <f t="shared" si="267"/>
        <v>-9712254.5492930785</v>
      </c>
      <c r="AC1627" s="55">
        <f t="shared" si="268"/>
        <v>-603338.31233788095</v>
      </c>
      <c r="AD1627" s="55">
        <f t="shared" si="269"/>
        <v>0</v>
      </c>
      <c r="AE1627" s="14">
        <f t="shared" si="270"/>
        <v>1</v>
      </c>
      <c r="AF1627" s="14">
        <f>PRODUCT($AE$3:$AE1627)</f>
        <v>1.549318229084294</v>
      </c>
      <c r="AG1627" s="120">
        <f>(POWER(AF1627,1/COUNTA($J$3:$J1627))-1)*360/28</f>
        <v>0.10870794921864459</v>
      </c>
    </row>
    <row r="1628" spans="20:33" x14ac:dyDescent="0.25">
      <c r="T1628" s="4">
        <f t="shared" si="261"/>
        <v>0.11244999999999999</v>
      </c>
      <c r="U1628" s="55">
        <f t="shared" si="262"/>
        <v>0</v>
      </c>
      <c r="V1628" s="55">
        <f t="shared" si="263"/>
        <v>0</v>
      </c>
      <c r="Y1628" s="55">
        <f t="shared" si="264"/>
        <v>0</v>
      </c>
      <c r="Z1628" s="55">
        <f t="shared" si="265"/>
        <v>0</v>
      </c>
      <c r="AA1628" s="55">
        <f t="shared" si="266"/>
        <v>9108916.2369551975</v>
      </c>
      <c r="AB1628" s="55">
        <f t="shared" si="267"/>
        <v>-9712254.5492930785</v>
      </c>
      <c r="AC1628" s="55">
        <f t="shared" si="268"/>
        <v>-603338.31233788095</v>
      </c>
      <c r="AD1628" s="55">
        <f t="shared" si="269"/>
        <v>0</v>
      </c>
      <c r="AE1628" s="14">
        <f t="shared" si="270"/>
        <v>1</v>
      </c>
      <c r="AF1628" s="14">
        <f>PRODUCT($AE$3:$AE1628)</f>
        <v>1.549318229084294</v>
      </c>
      <c r="AG1628" s="120">
        <f>(POWER(AF1628,1/COUNTA($J$3:$J1628))-1)*360/28</f>
        <v>0.10870794921864459</v>
      </c>
    </row>
    <row r="1629" spans="20:33" x14ac:dyDescent="0.25">
      <c r="T1629" s="4">
        <f t="shared" si="261"/>
        <v>0.11244999999999999</v>
      </c>
      <c r="U1629" s="55">
        <f t="shared" si="262"/>
        <v>0</v>
      </c>
      <c r="V1629" s="55">
        <f t="shared" si="263"/>
        <v>0</v>
      </c>
      <c r="Y1629" s="55">
        <f t="shared" si="264"/>
        <v>0</v>
      </c>
      <c r="Z1629" s="55">
        <f t="shared" si="265"/>
        <v>0</v>
      </c>
      <c r="AA1629" s="55">
        <f t="shared" si="266"/>
        <v>9108916.2369551975</v>
      </c>
      <c r="AB1629" s="55">
        <f t="shared" si="267"/>
        <v>-9712254.5492930785</v>
      </c>
      <c r="AC1629" s="55">
        <f t="shared" si="268"/>
        <v>-603338.31233788095</v>
      </c>
      <c r="AD1629" s="55">
        <f t="shared" si="269"/>
        <v>0</v>
      </c>
      <c r="AE1629" s="14">
        <f t="shared" si="270"/>
        <v>1</v>
      </c>
      <c r="AF1629" s="14">
        <f>PRODUCT($AE$3:$AE1629)</f>
        <v>1.549318229084294</v>
      </c>
      <c r="AG1629" s="120">
        <f>(POWER(AF1629,1/COUNTA($J$3:$J1629))-1)*360/28</f>
        <v>0.10870794921864459</v>
      </c>
    </row>
    <row r="1630" spans="20:33" x14ac:dyDescent="0.25">
      <c r="T1630" s="4">
        <f t="shared" si="261"/>
        <v>0.11244999999999999</v>
      </c>
      <c r="U1630" s="55">
        <f t="shared" si="262"/>
        <v>0</v>
      </c>
      <c r="V1630" s="55">
        <f t="shared" si="263"/>
        <v>0</v>
      </c>
      <c r="Y1630" s="55">
        <f t="shared" si="264"/>
        <v>0</v>
      </c>
      <c r="Z1630" s="55">
        <f t="shared" si="265"/>
        <v>0</v>
      </c>
      <c r="AA1630" s="55">
        <f t="shared" si="266"/>
        <v>9108916.2369551975</v>
      </c>
      <c r="AB1630" s="55">
        <f t="shared" si="267"/>
        <v>-9712254.5492930785</v>
      </c>
      <c r="AC1630" s="55">
        <f t="shared" si="268"/>
        <v>-603338.31233788095</v>
      </c>
      <c r="AD1630" s="55">
        <f t="shared" si="269"/>
        <v>0</v>
      </c>
      <c r="AE1630" s="14">
        <f t="shared" si="270"/>
        <v>1</v>
      </c>
      <c r="AF1630" s="14">
        <f>PRODUCT($AE$3:$AE1630)</f>
        <v>1.549318229084294</v>
      </c>
      <c r="AG1630" s="120">
        <f>(POWER(AF1630,1/COUNTA($J$3:$J1630))-1)*360/28</f>
        <v>0.10870794921864459</v>
      </c>
    </row>
    <row r="1631" spans="20:33" x14ac:dyDescent="0.25">
      <c r="T1631" s="4">
        <f t="shared" si="261"/>
        <v>0.11244999999999999</v>
      </c>
      <c r="U1631" s="55">
        <f t="shared" si="262"/>
        <v>0</v>
      </c>
      <c r="V1631" s="55">
        <f t="shared" si="263"/>
        <v>0</v>
      </c>
      <c r="Y1631" s="55">
        <f t="shared" si="264"/>
        <v>0</v>
      </c>
      <c r="Z1631" s="55">
        <f t="shared" si="265"/>
        <v>0</v>
      </c>
      <c r="AA1631" s="55">
        <f t="shared" si="266"/>
        <v>9108916.2369551975</v>
      </c>
      <c r="AB1631" s="55">
        <f t="shared" si="267"/>
        <v>-9712254.5492930785</v>
      </c>
      <c r="AC1631" s="55">
        <f t="shared" si="268"/>
        <v>-603338.31233788095</v>
      </c>
      <c r="AD1631" s="55">
        <f t="shared" si="269"/>
        <v>0</v>
      </c>
      <c r="AE1631" s="14">
        <f t="shared" si="270"/>
        <v>1</v>
      </c>
      <c r="AF1631" s="14">
        <f>PRODUCT($AE$3:$AE1631)</f>
        <v>1.549318229084294</v>
      </c>
      <c r="AG1631" s="120">
        <f>(POWER(AF1631,1/COUNTA($J$3:$J1631))-1)*360/28</f>
        <v>0.10870794921864459</v>
      </c>
    </row>
    <row r="1632" spans="20:33" x14ac:dyDescent="0.25">
      <c r="T1632" s="4">
        <f t="shared" si="261"/>
        <v>0.11244999999999999</v>
      </c>
      <c r="U1632" s="55">
        <f t="shared" si="262"/>
        <v>0</v>
      </c>
      <c r="V1632" s="55">
        <f t="shared" si="263"/>
        <v>0</v>
      </c>
      <c r="Y1632" s="55">
        <f t="shared" si="264"/>
        <v>0</v>
      </c>
      <c r="Z1632" s="55">
        <f t="shared" si="265"/>
        <v>0</v>
      </c>
      <c r="AA1632" s="55">
        <f t="shared" si="266"/>
        <v>9108916.2369551975</v>
      </c>
      <c r="AB1632" s="55">
        <f t="shared" si="267"/>
        <v>-9712254.5492930785</v>
      </c>
      <c r="AC1632" s="55">
        <f t="shared" si="268"/>
        <v>-603338.31233788095</v>
      </c>
      <c r="AD1632" s="55">
        <f t="shared" si="269"/>
        <v>0</v>
      </c>
      <c r="AE1632" s="14">
        <f t="shared" si="270"/>
        <v>1</v>
      </c>
      <c r="AF1632" s="14">
        <f>PRODUCT($AE$3:$AE1632)</f>
        <v>1.549318229084294</v>
      </c>
      <c r="AG1632" s="120">
        <f>(POWER(AF1632,1/COUNTA($J$3:$J1632))-1)*360/28</f>
        <v>0.10870794921864459</v>
      </c>
    </row>
    <row r="1633" spans="20:33" x14ac:dyDescent="0.25">
      <c r="T1633" s="4">
        <f t="shared" si="261"/>
        <v>0.11244999999999999</v>
      </c>
      <c r="U1633" s="55">
        <f t="shared" si="262"/>
        <v>0</v>
      </c>
      <c r="V1633" s="55">
        <f t="shared" si="263"/>
        <v>0</v>
      </c>
      <c r="Y1633" s="55">
        <f t="shared" si="264"/>
        <v>0</v>
      </c>
      <c r="Z1633" s="55">
        <f t="shared" si="265"/>
        <v>0</v>
      </c>
      <c r="AA1633" s="55">
        <f t="shared" si="266"/>
        <v>9108916.2369551975</v>
      </c>
      <c r="AB1633" s="55">
        <f t="shared" si="267"/>
        <v>-9712254.5492930785</v>
      </c>
      <c r="AC1633" s="55">
        <f t="shared" si="268"/>
        <v>-603338.31233788095</v>
      </c>
      <c r="AD1633" s="55">
        <f t="shared" si="269"/>
        <v>0</v>
      </c>
      <c r="AE1633" s="14">
        <f t="shared" si="270"/>
        <v>1</v>
      </c>
      <c r="AF1633" s="14">
        <f>PRODUCT($AE$3:$AE1633)</f>
        <v>1.549318229084294</v>
      </c>
      <c r="AG1633" s="120">
        <f>(POWER(AF1633,1/COUNTA($J$3:$J1633))-1)*360/28</f>
        <v>0.10870794921864459</v>
      </c>
    </row>
    <row r="1634" spans="20:33" x14ac:dyDescent="0.25">
      <c r="T1634" s="4">
        <f t="shared" si="261"/>
        <v>0.11244999999999999</v>
      </c>
      <c r="U1634" s="55">
        <f t="shared" si="262"/>
        <v>0</v>
      </c>
      <c r="V1634" s="55">
        <f t="shared" si="263"/>
        <v>0</v>
      </c>
      <c r="Y1634" s="55">
        <f t="shared" si="264"/>
        <v>0</v>
      </c>
      <c r="Z1634" s="55">
        <f t="shared" si="265"/>
        <v>0</v>
      </c>
      <c r="AA1634" s="55">
        <f t="shared" si="266"/>
        <v>9108916.2369551975</v>
      </c>
      <c r="AB1634" s="55">
        <f t="shared" si="267"/>
        <v>-9712254.5492930785</v>
      </c>
      <c r="AC1634" s="55">
        <f t="shared" si="268"/>
        <v>-603338.31233788095</v>
      </c>
      <c r="AD1634" s="55">
        <f t="shared" si="269"/>
        <v>0</v>
      </c>
      <c r="AE1634" s="14">
        <f t="shared" si="270"/>
        <v>1</v>
      </c>
      <c r="AF1634" s="14">
        <f>PRODUCT($AE$3:$AE1634)</f>
        <v>1.549318229084294</v>
      </c>
      <c r="AG1634" s="120">
        <f>(POWER(AF1634,1/COUNTA($J$3:$J1634))-1)*360/28</f>
        <v>0.10870794921864459</v>
      </c>
    </row>
    <row r="1635" spans="20:33" x14ac:dyDescent="0.25">
      <c r="T1635" s="4">
        <f t="shared" si="261"/>
        <v>0.11244999999999999</v>
      </c>
      <c r="U1635" s="55">
        <f t="shared" si="262"/>
        <v>0</v>
      </c>
      <c r="V1635" s="55">
        <f t="shared" si="263"/>
        <v>0</v>
      </c>
      <c r="Y1635" s="55">
        <f t="shared" si="264"/>
        <v>0</v>
      </c>
      <c r="Z1635" s="55">
        <f t="shared" si="265"/>
        <v>0</v>
      </c>
      <c r="AA1635" s="55">
        <f t="shared" si="266"/>
        <v>9108916.2369551975</v>
      </c>
      <c r="AB1635" s="55">
        <f t="shared" si="267"/>
        <v>-9712254.5492930785</v>
      </c>
      <c r="AC1635" s="55">
        <f t="shared" si="268"/>
        <v>-603338.31233788095</v>
      </c>
      <c r="AD1635" s="55">
        <f t="shared" si="269"/>
        <v>0</v>
      </c>
      <c r="AE1635" s="14">
        <f t="shared" si="270"/>
        <v>1</v>
      </c>
      <c r="AF1635" s="14">
        <f>PRODUCT($AE$3:$AE1635)</f>
        <v>1.549318229084294</v>
      </c>
      <c r="AG1635" s="120">
        <f>(POWER(AF1635,1/COUNTA($J$3:$J1635))-1)*360/28</f>
        <v>0.10870794921864459</v>
      </c>
    </row>
    <row r="1636" spans="20:33" x14ac:dyDescent="0.25">
      <c r="T1636" s="4">
        <f t="shared" si="261"/>
        <v>0.11244999999999999</v>
      </c>
      <c r="U1636" s="55">
        <f t="shared" si="262"/>
        <v>0</v>
      </c>
      <c r="V1636" s="55">
        <f t="shared" si="263"/>
        <v>0</v>
      </c>
      <c r="Y1636" s="55">
        <f t="shared" si="264"/>
        <v>0</v>
      </c>
      <c r="Z1636" s="55">
        <f t="shared" si="265"/>
        <v>0</v>
      </c>
      <c r="AA1636" s="55">
        <f t="shared" si="266"/>
        <v>9108916.2369551975</v>
      </c>
      <c r="AB1636" s="55">
        <f t="shared" si="267"/>
        <v>-9712254.5492930785</v>
      </c>
      <c r="AC1636" s="55">
        <f t="shared" si="268"/>
        <v>-603338.31233788095</v>
      </c>
      <c r="AD1636" s="55">
        <f t="shared" si="269"/>
        <v>0</v>
      </c>
      <c r="AE1636" s="14">
        <f t="shared" si="270"/>
        <v>1</v>
      </c>
      <c r="AF1636" s="14">
        <f>PRODUCT($AE$3:$AE1636)</f>
        <v>1.549318229084294</v>
      </c>
      <c r="AG1636" s="120">
        <f>(POWER(AF1636,1/COUNTA($J$3:$J1636))-1)*360/28</f>
        <v>0.10870794921864459</v>
      </c>
    </row>
    <row r="1637" spans="20:33" x14ac:dyDescent="0.25">
      <c r="T1637" s="4">
        <f t="shared" si="261"/>
        <v>0.11244999999999999</v>
      </c>
      <c r="U1637" s="55">
        <f t="shared" si="262"/>
        <v>0</v>
      </c>
      <c r="V1637" s="55">
        <f t="shared" si="263"/>
        <v>0</v>
      </c>
      <c r="Y1637" s="55">
        <f t="shared" si="264"/>
        <v>0</v>
      </c>
      <c r="Z1637" s="55">
        <f t="shared" si="265"/>
        <v>0</v>
      </c>
      <c r="AA1637" s="55">
        <f t="shared" si="266"/>
        <v>9108916.2369551975</v>
      </c>
      <c r="AB1637" s="55">
        <f t="shared" si="267"/>
        <v>-9712254.5492930785</v>
      </c>
      <c r="AC1637" s="55">
        <f t="shared" si="268"/>
        <v>-603338.31233788095</v>
      </c>
      <c r="AD1637" s="55">
        <f t="shared" si="269"/>
        <v>0</v>
      </c>
      <c r="AE1637" s="14">
        <f t="shared" si="270"/>
        <v>1</v>
      </c>
      <c r="AF1637" s="14">
        <f>PRODUCT($AE$3:$AE1637)</f>
        <v>1.549318229084294</v>
      </c>
      <c r="AG1637" s="120">
        <f>(POWER(AF1637,1/COUNTA($J$3:$J1637))-1)*360/28</f>
        <v>0.10870794921864459</v>
      </c>
    </row>
    <row r="1638" spans="20:33" x14ac:dyDescent="0.25">
      <c r="T1638" s="4">
        <f t="shared" si="261"/>
        <v>0.11244999999999999</v>
      </c>
      <c r="U1638" s="55">
        <f t="shared" si="262"/>
        <v>0</v>
      </c>
      <c r="V1638" s="55">
        <f t="shared" si="263"/>
        <v>0</v>
      </c>
      <c r="Y1638" s="55">
        <f t="shared" si="264"/>
        <v>0</v>
      </c>
      <c r="Z1638" s="55">
        <f t="shared" si="265"/>
        <v>0</v>
      </c>
      <c r="AA1638" s="55">
        <f t="shared" si="266"/>
        <v>9108916.2369551975</v>
      </c>
      <c r="AB1638" s="55">
        <f t="shared" si="267"/>
        <v>-9712254.5492930785</v>
      </c>
      <c r="AC1638" s="55">
        <f t="shared" si="268"/>
        <v>-603338.31233788095</v>
      </c>
      <c r="AD1638" s="55">
        <f t="shared" si="269"/>
        <v>0</v>
      </c>
      <c r="AE1638" s="14">
        <f t="shared" si="270"/>
        <v>1</v>
      </c>
      <c r="AF1638" s="14">
        <f>PRODUCT($AE$3:$AE1638)</f>
        <v>1.549318229084294</v>
      </c>
      <c r="AG1638" s="120">
        <f>(POWER(AF1638,1/COUNTA($J$3:$J1638))-1)*360/28</f>
        <v>0.10870794921864459</v>
      </c>
    </row>
    <row r="1639" spans="20:33" x14ac:dyDescent="0.25">
      <c r="T1639" s="4">
        <f t="shared" si="261"/>
        <v>0.11244999999999999</v>
      </c>
      <c r="U1639" s="55">
        <f t="shared" si="262"/>
        <v>0</v>
      </c>
      <c r="V1639" s="55">
        <f t="shared" si="263"/>
        <v>0</v>
      </c>
      <c r="Y1639" s="55">
        <f t="shared" si="264"/>
        <v>0</v>
      </c>
      <c r="Z1639" s="55">
        <f t="shared" si="265"/>
        <v>0</v>
      </c>
      <c r="AA1639" s="55">
        <f t="shared" si="266"/>
        <v>9108916.2369551975</v>
      </c>
      <c r="AB1639" s="55">
        <f t="shared" si="267"/>
        <v>-9712254.5492930785</v>
      </c>
      <c r="AC1639" s="55">
        <f t="shared" si="268"/>
        <v>-603338.31233788095</v>
      </c>
      <c r="AD1639" s="55">
        <f t="shared" si="269"/>
        <v>0</v>
      </c>
      <c r="AE1639" s="14">
        <f t="shared" si="270"/>
        <v>1</v>
      </c>
      <c r="AF1639" s="14">
        <f>PRODUCT($AE$3:$AE1639)</f>
        <v>1.549318229084294</v>
      </c>
      <c r="AG1639" s="120">
        <f>(POWER(AF1639,1/COUNTA($J$3:$J1639))-1)*360/28</f>
        <v>0.10870794921864459</v>
      </c>
    </row>
    <row r="1640" spans="20:33" x14ac:dyDescent="0.25">
      <c r="T1640" s="4">
        <f t="shared" si="261"/>
        <v>0.11244999999999999</v>
      </c>
      <c r="U1640" s="55">
        <f t="shared" si="262"/>
        <v>0</v>
      </c>
      <c r="V1640" s="55">
        <f t="shared" si="263"/>
        <v>0</v>
      </c>
      <c r="Y1640" s="55">
        <f t="shared" si="264"/>
        <v>0</v>
      </c>
      <c r="Z1640" s="55">
        <f t="shared" si="265"/>
        <v>0</v>
      </c>
      <c r="AA1640" s="55">
        <f t="shared" si="266"/>
        <v>9108916.2369551975</v>
      </c>
      <c r="AB1640" s="55">
        <f t="shared" si="267"/>
        <v>-9712254.5492930785</v>
      </c>
      <c r="AC1640" s="55">
        <f t="shared" si="268"/>
        <v>-603338.31233788095</v>
      </c>
      <c r="AD1640" s="55">
        <f t="shared" si="269"/>
        <v>0</v>
      </c>
      <c r="AE1640" s="14">
        <f t="shared" si="270"/>
        <v>1</v>
      </c>
      <c r="AF1640" s="14">
        <f>PRODUCT($AE$3:$AE1640)</f>
        <v>1.549318229084294</v>
      </c>
      <c r="AG1640" s="120">
        <f>(POWER(AF1640,1/COUNTA($J$3:$J1640))-1)*360/28</f>
        <v>0.10870794921864459</v>
      </c>
    </row>
    <row r="1641" spans="20:33" x14ac:dyDescent="0.25">
      <c r="T1641" s="4">
        <f t="shared" si="261"/>
        <v>0.11244999999999999</v>
      </c>
      <c r="U1641" s="55">
        <f t="shared" si="262"/>
        <v>0</v>
      </c>
      <c r="V1641" s="55">
        <f t="shared" si="263"/>
        <v>0</v>
      </c>
      <c r="Y1641" s="55">
        <f t="shared" si="264"/>
        <v>0</v>
      </c>
      <c r="Z1641" s="55">
        <f t="shared" si="265"/>
        <v>0</v>
      </c>
      <c r="AA1641" s="55">
        <f t="shared" si="266"/>
        <v>9108916.2369551975</v>
      </c>
      <c r="AB1641" s="55">
        <f t="shared" si="267"/>
        <v>-9712254.5492930785</v>
      </c>
      <c r="AC1641" s="55">
        <f t="shared" si="268"/>
        <v>-603338.31233788095</v>
      </c>
      <c r="AD1641" s="55">
        <f t="shared" si="269"/>
        <v>0</v>
      </c>
      <c r="AE1641" s="14">
        <f t="shared" si="270"/>
        <v>1</v>
      </c>
      <c r="AF1641" s="14">
        <f>PRODUCT($AE$3:$AE1641)</f>
        <v>1.549318229084294</v>
      </c>
      <c r="AG1641" s="120">
        <f>(POWER(AF1641,1/COUNTA($J$3:$J1641))-1)*360/28</f>
        <v>0.10870794921864459</v>
      </c>
    </row>
    <row r="1642" spans="20:33" x14ac:dyDescent="0.25">
      <c r="T1642" s="4">
        <f t="shared" si="261"/>
        <v>0.11244999999999999</v>
      </c>
      <c r="U1642" s="55">
        <f t="shared" si="262"/>
        <v>0</v>
      </c>
      <c r="V1642" s="55">
        <f t="shared" si="263"/>
        <v>0</v>
      </c>
      <c r="Y1642" s="55">
        <f t="shared" si="264"/>
        <v>0</v>
      </c>
      <c r="Z1642" s="55">
        <f t="shared" si="265"/>
        <v>0</v>
      </c>
      <c r="AA1642" s="55">
        <f t="shared" si="266"/>
        <v>9108916.2369551975</v>
      </c>
      <c r="AB1642" s="55">
        <f t="shared" si="267"/>
        <v>-9712254.5492930785</v>
      </c>
      <c r="AC1642" s="55">
        <f t="shared" si="268"/>
        <v>-603338.31233788095</v>
      </c>
      <c r="AD1642" s="55">
        <f t="shared" si="269"/>
        <v>0</v>
      </c>
      <c r="AE1642" s="14">
        <f t="shared" si="270"/>
        <v>1</v>
      </c>
      <c r="AF1642" s="14">
        <f>PRODUCT($AE$3:$AE1642)</f>
        <v>1.549318229084294</v>
      </c>
      <c r="AG1642" s="120">
        <f>(POWER(AF1642,1/COUNTA($J$3:$J1642))-1)*360/28</f>
        <v>0.10870794921864459</v>
      </c>
    </row>
    <row r="1643" spans="20:33" x14ac:dyDescent="0.25">
      <c r="T1643" s="4">
        <f t="shared" si="261"/>
        <v>0.11244999999999999</v>
      </c>
      <c r="U1643" s="55">
        <f t="shared" si="262"/>
        <v>0</v>
      </c>
      <c r="V1643" s="55">
        <f t="shared" si="263"/>
        <v>0</v>
      </c>
      <c r="Y1643" s="55">
        <f t="shared" si="264"/>
        <v>0</v>
      </c>
      <c r="Z1643" s="55">
        <f t="shared" si="265"/>
        <v>0</v>
      </c>
      <c r="AA1643" s="55">
        <f t="shared" si="266"/>
        <v>9108916.2369551975</v>
      </c>
      <c r="AB1643" s="55">
        <f t="shared" si="267"/>
        <v>-9712254.5492930785</v>
      </c>
      <c r="AC1643" s="55">
        <f t="shared" si="268"/>
        <v>-603338.31233788095</v>
      </c>
      <c r="AD1643" s="55">
        <f t="shared" si="269"/>
        <v>0</v>
      </c>
      <c r="AE1643" s="14">
        <f t="shared" si="270"/>
        <v>1</v>
      </c>
      <c r="AF1643" s="14">
        <f>PRODUCT($AE$3:$AE1643)</f>
        <v>1.549318229084294</v>
      </c>
      <c r="AG1643" s="120">
        <f>(POWER(AF1643,1/COUNTA($J$3:$J1643))-1)*360/28</f>
        <v>0.10870794921864459</v>
      </c>
    </row>
    <row r="1644" spans="20:33" x14ac:dyDescent="0.25">
      <c r="T1644" s="4">
        <f t="shared" si="261"/>
        <v>0.11244999999999999</v>
      </c>
      <c r="U1644" s="55">
        <f t="shared" si="262"/>
        <v>0</v>
      </c>
      <c r="V1644" s="55">
        <f t="shared" si="263"/>
        <v>0</v>
      </c>
      <c r="Y1644" s="55">
        <f t="shared" si="264"/>
        <v>0</v>
      </c>
      <c r="Z1644" s="55">
        <f t="shared" si="265"/>
        <v>0</v>
      </c>
      <c r="AA1644" s="55">
        <f t="shared" si="266"/>
        <v>9108916.2369551975</v>
      </c>
      <c r="AB1644" s="55">
        <f t="shared" si="267"/>
        <v>-9712254.5492930785</v>
      </c>
      <c r="AC1644" s="55">
        <f t="shared" si="268"/>
        <v>-603338.31233788095</v>
      </c>
      <c r="AD1644" s="55">
        <f t="shared" si="269"/>
        <v>0</v>
      </c>
      <c r="AE1644" s="14">
        <f t="shared" si="270"/>
        <v>1</v>
      </c>
      <c r="AF1644" s="14">
        <f>PRODUCT($AE$3:$AE1644)</f>
        <v>1.549318229084294</v>
      </c>
      <c r="AG1644" s="120">
        <f>(POWER(AF1644,1/COUNTA($J$3:$J1644))-1)*360/28</f>
        <v>0.10870794921864459</v>
      </c>
    </row>
    <row r="1645" spans="20:33" x14ac:dyDescent="0.25">
      <c r="T1645" s="4">
        <f t="shared" si="261"/>
        <v>0.11244999999999999</v>
      </c>
      <c r="U1645" s="55">
        <f t="shared" si="262"/>
        <v>0</v>
      </c>
      <c r="V1645" s="55">
        <f t="shared" si="263"/>
        <v>0</v>
      </c>
      <c r="Y1645" s="55">
        <f t="shared" si="264"/>
        <v>0</v>
      </c>
      <c r="Z1645" s="55">
        <f t="shared" si="265"/>
        <v>0</v>
      </c>
      <c r="AA1645" s="55">
        <f t="shared" si="266"/>
        <v>9108916.2369551975</v>
      </c>
      <c r="AB1645" s="55">
        <f t="shared" si="267"/>
        <v>-9712254.5492930785</v>
      </c>
      <c r="AC1645" s="55">
        <f t="shared" si="268"/>
        <v>-603338.31233788095</v>
      </c>
      <c r="AD1645" s="55">
        <f t="shared" si="269"/>
        <v>0</v>
      </c>
      <c r="AE1645" s="14">
        <f t="shared" si="270"/>
        <v>1</v>
      </c>
      <c r="AF1645" s="14">
        <f>PRODUCT($AE$3:$AE1645)</f>
        <v>1.549318229084294</v>
      </c>
      <c r="AG1645" s="120">
        <f>(POWER(AF1645,1/COUNTA($J$3:$J1645))-1)*360/28</f>
        <v>0.10870794921864459</v>
      </c>
    </row>
    <row r="1646" spans="20:33" x14ac:dyDescent="0.25">
      <c r="T1646" s="4">
        <f t="shared" si="261"/>
        <v>0.11244999999999999</v>
      </c>
      <c r="U1646" s="55">
        <f t="shared" si="262"/>
        <v>0</v>
      </c>
      <c r="V1646" s="55">
        <f t="shared" si="263"/>
        <v>0</v>
      </c>
      <c r="Y1646" s="55">
        <f t="shared" si="264"/>
        <v>0</v>
      </c>
      <c r="Z1646" s="55">
        <f t="shared" si="265"/>
        <v>0</v>
      </c>
      <c r="AA1646" s="55">
        <f t="shared" si="266"/>
        <v>9108916.2369551975</v>
      </c>
      <c r="AB1646" s="55">
        <f t="shared" si="267"/>
        <v>-9712254.5492930785</v>
      </c>
      <c r="AC1646" s="55">
        <f t="shared" si="268"/>
        <v>-603338.31233788095</v>
      </c>
      <c r="AD1646" s="55">
        <f t="shared" si="269"/>
        <v>0</v>
      </c>
      <c r="AE1646" s="14">
        <f t="shared" si="270"/>
        <v>1</v>
      </c>
      <c r="AF1646" s="14">
        <f>PRODUCT($AE$3:$AE1646)</f>
        <v>1.549318229084294</v>
      </c>
      <c r="AG1646" s="120">
        <f>(POWER(AF1646,1/COUNTA($J$3:$J1646))-1)*360/28</f>
        <v>0.10870794921864459</v>
      </c>
    </row>
    <row r="1647" spans="20:33" x14ac:dyDescent="0.25">
      <c r="T1647" s="4">
        <f t="shared" si="261"/>
        <v>0.11244999999999999</v>
      </c>
      <c r="U1647" s="55">
        <f t="shared" si="262"/>
        <v>0</v>
      </c>
      <c r="V1647" s="55">
        <f t="shared" si="263"/>
        <v>0</v>
      </c>
      <c r="Y1647" s="55">
        <f t="shared" si="264"/>
        <v>0</v>
      </c>
      <c r="Z1647" s="55">
        <f t="shared" si="265"/>
        <v>0</v>
      </c>
      <c r="AA1647" s="55">
        <f t="shared" si="266"/>
        <v>9108916.2369551975</v>
      </c>
      <c r="AB1647" s="55">
        <f t="shared" si="267"/>
        <v>-9712254.5492930785</v>
      </c>
      <c r="AC1647" s="55">
        <f t="shared" si="268"/>
        <v>-603338.31233788095</v>
      </c>
      <c r="AD1647" s="55">
        <f t="shared" si="269"/>
        <v>0</v>
      </c>
      <c r="AE1647" s="14">
        <f t="shared" si="270"/>
        <v>1</v>
      </c>
      <c r="AF1647" s="14">
        <f>PRODUCT($AE$3:$AE1647)</f>
        <v>1.549318229084294</v>
      </c>
      <c r="AG1647" s="120">
        <f>(POWER(AF1647,1/COUNTA($J$3:$J1647))-1)*360/28</f>
        <v>0.10870794921864459</v>
      </c>
    </row>
    <row r="1648" spans="20:33" x14ac:dyDescent="0.25">
      <c r="T1648" s="4">
        <f t="shared" si="261"/>
        <v>0.11244999999999999</v>
      </c>
      <c r="U1648" s="55">
        <f t="shared" si="262"/>
        <v>0</v>
      </c>
      <c r="V1648" s="55">
        <f t="shared" si="263"/>
        <v>0</v>
      </c>
      <c r="Y1648" s="55">
        <f t="shared" si="264"/>
        <v>0</v>
      </c>
      <c r="Z1648" s="55">
        <f t="shared" si="265"/>
        <v>0</v>
      </c>
      <c r="AA1648" s="55">
        <f t="shared" si="266"/>
        <v>9108916.2369551975</v>
      </c>
      <c r="AB1648" s="55">
        <f t="shared" si="267"/>
        <v>-9712254.5492930785</v>
      </c>
      <c r="AC1648" s="55">
        <f t="shared" si="268"/>
        <v>-603338.31233788095</v>
      </c>
      <c r="AD1648" s="55">
        <f t="shared" si="269"/>
        <v>0</v>
      </c>
      <c r="AE1648" s="14">
        <f t="shared" si="270"/>
        <v>1</v>
      </c>
      <c r="AF1648" s="14">
        <f>PRODUCT($AE$3:$AE1648)</f>
        <v>1.549318229084294</v>
      </c>
      <c r="AG1648" s="120">
        <f>(POWER(AF1648,1/COUNTA($J$3:$J1648))-1)*360/28</f>
        <v>0.10870794921864459</v>
      </c>
    </row>
    <row r="1649" spans="20:33" x14ac:dyDescent="0.25">
      <c r="T1649" s="4">
        <f t="shared" si="261"/>
        <v>0.11244999999999999</v>
      </c>
      <c r="U1649" s="55">
        <f t="shared" si="262"/>
        <v>0</v>
      </c>
      <c r="V1649" s="55">
        <f t="shared" si="263"/>
        <v>0</v>
      </c>
      <c r="Y1649" s="55">
        <f t="shared" si="264"/>
        <v>0</v>
      </c>
      <c r="Z1649" s="55">
        <f t="shared" si="265"/>
        <v>0</v>
      </c>
      <c r="AA1649" s="55">
        <f t="shared" si="266"/>
        <v>9108916.2369551975</v>
      </c>
      <c r="AB1649" s="55">
        <f t="shared" si="267"/>
        <v>-9712254.5492930785</v>
      </c>
      <c r="AC1649" s="55">
        <f t="shared" si="268"/>
        <v>-603338.31233788095</v>
      </c>
      <c r="AD1649" s="55">
        <f t="shared" si="269"/>
        <v>0</v>
      </c>
      <c r="AE1649" s="14">
        <f t="shared" si="270"/>
        <v>1</v>
      </c>
      <c r="AF1649" s="14">
        <f>PRODUCT($AE$3:$AE1649)</f>
        <v>1.549318229084294</v>
      </c>
      <c r="AG1649" s="120">
        <f>(POWER(AF1649,1/COUNTA($J$3:$J1649))-1)*360/28</f>
        <v>0.10870794921864459</v>
      </c>
    </row>
    <row r="1650" spans="20:33" x14ac:dyDescent="0.25">
      <c r="T1650" s="4">
        <f t="shared" si="261"/>
        <v>0.11244999999999999</v>
      </c>
      <c r="U1650" s="55">
        <f t="shared" si="262"/>
        <v>0</v>
      </c>
      <c r="V1650" s="55">
        <f t="shared" si="263"/>
        <v>0</v>
      </c>
      <c r="Y1650" s="55">
        <f t="shared" si="264"/>
        <v>0</v>
      </c>
      <c r="Z1650" s="55">
        <f t="shared" si="265"/>
        <v>0</v>
      </c>
      <c r="AA1650" s="55">
        <f t="shared" si="266"/>
        <v>9108916.2369551975</v>
      </c>
      <c r="AB1650" s="55">
        <f t="shared" si="267"/>
        <v>-9712254.5492930785</v>
      </c>
      <c r="AC1650" s="55">
        <f t="shared" si="268"/>
        <v>-603338.31233788095</v>
      </c>
      <c r="AD1650" s="55">
        <f t="shared" si="269"/>
        <v>0</v>
      </c>
      <c r="AE1650" s="14">
        <f t="shared" si="270"/>
        <v>1</v>
      </c>
      <c r="AF1650" s="14">
        <f>PRODUCT($AE$3:$AE1650)</f>
        <v>1.549318229084294</v>
      </c>
      <c r="AG1650" s="120">
        <f>(POWER(AF1650,1/COUNTA($J$3:$J1650))-1)*360/28</f>
        <v>0.10870794921864459</v>
      </c>
    </row>
    <row r="1651" spans="20:33" x14ac:dyDescent="0.25">
      <c r="T1651" s="4">
        <f t="shared" si="261"/>
        <v>0.11244999999999999</v>
      </c>
      <c r="U1651" s="55">
        <f t="shared" si="262"/>
        <v>0</v>
      </c>
      <c r="V1651" s="55">
        <f t="shared" si="263"/>
        <v>0</v>
      </c>
      <c r="Y1651" s="55">
        <f t="shared" si="264"/>
        <v>0</v>
      </c>
      <c r="Z1651" s="55">
        <f t="shared" si="265"/>
        <v>0</v>
      </c>
      <c r="AA1651" s="55">
        <f t="shared" si="266"/>
        <v>9108916.2369551975</v>
      </c>
      <c r="AB1651" s="55">
        <f t="shared" si="267"/>
        <v>-9712254.5492930785</v>
      </c>
      <c r="AC1651" s="55">
        <f t="shared" si="268"/>
        <v>-603338.31233788095</v>
      </c>
      <c r="AD1651" s="55">
        <f t="shared" si="269"/>
        <v>0</v>
      </c>
      <c r="AE1651" s="14">
        <f t="shared" si="270"/>
        <v>1</v>
      </c>
      <c r="AF1651" s="14">
        <f>PRODUCT($AE$3:$AE1651)</f>
        <v>1.549318229084294</v>
      </c>
      <c r="AG1651" s="120">
        <f>(POWER(AF1651,1/COUNTA($J$3:$J1651))-1)*360/28</f>
        <v>0.10870794921864459</v>
      </c>
    </row>
    <row r="1652" spans="20:33" x14ac:dyDescent="0.25">
      <c r="T1652" s="4">
        <f t="shared" si="261"/>
        <v>0.11244999999999999</v>
      </c>
      <c r="U1652" s="55">
        <f t="shared" si="262"/>
        <v>0</v>
      </c>
      <c r="V1652" s="55">
        <f t="shared" si="263"/>
        <v>0</v>
      </c>
      <c r="Y1652" s="55">
        <f t="shared" si="264"/>
        <v>0</v>
      </c>
      <c r="Z1652" s="55">
        <f t="shared" si="265"/>
        <v>0</v>
      </c>
      <c r="AA1652" s="55">
        <f t="shared" si="266"/>
        <v>9108916.2369551975</v>
      </c>
      <c r="AB1652" s="55">
        <f t="shared" si="267"/>
        <v>-9712254.5492930785</v>
      </c>
      <c r="AC1652" s="55">
        <f t="shared" si="268"/>
        <v>-603338.31233788095</v>
      </c>
      <c r="AD1652" s="55">
        <f t="shared" si="269"/>
        <v>0</v>
      </c>
      <c r="AE1652" s="14">
        <f t="shared" si="270"/>
        <v>1</v>
      </c>
      <c r="AF1652" s="14">
        <f>PRODUCT($AE$3:$AE1652)</f>
        <v>1.549318229084294</v>
      </c>
      <c r="AG1652" s="120">
        <f>(POWER(AF1652,1/COUNTA($J$3:$J1652))-1)*360/28</f>
        <v>0.10870794921864459</v>
      </c>
    </row>
    <row r="1653" spans="20:33" x14ac:dyDescent="0.25">
      <c r="T1653" s="4">
        <f t="shared" si="261"/>
        <v>0.11244999999999999</v>
      </c>
      <c r="U1653" s="55">
        <f t="shared" si="262"/>
        <v>0</v>
      </c>
      <c r="V1653" s="55">
        <f t="shared" si="263"/>
        <v>0</v>
      </c>
      <c r="Y1653" s="55">
        <f t="shared" si="264"/>
        <v>0</v>
      </c>
      <c r="Z1653" s="55">
        <f t="shared" si="265"/>
        <v>0</v>
      </c>
      <c r="AA1653" s="55">
        <f t="shared" si="266"/>
        <v>9108916.2369551975</v>
      </c>
      <c r="AB1653" s="55">
        <f t="shared" si="267"/>
        <v>-9712254.5492930785</v>
      </c>
      <c r="AC1653" s="55">
        <f t="shared" si="268"/>
        <v>-603338.31233788095</v>
      </c>
      <c r="AD1653" s="55">
        <f t="shared" si="269"/>
        <v>0</v>
      </c>
      <c r="AE1653" s="14">
        <f t="shared" si="270"/>
        <v>1</v>
      </c>
      <c r="AF1653" s="14">
        <f>PRODUCT($AE$3:$AE1653)</f>
        <v>1.549318229084294</v>
      </c>
      <c r="AG1653" s="120">
        <f>(POWER(AF1653,1/COUNTA($J$3:$J1653))-1)*360/28</f>
        <v>0.10870794921864459</v>
      </c>
    </row>
    <row r="1654" spans="20:33" x14ac:dyDescent="0.25">
      <c r="T1654" s="4">
        <f t="shared" si="261"/>
        <v>0.11244999999999999</v>
      </c>
      <c r="U1654" s="55">
        <f t="shared" si="262"/>
        <v>0</v>
      </c>
      <c r="V1654" s="55">
        <f t="shared" si="263"/>
        <v>0</v>
      </c>
      <c r="Y1654" s="55">
        <f t="shared" si="264"/>
        <v>0</v>
      </c>
      <c r="Z1654" s="55">
        <f t="shared" si="265"/>
        <v>0</v>
      </c>
      <c r="AA1654" s="55">
        <f t="shared" si="266"/>
        <v>9108916.2369551975</v>
      </c>
      <c r="AB1654" s="55">
        <f t="shared" si="267"/>
        <v>-9712254.5492930785</v>
      </c>
      <c r="AC1654" s="55">
        <f t="shared" si="268"/>
        <v>-603338.31233788095</v>
      </c>
      <c r="AD1654" s="55">
        <f t="shared" si="269"/>
        <v>0</v>
      </c>
      <c r="AE1654" s="14">
        <f t="shared" si="270"/>
        <v>1</v>
      </c>
      <c r="AF1654" s="14">
        <f>PRODUCT($AE$3:$AE1654)</f>
        <v>1.549318229084294</v>
      </c>
      <c r="AG1654" s="120">
        <f>(POWER(AF1654,1/COUNTA($J$3:$J1654))-1)*360/28</f>
        <v>0.10870794921864459</v>
      </c>
    </row>
    <row r="1655" spans="20:33" x14ac:dyDescent="0.25">
      <c r="T1655" s="4">
        <f t="shared" si="261"/>
        <v>0.11244999999999999</v>
      </c>
      <c r="U1655" s="55">
        <f t="shared" si="262"/>
        <v>0</v>
      </c>
      <c r="V1655" s="55">
        <f t="shared" si="263"/>
        <v>0</v>
      </c>
      <c r="Y1655" s="55">
        <f t="shared" si="264"/>
        <v>0</v>
      </c>
      <c r="Z1655" s="55">
        <f t="shared" si="265"/>
        <v>0</v>
      </c>
      <c r="AA1655" s="55">
        <f t="shared" si="266"/>
        <v>9108916.2369551975</v>
      </c>
      <c r="AB1655" s="55">
        <f t="shared" si="267"/>
        <v>-9712254.5492930785</v>
      </c>
      <c r="AC1655" s="55">
        <f t="shared" si="268"/>
        <v>-603338.31233788095</v>
      </c>
      <c r="AD1655" s="55">
        <f t="shared" si="269"/>
        <v>0</v>
      </c>
      <c r="AE1655" s="14">
        <f t="shared" si="270"/>
        <v>1</v>
      </c>
      <c r="AF1655" s="14">
        <f>PRODUCT($AE$3:$AE1655)</f>
        <v>1.549318229084294</v>
      </c>
      <c r="AG1655" s="120">
        <f>(POWER(AF1655,1/COUNTA($J$3:$J1655))-1)*360/28</f>
        <v>0.10870794921864459</v>
      </c>
    </row>
    <row r="1656" spans="20:33" x14ac:dyDescent="0.25">
      <c r="T1656" s="4">
        <f t="shared" ref="T1656:T1719" si="271">_xlfn.IFNA(INDEX($E$6:$E$24,MATCH($K1656,$C$6:$C$24,1))/100,$D$1/100)</f>
        <v>0.11244999999999999</v>
      </c>
      <c r="U1656" s="55">
        <f t="shared" ref="U1656:U1719" si="272">(-1*S1656)*T1656*Q1656/360</f>
        <v>0</v>
      </c>
      <c r="V1656" s="55">
        <f t="shared" si="263"/>
        <v>0</v>
      </c>
      <c r="Y1656" s="55">
        <f t="shared" si="264"/>
        <v>0</v>
      </c>
      <c r="Z1656" s="55">
        <f t="shared" si="265"/>
        <v>0</v>
      </c>
      <c r="AA1656" s="55">
        <f t="shared" si="266"/>
        <v>9108916.2369551975</v>
      </c>
      <c r="AB1656" s="55">
        <f t="shared" si="267"/>
        <v>-9712254.5492930785</v>
      </c>
      <c r="AC1656" s="55">
        <f t="shared" si="268"/>
        <v>-603338.31233788095</v>
      </c>
      <c r="AD1656" s="55">
        <f t="shared" si="269"/>
        <v>0</v>
      </c>
      <c r="AE1656" s="14">
        <f t="shared" si="270"/>
        <v>1</v>
      </c>
      <c r="AF1656" s="14">
        <f>PRODUCT($AE$3:$AE1656)</f>
        <v>1.549318229084294</v>
      </c>
      <c r="AG1656" s="120">
        <f>(POWER(AF1656,1/COUNTA($J$3:$J1656))-1)*360/28</f>
        <v>0.10870794921864459</v>
      </c>
    </row>
    <row r="1657" spans="20:33" x14ac:dyDescent="0.25">
      <c r="T1657" s="4">
        <f t="shared" si="271"/>
        <v>0.11244999999999999</v>
      </c>
      <c r="U1657" s="55">
        <f t="shared" si="272"/>
        <v>0</v>
      </c>
      <c r="V1657" s="55">
        <f t="shared" si="263"/>
        <v>0</v>
      </c>
      <c r="Y1657" s="55">
        <f t="shared" si="264"/>
        <v>0</v>
      </c>
      <c r="Z1657" s="55">
        <f t="shared" si="265"/>
        <v>0</v>
      </c>
      <c r="AA1657" s="55">
        <f t="shared" si="266"/>
        <v>9108916.2369551975</v>
      </c>
      <c r="AB1657" s="55">
        <f t="shared" si="267"/>
        <v>-9712254.5492930785</v>
      </c>
      <c r="AC1657" s="55">
        <f t="shared" si="268"/>
        <v>-603338.31233788095</v>
      </c>
      <c r="AD1657" s="55">
        <f t="shared" si="269"/>
        <v>0</v>
      </c>
      <c r="AE1657" s="14">
        <f t="shared" si="270"/>
        <v>1</v>
      </c>
      <c r="AF1657" s="14">
        <f>PRODUCT($AE$3:$AE1657)</f>
        <v>1.549318229084294</v>
      </c>
      <c r="AG1657" s="120">
        <f>(POWER(AF1657,1/COUNTA($J$3:$J1657))-1)*360/28</f>
        <v>0.10870794921864459</v>
      </c>
    </row>
    <row r="1658" spans="20:33" x14ac:dyDescent="0.25">
      <c r="T1658" s="4">
        <f t="shared" si="271"/>
        <v>0.11244999999999999</v>
      </c>
      <c r="U1658" s="55">
        <f t="shared" si="272"/>
        <v>0</v>
      </c>
      <c r="V1658" s="55">
        <f t="shared" si="263"/>
        <v>0</v>
      </c>
      <c r="Y1658" s="55">
        <f t="shared" si="264"/>
        <v>0</v>
      </c>
      <c r="Z1658" s="55">
        <f t="shared" si="265"/>
        <v>0</v>
      </c>
      <c r="AA1658" s="55">
        <f t="shared" si="266"/>
        <v>9108916.2369551975</v>
      </c>
      <c r="AB1658" s="55">
        <f t="shared" si="267"/>
        <v>-9712254.5492930785</v>
      </c>
      <c r="AC1658" s="55">
        <f t="shared" si="268"/>
        <v>-603338.31233788095</v>
      </c>
      <c r="AD1658" s="55">
        <f t="shared" si="269"/>
        <v>0</v>
      </c>
      <c r="AE1658" s="14">
        <f t="shared" si="270"/>
        <v>1</v>
      </c>
      <c r="AF1658" s="14">
        <f>PRODUCT($AE$3:$AE1658)</f>
        <v>1.549318229084294</v>
      </c>
      <c r="AG1658" s="120">
        <f>(POWER(AF1658,1/COUNTA($J$3:$J1658))-1)*360/28</f>
        <v>0.10870794921864459</v>
      </c>
    </row>
    <row r="1659" spans="20:33" x14ac:dyDescent="0.25">
      <c r="T1659" s="4">
        <f t="shared" si="271"/>
        <v>0.11244999999999999</v>
      </c>
      <c r="U1659" s="55">
        <f t="shared" si="272"/>
        <v>0</v>
      </c>
      <c r="V1659" s="55">
        <f t="shared" si="263"/>
        <v>0</v>
      </c>
      <c r="Y1659" s="55">
        <f t="shared" si="264"/>
        <v>0</v>
      </c>
      <c r="Z1659" s="55">
        <f t="shared" si="265"/>
        <v>0</v>
      </c>
      <c r="AA1659" s="55">
        <f t="shared" si="266"/>
        <v>9108916.2369551975</v>
      </c>
      <c r="AB1659" s="55">
        <f t="shared" si="267"/>
        <v>-9712254.5492930785</v>
      </c>
      <c r="AC1659" s="55">
        <f t="shared" si="268"/>
        <v>-603338.31233788095</v>
      </c>
      <c r="AD1659" s="55">
        <f t="shared" si="269"/>
        <v>0</v>
      </c>
      <c r="AE1659" s="14">
        <f t="shared" si="270"/>
        <v>1</v>
      </c>
      <c r="AF1659" s="14">
        <f>PRODUCT($AE$3:$AE1659)</f>
        <v>1.549318229084294</v>
      </c>
      <c r="AG1659" s="120">
        <f>(POWER(AF1659,1/COUNTA($J$3:$J1659))-1)*360/28</f>
        <v>0.10870794921864459</v>
      </c>
    </row>
    <row r="1660" spans="20:33" x14ac:dyDescent="0.25">
      <c r="T1660" s="4">
        <f t="shared" si="271"/>
        <v>0.11244999999999999</v>
      </c>
      <c r="U1660" s="55">
        <f t="shared" si="272"/>
        <v>0</v>
      </c>
      <c r="V1660" s="55">
        <f t="shared" si="263"/>
        <v>0</v>
      </c>
      <c r="Y1660" s="55">
        <f t="shared" si="264"/>
        <v>0</v>
      </c>
      <c r="Z1660" s="55">
        <f t="shared" si="265"/>
        <v>0</v>
      </c>
      <c r="AA1660" s="55">
        <f t="shared" si="266"/>
        <v>9108916.2369551975</v>
      </c>
      <c r="AB1660" s="55">
        <f t="shared" si="267"/>
        <v>-9712254.5492930785</v>
      </c>
      <c r="AC1660" s="55">
        <f t="shared" si="268"/>
        <v>-603338.31233788095</v>
      </c>
      <c r="AD1660" s="55">
        <f t="shared" si="269"/>
        <v>0</v>
      </c>
      <c r="AE1660" s="14">
        <f t="shared" si="270"/>
        <v>1</v>
      </c>
      <c r="AF1660" s="14">
        <f>PRODUCT($AE$3:$AE1660)</f>
        <v>1.549318229084294</v>
      </c>
      <c r="AG1660" s="120">
        <f>(POWER(AF1660,1/COUNTA($J$3:$J1660))-1)*360/28</f>
        <v>0.10870794921864459</v>
      </c>
    </row>
    <row r="1661" spans="20:33" x14ac:dyDescent="0.25">
      <c r="T1661" s="4">
        <f t="shared" si="271"/>
        <v>0.11244999999999999</v>
      </c>
      <c r="U1661" s="55">
        <f t="shared" si="272"/>
        <v>0</v>
      </c>
      <c r="V1661" s="55">
        <f t="shared" si="263"/>
        <v>0</v>
      </c>
      <c r="Y1661" s="55">
        <f t="shared" si="264"/>
        <v>0</v>
      </c>
      <c r="Z1661" s="55">
        <f t="shared" si="265"/>
        <v>0</v>
      </c>
      <c r="AA1661" s="55">
        <f t="shared" si="266"/>
        <v>9108916.2369551975</v>
      </c>
      <c r="AB1661" s="55">
        <f t="shared" si="267"/>
        <v>-9712254.5492930785</v>
      </c>
      <c r="AC1661" s="55">
        <f t="shared" si="268"/>
        <v>-603338.31233788095</v>
      </c>
      <c r="AD1661" s="55">
        <f t="shared" si="269"/>
        <v>0</v>
      </c>
      <c r="AE1661" s="14">
        <f t="shared" si="270"/>
        <v>1</v>
      </c>
      <c r="AF1661" s="14">
        <f>PRODUCT($AE$3:$AE1661)</f>
        <v>1.549318229084294</v>
      </c>
      <c r="AG1661" s="120">
        <f>(POWER(AF1661,1/COUNTA($J$3:$J1661))-1)*360/28</f>
        <v>0.10870794921864459</v>
      </c>
    </row>
    <row r="1662" spans="20:33" x14ac:dyDescent="0.25">
      <c r="T1662" s="4">
        <f t="shared" si="271"/>
        <v>0.11244999999999999</v>
      </c>
      <c r="U1662" s="55">
        <f t="shared" si="272"/>
        <v>0</v>
      </c>
      <c r="V1662" s="55">
        <f t="shared" si="263"/>
        <v>0</v>
      </c>
      <c r="Y1662" s="55">
        <f t="shared" si="264"/>
        <v>0</v>
      </c>
      <c r="Z1662" s="55">
        <f t="shared" si="265"/>
        <v>0</v>
      </c>
      <c r="AA1662" s="55">
        <f t="shared" si="266"/>
        <v>9108916.2369551975</v>
      </c>
      <c r="AB1662" s="55">
        <f t="shared" si="267"/>
        <v>-9712254.5492930785</v>
      </c>
      <c r="AC1662" s="55">
        <f t="shared" si="268"/>
        <v>-603338.31233788095</v>
      </c>
      <c r="AD1662" s="55">
        <f t="shared" si="269"/>
        <v>0</v>
      </c>
      <c r="AE1662" s="14">
        <f t="shared" si="270"/>
        <v>1</v>
      </c>
      <c r="AF1662" s="14">
        <f>PRODUCT($AE$3:$AE1662)</f>
        <v>1.549318229084294</v>
      </c>
      <c r="AG1662" s="120">
        <f>(POWER(AF1662,1/COUNTA($J$3:$J1662))-1)*360/28</f>
        <v>0.10870794921864459</v>
      </c>
    </row>
    <row r="1663" spans="20:33" x14ac:dyDescent="0.25">
      <c r="T1663" s="4">
        <f t="shared" si="271"/>
        <v>0.11244999999999999</v>
      </c>
      <c r="U1663" s="55">
        <f t="shared" si="272"/>
        <v>0</v>
      </c>
      <c r="V1663" s="55">
        <f t="shared" si="263"/>
        <v>0</v>
      </c>
      <c r="Y1663" s="55">
        <f t="shared" si="264"/>
        <v>0</v>
      </c>
      <c r="Z1663" s="55">
        <f t="shared" si="265"/>
        <v>0</v>
      </c>
      <c r="AA1663" s="55">
        <f t="shared" si="266"/>
        <v>9108916.2369551975</v>
      </c>
      <c r="AB1663" s="55">
        <f t="shared" si="267"/>
        <v>-9712254.5492930785</v>
      </c>
      <c r="AC1663" s="55">
        <f t="shared" si="268"/>
        <v>-603338.31233788095</v>
      </c>
      <c r="AD1663" s="55">
        <f t="shared" si="269"/>
        <v>0</v>
      </c>
      <c r="AE1663" s="14">
        <f t="shared" si="270"/>
        <v>1</v>
      </c>
      <c r="AF1663" s="14">
        <f>PRODUCT($AE$3:$AE1663)</f>
        <v>1.549318229084294</v>
      </c>
      <c r="AG1663" s="120">
        <f>(POWER(AF1663,1/COUNTA($J$3:$J1663))-1)*360/28</f>
        <v>0.10870794921864459</v>
      </c>
    </row>
    <row r="1664" spans="20:33" x14ac:dyDescent="0.25">
      <c r="T1664" s="4">
        <f t="shared" si="271"/>
        <v>0.11244999999999999</v>
      </c>
      <c r="U1664" s="55">
        <f t="shared" si="272"/>
        <v>0</v>
      </c>
      <c r="V1664" s="55">
        <f t="shared" si="263"/>
        <v>0</v>
      </c>
      <c r="Y1664" s="55">
        <f t="shared" si="264"/>
        <v>0</v>
      </c>
      <c r="Z1664" s="55">
        <f t="shared" si="265"/>
        <v>0</v>
      </c>
      <c r="AA1664" s="55">
        <f t="shared" si="266"/>
        <v>9108916.2369551975</v>
      </c>
      <c r="AB1664" s="55">
        <f t="shared" si="267"/>
        <v>-9712254.5492930785</v>
      </c>
      <c r="AC1664" s="55">
        <f t="shared" si="268"/>
        <v>-603338.31233788095</v>
      </c>
      <c r="AD1664" s="55">
        <f t="shared" si="269"/>
        <v>0</v>
      </c>
      <c r="AE1664" s="14">
        <f t="shared" si="270"/>
        <v>1</v>
      </c>
      <c r="AF1664" s="14">
        <f>PRODUCT($AE$3:$AE1664)</f>
        <v>1.549318229084294</v>
      </c>
      <c r="AG1664" s="120">
        <f>(POWER(AF1664,1/COUNTA($J$3:$J1664))-1)*360/28</f>
        <v>0.10870794921864459</v>
      </c>
    </row>
    <row r="1665" spans="20:33" x14ac:dyDescent="0.25">
      <c r="T1665" s="4">
        <f t="shared" si="271"/>
        <v>0.11244999999999999</v>
      </c>
      <c r="U1665" s="55">
        <f t="shared" si="272"/>
        <v>0</v>
      </c>
      <c r="V1665" s="55">
        <f t="shared" si="263"/>
        <v>0</v>
      </c>
      <c r="Y1665" s="55">
        <f t="shared" si="264"/>
        <v>0</v>
      </c>
      <c r="Z1665" s="55">
        <f t="shared" si="265"/>
        <v>0</v>
      </c>
      <c r="AA1665" s="55">
        <f t="shared" si="266"/>
        <v>9108916.2369551975</v>
      </c>
      <c r="AB1665" s="55">
        <f t="shared" si="267"/>
        <v>-9712254.5492930785</v>
      </c>
      <c r="AC1665" s="55">
        <f t="shared" si="268"/>
        <v>-603338.31233788095</v>
      </c>
      <c r="AD1665" s="55">
        <f t="shared" si="269"/>
        <v>0</v>
      </c>
      <c r="AE1665" s="14">
        <f t="shared" si="270"/>
        <v>1</v>
      </c>
      <c r="AF1665" s="14">
        <f>PRODUCT($AE$3:$AE1665)</f>
        <v>1.549318229084294</v>
      </c>
      <c r="AG1665" s="120">
        <f>(POWER(AF1665,1/COUNTA($J$3:$J1665))-1)*360/28</f>
        <v>0.10870794921864459</v>
      </c>
    </row>
    <row r="1666" spans="20:33" x14ac:dyDescent="0.25">
      <c r="T1666" s="4">
        <f t="shared" si="271"/>
        <v>0.11244999999999999</v>
      </c>
      <c r="U1666" s="55">
        <f t="shared" si="272"/>
        <v>0</v>
      </c>
      <c r="V1666" s="55">
        <f t="shared" si="263"/>
        <v>0</v>
      </c>
      <c r="Y1666" s="55">
        <f t="shared" si="264"/>
        <v>0</v>
      </c>
      <c r="Z1666" s="55">
        <f t="shared" si="265"/>
        <v>0</v>
      </c>
      <c r="AA1666" s="55">
        <f t="shared" si="266"/>
        <v>9108916.2369551975</v>
      </c>
      <c r="AB1666" s="55">
        <f t="shared" si="267"/>
        <v>-9712254.5492930785</v>
      </c>
      <c r="AC1666" s="55">
        <f t="shared" si="268"/>
        <v>-603338.31233788095</v>
      </c>
      <c r="AD1666" s="55">
        <f t="shared" si="269"/>
        <v>0</v>
      </c>
      <c r="AE1666" s="14">
        <f t="shared" si="270"/>
        <v>1</v>
      </c>
      <c r="AF1666" s="14">
        <f>PRODUCT($AE$3:$AE1666)</f>
        <v>1.549318229084294</v>
      </c>
      <c r="AG1666" s="120">
        <f>(POWER(AF1666,1/COUNTA($J$3:$J1666))-1)*360/28</f>
        <v>0.10870794921864459</v>
      </c>
    </row>
    <row r="1667" spans="20:33" x14ac:dyDescent="0.25">
      <c r="T1667" s="4">
        <f t="shared" si="271"/>
        <v>0.11244999999999999</v>
      </c>
      <c r="U1667" s="55">
        <f t="shared" si="272"/>
        <v>0</v>
      </c>
      <c r="V1667" s="55">
        <f t="shared" si="263"/>
        <v>0</v>
      </c>
      <c r="Y1667" s="55">
        <f t="shared" si="264"/>
        <v>0</v>
      </c>
      <c r="Z1667" s="55">
        <f t="shared" si="265"/>
        <v>0</v>
      </c>
      <c r="AA1667" s="55">
        <f t="shared" si="266"/>
        <v>9108916.2369551975</v>
      </c>
      <c r="AB1667" s="55">
        <f t="shared" si="267"/>
        <v>-9712254.5492930785</v>
      </c>
      <c r="AC1667" s="55">
        <f t="shared" si="268"/>
        <v>-603338.31233788095</v>
      </c>
      <c r="AD1667" s="55">
        <f t="shared" si="269"/>
        <v>0</v>
      </c>
      <c r="AE1667" s="14">
        <f t="shared" si="270"/>
        <v>1</v>
      </c>
      <c r="AF1667" s="14">
        <f>PRODUCT($AE$3:$AE1667)</f>
        <v>1.549318229084294</v>
      </c>
      <c r="AG1667" s="120">
        <f>(POWER(AF1667,1/COUNTA($J$3:$J1667))-1)*360/28</f>
        <v>0.10870794921864459</v>
      </c>
    </row>
    <row r="1668" spans="20:33" x14ac:dyDescent="0.25">
      <c r="T1668" s="4">
        <f t="shared" si="271"/>
        <v>0.11244999999999999</v>
      </c>
      <c r="U1668" s="55">
        <f t="shared" si="272"/>
        <v>0</v>
      </c>
      <c r="V1668" s="55">
        <f t="shared" ref="V1668:V1731" si="273">+N1668+U1668</f>
        <v>0</v>
      </c>
      <c r="Y1668" s="55">
        <f t="shared" si="264"/>
        <v>0</v>
      </c>
      <c r="Z1668" s="55">
        <f t="shared" si="265"/>
        <v>0</v>
      </c>
      <c r="AA1668" s="55">
        <f t="shared" si="266"/>
        <v>9108916.2369551975</v>
      </c>
      <c r="AB1668" s="55">
        <f t="shared" si="267"/>
        <v>-9712254.5492930785</v>
      </c>
      <c r="AC1668" s="55">
        <f t="shared" si="268"/>
        <v>-603338.31233788095</v>
      </c>
      <c r="AD1668" s="55">
        <f t="shared" si="269"/>
        <v>0</v>
      </c>
      <c r="AE1668" s="14">
        <f t="shared" si="270"/>
        <v>1</v>
      </c>
      <c r="AF1668" s="14">
        <f>PRODUCT($AE$3:$AE1668)</f>
        <v>1.549318229084294</v>
      </c>
      <c r="AG1668" s="120">
        <f>(POWER(AF1668,1/COUNTA($J$3:$J1668))-1)*360/28</f>
        <v>0.10870794921864459</v>
      </c>
    </row>
    <row r="1669" spans="20:33" x14ac:dyDescent="0.25">
      <c r="T1669" s="4">
        <f t="shared" si="271"/>
        <v>0.11244999999999999</v>
      </c>
      <c r="U1669" s="55">
        <f t="shared" si="272"/>
        <v>0</v>
      </c>
      <c r="V1669" s="55">
        <f t="shared" si="273"/>
        <v>0</v>
      </c>
      <c r="Y1669" s="55">
        <f t="shared" si="264"/>
        <v>0</v>
      </c>
      <c r="Z1669" s="55">
        <f t="shared" si="265"/>
        <v>0</v>
      </c>
      <c r="AA1669" s="55">
        <f t="shared" si="266"/>
        <v>9108916.2369551975</v>
      </c>
      <c r="AB1669" s="55">
        <f t="shared" si="267"/>
        <v>-9712254.5492930785</v>
      </c>
      <c r="AC1669" s="55">
        <f t="shared" si="268"/>
        <v>-603338.31233788095</v>
      </c>
      <c r="AD1669" s="55">
        <f t="shared" si="269"/>
        <v>0</v>
      </c>
      <c r="AE1669" s="14">
        <f t="shared" si="270"/>
        <v>1</v>
      </c>
      <c r="AF1669" s="14">
        <f>PRODUCT($AE$3:$AE1669)</f>
        <v>1.549318229084294</v>
      </c>
      <c r="AG1669" s="120">
        <f>(POWER(AF1669,1/COUNTA($J$3:$J1669))-1)*360/28</f>
        <v>0.10870794921864459</v>
      </c>
    </row>
    <row r="1670" spans="20:33" x14ac:dyDescent="0.25">
      <c r="T1670" s="4">
        <f t="shared" si="271"/>
        <v>0.11244999999999999</v>
      </c>
      <c r="U1670" s="55">
        <f t="shared" si="272"/>
        <v>0</v>
      </c>
      <c r="V1670" s="55">
        <f t="shared" si="273"/>
        <v>0</v>
      </c>
      <c r="Y1670" s="55">
        <f t="shared" ref="Y1670:Y1733" si="274">+P1670*X1670</f>
        <v>0</v>
      </c>
      <c r="Z1670" s="55">
        <f t="shared" ref="Z1670:Z1733" si="275">+S1670*$Z$2*$Q1670/360</f>
        <v>0</v>
      </c>
      <c r="AA1670" s="55">
        <f t="shared" ref="AA1670:AA1733" si="276">+AA1669*(1+$Z$2*$Q1670/360)+Z1670</f>
        <v>9108916.2369551975</v>
      </c>
      <c r="AB1670" s="55">
        <f t="shared" ref="AB1670:AB1733" si="277">+AB1669*(1+$W1670*$Q1670/360)+O1670</f>
        <v>-9712254.5492930785</v>
      </c>
      <c r="AC1670" s="55">
        <f t="shared" ref="AC1670:AC1733" si="278">+AA1670+AB1670</f>
        <v>-603338.31233788095</v>
      </c>
      <c r="AD1670" s="55">
        <f t="shared" ref="AD1670:AD1733" si="279">+AC1670*X1670</f>
        <v>0</v>
      </c>
      <c r="AE1670" s="14">
        <f t="shared" ref="AE1670:AE1733" si="280">+(1+W1670*Q1670/360)</f>
        <v>1</v>
      </c>
      <c r="AF1670" s="14">
        <f>PRODUCT($AE$3:$AE1670)</f>
        <v>1.549318229084294</v>
      </c>
      <c r="AG1670" s="120">
        <f>(POWER(AF1670,1/COUNTA($J$3:$J1670))-1)*360/28</f>
        <v>0.10870794921864459</v>
      </c>
    </row>
    <row r="1671" spans="20:33" x14ac:dyDescent="0.25">
      <c r="T1671" s="4">
        <f t="shared" si="271"/>
        <v>0.11244999999999999</v>
      </c>
      <c r="U1671" s="55">
        <f t="shared" si="272"/>
        <v>0</v>
      </c>
      <c r="V1671" s="55">
        <f t="shared" si="273"/>
        <v>0</v>
      </c>
      <c r="Y1671" s="55">
        <f t="shared" si="274"/>
        <v>0</v>
      </c>
      <c r="Z1671" s="55">
        <f t="shared" si="275"/>
        <v>0</v>
      </c>
      <c r="AA1671" s="55">
        <f t="shared" si="276"/>
        <v>9108916.2369551975</v>
      </c>
      <c r="AB1671" s="55">
        <f t="shared" si="277"/>
        <v>-9712254.5492930785</v>
      </c>
      <c r="AC1671" s="55">
        <f t="shared" si="278"/>
        <v>-603338.31233788095</v>
      </c>
      <c r="AD1671" s="55">
        <f t="shared" si="279"/>
        <v>0</v>
      </c>
      <c r="AE1671" s="14">
        <f t="shared" si="280"/>
        <v>1</v>
      </c>
      <c r="AF1671" s="14">
        <f>PRODUCT($AE$3:$AE1671)</f>
        <v>1.549318229084294</v>
      </c>
      <c r="AG1671" s="120">
        <f>(POWER(AF1671,1/COUNTA($J$3:$J1671))-1)*360/28</f>
        <v>0.10870794921864459</v>
      </c>
    </row>
    <row r="1672" spans="20:33" x14ac:dyDescent="0.25">
      <c r="T1672" s="4">
        <f t="shared" si="271"/>
        <v>0.11244999999999999</v>
      </c>
      <c r="U1672" s="55">
        <f t="shared" si="272"/>
        <v>0</v>
      </c>
      <c r="V1672" s="55">
        <f t="shared" si="273"/>
        <v>0</v>
      </c>
      <c r="Y1672" s="55">
        <f t="shared" si="274"/>
        <v>0</v>
      </c>
      <c r="Z1672" s="55">
        <f t="shared" si="275"/>
        <v>0</v>
      </c>
      <c r="AA1672" s="55">
        <f t="shared" si="276"/>
        <v>9108916.2369551975</v>
      </c>
      <c r="AB1672" s="55">
        <f t="shared" si="277"/>
        <v>-9712254.5492930785</v>
      </c>
      <c r="AC1672" s="55">
        <f t="shared" si="278"/>
        <v>-603338.31233788095</v>
      </c>
      <c r="AD1672" s="55">
        <f t="shared" si="279"/>
        <v>0</v>
      </c>
      <c r="AE1672" s="14">
        <f t="shared" si="280"/>
        <v>1</v>
      </c>
      <c r="AF1672" s="14">
        <f>PRODUCT($AE$3:$AE1672)</f>
        <v>1.549318229084294</v>
      </c>
      <c r="AG1672" s="120">
        <f>(POWER(AF1672,1/COUNTA($J$3:$J1672))-1)*360/28</f>
        <v>0.10870794921864459</v>
      </c>
    </row>
    <row r="1673" spans="20:33" x14ac:dyDescent="0.25">
      <c r="T1673" s="4">
        <f t="shared" si="271"/>
        <v>0.11244999999999999</v>
      </c>
      <c r="U1673" s="55">
        <f t="shared" si="272"/>
        <v>0</v>
      </c>
      <c r="V1673" s="55">
        <f t="shared" si="273"/>
        <v>0</v>
      </c>
      <c r="Y1673" s="55">
        <f t="shared" si="274"/>
        <v>0</v>
      </c>
      <c r="Z1673" s="55">
        <f t="shared" si="275"/>
        <v>0</v>
      </c>
      <c r="AA1673" s="55">
        <f t="shared" si="276"/>
        <v>9108916.2369551975</v>
      </c>
      <c r="AB1673" s="55">
        <f t="shared" si="277"/>
        <v>-9712254.5492930785</v>
      </c>
      <c r="AC1673" s="55">
        <f t="shared" si="278"/>
        <v>-603338.31233788095</v>
      </c>
      <c r="AD1673" s="55">
        <f t="shared" si="279"/>
        <v>0</v>
      </c>
      <c r="AE1673" s="14">
        <f t="shared" si="280"/>
        <v>1</v>
      </c>
      <c r="AF1673" s="14">
        <f>PRODUCT($AE$3:$AE1673)</f>
        <v>1.549318229084294</v>
      </c>
      <c r="AG1673" s="120">
        <f>(POWER(AF1673,1/COUNTA($J$3:$J1673))-1)*360/28</f>
        <v>0.10870794921864459</v>
      </c>
    </row>
    <row r="1674" spans="20:33" x14ac:dyDescent="0.25">
      <c r="T1674" s="4">
        <f t="shared" si="271"/>
        <v>0.11244999999999999</v>
      </c>
      <c r="U1674" s="55">
        <f t="shared" si="272"/>
        <v>0</v>
      </c>
      <c r="V1674" s="55">
        <f t="shared" si="273"/>
        <v>0</v>
      </c>
      <c r="Y1674" s="55">
        <f t="shared" si="274"/>
        <v>0</v>
      </c>
      <c r="Z1674" s="55">
        <f t="shared" si="275"/>
        <v>0</v>
      </c>
      <c r="AA1674" s="55">
        <f t="shared" si="276"/>
        <v>9108916.2369551975</v>
      </c>
      <c r="AB1674" s="55">
        <f t="shared" si="277"/>
        <v>-9712254.5492930785</v>
      </c>
      <c r="AC1674" s="55">
        <f t="shared" si="278"/>
        <v>-603338.31233788095</v>
      </c>
      <c r="AD1674" s="55">
        <f t="shared" si="279"/>
        <v>0</v>
      </c>
      <c r="AE1674" s="14">
        <f t="shared" si="280"/>
        <v>1</v>
      </c>
      <c r="AF1674" s="14">
        <f>PRODUCT($AE$3:$AE1674)</f>
        <v>1.549318229084294</v>
      </c>
      <c r="AG1674" s="120">
        <f>(POWER(AF1674,1/COUNTA($J$3:$J1674))-1)*360/28</f>
        <v>0.10870794921864459</v>
      </c>
    </row>
    <row r="1675" spans="20:33" x14ac:dyDescent="0.25">
      <c r="T1675" s="4">
        <f t="shared" si="271"/>
        <v>0.11244999999999999</v>
      </c>
      <c r="U1675" s="55">
        <f t="shared" si="272"/>
        <v>0</v>
      </c>
      <c r="V1675" s="55">
        <f t="shared" si="273"/>
        <v>0</v>
      </c>
      <c r="Y1675" s="55">
        <f t="shared" si="274"/>
        <v>0</v>
      </c>
      <c r="Z1675" s="55">
        <f t="shared" si="275"/>
        <v>0</v>
      </c>
      <c r="AA1675" s="55">
        <f t="shared" si="276"/>
        <v>9108916.2369551975</v>
      </c>
      <c r="AB1675" s="55">
        <f t="shared" si="277"/>
        <v>-9712254.5492930785</v>
      </c>
      <c r="AC1675" s="55">
        <f t="shared" si="278"/>
        <v>-603338.31233788095</v>
      </c>
      <c r="AD1675" s="55">
        <f t="shared" si="279"/>
        <v>0</v>
      </c>
      <c r="AE1675" s="14">
        <f t="shared" si="280"/>
        <v>1</v>
      </c>
      <c r="AF1675" s="14">
        <f>PRODUCT($AE$3:$AE1675)</f>
        <v>1.549318229084294</v>
      </c>
      <c r="AG1675" s="120">
        <f>(POWER(AF1675,1/COUNTA($J$3:$J1675))-1)*360/28</f>
        <v>0.10870794921864459</v>
      </c>
    </row>
    <row r="1676" spans="20:33" x14ac:dyDescent="0.25">
      <c r="T1676" s="4">
        <f t="shared" si="271"/>
        <v>0.11244999999999999</v>
      </c>
      <c r="U1676" s="55">
        <f t="shared" si="272"/>
        <v>0</v>
      </c>
      <c r="V1676" s="55">
        <f t="shared" si="273"/>
        <v>0</v>
      </c>
      <c r="Y1676" s="55">
        <f t="shared" si="274"/>
        <v>0</v>
      </c>
      <c r="Z1676" s="55">
        <f t="shared" si="275"/>
        <v>0</v>
      </c>
      <c r="AA1676" s="55">
        <f t="shared" si="276"/>
        <v>9108916.2369551975</v>
      </c>
      <c r="AB1676" s="55">
        <f t="shared" si="277"/>
        <v>-9712254.5492930785</v>
      </c>
      <c r="AC1676" s="55">
        <f t="shared" si="278"/>
        <v>-603338.31233788095</v>
      </c>
      <c r="AD1676" s="55">
        <f t="shared" si="279"/>
        <v>0</v>
      </c>
      <c r="AE1676" s="14">
        <f t="shared" si="280"/>
        <v>1</v>
      </c>
      <c r="AF1676" s="14">
        <f>PRODUCT($AE$3:$AE1676)</f>
        <v>1.549318229084294</v>
      </c>
      <c r="AG1676" s="120">
        <f>(POWER(AF1676,1/COUNTA($J$3:$J1676))-1)*360/28</f>
        <v>0.10870794921864459</v>
      </c>
    </row>
    <row r="1677" spans="20:33" x14ac:dyDescent="0.25">
      <c r="T1677" s="4">
        <f t="shared" si="271"/>
        <v>0.11244999999999999</v>
      </c>
      <c r="U1677" s="55">
        <f t="shared" si="272"/>
        <v>0</v>
      </c>
      <c r="V1677" s="55">
        <f t="shared" si="273"/>
        <v>0</v>
      </c>
      <c r="Y1677" s="55">
        <f t="shared" si="274"/>
        <v>0</v>
      </c>
      <c r="Z1677" s="55">
        <f t="shared" si="275"/>
        <v>0</v>
      </c>
      <c r="AA1677" s="55">
        <f t="shared" si="276"/>
        <v>9108916.2369551975</v>
      </c>
      <c r="AB1677" s="55">
        <f t="shared" si="277"/>
        <v>-9712254.5492930785</v>
      </c>
      <c r="AC1677" s="55">
        <f t="shared" si="278"/>
        <v>-603338.31233788095</v>
      </c>
      <c r="AD1677" s="55">
        <f t="shared" si="279"/>
        <v>0</v>
      </c>
      <c r="AE1677" s="14">
        <f t="shared" si="280"/>
        <v>1</v>
      </c>
      <c r="AF1677" s="14">
        <f>PRODUCT($AE$3:$AE1677)</f>
        <v>1.549318229084294</v>
      </c>
      <c r="AG1677" s="120">
        <f>(POWER(AF1677,1/COUNTA($J$3:$J1677))-1)*360/28</f>
        <v>0.10870794921864459</v>
      </c>
    </row>
    <row r="1678" spans="20:33" x14ac:dyDescent="0.25">
      <c r="T1678" s="4">
        <f t="shared" si="271"/>
        <v>0.11244999999999999</v>
      </c>
      <c r="U1678" s="55">
        <f t="shared" si="272"/>
        <v>0</v>
      </c>
      <c r="V1678" s="55">
        <f t="shared" si="273"/>
        <v>0</v>
      </c>
      <c r="Y1678" s="55">
        <f t="shared" si="274"/>
        <v>0</v>
      </c>
      <c r="Z1678" s="55">
        <f t="shared" si="275"/>
        <v>0</v>
      </c>
      <c r="AA1678" s="55">
        <f t="shared" si="276"/>
        <v>9108916.2369551975</v>
      </c>
      <c r="AB1678" s="55">
        <f t="shared" si="277"/>
        <v>-9712254.5492930785</v>
      </c>
      <c r="AC1678" s="55">
        <f t="shared" si="278"/>
        <v>-603338.31233788095</v>
      </c>
      <c r="AD1678" s="55">
        <f t="shared" si="279"/>
        <v>0</v>
      </c>
      <c r="AE1678" s="14">
        <f t="shared" si="280"/>
        <v>1</v>
      </c>
      <c r="AF1678" s="14">
        <f>PRODUCT($AE$3:$AE1678)</f>
        <v>1.549318229084294</v>
      </c>
      <c r="AG1678" s="120">
        <f>(POWER(AF1678,1/COUNTA($J$3:$J1678))-1)*360/28</f>
        <v>0.10870794921864459</v>
      </c>
    </row>
    <row r="1679" spans="20:33" x14ac:dyDescent="0.25">
      <c r="T1679" s="4">
        <f t="shared" si="271"/>
        <v>0.11244999999999999</v>
      </c>
      <c r="U1679" s="55">
        <f t="shared" si="272"/>
        <v>0</v>
      </c>
      <c r="V1679" s="55">
        <f t="shared" si="273"/>
        <v>0</v>
      </c>
      <c r="Y1679" s="55">
        <f t="shared" si="274"/>
        <v>0</v>
      </c>
      <c r="Z1679" s="55">
        <f t="shared" si="275"/>
        <v>0</v>
      </c>
      <c r="AA1679" s="55">
        <f t="shared" si="276"/>
        <v>9108916.2369551975</v>
      </c>
      <c r="AB1679" s="55">
        <f t="shared" si="277"/>
        <v>-9712254.5492930785</v>
      </c>
      <c r="AC1679" s="55">
        <f t="shared" si="278"/>
        <v>-603338.31233788095</v>
      </c>
      <c r="AD1679" s="55">
        <f t="shared" si="279"/>
        <v>0</v>
      </c>
      <c r="AE1679" s="14">
        <f t="shared" si="280"/>
        <v>1</v>
      </c>
      <c r="AF1679" s="14">
        <f>PRODUCT($AE$3:$AE1679)</f>
        <v>1.549318229084294</v>
      </c>
      <c r="AG1679" s="120">
        <f>(POWER(AF1679,1/COUNTA($J$3:$J1679))-1)*360/28</f>
        <v>0.10870794921864459</v>
      </c>
    </row>
    <row r="1680" spans="20:33" x14ac:dyDescent="0.25">
      <c r="T1680" s="4">
        <f t="shared" si="271"/>
        <v>0.11244999999999999</v>
      </c>
      <c r="U1680" s="55">
        <f t="shared" si="272"/>
        <v>0</v>
      </c>
      <c r="V1680" s="55">
        <f t="shared" si="273"/>
        <v>0</v>
      </c>
      <c r="Y1680" s="55">
        <f t="shared" si="274"/>
        <v>0</v>
      </c>
      <c r="Z1680" s="55">
        <f t="shared" si="275"/>
        <v>0</v>
      </c>
      <c r="AA1680" s="55">
        <f t="shared" si="276"/>
        <v>9108916.2369551975</v>
      </c>
      <c r="AB1680" s="55">
        <f t="shared" si="277"/>
        <v>-9712254.5492930785</v>
      </c>
      <c r="AC1680" s="55">
        <f t="shared" si="278"/>
        <v>-603338.31233788095</v>
      </c>
      <c r="AD1680" s="55">
        <f t="shared" si="279"/>
        <v>0</v>
      </c>
      <c r="AE1680" s="14">
        <f t="shared" si="280"/>
        <v>1</v>
      </c>
      <c r="AF1680" s="14">
        <f>PRODUCT($AE$3:$AE1680)</f>
        <v>1.549318229084294</v>
      </c>
      <c r="AG1680" s="120">
        <f>(POWER(AF1680,1/COUNTA($J$3:$J1680))-1)*360/28</f>
        <v>0.10870794921864459</v>
      </c>
    </row>
    <row r="1681" spans="20:33" x14ac:dyDescent="0.25">
      <c r="T1681" s="4">
        <f t="shared" si="271"/>
        <v>0.11244999999999999</v>
      </c>
      <c r="U1681" s="55">
        <f t="shared" si="272"/>
        <v>0</v>
      </c>
      <c r="V1681" s="55">
        <f t="shared" si="273"/>
        <v>0</v>
      </c>
      <c r="Y1681" s="55">
        <f t="shared" si="274"/>
        <v>0</v>
      </c>
      <c r="Z1681" s="55">
        <f t="shared" si="275"/>
        <v>0</v>
      </c>
      <c r="AA1681" s="55">
        <f t="shared" si="276"/>
        <v>9108916.2369551975</v>
      </c>
      <c r="AB1681" s="55">
        <f t="shared" si="277"/>
        <v>-9712254.5492930785</v>
      </c>
      <c r="AC1681" s="55">
        <f t="shared" si="278"/>
        <v>-603338.31233788095</v>
      </c>
      <c r="AD1681" s="55">
        <f t="shared" si="279"/>
        <v>0</v>
      </c>
      <c r="AE1681" s="14">
        <f t="shared" si="280"/>
        <v>1</v>
      </c>
      <c r="AF1681" s="14">
        <f>PRODUCT($AE$3:$AE1681)</f>
        <v>1.549318229084294</v>
      </c>
      <c r="AG1681" s="120">
        <f>(POWER(AF1681,1/COUNTA($J$3:$J1681))-1)*360/28</f>
        <v>0.10870794921864459</v>
      </c>
    </row>
    <row r="1682" spans="20:33" x14ac:dyDescent="0.25">
      <c r="T1682" s="4">
        <f t="shared" si="271"/>
        <v>0.11244999999999999</v>
      </c>
      <c r="U1682" s="55">
        <f t="shared" si="272"/>
        <v>0</v>
      </c>
      <c r="V1682" s="55">
        <f t="shared" si="273"/>
        <v>0</v>
      </c>
      <c r="Y1682" s="55">
        <f t="shared" si="274"/>
        <v>0</v>
      </c>
      <c r="Z1682" s="55">
        <f t="shared" si="275"/>
        <v>0</v>
      </c>
      <c r="AA1682" s="55">
        <f t="shared" si="276"/>
        <v>9108916.2369551975</v>
      </c>
      <c r="AB1682" s="55">
        <f t="shared" si="277"/>
        <v>-9712254.5492930785</v>
      </c>
      <c r="AC1682" s="55">
        <f t="shared" si="278"/>
        <v>-603338.31233788095</v>
      </c>
      <c r="AD1682" s="55">
        <f t="shared" si="279"/>
        <v>0</v>
      </c>
      <c r="AE1682" s="14">
        <f t="shared" si="280"/>
        <v>1</v>
      </c>
      <c r="AF1682" s="14">
        <f>PRODUCT($AE$3:$AE1682)</f>
        <v>1.549318229084294</v>
      </c>
      <c r="AG1682" s="120">
        <f>(POWER(AF1682,1/COUNTA($J$3:$J1682))-1)*360/28</f>
        <v>0.10870794921864459</v>
      </c>
    </row>
    <row r="1683" spans="20:33" x14ac:dyDescent="0.25">
      <c r="T1683" s="4">
        <f t="shared" si="271"/>
        <v>0.11244999999999999</v>
      </c>
      <c r="U1683" s="55">
        <f t="shared" si="272"/>
        <v>0</v>
      </c>
      <c r="V1683" s="55">
        <f t="shared" si="273"/>
        <v>0</v>
      </c>
      <c r="Y1683" s="55">
        <f t="shared" si="274"/>
        <v>0</v>
      </c>
      <c r="Z1683" s="55">
        <f t="shared" si="275"/>
        <v>0</v>
      </c>
      <c r="AA1683" s="55">
        <f t="shared" si="276"/>
        <v>9108916.2369551975</v>
      </c>
      <c r="AB1683" s="55">
        <f t="shared" si="277"/>
        <v>-9712254.5492930785</v>
      </c>
      <c r="AC1683" s="55">
        <f t="shared" si="278"/>
        <v>-603338.31233788095</v>
      </c>
      <c r="AD1683" s="55">
        <f t="shared" si="279"/>
        <v>0</v>
      </c>
      <c r="AE1683" s="14">
        <f t="shared" si="280"/>
        <v>1</v>
      </c>
      <c r="AF1683" s="14">
        <f>PRODUCT($AE$3:$AE1683)</f>
        <v>1.549318229084294</v>
      </c>
      <c r="AG1683" s="120">
        <f>(POWER(AF1683,1/COUNTA($J$3:$J1683))-1)*360/28</f>
        <v>0.10870794921864459</v>
      </c>
    </row>
    <row r="1684" spans="20:33" x14ac:dyDescent="0.25">
      <c r="T1684" s="4">
        <f t="shared" si="271"/>
        <v>0.11244999999999999</v>
      </c>
      <c r="U1684" s="55">
        <f t="shared" si="272"/>
        <v>0</v>
      </c>
      <c r="V1684" s="55">
        <f t="shared" si="273"/>
        <v>0</v>
      </c>
      <c r="Y1684" s="55">
        <f t="shared" si="274"/>
        <v>0</v>
      </c>
      <c r="Z1684" s="55">
        <f t="shared" si="275"/>
        <v>0</v>
      </c>
      <c r="AA1684" s="55">
        <f t="shared" si="276"/>
        <v>9108916.2369551975</v>
      </c>
      <c r="AB1684" s="55">
        <f t="shared" si="277"/>
        <v>-9712254.5492930785</v>
      </c>
      <c r="AC1684" s="55">
        <f t="shared" si="278"/>
        <v>-603338.31233788095</v>
      </c>
      <c r="AD1684" s="55">
        <f t="shared" si="279"/>
        <v>0</v>
      </c>
      <c r="AE1684" s="14">
        <f t="shared" si="280"/>
        <v>1</v>
      </c>
      <c r="AF1684" s="14">
        <f>PRODUCT($AE$3:$AE1684)</f>
        <v>1.549318229084294</v>
      </c>
      <c r="AG1684" s="120">
        <f>(POWER(AF1684,1/COUNTA($J$3:$J1684))-1)*360/28</f>
        <v>0.10870794921864459</v>
      </c>
    </row>
    <row r="1685" spans="20:33" x14ac:dyDescent="0.25">
      <c r="T1685" s="4">
        <f t="shared" si="271"/>
        <v>0.11244999999999999</v>
      </c>
      <c r="U1685" s="55">
        <f t="shared" si="272"/>
        <v>0</v>
      </c>
      <c r="V1685" s="55">
        <f t="shared" si="273"/>
        <v>0</v>
      </c>
      <c r="Y1685" s="55">
        <f t="shared" si="274"/>
        <v>0</v>
      </c>
      <c r="Z1685" s="55">
        <f t="shared" si="275"/>
        <v>0</v>
      </c>
      <c r="AA1685" s="55">
        <f t="shared" si="276"/>
        <v>9108916.2369551975</v>
      </c>
      <c r="AB1685" s="55">
        <f t="shared" si="277"/>
        <v>-9712254.5492930785</v>
      </c>
      <c r="AC1685" s="55">
        <f t="shared" si="278"/>
        <v>-603338.31233788095</v>
      </c>
      <c r="AD1685" s="55">
        <f t="shared" si="279"/>
        <v>0</v>
      </c>
      <c r="AE1685" s="14">
        <f t="shared" si="280"/>
        <v>1</v>
      </c>
      <c r="AF1685" s="14">
        <f>PRODUCT($AE$3:$AE1685)</f>
        <v>1.549318229084294</v>
      </c>
      <c r="AG1685" s="120">
        <f>(POWER(AF1685,1/COUNTA($J$3:$J1685))-1)*360/28</f>
        <v>0.10870794921864459</v>
      </c>
    </row>
    <row r="1686" spans="20:33" x14ac:dyDescent="0.25">
      <c r="T1686" s="4">
        <f t="shared" si="271"/>
        <v>0.11244999999999999</v>
      </c>
      <c r="U1686" s="55">
        <f t="shared" si="272"/>
        <v>0</v>
      </c>
      <c r="V1686" s="55">
        <f t="shared" si="273"/>
        <v>0</v>
      </c>
      <c r="Y1686" s="55">
        <f t="shared" si="274"/>
        <v>0</v>
      </c>
      <c r="Z1686" s="55">
        <f t="shared" si="275"/>
        <v>0</v>
      </c>
      <c r="AA1686" s="55">
        <f t="shared" si="276"/>
        <v>9108916.2369551975</v>
      </c>
      <c r="AB1686" s="55">
        <f t="shared" si="277"/>
        <v>-9712254.5492930785</v>
      </c>
      <c r="AC1686" s="55">
        <f t="shared" si="278"/>
        <v>-603338.31233788095</v>
      </c>
      <c r="AD1686" s="55">
        <f t="shared" si="279"/>
        <v>0</v>
      </c>
      <c r="AE1686" s="14">
        <f t="shared" si="280"/>
        <v>1</v>
      </c>
      <c r="AF1686" s="14">
        <f>PRODUCT($AE$3:$AE1686)</f>
        <v>1.549318229084294</v>
      </c>
      <c r="AG1686" s="120">
        <f>(POWER(AF1686,1/COUNTA($J$3:$J1686))-1)*360/28</f>
        <v>0.10870794921864459</v>
      </c>
    </row>
    <row r="1687" spans="20:33" x14ac:dyDescent="0.25">
      <c r="T1687" s="4">
        <f t="shared" si="271"/>
        <v>0.11244999999999999</v>
      </c>
      <c r="U1687" s="55">
        <f t="shared" si="272"/>
        <v>0</v>
      </c>
      <c r="V1687" s="55">
        <f t="shared" si="273"/>
        <v>0</v>
      </c>
      <c r="Y1687" s="55">
        <f t="shared" si="274"/>
        <v>0</v>
      </c>
      <c r="Z1687" s="55">
        <f t="shared" si="275"/>
        <v>0</v>
      </c>
      <c r="AA1687" s="55">
        <f t="shared" si="276"/>
        <v>9108916.2369551975</v>
      </c>
      <c r="AB1687" s="55">
        <f t="shared" si="277"/>
        <v>-9712254.5492930785</v>
      </c>
      <c r="AC1687" s="55">
        <f t="shared" si="278"/>
        <v>-603338.31233788095</v>
      </c>
      <c r="AD1687" s="55">
        <f t="shared" si="279"/>
        <v>0</v>
      </c>
      <c r="AE1687" s="14">
        <f t="shared" si="280"/>
        <v>1</v>
      </c>
      <c r="AF1687" s="14">
        <f>PRODUCT($AE$3:$AE1687)</f>
        <v>1.549318229084294</v>
      </c>
      <c r="AG1687" s="120">
        <f>(POWER(AF1687,1/COUNTA($J$3:$J1687))-1)*360/28</f>
        <v>0.10870794921864459</v>
      </c>
    </row>
    <row r="1688" spans="20:33" x14ac:dyDescent="0.25">
      <c r="T1688" s="4">
        <f t="shared" si="271"/>
        <v>0.11244999999999999</v>
      </c>
      <c r="U1688" s="55">
        <f t="shared" si="272"/>
        <v>0</v>
      </c>
      <c r="V1688" s="55">
        <f t="shared" si="273"/>
        <v>0</v>
      </c>
      <c r="Y1688" s="55">
        <f t="shared" si="274"/>
        <v>0</v>
      </c>
      <c r="Z1688" s="55">
        <f t="shared" si="275"/>
        <v>0</v>
      </c>
      <c r="AA1688" s="55">
        <f t="shared" si="276"/>
        <v>9108916.2369551975</v>
      </c>
      <c r="AB1688" s="55">
        <f t="shared" si="277"/>
        <v>-9712254.5492930785</v>
      </c>
      <c r="AC1688" s="55">
        <f t="shared" si="278"/>
        <v>-603338.31233788095</v>
      </c>
      <c r="AD1688" s="55">
        <f t="shared" si="279"/>
        <v>0</v>
      </c>
      <c r="AE1688" s="14">
        <f t="shared" si="280"/>
        <v>1</v>
      </c>
      <c r="AF1688" s="14">
        <f>PRODUCT($AE$3:$AE1688)</f>
        <v>1.549318229084294</v>
      </c>
      <c r="AG1688" s="120">
        <f>(POWER(AF1688,1/COUNTA($J$3:$J1688))-1)*360/28</f>
        <v>0.10870794921864459</v>
      </c>
    </row>
    <row r="1689" spans="20:33" x14ac:dyDescent="0.25">
      <c r="T1689" s="4">
        <f t="shared" si="271"/>
        <v>0.11244999999999999</v>
      </c>
      <c r="U1689" s="55">
        <f t="shared" si="272"/>
        <v>0</v>
      </c>
      <c r="V1689" s="55">
        <f t="shared" si="273"/>
        <v>0</v>
      </c>
      <c r="Y1689" s="55">
        <f t="shared" si="274"/>
        <v>0</v>
      </c>
      <c r="Z1689" s="55">
        <f t="shared" si="275"/>
        <v>0</v>
      </c>
      <c r="AA1689" s="55">
        <f t="shared" si="276"/>
        <v>9108916.2369551975</v>
      </c>
      <c r="AB1689" s="55">
        <f t="shared" si="277"/>
        <v>-9712254.5492930785</v>
      </c>
      <c r="AC1689" s="55">
        <f t="shared" si="278"/>
        <v>-603338.31233788095</v>
      </c>
      <c r="AD1689" s="55">
        <f t="shared" si="279"/>
        <v>0</v>
      </c>
      <c r="AE1689" s="14">
        <f t="shared" si="280"/>
        <v>1</v>
      </c>
      <c r="AF1689" s="14">
        <f>PRODUCT($AE$3:$AE1689)</f>
        <v>1.549318229084294</v>
      </c>
      <c r="AG1689" s="120">
        <f>(POWER(AF1689,1/COUNTA($J$3:$J1689))-1)*360/28</f>
        <v>0.10870794921864459</v>
      </c>
    </row>
    <row r="1690" spans="20:33" x14ac:dyDescent="0.25">
      <c r="T1690" s="4">
        <f t="shared" si="271"/>
        <v>0.11244999999999999</v>
      </c>
      <c r="U1690" s="55">
        <f t="shared" si="272"/>
        <v>0</v>
      </c>
      <c r="V1690" s="55">
        <f t="shared" si="273"/>
        <v>0</v>
      </c>
      <c r="Y1690" s="55">
        <f t="shared" si="274"/>
        <v>0</v>
      </c>
      <c r="Z1690" s="55">
        <f t="shared" si="275"/>
        <v>0</v>
      </c>
      <c r="AA1690" s="55">
        <f t="shared" si="276"/>
        <v>9108916.2369551975</v>
      </c>
      <c r="AB1690" s="55">
        <f t="shared" si="277"/>
        <v>-9712254.5492930785</v>
      </c>
      <c r="AC1690" s="55">
        <f t="shared" si="278"/>
        <v>-603338.31233788095</v>
      </c>
      <c r="AD1690" s="55">
        <f t="shared" si="279"/>
        <v>0</v>
      </c>
      <c r="AE1690" s="14">
        <f t="shared" si="280"/>
        <v>1</v>
      </c>
      <c r="AF1690" s="14">
        <f>PRODUCT($AE$3:$AE1690)</f>
        <v>1.549318229084294</v>
      </c>
      <c r="AG1690" s="120">
        <f>(POWER(AF1690,1/COUNTA($J$3:$J1690))-1)*360/28</f>
        <v>0.10870794921864459</v>
      </c>
    </row>
    <row r="1691" spans="20:33" x14ac:dyDescent="0.25">
      <c r="T1691" s="4">
        <f t="shared" si="271"/>
        <v>0.11244999999999999</v>
      </c>
      <c r="U1691" s="55">
        <f t="shared" si="272"/>
        <v>0</v>
      </c>
      <c r="V1691" s="55">
        <f t="shared" si="273"/>
        <v>0</v>
      </c>
      <c r="Y1691" s="55">
        <f t="shared" si="274"/>
        <v>0</v>
      </c>
      <c r="Z1691" s="55">
        <f t="shared" si="275"/>
        <v>0</v>
      </c>
      <c r="AA1691" s="55">
        <f t="shared" si="276"/>
        <v>9108916.2369551975</v>
      </c>
      <c r="AB1691" s="55">
        <f t="shared" si="277"/>
        <v>-9712254.5492930785</v>
      </c>
      <c r="AC1691" s="55">
        <f t="shared" si="278"/>
        <v>-603338.31233788095</v>
      </c>
      <c r="AD1691" s="55">
        <f t="shared" si="279"/>
        <v>0</v>
      </c>
      <c r="AE1691" s="14">
        <f t="shared" si="280"/>
        <v>1</v>
      </c>
      <c r="AF1691" s="14">
        <f>PRODUCT($AE$3:$AE1691)</f>
        <v>1.549318229084294</v>
      </c>
      <c r="AG1691" s="120">
        <f>(POWER(AF1691,1/COUNTA($J$3:$J1691))-1)*360/28</f>
        <v>0.10870794921864459</v>
      </c>
    </row>
    <row r="1692" spans="20:33" x14ac:dyDescent="0.25">
      <c r="T1692" s="4">
        <f t="shared" si="271"/>
        <v>0.11244999999999999</v>
      </c>
      <c r="U1692" s="55">
        <f t="shared" si="272"/>
        <v>0</v>
      </c>
      <c r="V1692" s="55">
        <f t="shared" si="273"/>
        <v>0</v>
      </c>
      <c r="Y1692" s="55">
        <f t="shared" si="274"/>
        <v>0</v>
      </c>
      <c r="Z1692" s="55">
        <f t="shared" si="275"/>
        <v>0</v>
      </c>
      <c r="AA1692" s="55">
        <f t="shared" si="276"/>
        <v>9108916.2369551975</v>
      </c>
      <c r="AB1692" s="55">
        <f t="shared" si="277"/>
        <v>-9712254.5492930785</v>
      </c>
      <c r="AC1692" s="55">
        <f t="shared" si="278"/>
        <v>-603338.31233788095</v>
      </c>
      <c r="AD1692" s="55">
        <f t="shared" si="279"/>
        <v>0</v>
      </c>
      <c r="AE1692" s="14">
        <f t="shared" si="280"/>
        <v>1</v>
      </c>
      <c r="AF1692" s="14">
        <f>PRODUCT($AE$3:$AE1692)</f>
        <v>1.549318229084294</v>
      </c>
      <c r="AG1692" s="120">
        <f>(POWER(AF1692,1/COUNTA($J$3:$J1692))-1)*360/28</f>
        <v>0.10870794921864459</v>
      </c>
    </row>
    <row r="1693" spans="20:33" x14ac:dyDescent="0.25">
      <c r="T1693" s="4">
        <f t="shared" si="271"/>
        <v>0.11244999999999999</v>
      </c>
      <c r="U1693" s="55">
        <f t="shared" si="272"/>
        <v>0</v>
      </c>
      <c r="V1693" s="55">
        <f t="shared" si="273"/>
        <v>0</v>
      </c>
      <c r="Y1693" s="55">
        <f t="shared" si="274"/>
        <v>0</v>
      </c>
      <c r="Z1693" s="55">
        <f t="shared" si="275"/>
        <v>0</v>
      </c>
      <c r="AA1693" s="55">
        <f t="shared" si="276"/>
        <v>9108916.2369551975</v>
      </c>
      <c r="AB1693" s="55">
        <f t="shared" si="277"/>
        <v>-9712254.5492930785</v>
      </c>
      <c r="AC1693" s="55">
        <f t="shared" si="278"/>
        <v>-603338.31233788095</v>
      </c>
      <c r="AD1693" s="55">
        <f t="shared" si="279"/>
        <v>0</v>
      </c>
      <c r="AE1693" s="14">
        <f t="shared" si="280"/>
        <v>1</v>
      </c>
      <c r="AF1693" s="14">
        <f>PRODUCT($AE$3:$AE1693)</f>
        <v>1.549318229084294</v>
      </c>
      <c r="AG1693" s="120">
        <f>(POWER(AF1693,1/COUNTA($J$3:$J1693))-1)*360/28</f>
        <v>0.10870794921864459</v>
      </c>
    </row>
    <row r="1694" spans="20:33" x14ac:dyDescent="0.25">
      <c r="T1694" s="4">
        <f t="shared" si="271"/>
        <v>0.11244999999999999</v>
      </c>
      <c r="U1694" s="55">
        <f t="shared" si="272"/>
        <v>0</v>
      </c>
      <c r="V1694" s="55">
        <f t="shared" si="273"/>
        <v>0</v>
      </c>
      <c r="Y1694" s="55">
        <f t="shared" si="274"/>
        <v>0</v>
      </c>
      <c r="Z1694" s="55">
        <f t="shared" si="275"/>
        <v>0</v>
      </c>
      <c r="AA1694" s="55">
        <f t="shared" si="276"/>
        <v>9108916.2369551975</v>
      </c>
      <c r="AB1694" s="55">
        <f t="shared" si="277"/>
        <v>-9712254.5492930785</v>
      </c>
      <c r="AC1694" s="55">
        <f t="shared" si="278"/>
        <v>-603338.31233788095</v>
      </c>
      <c r="AD1694" s="55">
        <f t="shared" si="279"/>
        <v>0</v>
      </c>
      <c r="AE1694" s="14">
        <f t="shared" si="280"/>
        <v>1</v>
      </c>
      <c r="AF1694" s="14">
        <f>PRODUCT($AE$3:$AE1694)</f>
        <v>1.549318229084294</v>
      </c>
      <c r="AG1694" s="120">
        <f>(POWER(AF1694,1/COUNTA($J$3:$J1694))-1)*360/28</f>
        <v>0.10870794921864459</v>
      </c>
    </row>
    <row r="1695" spans="20:33" x14ac:dyDescent="0.25">
      <c r="T1695" s="4">
        <f t="shared" si="271"/>
        <v>0.11244999999999999</v>
      </c>
      <c r="U1695" s="55">
        <f t="shared" si="272"/>
        <v>0</v>
      </c>
      <c r="V1695" s="55">
        <f t="shared" si="273"/>
        <v>0</v>
      </c>
      <c r="Y1695" s="55">
        <f t="shared" si="274"/>
        <v>0</v>
      </c>
      <c r="Z1695" s="55">
        <f t="shared" si="275"/>
        <v>0</v>
      </c>
      <c r="AA1695" s="55">
        <f t="shared" si="276"/>
        <v>9108916.2369551975</v>
      </c>
      <c r="AB1695" s="55">
        <f t="shared" si="277"/>
        <v>-9712254.5492930785</v>
      </c>
      <c r="AC1695" s="55">
        <f t="shared" si="278"/>
        <v>-603338.31233788095</v>
      </c>
      <c r="AD1695" s="55">
        <f t="shared" si="279"/>
        <v>0</v>
      </c>
      <c r="AE1695" s="14">
        <f t="shared" si="280"/>
        <v>1</v>
      </c>
      <c r="AF1695" s="14">
        <f>PRODUCT($AE$3:$AE1695)</f>
        <v>1.549318229084294</v>
      </c>
      <c r="AG1695" s="120">
        <f>(POWER(AF1695,1/COUNTA($J$3:$J1695))-1)*360/28</f>
        <v>0.10870794921864459</v>
      </c>
    </row>
    <row r="1696" spans="20:33" x14ac:dyDescent="0.25">
      <c r="T1696" s="4">
        <f t="shared" si="271"/>
        <v>0.11244999999999999</v>
      </c>
      <c r="U1696" s="55">
        <f t="shared" si="272"/>
        <v>0</v>
      </c>
      <c r="V1696" s="55">
        <f t="shared" si="273"/>
        <v>0</v>
      </c>
      <c r="Y1696" s="55">
        <f t="shared" si="274"/>
        <v>0</v>
      </c>
      <c r="Z1696" s="55">
        <f t="shared" si="275"/>
        <v>0</v>
      </c>
      <c r="AA1696" s="55">
        <f t="shared" si="276"/>
        <v>9108916.2369551975</v>
      </c>
      <c r="AB1696" s="55">
        <f t="shared" si="277"/>
        <v>-9712254.5492930785</v>
      </c>
      <c r="AC1696" s="55">
        <f t="shared" si="278"/>
        <v>-603338.31233788095</v>
      </c>
      <c r="AD1696" s="55">
        <f t="shared" si="279"/>
        <v>0</v>
      </c>
      <c r="AE1696" s="14">
        <f t="shared" si="280"/>
        <v>1</v>
      </c>
      <c r="AF1696" s="14">
        <f>PRODUCT($AE$3:$AE1696)</f>
        <v>1.549318229084294</v>
      </c>
      <c r="AG1696" s="120">
        <f>(POWER(AF1696,1/COUNTA($J$3:$J1696))-1)*360/28</f>
        <v>0.10870794921864459</v>
      </c>
    </row>
    <row r="1697" spans="20:33" x14ac:dyDescent="0.25">
      <c r="T1697" s="4">
        <f t="shared" si="271"/>
        <v>0.11244999999999999</v>
      </c>
      <c r="U1697" s="55">
        <f t="shared" si="272"/>
        <v>0</v>
      </c>
      <c r="V1697" s="55">
        <f t="shared" si="273"/>
        <v>0</v>
      </c>
      <c r="Y1697" s="55">
        <f t="shared" si="274"/>
        <v>0</v>
      </c>
      <c r="Z1697" s="55">
        <f t="shared" si="275"/>
        <v>0</v>
      </c>
      <c r="AA1697" s="55">
        <f t="shared" si="276"/>
        <v>9108916.2369551975</v>
      </c>
      <c r="AB1697" s="55">
        <f t="shared" si="277"/>
        <v>-9712254.5492930785</v>
      </c>
      <c r="AC1697" s="55">
        <f t="shared" si="278"/>
        <v>-603338.31233788095</v>
      </c>
      <c r="AD1697" s="55">
        <f t="shared" si="279"/>
        <v>0</v>
      </c>
      <c r="AE1697" s="14">
        <f t="shared" si="280"/>
        <v>1</v>
      </c>
      <c r="AF1697" s="14">
        <f>PRODUCT($AE$3:$AE1697)</f>
        <v>1.549318229084294</v>
      </c>
      <c r="AG1697" s="120">
        <f>(POWER(AF1697,1/COUNTA($J$3:$J1697))-1)*360/28</f>
        <v>0.10870794921864459</v>
      </c>
    </row>
    <row r="1698" spans="20:33" x14ac:dyDescent="0.25">
      <c r="T1698" s="4">
        <f t="shared" si="271"/>
        <v>0.11244999999999999</v>
      </c>
      <c r="U1698" s="55">
        <f t="shared" si="272"/>
        <v>0</v>
      </c>
      <c r="V1698" s="55">
        <f t="shared" si="273"/>
        <v>0</v>
      </c>
      <c r="Y1698" s="55">
        <f t="shared" si="274"/>
        <v>0</v>
      </c>
      <c r="Z1698" s="55">
        <f t="shared" si="275"/>
        <v>0</v>
      </c>
      <c r="AA1698" s="55">
        <f t="shared" si="276"/>
        <v>9108916.2369551975</v>
      </c>
      <c r="AB1698" s="55">
        <f t="shared" si="277"/>
        <v>-9712254.5492930785</v>
      </c>
      <c r="AC1698" s="55">
        <f t="shared" si="278"/>
        <v>-603338.31233788095</v>
      </c>
      <c r="AD1698" s="55">
        <f t="shared" si="279"/>
        <v>0</v>
      </c>
      <c r="AE1698" s="14">
        <f t="shared" si="280"/>
        <v>1</v>
      </c>
      <c r="AF1698" s="14">
        <f>PRODUCT($AE$3:$AE1698)</f>
        <v>1.549318229084294</v>
      </c>
      <c r="AG1698" s="120">
        <f>(POWER(AF1698,1/COUNTA($J$3:$J1698))-1)*360/28</f>
        <v>0.10870794921864459</v>
      </c>
    </row>
    <row r="1699" spans="20:33" x14ac:dyDescent="0.25">
      <c r="T1699" s="4">
        <f t="shared" si="271"/>
        <v>0.11244999999999999</v>
      </c>
      <c r="U1699" s="55">
        <f t="shared" si="272"/>
        <v>0</v>
      </c>
      <c r="V1699" s="55">
        <f t="shared" si="273"/>
        <v>0</v>
      </c>
      <c r="Y1699" s="55">
        <f t="shared" si="274"/>
        <v>0</v>
      </c>
      <c r="Z1699" s="55">
        <f t="shared" si="275"/>
        <v>0</v>
      </c>
      <c r="AA1699" s="55">
        <f t="shared" si="276"/>
        <v>9108916.2369551975</v>
      </c>
      <c r="AB1699" s="55">
        <f t="shared" si="277"/>
        <v>-9712254.5492930785</v>
      </c>
      <c r="AC1699" s="55">
        <f t="shared" si="278"/>
        <v>-603338.31233788095</v>
      </c>
      <c r="AD1699" s="55">
        <f t="shared" si="279"/>
        <v>0</v>
      </c>
      <c r="AE1699" s="14">
        <f t="shared" si="280"/>
        <v>1</v>
      </c>
      <c r="AF1699" s="14">
        <f>PRODUCT($AE$3:$AE1699)</f>
        <v>1.549318229084294</v>
      </c>
      <c r="AG1699" s="120">
        <f>(POWER(AF1699,1/COUNTA($J$3:$J1699))-1)*360/28</f>
        <v>0.10870794921864459</v>
      </c>
    </row>
    <row r="1700" spans="20:33" x14ac:dyDescent="0.25">
      <c r="T1700" s="4">
        <f t="shared" si="271"/>
        <v>0.11244999999999999</v>
      </c>
      <c r="U1700" s="55">
        <f t="shared" si="272"/>
        <v>0</v>
      </c>
      <c r="V1700" s="55">
        <f t="shared" si="273"/>
        <v>0</v>
      </c>
      <c r="Y1700" s="55">
        <f t="shared" si="274"/>
        <v>0</v>
      </c>
      <c r="Z1700" s="55">
        <f t="shared" si="275"/>
        <v>0</v>
      </c>
      <c r="AA1700" s="55">
        <f t="shared" si="276"/>
        <v>9108916.2369551975</v>
      </c>
      <c r="AB1700" s="55">
        <f t="shared" si="277"/>
        <v>-9712254.5492930785</v>
      </c>
      <c r="AC1700" s="55">
        <f t="shared" si="278"/>
        <v>-603338.31233788095</v>
      </c>
      <c r="AD1700" s="55">
        <f t="shared" si="279"/>
        <v>0</v>
      </c>
      <c r="AE1700" s="14">
        <f t="shared" si="280"/>
        <v>1</v>
      </c>
      <c r="AF1700" s="14">
        <f>PRODUCT($AE$3:$AE1700)</f>
        <v>1.549318229084294</v>
      </c>
      <c r="AG1700" s="120">
        <f>(POWER(AF1700,1/COUNTA($J$3:$J1700))-1)*360/28</f>
        <v>0.10870794921864459</v>
      </c>
    </row>
    <row r="1701" spans="20:33" x14ac:dyDescent="0.25">
      <c r="T1701" s="4">
        <f t="shared" si="271"/>
        <v>0.11244999999999999</v>
      </c>
      <c r="U1701" s="55">
        <f t="shared" si="272"/>
        <v>0</v>
      </c>
      <c r="V1701" s="55">
        <f t="shared" si="273"/>
        <v>0</v>
      </c>
      <c r="Y1701" s="55">
        <f t="shared" si="274"/>
        <v>0</v>
      </c>
      <c r="Z1701" s="55">
        <f t="shared" si="275"/>
        <v>0</v>
      </c>
      <c r="AA1701" s="55">
        <f t="shared" si="276"/>
        <v>9108916.2369551975</v>
      </c>
      <c r="AB1701" s="55">
        <f t="shared" si="277"/>
        <v>-9712254.5492930785</v>
      </c>
      <c r="AC1701" s="55">
        <f t="shared" si="278"/>
        <v>-603338.31233788095</v>
      </c>
      <c r="AD1701" s="55">
        <f t="shared" si="279"/>
        <v>0</v>
      </c>
      <c r="AE1701" s="14">
        <f t="shared" si="280"/>
        <v>1</v>
      </c>
      <c r="AF1701" s="14">
        <f>PRODUCT($AE$3:$AE1701)</f>
        <v>1.549318229084294</v>
      </c>
      <c r="AG1701" s="120">
        <f>(POWER(AF1701,1/COUNTA($J$3:$J1701))-1)*360/28</f>
        <v>0.10870794921864459</v>
      </c>
    </row>
    <row r="1702" spans="20:33" x14ac:dyDescent="0.25">
      <c r="T1702" s="4">
        <f t="shared" si="271"/>
        <v>0.11244999999999999</v>
      </c>
      <c r="U1702" s="55">
        <f t="shared" si="272"/>
        <v>0</v>
      </c>
      <c r="V1702" s="55">
        <f t="shared" si="273"/>
        <v>0</v>
      </c>
      <c r="Y1702" s="55">
        <f t="shared" si="274"/>
        <v>0</v>
      </c>
      <c r="Z1702" s="55">
        <f t="shared" si="275"/>
        <v>0</v>
      </c>
      <c r="AA1702" s="55">
        <f t="shared" si="276"/>
        <v>9108916.2369551975</v>
      </c>
      <c r="AB1702" s="55">
        <f t="shared" si="277"/>
        <v>-9712254.5492930785</v>
      </c>
      <c r="AC1702" s="55">
        <f t="shared" si="278"/>
        <v>-603338.31233788095</v>
      </c>
      <c r="AD1702" s="55">
        <f t="shared" si="279"/>
        <v>0</v>
      </c>
      <c r="AE1702" s="14">
        <f t="shared" si="280"/>
        <v>1</v>
      </c>
      <c r="AF1702" s="14">
        <f>PRODUCT($AE$3:$AE1702)</f>
        <v>1.549318229084294</v>
      </c>
      <c r="AG1702" s="120">
        <f>(POWER(AF1702,1/COUNTA($J$3:$J1702))-1)*360/28</f>
        <v>0.10870794921864459</v>
      </c>
    </row>
    <row r="1703" spans="20:33" x14ac:dyDescent="0.25">
      <c r="T1703" s="4">
        <f t="shared" si="271"/>
        <v>0.11244999999999999</v>
      </c>
      <c r="U1703" s="55">
        <f t="shared" si="272"/>
        <v>0</v>
      </c>
      <c r="V1703" s="55">
        <f t="shared" si="273"/>
        <v>0</v>
      </c>
      <c r="Y1703" s="55">
        <f t="shared" si="274"/>
        <v>0</v>
      </c>
      <c r="Z1703" s="55">
        <f t="shared" si="275"/>
        <v>0</v>
      </c>
      <c r="AA1703" s="55">
        <f t="shared" si="276"/>
        <v>9108916.2369551975</v>
      </c>
      <c r="AB1703" s="55">
        <f t="shared" si="277"/>
        <v>-9712254.5492930785</v>
      </c>
      <c r="AC1703" s="55">
        <f t="shared" si="278"/>
        <v>-603338.31233788095</v>
      </c>
      <c r="AD1703" s="55">
        <f t="shared" si="279"/>
        <v>0</v>
      </c>
      <c r="AE1703" s="14">
        <f t="shared" si="280"/>
        <v>1</v>
      </c>
      <c r="AF1703" s="14">
        <f>PRODUCT($AE$3:$AE1703)</f>
        <v>1.549318229084294</v>
      </c>
      <c r="AG1703" s="120">
        <f>(POWER(AF1703,1/COUNTA($J$3:$J1703))-1)*360/28</f>
        <v>0.10870794921864459</v>
      </c>
    </row>
    <row r="1704" spans="20:33" x14ac:dyDescent="0.25">
      <c r="T1704" s="4">
        <f t="shared" si="271"/>
        <v>0.11244999999999999</v>
      </c>
      <c r="U1704" s="55">
        <f t="shared" si="272"/>
        <v>0</v>
      </c>
      <c r="V1704" s="55">
        <f t="shared" si="273"/>
        <v>0</v>
      </c>
      <c r="Y1704" s="55">
        <f t="shared" si="274"/>
        <v>0</v>
      </c>
      <c r="Z1704" s="55">
        <f t="shared" si="275"/>
        <v>0</v>
      </c>
      <c r="AA1704" s="55">
        <f t="shared" si="276"/>
        <v>9108916.2369551975</v>
      </c>
      <c r="AB1704" s="55">
        <f t="shared" si="277"/>
        <v>-9712254.5492930785</v>
      </c>
      <c r="AC1704" s="55">
        <f t="shared" si="278"/>
        <v>-603338.31233788095</v>
      </c>
      <c r="AD1704" s="55">
        <f t="shared" si="279"/>
        <v>0</v>
      </c>
      <c r="AE1704" s="14">
        <f t="shared" si="280"/>
        <v>1</v>
      </c>
      <c r="AF1704" s="14">
        <f>PRODUCT($AE$3:$AE1704)</f>
        <v>1.549318229084294</v>
      </c>
      <c r="AG1704" s="120">
        <f>(POWER(AF1704,1/COUNTA($J$3:$J1704))-1)*360/28</f>
        <v>0.10870794921864459</v>
      </c>
    </row>
    <row r="1705" spans="20:33" x14ac:dyDescent="0.25">
      <c r="T1705" s="4">
        <f t="shared" si="271"/>
        <v>0.11244999999999999</v>
      </c>
      <c r="U1705" s="55">
        <f t="shared" si="272"/>
        <v>0</v>
      </c>
      <c r="V1705" s="55">
        <f t="shared" si="273"/>
        <v>0</v>
      </c>
      <c r="Y1705" s="55">
        <f t="shared" si="274"/>
        <v>0</v>
      </c>
      <c r="Z1705" s="55">
        <f t="shared" si="275"/>
        <v>0</v>
      </c>
      <c r="AA1705" s="55">
        <f t="shared" si="276"/>
        <v>9108916.2369551975</v>
      </c>
      <c r="AB1705" s="55">
        <f t="shared" si="277"/>
        <v>-9712254.5492930785</v>
      </c>
      <c r="AC1705" s="55">
        <f t="shared" si="278"/>
        <v>-603338.31233788095</v>
      </c>
      <c r="AD1705" s="55">
        <f t="shared" si="279"/>
        <v>0</v>
      </c>
      <c r="AE1705" s="14">
        <f t="shared" si="280"/>
        <v>1</v>
      </c>
      <c r="AF1705" s="14">
        <f>PRODUCT($AE$3:$AE1705)</f>
        <v>1.549318229084294</v>
      </c>
      <c r="AG1705" s="120">
        <f>(POWER(AF1705,1/COUNTA($J$3:$J1705))-1)*360/28</f>
        <v>0.10870794921864459</v>
      </c>
    </row>
    <row r="1706" spans="20:33" x14ac:dyDescent="0.25">
      <c r="T1706" s="4">
        <f t="shared" si="271"/>
        <v>0.11244999999999999</v>
      </c>
      <c r="U1706" s="55">
        <f t="shared" si="272"/>
        <v>0</v>
      </c>
      <c r="V1706" s="55">
        <f t="shared" si="273"/>
        <v>0</v>
      </c>
      <c r="Y1706" s="55">
        <f t="shared" si="274"/>
        <v>0</v>
      </c>
      <c r="Z1706" s="55">
        <f t="shared" si="275"/>
        <v>0</v>
      </c>
      <c r="AA1706" s="55">
        <f t="shared" si="276"/>
        <v>9108916.2369551975</v>
      </c>
      <c r="AB1706" s="55">
        <f t="shared" si="277"/>
        <v>-9712254.5492930785</v>
      </c>
      <c r="AC1706" s="55">
        <f t="shared" si="278"/>
        <v>-603338.31233788095</v>
      </c>
      <c r="AD1706" s="55">
        <f t="shared" si="279"/>
        <v>0</v>
      </c>
      <c r="AE1706" s="14">
        <f t="shared" si="280"/>
        <v>1</v>
      </c>
      <c r="AF1706" s="14">
        <f>PRODUCT($AE$3:$AE1706)</f>
        <v>1.549318229084294</v>
      </c>
      <c r="AG1706" s="120">
        <f>(POWER(AF1706,1/COUNTA($J$3:$J1706))-1)*360/28</f>
        <v>0.10870794921864459</v>
      </c>
    </row>
    <row r="1707" spans="20:33" x14ac:dyDescent="0.25">
      <c r="T1707" s="4">
        <f t="shared" si="271"/>
        <v>0.11244999999999999</v>
      </c>
      <c r="U1707" s="55">
        <f t="shared" si="272"/>
        <v>0</v>
      </c>
      <c r="V1707" s="55">
        <f t="shared" si="273"/>
        <v>0</v>
      </c>
      <c r="Y1707" s="55">
        <f t="shared" si="274"/>
        <v>0</v>
      </c>
      <c r="Z1707" s="55">
        <f t="shared" si="275"/>
        <v>0</v>
      </c>
      <c r="AA1707" s="55">
        <f t="shared" si="276"/>
        <v>9108916.2369551975</v>
      </c>
      <c r="AB1707" s="55">
        <f t="shared" si="277"/>
        <v>-9712254.5492930785</v>
      </c>
      <c r="AC1707" s="55">
        <f t="shared" si="278"/>
        <v>-603338.31233788095</v>
      </c>
      <c r="AD1707" s="55">
        <f t="shared" si="279"/>
        <v>0</v>
      </c>
      <c r="AE1707" s="14">
        <f t="shared" si="280"/>
        <v>1</v>
      </c>
      <c r="AF1707" s="14">
        <f>PRODUCT($AE$3:$AE1707)</f>
        <v>1.549318229084294</v>
      </c>
      <c r="AG1707" s="120">
        <f>(POWER(AF1707,1/COUNTA($J$3:$J1707))-1)*360/28</f>
        <v>0.10870794921864459</v>
      </c>
    </row>
    <row r="1708" spans="20:33" x14ac:dyDescent="0.25">
      <c r="T1708" s="4">
        <f t="shared" si="271"/>
        <v>0.11244999999999999</v>
      </c>
      <c r="U1708" s="55">
        <f t="shared" si="272"/>
        <v>0</v>
      </c>
      <c r="V1708" s="55">
        <f t="shared" si="273"/>
        <v>0</v>
      </c>
      <c r="Y1708" s="55">
        <f t="shared" si="274"/>
        <v>0</v>
      </c>
      <c r="Z1708" s="55">
        <f t="shared" si="275"/>
        <v>0</v>
      </c>
      <c r="AA1708" s="55">
        <f t="shared" si="276"/>
        <v>9108916.2369551975</v>
      </c>
      <c r="AB1708" s="55">
        <f t="shared" si="277"/>
        <v>-9712254.5492930785</v>
      </c>
      <c r="AC1708" s="55">
        <f t="shared" si="278"/>
        <v>-603338.31233788095</v>
      </c>
      <c r="AD1708" s="55">
        <f t="shared" si="279"/>
        <v>0</v>
      </c>
      <c r="AE1708" s="14">
        <f t="shared" si="280"/>
        <v>1</v>
      </c>
      <c r="AF1708" s="14">
        <f>PRODUCT($AE$3:$AE1708)</f>
        <v>1.549318229084294</v>
      </c>
      <c r="AG1708" s="120">
        <f>(POWER(AF1708,1/COUNTA($J$3:$J1708))-1)*360/28</f>
        <v>0.10870794921864459</v>
      </c>
    </row>
    <row r="1709" spans="20:33" x14ac:dyDescent="0.25">
      <c r="T1709" s="4">
        <f t="shared" si="271"/>
        <v>0.11244999999999999</v>
      </c>
      <c r="U1709" s="55">
        <f t="shared" si="272"/>
        <v>0</v>
      </c>
      <c r="V1709" s="55">
        <f t="shared" si="273"/>
        <v>0</v>
      </c>
      <c r="Y1709" s="55">
        <f t="shared" si="274"/>
        <v>0</v>
      </c>
      <c r="Z1709" s="55">
        <f t="shared" si="275"/>
        <v>0</v>
      </c>
      <c r="AA1709" s="55">
        <f t="shared" si="276"/>
        <v>9108916.2369551975</v>
      </c>
      <c r="AB1709" s="55">
        <f t="shared" si="277"/>
        <v>-9712254.5492930785</v>
      </c>
      <c r="AC1709" s="55">
        <f t="shared" si="278"/>
        <v>-603338.31233788095</v>
      </c>
      <c r="AD1709" s="55">
        <f t="shared" si="279"/>
        <v>0</v>
      </c>
      <c r="AE1709" s="14">
        <f t="shared" si="280"/>
        <v>1</v>
      </c>
      <c r="AF1709" s="14">
        <f>PRODUCT($AE$3:$AE1709)</f>
        <v>1.549318229084294</v>
      </c>
      <c r="AG1709" s="120">
        <f>(POWER(AF1709,1/COUNTA($J$3:$J1709))-1)*360/28</f>
        <v>0.10870794921864459</v>
      </c>
    </row>
    <row r="1710" spans="20:33" x14ac:dyDescent="0.25">
      <c r="T1710" s="4">
        <f t="shared" si="271"/>
        <v>0.11244999999999999</v>
      </c>
      <c r="U1710" s="55">
        <f t="shared" si="272"/>
        <v>0</v>
      </c>
      <c r="V1710" s="55">
        <f t="shared" si="273"/>
        <v>0</v>
      </c>
      <c r="Y1710" s="55">
        <f t="shared" si="274"/>
        <v>0</v>
      </c>
      <c r="Z1710" s="55">
        <f t="shared" si="275"/>
        <v>0</v>
      </c>
      <c r="AA1710" s="55">
        <f t="shared" si="276"/>
        <v>9108916.2369551975</v>
      </c>
      <c r="AB1710" s="55">
        <f t="shared" si="277"/>
        <v>-9712254.5492930785</v>
      </c>
      <c r="AC1710" s="55">
        <f t="shared" si="278"/>
        <v>-603338.31233788095</v>
      </c>
      <c r="AD1710" s="55">
        <f t="shared" si="279"/>
        <v>0</v>
      </c>
      <c r="AE1710" s="14">
        <f t="shared" si="280"/>
        <v>1</v>
      </c>
      <c r="AF1710" s="14">
        <f>PRODUCT($AE$3:$AE1710)</f>
        <v>1.549318229084294</v>
      </c>
      <c r="AG1710" s="120">
        <f>(POWER(AF1710,1/COUNTA($J$3:$J1710))-1)*360/28</f>
        <v>0.10870794921864459</v>
      </c>
    </row>
    <row r="1711" spans="20:33" x14ac:dyDescent="0.25">
      <c r="T1711" s="4">
        <f t="shared" si="271"/>
        <v>0.11244999999999999</v>
      </c>
      <c r="U1711" s="55">
        <f t="shared" si="272"/>
        <v>0</v>
      </c>
      <c r="V1711" s="55">
        <f t="shared" si="273"/>
        <v>0</v>
      </c>
      <c r="Y1711" s="55">
        <f t="shared" si="274"/>
        <v>0</v>
      </c>
      <c r="Z1711" s="55">
        <f t="shared" si="275"/>
        <v>0</v>
      </c>
      <c r="AA1711" s="55">
        <f t="shared" si="276"/>
        <v>9108916.2369551975</v>
      </c>
      <c r="AB1711" s="55">
        <f t="shared" si="277"/>
        <v>-9712254.5492930785</v>
      </c>
      <c r="AC1711" s="55">
        <f t="shared" si="278"/>
        <v>-603338.31233788095</v>
      </c>
      <c r="AD1711" s="55">
        <f t="shared" si="279"/>
        <v>0</v>
      </c>
      <c r="AE1711" s="14">
        <f t="shared" si="280"/>
        <v>1</v>
      </c>
      <c r="AF1711" s="14">
        <f>PRODUCT($AE$3:$AE1711)</f>
        <v>1.549318229084294</v>
      </c>
      <c r="AG1711" s="120">
        <f>(POWER(AF1711,1/COUNTA($J$3:$J1711))-1)*360/28</f>
        <v>0.10870794921864459</v>
      </c>
    </row>
    <row r="1712" spans="20:33" x14ac:dyDescent="0.25">
      <c r="T1712" s="4">
        <f t="shared" si="271"/>
        <v>0.11244999999999999</v>
      </c>
      <c r="U1712" s="55">
        <f t="shared" si="272"/>
        <v>0</v>
      </c>
      <c r="V1712" s="55">
        <f t="shared" si="273"/>
        <v>0</v>
      </c>
      <c r="Y1712" s="55">
        <f t="shared" si="274"/>
        <v>0</v>
      </c>
      <c r="Z1712" s="55">
        <f t="shared" si="275"/>
        <v>0</v>
      </c>
      <c r="AA1712" s="55">
        <f t="shared" si="276"/>
        <v>9108916.2369551975</v>
      </c>
      <c r="AB1712" s="55">
        <f t="shared" si="277"/>
        <v>-9712254.5492930785</v>
      </c>
      <c r="AC1712" s="55">
        <f t="shared" si="278"/>
        <v>-603338.31233788095</v>
      </c>
      <c r="AD1712" s="55">
        <f t="shared" si="279"/>
        <v>0</v>
      </c>
      <c r="AE1712" s="14">
        <f t="shared" si="280"/>
        <v>1</v>
      </c>
      <c r="AF1712" s="14">
        <f>PRODUCT($AE$3:$AE1712)</f>
        <v>1.549318229084294</v>
      </c>
      <c r="AG1712" s="120">
        <f>(POWER(AF1712,1/COUNTA($J$3:$J1712))-1)*360/28</f>
        <v>0.10870794921864459</v>
      </c>
    </row>
    <row r="1713" spans="20:33" x14ac:dyDescent="0.25">
      <c r="T1713" s="4">
        <f t="shared" si="271"/>
        <v>0.11244999999999999</v>
      </c>
      <c r="U1713" s="55">
        <f t="shared" si="272"/>
        <v>0</v>
      </c>
      <c r="V1713" s="55">
        <f t="shared" si="273"/>
        <v>0</v>
      </c>
      <c r="Y1713" s="55">
        <f t="shared" si="274"/>
        <v>0</v>
      </c>
      <c r="Z1713" s="55">
        <f t="shared" si="275"/>
        <v>0</v>
      </c>
      <c r="AA1713" s="55">
        <f t="shared" si="276"/>
        <v>9108916.2369551975</v>
      </c>
      <c r="AB1713" s="55">
        <f t="shared" si="277"/>
        <v>-9712254.5492930785</v>
      </c>
      <c r="AC1713" s="55">
        <f t="shared" si="278"/>
        <v>-603338.31233788095</v>
      </c>
      <c r="AD1713" s="55">
        <f t="shared" si="279"/>
        <v>0</v>
      </c>
      <c r="AE1713" s="14">
        <f t="shared" si="280"/>
        <v>1</v>
      </c>
      <c r="AF1713" s="14">
        <f>PRODUCT($AE$3:$AE1713)</f>
        <v>1.549318229084294</v>
      </c>
      <c r="AG1713" s="120">
        <f>(POWER(AF1713,1/COUNTA($J$3:$J1713))-1)*360/28</f>
        <v>0.10870794921864459</v>
      </c>
    </row>
    <row r="1714" spans="20:33" x14ac:dyDescent="0.25">
      <c r="T1714" s="4">
        <f t="shared" si="271"/>
        <v>0.11244999999999999</v>
      </c>
      <c r="U1714" s="55">
        <f t="shared" si="272"/>
        <v>0</v>
      </c>
      <c r="V1714" s="55">
        <f t="shared" si="273"/>
        <v>0</v>
      </c>
      <c r="Y1714" s="55">
        <f t="shared" si="274"/>
        <v>0</v>
      </c>
      <c r="Z1714" s="55">
        <f t="shared" si="275"/>
        <v>0</v>
      </c>
      <c r="AA1714" s="55">
        <f t="shared" si="276"/>
        <v>9108916.2369551975</v>
      </c>
      <c r="AB1714" s="55">
        <f t="shared" si="277"/>
        <v>-9712254.5492930785</v>
      </c>
      <c r="AC1714" s="55">
        <f t="shared" si="278"/>
        <v>-603338.31233788095</v>
      </c>
      <c r="AD1714" s="55">
        <f t="shared" si="279"/>
        <v>0</v>
      </c>
      <c r="AE1714" s="14">
        <f t="shared" si="280"/>
        <v>1</v>
      </c>
      <c r="AF1714" s="14">
        <f>PRODUCT($AE$3:$AE1714)</f>
        <v>1.549318229084294</v>
      </c>
      <c r="AG1714" s="120">
        <f>(POWER(AF1714,1/COUNTA($J$3:$J1714))-1)*360/28</f>
        <v>0.10870794921864459</v>
      </c>
    </row>
    <row r="1715" spans="20:33" x14ac:dyDescent="0.25">
      <c r="T1715" s="4">
        <f t="shared" si="271"/>
        <v>0.11244999999999999</v>
      </c>
      <c r="U1715" s="55">
        <f t="shared" si="272"/>
        <v>0</v>
      </c>
      <c r="V1715" s="55">
        <f t="shared" si="273"/>
        <v>0</v>
      </c>
      <c r="Y1715" s="55">
        <f t="shared" si="274"/>
        <v>0</v>
      </c>
      <c r="Z1715" s="55">
        <f t="shared" si="275"/>
        <v>0</v>
      </c>
      <c r="AA1715" s="55">
        <f t="shared" si="276"/>
        <v>9108916.2369551975</v>
      </c>
      <c r="AB1715" s="55">
        <f t="shared" si="277"/>
        <v>-9712254.5492930785</v>
      </c>
      <c r="AC1715" s="55">
        <f t="shared" si="278"/>
        <v>-603338.31233788095</v>
      </c>
      <c r="AD1715" s="55">
        <f t="shared" si="279"/>
        <v>0</v>
      </c>
      <c r="AE1715" s="14">
        <f t="shared" si="280"/>
        <v>1</v>
      </c>
      <c r="AF1715" s="14">
        <f>PRODUCT($AE$3:$AE1715)</f>
        <v>1.549318229084294</v>
      </c>
      <c r="AG1715" s="120">
        <f>(POWER(AF1715,1/COUNTA($J$3:$J1715))-1)*360/28</f>
        <v>0.10870794921864459</v>
      </c>
    </row>
    <row r="1716" spans="20:33" x14ac:dyDescent="0.25">
      <c r="T1716" s="4">
        <f t="shared" si="271"/>
        <v>0.11244999999999999</v>
      </c>
      <c r="U1716" s="55">
        <f t="shared" si="272"/>
        <v>0</v>
      </c>
      <c r="V1716" s="55">
        <f t="shared" si="273"/>
        <v>0</v>
      </c>
      <c r="Y1716" s="55">
        <f t="shared" si="274"/>
        <v>0</v>
      </c>
      <c r="Z1716" s="55">
        <f t="shared" si="275"/>
        <v>0</v>
      </c>
      <c r="AA1716" s="55">
        <f t="shared" si="276"/>
        <v>9108916.2369551975</v>
      </c>
      <c r="AB1716" s="55">
        <f t="shared" si="277"/>
        <v>-9712254.5492930785</v>
      </c>
      <c r="AC1716" s="55">
        <f t="shared" si="278"/>
        <v>-603338.31233788095</v>
      </c>
      <c r="AD1716" s="55">
        <f t="shared" si="279"/>
        <v>0</v>
      </c>
      <c r="AE1716" s="14">
        <f t="shared" si="280"/>
        <v>1</v>
      </c>
      <c r="AF1716" s="14">
        <f>PRODUCT($AE$3:$AE1716)</f>
        <v>1.549318229084294</v>
      </c>
      <c r="AG1716" s="120">
        <f>(POWER(AF1716,1/COUNTA($J$3:$J1716))-1)*360/28</f>
        <v>0.10870794921864459</v>
      </c>
    </row>
    <row r="1717" spans="20:33" x14ac:dyDescent="0.25">
      <c r="T1717" s="4">
        <f t="shared" si="271"/>
        <v>0.11244999999999999</v>
      </c>
      <c r="U1717" s="55">
        <f t="shared" si="272"/>
        <v>0</v>
      </c>
      <c r="V1717" s="55">
        <f t="shared" si="273"/>
        <v>0</v>
      </c>
      <c r="Y1717" s="55">
        <f t="shared" si="274"/>
        <v>0</v>
      </c>
      <c r="Z1717" s="55">
        <f t="shared" si="275"/>
        <v>0</v>
      </c>
      <c r="AA1717" s="55">
        <f t="shared" si="276"/>
        <v>9108916.2369551975</v>
      </c>
      <c r="AB1717" s="55">
        <f t="shared" si="277"/>
        <v>-9712254.5492930785</v>
      </c>
      <c r="AC1717" s="55">
        <f t="shared" si="278"/>
        <v>-603338.31233788095</v>
      </c>
      <c r="AD1717" s="55">
        <f t="shared" si="279"/>
        <v>0</v>
      </c>
      <c r="AE1717" s="14">
        <f t="shared" si="280"/>
        <v>1</v>
      </c>
      <c r="AF1717" s="14">
        <f>PRODUCT($AE$3:$AE1717)</f>
        <v>1.549318229084294</v>
      </c>
      <c r="AG1717" s="120">
        <f>(POWER(AF1717,1/COUNTA($J$3:$J1717))-1)*360/28</f>
        <v>0.10870794921864459</v>
      </c>
    </row>
    <row r="1718" spans="20:33" x14ac:dyDescent="0.25">
      <c r="T1718" s="4">
        <f t="shared" si="271"/>
        <v>0.11244999999999999</v>
      </c>
      <c r="U1718" s="55">
        <f t="shared" si="272"/>
        <v>0</v>
      </c>
      <c r="V1718" s="55">
        <f t="shared" si="273"/>
        <v>0</v>
      </c>
      <c r="Y1718" s="55">
        <f t="shared" si="274"/>
        <v>0</v>
      </c>
      <c r="Z1718" s="55">
        <f t="shared" si="275"/>
        <v>0</v>
      </c>
      <c r="AA1718" s="55">
        <f t="shared" si="276"/>
        <v>9108916.2369551975</v>
      </c>
      <c r="AB1718" s="55">
        <f t="shared" si="277"/>
        <v>-9712254.5492930785</v>
      </c>
      <c r="AC1718" s="55">
        <f t="shared" si="278"/>
        <v>-603338.31233788095</v>
      </c>
      <c r="AD1718" s="55">
        <f t="shared" si="279"/>
        <v>0</v>
      </c>
      <c r="AE1718" s="14">
        <f t="shared" si="280"/>
        <v>1</v>
      </c>
      <c r="AF1718" s="14">
        <f>PRODUCT($AE$3:$AE1718)</f>
        <v>1.549318229084294</v>
      </c>
      <c r="AG1718" s="120">
        <f>(POWER(AF1718,1/COUNTA($J$3:$J1718))-1)*360/28</f>
        <v>0.10870794921864459</v>
      </c>
    </row>
    <row r="1719" spans="20:33" x14ac:dyDescent="0.25">
      <c r="T1719" s="4">
        <f t="shared" si="271"/>
        <v>0.11244999999999999</v>
      </c>
      <c r="U1719" s="55">
        <f t="shared" si="272"/>
        <v>0</v>
      </c>
      <c r="V1719" s="55">
        <f t="shared" si="273"/>
        <v>0</v>
      </c>
      <c r="Y1719" s="55">
        <f t="shared" si="274"/>
        <v>0</v>
      </c>
      <c r="Z1719" s="55">
        <f t="shared" si="275"/>
        <v>0</v>
      </c>
      <c r="AA1719" s="55">
        <f t="shared" si="276"/>
        <v>9108916.2369551975</v>
      </c>
      <c r="AB1719" s="55">
        <f t="shared" si="277"/>
        <v>-9712254.5492930785</v>
      </c>
      <c r="AC1719" s="55">
        <f t="shared" si="278"/>
        <v>-603338.31233788095</v>
      </c>
      <c r="AD1719" s="55">
        <f t="shared" si="279"/>
        <v>0</v>
      </c>
      <c r="AE1719" s="14">
        <f t="shared" si="280"/>
        <v>1</v>
      </c>
      <c r="AF1719" s="14">
        <f>PRODUCT($AE$3:$AE1719)</f>
        <v>1.549318229084294</v>
      </c>
      <c r="AG1719" s="120">
        <f>(POWER(AF1719,1/COUNTA($J$3:$J1719))-1)*360/28</f>
        <v>0.10870794921864459</v>
      </c>
    </row>
    <row r="1720" spans="20:33" x14ac:dyDescent="0.25">
      <c r="T1720" s="4">
        <f t="shared" ref="T1720:T1783" si="281">_xlfn.IFNA(INDEX($E$6:$E$24,MATCH($K1720,$C$6:$C$24,1))/100,$D$1/100)</f>
        <v>0.11244999999999999</v>
      </c>
      <c r="U1720" s="55">
        <f t="shared" ref="U1720:U1783" si="282">(-1*S1720)*T1720*Q1720/360</f>
        <v>0</v>
      </c>
      <c r="V1720" s="55">
        <f t="shared" si="273"/>
        <v>0</v>
      </c>
      <c r="Y1720" s="55">
        <f t="shared" si="274"/>
        <v>0</v>
      </c>
      <c r="Z1720" s="55">
        <f t="shared" si="275"/>
        <v>0</v>
      </c>
      <c r="AA1720" s="55">
        <f t="shared" si="276"/>
        <v>9108916.2369551975</v>
      </c>
      <c r="AB1720" s="55">
        <f t="shared" si="277"/>
        <v>-9712254.5492930785</v>
      </c>
      <c r="AC1720" s="55">
        <f t="shared" si="278"/>
        <v>-603338.31233788095</v>
      </c>
      <c r="AD1720" s="55">
        <f t="shared" si="279"/>
        <v>0</v>
      </c>
      <c r="AE1720" s="14">
        <f t="shared" si="280"/>
        <v>1</v>
      </c>
      <c r="AF1720" s="14">
        <f>PRODUCT($AE$3:$AE1720)</f>
        <v>1.549318229084294</v>
      </c>
      <c r="AG1720" s="120">
        <f>(POWER(AF1720,1/COUNTA($J$3:$J1720))-1)*360/28</f>
        <v>0.10870794921864459</v>
      </c>
    </row>
    <row r="1721" spans="20:33" x14ac:dyDescent="0.25">
      <c r="T1721" s="4">
        <f t="shared" si="281"/>
        <v>0.11244999999999999</v>
      </c>
      <c r="U1721" s="55">
        <f t="shared" si="282"/>
        <v>0</v>
      </c>
      <c r="V1721" s="55">
        <f t="shared" si="273"/>
        <v>0</v>
      </c>
      <c r="Y1721" s="55">
        <f t="shared" si="274"/>
        <v>0</v>
      </c>
      <c r="Z1721" s="55">
        <f t="shared" si="275"/>
        <v>0</v>
      </c>
      <c r="AA1721" s="55">
        <f t="shared" si="276"/>
        <v>9108916.2369551975</v>
      </c>
      <c r="AB1721" s="55">
        <f t="shared" si="277"/>
        <v>-9712254.5492930785</v>
      </c>
      <c r="AC1721" s="55">
        <f t="shared" si="278"/>
        <v>-603338.31233788095</v>
      </c>
      <c r="AD1721" s="55">
        <f t="shared" si="279"/>
        <v>0</v>
      </c>
      <c r="AE1721" s="14">
        <f t="shared" si="280"/>
        <v>1</v>
      </c>
      <c r="AF1721" s="14">
        <f>PRODUCT($AE$3:$AE1721)</f>
        <v>1.549318229084294</v>
      </c>
      <c r="AG1721" s="120">
        <f>(POWER(AF1721,1/COUNTA($J$3:$J1721))-1)*360/28</f>
        <v>0.10870794921864459</v>
      </c>
    </row>
    <row r="1722" spans="20:33" x14ac:dyDescent="0.25">
      <c r="T1722" s="4">
        <f t="shared" si="281"/>
        <v>0.11244999999999999</v>
      </c>
      <c r="U1722" s="55">
        <f t="shared" si="282"/>
        <v>0</v>
      </c>
      <c r="V1722" s="55">
        <f t="shared" si="273"/>
        <v>0</v>
      </c>
      <c r="Y1722" s="55">
        <f t="shared" si="274"/>
        <v>0</v>
      </c>
      <c r="Z1722" s="55">
        <f t="shared" si="275"/>
        <v>0</v>
      </c>
      <c r="AA1722" s="55">
        <f t="shared" si="276"/>
        <v>9108916.2369551975</v>
      </c>
      <c r="AB1722" s="55">
        <f t="shared" si="277"/>
        <v>-9712254.5492930785</v>
      </c>
      <c r="AC1722" s="55">
        <f t="shared" si="278"/>
        <v>-603338.31233788095</v>
      </c>
      <c r="AD1722" s="55">
        <f t="shared" si="279"/>
        <v>0</v>
      </c>
      <c r="AE1722" s="14">
        <f t="shared" si="280"/>
        <v>1</v>
      </c>
      <c r="AF1722" s="14">
        <f>PRODUCT($AE$3:$AE1722)</f>
        <v>1.549318229084294</v>
      </c>
      <c r="AG1722" s="120">
        <f>(POWER(AF1722,1/COUNTA($J$3:$J1722))-1)*360/28</f>
        <v>0.10870794921864459</v>
      </c>
    </row>
    <row r="1723" spans="20:33" x14ac:dyDescent="0.25">
      <c r="T1723" s="4">
        <f t="shared" si="281"/>
        <v>0.11244999999999999</v>
      </c>
      <c r="U1723" s="55">
        <f t="shared" si="282"/>
        <v>0</v>
      </c>
      <c r="V1723" s="55">
        <f t="shared" si="273"/>
        <v>0</v>
      </c>
      <c r="Y1723" s="55">
        <f t="shared" si="274"/>
        <v>0</v>
      </c>
      <c r="Z1723" s="55">
        <f t="shared" si="275"/>
        <v>0</v>
      </c>
      <c r="AA1723" s="55">
        <f t="shared" si="276"/>
        <v>9108916.2369551975</v>
      </c>
      <c r="AB1723" s="55">
        <f t="shared" si="277"/>
        <v>-9712254.5492930785</v>
      </c>
      <c r="AC1723" s="55">
        <f t="shared" si="278"/>
        <v>-603338.31233788095</v>
      </c>
      <c r="AD1723" s="55">
        <f t="shared" si="279"/>
        <v>0</v>
      </c>
      <c r="AE1723" s="14">
        <f t="shared" si="280"/>
        <v>1</v>
      </c>
      <c r="AF1723" s="14">
        <f>PRODUCT($AE$3:$AE1723)</f>
        <v>1.549318229084294</v>
      </c>
      <c r="AG1723" s="120">
        <f>(POWER(AF1723,1/COUNTA($J$3:$J1723))-1)*360/28</f>
        <v>0.10870794921864459</v>
      </c>
    </row>
    <row r="1724" spans="20:33" x14ac:dyDescent="0.25">
      <c r="T1724" s="4">
        <f t="shared" si="281"/>
        <v>0.11244999999999999</v>
      </c>
      <c r="U1724" s="55">
        <f t="shared" si="282"/>
        <v>0</v>
      </c>
      <c r="V1724" s="55">
        <f t="shared" si="273"/>
        <v>0</v>
      </c>
      <c r="Y1724" s="55">
        <f t="shared" si="274"/>
        <v>0</v>
      </c>
      <c r="Z1724" s="55">
        <f t="shared" si="275"/>
        <v>0</v>
      </c>
      <c r="AA1724" s="55">
        <f t="shared" si="276"/>
        <v>9108916.2369551975</v>
      </c>
      <c r="AB1724" s="55">
        <f t="shared" si="277"/>
        <v>-9712254.5492930785</v>
      </c>
      <c r="AC1724" s="55">
        <f t="shared" si="278"/>
        <v>-603338.31233788095</v>
      </c>
      <c r="AD1724" s="55">
        <f t="shared" si="279"/>
        <v>0</v>
      </c>
      <c r="AE1724" s="14">
        <f t="shared" si="280"/>
        <v>1</v>
      </c>
      <c r="AF1724" s="14">
        <f>PRODUCT($AE$3:$AE1724)</f>
        <v>1.549318229084294</v>
      </c>
      <c r="AG1724" s="120">
        <f>(POWER(AF1724,1/COUNTA($J$3:$J1724))-1)*360/28</f>
        <v>0.10870794921864459</v>
      </c>
    </row>
    <row r="1725" spans="20:33" x14ac:dyDescent="0.25">
      <c r="T1725" s="4">
        <f t="shared" si="281"/>
        <v>0.11244999999999999</v>
      </c>
      <c r="U1725" s="55">
        <f t="shared" si="282"/>
        <v>0</v>
      </c>
      <c r="V1725" s="55">
        <f t="shared" si="273"/>
        <v>0</v>
      </c>
      <c r="Y1725" s="55">
        <f t="shared" si="274"/>
        <v>0</v>
      </c>
      <c r="Z1725" s="55">
        <f t="shared" si="275"/>
        <v>0</v>
      </c>
      <c r="AA1725" s="55">
        <f t="shared" si="276"/>
        <v>9108916.2369551975</v>
      </c>
      <c r="AB1725" s="55">
        <f t="shared" si="277"/>
        <v>-9712254.5492930785</v>
      </c>
      <c r="AC1725" s="55">
        <f t="shared" si="278"/>
        <v>-603338.31233788095</v>
      </c>
      <c r="AD1725" s="55">
        <f t="shared" si="279"/>
        <v>0</v>
      </c>
      <c r="AE1725" s="14">
        <f t="shared" si="280"/>
        <v>1</v>
      </c>
      <c r="AF1725" s="14">
        <f>PRODUCT($AE$3:$AE1725)</f>
        <v>1.549318229084294</v>
      </c>
      <c r="AG1725" s="120">
        <f>(POWER(AF1725,1/COUNTA($J$3:$J1725))-1)*360/28</f>
        <v>0.10870794921864459</v>
      </c>
    </row>
    <row r="1726" spans="20:33" x14ac:dyDescent="0.25">
      <c r="T1726" s="4">
        <f t="shared" si="281"/>
        <v>0.11244999999999999</v>
      </c>
      <c r="U1726" s="55">
        <f t="shared" si="282"/>
        <v>0</v>
      </c>
      <c r="V1726" s="55">
        <f t="shared" si="273"/>
        <v>0</v>
      </c>
      <c r="Y1726" s="55">
        <f t="shared" si="274"/>
        <v>0</v>
      </c>
      <c r="Z1726" s="55">
        <f t="shared" si="275"/>
        <v>0</v>
      </c>
      <c r="AA1726" s="55">
        <f t="shared" si="276"/>
        <v>9108916.2369551975</v>
      </c>
      <c r="AB1726" s="55">
        <f t="shared" si="277"/>
        <v>-9712254.5492930785</v>
      </c>
      <c r="AC1726" s="55">
        <f t="shared" si="278"/>
        <v>-603338.31233788095</v>
      </c>
      <c r="AD1726" s="55">
        <f t="shared" si="279"/>
        <v>0</v>
      </c>
      <c r="AE1726" s="14">
        <f t="shared" si="280"/>
        <v>1</v>
      </c>
      <c r="AF1726" s="14">
        <f>PRODUCT($AE$3:$AE1726)</f>
        <v>1.549318229084294</v>
      </c>
      <c r="AG1726" s="120">
        <f>(POWER(AF1726,1/COUNTA($J$3:$J1726))-1)*360/28</f>
        <v>0.10870794921864459</v>
      </c>
    </row>
    <row r="1727" spans="20:33" x14ac:dyDescent="0.25">
      <c r="T1727" s="4">
        <f t="shared" si="281"/>
        <v>0.11244999999999999</v>
      </c>
      <c r="U1727" s="55">
        <f t="shared" si="282"/>
        <v>0</v>
      </c>
      <c r="V1727" s="55">
        <f t="shared" si="273"/>
        <v>0</v>
      </c>
      <c r="Y1727" s="55">
        <f t="shared" si="274"/>
        <v>0</v>
      </c>
      <c r="Z1727" s="55">
        <f t="shared" si="275"/>
        <v>0</v>
      </c>
      <c r="AA1727" s="55">
        <f t="shared" si="276"/>
        <v>9108916.2369551975</v>
      </c>
      <c r="AB1727" s="55">
        <f t="shared" si="277"/>
        <v>-9712254.5492930785</v>
      </c>
      <c r="AC1727" s="55">
        <f t="shared" si="278"/>
        <v>-603338.31233788095</v>
      </c>
      <c r="AD1727" s="55">
        <f t="shared" si="279"/>
        <v>0</v>
      </c>
      <c r="AE1727" s="14">
        <f t="shared" si="280"/>
        <v>1</v>
      </c>
      <c r="AF1727" s="14">
        <f>PRODUCT($AE$3:$AE1727)</f>
        <v>1.549318229084294</v>
      </c>
      <c r="AG1727" s="120">
        <f>(POWER(AF1727,1/COUNTA($J$3:$J1727))-1)*360/28</f>
        <v>0.10870794921864459</v>
      </c>
    </row>
    <row r="1728" spans="20:33" x14ac:dyDescent="0.25">
      <c r="T1728" s="4">
        <f t="shared" si="281"/>
        <v>0.11244999999999999</v>
      </c>
      <c r="U1728" s="55">
        <f t="shared" si="282"/>
        <v>0</v>
      </c>
      <c r="V1728" s="55">
        <f t="shared" si="273"/>
        <v>0</v>
      </c>
      <c r="Y1728" s="55">
        <f t="shared" si="274"/>
        <v>0</v>
      </c>
      <c r="Z1728" s="55">
        <f t="shared" si="275"/>
        <v>0</v>
      </c>
      <c r="AA1728" s="55">
        <f t="shared" si="276"/>
        <v>9108916.2369551975</v>
      </c>
      <c r="AB1728" s="55">
        <f t="shared" si="277"/>
        <v>-9712254.5492930785</v>
      </c>
      <c r="AC1728" s="55">
        <f t="shared" si="278"/>
        <v>-603338.31233788095</v>
      </c>
      <c r="AD1728" s="55">
        <f t="shared" si="279"/>
        <v>0</v>
      </c>
      <c r="AE1728" s="14">
        <f t="shared" si="280"/>
        <v>1</v>
      </c>
      <c r="AF1728" s="14">
        <f>PRODUCT($AE$3:$AE1728)</f>
        <v>1.549318229084294</v>
      </c>
      <c r="AG1728" s="120">
        <f>(POWER(AF1728,1/COUNTA($J$3:$J1728))-1)*360/28</f>
        <v>0.10870794921864459</v>
      </c>
    </row>
    <row r="1729" spans="20:33" x14ac:dyDescent="0.25">
      <c r="T1729" s="4">
        <f t="shared" si="281"/>
        <v>0.11244999999999999</v>
      </c>
      <c r="U1729" s="55">
        <f t="shared" si="282"/>
        <v>0</v>
      </c>
      <c r="V1729" s="55">
        <f t="shared" si="273"/>
        <v>0</v>
      </c>
      <c r="Y1729" s="55">
        <f t="shared" si="274"/>
        <v>0</v>
      </c>
      <c r="Z1729" s="55">
        <f t="shared" si="275"/>
        <v>0</v>
      </c>
      <c r="AA1729" s="55">
        <f t="shared" si="276"/>
        <v>9108916.2369551975</v>
      </c>
      <c r="AB1729" s="55">
        <f t="shared" si="277"/>
        <v>-9712254.5492930785</v>
      </c>
      <c r="AC1729" s="55">
        <f t="shared" si="278"/>
        <v>-603338.31233788095</v>
      </c>
      <c r="AD1729" s="55">
        <f t="shared" si="279"/>
        <v>0</v>
      </c>
      <c r="AE1729" s="14">
        <f t="shared" si="280"/>
        <v>1</v>
      </c>
      <c r="AF1729" s="14">
        <f>PRODUCT($AE$3:$AE1729)</f>
        <v>1.549318229084294</v>
      </c>
      <c r="AG1729" s="120">
        <f>(POWER(AF1729,1/COUNTA($J$3:$J1729))-1)*360/28</f>
        <v>0.10870794921864459</v>
      </c>
    </row>
    <row r="1730" spans="20:33" x14ac:dyDescent="0.25">
      <c r="T1730" s="4">
        <f t="shared" si="281"/>
        <v>0.11244999999999999</v>
      </c>
      <c r="U1730" s="55">
        <f t="shared" si="282"/>
        <v>0</v>
      </c>
      <c r="V1730" s="55">
        <f t="shared" si="273"/>
        <v>0</v>
      </c>
      <c r="Y1730" s="55">
        <f t="shared" si="274"/>
        <v>0</v>
      </c>
      <c r="Z1730" s="55">
        <f t="shared" si="275"/>
        <v>0</v>
      </c>
      <c r="AA1730" s="55">
        <f t="shared" si="276"/>
        <v>9108916.2369551975</v>
      </c>
      <c r="AB1730" s="55">
        <f t="shared" si="277"/>
        <v>-9712254.5492930785</v>
      </c>
      <c r="AC1730" s="55">
        <f t="shared" si="278"/>
        <v>-603338.31233788095</v>
      </c>
      <c r="AD1730" s="55">
        <f t="shared" si="279"/>
        <v>0</v>
      </c>
      <c r="AE1730" s="14">
        <f t="shared" si="280"/>
        <v>1</v>
      </c>
      <c r="AF1730" s="14">
        <f>PRODUCT($AE$3:$AE1730)</f>
        <v>1.549318229084294</v>
      </c>
      <c r="AG1730" s="120">
        <f>(POWER(AF1730,1/COUNTA($J$3:$J1730))-1)*360/28</f>
        <v>0.10870794921864459</v>
      </c>
    </row>
    <row r="1731" spans="20:33" x14ac:dyDescent="0.25">
      <c r="T1731" s="4">
        <f t="shared" si="281"/>
        <v>0.11244999999999999</v>
      </c>
      <c r="U1731" s="55">
        <f t="shared" si="282"/>
        <v>0</v>
      </c>
      <c r="V1731" s="55">
        <f t="shared" si="273"/>
        <v>0</v>
      </c>
      <c r="Y1731" s="55">
        <f t="shared" si="274"/>
        <v>0</v>
      </c>
      <c r="Z1731" s="55">
        <f t="shared" si="275"/>
        <v>0</v>
      </c>
      <c r="AA1731" s="55">
        <f t="shared" si="276"/>
        <v>9108916.2369551975</v>
      </c>
      <c r="AB1731" s="55">
        <f t="shared" si="277"/>
        <v>-9712254.5492930785</v>
      </c>
      <c r="AC1731" s="55">
        <f t="shared" si="278"/>
        <v>-603338.31233788095</v>
      </c>
      <c r="AD1731" s="55">
        <f t="shared" si="279"/>
        <v>0</v>
      </c>
      <c r="AE1731" s="14">
        <f t="shared" si="280"/>
        <v>1</v>
      </c>
      <c r="AF1731" s="14">
        <f>PRODUCT($AE$3:$AE1731)</f>
        <v>1.549318229084294</v>
      </c>
      <c r="AG1731" s="120">
        <f>(POWER(AF1731,1/COUNTA($J$3:$J1731))-1)*360/28</f>
        <v>0.10870794921864459</v>
      </c>
    </row>
    <row r="1732" spans="20:33" x14ac:dyDescent="0.25">
      <c r="T1732" s="4">
        <f t="shared" si="281"/>
        <v>0.11244999999999999</v>
      </c>
      <c r="U1732" s="55">
        <f t="shared" si="282"/>
        <v>0</v>
      </c>
      <c r="V1732" s="55">
        <f t="shared" ref="V1732:V1795" si="283">+N1732+U1732</f>
        <v>0</v>
      </c>
      <c r="Y1732" s="55">
        <f t="shared" si="274"/>
        <v>0</v>
      </c>
      <c r="Z1732" s="55">
        <f t="shared" si="275"/>
        <v>0</v>
      </c>
      <c r="AA1732" s="55">
        <f t="shared" si="276"/>
        <v>9108916.2369551975</v>
      </c>
      <c r="AB1732" s="55">
        <f t="shared" si="277"/>
        <v>-9712254.5492930785</v>
      </c>
      <c r="AC1732" s="55">
        <f t="shared" si="278"/>
        <v>-603338.31233788095</v>
      </c>
      <c r="AD1732" s="55">
        <f t="shared" si="279"/>
        <v>0</v>
      </c>
      <c r="AE1732" s="14">
        <f t="shared" si="280"/>
        <v>1</v>
      </c>
      <c r="AF1732" s="14">
        <f>PRODUCT($AE$3:$AE1732)</f>
        <v>1.549318229084294</v>
      </c>
      <c r="AG1732" s="120">
        <f>(POWER(AF1732,1/COUNTA($J$3:$J1732))-1)*360/28</f>
        <v>0.10870794921864459</v>
      </c>
    </row>
    <row r="1733" spans="20:33" x14ac:dyDescent="0.25">
      <c r="T1733" s="4">
        <f t="shared" si="281"/>
        <v>0.11244999999999999</v>
      </c>
      <c r="U1733" s="55">
        <f t="shared" si="282"/>
        <v>0</v>
      </c>
      <c r="V1733" s="55">
        <f t="shared" si="283"/>
        <v>0</v>
      </c>
      <c r="Y1733" s="55">
        <f t="shared" si="274"/>
        <v>0</v>
      </c>
      <c r="Z1733" s="55">
        <f t="shared" si="275"/>
        <v>0</v>
      </c>
      <c r="AA1733" s="55">
        <f t="shared" si="276"/>
        <v>9108916.2369551975</v>
      </c>
      <c r="AB1733" s="55">
        <f t="shared" si="277"/>
        <v>-9712254.5492930785</v>
      </c>
      <c r="AC1733" s="55">
        <f t="shared" si="278"/>
        <v>-603338.31233788095</v>
      </c>
      <c r="AD1733" s="55">
        <f t="shared" si="279"/>
        <v>0</v>
      </c>
      <c r="AE1733" s="14">
        <f t="shared" si="280"/>
        <v>1</v>
      </c>
      <c r="AF1733" s="14">
        <f>PRODUCT($AE$3:$AE1733)</f>
        <v>1.549318229084294</v>
      </c>
      <c r="AG1733" s="120">
        <f>(POWER(AF1733,1/COUNTA($J$3:$J1733))-1)*360/28</f>
        <v>0.10870794921864459</v>
      </c>
    </row>
    <row r="1734" spans="20:33" x14ac:dyDescent="0.25">
      <c r="T1734" s="4">
        <f t="shared" si="281"/>
        <v>0.11244999999999999</v>
      </c>
      <c r="U1734" s="55">
        <f t="shared" si="282"/>
        <v>0</v>
      </c>
      <c r="V1734" s="55">
        <f t="shared" si="283"/>
        <v>0</v>
      </c>
      <c r="Y1734" s="55">
        <f t="shared" ref="Y1734:Y1797" si="284">+P1734*X1734</f>
        <v>0</v>
      </c>
      <c r="Z1734" s="55">
        <f t="shared" ref="Z1734:Z1797" si="285">+S1734*$Z$2*$Q1734/360</f>
        <v>0</v>
      </c>
      <c r="AA1734" s="55">
        <f t="shared" ref="AA1734:AA1797" si="286">+AA1733*(1+$Z$2*$Q1734/360)+Z1734</f>
        <v>9108916.2369551975</v>
      </c>
      <c r="AB1734" s="55">
        <f t="shared" ref="AB1734:AB1797" si="287">+AB1733*(1+$W1734*$Q1734/360)+O1734</f>
        <v>-9712254.5492930785</v>
      </c>
      <c r="AC1734" s="55">
        <f t="shared" ref="AC1734:AC1797" si="288">+AA1734+AB1734</f>
        <v>-603338.31233788095</v>
      </c>
      <c r="AD1734" s="55">
        <f t="shared" ref="AD1734:AD1797" si="289">+AC1734*X1734</f>
        <v>0</v>
      </c>
      <c r="AE1734" s="14">
        <f t="shared" ref="AE1734:AE1797" si="290">+(1+W1734*Q1734/360)</f>
        <v>1</v>
      </c>
      <c r="AF1734" s="14">
        <f>PRODUCT($AE$3:$AE1734)</f>
        <v>1.549318229084294</v>
      </c>
      <c r="AG1734" s="120">
        <f>(POWER(AF1734,1/COUNTA($J$3:$J1734))-1)*360/28</f>
        <v>0.10870794921864459</v>
      </c>
    </row>
    <row r="1735" spans="20:33" x14ac:dyDescent="0.25">
      <c r="T1735" s="4">
        <f t="shared" si="281"/>
        <v>0.11244999999999999</v>
      </c>
      <c r="U1735" s="55">
        <f t="shared" si="282"/>
        <v>0</v>
      </c>
      <c r="V1735" s="55">
        <f t="shared" si="283"/>
        <v>0</v>
      </c>
      <c r="Y1735" s="55">
        <f t="shared" si="284"/>
        <v>0</v>
      </c>
      <c r="Z1735" s="55">
        <f t="shared" si="285"/>
        <v>0</v>
      </c>
      <c r="AA1735" s="55">
        <f t="shared" si="286"/>
        <v>9108916.2369551975</v>
      </c>
      <c r="AB1735" s="55">
        <f t="shared" si="287"/>
        <v>-9712254.5492930785</v>
      </c>
      <c r="AC1735" s="55">
        <f t="shared" si="288"/>
        <v>-603338.31233788095</v>
      </c>
      <c r="AD1735" s="55">
        <f t="shared" si="289"/>
        <v>0</v>
      </c>
      <c r="AE1735" s="14">
        <f t="shared" si="290"/>
        <v>1</v>
      </c>
      <c r="AF1735" s="14">
        <f>PRODUCT($AE$3:$AE1735)</f>
        <v>1.549318229084294</v>
      </c>
      <c r="AG1735" s="120">
        <f>(POWER(AF1735,1/COUNTA($J$3:$J1735))-1)*360/28</f>
        <v>0.10870794921864459</v>
      </c>
    </row>
    <row r="1736" spans="20:33" x14ac:dyDescent="0.25">
      <c r="T1736" s="4">
        <f t="shared" si="281"/>
        <v>0.11244999999999999</v>
      </c>
      <c r="U1736" s="55">
        <f t="shared" si="282"/>
        <v>0</v>
      </c>
      <c r="V1736" s="55">
        <f t="shared" si="283"/>
        <v>0</v>
      </c>
      <c r="Y1736" s="55">
        <f t="shared" si="284"/>
        <v>0</v>
      </c>
      <c r="Z1736" s="55">
        <f t="shared" si="285"/>
        <v>0</v>
      </c>
      <c r="AA1736" s="55">
        <f t="shared" si="286"/>
        <v>9108916.2369551975</v>
      </c>
      <c r="AB1736" s="55">
        <f t="shared" si="287"/>
        <v>-9712254.5492930785</v>
      </c>
      <c r="AC1736" s="55">
        <f t="shared" si="288"/>
        <v>-603338.31233788095</v>
      </c>
      <c r="AD1736" s="55">
        <f t="shared" si="289"/>
        <v>0</v>
      </c>
      <c r="AE1736" s="14">
        <f t="shared" si="290"/>
        <v>1</v>
      </c>
      <c r="AF1736" s="14">
        <f>PRODUCT($AE$3:$AE1736)</f>
        <v>1.549318229084294</v>
      </c>
      <c r="AG1736" s="120">
        <f>(POWER(AF1736,1/COUNTA($J$3:$J1736))-1)*360/28</f>
        <v>0.10870794921864459</v>
      </c>
    </row>
    <row r="1737" spans="20:33" x14ac:dyDescent="0.25">
      <c r="T1737" s="4">
        <f t="shared" si="281"/>
        <v>0.11244999999999999</v>
      </c>
      <c r="U1737" s="55">
        <f t="shared" si="282"/>
        <v>0</v>
      </c>
      <c r="V1737" s="55">
        <f t="shared" si="283"/>
        <v>0</v>
      </c>
      <c r="Y1737" s="55">
        <f t="shared" si="284"/>
        <v>0</v>
      </c>
      <c r="Z1737" s="55">
        <f t="shared" si="285"/>
        <v>0</v>
      </c>
      <c r="AA1737" s="55">
        <f t="shared" si="286"/>
        <v>9108916.2369551975</v>
      </c>
      <c r="AB1737" s="55">
        <f t="shared" si="287"/>
        <v>-9712254.5492930785</v>
      </c>
      <c r="AC1737" s="55">
        <f t="shared" si="288"/>
        <v>-603338.31233788095</v>
      </c>
      <c r="AD1737" s="55">
        <f t="shared" si="289"/>
        <v>0</v>
      </c>
      <c r="AE1737" s="14">
        <f t="shared" si="290"/>
        <v>1</v>
      </c>
      <c r="AF1737" s="14">
        <f>PRODUCT($AE$3:$AE1737)</f>
        <v>1.549318229084294</v>
      </c>
      <c r="AG1737" s="120">
        <f>(POWER(AF1737,1/COUNTA($J$3:$J1737))-1)*360/28</f>
        <v>0.10870794921864459</v>
      </c>
    </row>
    <row r="1738" spans="20:33" x14ac:dyDescent="0.25">
      <c r="T1738" s="4">
        <f t="shared" si="281"/>
        <v>0.11244999999999999</v>
      </c>
      <c r="U1738" s="55">
        <f t="shared" si="282"/>
        <v>0</v>
      </c>
      <c r="V1738" s="55">
        <f t="shared" si="283"/>
        <v>0</v>
      </c>
      <c r="Y1738" s="55">
        <f t="shared" si="284"/>
        <v>0</v>
      </c>
      <c r="Z1738" s="55">
        <f t="shared" si="285"/>
        <v>0</v>
      </c>
      <c r="AA1738" s="55">
        <f t="shared" si="286"/>
        <v>9108916.2369551975</v>
      </c>
      <c r="AB1738" s="55">
        <f t="shared" si="287"/>
        <v>-9712254.5492930785</v>
      </c>
      <c r="AC1738" s="55">
        <f t="shared" si="288"/>
        <v>-603338.31233788095</v>
      </c>
      <c r="AD1738" s="55">
        <f t="shared" si="289"/>
        <v>0</v>
      </c>
      <c r="AE1738" s="14">
        <f t="shared" si="290"/>
        <v>1</v>
      </c>
      <c r="AF1738" s="14">
        <f>PRODUCT($AE$3:$AE1738)</f>
        <v>1.549318229084294</v>
      </c>
      <c r="AG1738" s="120">
        <f>(POWER(AF1738,1/COUNTA($J$3:$J1738))-1)*360/28</f>
        <v>0.10870794921864459</v>
      </c>
    </row>
    <row r="1739" spans="20:33" x14ac:dyDescent="0.25">
      <c r="T1739" s="4">
        <f t="shared" si="281"/>
        <v>0.11244999999999999</v>
      </c>
      <c r="U1739" s="55">
        <f t="shared" si="282"/>
        <v>0</v>
      </c>
      <c r="V1739" s="55">
        <f t="shared" si="283"/>
        <v>0</v>
      </c>
      <c r="Y1739" s="55">
        <f t="shared" si="284"/>
        <v>0</v>
      </c>
      <c r="Z1739" s="55">
        <f t="shared" si="285"/>
        <v>0</v>
      </c>
      <c r="AA1739" s="55">
        <f t="shared" si="286"/>
        <v>9108916.2369551975</v>
      </c>
      <c r="AB1739" s="55">
        <f t="shared" si="287"/>
        <v>-9712254.5492930785</v>
      </c>
      <c r="AC1739" s="55">
        <f t="shared" si="288"/>
        <v>-603338.31233788095</v>
      </c>
      <c r="AD1739" s="55">
        <f t="shared" si="289"/>
        <v>0</v>
      </c>
      <c r="AE1739" s="14">
        <f t="shared" si="290"/>
        <v>1</v>
      </c>
      <c r="AF1739" s="14">
        <f>PRODUCT($AE$3:$AE1739)</f>
        <v>1.549318229084294</v>
      </c>
      <c r="AG1739" s="120">
        <f>(POWER(AF1739,1/COUNTA($J$3:$J1739))-1)*360/28</f>
        <v>0.10870794921864459</v>
      </c>
    </row>
    <row r="1740" spans="20:33" x14ac:dyDescent="0.25">
      <c r="T1740" s="4">
        <f t="shared" si="281"/>
        <v>0.11244999999999999</v>
      </c>
      <c r="U1740" s="55">
        <f t="shared" si="282"/>
        <v>0</v>
      </c>
      <c r="V1740" s="55">
        <f t="shared" si="283"/>
        <v>0</v>
      </c>
      <c r="Y1740" s="55">
        <f t="shared" si="284"/>
        <v>0</v>
      </c>
      <c r="Z1740" s="55">
        <f t="shared" si="285"/>
        <v>0</v>
      </c>
      <c r="AA1740" s="55">
        <f t="shared" si="286"/>
        <v>9108916.2369551975</v>
      </c>
      <c r="AB1740" s="55">
        <f t="shared" si="287"/>
        <v>-9712254.5492930785</v>
      </c>
      <c r="AC1740" s="55">
        <f t="shared" si="288"/>
        <v>-603338.31233788095</v>
      </c>
      <c r="AD1740" s="55">
        <f t="shared" si="289"/>
        <v>0</v>
      </c>
      <c r="AE1740" s="14">
        <f t="shared" si="290"/>
        <v>1</v>
      </c>
      <c r="AF1740" s="14">
        <f>PRODUCT($AE$3:$AE1740)</f>
        <v>1.549318229084294</v>
      </c>
      <c r="AG1740" s="120">
        <f>(POWER(AF1740,1/COUNTA($J$3:$J1740))-1)*360/28</f>
        <v>0.10870794921864459</v>
      </c>
    </row>
    <row r="1741" spans="20:33" x14ac:dyDescent="0.25">
      <c r="T1741" s="4">
        <f t="shared" si="281"/>
        <v>0.11244999999999999</v>
      </c>
      <c r="U1741" s="55">
        <f t="shared" si="282"/>
        <v>0</v>
      </c>
      <c r="V1741" s="55">
        <f t="shared" si="283"/>
        <v>0</v>
      </c>
      <c r="Y1741" s="55">
        <f t="shared" si="284"/>
        <v>0</v>
      </c>
      <c r="Z1741" s="55">
        <f t="shared" si="285"/>
        <v>0</v>
      </c>
      <c r="AA1741" s="55">
        <f t="shared" si="286"/>
        <v>9108916.2369551975</v>
      </c>
      <c r="AB1741" s="55">
        <f t="shared" si="287"/>
        <v>-9712254.5492930785</v>
      </c>
      <c r="AC1741" s="55">
        <f t="shared" si="288"/>
        <v>-603338.31233788095</v>
      </c>
      <c r="AD1741" s="55">
        <f t="shared" si="289"/>
        <v>0</v>
      </c>
      <c r="AE1741" s="14">
        <f t="shared" si="290"/>
        <v>1</v>
      </c>
      <c r="AF1741" s="14">
        <f>PRODUCT($AE$3:$AE1741)</f>
        <v>1.549318229084294</v>
      </c>
      <c r="AG1741" s="120">
        <f>(POWER(AF1741,1/COUNTA($J$3:$J1741))-1)*360/28</f>
        <v>0.10870794921864459</v>
      </c>
    </row>
    <row r="1742" spans="20:33" x14ac:dyDescent="0.25">
      <c r="T1742" s="4">
        <f t="shared" si="281"/>
        <v>0.11244999999999999</v>
      </c>
      <c r="U1742" s="55">
        <f t="shared" si="282"/>
        <v>0</v>
      </c>
      <c r="V1742" s="55">
        <f t="shared" si="283"/>
        <v>0</v>
      </c>
      <c r="Y1742" s="55">
        <f t="shared" si="284"/>
        <v>0</v>
      </c>
      <c r="Z1742" s="55">
        <f t="shared" si="285"/>
        <v>0</v>
      </c>
      <c r="AA1742" s="55">
        <f t="shared" si="286"/>
        <v>9108916.2369551975</v>
      </c>
      <c r="AB1742" s="55">
        <f t="shared" si="287"/>
        <v>-9712254.5492930785</v>
      </c>
      <c r="AC1742" s="55">
        <f t="shared" si="288"/>
        <v>-603338.31233788095</v>
      </c>
      <c r="AD1742" s="55">
        <f t="shared" si="289"/>
        <v>0</v>
      </c>
      <c r="AE1742" s="14">
        <f t="shared" si="290"/>
        <v>1</v>
      </c>
      <c r="AF1742" s="14">
        <f>PRODUCT($AE$3:$AE1742)</f>
        <v>1.549318229084294</v>
      </c>
      <c r="AG1742" s="120">
        <f>(POWER(AF1742,1/COUNTA($J$3:$J1742))-1)*360/28</f>
        <v>0.10870794921864459</v>
      </c>
    </row>
    <row r="1743" spans="20:33" x14ac:dyDescent="0.25">
      <c r="T1743" s="4">
        <f t="shared" si="281"/>
        <v>0.11244999999999999</v>
      </c>
      <c r="U1743" s="55">
        <f t="shared" si="282"/>
        <v>0</v>
      </c>
      <c r="V1743" s="55">
        <f t="shared" si="283"/>
        <v>0</v>
      </c>
      <c r="Y1743" s="55">
        <f t="shared" si="284"/>
        <v>0</v>
      </c>
      <c r="Z1743" s="55">
        <f t="shared" si="285"/>
        <v>0</v>
      </c>
      <c r="AA1743" s="55">
        <f t="shared" si="286"/>
        <v>9108916.2369551975</v>
      </c>
      <c r="AB1743" s="55">
        <f t="shared" si="287"/>
        <v>-9712254.5492930785</v>
      </c>
      <c r="AC1743" s="55">
        <f t="shared" si="288"/>
        <v>-603338.31233788095</v>
      </c>
      <c r="AD1743" s="55">
        <f t="shared" si="289"/>
        <v>0</v>
      </c>
      <c r="AE1743" s="14">
        <f t="shared" si="290"/>
        <v>1</v>
      </c>
      <c r="AF1743" s="14">
        <f>PRODUCT($AE$3:$AE1743)</f>
        <v>1.549318229084294</v>
      </c>
      <c r="AG1743" s="120">
        <f>(POWER(AF1743,1/COUNTA($J$3:$J1743))-1)*360/28</f>
        <v>0.10870794921864459</v>
      </c>
    </row>
    <row r="1744" spans="20:33" x14ac:dyDescent="0.25">
      <c r="T1744" s="4">
        <f t="shared" si="281"/>
        <v>0.11244999999999999</v>
      </c>
      <c r="U1744" s="55">
        <f t="shared" si="282"/>
        <v>0</v>
      </c>
      <c r="V1744" s="55">
        <f t="shared" si="283"/>
        <v>0</v>
      </c>
      <c r="Y1744" s="55">
        <f t="shared" si="284"/>
        <v>0</v>
      </c>
      <c r="Z1744" s="55">
        <f t="shared" si="285"/>
        <v>0</v>
      </c>
      <c r="AA1744" s="55">
        <f t="shared" si="286"/>
        <v>9108916.2369551975</v>
      </c>
      <c r="AB1744" s="55">
        <f t="shared" si="287"/>
        <v>-9712254.5492930785</v>
      </c>
      <c r="AC1744" s="55">
        <f t="shared" si="288"/>
        <v>-603338.31233788095</v>
      </c>
      <c r="AD1744" s="55">
        <f t="shared" si="289"/>
        <v>0</v>
      </c>
      <c r="AE1744" s="14">
        <f t="shared" si="290"/>
        <v>1</v>
      </c>
      <c r="AF1744" s="14">
        <f>PRODUCT($AE$3:$AE1744)</f>
        <v>1.549318229084294</v>
      </c>
      <c r="AG1744" s="120">
        <f>(POWER(AF1744,1/COUNTA($J$3:$J1744))-1)*360/28</f>
        <v>0.10870794921864459</v>
      </c>
    </row>
    <row r="1745" spans="20:33" x14ac:dyDescent="0.25">
      <c r="T1745" s="4">
        <f t="shared" si="281"/>
        <v>0.11244999999999999</v>
      </c>
      <c r="U1745" s="55">
        <f t="shared" si="282"/>
        <v>0</v>
      </c>
      <c r="V1745" s="55">
        <f t="shared" si="283"/>
        <v>0</v>
      </c>
      <c r="Y1745" s="55">
        <f t="shared" si="284"/>
        <v>0</v>
      </c>
      <c r="Z1745" s="55">
        <f t="shared" si="285"/>
        <v>0</v>
      </c>
      <c r="AA1745" s="55">
        <f t="shared" si="286"/>
        <v>9108916.2369551975</v>
      </c>
      <c r="AB1745" s="55">
        <f t="shared" si="287"/>
        <v>-9712254.5492930785</v>
      </c>
      <c r="AC1745" s="55">
        <f t="shared" si="288"/>
        <v>-603338.31233788095</v>
      </c>
      <c r="AD1745" s="55">
        <f t="shared" si="289"/>
        <v>0</v>
      </c>
      <c r="AE1745" s="14">
        <f t="shared" si="290"/>
        <v>1</v>
      </c>
      <c r="AF1745" s="14">
        <f>PRODUCT($AE$3:$AE1745)</f>
        <v>1.549318229084294</v>
      </c>
      <c r="AG1745" s="120">
        <f>(POWER(AF1745,1/COUNTA($J$3:$J1745))-1)*360/28</f>
        <v>0.10870794921864459</v>
      </c>
    </row>
    <row r="1746" spans="20:33" x14ac:dyDescent="0.25">
      <c r="T1746" s="4">
        <f t="shared" si="281"/>
        <v>0.11244999999999999</v>
      </c>
      <c r="U1746" s="55">
        <f t="shared" si="282"/>
        <v>0</v>
      </c>
      <c r="V1746" s="55">
        <f t="shared" si="283"/>
        <v>0</v>
      </c>
      <c r="Y1746" s="55">
        <f t="shared" si="284"/>
        <v>0</v>
      </c>
      <c r="Z1746" s="55">
        <f t="shared" si="285"/>
        <v>0</v>
      </c>
      <c r="AA1746" s="55">
        <f t="shared" si="286"/>
        <v>9108916.2369551975</v>
      </c>
      <c r="AB1746" s="55">
        <f t="shared" si="287"/>
        <v>-9712254.5492930785</v>
      </c>
      <c r="AC1746" s="55">
        <f t="shared" si="288"/>
        <v>-603338.31233788095</v>
      </c>
      <c r="AD1746" s="55">
        <f t="shared" si="289"/>
        <v>0</v>
      </c>
      <c r="AE1746" s="14">
        <f t="shared" si="290"/>
        <v>1</v>
      </c>
      <c r="AF1746" s="14">
        <f>PRODUCT($AE$3:$AE1746)</f>
        <v>1.549318229084294</v>
      </c>
      <c r="AG1746" s="120">
        <f>(POWER(AF1746,1/COUNTA($J$3:$J1746))-1)*360/28</f>
        <v>0.10870794921864459</v>
      </c>
    </row>
    <row r="1747" spans="20:33" x14ac:dyDescent="0.25">
      <c r="T1747" s="4">
        <f t="shared" si="281"/>
        <v>0.11244999999999999</v>
      </c>
      <c r="U1747" s="55">
        <f t="shared" si="282"/>
        <v>0</v>
      </c>
      <c r="V1747" s="55">
        <f t="shared" si="283"/>
        <v>0</v>
      </c>
      <c r="Y1747" s="55">
        <f t="shared" si="284"/>
        <v>0</v>
      </c>
      <c r="Z1747" s="55">
        <f t="shared" si="285"/>
        <v>0</v>
      </c>
      <c r="AA1747" s="55">
        <f t="shared" si="286"/>
        <v>9108916.2369551975</v>
      </c>
      <c r="AB1747" s="55">
        <f t="shared" si="287"/>
        <v>-9712254.5492930785</v>
      </c>
      <c r="AC1747" s="55">
        <f t="shared" si="288"/>
        <v>-603338.31233788095</v>
      </c>
      <c r="AD1747" s="55">
        <f t="shared" si="289"/>
        <v>0</v>
      </c>
      <c r="AE1747" s="14">
        <f t="shared" si="290"/>
        <v>1</v>
      </c>
      <c r="AF1747" s="14">
        <f>PRODUCT($AE$3:$AE1747)</f>
        <v>1.549318229084294</v>
      </c>
      <c r="AG1747" s="120">
        <f>(POWER(AF1747,1/COUNTA($J$3:$J1747))-1)*360/28</f>
        <v>0.10870794921864459</v>
      </c>
    </row>
    <row r="1748" spans="20:33" x14ac:dyDescent="0.25">
      <c r="T1748" s="4">
        <f t="shared" si="281"/>
        <v>0.11244999999999999</v>
      </c>
      <c r="U1748" s="55">
        <f t="shared" si="282"/>
        <v>0</v>
      </c>
      <c r="V1748" s="55">
        <f t="shared" si="283"/>
        <v>0</v>
      </c>
      <c r="Y1748" s="55">
        <f t="shared" si="284"/>
        <v>0</v>
      </c>
      <c r="Z1748" s="55">
        <f t="shared" si="285"/>
        <v>0</v>
      </c>
      <c r="AA1748" s="55">
        <f t="shared" si="286"/>
        <v>9108916.2369551975</v>
      </c>
      <c r="AB1748" s="55">
        <f t="shared" si="287"/>
        <v>-9712254.5492930785</v>
      </c>
      <c r="AC1748" s="55">
        <f t="shared" si="288"/>
        <v>-603338.31233788095</v>
      </c>
      <c r="AD1748" s="55">
        <f t="shared" si="289"/>
        <v>0</v>
      </c>
      <c r="AE1748" s="14">
        <f t="shared" si="290"/>
        <v>1</v>
      </c>
      <c r="AF1748" s="14">
        <f>PRODUCT($AE$3:$AE1748)</f>
        <v>1.549318229084294</v>
      </c>
      <c r="AG1748" s="120">
        <f>(POWER(AF1748,1/COUNTA($J$3:$J1748))-1)*360/28</f>
        <v>0.10870794921864459</v>
      </c>
    </row>
    <row r="1749" spans="20:33" x14ac:dyDescent="0.25">
      <c r="T1749" s="4">
        <f t="shared" si="281"/>
        <v>0.11244999999999999</v>
      </c>
      <c r="U1749" s="55">
        <f t="shared" si="282"/>
        <v>0</v>
      </c>
      <c r="V1749" s="55">
        <f t="shared" si="283"/>
        <v>0</v>
      </c>
      <c r="Y1749" s="55">
        <f t="shared" si="284"/>
        <v>0</v>
      </c>
      <c r="Z1749" s="55">
        <f t="shared" si="285"/>
        <v>0</v>
      </c>
      <c r="AA1749" s="55">
        <f t="shared" si="286"/>
        <v>9108916.2369551975</v>
      </c>
      <c r="AB1749" s="55">
        <f t="shared" si="287"/>
        <v>-9712254.5492930785</v>
      </c>
      <c r="AC1749" s="55">
        <f t="shared" si="288"/>
        <v>-603338.31233788095</v>
      </c>
      <c r="AD1749" s="55">
        <f t="shared" si="289"/>
        <v>0</v>
      </c>
      <c r="AE1749" s="14">
        <f t="shared" si="290"/>
        <v>1</v>
      </c>
      <c r="AF1749" s="14">
        <f>PRODUCT($AE$3:$AE1749)</f>
        <v>1.549318229084294</v>
      </c>
      <c r="AG1749" s="120">
        <f>(POWER(AF1749,1/COUNTA($J$3:$J1749))-1)*360/28</f>
        <v>0.10870794921864459</v>
      </c>
    </row>
    <row r="1750" spans="20:33" x14ac:dyDescent="0.25">
      <c r="T1750" s="4">
        <f t="shared" si="281"/>
        <v>0.11244999999999999</v>
      </c>
      <c r="U1750" s="55">
        <f t="shared" si="282"/>
        <v>0</v>
      </c>
      <c r="V1750" s="55">
        <f t="shared" si="283"/>
        <v>0</v>
      </c>
      <c r="Y1750" s="55">
        <f t="shared" si="284"/>
        <v>0</v>
      </c>
      <c r="Z1750" s="55">
        <f t="shared" si="285"/>
        <v>0</v>
      </c>
      <c r="AA1750" s="55">
        <f t="shared" si="286"/>
        <v>9108916.2369551975</v>
      </c>
      <c r="AB1750" s="55">
        <f t="shared" si="287"/>
        <v>-9712254.5492930785</v>
      </c>
      <c r="AC1750" s="55">
        <f t="shared" si="288"/>
        <v>-603338.31233788095</v>
      </c>
      <c r="AD1750" s="55">
        <f t="shared" si="289"/>
        <v>0</v>
      </c>
      <c r="AE1750" s="14">
        <f t="shared" si="290"/>
        <v>1</v>
      </c>
      <c r="AF1750" s="14">
        <f>PRODUCT($AE$3:$AE1750)</f>
        <v>1.549318229084294</v>
      </c>
      <c r="AG1750" s="120">
        <f>(POWER(AF1750,1/COUNTA($J$3:$J1750))-1)*360/28</f>
        <v>0.10870794921864459</v>
      </c>
    </row>
    <row r="1751" spans="20:33" x14ac:dyDescent="0.25">
      <c r="T1751" s="4">
        <f t="shared" si="281"/>
        <v>0.11244999999999999</v>
      </c>
      <c r="U1751" s="55">
        <f t="shared" si="282"/>
        <v>0</v>
      </c>
      <c r="V1751" s="55">
        <f t="shared" si="283"/>
        <v>0</v>
      </c>
      <c r="Y1751" s="55">
        <f t="shared" si="284"/>
        <v>0</v>
      </c>
      <c r="Z1751" s="55">
        <f t="shared" si="285"/>
        <v>0</v>
      </c>
      <c r="AA1751" s="55">
        <f t="shared" si="286"/>
        <v>9108916.2369551975</v>
      </c>
      <c r="AB1751" s="55">
        <f t="shared" si="287"/>
        <v>-9712254.5492930785</v>
      </c>
      <c r="AC1751" s="55">
        <f t="shared" si="288"/>
        <v>-603338.31233788095</v>
      </c>
      <c r="AD1751" s="55">
        <f t="shared" si="289"/>
        <v>0</v>
      </c>
      <c r="AE1751" s="14">
        <f t="shared" si="290"/>
        <v>1</v>
      </c>
      <c r="AF1751" s="14">
        <f>PRODUCT($AE$3:$AE1751)</f>
        <v>1.549318229084294</v>
      </c>
      <c r="AG1751" s="120">
        <f>(POWER(AF1751,1/COUNTA($J$3:$J1751))-1)*360/28</f>
        <v>0.10870794921864459</v>
      </c>
    </row>
    <row r="1752" spans="20:33" x14ac:dyDescent="0.25">
      <c r="T1752" s="4">
        <f t="shared" si="281"/>
        <v>0.11244999999999999</v>
      </c>
      <c r="U1752" s="55">
        <f t="shared" si="282"/>
        <v>0</v>
      </c>
      <c r="V1752" s="55">
        <f t="shared" si="283"/>
        <v>0</v>
      </c>
      <c r="Y1752" s="55">
        <f t="shared" si="284"/>
        <v>0</v>
      </c>
      <c r="Z1752" s="55">
        <f t="shared" si="285"/>
        <v>0</v>
      </c>
      <c r="AA1752" s="55">
        <f t="shared" si="286"/>
        <v>9108916.2369551975</v>
      </c>
      <c r="AB1752" s="55">
        <f t="shared" si="287"/>
        <v>-9712254.5492930785</v>
      </c>
      <c r="AC1752" s="55">
        <f t="shared" si="288"/>
        <v>-603338.31233788095</v>
      </c>
      <c r="AD1752" s="55">
        <f t="shared" si="289"/>
        <v>0</v>
      </c>
      <c r="AE1752" s="14">
        <f t="shared" si="290"/>
        <v>1</v>
      </c>
      <c r="AF1752" s="14">
        <f>PRODUCT($AE$3:$AE1752)</f>
        <v>1.549318229084294</v>
      </c>
      <c r="AG1752" s="120">
        <f>(POWER(AF1752,1/COUNTA($J$3:$J1752))-1)*360/28</f>
        <v>0.10870794921864459</v>
      </c>
    </row>
    <row r="1753" spans="20:33" x14ac:dyDescent="0.25">
      <c r="T1753" s="4">
        <f t="shared" si="281"/>
        <v>0.11244999999999999</v>
      </c>
      <c r="U1753" s="55">
        <f t="shared" si="282"/>
        <v>0</v>
      </c>
      <c r="V1753" s="55">
        <f t="shared" si="283"/>
        <v>0</v>
      </c>
      <c r="Y1753" s="55">
        <f t="shared" si="284"/>
        <v>0</v>
      </c>
      <c r="Z1753" s="55">
        <f t="shared" si="285"/>
        <v>0</v>
      </c>
      <c r="AA1753" s="55">
        <f t="shared" si="286"/>
        <v>9108916.2369551975</v>
      </c>
      <c r="AB1753" s="55">
        <f t="shared" si="287"/>
        <v>-9712254.5492930785</v>
      </c>
      <c r="AC1753" s="55">
        <f t="shared" si="288"/>
        <v>-603338.31233788095</v>
      </c>
      <c r="AD1753" s="55">
        <f t="shared" si="289"/>
        <v>0</v>
      </c>
      <c r="AE1753" s="14">
        <f t="shared" si="290"/>
        <v>1</v>
      </c>
      <c r="AF1753" s="14">
        <f>PRODUCT($AE$3:$AE1753)</f>
        <v>1.549318229084294</v>
      </c>
      <c r="AG1753" s="120">
        <f>(POWER(AF1753,1/COUNTA($J$3:$J1753))-1)*360/28</f>
        <v>0.10870794921864459</v>
      </c>
    </row>
    <row r="1754" spans="20:33" x14ac:dyDescent="0.25">
      <c r="T1754" s="4">
        <f t="shared" si="281"/>
        <v>0.11244999999999999</v>
      </c>
      <c r="U1754" s="55">
        <f t="shared" si="282"/>
        <v>0</v>
      </c>
      <c r="V1754" s="55">
        <f t="shared" si="283"/>
        <v>0</v>
      </c>
      <c r="Y1754" s="55">
        <f t="shared" si="284"/>
        <v>0</v>
      </c>
      <c r="Z1754" s="55">
        <f t="shared" si="285"/>
        <v>0</v>
      </c>
      <c r="AA1754" s="55">
        <f t="shared" si="286"/>
        <v>9108916.2369551975</v>
      </c>
      <c r="AB1754" s="55">
        <f t="shared" si="287"/>
        <v>-9712254.5492930785</v>
      </c>
      <c r="AC1754" s="55">
        <f t="shared" si="288"/>
        <v>-603338.31233788095</v>
      </c>
      <c r="AD1754" s="55">
        <f t="shared" si="289"/>
        <v>0</v>
      </c>
      <c r="AE1754" s="14">
        <f t="shared" si="290"/>
        <v>1</v>
      </c>
      <c r="AF1754" s="14">
        <f>PRODUCT($AE$3:$AE1754)</f>
        <v>1.549318229084294</v>
      </c>
      <c r="AG1754" s="120">
        <f>(POWER(AF1754,1/COUNTA($J$3:$J1754))-1)*360/28</f>
        <v>0.10870794921864459</v>
      </c>
    </row>
    <row r="1755" spans="20:33" x14ac:dyDescent="0.25">
      <c r="T1755" s="4">
        <f t="shared" si="281"/>
        <v>0.11244999999999999</v>
      </c>
      <c r="U1755" s="55">
        <f t="shared" si="282"/>
        <v>0</v>
      </c>
      <c r="V1755" s="55">
        <f t="shared" si="283"/>
        <v>0</v>
      </c>
      <c r="Y1755" s="55">
        <f t="shared" si="284"/>
        <v>0</v>
      </c>
      <c r="Z1755" s="55">
        <f t="shared" si="285"/>
        <v>0</v>
      </c>
      <c r="AA1755" s="55">
        <f t="shared" si="286"/>
        <v>9108916.2369551975</v>
      </c>
      <c r="AB1755" s="55">
        <f t="shared" si="287"/>
        <v>-9712254.5492930785</v>
      </c>
      <c r="AC1755" s="55">
        <f t="shared" si="288"/>
        <v>-603338.31233788095</v>
      </c>
      <c r="AD1755" s="55">
        <f t="shared" si="289"/>
        <v>0</v>
      </c>
      <c r="AE1755" s="14">
        <f t="shared" si="290"/>
        <v>1</v>
      </c>
      <c r="AF1755" s="14">
        <f>PRODUCT($AE$3:$AE1755)</f>
        <v>1.549318229084294</v>
      </c>
      <c r="AG1755" s="120">
        <f>(POWER(AF1755,1/COUNTA($J$3:$J1755))-1)*360/28</f>
        <v>0.10870794921864459</v>
      </c>
    </row>
    <row r="1756" spans="20:33" x14ac:dyDescent="0.25">
      <c r="T1756" s="4">
        <f t="shared" si="281"/>
        <v>0.11244999999999999</v>
      </c>
      <c r="U1756" s="55">
        <f t="shared" si="282"/>
        <v>0</v>
      </c>
      <c r="V1756" s="55">
        <f t="shared" si="283"/>
        <v>0</v>
      </c>
      <c r="Y1756" s="55">
        <f t="shared" si="284"/>
        <v>0</v>
      </c>
      <c r="Z1756" s="55">
        <f t="shared" si="285"/>
        <v>0</v>
      </c>
      <c r="AA1756" s="55">
        <f t="shared" si="286"/>
        <v>9108916.2369551975</v>
      </c>
      <c r="AB1756" s="55">
        <f t="shared" si="287"/>
        <v>-9712254.5492930785</v>
      </c>
      <c r="AC1756" s="55">
        <f t="shared" si="288"/>
        <v>-603338.31233788095</v>
      </c>
      <c r="AD1756" s="55">
        <f t="shared" si="289"/>
        <v>0</v>
      </c>
      <c r="AE1756" s="14">
        <f t="shared" si="290"/>
        <v>1</v>
      </c>
      <c r="AF1756" s="14">
        <f>PRODUCT($AE$3:$AE1756)</f>
        <v>1.549318229084294</v>
      </c>
      <c r="AG1756" s="120">
        <f>(POWER(AF1756,1/COUNTA($J$3:$J1756))-1)*360/28</f>
        <v>0.10870794921864459</v>
      </c>
    </row>
    <row r="1757" spans="20:33" x14ac:dyDescent="0.25">
      <c r="T1757" s="4">
        <f t="shared" si="281"/>
        <v>0.11244999999999999</v>
      </c>
      <c r="U1757" s="55">
        <f t="shared" si="282"/>
        <v>0</v>
      </c>
      <c r="V1757" s="55">
        <f t="shared" si="283"/>
        <v>0</v>
      </c>
      <c r="Y1757" s="55">
        <f t="shared" si="284"/>
        <v>0</v>
      </c>
      <c r="Z1757" s="55">
        <f t="shared" si="285"/>
        <v>0</v>
      </c>
      <c r="AA1757" s="55">
        <f t="shared" si="286"/>
        <v>9108916.2369551975</v>
      </c>
      <c r="AB1757" s="55">
        <f t="shared" si="287"/>
        <v>-9712254.5492930785</v>
      </c>
      <c r="AC1757" s="55">
        <f t="shared" si="288"/>
        <v>-603338.31233788095</v>
      </c>
      <c r="AD1757" s="55">
        <f t="shared" si="289"/>
        <v>0</v>
      </c>
      <c r="AE1757" s="14">
        <f t="shared" si="290"/>
        <v>1</v>
      </c>
      <c r="AF1757" s="14">
        <f>PRODUCT($AE$3:$AE1757)</f>
        <v>1.549318229084294</v>
      </c>
      <c r="AG1757" s="120">
        <f>(POWER(AF1757,1/COUNTA($J$3:$J1757))-1)*360/28</f>
        <v>0.10870794921864459</v>
      </c>
    </row>
    <row r="1758" spans="20:33" x14ac:dyDescent="0.25">
      <c r="T1758" s="4">
        <f t="shared" si="281"/>
        <v>0.11244999999999999</v>
      </c>
      <c r="U1758" s="55">
        <f t="shared" si="282"/>
        <v>0</v>
      </c>
      <c r="V1758" s="55">
        <f t="shared" si="283"/>
        <v>0</v>
      </c>
      <c r="Y1758" s="55">
        <f t="shared" si="284"/>
        <v>0</v>
      </c>
      <c r="Z1758" s="55">
        <f t="shared" si="285"/>
        <v>0</v>
      </c>
      <c r="AA1758" s="55">
        <f t="shared" si="286"/>
        <v>9108916.2369551975</v>
      </c>
      <c r="AB1758" s="55">
        <f t="shared" si="287"/>
        <v>-9712254.5492930785</v>
      </c>
      <c r="AC1758" s="55">
        <f t="shared" si="288"/>
        <v>-603338.31233788095</v>
      </c>
      <c r="AD1758" s="55">
        <f t="shared" si="289"/>
        <v>0</v>
      </c>
      <c r="AE1758" s="14">
        <f t="shared" si="290"/>
        <v>1</v>
      </c>
      <c r="AF1758" s="14">
        <f>PRODUCT($AE$3:$AE1758)</f>
        <v>1.549318229084294</v>
      </c>
      <c r="AG1758" s="120">
        <f>(POWER(AF1758,1/COUNTA($J$3:$J1758))-1)*360/28</f>
        <v>0.10870794921864459</v>
      </c>
    </row>
    <row r="1759" spans="20:33" x14ac:dyDescent="0.25">
      <c r="T1759" s="4">
        <f t="shared" si="281"/>
        <v>0.11244999999999999</v>
      </c>
      <c r="U1759" s="55">
        <f t="shared" si="282"/>
        <v>0</v>
      </c>
      <c r="V1759" s="55">
        <f t="shared" si="283"/>
        <v>0</v>
      </c>
      <c r="Y1759" s="55">
        <f t="shared" si="284"/>
        <v>0</v>
      </c>
      <c r="Z1759" s="55">
        <f t="shared" si="285"/>
        <v>0</v>
      </c>
      <c r="AA1759" s="55">
        <f t="shared" si="286"/>
        <v>9108916.2369551975</v>
      </c>
      <c r="AB1759" s="55">
        <f t="shared" si="287"/>
        <v>-9712254.5492930785</v>
      </c>
      <c r="AC1759" s="55">
        <f t="shared" si="288"/>
        <v>-603338.31233788095</v>
      </c>
      <c r="AD1759" s="55">
        <f t="shared" si="289"/>
        <v>0</v>
      </c>
      <c r="AE1759" s="14">
        <f t="shared" si="290"/>
        <v>1</v>
      </c>
      <c r="AF1759" s="14">
        <f>PRODUCT($AE$3:$AE1759)</f>
        <v>1.549318229084294</v>
      </c>
      <c r="AG1759" s="120">
        <f>(POWER(AF1759,1/COUNTA($J$3:$J1759))-1)*360/28</f>
        <v>0.10870794921864459</v>
      </c>
    </row>
    <row r="1760" spans="20:33" x14ac:dyDescent="0.25">
      <c r="T1760" s="4">
        <f t="shared" si="281"/>
        <v>0.11244999999999999</v>
      </c>
      <c r="U1760" s="55">
        <f t="shared" si="282"/>
        <v>0</v>
      </c>
      <c r="V1760" s="55">
        <f t="shared" si="283"/>
        <v>0</v>
      </c>
      <c r="Y1760" s="55">
        <f t="shared" si="284"/>
        <v>0</v>
      </c>
      <c r="Z1760" s="55">
        <f t="shared" si="285"/>
        <v>0</v>
      </c>
      <c r="AA1760" s="55">
        <f t="shared" si="286"/>
        <v>9108916.2369551975</v>
      </c>
      <c r="AB1760" s="55">
        <f t="shared" si="287"/>
        <v>-9712254.5492930785</v>
      </c>
      <c r="AC1760" s="55">
        <f t="shared" si="288"/>
        <v>-603338.31233788095</v>
      </c>
      <c r="AD1760" s="55">
        <f t="shared" si="289"/>
        <v>0</v>
      </c>
      <c r="AE1760" s="14">
        <f t="shared" si="290"/>
        <v>1</v>
      </c>
      <c r="AF1760" s="14">
        <f>PRODUCT($AE$3:$AE1760)</f>
        <v>1.549318229084294</v>
      </c>
      <c r="AG1760" s="120">
        <f>(POWER(AF1760,1/COUNTA($J$3:$J1760))-1)*360/28</f>
        <v>0.10870794921864459</v>
      </c>
    </row>
    <row r="1761" spans="20:33" x14ac:dyDescent="0.25">
      <c r="T1761" s="4">
        <f t="shared" si="281"/>
        <v>0.11244999999999999</v>
      </c>
      <c r="U1761" s="55">
        <f t="shared" si="282"/>
        <v>0</v>
      </c>
      <c r="V1761" s="55">
        <f t="shared" si="283"/>
        <v>0</v>
      </c>
      <c r="Y1761" s="55">
        <f t="shared" si="284"/>
        <v>0</v>
      </c>
      <c r="Z1761" s="55">
        <f t="shared" si="285"/>
        <v>0</v>
      </c>
      <c r="AA1761" s="55">
        <f t="shared" si="286"/>
        <v>9108916.2369551975</v>
      </c>
      <c r="AB1761" s="55">
        <f t="shared" si="287"/>
        <v>-9712254.5492930785</v>
      </c>
      <c r="AC1761" s="55">
        <f t="shared" si="288"/>
        <v>-603338.31233788095</v>
      </c>
      <c r="AD1761" s="55">
        <f t="shared" si="289"/>
        <v>0</v>
      </c>
      <c r="AE1761" s="14">
        <f t="shared" si="290"/>
        <v>1</v>
      </c>
      <c r="AF1761" s="14">
        <f>PRODUCT($AE$3:$AE1761)</f>
        <v>1.549318229084294</v>
      </c>
      <c r="AG1761" s="120">
        <f>(POWER(AF1761,1/COUNTA($J$3:$J1761))-1)*360/28</f>
        <v>0.10870794921864459</v>
      </c>
    </row>
    <row r="1762" spans="20:33" x14ac:dyDescent="0.25">
      <c r="T1762" s="4">
        <f t="shared" si="281"/>
        <v>0.11244999999999999</v>
      </c>
      <c r="U1762" s="55">
        <f t="shared" si="282"/>
        <v>0</v>
      </c>
      <c r="V1762" s="55">
        <f t="shared" si="283"/>
        <v>0</v>
      </c>
      <c r="Y1762" s="55">
        <f t="shared" si="284"/>
        <v>0</v>
      </c>
      <c r="Z1762" s="55">
        <f t="shared" si="285"/>
        <v>0</v>
      </c>
      <c r="AA1762" s="55">
        <f t="shared" si="286"/>
        <v>9108916.2369551975</v>
      </c>
      <c r="AB1762" s="55">
        <f t="shared" si="287"/>
        <v>-9712254.5492930785</v>
      </c>
      <c r="AC1762" s="55">
        <f t="shared" si="288"/>
        <v>-603338.31233788095</v>
      </c>
      <c r="AD1762" s="55">
        <f t="shared" si="289"/>
        <v>0</v>
      </c>
      <c r="AE1762" s="14">
        <f t="shared" si="290"/>
        <v>1</v>
      </c>
      <c r="AF1762" s="14">
        <f>PRODUCT($AE$3:$AE1762)</f>
        <v>1.549318229084294</v>
      </c>
      <c r="AG1762" s="120">
        <f>(POWER(AF1762,1/COUNTA($J$3:$J1762))-1)*360/28</f>
        <v>0.10870794921864459</v>
      </c>
    </row>
    <row r="1763" spans="20:33" x14ac:dyDescent="0.25">
      <c r="T1763" s="4">
        <f t="shared" si="281"/>
        <v>0.11244999999999999</v>
      </c>
      <c r="U1763" s="55">
        <f t="shared" si="282"/>
        <v>0</v>
      </c>
      <c r="V1763" s="55">
        <f t="shared" si="283"/>
        <v>0</v>
      </c>
      <c r="Y1763" s="55">
        <f t="shared" si="284"/>
        <v>0</v>
      </c>
      <c r="Z1763" s="55">
        <f t="shared" si="285"/>
        <v>0</v>
      </c>
      <c r="AA1763" s="55">
        <f t="shared" si="286"/>
        <v>9108916.2369551975</v>
      </c>
      <c r="AB1763" s="55">
        <f t="shared" si="287"/>
        <v>-9712254.5492930785</v>
      </c>
      <c r="AC1763" s="55">
        <f t="shared" si="288"/>
        <v>-603338.31233788095</v>
      </c>
      <c r="AD1763" s="55">
        <f t="shared" si="289"/>
        <v>0</v>
      </c>
      <c r="AE1763" s="14">
        <f t="shared" si="290"/>
        <v>1</v>
      </c>
      <c r="AF1763" s="14">
        <f>PRODUCT($AE$3:$AE1763)</f>
        <v>1.549318229084294</v>
      </c>
      <c r="AG1763" s="120">
        <f>(POWER(AF1763,1/COUNTA($J$3:$J1763))-1)*360/28</f>
        <v>0.10870794921864459</v>
      </c>
    </row>
    <row r="1764" spans="20:33" x14ac:dyDescent="0.25">
      <c r="T1764" s="4">
        <f t="shared" si="281"/>
        <v>0.11244999999999999</v>
      </c>
      <c r="U1764" s="55">
        <f t="shared" si="282"/>
        <v>0</v>
      </c>
      <c r="V1764" s="55">
        <f t="shared" si="283"/>
        <v>0</v>
      </c>
      <c r="Y1764" s="55">
        <f t="shared" si="284"/>
        <v>0</v>
      </c>
      <c r="Z1764" s="55">
        <f t="shared" si="285"/>
        <v>0</v>
      </c>
      <c r="AA1764" s="55">
        <f t="shared" si="286"/>
        <v>9108916.2369551975</v>
      </c>
      <c r="AB1764" s="55">
        <f t="shared" si="287"/>
        <v>-9712254.5492930785</v>
      </c>
      <c r="AC1764" s="55">
        <f t="shared" si="288"/>
        <v>-603338.31233788095</v>
      </c>
      <c r="AD1764" s="55">
        <f t="shared" si="289"/>
        <v>0</v>
      </c>
      <c r="AE1764" s="14">
        <f t="shared" si="290"/>
        <v>1</v>
      </c>
      <c r="AF1764" s="14">
        <f>PRODUCT($AE$3:$AE1764)</f>
        <v>1.549318229084294</v>
      </c>
      <c r="AG1764" s="120">
        <f>(POWER(AF1764,1/COUNTA($J$3:$J1764))-1)*360/28</f>
        <v>0.10870794921864459</v>
      </c>
    </row>
    <row r="1765" spans="20:33" x14ac:dyDescent="0.25">
      <c r="T1765" s="4">
        <f t="shared" si="281"/>
        <v>0.11244999999999999</v>
      </c>
      <c r="U1765" s="55">
        <f t="shared" si="282"/>
        <v>0</v>
      </c>
      <c r="V1765" s="55">
        <f t="shared" si="283"/>
        <v>0</v>
      </c>
      <c r="Y1765" s="55">
        <f t="shared" si="284"/>
        <v>0</v>
      </c>
      <c r="Z1765" s="55">
        <f t="shared" si="285"/>
        <v>0</v>
      </c>
      <c r="AA1765" s="55">
        <f t="shared" si="286"/>
        <v>9108916.2369551975</v>
      </c>
      <c r="AB1765" s="55">
        <f t="shared" si="287"/>
        <v>-9712254.5492930785</v>
      </c>
      <c r="AC1765" s="55">
        <f t="shared" si="288"/>
        <v>-603338.31233788095</v>
      </c>
      <c r="AD1765" s="55">
        <f t="shared" si="289"/>
        <v>0</v>
      </c>
      <c r="AE1765" s="14">
        <f t="shared" si="290"/>
        <v>1</v>
      </c>
      <c r="AF1765" s="14">
        <f>PRODUCT($AE$3:$AE1765)</f>
        <v>1.549318229084294</v>
      </c>
      <c r="AG1765" s="120">
        <f>(POWER(AF1765,1/COUNTA($J$3:$J1765))-1)*360/28</f>
        <v>0.10870794921864459</v>
      </c>
    </row>
    <row r="1766" spans="20:33" x14ac:dyDescent="0.25">
      <c r="T1766" s="4">
        <f t="shared" si="281"/>
        <v>0.11244999999999999</v>
      </c>
      <c r="U1766" s="55">
        <f t="shared" si="282"/>
        <v>0</v>
      </c>
      <c r="V1766" s="55">
        <f t="shared" si="283"/>
        <v>0</v>
      </c>
      <c r="Y1766" s="55">
        <f t="shared" si="284"/>
        <v>0</v>
      </c>
      <c r="Z1766" s="55">
        <f t="shared" si="285"/>
        <v>0</v>
      </c>
      <c r="AA1766" s="55">
        <f t="shared" si="286"/>
        <v>9108916.2369551975</v>
      </c>
      <c r="AB1766" s="55">
        <f t="shared" si="287"/>
        <v>-9712254.5492930785</v>
      </c>
      <c r="AC1766" s="55">
        <f t="shared" si="288"/>
        <v>-603338.31233788095</v>
      </c>
      <c r="AD1766" s="55">
        <f t="shared" si="289"/>
        <v>0</v>
      </c>
      <c r="AE1766" s="14">
        <f t="shared" si="290"/>
        <v>1</v>
      </c>
      <c r="AF1766" s="14">
        <f>PRODUCT($AE$3:$AE1766)</f>
        <v>1.549318229084294</v>
      </c>
      <c r="AG1766" s="120">
        <f>(POWER(AF1766,1/COUNTA($J$3:$J1766))-1)*360/28</f>
        <v>0.10870794921864459</v>
      </c>
    </row>
    <row r="1767" spans="20:33" x14ac:dyDescent="0.25">
      <c r="T1767" s="4">
        <f t="shared" si="281"/>
        <v>0.11244999999999999</v>
      </c>
      <c r="U1767" s="55">
        <f t="shared" si="282"/>
        <v>0</v>
      </c>
      <c r="V1767" s="55">
        <f t="shared" si="283"/>
        <v>0</v>
      </c>
      <c r="Y1767" s="55">
        <f t="shared" si="284"/>
        <v>0</v>
      </c>
      <c r="Z1767" s="55">
        <f t="shared" si="285"/>
        <v>0</v>
      </c>
      <c r="AA1767" s="55">
        <f t="shared" si="286"/>
        <v>9108916.2369551975</v>
      </c>
      <c r="AB1767" s="55">
        <f t="shared" si="287"/>
        <v>-9712254.5492930785</v>
      </c>
      <c r="AC1767" s="55">
        <f t="shared" si="288"/>
        <v>-603338.31233788095</v>
      </c>
      <c r="AD1767" s="55">
        <f t="shared" si="289"/>
        <v>0</v>
      </c>
      <c r="AE1767" s="14">
        <f t="shared" si="290"/>
        <v>1</v>
      </c>
      <c r="AF1767" s="14">
        <f>PRODUCT($AE$3:$AE1767)</f>
        <v>1.549318229084294</v>
      </c>
      <c r="AG1767" s="120">
        <f>(POWER(AF1767,1/COUNTA($J$3:$J1767))-1)*360/28</f>
        <v>0.10870794921864459</v>
      </c>
    </row>
    <row r="1768" spans="20:33" x14ac:dyDescent="0.25">
      <c r="T1768" s="4">
        <f t="shared" si="281"/>
        <v>0.11244999999999999</v>
      </c>
      <c r="U1768" s="55">
        <f t="shared" si="282"/>
        <v>0</v>
      </c>
      <c r="V1768" s="55">
        <f t="shared" si="283"/>
        <v>0</v>
      </c>
      <c r="Y1768" s="55">
        <f t="shared" si="284"/>
        <v>0</v>
      </c>
      <c r="Z1768" s="55">
        <f t="shared" si="285"/>
        <v>0</v>
      </c>
      <c r="AA1768" s="55">
        <f t="shared" si="286"/>
        <v>9108916.2369551975</v>
      </c>
      <c r="AB1768" s="55">
        <f t="shared" si="287"/>
        <v>-9712254.5492930785</v>
      </c>
      <c r="AC1768" s="55">
        <f t="shared" si="288"/>
        <v>-603338.31233788095</v>
      </c>
      <c r="AD1768" s="55">
        <f t="shared" si="289"/>
        <v>0</v>
      </c>
      <c r="AE1768" s="14">
        <f t="shared" si="290"/>
        <v>1</v>
      </c>
      <c r="AF1768" s="14">
        <f>PRODUCT($AE$3:$AE1768)</f>
        <v>1.549318229084294</v>
      </c>
      <c r="AG1768" s="120">
        <f>(POWER(AF1768,1/COUNTA($J$3:$J1768))-1)*360/28</f>
        <v>0.10870794921864459</v>
      </c>
    </row>
    <row r="1769" spans="20:33" x14ac:dyDescent="0.25">
      <c r="T1769" s="4">
        <f t="shared" si="281"/>
        <v>0.11244999999999999</v>
      </c>
      <c r="U1769" s="55">
        <f t="shared" si="282"/>
        <v>0</v>
      </c>
      <c r="V1769" s="55">
        <f t="shared" si="283"/>
        <v>0</v>
      </c>
      <c r="Y1769" s="55">
        <f t="shared" si="284"/>
        <v>0</v>
      </c>
      <c r="Z1769" s="55">
        <f t="shared" si="285"/>
        <v>0</v>
      </c>
      <c r="AA1769" s="55">
        <f t="shared" si="286"/>
        <v>9108916.2369551975</v>
      </c>
      <c r="AB1769" s="55">
        <f t="shared" si="287"/>
        <v>-9712254.5492930785</v>
      </c>
      <c r="AC1769" s="55">
        <f t="shared" si="288"/>
        <v>-603338.31233788095</v>
      </c>
      <c r="AD1769" s="55">
        <f t="shared" si="289"/>
        <v>0</v>
      </c>
      <c r="AE1769" s="14">
        <f t="shared" si="290"/>
        <v>1</v>
      </c>
      <c r="AF1769" s="14">
        <f>PRODUCT($AE$3:$AE1769)</f>
        <v>1.549318229084294</v>
      </c>
      <c r="AG1769" s="120">
        <f>(POWER(AF1769,1/COUNTA($J$3:$J1769))-1)*360/28</f>
        <v>0.10870794921864459</v>
      </c>
    </row>
    <row r="1770" spans="20:33" x14ac:dyDescent="0.25">
      <c r="T1770" s="4">
        <f t="shared" si="281"/>
        <v>0.11244999999999999</v>
      </c>
      <c r="U1770" s="55">
        <f t="shared" si="282"/>
        <v>0</v>
      </c>
      <c r="V1770" s="55">
        <f t="shared" si="283"/>
        <v>0</v>
      </c>
      <c r="Y1770" s="55">
        <f t="shared" si="284"/>
        <v>0</v>
      </c>
      <c r="Z1770" s="55">
        <f t="shared" si="285"/>
        <v>0</v>
      </c>
      <c r="AA1770" s="55">
        <f t="shared" si="286"/>
        <v>9108916.2369551975</v>
      </c>
      <c r="AB1770" s="55">
        <f t="shared" si="287"/>
        <v>-9712254.5492930785</v>
      </c>
      <c r="AC1770" s="55">
        <f t="shared" si="288"/>
        <v>-603338.31233788095</v>
      </c>
      <c r="AD1770" s="55">
        <f t="shared" si="289"/>
        <v>0</v>
      </c>
      <c r="AE1770" s="14">
        <f t="shared" si="290"/>
        <v>1</v>
      </c>
      <c r="AF1770" s="14">
        <f>PRODUCT($AE$3:$AE1770)</f>
        <v>1.549318229084294</v>
      </c>
      <c r="AG1770" s="120">
        <f>(POWER(AF1770,1/COUNTA($J$3:$J1770))-1)*360/28</f>
        <v>0.10870794921864459</v>
      </c>
    </row>
    <row r="1771" spans="20:33" x14ac:dyDescent="0.25">
      <c r="T1771" s="4">
        <f t="shared" si="281"/>
        <v>0.11244999999999999</v>
      </c>
      <c r="U1771" s="55">
        <f t="shared" si="282"/>
        <v>0</v>
      </c>
      <c r="V1771" s="55">
        <f t="shared" si="283"/>
        <v>0</v>
      </c>
      <c r="Y1771" s="55">
        <f t="shared" si="284"/>
        <v>0</v>
      </c>
      <c r="Z1771" s="55">
        <f t="shared" si="285"/>
        <v>0</v>
      </c>
      <c r="AA1771" s="55">
        <f t="shared" si="286"/>
        <v>9108916.2369551975</v>
      </c>
      <c r="AB1771" s="55">
        <f t="shared" si="287"/>
        <v>-9712254.5492930785</v>
      </c>
      <c r="AC1771" s="55">
        <f t="shared" si="288"/>
        <v>-603338.31233788095</v>
      </c>
      <c r="AD1771" s="55">
        <f t="shared" si="289"/>
        <v>0</v>
      </c>
      <c r="AE1771" s="14">
        <f t="shared" si="290"/>
        <v>1</v>
      </c>
      <c r="AF1771" s="14">
        <f>PRODUCT($AE$3:$AE1771)</f>
        <v>1.549318229084294</v>
      </c>
      <c r="AG1771" s="120">
        <f>(POWER(AF1771,1/COUNTA($J$3:$J1771))-1)*360/28</f>
        <v>0.10870794921864459</v>
      </c>
    </row>
    <row r="1772" spans="20:33" x14ac:dyDescent="0.25">
      <c r="T1772" s="4">
        <f t="shared" si="281"/>
        <v>0.11244999999999999</v>
      </c>
      <c r="U1772" s="55">
        <f t="shared" si="282"/>
        <v>0</v>
      </c>
      <c r="V1772" s="55">
        <f t="shared" si="283"/>
        <v>0</v>
      </c>
      <c r="Y1772" s="55">
        <f t="shared" si="284"/>
        <v>0</v>
      </c>
      <c r="Z1772" s="55">
        <f t="shared" si="285"/>
        <v>0</v>
      </c>
      <c r="AA1772" s="55">
        <f t="shared" si="286"/>
        <v>9108916.2369551975</v>
      </c>
      <c r="AB1772" s="55">
        <f t="shared" si="287"/>
        <v>-9712254.5492930785</v>
      </c>
      <c r="AC1772" s="55">
        <f t="shared" si="288"/>
        <v>-603338.31233788095</v>
      </c>
      <c r="AD1772" s="55">
        <f t="shared" si="289"/>
        <v>0</v>
      </c>
      <c r="AE1772" s="14">
        <f t="shared" si="290"/>
        <v>1</v>
      </c>
      <c r="AF1772" s="14">
        <f>PRODUCT($AE$3:$AE1772)</f>
        <v>1.549318229084294</v>
      </c>
      <c r="AG1772" s="120">
        <f>(POWER(AF1772,1/COUNTA($J$3:$J1772))-1)*360/28</f>
        <v>0.10870794921864459</v>
      </c>
    </row>
    <row r="1773" spans="20:33" x14ac:dyDescent="0.25">
      <c r="T1773" s="4">
        <f t="shared" si="281"/>
        <v>0.11244999999999999</v>
      </c>
      <c r="U1773" s="55">
        <f t="shared" si="282"/>
        <v>0</v>
      </c>
      <c r="V1773" s="55">
        <f t="shared" si="283"/>
        <v>0</v>
      </c>
      <c r="Y1773" s="55">
        <f t="shared" si="284"/>
        <v>0</v>
      </c>
      <c r="Z1773" s="55">
        <f t="shared" si="285"/>
        <v>0</v>
      </c>
      <c r="AA1773" s="55">
        <f t="shared" si="286"/>
        <v>9108916.2369551975</v>
      </c>
      <c r="AB1773" s="55">
        <f t="shared" si="287"/>
        <v>-9712254.5492930785</v>
      </c>
      <c r="AC1773" s="55">
        <f t="shared" si="288"/>
        <v>-603338.31233788095</v>
      </c>
      <c r="AD1773" s="55">
        <f t="shared" si="289"/>
        <v>0</v>
      </c>
      <c r="AE1773" s="14">
        <f t="shared" si="290"/>
        <v>1</v>
      </c>
      <c r="AF1773" s="14">
        <f>PRODUCT($AE$3:$AE1773)</f>
        <v>1.549318229084294</v>
      </c>
      <c r="AG1773" s="120">
        <f>(POWER(AF1773,1/COUNTA($J$3:$J1773))-1)*360/28</f>
        <v>0.10870794921864459</v>
      </c>
    </row>
    <row r="1774" spans="20:33" x14ac:dyDescent="0.25">
      <c r="T1774" s="4">
        <f t="shared" si="281"/>
        <v>0.11244999999999999</v>
      </c>
      <c r="U1774" s="55">
        <f t="shared" si="282"/>
        <v>0</v>
      </c>
      <c r="V1774" s="55">
        <f t="shared" si="283"/>
        <v>0</v>
      </c>
      <c r="Y1774" s="55">
        <f t="shared" si="284"/>
        <v>0</v>
      </c>
      <c r="Z1774" s="55">
        <f t="shared" si="285"/>
        <v>0</v>
      </c>
      <c r="AA1774" s="55">
        <f t="shared" si="286"/>
        <v>9108916.2369551975</v>
      </c>
      <c r="AB1774" s="55">
        <f t="shared" si="287"/>
        <v>-9712254.5492930785</v>
      </c>
      <c r="AC1774" s="55">
        <f t="shared" si="288"/>
        <v>-603338.31233788095</v>
      </c>
      <c r="AD1774" s="55">
        <f t="shared" si="289"/>
        <v>0</v>
      </c>
      <c r="AE1774" s="14">
        <f t="shared" si="290"/>
        <v>1</v>
      </c>
      <c r="AF1774" s="14">
        <f>PRODUCT($AE$3:$AE1774)</f>
        <v>1.549318229084294</v>
      </c>
      <c r="AG1774" s="120">
        <f>(POWER(AF1774,1/COUNTA($J$3:$J1774))-1)*360/28</f>
        <v>0.10870794921864459</v>
      </c>
    </row>
    <row r="1775" spans="20:33" x14ac:dyDescent="0.25">
      <c r="T1775" s="4">
        <f t="shared" si="281"/>
        <v>0.11244999999999999</v>
      </c>
      <c r="U1775" s="55">
        <f t="shared" si="282"/>
        <v>0</v>
      </c>
      <c r="V1775" s="55">
        <f t="shared" si="283"/>
        <v>0</v>
      </c>
      <c r="Y1775" s="55">
        <f t="shared" si="284"/>
        <v>0</v>
      </c>
      <c r="Z1775" s="55">
        <f t="shared" si="285"/>
        <v>0</v>
      </c>
      <c r="AA1775" s="55">
        <f t="shared" si="286"/>
        <v>9108916.2369551975</v>
      </c>
      <c r="AB1775" s="55">
        <f t="shared" si="287"/>
        <v>-9712254.5492930785</v>
      </c>
      <c r="AC1775" s="55">
        <f t="shared" si="288"/>
        <v>-603338.31233788095</v>
      </c>
      <c r="AD1775" s="55">
        <f t="shared" si="289"/>
        <v>0</v>
      </c>
      <c r="AE1775" s="14">
        <f t="shared" si="290"/>
        <v>1</v>
      </c>
      <c r="AF1775" s="14">
        <f>PRODUCT($AE$3:$AE1775)</f>
        <v>1.549318229084294</v>
      </c>
      <c r="AG1775" s="120">
        <f>(POWER(AF1775,1/COUNTA($J$3:$J1775))-1)*360/28</f>
        <v>0.10870794921864459</v>
      </c>
    </row>
    <row r="1776" spans="20:33" x14ac:dyDescent="0.25">
      <c r="T1776" s="4">
        <f t="shared" si="281"/>
        <v>0.11244999999999999</v>
      </c>
      <c r="U1776" s="55">
        <f t="shared" si="282"/>
        <v>0</v>
      </c>
      <c r="V1776" s="55">
        <f t="shared" si="283"/>
        <v>0</v>
      </c>
      <c r="Y1776" s="55">
        <f t="shared" si="284"/>
        <v>0</v>
      </c>
      <c r="Z1776" s="55">
        <f t="shared" si="285"/>
        <v>0</v>
      </c>
      <c r="AA1776" s="55">
        <f t="shared" si="286"/>
        <v>9108916.2369551975</v>
      </c>
      <c r="AB1776" s="55">
        <f t="shared" si="287"/>
        <v>-9712254.5492930785</v>
      </c>
      <c r="AC1776" s="55">
        <f t="shared" si="288"/>
        <v>-603338.31233788095</v>
      </c>
      <c r="AD1776" s="55">
        <f t="shared" si="289"/>
        <v>0</v>
      </c>
      <c r="AE1776" s="14">
        <f t="shared" si="290"/>
        <v>1</v>
      </c>
      <c r="AF1776" s="14">
        <f>PRODUCT($AE$3:$AE1776)</f>
        <v>1.549318229084294</v>
      </c>
      <c r="AG1776" s="120">
        <f>(POWER(AF1776,1/COUNTA($J$3:$J1776))-1)*360/28</f>
        <v>0.10870794921864459</v>
      </c>
    </row>
    <row r="1777" spans="20:33" x14ac:dyDescent="0.25">
      <c r="T1777" s="4">
        <f t="shared" si="281"/>
        <v>0.11244999999999999</v>
      </c>
      <c r="U1777" s="55">
        <f t="shared" si="282"/>
        <v>0</v>
      </c>
      <c r="V1777" s="55">
        <f t="shared" si="283"/>
        <v>0</v>
      </c>
      <c r="Y1777" s="55">
        <f t="shared" si="284"/>
        <v>0</v>
      </c>
      <c r="Z1777" s="55">
        <f t="shared" si="285"/>
        <v>0</v>
      </c>
      <c r="AA1777" s="55">
        <f t="shared" si="286"/>
        <v>9108916.2369551975</v>
      </c>
      <c r="AB1777" s="55">
        <f t="shared" si="287"/>
        <v>-9712254.5492930785</v>
      </c>
      <c r="AC1777" s="55">
        <f t="shared" si="288"/>
        <v>-603338.31233788095</v>
      </c>
      <c r="AD1777" s="55">
        <f t="shared" si="289"/>
        <v>0</v>
      </c>
      <c r="AE1777" s="14">
        <f t="shared" si="290"/>
        <v>1</v>
      </c>
      <c r="AF1777" s="14">
        <f>PRODUCT($AE$3:$AE1777)</f>
        <v>1.549318229084294</v>
      </c>
      <c r="AG1777" s="120">
        <f>(POWER(AF1777,1/COUNTA($J$3:$J1777))-1)*360/28</f>
        <v>0.10870794921864459</v>
      </c>
    </row>
    <row r="1778" spans="20:33" x14ac:dyDescent="0.25">
      <c r="T1778" s="4">
        <f t="shared" si="281"/>
        <v>0.11244999999999999</v>
      </c>
      <c r="U1778" s="55">
        <f t="shared" si="282"/>
        <v>0</v>
      </c>
      <c r="V1778" s="55">
        <f t="shared" si="283"/>
        <v>0</v>
      </c>
      <c r="Y1778" s="55">
        <f t="shared" si="284"/>
        <v>0</v>
      </c>
      <c r="Z1778" s="55">
        <f t="shared" si="285"/>
        <v>0</v>
      </c>
      <c r="AA1778" s="55">
        <f t="shared" si="286"/>
        <v>9108916.2369551975</v>
      </c>
      <c r="AB1778" s="55">
        <f t="shared" si="287"/>
        <v>-9712254.5492930785</v>
      </c>
      <c r="AC1778" s="55">
        <f t="shared" si="288"/>
        <v>-603338.31233788095</v>
      </c>
      <c r="AD1778" s="55">
        <f t="shared" si="289"/>
        <v>0</v>
      </c>
      <c r="AE1778" s="14">
        <f t="shared" si="290"/>
        <v>1</v>
      </c>
      <c r="AF1778" s="14">
        <f>PRODUCT($AE$3:$AE1778)</f>
        <v>1.549318229084294</v>
      </c>
      <c r="AG1778" s="120">
        <f>(POWER(AF1778,1/COUNTA($J$3:$J1778))-1)*360/28</f>
        <v>0.10870794921864459</v>
      </c>
    </row>
    <row r="1779" spans="20:33" x14ac:dyDescent="0.25">
      <c r="T1779" s="4">
        <f t="shared" si="281"/>
        <v>0.11244999999999999</v>
      </c>
      <c r="U1779" s="55">
        <f t="shared" si="282"/>
        <v>0</v>
      </c>
      <c r="V1779" s="55">
        <f t="shared" si="283"/>
        <v>0</v>
      </c>
      <c r="Y1779" s="55">
        <f t="shared" si="284"/>
        <v>0</v>
      </c>
      <c r="Z1779" s="55">
        <f t="shared" si="285"/>
        <v>0</v>
      </c>
      <c r="AA1779" s="55">
        <f t="shared" si="286"/>
        <v>9108916.2369551975</v>
      </c>
      <c r="AB1779" s="55">
        <f t="shared" si="287"/>
        <v>-9712254.5492930785</v>
      </c>
      <c r="AC1779" s="55">
        <f t="shared" si="288"/>
        <v>-603338.31233788095</v>
      </c>
      <c r="AD1779" s="55">
        <f t="shared" si="289"/>
        <v>0</v>
      </c>
      <c r="AE1779" s="14">
        <f t="shared" si="290"/>
        <v>1</v>
      </c>
      <c r="AF1779" s="14">
        <f>PRODUCT($AE$3:$AE1779)</f>
        <v>1.549318229084294</v>
      </c>
      <c r="AG1779" s="120">
        <f>(POWER(AF1779,1/COUNTA($J$3:$J1779))-1)*360/28</f>
        <v>0.10870794921864459</v>
      </c>
    </row>
    <row r="1780" spans="20:33" x14ac:dyDescent="0.25">
      <c r="T1780" s="4">
        <f t="shared" si="281"/>
        <v>0.11244999999999999</v>
      </c>
      <c r="U1780" s="55">
        <f t="shared" si="282"/>
        <v>0</v>
      </c>
      <c r="V1780" s="55">
        <f t="shared" si="283"/>
        <v>0</v>
      </c>
      <c r="Y1780" s="55">
        <f t="shared" si="284"/>
        <v>0</v>
      </c>
      <c r="Z1780" s="55">
        <f t="shared" si="285"/>
        <v>0</v>
      </c>
      <c r="AA1780" s="55">
        <f t="shared" si="286"/>
        <v>9108916.2369551975</v>
      </c>
      <c r="AB1780" s="55">
        <f t="shared" si="287"/>
        <v>-9712254.5492930785</v>
      </c>
      <c r="AC1780" s="55">
        <f t="shared" si="288"/>
        <v>-603338.31233788095</v>
      </c>
      <c r="AD1780" s="55">
        <f t="shared" si="289"/>
        <v>0</v>
      </c>
      <c r="AE1780" s="14">
        <f t="shared" si="290"/>
        <v>1</v>
      </c>
      <c r="AF1780" s="14">
        <f>PRODUCT($AE$3:$AE1780)</f>
        <v>1.549318229084294</v>
      </c>
      <c r="AG1780" s="120">
        <f>(POWER(AF1780,1/COUNTA($J$3:$J1780))-1)*360/28</f>
        <v>0.10870794921864459</v>
      </c>
    </row>
    <row r="1781" spans="20:33" x14ac:dyDescent="0.25">
      <c r="T1781" s="4">
        <f t="shared" si="281"/>
        <v>0.11244999999999999</v>
      </c>
      <c r="U1781" s="55">
        <f t="shared" si="282"/>
        <v>0</v>
      </c>
      <c r="V1781" s="55">
        <f t="shared" si="283"/>
        <v>0</v>
      </c>
      <c r="Y1781" s="55">
        <f t="shared" si="284"/>
        <v>0</v>
      </c>
      <c r="Z1781" s="55">
        <f t="shared" si="285"/>
        <v>0</v>
      </c>
      <c r="AA1781" s="55">
        <f t="shared" si="286"/>
        <v>9108916.2369551975</v>
      </c>
      <c r="AB1781" s="55">
        <f t="shared" si="287"/>
        <v>-9712254.5492930785</v>
      </c>
      <c r="AC1781" s="55">
        <f t="shared" si="288"/>
        <v>-603338.31233788095</v>
      </c>
      <c r="AD1781" s="55">
        <f t="shared" si="289"/>
        <v>0</v>
      </c>
      <c r="AE1781" s="14">
        <f t="shared" si="290"/>
        <v>1</v>
      </c>
      <c r="AF1781" s="14">
        <f>PRODUCT($AE$3:$AE1781)</f>
        <v>1.549318229084294</v>
      </c>
      <c r="AG1781" s="120">
        <f>(POWER(AF1781,1/COUNTA($J$3:$J1781))-1)*360/28</f>
        <v>0.10870794921864459</v>
      </c>
    </row>
    <row r="1782" spans="20:33" x14ac:dyDescent="0.25">
      <c r="T1782" s="4">
        <f t="shared" si="281"/>
        <v>0.11244999999999999</v>
      </c>
      <c r="U1782" s="55">
        <f t="shared" si="282"/>
        <v>0</v>
      </c>
      <c r="V1782" s="55">
        <f t="shared" si="283"/>
        <v>0</v>
      </c>
      <c r="Y1782" s="55">
        <f t="shared" si="284"/>
        <v>0</v>
      </c>
      <c r="Z1782" s="55">
        <f t="shared" si="285"/>
        <v>0</v>
      </c>
      <c r="AA1782" s="55">
        <f t="shared" si="286"/>
        <v>9108916.2369551975</v>
      </c>
      <c r="AB1782" s="55">
        <f t="shared" si="287"/>
        <v>-9712254.5492930785</v>
      </c>
      <c r="AC1782" s="55">
        <f t="shared" si="288"/>
        <v>-603338.31233788095</v>
      </c>
      <c r="AD1782" s="55">
        <f t="shared" si="289"/>
        <v>0</v>
      </c>
      <c r="AE1782" s="14">
        <f t="shared" si="290"/>
        <v>1</v>
      </c>
      <c r="AF1782" s="14">
        <f>PRODUCT($AE$3:$AE1782)</f>
        <v>1.549318229084294</v>
      </c>
      <c r="AG1782" s="120">
        <f>(POWER(AF1782,1/COUNTA($J$3:$J1782))-1)*360/28</f>
        <v>0.10870794921864459</v>
      </c>
    </row>
    <row r="1783" spans="20:33" x14ac:dyDescent="0.25">
      <c r="T1783" s="4">
        <f t="shared" si="281"/>
        <v>0.11244999999999999</v>
      </c>
      <c r="U1783" s="55">
        <f t="shared" si="282"/>
        <v>0</v>
      </c>
      <c r="V1783" s="55">
        <f t="shared" si="283"/>
        <v>0</v>
      </c>
      <c r="Y1783" s="55">
        <f t="shared" si="284"/>
        <v>0</v>
      </c>
      <c r="Z1783" s="55">
        <f t="shared" si="285"/>
        <v>0</v>
      </c>
      <c r="AA1783" s="55">
        <f t="shared" si="286"/>
        <v>9108916.2369551975</v>
      </c>
      <c r="AB1783" s="55">
        <f t="shared" si="287"/>
        <v>-9712254.5492930785</v>
      </c>
      <c r="AC1783" s="55">
        <f t="shared" si="288"/>
        <v>-603338.31233788095</v>
      </c>
      <c r="AD1783" s="55">
        <f t="shared" si="289"/>
        <v>0</v>
      </c>
      <c r="AE1783" s="14">
        <f t="shared" si="290"/>
        <v>1</v>
      </c>
      <c r="AF1783" s="14">
        <f>PRODUCT($AE$3:$AE1783)</f>
        <v>1.549318229084294</v>
      </c>
      <c r="AG1783" s="120">
        <f>(POWER(AF1783,1/COUNTA($J$3:$J1783))-1)*360/28</f>
        <v>0.10870794921864459</v>
      </c>
    </row>
    <row r="1784" spans="20:33" x14ac:dyDescent="0.25">
      <c r="T1784" s="4">
        <f t="shared" ref="T1784:T1847" si="291">_xlfn.IFNA(INDEX($E$6:$E$24,MATCH($K1784,$C$6:$C$24,1))/100,$D$1/100)</f>
        <v>0.11244999999999999</v>
      </c>
      <c r="U1784" s="55">
        <f t="shared" ref="U1784:U1847" si="292">(-1*S1784)*T1784*Q1784/360</f>
        <v>0</v>
      </c>
      <c r="V1784" s="55">
        <f t="shared" si="283"/>
        <v>0</v>
      </c>
      <c r="Y1784" s="55">
        <f t="shared" si="284"/>
        <v>0</v>
      </c>
      <c r="Z1784" s="55">
        <f t="shared" si="285"/>
        <v>0</v>
      </c>
      <c r="AA1784" s="55">
        <f t="shared" si="286"/>
        <v>9108916.2369551975</v>
      </c>
      <c r="AB1784" s="55">
        <f t="shared" si="287"/>
        <v>-9712254.5492930785</v>
      </c>
      <c r="AC1784" s="55">
        <f t="shared" si="288"/>
        <v>-603338.31233788095</v>
      </c>
      <c r="AD1784" s="55">
        <f t="shared" si="289"/>
        <v>0</v>
      </c>
      <c r="AE1784" s="14">
        <f t="shared" si="290"/>
        <v>1</v>
      </c>
      <c r="AF1784" s="14">
        <f>PRODUCT($AE$3:$AE1784)</f>
        <v>1.549318229084294</v>
      </c>
      <c r="AG1784" s="120">
        <f>(POWER(AF1784,1/COUNTA($J$3:$J1784))-1)*360/28</f>
        <v>0.10870794921864459</v>
      </c>
    </row>
    <row r="1785" spans="20:33" x14ac:dyDescent="0.25">
      <c r="T1785" s="4">
        <f t="shared" si="291"/>
        <v>0.11244999999999999</v>
      </c>
      <c r="U1785" s="55">
        <f t="shared" si="292"/>
        <v>0</v>
      </c>
      <c r="V1785" s="55">
        <f t="shared" si="283"/>
        <v>0</v>
      </c>
      <c r="Y1785" s="55">
        <f t="shared" si="284"/>
        <v>0</v>
      </c>
      <c r="Z1785" s="55">
        <f t="shared" si="285"/>
        <v>0</v>
      </c>
      <c r="AA1785" s="55">
        <f t="shared" si="286"/>
        <v>9108916.2369551975</v>
      </c>
      <c r="AB1785" s="55">
        <f t="shared" si="287"/>
        <v>-9712254.5492930785</v>
      </c>
      <c r="AC1785" s="55">
        <f t="shared" si="288"/>
        <v>-603338.31233788095</v>
      </c>
      <c r="AD1785" s="55">
        <f t="shared" si="289"/>
        <v>0</v>
      </c>
      <c r="AE1785" s="14">
        <f t="shared" si="290"/>
        <v>1</v>
      </c>
      <c r="AF1785" s="14">
        <f>PRODUCT($AE$3:$AE1785)</f>
        <v>1.549318229084294</v>
      </c>
      <c r="AG1785" s="120">
        <f>(POWER(AF1785,1/COUNTA($J$3:$J1785))-1)*360/28</f>
        <v>0.10870794921864459</v>
      </c>
    </row>
    <row r="1786" spans="20:33" x14ac:dyDescent="0.25">
      <c r="T1786" s="4">
        <f t="shared" si="291"/>
        <v>0.11244999999999999</v>
      </c>
      <c r="U1786" s="55">
        <f t="shared" si="292"/>
        <v>0</v>
      </c>
      <c r="V1786" s="55">
        <f t="shared" si="283"/>
        <v>0</v>
      </c>
      <c r="Y1786" s="55">
        <f t="shared" si="284"/>
        <v>0</v>
      </c>
      <c r="Z1786" s="55">
        <f t="shared" si="285"/>
        <v>0</v>
      </c>
      <c r="AA1786" s="55">
        <f t="shared" si="286"/>
        <v>9108916.2369551975</v>
      </c>
      <c r="AB1786" s="55">
        <f t="shared" si="287"/>
        <v>-9712254.5492930785</v>
      </c>
      <c r="AC1786" s="55">
        <f t="shared" si="288"/>
        <v>-603338.31233788095</v>
      </c>
      <c r="AD1786" s="55">
        <f t="shared" si="289"/>
        <v>0</v>
      </c>
      <c r="AE1786" s="14">
        <f t="shared" si="290"/>
        <v>1</v>
      </c>
      <c r="AF1786" s="14">
        <f>PRODUCT($AE$3:$AE1786)</f>
        <v>1.549318229084294</v>
      </c>
      <c r="AG1786" s="120">
        <f>(POWER(AF1786,1/COUNTA($J$3:$J1786))-1)*360/28</f>
        <v>0.10870794921864459</v>
      </c>
    </row>
    <row r="1787" spans="20:33" x14ac:dyDescent="0.25">
      <c r="T1787" s="4">
        <f t="shared" si="291"/>
        <v>0.11244999999999999</v>
      </c>
      <c r="U1787" s="55">
        <f t="shared" si="292"/>
        <v>0</v>
      </c>
      <c r="V1787" s="55">
        <f t="shared" si="283"/>
        <v>0</v>
      </c>
      <c r="Y1787" s="55">
        <f t="shared" si="284"/>
        <v>0</v>
      </c>
      <c r="Z1787" s="55">
        <f t="shared" si="285"/>
        <v>0</v>
      </c>
      <c r="AA1787" s="55">
        <f t="shared" si="286"/>
        <v>9108916.2369551975</v>
      </c>
      <c r="AB1787" s="55">
        <f t="shared" si="287"/>
        <v>-9712254.5492930785</v>
      </c>
      <c r="AC1787" s="55">
        <f t="shared" si="288"/>
        <v>-603338.31233788095</v>
      </c>
      <c r="AD1787" s="55">
        <f t="shared" si="289"/>
        <v>0</v>
      </c>
      <c r="AE1787" s="14">
        <f t="shared" si="290"/>
        <v>1</v>
      </c>
      <c r="AF1787" s="14">
        <f>PRODUCT($AE$3:$AE1787)</f>
        <v>1.549318229084294</v>
      </c>
      <c r="AG1787" s="120">
        <f>(POWER(AF1787,1/COUNTA($J$3:$J1787))-1)*360/28</f>
        <v>0.10870794921864459</v>
      </c>
    </row>
    <row r="1788" spans="20:33" x14ac:dyDescent="0.25">
      <c r="T1788" s="4">
        <f t="shared" si="291"/>
        <v>0.11244999999999999</v>
      </c>
      <c r="U1788" s="55">
        <f t="shared" si="292"/>
        <v>0</v>
      </c>
      <c r="V1788" s="55">
        <f t="shared" si="283"/>
        <v>0</v>
      </c>
      <c r="Y1788" s="55">
        <f t="shared" si="284"/>
        <v>0</v>
      </c>
      <c r="Z1788" s="55">
        <f t="shared" si="285"/>
        <v>0</v>
      </c>
      <c r="AA1788" s="55">
        <f t="shared" si="286"/>
        <v>9108916.2369551975</v>
      </c>
      <c r="AB1788" s="55">
        <f t="shared" si="287"/>
        <v>-9712254.5492930785</v>
      </c>
      <c r="AC1788" s="55">
        <f t="shared" si="288"/>
        <v>-603338.31233788095</v>
      </c>
      <c r="AD1788" s="55">
        <f t="shared" si="289"/>
        <v>0</v>
      </c>
      <c r="AE1788" s="14">
        <f t="shared" si="290"/>
        <v>1</v>
      </c>
      <c r="AF1788" s="14">
        <f>PRODUCT($AE$3:$AE1788)</f>
        <v>1.549318229084294</v>
      </c>
      <c r="AG1788" s="120">
        <f>(POWER(AF1788,1/COUNTA($J$3:$J1788))-1)*360/28</f>
        <v>0.10870794921864459</v>
      </c>
    </row>
    <row r="1789" spans="20:33" x14ac:dyDescent="0.25">
      <c r="T1789" s="4">
        <f t="shared" si="291"/>
        <v>0.11244999999999999</v>
      </c>
      <c r="U1789" s="55">
        <f t="shared" si="292"/>
        <v>0</v>
      </c>
      <c r="V1789" s="55">
        <f t="shared" si="283"/>
        <v>0</v>
      </c>
      <c r="Y1789" s="55">
        <f t="shared" si="284"/>
        <v>0</v>
      </c>
      <c r="Z1789" s="55">
        <f t="shared" si="285"/>
        <v>0</v>
      </c>
      <c r="AA1789" s="55">
        <f t="shared" si="286"/>
        <v>9108916.2369551975</v>
      </c>
      <c r="AB1789" s="55">
        <f t="shared" si="287"/>
        <v>-9712254.5492930785</v>
      </c>
      <c r="AC1789" s="55">
        <f t="shared" si="288"/>
        <v>-603338.31233788095</v>
      </c>
      <c r="AD1789" s="55">
        <f t="shared" si="289"/>
        <v>0</v>
      </c>
      <c r="AE1789" s="14">
        <f t="shared" si="290"/>
        <v>1</v>
      </c>
      <c r="AF1789" s="14">
        <f>PRODUCT($AE$3:$AE1789)</f>
        <v>1.549318229084294</v>
      </c>
      <c r="AG1789" s="120">
        <f>(POWER(AF1789,1/COUNTA($J$3:$J1789))-1)*360/28</f>
        <v>0.10870794921864459</v>
      </c>
    </row>
    <row r="1790" spans="20:33" x14ac:dyDescent="0.25">
      <c r="T1790" s="4">
        <f t="shared" si="291"/>
        <v>0.11244999999999999</v>
      </c>
      <c r="U1790" s="55">
        <f t="shared" si="292"/>
        <v>0</v>
      </c>
      <c r="V1790" s="55">
        <f t="shared" si="283"/>
        <v>0</v>
      </c>
      <c r="Y1790" s="55">
        <f t="shared" si="284"/>
        <v>0</v>
      </c>
      <c r="Z1790" s="55">
        <f t="shared" si="285"/>
        <v>0</v>
      </c>
      <c r="AA1790" s="55">
        <f t="shared" si="286"/>
        <v>9108916.2369551975</v>
      </c>
      <c r="AB1790" s="55">
        <f t="shared" si="287"/>
        <v>-9712254.5492930785</v>
      </c>
      <c r="AC1790" s="55">
        <f t="shared" si="288"/>
        <v>-603338.31233788095</v>
      </c>
      <c r="AD1790" s="55">
        <f t="shared" si="289"/>
        <v>0</v>
      </c>
      <c r="AE1790" s="14">
        <f t="shared" si="290"/>
        <v>1</v>
      </c>
      <c r="AF1790" s="14">
        <f>PRODUCT($AE$3:$AE1790)</f>
        <v>1.549318229084294</v>
      </c>
      <c r="AG1790" s="120">
        <f>(POWER(AF1790,1/COUNTA($J$3:$J1790))-1)*360/28</f>
        <v>0.10870794921864459</v>
      </c>
    </row>
    <row r="1791" spans="20:33" x14ac:dyDescent="0.25">
      <c r="T1791" s="4">
        <f t="shared" si="291"/>
        <v>0.11244999999999999</v>
      </c>
      <c r="U1791" s="55">
        <f t="shared" si="292"/>
        <v>0</v>
      </c>
      <c r="V1791" s="55">
        <f t="shared" si="283"/>
        <v>0</v>
      </c>
      <c r="Y1791" s="55">
        <f t="shared" si="284"/>
        <v>0</v>
      </c>
      <c r="Z1791" s="55">
        <f t="shared" si="285"/>
        <v>0</v>
      </c>
      <c r="AA1791" s="55">
        <f t="shared" si="286"/>
        <v>9108916.2369551975</v>
      </c>
      <c r="AB1791" s="55">
        <f t="shared" si="287"/>
        <v>-9712254.5492930785</v>
      </c>
      <c r="AC1791" s="55">
        <f t="shared" si="288"/>
        <v>-603338.31233788095</v>
      </c>
      <c r="AD1791" s="55">
        <f t="shared" si="289"/>
        <v>0</v>
      </c>
      <c r="AE1791" s="14">
        <f t="shared" si="290"/>
        <v>1</v>
      </c>
      <c r="AF1791" s="14">
        <f>PRODUCT($AE$3:$AE1791)</f>
        <v>1.549318229084294</v>
      </c>
      <c r="AG1791" s="120">
        <f>(POWER(AF1791,1/COUNTA($J$3:$J1791))-1)*360/28</f>
        <v>0.10870794921864459</v>
      </c>
    </row>
    <row r="1792" spans="20:33" x14ac:dyDescent="0.25">
      <c r="T1792" s="4">
        <f t="shared" si="291"/>
        <v>0.11244999999999999</v>
      </c>
      <c r="U1792" s="55">
        <f t="shared" si="292"/>
        <v>0</v>
      </c>
      <c r="V1792" s="55">
        <f t="shared" si="283"/>
        <v>0</v>
      </c>
      <c r="Y1792" s="55">
        <f t="shared" si="284"/>
        <v>0</v>
      </c>
      <c r="Z1792" s="55">
        <f t="shared" si="285"/>
        <v>0</v>
      </c>
      <c r="AA1792" s="55">
        <f t="shared" si="286"/>
        <v>9108916.2369551975</v>
      </c>
      <c r="AB1792" s="55">
        <f t="shared" si="287"/>
        <v>-9712254.5492930785</v>
      </c>
      <c r="AC1792" s="55">
        <f t="shared" si="288"/>
        <v>-603338.31233788095</v>
      </c>
      <c r="AD1792" s="55">
        <f t="shared" si="289"/>
        <v>0</v>
      </c>
      <c r="AE1792" s="14">
        <f t="shared" si="290"/>
        <v>1</v>
      </c>
      <c r="AF1792" s="14">
        <f>PRODUCT($AE$3:$AE1792)</f>
        <v>1.549318229084294</v>
      </c>
      <c r="AG1792" s="120">
        <f>(POWER(AF1792,1/COUNTA($J$3:$J1792))-1)*360/28</f>
        <v>0.10870794921864459</v>
      </c>
    </row>
    <row r="1793" spans="20:33" x14ac:dyDescent="0.25">
      <c r="T1793" s="4">
        <f t="shared" si="291"/>
        <v>0.11244999999999999</v>
      </c>
      <c r="U1793" s="55">
        <f t="shared" si="292"/>
        <v>0</v>
      </c>
      <c r="V1793" s="55">
        <f t="shared" si="283"/>
        <v>0</v>
      </c>
      <c r="Y1793" s="55">
        <f t="shared" si="284"/>
        <v>0</v>
      </c>
      <c r="Z1793" s="55">
        <f t="shared" si="285"/>
        <v>0</v>
      </c>
      <c r="AA1793" s="55">
        <f t="shared" si="286"/>
        <v>9108916.2369551975</v>
      </c>
      <c r="AB1793" s="55">
        <f t="shared" si="287"/>
        <v>-9712254.5492930785</v>
      </c>
      <c r="AC1793" s="55">
        <f t="shared" si="288"/>
        <v>-603338.31233788095</v>
      </c>
      <c r="AD1793" s="55">
        <f t="shared" si="289"/>
        <v>0</v>
      </c>
      <c r="AE1793" s="14">
        <f t="shared" si="290"/>
        <v>1</v>
      </c>
      <c r="AF1793" s="14">
        <f>PRODUCT($AE$3:$AE1793)</f>
        <v>1.549318229084294</v>
      </c>
      <c r="AG1793" s="120">
        <f>(POWER(AF1793,1/COUNTA($J$3:$J1793))-1)*360/28</f>
        <v>0.10870794921864459</v>
      </c>
    </row>
    <row r="1794" spans="20:33" x14ac:dyDescent="0.25">
      <c r="T1794" s="4">
        <f t="shared" si="291"/>
        <v>0.11244999999999999</v>
      </c>
      <c r="U1794" s="55">
        <f t="shared" si="292"/>
        <v>0</v>
      </c>
      <c r="V1794" s="55">
        <f t="shared" si="283"/>
        <v>0</v>
      </c>
      <c r="Y1794" s="55">
        <f t="shared" si="284"/>
        <v>0</v>
      </c>
      <c r="Z1794" s="55">
        <f t="shared" si="285"/>
        <v>0</v>
      </c>
      <c r="AA1794" s="55">
        <f t="shared" si="286"/>
        <v>9108916.2369551975</v>
      </c>
      <c r="AB1794" s="55">
        <f t="shared" si="287"/>
        <v>-9712254.5492930785</v>
      </c>
      <c r="AC1794" s="55">
        <f t="shared" si="288"/>
        <v>-603338.31233788095</v>
      </c>
      <c r="AD1794" s="55">
        <f t="shared" si="289"/>
        <v>0</v>
      </c>
      <c r="AE1794" s="14">
        <f t="shared" si="290"/>
        <v>1</v>
      </c>
      <c r="AF1794" s="14">
        <f>PRODUCT($AE$3:$AE1794)</f>
        <v>1.549318229084294</v>
      </c>
      <c r="AG1794" s="120">
        <f>(POWER(AF1794,1/COUNTA($J$3:$J1794))-1)*360/28</f>
        <v>0.10870794921864459</v>
      </c>
    </row>
    <row r="1795" spans="20:33" x14ac:dyDescent="0.25">
      <c r="T1795" s="4">
        <f t="shared" si="291"/>
        <v>0.11244999999999999</v>
      </c>
      <c r="U1795" s="55">
        <f t="shared" si="292"/>
        <v>0</v>
      </c>
      <c r="V1795" s="55">
        <f t="shared" si="283"/>
        <v>0</v>
      </c>
      <c r="Y1795" s="55">
        <f t="shared" si="284"/>
        <v>0</v>
      </c>
      <c r="Z1795" s="55">
        <f t="shared" si="285"/>
        <v>0</v>
      </c>
      <c r="AA1795" s="55">
        <f t="shared" si="286"/>
        <v>9108916.2369551975</v>
      </c>
      <c r="AB1795" s="55">
        <f t="shared" si="287"/>
        <v>-9712254.5492930785</v>
      </c>
      <c r="AC1795" s="55">
        <f t="shared" si="288"/>
        <v>-603338.31233788095</v>
      </c>
      <c r="AD1795" s="55">
        <f t="shared" si="289"/>
        <v>0</v>
      </c>
      <c r="AE1795" s="14">
        <f t="shared" si="290"/>
        <v>1</v>
      </c>
      <c r="AF1795" s="14">
        <f>PRODUCT($AE$3:$AE1795)</f>
        <v>1.549318229084294</v>
      </c>
      <c r="AG1795" s="120">
        <f>(POWER(AF1795,1/COUNTA($J$3:$J1795))-1)*360/28</f>
        <v>0.10870794921864459</v>
      </c>
    </row>
    <row r="1796" spans="20:33" x14ac:dyDescent="0.25">
      <c r="T1796" s="4">
        <f t="shared" si="291"/>
        <v>0.11244999999999999</v>
      </c>
      <c r="U1796" s="55">
        <f t="shared" si="292"/>
        <v>0</v>
      </c>
      <c r="V1796" s="55">
        <f t="shared" ref="V1796:V1859" si="293">+N1796+U1796</f>
        <v>0</v>
      </c>
      <c r="Y1796" s="55">
        <f t="shared" si="284"/>
        <v>0</v>
      </c>
      <c r="Z1796" s="55">
        <f t="shared" si="285"/>
        <v>0</v>
      </c>
      <c r="AA1796" s="55">
        <f t="shared" si="286"/>
        <v>9108916.2369551975</v>
      </c>
      <c r="AB1796" s="55">
        <f t="shared" si="287"/>
        <v>-9712254.5492930785</v>
      </c>
      <c r="AC1796" s="55">
        <f t="shared" si="288"/>
        <v>-603338.31233788095</v>
      </c>
      <c r="AD1796" s="55">
        <f t="shared" si="289"/>
        <v>0</v>
      </c>
      <c r="AE1796" s="14">
        <f t="shared" si="290"/>
        <v>1</v>
      </c>
      <c r="AF1796" s="14">
        <f>PRODUCT($AE$3:$AE1796)</f>
        <v>1.549318229084294</v>
      </c>
      <c r="AG1796" s="120">
        <f>(POWER(AF1796,1/COUNTA($J$3:$J1796))-1)*360/28</f>
        <v>0.10870794921864459</v>
      </c>
    </row>
    <row r="1797" spans="20:33" x14ac:dyDescent="0.25">
      <c r="T1797" s="4">
        <f t="shared" si="291"/>
        <v>0.11244999999999999</v>
      </c>
      <c r="U1797" s="55">
        <f t="shared" si="292"/>
        <v>0</v>
      </c>
      <c r="V1797" s="55">
        <f t="shared" si="293"/>
        <v>0</v>
      </c>
      <c r="Y1797" s="55">
        <f t="shared" si="284"/>
        <v>0</v>
      </c>
      <c r="Z1797" s="55">
        <f t="shared" si="285"/>
        <v>0</v>
      </c>
      <c r="AA1797" s="55">
        <f t="shared" si="286"/>
        <v>9108916.2369551975</v>
      </c>
      <c r="AB1797" s="55">
        <f t="shared" si="287"/>
        <v>-9712254.5492930785</v>
      </c>
      <c r="AC1797" s="55">
        <f t="shared" si="288"/>
        <v>-603338.31233788095</v>
      </c>
      <c r="AD1797" s="55">
        <f t="shared" si="289"/>
        <v>0</v>
      </c>
      <c r="AE1797" s="14">
        <f t="shared" si="290"/>
        <v>1</v>
      </c>
      <c r="AF1797" s="14">
        <f>PRODUCT($AE$3:$AE1797)</f>
        <v>1.549318229084294</v>
      </c>
      <c r="AG1797" s="120">
        <f>(POWER(AF1797,1/COUNTA($J$3:$J1797))-1)*360/28</f>
        <v>0.10870794921864459</v>
      </c>
    </row>
    <row r="1798" spans="20:33" x14ac:dyDescent="0.25">
      <c r="T1798" s="4">
        <f t="shared" si="291"/>
        <v>0.11244999999999999</v>
      </c>
      <c r="U1798" s="55">
        <f t="shared" si="292"/>
        <v>0</v>
      </c>
      <c r="V1798" s="55">
        <f t="shared" si="293"/>
        <v>0</v>
      </c>
      <c r="Y1798" s="55">
        <f t="shared" ref="Y1798:Y1861" si="294">+P1798*X1798</f>
        <v>0</v>
      </c>
      <c r="Z1798" s="55">
        <f t="shared" ref="Z1798:Z1861" si="295">+S1798*$Z$2*$Q1798/360</f>
        <v>0</v>
      </c>
      <c r="AA1798" s="55">
        <f t="shared" ref="AA1798:AA1861" si="296">+AA1797*(1+$Z$2*$Q1798/360)+Z1798</f>
        <v>9108916.2369551975</v>
      </c>
      <c r="AB1798" s="55">
        <f t="shared" ref="AB1798:AB1861" si="297">+AB1797*(1+$W1798*$Q1798/360)+O1798</f>
        <v>-9712254.5492930785</v>
      </c>
      <c r="AC1798" s="55">
        <f t="shared" ref="AC1798:AC1861" si="298">+AA1798+AB1798</f>
        <v>-603338.31233788095</v>
      </c>
      <c r="AD1798" s="55">
        <f t="shared" ref="AD1798:AD1861" si="299">+AC1798*X1798</f>
        <v>0</v>
      </c>
      <c r="AE1798" s="14">
        <f t="shared" ref="AE1798:AE1861" si="300">+(1+W1798*Q1798/360)</f>
        <v>1</v>
      </c>
      <c r="AF1798" s="14">
        <f>PRODUCT($AE$3:$AE1798)</f>
        <v>1.549318229084294</v>
      </c>
      <c r="AG1798" s="120">
        <f>(POWER(AF1798,1/COUNTA($J$3:$J1798))-1)*360/28</f>
        <v>0.10870794921864459</v>
      </c>
    </row>
    <row r="1799" spans="20:33" x14ac:dyDescent="0.25">
      <c r="T1799" s="4">
        <f t="shared" si="291"/>
        <v>0.11244999999999999</v>
      </c>
      <c r="U1799" s="55">
        <f t="shared" si="292"/>
        <v>0</v>
      </c>
      <c r="V1799" s="55">
        <f t="shared" si="293"/>
        <v>0</v>
      </c>
      <c r="Y1799" s="55">
        <f t="shared" si="294"/>
        <v>0</v>
      </c>
      <c r="Z1799" s="55">
        <f t="shared" si="295"/>
        <v>0</v>
      </c>
      <c r="AA1799" s="55">
        <f t="shared" si="296"/>
        <v>9108916.2369551975</v>
      </c>
      <c r="AB1799" s="55">
        <f t="shared" si="297"/>
        <v>-9712254.5492930785</v>
      </c>
      <c r="AC1799" s="55">
        <f t="shared" si="298"/>
        <v>-603338.31233788095</v>
      </c>
      <c r="AD1799" s="55">
        <f t="shared" si="299"/>
        <v>0</v>
      </c>
      <c r="AE1799" s="14">
        <f t="shared" si="300"/>
        <v>1</v>
      </c>
      <c r="AF1799" s="14">
        <f>PRODUCT($AE$3:$AE1799)</f>
        <v>1.549318229084294</v>
      </c>
      <c r="AG1799" s="120">
        <f>(POWER(AF1799,1/COUNTA($J$3:$J1799))-1)*360/28</f>
        <v>0.10870794921864459</v>
      </c>
    </row>
    <row r="1800" spans="20:33" x14ac:dyDescent="0.25">
      <c r="T1800" s="4">
        <f t="shared" si="291"/>
        <v>0.11244999999999999</v>
      </c>
      <c r="U1800" s="55">
        <f t="shared" si="292"/>
        <v>0</v>
      </c>
      <c r="V1800" s="55">
        <f t="shared" si="293"/>
        <v>0</v>
      </c>
      <c r="Y1800" s="55">
        <f t="shared" si="294"/>
        <v>0</v>
      </c>
      <c r="Z1800" s="55">
        <f t="shared" si="295"/>
        <v>0</v>
      </c>
      <c r="AA1800" s="55">
        <f t="shared" si="296"/>
        <v>9108916.2369551975</v>
      </c>
      <c r="AB1800" s="55">
        <f t="shared" si="297"/>
        <v>-9712254.5492930785</v>
      </c>
      <c r="AC1800" s="55">
        <f t="shared" si="298"/>
        <v>-603338.31233788095</v>
      </c>
      <c r="AD1800" s="55">
        <f t="shared" si="299"/>
        <v>0</v>
      </c>
      <c r="AE1800" s="14">
        <f t="shared" si="300"/>
        <v>1</v>
      </c>
      <c r="AF1800" s="14">
        <f>PRODUCT($AE$3:$AE1800)</f>
        <v>1.549318229084294</v>
      </c>
      <c r="AG1800" s="120">
        <f>(POWER(AF1800,1/COUNTA($J$3:$J1800))-1)*360/28</f>
        <v>0.10870794921864459</v>
      </c>
    </row>
    <row r="1801" spans="20:33" x14ac:dyDescent="0.25">
      <c r="T1801" s="4">
        <f t="shared" si="291"/>
        <v>0.11244999999999999</v>
      </c>
      <c r="U1801" s="55">
        <f t="shared" si="292"/>
        <v>0</v>
      </c>
      <c r="V1801" s="55">
        <f t="shared" si="293"/>
        <v>0</v>
      </c>
      <c r="Y1801" s="55">
        <f t="shared" si="294"/>
        <v>0</v>
      </c>
      <c r="Z1801" s="55">
        <f t="shared" si="295"/>
        <v>0</v>
      </c>
      <c r="AA1801" s="55">
        <f t="shared" si="296"/>
        <v>9108916.2369551975</v>
      </c>
      <c r="AB1801" s="55">
        <f t="shared" si="297"/>
        <v>-9712254.5492930785</v>
      </c>
      <c r="AC1801" s="55">
        <f t="shared" si="298"/>
        <v>-603338.31233788095</v>
      </c>
      <c r="AD1801" s="55">
        <f t="shared" si="299"/>
        <v>0</v>
      </c>
      <c r="AE1801" s="14">
        <f t="shared" si="300"/>
        <v>1</v>
      </c>
      <c r="AF1801" s="14">
        <f>PRODUCT($AE$3:$AE1801)</f>
        <v>1.549318229084294</v>
      </c>
      <c r="AG1801" s="120">
        <f>(POWER(AF1801,1/COUNTA($J$3:$J1801))-1)*360/28</f>
        <v>0.10870794921864459</v>
      </c>
    </row>
    <row r="1802" spans="20:33" x14ac:dyDescent="0.25">
      <c r="T1802" s="4">
        <f t="shared" si="291"/>
        <v>0.11244999999999999</v>
      </c>
      <c r="U1802" s="55">
        <f t="shared" si="292"/>
        <v>0</v>
      </c>
      <c r="V1802" s="55">
        <f t="shared" si="293"/>
        <v>0</v>
      </c>
      <c r="Y1802" s="55">
        <f t="shared" si="294"/>
        <v>0</v>
      </c>
      <c r="Z1802" s="55">
        <f t="shared" si="295"/>
        <v>0</v>
      </c>
      <c r="AA1802" s="55">
        <f t="shared" si="296"/>
        <v>9108916.2369551975</v>
      </c>
      <c r="AB1802" s="55">
        <f t="shared" si="297"/>
        <v>-9712254.5492930785</v>
      </c>
      <c r="AC1802" s="55">
        <f t="shared" si="298"/>
        <v>-603338.31233788095</v>
      </c>
      <c r="AD1802" s="55">
        <f t="shared" si="299"/>
        <v>0</v>
      </c>
      <c r="AE1802" s="14">
        <f t="shared" si="300"/>
        <v>1</v>
      </c>
      <c r="AF1802" s="14">
        <f>PRODUCT($AE$3:$AE1802)</f>
        <v>1.549318229084294</v>
      </c>
      <c r="AG1802" s="120">
        <f>(POWER(AF1802,1/COUNTA($J$3:$J1802))-1)*360/28</f>
        <v>0.10870794921864459</v>
      </c>
    </row>
    <row r="1803" spans="20:33" x14ac:dyDescent="0.25">
      <c r="T1803" s="4">
        <f t="shared" si="291"/>
        <v>0.11244999999999999</v>
      </c>
      <c r="U1803" s="55">
        <f t="shared" si="292"/>
        <v>0</v>
      </c>
      <c r="V1803" s="55">
        <f t="shared" si="293"/>
        <v>0</v>
      </c>
      <c r="Y1803" s="55">
        <f t="shared" si="294"/>
        <v>0</v>
      </c>
      <c r="Z1803" s="55">
        <f t="shared" si="295"/>
        <v>0</v>
      </c>
      <c r="AA1803" s="55">
        <f t="shared" si="296"/>
        <v>9108916.2369551975</v>
      </c>
      <c r="AB1803" s="55">
        <f t="shared" si="297"/>
        <v>-9712254.5492930785</v>
      </c>
      <c r="AC1803" s="55">
        <f t="shared" si="298"/>
        <v>-603338.31233788095</v>
      </c>
      <c r="AD1803" s="55">
        <f t="shared" si="299"/>
        <v>0</v>
      </c>
      <c r="AE1803" s="14">
        <f t="shared" si="300"/>
        <v>1</v>
      </c>
      <c r="AF1803" s="14">
        <f>PRODUCT($AE$3:$AE1803)</f>
        <v>1.549318229084294</v>
      </c>
      <c r="AG1803" s="120">
        <f>(POWER(AF1803,1/COUNTA($J$3:$J1803))-1)*360/28</f>
        <v>0.10870794921864459</v>
      </c>
    </row>
    <row r="1804" spans="20:33" x14ac:dyDescent="0.25">
      <c r="T1804" s="4">
        <f t="shared" si="291"/>
        <v>0.11244999999999999</v>
      </c>
      <c r="U1804" s="55">
        <f t="shared" si="292"/>
        <v>0</v>
      </c>
      <c r="V1804" s="55">
        <f t="shared" si="293"/>
        <v>0</v>
      </c>
      <c r="Y1804" s="55">
        <f t="shared" si="294"/>
        <v>0</v>
      </c>
      <c r="Z1804" s="55">
        <f t="shared" si="295"/>
        <v>0</v>
      </c>
      <c r="AA1804" s="55">
        <f t="shared" si="296"/>
        <v>9108916.2369551975</v>
      </c>
      <c r="AB1804" s="55">
        <f t="shared" si="297"/>
        <v>-9712254.5492930785</v>
      </c>
      <c r="AC1804" s="55">
        <f t="shared" si="298"/>
        <v>-603338.31233788095</v>
      </c>
      <c r="AD1804" s="55">
        <f t="shared" si="299"/>
        <v>0</v>
      </c>
      <c r="AE1804" s="14">
        <f t="shared" si="300"/>
        <v>1</v>
      </c>
      <c r="AF1804" s="14">
        <f>PRODUCT($AE$3:$AE1804)</f>
        <v>1.549318229084294</v>
      </c>
      <c r="AG1804" s="120">
        <f>(POWER(AF1804,1/COUNTA($J$3:$J1804))-1)*360/28</f>
        <v>0.10870794921864459</v>
      </c>
    </row>
    <row r="1805" spans="20:33" x14ac:dyDescent="0.25">
      <c r="T1805" s="4">
        <f t="shared" si="291"/>
        <v>0.11244999999999999</v>
      </c>
      <c r="U1805" s="55">
        <f t="shared" si="292"/>
        <v>0</v>
      </c>
      <c r="V1805" s="55">
        <f t="shared" si="293"/>
        <v>0</v>
      </c>
      <c r="Y1805" s="55">
        <f t="shared" si="294"/>
        <v>0</v>
      </c>
      <c r="Z1805" s="55">
        <f t="shared" si="295"/>
        <v>0</v>
      </c>
      <c r="AA1805" s="55">
        <f t="shared" si="296"/>
        <v>9108916.2369551975</v>
      </c>
      <c r="AB1805" s="55">
        <f t="shared" si="297"/>
        <v>-9712254.5492930785</v>
      </c>
      <c r="AC1805" s="55">
        <f t="shared" si="298"/>
        <v>-603338.31233788095</v>
      </c>
      <c r="AD1805" s="55">
        <f t="shared" si="299"/>
        <v>0</v>
      </c>
      <c r="AE1805" s="14">
        <f t="shared" si="300"/>
        <v>1</v>
      </c>
      <c r="AF1805" s="14">
        <f>PRODUCT($AE$3:$AE1805)</f>
        <v>1.549318229084294</v>
      </c>
      <c r="AG1805" s="120">
        <f>(POWER(AF1805,1/COUNTA($J$3:$J1805))-1)*360/28</f>
        <v>0.10870794921864459</v>
      </c>
    </row>
    <row r="1806" spans="20:33" x14ac:dyDescent="0.25">
      <c r="T1806" s="4">
        <f t="shared" si="291"/>
        <v>0.11244999999999999</v>
      </c>
      <c r="U1806" s="55">
        <f t="shared" si="292"/>
        <v>0</v>
      </c>
      <c r="V1806" s="55">
        <f t="shared" si="293"/>
        <v>0</v>
      </c>
      <c r="Y1806" s="55">
        <f t="shared" si="294"/>
        <v>0</v>
      </c>
      <c r="Z1806" s="55">
        <f t="shared" si="295"/>
        <v>0</v>
      </c>
      <c r="AA1806" s="55">
        <f t="shared" si="296"/>
        <v>9108916.2369551975</v>
      </c>
      <c r="AB1806" s="55">
        <f t="shared" si="297"/>
        <v>-9712254.5492930785</v>
      </c>
      <c r="AC1806" s="55">
        <f t="shared" si="298"/>
        <v>-603338.31233788095</v>
      </c>
      <c r="AD1806" s="55">
        <f t="shared" si="299"/>
        <v>0</v>
      </c>
      <c r="AE1806" s="14">
        <f t="shared" si="300"/>
        <v>1</v>
      </c>
      <c r="AF1806" s="14">
        <f>PRODUCT($AE$3:$AE1806)</f>
        <v>1.549318229084294</v>
      </c>
      <c r="AG1806" s="120">
        <f>(POWER(AF1806,1/COUNTA($J$3:$J1806))-1)*360/28</f>
        <v>0.10870794921864459</v>
      </c>
    </row>
    <row r="1807" spans="20:33" x14ac:dyDescent="0.25">
      <c r="T1807" s="4">
        <f t="shared" si="291"/>
        <v>0.11244999999999999</v>
      </c>
      <c r="U1807" s="55">
        <f t="shared" si="292"/>
        <v>0</v>
      </c>
      <c r="V1807" s="55">
        <f t="shared" si="293"/>
        <v>0</v>
      </c>
      <c r="Y1807" s="55">
        <f t="shared" si="294"/>
        <v>0</v>
      </c>
      <c r="Z1807" s="55">
        <f t="shared" si="295"/>
        <v>0</v>
      </c>
      <c r="AA1807" s="55">
        <f t="shared" si="296"/>
        <v>9108916.2369551975</v>
      </c>
      <c r="AB1807" s="55">
        <f t="shared" si="297"/>
        <v>-9712254.5492930785</v>
      </c>
      <c r="AC1807" s="55">
        <f t="shared" si="298"/>
        <v>-603338.31233788095</v>
      </c>
      <c r="AD1807" s="55">
        <f t="shared" si="299"/>
        <v>0</v>
      </c>
      <c r="AE1807" s="14">
        <f t="shared" si="300"/>
        <v>1</v>
      </c>
      <c r="AF1807" s="14">
        <f>PRODUCT($AE$3:$AE1807)</f>
        <v>1.549318229084294</v>
      </c>
      <c r="AG1807" s="120">
        <f>(POWER(AF1807,1/COUNTA($J$3:$J1807))-1)*360/28</f>
        <v>0.10870794921864459</v>
      </c>
    </row>
    <row r="1808" spans="20:33" x14ac:dyDescent="0.25">
      <c r="T1808" s="4">
        <f t="shared" si="291"/>
        <v>0.11244999999999999</v>
      </c>
      <c r="U1808" s="55">
        <f t="shared" si="292"/>
        <v>0</v>
      </c>
      <c r="V1808" s="55">
        <f t="shared" si="293"/>
        <v>0</v>
      </c>
      <c r="Y1808" s="55">
        <f t="shared" si="294"/>
        <v>0</v>
      </c>
      <c r="Z1808" s="55">
        <f t="shared" si="295"/>
        <v>0</v>
      </c>
      <c r="AA1808" s="55">
        <f t="shared" si="296"/>
        <v>9108916.2369551975</v>
      </c>
      <c r="AB1808" s="55">
        <f t="shared" si="297"/>
        <v>-9712254.5492930785</v>
      </c>
      <c r="AC1808" s="55">
        <f t="shared" si="298"/>
        <v>-603338.31233788095</v>
      </c>
      <c r="AD1808" s="55">
        <f t="shared" si="299"/>
        <v>0</v>
      </c>
      <c r="AE1808" s="14">
        <f t="shared" si="300"/>
        <v>1</v>
      </c>
      <c r="AF1808" s="14">
        <f>PRODUCT($AE$3:$AE1808)</f>
        <v>1.549318229084294</v>
      </c>
      <c r="AG1808" s="120">
        <f>(POWER(AF1808,1/COUNTA($J$3:$J1808))-1)*360/28</f>
        <v>0.10870794921864459</v>
      </c>
    </row>
    <row r="1809" spans="20:33" x14ac:dyDescent="0.25">
      <c r="T1809" s="4">
        <f t="shared" si="291"/>
        <v>0.11244999999999999</v>
      </c>
      <c r="U1809" s="55">
        <f t="shared" si="292"/>
        <v>0</v>
      </c>
      <c r="V1809" s="55">
        <f t="shared" si="293"/>
        <v>0</v>
      </c>
      <c r="Y1809" s="55">
        <f t="shared" si="294"/>
        <v>0</v>
      </c>
      <c r="Z1809" s="55">
        <f t="shared" si="295"/>
        <v>0</v>
      </c>
      <c r="AA1809" s="55">
        <f t="shared" si="296"/>
        <v>9108916.2369551975</v>
      </c>
      <c r="AB1809" s="55">
        <f t="shared" si="297"/>
        <v>-9712254.5492930785</v>
      </c>
      <c r="AC1809" s="55">
        <f t="shared" si="298"/>
        <v>-603338.31233788095</v>
      </c>
      <c r="AD1809" s="55">
        <f t="shared" si="299"/>
        <v>0</v>
      </c>
      <c r="AE1809" s="14">
        <f t="shared" si="300"/>
        <v>1</v>
      </c>
      <c r="AF1809" s="14">
        <f>PRODUCT($AE$3:$AE1809)</f>
        <v>1.549318229084294</v>
      </c>
      <c r="AG1809" s="120">
        <f>(POWER(AF1809,1/COUNTA($J$3:$J1809))-1)*360/28</f>
        <v>0.10870794921864459</v>
      </c>
    </row>
    <row r="1810" spans="20:33" x14ac:dyDescent="0.25">
      <c r="T1810" s="4">
        <f t="shared" si="291"/>
        <v>0.11244999999999999</v>
      </c>
      <c r="U1810" s="55">
        <f t="shared" si="292"/>
        <v>0</v>
      </c>
      <c r="V1810" s="55">
        <f t="shared" si="293"/>
        <v>0</v>
      </c>
      <c r="Y1810" s="55">
        <f t="shared" si="294"/>
        <v>0</v>
      </c>
      <c r="Z1810" s="55">
        <f t="shared" si="295"/>
        <v>0</v>
      </c>
      <c r="AA1810" s="55">
        <f t="shared" si="296"/>
        <v>9108916.2369551975</v>
      </c>
      <c r="AB1810" s="55">
        <f t="shared" si="297"/>
        <v>-9712254.5492930785</v>
      </c>
      <c r="AC1810" s="55">
        <f t="shared" si="298"/>
        <v>-603338.31233788095</v>
      </c>
      <c r="AD1810" s="55">
        <f t="shared" si="299"/>
        <v>0</v>
      </c>
      <c r="AE1810" s="14">
        <f t="shared" si="300"/>
        <v>1</v>
      </c>
      <c r="AF1810" s="14">
        <f>PRODUCT($AE$3:$AE1810)</f>
        <v>1.549318229084294</v>
      </c>
      <c r="AG1810" s="120">
        <f>(POWER(AF1810,1/COUNTA($J$3:$J1810))-1)*360/28</f>
        <v>0.10870794921864459</v>
      </c>
    </row>
    <row r="1811" spans="20:33" x14ac:dyDescent="0.25">
      <c r="T1811" s="4">
        <f t="shared" si="291"/>
        <v>0.11244999999999999</v>
      </c>
      <c r="U1811" s="55">
        <f t="shared" si="292"/>
        <v>0</v>
      </c>
      <c r="V1811" s="55">
        <f t="shared" si="293"/>
        <v>0</v>
      </c>
      <c r="Y1811" s="55">
        <f t="shared" si="294"/>
        <v>0</v>
      </c>
      <c r="Z1811" s="55">
        <f t="shared" si="295"/>
        <v>0</v>
      </c>
      <c r="AA1811" s="55">
        <f t="shared" si="296"/>
        <v>9108916.2369551975</v>
      </c>
      <c r="AB1811" s="55">
        <f t="shared" si="297"/>
        <v>-9712254.5492930785</v>
      </c>
      <c r="AC1811" s="55">
        <f t="shared" si="298"/>
        <v>-603338.31233788095</v>
      </c>
      <c r="AD1811" s="55">
        <f t="shared" si="299"/>
        <v>0</v>
      </c>
      <c r="AE1811" s="14">
        <f t="shared" si="300"/>
        <v>1</v>
      </c>
      <c r="AF1811" s="14">
        <f>PRODUCT($AE$3:$AE1811)</f>
        <v>1.549318229084294</v>
      </c>
      <c r="AG1811" s="120">
        <f>(POWER(AF1811,1/COUNTA($J$3:$J1811))-1)*360/28</f>
        <v>0.10870794921864459</v>
      </c>
    </row>
    <row r="1812" spans="20:33" x14ac:dyDescent="0.25">
      <c r="T1812" s="4">
        <f t="shared" si="291"/>
        <v>0.11244999999999999</v>
      </c>
      <c r="U1812" s="55">
        <f t="shared" si="292"/>
        <v>0</v>
      </c>
      <c r="V1812" s="55">
        <f t="shared" si="293"/>
        <v>0</v>
      </c>
      <c r="Y1812" s="55">
        <f t="shared" si="294"/>
        <v>0</v>
      </c>
      <c r="Z1812" s="55">
        <f t="shared" si="295"/>
        <v>0</v>
      </c>
      <c r="AA1812" s="55">
        <f t="shared" si="296"/>
        <v>9108916.2369551975</v>
      </c>
      <c r="AB1812" s="55">
        <f t="shared" si="297"/>
        <v>-9712254.5492930785</v>
      </c>
      <c r="AC1812" s="55">
        <f t="shared" si="298"/>
        <v>-603338.31233788095</v>
      </c>
      <c r="AD1812" s="55">
        <f t="shared" si="299"/>
        <v>0</v>
      </c>
      <c r="AE1812" s="14">
        <f t="shared" si="300"/>
        <v>1</v>
      </c>
      <c r="AF1812" s="14">
        <f>PRODUCT($AE$3:$AE1812)</f>
        <v>1.549318229084294</v>
      </c>
      <c r="AG1812" s="120">
        <f>(POWER(AF1812,1/COUNTA($J$3:$J1812))-1)*360/28</f>
        <v>0.10870794921864459</v>
      </c>
    </row>
    <row r="1813" spans="20:33" x14ac:dyDescent="0.25">
      <c r="T1813" s="4">
        <f t="shared" si="291"/>
        <v>0.11244999999999999</v>
      </c>
      <c r="U1813" s="55">
        <f t="shared" si="292"/>
        <v>0</v>
      </c>
      <c r="V1813" s="55">
        <f t="shared" si="293"/>
        <v>0</v>
      </c>
      <c r="Y1813" s="55">
        <f t="shared" si="294"/>
        <v>0</v>
      </c>
      <c r="Z1813" s="55">
        <f t="shared" si="295"/>
        <v>0</v>
      </c>
      <c r="AA1813" s="55">
        <f t="shared" si="296"/>
        <v>9108916.2369551975</v>
      </c>
      <c r="AB1813" s="55">
        <f t="shared" si="297"/>
        <v>-9712254.5492930785</v>
      </c>
      <c r="AC1813" s="55">
        <f t="shared" si="298"/>
        <v>-603338.31233788095</v>
      </c>
      <c r="AD1813" s="55">
        <f t="shared" si="299"/>
        <v>0</v>
      </c>
      <c r="AE1813" s="14">
        <f t="shared" si="300"/>
        <v>1</v>
      </c>
      <c r="AF1813" s="14">
        <f>PRODUCT($AE$3:$AE1813)</f>
        <v>1.549318229084294</v>
      </c>
      <c r="AG1813" s="120">
        <f>(POWER(AF1813,1/COUNTA($J$3:$J1813))-1)*360/28</f>
        <v>0.10870794921864459</v>
      </c>
    </row>
    <row r="1814" spans="20:33" x14ac:dyDescent="0.25">
      <c r="T1814" s="4">
        <f t="shared" si="291"/>
        <v>0.11244999999999999</v>
      </c>
      <c r="U1814" s="55">
        <f t="shared" si="292"/>
        <v>0</v>
      </c>
      <c r="V1814" s="55">
        <f t="shared" si="293"/>
        <v>0</v>
      </c>
      <c r="Y1814" s="55">
        <f t="shared" si="294"/>
        <v>0</v>
      </c>
      <c r="Z1814" s="55">
        <f t="shared" si="295"/>
        <v>0</v>
      </c>
      <c r="AA1814" s="55">
        <f t="shared" si="296"/>
        <v>9108916.2369551975</v>
      </c>
      <c r="AB1814" s="55">
        <f t="shared" si="297"/>
        <v>-9712254.5492930785</v>
      </c>
      <c r="AC1814" s="55">
        <f t="shared" si="298"/>
        <v>-603338.31233788095</v>
      </c>
      <c r="AD1814" s="55">
        <f t="shared" si="299"/>
        <v>0</v>
      </c>
      <c r="AE1814" s="14">
        <f t="shared" si="300"/>
        <v>1</v>
      </c>
      <c r="AF1814" s="14">
        <f>PRODUCT($AE$3:$AE1814)</f>
        <v>1.549318229084294</v>
      </c>
      <c r="AG1814" s="120">
        <f>(POWER(AF1814,1/COUNTA($J$3:$J1814))-1)*360/28</f>
        <v>0.10870794921864459</v>
      </c>
    </row>
    <row r="1815" spans="20:33" x14ac:dyDescent="0.25">
      <c r="T1815" s="4">
        <f t="shared" si="291"/>
        <v>0.11244999999999999</v>
      </c>
      <c r="U1815" s="55">
        <f t="shared" si="292"/>
        <v>0</v>
      </c>
      <c r="V1815" s="55">
        <f t="shared" si="293"/>
        <v>0</v>
      </c>
      <c r="Y1815" s="55">
        <f t="shared" si="294"/>
        <v>0</v>
      </c>
      <c r="Z1815" s="55">
        <f t="shared" si="295"/>
        <v>0</v>
      </c>
      <c r="AA1815" s="55">
        <f t="shared" si="296"/>
        <v>9108916.2369551975</v>
      </c>
      <c r="AB1815" s="55">
        <f t="shared" si="297"/>
        <v>-9712254.5492930785</v>
      </c>
      <c r="AC1815" s="55">
        <f t="shared" si="298"/>
        <v>-603338.31233788095</v>
      </c>
      <c r="AD1815" s="55">
        <f t="shared" si="299"/>
        <v>0</v>
      </c>
      <c r="AE1815" s="14">
        <f t="shared" si="300"/>
        <v>1</v>
      </c>
      <c r="AF1815" s="14">
        <f>PRODUCT($AE$3:$AE1815)</f>
        <v>1.549318229084294</v>
      </c>
      <c r="AG1815" s="120">
        <f>(POWER(AF1815,1/COUNTA($J$3:$J1815))-1)*360/28</f>
        <v>0.10870794921864459</v>
      </c>
    </row>
    <row r="1816" spans="20:33" x14ac:dyDescent="0.25">
      <c r="T1816" s="4">
        <f t="shared" si="291"/>
        <v>0.11244999999999999</v>
      </c>
      <c r="U1816" s="55">
        <f t="shared" si="292"/>
        <v>0</v>
      </c>
      <c r="V1816" s="55">
        <f t="shared" si="293"/>
        <v>0</v>
      </c>
      <c r="Y1816" s="55">
        <f t="shared" si="294"/>
        <v>0</v>
      </c>
      <c r="Z1816" s="55">
        <f t="shared" si="295"/>
        <v>0</v>
      </c>
      <c r="AA1816" s="55">
        <f t="shared" si="296"/>
        <v>9108916.2369551975</v>
      </c>
      <c r="AB1816" s="55">
        <f t="shared" si="297"/>
        <v>-9712254.5492930785</v>
      </c>
      <c r="AC1816" s="55">
        <f t="shared" si="298"/>
        <v>-603338.31233788095</v>
      </c>
      <c r="AD1816" s="55">
        <f t="shared" si="299"/>
        <v>0</v>
      </c>
      <c r="AE1816" s="14">
        <f t="shared" si="300"/>
        <v>1</v>
      </c>
      <c r="AF1816" s="14">
        <f>PRODUCT($AE$3:$AE1816)</f>
        <v>1.549318229084294</v>
      </c>
      <c r="AG1816" s="120">
        <f>(POWER(AF1816,1/COUNTA($J$3:$J1816))-1)*360/28</f>
        <v>0.10870794921864459</v>
      </c>
    </row>
    <row r="1817" spans="20:33" x14ac:dyDescent="0.25">
      <c r="T1817" s="4">
        <f t="shared" si="291"/>
        <v>0.11244999999999999</v>
      </c>
      <c r="U1817" s="55">
        <f t="shared" si="292"/>
        <v>0</v>
      </c>
      <c r="V1817" s="55">
        <f t="shared" si="293"/>
        <v>0</v>
      </c>
      <c r="Y1817" s="55">
        <f t="shared" si="294"/>
        <v>0</v>
      </c>
      <c r="Z1817" s="55">
        <f t="shared" si="295"/>
        <v>0</v>
      </c>
      <c r="AA1817" s="55">
        <f t="shared" si="296"/>
        <v>9108916.2369551975</v>
      </c>
      <c r="AB1817" s="55">
        <f t="shared" si="297"/>
        <v>-9712254.5492930785</v>
      </c>
      <c r="AC1817" s="55">
        <f t="shared" si="298"/>
        <v>-603338.31233788095</v>
      </c>
      <c r="AD1817" s="55">
        <f t="shared" si="299"/>
        <v>0</v>
      </c>
      <c r="AE1817" s="14">
        <f t="shared" si="300"/>
        <v>1</v>
      </c>
      <c r="AF1817" s="14">
        <f>PRODUCT($AE$3:$AE1817)</f>
        <v>1.549318229084294</v>
      </c>
      <c r="AG1817" s="120">
        <f>(POWER(AF1817,1/COUNTA($J$3:$J1817))-1)*360/28</f>
        <v>0.10870794921864459</v>
      </c>
    </row>
    <row r="1818" spans="20:33" x14ac:dyDescent="0.25">
      <c r="T1818" s="4">
        <f t="shared" si="291"/>
        <v>0.11244999999999999</v>
      </c>
      <c r="U1818" s="55">
        <f t="shared" si="292"/>
        <v>0</v>
      </c>
      <c r="V1818" s="55">
        <f t="shared" si="293"/>
        <v>0</v>
      </c>
      <c r="Y1818" s="55">
        <f t="shared" si="294"/>
        <v>0</v>
      </c>
      <c r="Z1818" s="55">
        <f t="shared" si="295"/>
        <v>0</v>
      </c>
      <c r="AA1818" s="55">
        <f t="shared" si="296"/>
        <v>9108916.2369551975</v>
      </c>
      <c r="AB1818" s="55">
        <f t="shared" si="297"/>
        <v>-9712254.5492930785</v>
      </c>
      <c r="AC1818" s="55">
        <f t="shared" si="298"/>
        <v>-603338.31233788095</v>
      </c>
      <c r="AD1818" s="55">
        <f t="shared" si="299"/>
        <v>0</v>
      </c>
      <c r="AE1818" s="14">
        <f t="shared" si="300"/>
        <v>1</v>
      </c>
      <c r="AF1818" s="14">
        <f>PRODUCT($AE$3:$AE1818)</f>
        <v>1.549318229084294</v>
      </c>
      <c r="AG1818" s="120">
        <f>(POWER(AF1818,1/COUNTA($J$3:$J1818))-1)*360/28</f>
        <v>0.10870794921864459</v>
      </c>
    </row>
    <row r="1819" spans="20:33" x14ac:dyDescent="0.25">
      <c r="T1819" s="4">
        <f t="shared" si="291"/>
        <v>0.11244999999999999</v>
      </c>
      <c r="U1819" s="55">
        <f t="shared" si="292"/>
        <v>0</v>
      </c>
      <c r="V1819" s="55">
        <f t="shared" si="293"/>
        <v>0</v>
      </c>
      <c r="Y1819" s="55">
        <f t="shared" si="294"/>
        <v>0</v>
      </c>
      <c r="Z1819" s="55">
        <f t="shared" si="295"/>
        <v>0</v>
      </c>
      <c r="AA1819" s="55">
        <f t="shared" si="296"/>
        <v>9108916.2369551975</v>
      </c>
      <c r="AB1819" s="55">
        <f t="shared" si="297"/>
        <v>-9712254.5492930785</v>
      </c>
      <c r="AC1819" s="55">
        <f t="shared" si="298"/>
        <v>-603338.31233788095</v>
      </c>
      <c r="AD1819" s="55">
        <f t="shared" si="299"/>
        <v>0</v>
      </c>
      <c r="AE1819" s="14">
        <f t="shared" si="300"/>
        <v>1</v>
      </c>
      <c r="AF1819" s="14">
        <f>PRODUCT($AE$3:$AE1819)</f>
        <v>1.549318229084294</v>
      </c>
      <c r="AG1819" s="120">
        <f>(POWER(AF1819,1/COUNTA($J$3:$J1819))-1)*360/28</f>
        <v>0.10870794921864459</v>
      </c>
    </row>
    <row r="1820" spans="20:33" x14ac:dyDescent="0.25">
      <c r="T1820" s="4">
        <f t="shared" si="291"/>
        <v>0.11244999999999999</v>
      </c>
      <c r="U1820" s="55">
        <f t="shared" si="292"/>
        <v>0</v>
      </c>
      <c r="V1820" s="55">
        <f t="shared" si="293"/>
        <v>0</v>
      </c>
      <c r="Y1820" s="55">
        <f t="shared" si="294"/>
        <v>0</v>
      </c>
      <c r="Z1820" s="55">
        <f t="shared" si="295"/>
        <v>0</v>
      </c>
      <c r="AA1820" s="55">
        <f t="shared" si="296"/>
        <v>9108916.2369551975</v>
      </c>
      <c r="AB1820" s="55">
        <f t="shared" si="297"/>
        <v>-9712254.5492930785</v>
      </c>
      <c r="AC1820" s="55">
        <f t="shared" si="298"/>
        <v>-603338.31233788095</v>
      </c>
      <c r="AD1820" s="55">
        <f t="shared" si="299"/>
        <v>0</v>
      </c>
      <c r="AE1820" s="14">
        <f t="shared" si="300"/>
        <v>1</v>
      </c>
      <c r="AF1820" s="14">
        <f>PRODUCT($AE$3:$AE1820)</f>
        <v>1.549318229084294</v>
      </c>
      <c r="AG1820" s="120">
        <f>(POWER(AF1820,1/COUNTA($J$3:$J1820))-1)*360/28</f>
        <v>0.10870794921864459</v>
      </c>
    </row>
    <row r="1821" spans="20:33" x14ac:dyDescent="0.25">
      <c r="T1821" s="4">
        <f t="shared" si="291"/>
        <v>0.11244999999999999</v>
      </c>
      <c r="U1821" s="55">
        <f t="shared" si="292"/>
        <v>0</v>
      </c>
      <c r="V1821" s="55">
        <f t="shared" si="293"/>
        <v>0</v>
      </c>
      <c r="Y1821" s="55">
        <f t="shared" si="294"/>
        <v>0</v>
      </c>
      <c r="Z1821" s="55">
        <f t="shared" si="295"/>
        <v>0</v>
      </c>
      <c r="AA1821" s="55">
        <f t="shared" si="296"/>
        <v>9108916.2369551975</v>
      </c>
      <c r="AB1821" s="55">
        <f t="shared" si="297"/>
        <v>-9712254.5492930785</v>
      </c>
      <c r="AC1821" s="55">
        <f t="shared" si="298"/>
        <v>-603338.31233788095</v>
      </c>
      <c r="AD1821" s="55">
        <f t="shared" si="299"/>
        <v>0</v>
      </c>
      <c r="AE1821" s="14">
        <f t="shared" si="300"/>
        <v>1</v>
      </c>
      <c r="AF1821" s="14">
        <f>PRODUCT($AE$3:$AE1821)</f>
        <v>1.549318229084294</v>
      </c>
      <c r="AG1821" s="120">
        <f>(POWER(AF1821,1/COUNTA($J$3:$J1821))-1)*360/28</f>
        <v>0.10870794921864459</v>
      </c>
    </row>
    <row r="1822" spans="20:33" x14ac:dyDescent="0.25">
      <c r="T1822" s="4">
        <f t="shared" si="291"/>
        <v>0.11244999999999999</v>
      </c>
      <c r="U1822" s="55">
        <f t="shared" si="292"/>
        <v>0</v>
      </c>
      <c r="V1822" s="55">
        <f t="shared" si="293"/>
        <v>0</v>
      </c>
      <c r="Y1822" s="55">
        <f t="shared" si="294"/>
        <v>0</v>
      </c>
      <c r="Z1822" s="55">
        <f t="shared" si="295"/>
        <v>0</v>
      </c>
      <c r="AA1822" s="55">
        <f t="shared" si="296"/>
        <v>9108916.2369551975</v>
      </c>
      <c r="AB1822" s="55">
        <f t="shared" si="297"/>
        <v>-9712254.5492930785</v>
      </c>
      <c r="AC1822" s="55">
        <f t="shared" si="298"/>
        <v>-603338.31233788095</v>
      </c>
      <c r="AD1822" s="55">
        <f t="shared" si="299"/>
        <v>0</v>
      </c>
      <c r="AE1822" s="14">
        <f t="shared" si="300"/>
        <v>1</v>
      </c>
      <c r="AF1822" s="14">
        <f>PRODUCT($AE$3:$AE1822)</f>
        <v>1.549318229084294</v>
      </c>
      <c r="AG1822" s="120">
        <f>(POWER(AF1822,1/COUNTA($J$3:$J1822))-1)*360/28</f>
        <v>0.10870794921864459</v>
      </c>
    </row>
    <row r="1823" spans="20:33" x14ac:dyDescent="0.25">
      <c r="T1823" s="4">
        <f t="shared" si="291"/>
        <v>0.11244999999999999</v>
      </c>
      <c r="U1823" s="55">
        <f t="shared" si="292"/>
        <v>0</v>
      </c>
      <c r="V1823" s="55">
        <f t="shared" si="293"/>
        <v>0</v>
      </c>
      <c r="Y1823" s="55">
        <f t="shared" si="294"/>
        <v>0</v>
      </c>
      <c r="Z1823" s="55">
        <f t="shared" si="295"/>
        <v>0</v>
      </c>
      <c r="AA1823" s="55">
        <f t="shared" si="296"/>
        <v>9108916.2369551975</v>
      </c>
      <c r="AB1823" s="55">
        <f t="shared" si="297"/>
        <v>-9712254.5492930785</v>
      </c>
      <c r="AC1823" s="55">
        <f t="shared" si="298"/>
        <v>-603338.31233788095</v>
      </c>
      <c r="AD1823" s="55">
        <f t="shared" si="299"/>
        <v>0</v>
      </c>
      <c r="AE1823" s="14">
        <f t="shared" si="300"/>
        <v>1</v>
      </c>
      <c r="AF1823" s="14">
        <f>PRODUCT($AE$3:$AE1823)</f>
        <v>1.549318229084294</v>
      </c>
      <c r="AG1823" s="120">
        <f>(POWER(AF1823,1/COUNTA($J$3:$J1823))-1)*360/28</f>
        <v>0.10870794921864459</v>
      </c>
    </row>
    <row r="1824" spans="20:33" x14ac:dyDescent="0.25">
      <c r="T1824" s="4">
        <f t="shared" si="291"/>
        <v>0.11244999999999999</v>
      </c>
      <c r="U1824" s="55">
        <f t="shared" si="292"/>
        <v>0</v>
      </c>
      <c r="V1824" s="55">
        <f t="shared" si="293"/>
        <v>0</v>
      </c>
      <c r="Y1824" s="55">
        <f t="shared" si="294"/>
        <v>0</v>
      </c>
      <c r="Z1824" s="55">
        <f t="shared" si="295"/>
        <v>0</v>
      </c>
      <c r="AA1824" s="55">
        <f t="shared" si="296"/>
        <v>9108916.2369551975</v>
      </c>
      <c r="AB1824" s="55">
        <f t="shared" si="297"/>
        <v>-9712254.5492930785</v>
      </c>
      <c r="AC1824" s="55">
        <f t="shared" si="298"/>
        <v>-603338.31233788095</v>
      </c>
      <c r="AD1824" s="55">
        <f t="shared" si="299"/>
        <v>0</v>
      </c>
      <c r="AE1824" s="14">
        <f t="shared" si="300"/>
        <v>1</v>
      </c>
      <c r="AF1824" s="14">
        <f>PRODUCT($AE$3:$AE1824)</f>
        <v>1.549318229084294</v>
      </c>
      <c r="AG1824" s="120">
        <f>(POWER(AF1824,1/COUNTA($J$3:$J1824))-1)*360/28</f>
        <v>0.10870794921864459</v>
      </c>
    </row>
    <row r="1825" spans="20:33" x14ac:dyDescent="0.25">
      <c r="T1825" s="4">
        <f t="shared" si="291"/>
        <v>0.11244999999999999</v>
      </c>
      <c r="U1825" s="55">
        <f t="shared" si="292"/>
        <v>0</v>
      </c>
      <c r="V1825" s="55">
        <f t="shared" si="293"/>
        <v>0</v>
      </c>
      <c r="Y1825" s="55">
        <f t="shared" si="294"/>
        <v>0</v>
      </c>
      <c r="Z1825" s="55">
        <f t="shared" si="295"/>
        <v>0</v>
      </c>
      <c r="AA1825" s="55">
        <f t="shared" si="296"/>
        <v>9108916.2369551975</v>
      </c>
      <c r="AB1825" s="55">
        <f t="shared" si="297"/>
        <v>-9712254.5492930785</v>
      </c>
      <c r="AC1825" s="55">
        <f t="shared" si="298"/>
        <v>-603338.31233788095</v>
      </c>
      <c r="AD1825" s="55">
        <f t="shared" si="299"/>
        <v>0</v>
      </c>
      <c r="AE1825" s="14">
        <f t="shared" si="300"/>
        <v>1</v>
      </c>
      <c r="AF1825" s="14">
        <f>PRODUCT($AE$3:$AE1825)</f>
        <v>1.549318229084294</v>
      </c>
      <c r="AG1825" s="120">
        <f>(POWER(AF1825,1/COUNTA($J$3:$J1825))-1)*360/28</f>
        <v>0.10870794921864459</v>
      </c>
    </row>
    <row r="1826" spans="20:33" x14ac:dyDescent="0.25">
      <c r="T1826" s="4">
        <f t="shared" si="291"/>
        <v>0.11244999999999999</v>
      </c>
      <c r="U1826" s="55">
        <f t="shared" si="292"/>
        <v>0</v>
      </c>
      <c r="V1826" s="55">
        <f t="shared" si="293"/>
        <v>0</v>
      </c>
      <c r="Y1826" s="55">
        <f t="shared" si="294"/>
        <v>0</v>
      </c>
      <c r="Z1826" s="55">
        <f t="shared" si="295"/>
        <v>0</v>
      </c>
      <c r="AA1826" s="55">
        <f t="shared" si="296"/>
        <v>9108916.2369551975</v>
      </c>
      <c r="AB1826" s="55">
        <f t="shared" si="297"/>
        <v>-9712254.5492930785</v>
      </c>
      <c r="AC1826" s="55">
        <f t="shared" si="298"/>
        <v>-603338.31233788095</v>
      </c>
      <c r="AD1826" s="55">
        <f t="shared" si="299"/>
        <v>0</v>
      </c>
      <c r="AE1826" s="14">
        <f t="shared" si="300"/>
        <v>1</v>
      </c>
      <c r="AF1826" s="14">
        <f>PRODUCT($AE$3:$AE1826)</f>
        <v>1.549318229084294</v>
      </c>
      <c r="AG1826" s="120">
        <f>(POWER(AF1826,1/COUNTA($J$3:$J1826))-1)*360/28</f>
        <v>0.10870794921864459</v>
      </c>
    </row>
    <row r="1827" spans="20:33" x14ac:dyDescent="0.25">
      <c r="T1827" s="4">
        <f t="shared" si="291"/>
        <v>0.11244999999999999</v>
      </c>
      <c r="U1827" s="55">
        <f t="shared" si="292"/>
        <v>0</v>
      </c>
      <c r="V1827" s="55">
        <f t="shared" si="293"/>
        <v>0</v>
      </c>
      <c r="Y1827" s="55">
        <f t="shared" si="294"/>
        <v>0</v>
      </c>
      <c r="Z1827" s="55">
        <f t="shared" si="295"/>
        <v>0</v>
      </c>
      <c r="AA1827" s="55">
        <f t="shared" si="296"/>
        <v>9108916.2369551975</v>
      </c>
      <c r="AB1827" s="55">
        <f t="shared" si="297"/>
        <v>-9712254.5492930785</v>
      </c>
      <c r="AC1827" s="55">
        <f t="shared" si="298"/>
        <v>-603338.31233788095</v>
      </c>
      <c r="AD1827" s="55">
        <f t="shared" si="299"/>
        <v>0</v>
      </c>
      <c r="AE1827" s="14">
        <f t="shared" si="300"/>
        <v>1</v>
      </c>
      <c r="AF1827" s="14">
        <f>PRODUCT($AE$3:$AE1827)</f>
        <v>1.549318229084294</v>
      </c>
      <c r="AG1827" s="120">
        <f>(POWER(AF1827,1/COUNTA($J$3:$J1827))-1)*360/28</f>
        <v>0.10870794921864459</v>
      </c>
    </row>
    <row r="1828" spans="20:33" x14ac:dyDescent="0.25">
      <c r="T1828" s="4">
        <f t="shared" si="291"/>
        <v>0.11244999999999999</v>
      </c>
      <c r="U1828" s="55">
        <f t="shared" si="292"/>
        <v>0</v>
      </c>
      <c r="V1828" s="55">
        <f t="shared" si="293"/>
        <v>0</v>
      </c>
      <c r="Y1828" s="55">
        <f t="shared" si="294"/>
        <v>0</v>
      </c>
      <c r="Z1828" s="55">
        <f t="shared" si="295"/>
        <v>0</v>
      </c>
      <c r="AA1828" s="55">
        <f t="shared" si="296"/>
        <v>9108916.2369551975</v>
      </c>
      <c r="AB1828" s="55">
        <f t="shared" si="297"/>
        <v>-9712254.5492930785</v>
      </c>
      <c r="AC1828" s="55">
        <f t="shared" si="298"/>
        <v>-603338.31233788095</v>
      </c>
      <c r="AD1828" s="55">
        <f t="shared" si="299"/>
        <v>0</v>
      </c>
      <c r="AE1828" s="14">
        <f t="shared" si="300"/>
        <v>1</v>
      </c>
      <c r="AF1828" s="14">
        <f>PRODUCT($AE$3:$AE1828)</f>
        <v>1.549318229084294</v>
      </c>
      <c r="AG1828" s="120">
        <f>(POWER(AF1828,1/COUNTA($J$3:$J1828))-1)*360/28</f>
        <v>0.10870794921864459</v>
      </c>
    </row>
    <row r="1829" spans="20:33" x14ac:dyDescent="0.25">
      <c r="T1829" s="4">
        <f t="shared" si="291"/>
        <v>0.11244999999999999</v>
      </c>
      <c r="U1829" s="55">
        <f t="shared" si="292"/>
        <v>0</v>
      </c>
      <c r="V1829" s="55">
        <f t="shared" si="293"/>
        <v>0</v>
      </c>
      <c r="Y1829" s="55">
        <f t="shared" si="294"/>
        <v>0</v>
      </c>
      <c r="Z1829" s="55">
        <f t="shared" si="295"/>
        <v>0</v>
      </c>
      <c r="AA1829" s="55">
        <f t="shared" si="296"/>
        <v>9108916.2369551975</v>
      </c>
      <c r="AB1829" s="55">
        <f t="shared" si="297"/>
        <v>-9712254.5492930785</v>
      </c>
      <c r="AC1829" s="55">
        <f t="shared" si="298"/>
        <v>-603338.31233788095</v>
      </c>
      <c r="AD1829" s="55">
        <f t="shared" si="299"/>
        <v>0</v>
      </c>
      <c r="AE1829" s="14">
        <f t="shared" si="300"/>
        <v>1</v>
      </c>
      <c r="AF1829" s="14">
        <f>PRODUCT($AE$3:$AE1829)</f>
        <v>1.549318229084294</v>
      </c>
      <c r="AG1829" s="120">
        <f>(POWER(AF1829,1/COUNTA($J$3:$J1829))-1)*360/28</f>
        <v>0.10870794921864459</v>
      </c>
    </row>
    <row r="1830" spans="20:33" x14ac:dyDescent="0.25">
      <c r="T1830" s="4">
        <f t="shared" si="291"/>
        <v>0.11244999999999999</v>
      </c>
      <c r="U1830" s="55">
        <f t="shared" si="292"/>
        <v>0</v>
      </c>
      <c r="V1830" s="55">
        <f t="shared" si="293"/>
        <v>0</v>
      </c>
      <c r="Y1830" s="55">
        <f t="shared" si="294"/>
        <v>0</v>
      </c>
      <c r="Z1830" s="55">
        <f t="shared" si="295"/>
        <v>0</v>
      </c>
      <c r="AA1830" s="55">
        <f t="shared" si="296"/>
        <v>9108916.2369551975</v>
      </c>
      <c r="AB1830" s="55">
        <f t="shared" si="297"/>
        <v>-9712254.5492930785</v>
      </c>
      <c r="AC1830" s="55">
        <f t="shared" si="298"/>
        <v>-603338.31233788095</v>
      </c>
      <c r="AD1830" s="55">
        <f t="shared" si="299"/>
        <v>0</v>
      </c>
      <c r="AE1830" s="14">
        <f t="shared" si="300"/>
        <v>1</v>
      </c>
      <c r="AF1830" s="14">
        <f>PRODUCT($AE$3:$AE1830)</f>
        <v>1.549318229084294</v>
      </c>
      <c r="AG1830" s="120">
        <f>(POWER(AF1830,1/COUNTA($J$3:$J1830))-1)*360/28</f>
        <v>0.10870794921864459</v>
      </c>
    </row>
    <row r="1831" spans="20:33" x14ac:dyDescent="0.25">
      <c r="T1831" s="4">
        <f t="shared" si="291"/>
        <v>0.11244999999999999</v>
      </c>
      <c r="U1831" s="55">
        <f t="shared" si="292"/>
        <v>0</v>
      </c>
      <c r="V1831" s="55">
        <f t="shared" si="293"/>
        <v>0</v>
      </c>
      <c r="Y1831" s="55">
        <f t="shared" si="294"/>
        <v>0</v>
      </c>
      <c r="Z1831" s="55">
        <f t="shared" si="295"/>
        <v>0</v>
      </c>
      <c r="AA1831" s="55">
        <f t="shared" si="296"/>
        <v>9108916.2369551975</v>
      </c>
      <c r="AB1831" s="55">
        <f t="shared" si="297"/>
        <v>-9712254.5492930785</v>
      </c>
      <c r="AC1831" s="55">
        <f t="shared" si="298"/>
        <v>-603338.31233788095</v>
      </c>
      <c r="AD1831" s="55">
        <f t="shared" si="299"/>
        <v>0</v>
      </c>
      <c r="AE1831" s="14">
        <f t="shared" si="300"/>
        <v>1</v>
      </c>
      <c r="AF1831" s="14">
        <f>PRODUCT($AE$3:$AE1831)</f>
        <v>1.549318229084294</v>
      </c>
      <c r="AG1831" s="120">
        <f>(POWER(AF1831,1/COUNTA($J$3:$J1831))-1)*360/28</f>
        <v>0.10870794921864459</v>
      </c>
    </row>
    <row r="1832" spans="20:33" x14ac:dyDescent="0.25">
      <c r="T1832" s="4">
        <f t="shared" si="291"/>
        <v>0.11244999999999999</v>
      </c>
      <c r="U1832" s="55">
        <f t="shared" si="292"/>
        <v>0</v>
      </c>
      <c r="V1832" s="55">
        <f t="shared" si="293"/>
        <v>0</v>
      </c>
      <c r="Y1832" s="55">
        <f t="shared" si="294"/>
        <v>0</v>
      </c>
      <c r="Z1832" s="55">
        <f t="shared" si="295"/>
        <v>0</v>
      </c>
      <c r="AA1832" s="55">
        <f t="shared" si="296"/>
        <v>9108916.2369551975</v>
      </c>
      <c r="AB1832" s="55">
        <f t="shared" si="297"/>
        <v>-9712254.5492930785</v>
      </c>
      <c r="AC1832" s="55">
        <f t="shared" si="298"/>
        <v>-603338.31233788095</v>
      </c>
      <c r="AD1832" s="55">
        <f t="shared" si="299"/>
        <v>0</v>
      </c>
      <c r="AE1832" s="14">
        <f t="shared" si="300"/>
        <v>1</v>
      </c>
      <c r="AF1832" s="14">
        <f>PRODUCT($AE$3:$AE1832)</f>
        <v>1.549318229084294</v>
      </c>
      <c r="AG1832" s="120">
        <f>(POWER(AF1832,1/COUNTA($J$3:$J1832))-1)*360/28</f>
        <v>0.10870794921864459</v>
      </c>
    </row>
    <row r="1833" spans="20:33" x14ac:dyDescent="0.25">
      <c r="T1833" s="4">
        <f t="shared" si="291"/>
        <v>0.11244999999999999</v>
      </c>
      <c r="U1833" s="55">
        <f t="shared" si="292"/>
        <v>0</v>
      </c>
      <c r="V1833" s="55">
        <f t="shared" si="293"/>
        <v>0</v>
      </c>
      <c r="Y1833" s="55">
        <f t="shared" si="294"/>
        <v>0</v>
      </c>
      <c r="Z1833" s="55">
        <f t="shared" si="295"/>
        <v>0</v>
      </c>
      <c r="AA1833" s="55">
        <f t="shared" si="296"/>
        <v>9108916.2369551975</v>
      </c>
      <c r="AB1833" s="55">
        <f t="shared" si="297"/>
        <v>-9712254.5492930785</v>
      </c>
      <c r="AC1833" s="55">
        <f t="shared" si="298"/>
        <v>-603338.31233788095</v>
      </c>
      <c r="AD1833" s="55">
        <f t="shared" si="299"/>
        <v>0</v>
      </c>
      <c r="AE1833" s="14">
        <f t="shared" si="300"/>
        <v>1</v>
      </c>
      <c r="AF1833" s="14">
        <f>PRODUCT($AE$3:$AE1833)</f>
        <v>1.549318229084294</v>
      </c>
      <c r="AG1833" s="120">
        <f>(POWER(AF1833,1/COUNTA($J$3:$J1833))-1)*360/28</f>
        <v>0.10870794921864459</v>
      </c>
    </row>
    <row r="1834" spans="20:33" x14ac:dyDescent="0.25">
      <c r="T1834" s="4">
        <f t="shared" si="291"/>
        <v>0.11244999999999999</v>
      </c>
      <c r="U1834" s="55">
        <f t="shared" si="292"/>
        <v>0</v>
      </c>
      <c r="V1834" s="55">
        <f t="shared" si="293"/>
        <v>0</v>
      </c>
      <c r="Y1834" s="55">
        <f t="shared" si="294"/>
        <v>0</v>
      </c>
      <c r="Z1834" s="55">
        <f t="shared" si="295"/>
        <v>0</v>
      </c>
      <c r="AA1834" s="55">
        <f t="shared" si="296"/>
        <v>9108916.2369551975</v>
      </c>
      <c r="AB1834" s="55">
        <f t="shared" si="297"/>
        <v>-9712254.5492930785</v>
      </c>
      <c r="AC1834" s="55">
        <f t="shared" si="298"/>
        <v>-603338.31233788095</v>
      </c>
      <c r="AD1834" s="55">
        <f t="shared" si="299"/>
        <v>0</v>
      </c>
      <c r="AE1834" s="14">
        <f t="shared" si="300"/>
        <v>1</v>
      </c>
      <c r="AF1834" s="14">
        <f>PRODUCT($AE$3:$AE1834)</f>
        <v>1.549318229084294</v>
      </c>
      <c r="AG1834" s="120">
        <f>(POWER(AF1834,1/COUNTA($J$3:$J1834))-1)*360/28</f>
        <v>0.10870794921864459</v>
      </c>
    </row>
    <row r="1835" spans="20:33" x14ac:dyDescent="0.25">
      <c r="T1835" s="4">
        <f t="shared" si="291"/>
        <v>0.11244999999999999</v>
      </c>
      <c r="U1835" s="55">
        <f t="shared" si="292"/>
        <v>0</v>
      </c>
      <c r="V1835" s="55">
        <f t="shared" si="293"/>
        <v>0</v>
      </c>
      <c r="Y1835" s="55">
        <f t="shared" si="294"/>
        <v>0</v>
      </c>
      <c r="Z1835" s="55">
        <f t="shared" si="295"/>
        <v>0</v>
      </c>
      <c r="AA1835" s="55">
        <f t="shared" si="296"/>
        <v>9108916.2369551975</v>
      </c>
      <c r="AB1835" s="55">
        <f t="shared" si="297"/>
        <v>-9712254.5492930785</v>
      </c>
      <c r="AC1835" s="55">
        <f t="shared" si="298"/>
        <v>-603338.31233788095</v>
      </c>
      <c r="AD1835" s="55">
        <f t="shared" si="299"/>
        <v>0</v>
      </c>
      <c r="AE1835" s="14">
        <f t="shared" si="300"/>
        <v>1</v>
      </c>
      <c r="AF1835" s="14">
        <f>PRODUCT($AE$3:$AE1835)</f>
        <v>1.549318229084294</v>
      </c>
      <c r="AG1835" s="120">
        <f>(POWER(AF1835,1/COUNTA($J$3:$J1835))-1)*360/28</f>
        <v>0.10870794921864459</v>
      </c>
    </row>
    <row r="1836" spans="20:33" x14ac:dyDescent="0.25">
      <c r="T1836" s="4">
        <f t="shared" si="291"/>
        <v>0.11244999999999999</v>
      </c>
      <c r="U1836" s="55">
        <f t="shared" si="292"/>
        <v>0</v>
      </c>
      <c r="V1836" s="55">
        <f t="shared" si="293"/>
        <v>0</v>
      </c>
      <c r="Y1836" s="55">
        <f t="shared" si="294"/>
        <v>0</v>
      </c>
      <c r="Z1836" s="55">
        <f t="shared" si="295"/>
        <v>0</v>
      </c>
      <c r="AA1836" s="55">
        <f t="shared" si="296"/>
        <v>9108916.2369551975</v>
      </c>
      <c r="AB1836" s="55">
        <f t="shared" si="297"/>
        <v>-9712254.5492930785</v>
      </c>
      <c r="AC1836" s="55">
        <f t="shared" si="298"/>
        <v>-603338.31233788095</v>
      </c>
      <c r="AD1836" s="55">
        <f t="shared" si="299"/>
        <v>0</v>
      </c>
      <c r="AE1836" s="14">
        <f t="shared" si="300"/>
        <v>1</v>
      </c>
      <c r="AF1836" s="14">
        <f>PRODUCT($AE$3:$AE1836)</f>
        <v>1.549318229084294</v>
      </c>
      <c r="AG1836" s="120">
        <f>(POWER(AF1836,1/COUNTA($J$3:$J1836))-1)*360/28</f>
        <v>0.10870794921864459</v>
      </c>
    </row>
    <row r="1837" spans="20:33" x14ac:dyDescent="0.25">
      <c r="T1837" s="4">
        <f t="shared" si="291"/>
        <v>0.11244999999999999</v>
      </c>
      <c r="U1837" s="55">
        <f t="shared" si="292"/>
        <v>0</v>
      </c>
      <c r="V1837" s="55">
        <f t="shared" si="293"/>
        <v>0</v>
      </c>
      <c r="Y1837" s="55">
        <f t="shared" si="294"/>
        <v>0</v>
      </c>
      <c r="Z1837" s="55">
        <f t="shared" si="295"/>
        <v>0</v>
      </c>
      <c r="AA1837" s="55">
        <f t="shared" si="296"/>
        <v>9108916.2369551975</v>
      </c>
      <c r="AB1837" s="55">
        <f t="shared" si="297"/>
        <v>-9712254.5492930785</v>
      </c>
      <c r="AC1837" s="55">
        <f t="shared" si="298"/>
        <v>-603338.31233788095</v>
      </c>
      <c r="AD1837" s="55">
        <f t="shared" si="299"/>
        <v>0</v>
      </c>
      <c r="AE1837" s="14">
        <f t="shared" si="300"/>
        <v>1</v>
      </c>
      <c r="AF1837" s="14">
        <f>PRODUCT($AE$3:$AE1837)</f>
        <v>1.549318229084294</v>
      </c>
      <c r="AG1837" s="120">
        <f>(POWER(AF1837,1/COUNTA($J$3:$J1837))-1)*360/28</f>
        <v>0.10870794921864459</v>
      </c>
    </row>
    <row r="1838" spans="20:33" x14ac:dyDescent="0.25">
      <c r="T1838" s="4">
        <f t="shared" si="291"/>
        <v>0.11244999999999999</v>
      </c>
      <c r="U1838" s="55">
        <f t="shared" si="292"/>
        <v>0</v>
      </c>
      <c r="V1838" s="55">
        <f t="shared" si="293"/>
        <v>0</v>
      </c>
      <c r="Y1838" s="55">
        <f t="shared" si="294"/>
        <v>0</v>
      </c>
      <c r="Z1838" s="55">
        <f t="shared" si="295"/>
        <v>0</v>
      </c>
      <c r="AA1838" s="55">
        <f t="shared" si="296"/>
        <v>9108916.2369551975</v>
      </c>
      <c r="AB1838" s="55">
        <f t="shared" si="297"/>
        <v>-9712254.5492930785</v>
      </c>
      <c r="AC1838" s="55">
        <f t="shared" si="298"/>
        <v>-603338.31233788095</v>
      </c>
      <c r="AD1838" s="55">
        <f t="shared" si="299"/>
        <v>0</v>
      </c>
      <c r="AE1838" s="14">
        <f t="shared" si="300"/>
        <v>1</v>
      </c>
      <c r="AF1838" s="14">
        <f>PRODUCT($AE$3:$AE1838)</f>
        <v>1.549318229084294</v>
      </c>
      <c r="AG1838" s="120">
        <f>(POWER(AF1838,1/COUNTA($J$3:$J1838))-1)*360/28</f>
        <v>0.10870794921864459</v>
      </c>
    </row>
    <row r="1839" spans="20:33" x14ac:dyDescent="0.25">
      <c r="T1839" s="4">
        <f t="shared" si="291"/>
        <v>0.11244999999999999</v>
      </c>
      <c r="U1839" s="55">
        <f t="shared" si="292"/>
        <v>0</v>
      </c>
      <c r="V1839" s="55">
        <f t="shared" si="293"/>
        <v>0</v>
      </c>
      <c r="Y1839" s="55">
        <f t="shared" si="294"/>
        <v>0</v>
      </c>
      <c r="Z1839" s="55">
        <f t="shared" si="295"/>
        <v>0</v>
      </c>
      <c r="AA1839" s="55">
        <f t="shared" si="296"/>
        <v>9108916.2369551975</v>
      </c>
      <c r="AB1839" s="55">
        <f t="shared" si="297"/>
        <v>-9712254.5492930785</v>
      </c>
      <c r="AC1839" s="55">
        <f t="shared" si="298"/>
        <v>-603338.31233788095</v>
      </c>
      <c r="AD1839" s="55">
        <f t="shared" si="299"/>
        <v>0</v>
      </c>
      <c r="AE1839" s="14">
        <f t="shared" si="300"/>
        <v>1</v>
      </c>
      <c r="AF1839" s="14">
        <f>PRODUCT($AE$3:$AE1839)</f>
        <v>1.549318229084294</v>
      </c>
      <c r="AG1839" s="120">
        <f>(POWER(AF1839,1/COUNTA($J$3:$J1839))-1)*360/28</f>
        <v>0.10870794921864459</v>
      </c>
    </row>
    <row r="1840" spans="20:33" x14ac:dyDescent="0.25">
      <c r="T1840" s="4">
        <f t="shared" si="291"/>
        <v>0.11244999999999999</v>
      </c>
      <c r="U1840" s="55">
        <f t="shared" si="292"/>
        <v>0</v>
      </c>
      <c r="V1840" s="55">
        <f t="shared" si="293"/>
        <v>0</v>
      </c>
      <c r="Y1840" s="55">
        <f t="shared" si="294"/>
        <v>0</v>
      </c>
      <c r="Z1840" s="55">
        <f t="shared" si="295"/>
        <v>0</v>
      </c>
      <c r="AA1840" s="55">
        <f t="shared" si="296"/>
        <v>9108916.2369551975</v>
      </c>
      <c r="AB1840" s="55">
        <f t="shared" si="297"/>
        <v>-9712254.5492930785</v>
      </c>
      <c r="AC1840" s="55">
        <f t="shared" si="298"/>
        <v>-603338.31233788095</v>
      </c>
      <c r="AD1840" s="55">
        <f t="shared" si="299"/>
        <v>0</v>
      </c>
      <c r="AE1840" s="14">
        <f t="shared" si="300"/>
        <v>1</v>
      </c>
      <c r="AF1840" s="14">
        <f>PRODUCT($AE$3:$AE1840)</f>
        <v>1.549318229084294</v>
      </c>
      <c r="AG1840" s="120">
        <f>(POWER(AF1840,1/COUNTA($J$3:$J1840))-1)*360/28</f>
        <v>0.10870794921864459</v>
      </c>
    </row>
    <row r="1841" spans="20:33" x14ac:dyDescent="0.25">
      <c r="T1841" s="4">
        <f t="shared" si="291"/>
        <v>0.11244999999999999</v>
      </c>
      <c r="U1841" s="55">
        <f t="shared" si="292"/>
        <v>0</v>
      </c>
      <c r="V1841" s="55">
        <f t="shared" si="293"/>
        <v>0</v>
      </c>
      <c r="Y1841" s="55">
        <f t="shared" si="294"/>
        <v>0</v>
      </c>
      <c r="Z1841" s="55">
        <f t="shared" si="295"/>
        <v>0</v>
      </c>
      <c r="AA1841" s="55">
        <f t="shared" si="296"/>
        <v>9108916.2369551975</v>
      </c>
      <c r="AB1841" s="55">
        <f t="shared" si="297"/>
        <v>-9712254.5492930785</v>
      </c>
      <c r="AC1841" s="55">
        <f t="shared" si="298"/>
        <v>-603338.31233788095</v>
      </c>
      <c r="AD1841" s="55">
        <f t="shared" si="299"/>
        <v>0</v>
      </c>
      <c r="AE1841" s="14">
        <f t="shared" si="300"/>
        <v>1</v>
      </c>
      <c r="AF1841" s="14">
        <f>PRODUCT($AE$3:$AE1841)</f>
        <v>1.549318229084294</v>
      </c>
      <c r="AG1841" s="120">
        <f>(POWER(AF1841,1/COUNTA($J$3:$J1841))-1)*360/28</f>
        <v>0.10870794921864459</v>
      </c>
    </row>
    <row r="1842" spans="20:33" x14ac:dyDescent="0.25">
      <c r="T1842" s="4">
        <f t="shared" si="291"/>
        <v>0.11244999999999999</v>
      </c>
      <c r="U1842" s="55">
        <f t="shared" si="292"/>
        <v>0</v>
      </c>
      <c r="V1842" s="55">
        <f t="shared" si="293"/>
        <v>0</v>
      </c>
      <c r="Y1842" s="55">
        <f t="shared" si="294"/>
        <v>0</v>
      </c>
      <c r="Z1842" s="55">
        <f t="shared" si="295"/>
        <v>0</v>
      </c>
      <c r="AA1842" s="55">
        <f t="shared" si="296"/>
        <v>9108916.2369551975</v>
      </c>
      <c r="AB1842" s="55">
        <f t="shared" si="297"/>
        <v>-9712254.5492930785</v>
      </c>
      <c r="AC1842" s="55">
        <f t="shared" si="298"/>
        <v>-603338.31233788095</v>
      </c>
      <c r="AD1842" s="55">
        <f t="shared" si="299"/>
        <v>0</v>
      </c>
      <c r="AE1842" s="14">
        <f t="shared" si="300"/>
        <v>1</v>
      </c>
      <c r="AF1842" s="14">
        <f>PRODUCT($AE$3:$AE1842)</f>
        <v>1.549318229084294</v>
      </c>
      <c r="AG1842" s="120">
        <f>(POWER(AF1842,1/COUNTA($J$3:$J1842))-1)*360/28</f>
        <v>0.10870794921864459</v>
      </c>
    </row>
    <row r="1843" spans="20:33" x14ac:dyDescent="0.25">
      <c r="T1843" s="4">
        <f t="shared" si="291"/>
        <v>0.11244999999999999</v>
      </c>
      <c r="U1843" s="55">
        <f t="shared" si="292"/>
        <v>0</v>
      </c>
      <c r="V1843" s="55">
        <f t="shared" si="293"/>
        <v>0</v>
      </c>
      <c r="Y1843" s="55">
        <f t="shared" si="294"/>
        <v>0</v>
      </c>
      <c r="Z1843" s="55">
        <f t="shared" si="295"/>
        <v>0</v>
      </c>
      <c r="AA1843" s="55">
        <f t="shared" si="296"/>
        <v>9108916.2369551975</v>
      </c>
      <c r="AB1843" s="55">
        <f t="shared" si="297"/>
        <v>-9712254.5492930785</v>
      </c>
      <c r="AC1843" s="55">
        <f t="shared" si="298"/>
        <v>-603338.31233788095</v>
      </c>
      <c r="AD1843" s="55">
        <f t="shared" si="299"/>
        <v>0</v>
      </c>
      <c r="AE1843" s="14">
        <f t="shared" si="300"/>
        <v>1</v>
      </c>
      <c r="AF1843" s="14">
        <f>PRODUCT($AE$3:$AE1843)</f>
        <v>1.549318229084294</v>
      </c>
      <c r="AG1843" s="120">
        <f>(POWER(AF1843,1/COUNTA($J$3:$J1843))-1)*360/28</f>
        <v>0.10870794921864459</v>
      </c>
    </row>
    <row r="1844" spans="20:33" x14ac:dyDescent="0.25">
      <c r="T1844" s="4">
        <f t="shared" si="291"/>
        <v>0.11244999999999999</v>
      </c>
      <c r="U1844" s="55">
        <f t="shared" si="292"/>
        <v>0</v>
      </c>
      <c r="V1844" s="55">
        <f t="shared" si="293"/>
        <v>0</v>
      </c>
      <c r="Y1844" s="55">
        <f t="shared" si="294"/>
        <v>0</v>
      </c>
      <c r="Z1844" s="55">
        <f t="shared" si="295"/>
        <v>0</v>
      </c>
      <c r="AA1844" s="55">
        <f t="shared" si="296"/>
        <v>9108916.2369551975</v>
      </c>
      <c r="AB1844" s="55">
        <f t="shared" si="297"/>
        <v>-9712254.5492930785</v>
      </c>
      <c r="AC1844" s="55">
        <f t="shared" si="298"/>
        <v>-603338.31233788095</v>
      </c>
      <c r="AD1844" s="55">
        <f t="shared" si="299"/>
        <v>0</v>
      </c>
      <c r="AE1844" s="14">
        <f t="shared" si="300"/>
        <v>1</v>
      </c>
      <c r="AF1844" s="14">
        <f>PRODUCT($AE$3:$AE1844)</f>
        <v>1.549318229084294</v>
      </c>
      <c r="AG1844" s="120">
        <f>(POWER(AF1844,1/COUNTA($J$3:$J1844))-1)*360/28</f>
        <v>0.10870794921864459</v>
      </c>
    </row>
    <row r="1845" spans="20:33" x14ac:dyDescent="0.25">
      <c r="T1845" s="4">
        <f t="shared" si="291"/>
        <v>0.11244999999999999</v>
      </c>
      <c r="U1845" s="55">
        <f t="shared" si="292"/>
        <v>0</v>
      </c>
      <c r="V1845" s="55">
        <f t="shared" si="293"/>
        <v>0</v>
      </c>
      <c r="Y1845" s="55">
        <f t="shared" si="294"/>
        <v>0</v>
      </c>
      <c r="Z1845" s="55">
        <f t="shared" si="295"/>
        <v>0</v>
      </c>
      <c r="AA1845" s="55">
        <f t="shared" si="296"/>
        <v>9108916.2369551975</v>
      </c>
      <c r="AB1845" s="55">
        <f t="shared" si="297"/>
        <v>-9712254.5492930785</v>
      </c>
      <c r="AC1845" s="55">
        <f t="shared" si="298"/>
        <v>-603338.31233788095</v>
      </c>
      <c r="AD1845" s="55">
        <f t="shared" si="299"/>
        <v>0</v>
      </c>
      <c r="AE1845" s="14">
        <f t="shared" si="300"/>
        <v>1</v>
      </c>
      <c r="AF1845" s="14">
        <f>PRODUCT($AE$3:$AE1845)</f>
        <v>1.549318229084294</v>
      </c>
      <c r="AG1845" s="120">
        <f>(POWER(AF1845,1/COUNTA($J$3:$J1845))-1)*360/28</f>
        <v>0.10870794921864459</v>
      </c>
    </row>
    <row r="1846" spans="20:33" x14ac:dyDescent="0.25">
      <c r="T1846" s="4">
        <f t="shared" si="291"/>
        <v>0.11244999999999999</v>
      </c>
      <c r="U1846" s="55">
        <f t="shared" si="292"/>
        <v>0</v>
      </c>
      <c r="V1846" s="55">
        <f t="shared" si="293"/>
        <v>0</v>
      </c>
      <c r="Y1846" s="55">
        <f t="shared" si="294"/>
        <v>0</v>
      </c>
      <c r="Z1846" s="55">
        <f t="shared" si="295"/>
        <v>0</v>
      </c>
      <c r="AA1846" s="55">
        <f t="shared" si="296"/>
        <v>9108916.2369551975</v>
      </c>
      <c r="AB1846" s="55">
        <f t="shared" si="297"/>
        <v>-9712254.5492930785</v>
      </c>
      <c r="AC1846" s="55">
        <f t="shared" si="298"/>
        <v>-603338.31233788095</v>
      </c>
      <c r="AD1846" s="55">
        <f t="shared" si="299"/>
        <v>0</v>
      </c>
      <c r="AE1846" s="14">
        <f t="shared" si="300"/>
        <v>1</v>
      </c>
      <c r="AF1846" s="14">
        <f>PRODUCT($AE$3:$AE1846)</f>
        <v>1.549318229084294</v>
      </c>
      <c r="AG1846" s="120">
        <f>(POWER(AF1846,1/COUNTA($J$3:$J1846))-1)*360/28</f>
        <v>0.10870794921864459</v>
      </c>
    </row>
    <row r="1847" spans="20:33" x14ac:dyDescent="0.25">
      <c r="T1847" s="4">
        <f t="shared" si="291"/>
        <v>0.11244999999999999</v>
      </c>
      <c r="U1847" s="55">
        <f t="shared" si="292"/>
        <v>0</v>
      </c>
      <c r="V1847" s="55">
        <f t="shared" si="293"/>
        <v>0</v>
      </c>
      <c r="Y1847" s="55">
        <f t="shared" si="294"/>
        <v>0</v>
      </c>
      <c r="Z1847" s="55">
        <f t="shared" si="295"/>
        <v>0</v>
      </c>
      <c r="AA1847" s="55">
        <f t="shared" si="296"/>
        <v>9108916.2369551975</v>
      </c>
      <c r="AB1847" s="55">
        <f t="shared" si="297"/>
        <v>-9712254.5492930785</v>
      </c>
      <c r="AC1847" s="55">
        <f t="shared" si="298"/>
        <v>-603338.31233788095</v>
      </c>
      <c r="AD1847" s="55">
        <f t="shared" si="299"/>
        <v>0</v>
      </c>
      <c r="AE1847" s="14">
        <f t="shared" si="300"/>
        <v>1</v>
      </c>
      <c r="AF1847" s="14">
        <f>PRODUCT($AE$3:$AE1847)</f>
        <v>1.549318229084294</v>
      </c>
      <c r="AG1847" s="120">
        <f>(POWER(AF1847,1/COUNTA($J$3:$J1847))-1)*360/28</f>
        <v>0.10870794921864459</v>
      </c>
    </row>
    <row r="1848" spans="20:33" x14ac:dyDescent="0.25">
      <c r="T1848" s="4">
        <f t="shared" ref="T1848:T1911" si="301">_xlfn.IFNA(INDEX($E$6:$E$24,MATCH($K1848,$C$6:$C$24,1))/100,$D$1/100)</f>
        <v>0.11244999999999999</v>
      </c>
      <c r="U1848" s="55">
        <f t="shared" ref="U1848:U1911" si="302">(-1*S1848)*T1848*Q1848/360</f>
        <v>0</v>
      </c>
      <c r="V1848" s="55">
        <f t="shared" si="293"/>
        <v>0</v>
      </c>
      <c r="Y1848" s="55">
        <f t="shared" si="294"/>
        <v>0</v>
      </c>
      <c r="Z1848" s="55">
        <f t="shared" si="295"/>
        <v>0</v>
      </c>
      <c r="AA1848" s="55">
        <f t="shared" si="296"/>
        <v>9108916.2369551975</v>
      </c>
      <c r="AB1848" s="55">
        <f t="shared" si="297"/>
        <v>-9712254.5492930785</v>
      </c>
      <c r="AC1848" s="55">
        <f t="shared" si="298"/>
        <v>-603338.31233788095</v>
      </c>
      <c r="AD1848" s="55">
        <f t="shared" si="299"/>
        <v>0</v>
      </c>
      <c r="AE1848" s="14">
        <f t="shared" si="300"/>
        <v>1</v>
      </c>
      <c r="AF1848" s="14">
        <f>PRODUCT($AE$3:$AE1848)</f>
        <v>1.549318229084294</v>
      </c>
      <c r="AG1848" s="120">
        <f>(POWER(AF1848,1/COUNTA($J$3:$J1848))-1)*360/28</f>
        <v>0.10870794921864459</v>
      </c>
    </row>
    <row r="1849" spans="20:33" x14ac:dyDescent="0.25">
      <c r="T1849" s="4">
        <f t="shared" si="301"/>
        <v>0.11244999999999999</v>
      </c>
      <c r="U1849" s="55">
        <f t="shared" si="302"/>
        <v>0</v>
      </c>
      <c r="V1849" s="55">
        <f t="shared" si="293"/>
        <v>0</v>
      </c>
      <c r="Y1849" s="55">
        <f t="shared" si="294"/>
        <v>0</v>
      </c>
      <c r="Z1849" s="55">
        <f t="shared" si="295"/>
        <v>0</v>
      </c>
      <c r="AA1849" s="55">
        <f t="shared" si="296"/>
        <v>9108916.2369551975</v>
      </c>
      <c r="AB1849" s="55">
        <f t="shared" si="297"/>
        <v>-9712254.5492930785</v>
      </c>
      <c r="AC1849" s="55">
        <f t="shared" si="298"/>
        <v>-603338.31233788095</v>
      </c>
      <c r="AD1849" s="55">
        <f t="shared" si="299"/>
        <v>0</v>
      </c>
      <c r="AE1849" s="14">
        <f t="shared" si="300"/>
        <v>1</v>
      </c>
      <c r="AF1849" s="14">
        <f>PRODUCT($AE$3:$AE1849)</f>
        <v>1.549318229084294</v>
      </c>
      <c r="AG1849" s="120">
        <f>(POWER(AF1849,1/COUNTA($J$3:$J1849))-1)*360/28</f>
        <v>0.10870794921864459</v>
      </c>
    </row>
    <row r="1850" spans="20:33" x14ac:dyDescent="0.25">
      <c r="T1850" s="4">
        <f t="shared" si="301"/>
        <v>0.11244999999999999</v>
      </c>
      <c r="U1850" s="55">
        <f t="shared" si="302"/>
        <v>0</v>
      </c>
      <c r="V1850" s="55">
        <f t="shared" si="293"/>
        <v>0</v>
      </c>
      <c r="Y1850" s="55">
        <f t="shared" si="294"/>
        <v>0</v>
      </c>
      <c r="Z1850" s="55">
        <f t="shared" si="295"/>
        <v>0</v>
      </c>
      <c r="AA1850" s="55">
        <f t="shared" si="296"/>
        <v>9108916.2369551975</v>
      </c>
      <c r="AB1850" s="55">
        <f t="shared" si="297"/>
        <v>-9712254.5492930785</v>
      </c>
      <c r="AC1850" s="55">
        <f t="shared" si="298"/>
        <v>-603338.31233788095</v>
      </c>
      <c r="AD1850" s="55">
        <f t="shared" si="299"/>
        <v>0</v>
      </c>
      <c r="AE1850" s="14">
        <f t="shared" si="300"/>
        <v>1</v>
      </c>
      <c r="AF1850" s="14">
        <f>PRODUCT($AE$3:$AE1850)</f>
        <v>1.549318229084294</v>
      </c>
      <c r="AG1850" s="120">
        <f>(POWER(AF1850,1/COUNTA($J$3:$J1850))-1)*360/28</f>
        <v>0.10870794921864459</v>
      </c>
    </row>
    <row r="1851" spans="20:33" x14ac:dyDescent="0.25">
      <c r="T1851" s="4">
        <f t="shared" si="301"/>
        <v>0.11244999999999999</v>
      </c>
      <c r="U1851" s="55">
        <f t="shared" si="302"/>
        <v>0</v>
      </c>
      <c r="V1851" s="55">
        <f t="shared" si="293"/>
        <v>0</v>
      </c>
      <c r="Y1851" s="55">
        <f t="shared" si="294"/>
        <v>0</v>
      </c>
      <c r="Z1851" s="55">
        <f t="shared" si="295"/>
        <v>0</v>
      </c>
      <c r="AA1851" s="55">
        <f t="shared" si="296"/>
        <v>9108916.2369551975</v>
      </c>
      <c r="AB1851" s="55">
        <f t="shared" si="297"/>
        <v>-9712254.5492930785</v>
      </c>
      <c r="AC1851" s="55">
        <f t="shared" si="298"/>
        <v>-603338.31233788095</v>
      </c>
      <c r="AD1851" s="55">
        <f t="shared" si="299"/>
        <v>0</v>
      </c>
      <c r="AE1851" s="14">
        <f t="shared" si="300"/>
        <v>1</v>
      </c>
      <c r="AF1851" s="14">
        <f>PRODUCT($AE$3:$AE1851)</f>
        <v>1.549318229084294</v>
      </c>
      <c r="AG1851" s="120">
        <f>(POWER(AF1851,1/COUNTA($J$3:$J1851))-1)*360/28</f>
        <v>0.10870794921864459</v>
      </c>
    </row>
    <row r="1852" spans="20:33" x14ac:dyDescent="0.25">
      <c r="T1852" s="4">
        <f t="shared" si="301"/>
        <v>0.11244999999999999</v>
      </c>
      <c r="U1852" s="55">
        <f t="shared" si="302"/>
        <v>0</v>
      </c>
      <c r="V1852" s="55">
        <f t="shared" si="293"/>
        <v>0</v>
      </c>
      <c r="Y1852" s="55">
        <f t="shared" si="294"/>
        <v>0</v>
      </c>
      <c r="Z1852" s="55">
        <f t="shared" si="295"/>
        <v>0</v>
      </c>
      <c r="AA1852" s="55">
        <f t="shared" si="296"/>
        <v>9108916.2369551975</v>
      </c>
      <c r="AB1852" s="55">
        <f t="shared" si="297"/>
        <v>-9712254.5492930785</v>
      </c>
      <c r="AC1852" s="55">
        <f t="shared" si="298"/>
        <v>-603338.31233788095</v>
      </c>
      <c r="AD1852" s="55">
        <f t="shared" si="299"/>
        <v>0</v>
      </c>
      <c r="AE1852" s="14">
        <f t="shared" si="300"/>
        <v>1</v>
      </c>
      <c r="AF1852" s="14">
        <f>PRODUCT($AE$3:$AE1852)</f>
        <v>1.549318229084294</v>
      </c>
      <c r="AG1852" s="120">
        <f>(POWER(AF1852,1/COUNTA($J$3:$J1852))-1)*360/28</f>
        <v>0.10870794921864459</v>
      </c>
    </row>
    <row r="1853" spans="20:33" x14ac:dyDescent="0.25">
      <c r="T1853" s="4">
        <f t="shared" si="301"/>
        <v>0.11244999999999999</v>
      </c>
      <c r="U1853" s="55">
        <f t="shared" si="302"/>
        <v>0</v>
      </c>
      <c r="V1853" s="55">
        <f t="shared" si="293"/>
        <v>0</v>
      </c>
      <c r="Y1853" s="55">
        <f t="shared" si="294"/>
        <v>0</v>
      </c>
      <c r="Z1853" s="55">
        <f t="shared" si="295"/>
        <v>0</v>
      </c>
      <c r="AA1853" s="55">
        <f t="shared" si="296"/>
        <v>9108916.2369551975</v>
      </c>
      <c r="AB1853" s="55">
        <f t="shared" si="297"/>
        <v>-9712254.5492930785</v>
      </c>
      <c r="AC1853" s="55">
        <f t="shared" si="298"/>
        <v>-603338.31233788095</v>
      </c>
      <c r="AD1853" s="55">
        <f t="shared" si="299"/>
        <v>0</v>
      </c>
      <c r="AE1853" s="14">
        <f t="shared" si="300"/>
        <v>1</v>
      </c>
      <c r="AF1853" s="14">
        <f>PRODUCT($AE$3:$AE1853)</f>
        <v>1.549318229084294</v>
      </c>
      <c r="AG1853" s="120">
        <f>(POWER(AF1853,1/COUNTA($J$3:$J1853))-1)*360/28</f>
        <v>0.10870794921864459</v>
      </c>
    </row>
    <row r="1854" spans="20:33" x14ac:dyDescent="0.25">
      <c r="T1854" s="4">
        <f t="shared" si="301"/>
        <v>0.11244999999999999</v>
      </c>
      <c r="U1854" s="55">
        <f t="shared" si="302"/>
        <v>0</v>
      </c>
      <c r="V1854" s="55">
        <f t="shared" si="293"/>
        <v>0</v>
      </c>
      <c r="Y1854" s="55">
        <f t="shared" si="294"/>
        <v>0</v>
      </c>
      <c r="Z1854" s="55">
        <f t="shared" si="295"/>
        <v>0</v>
      </c>
      <c r="AA1854" s="55">
        <f t="shared" si="296"/>
        <v>9108916.2369551975</v>
      </c>
      <c r="AB1854" s="55">
        <f t="shared" si="297"/>
        <v>-9712254.5492930785</v>
      </c>
      <c r="AC1854" s="55">
        <f t="shared" si="298"/>
        <v>-603338.31233788095</v>
      </c>
      <c r="AD1854" s="55">
        <f t="shared" si="299"/>
        <v>0</v>
      </c>
      <c r="AE1854" s="14">
        <f t="shared" si="300"/>
        <v>1</v>
      </c>
      <c r="AF1854" s="14">
        <f>PRODUCT($AE$3:$AE1854)</f>
        <v>1.549318229084294</v>
      </c>
      <c r="AG1854" s="120">
        <f>(POWER(AF1854,1/COUNTA($J$3:$J1854))-1)*360/28</f>
        <v>0.10870794921864459</v>
      </c>
    </row>
    <row r="1855" spans="20:33" x14ac:dyDescent="0.25">
      <c r="T1855" s="4">
        <f t="shared" si="301"/>
        <v>0.11244999999999999</v>
      </c>
      <c r="U1855" s="55">
        <f t="shared" si="302"/>
        <v>0</v>
      </c>
      <c r="V1855" s="55">
        <f t="shared" si="293"/>
        <v>0</v>
      </c>
      <c r="Y1855" s="55">
        <f t="shared" si="294"/>
        <v>0</v>
      </c>
      <c r="Z1855" s="55">
        <f t="shared" si="295"/>
        <v>0</v>
      </c>
      <c r="AA1855" s="55">
        <f t="shared" si="296"/>
        <v>9108916.2369551975</v>
      </c>
      <c r="AB1855" s="55">
        <f t="shared" si="297"/>
        <v>-9712254.5492930785</v>
      </c>
      <c r="AC1855" s="55">
        <f t="shared" si="298"/>
        <v>-603338.31233788095</v>
      </c>
      <c r="AD1855" s="55">
        <f t="shared" si="299"/>
        <v>0</v>
      </c>
      <c r="AE1855" s="14">
        <f t="shared" si="300"/>
        <v>1</v>
      </c>
      <c r="AF1855" s="14">
        <f>PRODUCT($AE$3:$AE1855)</f>
        <v>1.549318229084294</v>
      </c>
      <c r="AG1855" s="120">
        <f>(POWER(AF1855,1/COUNTA($J$3:$J1855))-1)*360/28</f>
        <v>0.10870794921864459</v>
      </c>
    </row>
    <row r="1856" spans="20:33" x14ac:dyDescent="0.25">
      <c r="T1856" s="4">
        <f t="shared" si="301"/>
        <v>0.11244999999999999</v>
      </c>
      <c r="U1856" s="55">
        <f t="shared" si="302"/>
        <v>0</v>
      </c>
      <c r="V1856" s="55">
        <f t="shared" si="293"/>
        <v>0</v>
      </c>
      <c r="Y1856" s="55">
        <f t="shared" si="294"/>
        <v>0</v>
      </c>
      <c r="Z1856" s="55">
        <f t="shared" si="295"/>
        <v>0</v>
      </c>
      <c r="AA1856" s="55">
        <f t="shared" si="296"/>
        <v>9108916.2369551975</v>
      </c>
      <c r="AB1856" s="55">
        <f t="shared" si="297"/>
        <v>-9712254.5492930785</v>
      </c>
      <c r="AC1856" s="55">
        <f t="shared" si="298"/>
        <v>-603338.31233788095</v>
      </c>
      <c r="AD1856" s="55">
        <f t="shared" si="299"/>
        <v>0</v>
      </c>
      <c r="AE1856" s="14">
        <f t="shared" si="300"/>
        <v>1</v>
      </c>
      <c r="AF1856" s="14">
        <f>PRODUCT($AE$3:$AE1856)</f>
        <v>1.549318229084294</v>
      </c>
      <c r="AG1856" s="120">
        <f>(POWER(AF1856,1/COUNTA($J$3:$J1856))-1)*360/28</f>
        <v>0.10870794921864459</v>
      </c>
    </row>
    <row r="1857" spans="20:33" x14ac:dyDescent="0.25">
      <c r="T1857" s="4">
        <f t="shared" si="301"/>
        <v>0.11244999999999999</v>
      </c>
      <c r="U1857" s="55">
        <f t="shared" si="302"/>
        <v>0</v>
      </c>
      <c r="V1857" s="55">
        <f t="shared" si="293"/>
        <v>0</v>
      </c>
      <c r="Y1857" s="55">
        <f t="shared" si="294"/>
        <v>0</v>
      </c>
      <c r="Z1857" s="55">
        <f t="shared" si="295"/>
        <v>0</v>
      </c>
      <c r="AA1857" s="55">
        <f t="shared" si="296"/>
        <v>9108916.2369551975</v>
      </c>
      <c r="AB1857" s="55">
        <f t="shared" si="297"/>
        <v>-9712254.5492930785</v>
      </c>
      <c r="AC1857" s="55">
        <f t="shared" si="298"/>
        <v>-603338.31233788095</v>
      </c>
      <c r="AD1857" s="55">
        <f t="shared" si="299"/>
        <v>0</v>
      </c>
      <c r="AE1857" s="14">
        <f t="shared" si="300"/>
        <v>1</v>
      </c>
      <c r="AF1857" s="14">
        <f>PRODUCT($AE$3:$AE1857)</f>
        <v>1.549318229084294</v>
      </c>
      <c r="AG1857" s="120">
        <f>(POWER(AF1857,1/COUNTA($J$3:$J1857))-1)*360/28</f>
        <v>0.10870794921864459</v>
      </c>
    </row>
    <row r="1858" spans="20:33" x14ac:dyDescent="0.25">
      <c r="T1858" s="4">
        <f t="shared" si="301"/>
        <v>0.11244999999999999</v>
      </c>
      <c r="U1858" s="55">
        <f t="shared" si="302"/>
        <v>0</v>
      </c>
      <c r="V1858" s="55">
        <f t="shared" si="293"/>
        <v>0</v>
      </c>
      <c r="Y1858" s="55">
        <f t="shared" si="294"/>
        <v>0</v>
      </c>
      <c r="Z1858" s="55">
        <f t="shared" si="295"/>
        <v>0</v>
      </c>
      <c r="AA1858" s="55">
        <f t="shared" si="296"/>
        <v>9108916.2369551975</v>
      </c>
      <c r="AB1858" s="55">
        <f t="shared" si="297"/>
        <v>-9712254.5492930785</v>
      </c>
      <c r="AC1858" s="55">
        <f t="shared" si="298"/>
        <v>-603338.31233788095</v>
      </c>
      <c r="AD1858" s="55">
        <f t="shared" si="299"/>
        <v>0</v>
      </c>
      <c r="AE1858" s="14">
        <f t="shared" si="300"/>
        <v>1</v>
      </c>
      <c r="AF1858" s="14">
        <f>PRODUCT($AE$3:$AE1858)</f>
        <v>1.549318229084294</v>
      </c>
      <c r="AG1858" s="120">
        <f>(POWER(AF1858,1/COUNTA($J$3:$J1858))-1)*360/28</f>
        <v>0.10870794921864459</v>
      </c>
    </row>
    <row r="1859" spans="20:33" x14ac:dyDescent="0.25">
      <c r="T1859" s="4">
        <f t="shared" si="301"/>
        <v>0.11244999999999999</v>
      </c>
      <c r="U1859" s="55">
        <f t="shared" si="302"/>
        <v>0</v>
      </c>
      <c r="V1859" s="55">
        <f t="shared" si="293"/>
        <v>0</v>
      </c>
      <c r="Y1859" s="55">
        <f t="shared" si="294"/>
        <v>0</v>
      </c>
      <c r="Z1859" s="55">
        <f t="shared" si="295"/>
        <v>0</v>
      </c>
      <c r="AA1859" s="55">
        <f t="shared" si="296"/>
        <v>9108916.2369551975</v>
      </c>
      <c r="AB1859" s="55">
        <f t="shared" si="297"/>
        <v>-9712254.5492930785</v>
      </c>
      <c r="AC1859" s="55">
        <f t="shared" si="298"/>
        <v>-603338.31233788095</v>
      </c>
      <c r="AD1859" s="55">
        <f t="shared" si="299"/>
        <v>0</v>
      </c>
      <c r="AE1859" s="14">
        <f t="shared" si="300"/>
        <v>1</v>
      </c>
      <c r="AF1859" s="14">
        <f>PRODUCT($AE$3:$AE1859)</f>
        <v>1.549318229084294</v>
      </c>
      <c r="AG1859" s="120">
        <f>(POWER(AF1859,1/COUNTA($J$3:$J1859))-1)*360/28</f>
        <v>0.10870794921864459</v>
      </c>
    </row>
    <row r="1860" spans="20:33" x14ac:dyDescent="0.25">
      <c r="T1860" s="4">
        <f t="shared" si="301"/>
        <v>0.11244999999999999</v>
      </c>
      <c r="U1860" s="55">
        <f t="shared" si="302"/>
        <v>0</v>
      </c>
      <c r="V1860" s="55">
        <f t="shared" ref="V1860:V1923" si="303">+N1860+U1860</f>
        <v>0</v>
      </c>
      <c r="Y1860" s="55">
        <f t="shared" si="294"/>
        <v>0</v>
      </c>
      <c r="Z1860" s="55">
        <f t="shared" si="295"/>
        <v>0</v>
      </c>
      <c r="AA1860" s="55">
        <f t="shared" si="296"/>
        <v>9108916.2369551975</v>
      </c>
      <c r="AB1860" s="55">
        <f t="shared" si="297"/>
        <v>-9712254.5492930785</v>
      </c>
      <c r="AC1860" s="55">
        <f t="shared" si="298"/>
        <v>-603338.31233788095</v>
      </c>
      <c r="AD1860" s="55">
        <f t="shared" si="299"/>
        <v>0</v>
      </c>
      <c r="AE1860" s="14">
        <f t="shared" si="300"/>
        <v>1</v>
      </c>
      <c r="AF1860" s="14">
        <f>PRODUCT($AE$3:$AE1860)</f>
        <v>1.549318229084294</v>
      </c>
      <c r="AG1860" s="120">
        <f>(POWER(AF1860,1/COUNTA($J$3:$J1860))-1)*360/28</f>
        <v>0.10870794921864459</v>
      </c>
    </row>
    <row r="1861" spans="20:33" x14ac:dyDescent="0.25">
      <c r="T1861" s="4">
        <f t="shared" si="301"/>
        <v>0.11244999999999999</v>
      </c>
      <c r="U1861" s="55">
        <f t="shared" si="302"/>
        <v>0</v>
      </c>
      <c r="V1861" s="55">
        <f t="shared" si="303"/>
        <v>0</v>
      </c>
      <c r="Y1861" s="55">
        <f t="shared" si="294"/>
        <v>0</v>
      </c>
      <c r="Z1861" s="55">
        <f t="shared" si="295"/>
        <v>0</v>
      </c>
      <c r="AA1861" s="55">
        <f t="shared" si="296"/>
        <v>9108916.2369551975</v>
      </c>
      <c r="AB1861" s="55">
        <f t="shared" si="297"/>
        <v>-9712254.5492930785</v>
      </c>
      <c r="AC1861" s="55">
        <f t="shared" si="298"/>
        <v>-603338.31233788095</v>
      </c>
      <c r="AD1861" s="55">
        <f t="shared" si="299"/>
        <v>0</v>
      </c>
      <c r="AE1861" s="14">
        <f t="shared" si="300"/>
        <v>1</v>
      </c>
      <c r="AF1861" s="14">
        <f>PRODUCT($AE$3:$AE1861)</f>
        <v>1.549318229084294</v>
      </c>
      <c r="AG1861" s="120">
        <f>(POWER(AF1861,1/COUNTA($J$3:$J1861))-1)*360/28</f>
        <v>0.10870794921864459</v>
      </c>
    </row>
    <row r="1862" spans="20:33" x14ac:dyDescent="0.25">
      <c r="T1862" s="4">
        <f t="shared" si="301"/>
        <v>0.11244999999999999</v>
      </c>
      <c r="U1862" s="55">
        <f t="shared" si="302"/>
        <v>0</v>
      </c>
      <c r="V1862" s="55">
        <f t="shared" si="303"/>
        <v>0</v>
      </c>
      <c r="Y1862" s="55">
        <f t="shared" ref="Y1862:Y1925" si="304">+P1862*X1862</f>
        <v>0</v>
      </c>
      <c r="Z1862" s="55">
        <f t="shared" ref="Z1862:Z1925" si="305">+S1862*$Z$2*$Q1862/360</f>
        <v>0</v>
      </c>
      <c r="AA1862" s="55">
        <f t="shared" ref="AA1862:AA1925" si="306">+AA1861*(1+$Z$2*$Q1862/360)+Z1862</f>
        <v>9108916.2369551975</v>
      </c>
      <c r="AB1862" s="55">
        <f t="shared" ref="AB1862:AB1925" si="307">+AB1861*(1+$W1862*$Q1862/360)+O1862</f>
        <v>-9712254.5492930785</v>
      </c>
      <c r="AC1862" s="55">
        <f t="shared" ref="AC1862:AC1925" si="308">+AA1862+AB1862</f>
        <v>-603338.31233788095</v>
      </c>
      <c r="AD1862" s="55">
        <f t="shared" ref="AD1862:AD1925" si="309">+AC1862*X1862</f>
        <v>0</v>
      </c>
      <c r="AE1862" s="14">
        <f t="shared" ref="AE1862:AE1925" si="310">+(1+W1862*Q1862/360)</f>
        <v>1</v>
      </c>
      <c r="AF1862" s="14">
        <f>PRODUCT($AE$3:$AE1862)</f>
        <v>1.549318229084294</v>
      </c>
      <c r="AG1862" s="120">
        <f>(POWER(AF1862,1/COUNTA($J$3:$J1862))-1)*360/28</f>
        <v>0.10870794921864459</v>
      </c>
    </row>
    <row r="1863" spans="20:33" x14ac:dyDescent="0.25">
      <c r="T1863" s="4">
        <f t="shared" si="301"/>
        <v>0.11244999999999999</v>
      </c>
      <c r="U1863" s="55">
        <f t="shared" si="302"/>
        <v>0</v>
      </c>
      <c r="V1863" s="55">
        <f t="shared" si="303"/>
        <v>0</v>
      </c>
      <c r="Y1863" s="55">
        <f t="shared" si="304"/>
        <v>0</v>
      </c>
      <c r="Z1863" s="55">
        <f t="shared" si="305"/>
        <v>0</v>
      </c>
      <c r="AA1863" s="55">
        <f t="shared" si="306"/>
        <v>9108916.2369551975</v>
      </c>
      <c r="AB1863" s="55">
        <f t="shared" si="307"/>
        <v>-9712254.5492930785</v>
      </c>
      <c r="AC1863" s="55">
        <f t="shared" si="308"/>
        <v>-603338.31233788095</v>
      </c>
      <c r="AD1863" s="55">
        <f t="shared" si="309"/>
        <v>0</v>
      </c>
      <c r="AE1863" s="14">
        <f t="shared" si="310"/>
        <v>1</v>
      </c>
      <c r="AF1863" s="14">
        <f>PRODUCT($AE$3:$AE1863)</f>
        <v>1.549318229084294</v>
      </c>
      <c r="AG1863" s="120">
        <f>(POWER(AF1863,1/COUNTA($J$3:$J1863))-1)*360/28</f>
        <v>0.10870794921864459</v>
      </c>
    </row>
    <row r="1864" spans="20:33" x14ac:dyDescent="0.25">
      <c r="T1864" s="4">
        <f t="shared" si="301"/>
        <v>0.11244999999999999</v>
      </c>
      <c r="U1864" s="55">
        <f t="shared" si="302"/>
        <v>0</v>
      </c>
      <c r="V1864" s="55">
        <f t="shared" si="303"/>
        <v>0</v>
      </c>
      <c r="Y1864" s="55">
        <f t="shared" si="304"/>
        <v>0</v>
      </c>
      <c r="Z1864" s="55">
        <f t="shared" si="305"/>
        <v>0</v>
      </c>
      <c r="AA1864" s="55">
        <f t="shared" si="306"/>
        <v>9108916.2369551975</v>
      </c>
      <c r="AB1864" s="55">
        <f t="shared" si="307"/>
        <v>-9712254.5492930785</v>
      </c>
      <c r="AC1864" s="55">
        <f t="shared" si="308"/>
        <v>-603338.31233788095</v>
      </c>
      <c r="AD1864" s="55">
        <f t="shared" si="309"/>
        <v>0</v>
      </c>
      <c r="AE1864" s="14">
        <f t="shared" si="310"/>
        <v>1</v>
      </c>
      <c r="AF1864" s="14">
        <f>PRODUCT($AE$3:$AE1864)</f>
        <v>1.549318229084294</v>
      </c>
      <c r="AG1864" s="120">
        <f>(POWER(AF1864,1/COUNTA($J$3:$J1864))-1)*360/28</f>
        <v>0.10870794921864459</v>
      </c>
    </row>
    <row r="1865" spans="20:33" x14ac:dyDescent="0.25">
      <c r="T1865" s="4">
        <f t="shared" si="301"/>
        <v>0.11244999999999999</v>
      </c>
      <c r="U1865" s="55">
        <f t="shared" si="302"/>
        <v>0</v>
      </c>
      <c r="V1865" s="55">
        <f t="shared" si="303"/>
        <v>0</v>
      </c>
      <c r="Y1865" s="55">
        <f t="shared" si="304"/>
        <v>0</v>
      </c>
      <c r="Z1865" s="55">
        <f t="shared" si="305"/>
        <v>0</v>
      </c>
      <c r="AA1865" s="55">
        <f t="shared" si="306"/>
        <v>9108916.2369551975</v>
      </c>
      <c r="AB1865" s="55">
        <f t="shared" si="307"/>
        <v>-9712254.5492930785</v>
      </c>
      <c r="AC1865" s="55">
        <f t="shared" si="308"/>
        <v>-603338.31233788095</v>
      </c>
      <c r="AD1865" s="55">
        <f t="shared" si="309"/>
        <v>0</v>
      </c>
      <c r="AE1865" s="14">
        <f t="shared" si="310"/>
        <v>1</v>
      </c>
      <c r="AF1865" s="14">
        <f>PRODUCT($AE$3:$AE1865)</f>
        <v>1.549318229084294</v>
      </c>
      <c r="AG1865" s="120">
        <f>(POWER(AF1865,1/COUNTA($J$3:$J1865))-1)*360/28</f>
        <v>0.10870794921864459</v>
      </c>
    </row>
    <row r="1866" spans="20:33" x14ac:dyDescent="0.25">
      <c r="T1866" s="4">
        <f t="shared" si="301"/>
        <v>0.11244999999999999</v>
      </c>
      <c r="U1866" s="55">
        <f t="shared" si="302"/>
        <v>0</v>
      </c>
      <c r="V1866" s="55">
        <f t="shared" si="303"/>
        <v>0</v>
      </c>
      <c r="Y1866" s="55">
        <f t="shared" si="304"/>
        <v>0</v>
      </c>
      <c r="Z1866" s="55">
        <f t="shared" si="305"/>
        <v>0</v>
      </c>
      <c r="AA1866" s="55">
        <f t="shared" si="306"/>
        <v>9108916.2369551975</v>
      </c>
      <c r="AB1866" s="55">
        <f t="shared" si="307"/>
        <v>-9712254.5492930785</v>
      </c>
      <c r="AC1866" s="55">
        <f t="shared" si="308"/>
        <v>-603338.31233788095</v>
      </c>
      <c r="AD1866" s="55">
        <f t="shared" si="309"/>
        <v>0</v>
      </c>
      <c r="AE1866" s="14">
        <f t="shared" si="310"/>
        <v>1</v>
      </c>
      <c r="AF1866" s="14">
        <f>PRODUCT($AE$3:$AE1866)</f>
        <v>1.549318229084294</v>
      </c>
      <c r="AG1866" s="120">
        <f>(POWER(AF1866,1/COUNTA($J$3:$J1866))-1)*360/28</f>
        <v>0.10870794921864459</v>
      </c>
    </row>
    <row r="1867" spans="20:33" x14ac:dyDescent="0.25">
      <c r="T1867" s="4">
        <f t="shared" si="301"/>
        <v>0.11244999999999999</v>
      </c>
      <c r="U1867" s="55">
        <f t="shared" si="302"/>
        <v>0</v>
      </c>
      <c r="V1867" s="55">
        <f t="shared" si="303"/>
        <v>0</v>
      </c>
      <c r="Y1867" s="55">
        <f t="shared" si="304"/>
        <v>0</v>
      </c>
      <c r="Z1867" s="55">
        <f t="shared" si="305"/>
        <v>0</v>
      </c>
      <c r="AA1867" s="55">
        <f t="shared" si="306"/>
        <v>9108916.2369551975</v>
      </c>
      <c r="AB1867" s="55">
        <f t="shared" si="307"/>
        <v>-9712254.5492930785</v>
      </c>
      <c r="AC1867" s="55">
        <f t="shared" si="308"/>
        <v>-603338.31233788095</v>
      </c>
      <c r="AD1867" s="55">
        <f t="shared" si="309"/>
        <v>0</v>
      </c>
      <c r="AE1867" s="14">
        <f t="shared" si="310"/>
        <v>1</v>
      </c>
      <c r="AF1867" s="14">
        <f>PRODUCT($AE$3:$AE1867)</f>
        <v>1.549318229084294</v>
      </c>
      <c r="AG1867" s="120">
        <f>(POWER(AF1867,1/COUNTA($J$3:$J1867))-1)*360/28</f>
        <v>0.10870794921864459</v>
      </c>
    </row>
    <row r="1868" spans="20:33" x14ac:dyDescent="0.25">
      <c r="T1868" s="4">
        <f t="shared" si="301"/>
        <v>0.11244999999999999</v>
      </c>
      <c r="U1868" s="55">
        <f t="shared" si="302"/>
        <v>0</v>
      </c>
      <c r="V1868" s="55">
        <f t="shared" si="303"/>
        <v>0</v>
      </c>
      <c r="Y1868" s="55">
        <f t="shared" si="304"/>
        <v>0</v>
      </c>
      <c r="Z1868" s="55">
        <f t="shared" si="305"/>
        <v>0</v>
      </c>
      <c r="AA1868" s="55">
        <f t="shared" si="306"/>
        <v>9108916.2369551975</v>
      </c>
      <c r="AB1868" s="55">
        <f t="shared" si="307"/>
        <v>-9712254.5492930785</v>
      </c>
      <c r="AC1868" s="55">
        <f t="shared" si="308"/>
        <v>-603338.31233788095</v>
      </c>
      <c r="AD1868" s="55">
        <f t="shared" si="309"/>
        <v>0</v>
      </c>
      <c r="AE1868" s="14">
        <f t="shared" si="310"/>
        <v>1</v>
      </c>
      <c r="AF1868" s="14">
        <f>PRODUCT($AE$3:$AE1868)</f>
        <v>1.549318229084294</v>
      </c>
      <c r="AG1868" s="120">
        <f>(POWER(AF1868,1/COUNTA($J$3:$J1868))-1)*360/28</f>
        <v>0.10870794921864459</v>
      </c>
    </row>
    <row r="1869" spans="20:33" x14ac:dyDescent="0.25">
      <c r="T1869" s="4">
        <f t="shared" si="301"/>
        <v>0.11244999999999999</v>
      </c>
      <c r="U1869" s="55">
        <f t="shared" si="302"/>
        <v>0</v>
      </c>
      <c r="V1869" s="55">
        <f t="shared" si="303"/>
        <v>0</v>
      </c>
      <c r="Y1869" s="55">
        <f t="shared" si="304"/>
        <v>0</v>
      </c>
      <c r="Z1869" s="55">
        <f t="shared" si="305"/>
        <v>0</v>
      </c>
      <c r="AA1869" s="55">
        <f t="shared" si="306"/>
        <v>9108916.2369551975</v>
      </c>
      <c r="AB1869" s="55">
        <f t="shared" si="307"/>
        <v>-9712254.5492930785</v>
      </c>
      <c r="AC1869" s="55">
        <f t="shared" si="308"/>
        <v>-603338.31233788095</v>
      </c>
      <c r="AD1869" s="55">
        <f t="shared" si="309"/>
        <v>0</v>
      </c>
      <c r="AE1869" s="14">
        <f t="shared" si="310"/>
        <v>1</v>
      </c>
      <c r="AF1869" s="14">
        <f>PRODUCT($AE$3:$AE1869)</f>
        <v>1.549318229084294</v>
      </c>
      <c r="AG1869" s="120">
        <f>(POWER(AF1869,1/COUNTA($J$3:$J1869))-1)*360/28</f>
        <v>0.10870794921864459</v>
      </c>
    </row>
    <row r="1870" spans="20:33" x14ac:dyDescent="0.25">
      <c r="T1870" s="4">
        <f t="shared" si="301"/>
        <v>0.11244999999999999</v>
      </c>
      <c r="U1870" s="55">
        <f t="shared" si="302"/>
        <v>0</v>
      </c>
      <c r="V1870" s="55">
        <f t="shared" si="303"/>
        <v>0</v>
      </c>
      <c r="Y1870" s="55">
        <f t="shared" si="304"/>
        <v>0</v>
      </c>
      <c r="Z1870" s="55">
        <f t="shared" si="305"/>
        <v>0</v>
      </c>
      <c r="AA1870" s="55">
        <f t="shared" si="306"/>
        <v>9108916.2369551975</v>
      </c>
      <c r="AB1870" s="55">
        <f t="shared" si="307"/>
        <v>-9712254.5492930785</v>
      </c>
      <c r="AC1870" s="55">
        <f t="shared" si="308"/>
        <v>-603338.31233788095</v>
      </c>
      <c r="AD1870" s="55">
        <f t="shared" si="309"/>
        <v>0</v>
      </c>
      <c r="AE1870" s="14">
        <f t="shared" si="310"/>
        <v>1</v>
      </c>
      <c r="AF1870" s="14">
        <f>PRODUCT($AE$3:$AE1870)</f>
        <v>1.549318229084294</v>
      </c>
      <c r="AG1870" s="120">
        <f>(POWER(AF1870,1/COUNTA($J$3:$J1870))-1)*360/28</f>
        <v>0.10870794921864459</v>
      </c>
    </row>
    <row r="1871" spans="20:33" x14ac:dyDescent="0.25">
      <c r="T1871" s="4">
        <f t="shared" si="301"/>
        <v>0.11244999999999999</v>
      </c>
      <c r="U1871" s="55">
        <f t="shared" si="302"/>
        <v>0</v>
      </c>
      <c r="V1871" s="55">
        <f t="shared" si="303"/>
        <v>0</v>
      </c>
      <c r="Y1871" s="55">
        <f t="shared" si="304"/>
        <v>0</v>
      </c>
      <c r="Z1871" s="55">
        <f t="shared" si="305"/>
        <v>0</v>
      </c>
      <c r="AA1871" s="55">
        <f t="shared" si="306"/>
        <v>9108916.2369551975</v>
      </c>
      <c r="AB1871" s="55">
        <f t="shared" si="307"/>
        <v>-9712254.5492930785</v>
      </c>
      <c r="AC1871" s="55">
        <f t="shared" si="308"/>
        <v>-603338.31233788095</v>
      </c>
      <c r="AD1871" s="55">
        <f t="shared" si="309"/>
        <v>0</v>
      </c>
      <c r="AE1871" s="14">
        <f t="shared" si="310"/>
        <v>1</v>
      </c>
      <c r="AF1871" s="14">
        <f>PRODUCT($AE$3:$AE1871)</f>
        <v>1.549318229084294</v>
      </c>
      <c r="AG1871" s="120">
        <f>(POWER(AF1871,1/COUNTA($J$3:$J1871))-1)*360/28</f>
        <v>0.10870794921864459</v>
      </c>
    </row>
    <row r="1872" spans="20:33" x14ac:dyDescent="0.25">
      <c r="T1872" s="4">
        <f t="shared" si="301"/>
        <v>0.11244999999999999</v>
      </c>
      <c r="U1872" s="55">
        <f t="shared" si="302"/>
        <v>0</v>
      </c>
      <c r="V1872" s="55">
        <f t="shared" si="303"/>
        <v>0</v>
      </c>
      <c r="Y1872" s="55">
        <f t="shared" si="304"/>
        <v>0</v>
      </c>
      <c r="Z1872" s="55">
        <f t="shared" si="305"/>
        <v>0</v>
      </c>
      <c r="AA1872" s="55">
        <f t="shared" si="306"/>
        <v>9108916.2369551975</v>
      </c>
      <c r="AB1872" s="55">
        <f t="shared" si="307"/>
        <v>-9712254.5492930785</v>
      </c>
      <c r="AC1872" s="55">
        <f t="shared" si="308"/>
        <v>-603338.31233788095</v>
      </c>
      <c r="AD1872" s="55">
        <f t="shared" si="309"/>
        <v>0</v>
      </c>
      <c r="AE1872" s="14">
        <f t="shared" si="310"/>
        <v>1</v>
      </c>
      <c r="AF1872" s="14">
        <f>PRODUCT($AE$3:$AE1872)</f>
        <v>1.549318229084294</v>
      </c>
      <c r="AG1872" s="120">
        <f>(POWER(AF1872,1/COUNTA($J$3:$J1872))-1)*360/28</f>
        <v>0.10870794921864459</v>
      </c>
    </row>
    <row r="1873" spans="20:33" x14ac:dyDescent="0.25">
      <c r="T1873" s="4">
        <f t="shared" si="301"/>
        <v>0.11244999999999999</v>
      </c>
      <c r="U1873" s="55">
        <f t="shared" si="302"/>
        <v>0</v>
      </c>
      <c r="V1873" s="55">
        <f t="shared" si="303"/>
        <v>0</v>
      </c>
      <c r="Y1873" s="55">
        <f t="shared" si="304"/>
        <v>0</v>
      </c>
      <c r="Z1873" s="55">
        <f t="shared" si="305"/>
        <v>0</v>
      </c>
      <c r="AA1873" s="55">
        <f t="shared" si="306"/>
        <v>9108916.2369551975</v>
      </c>
      <c r="AB1873" s="55">
        <f t="shared" si="307"/>
        <v>-9712254.5492930785</v>
      </c>
      <c r="AC1873" s="55">
        <f t="shared" si="308"/>
        <v>-603338.31233788095</v>
      </c>
      <c r="AD1873" s="55">
        <f t="shared" si="309"/>
        <v>0</v>
      </c>
      <c r="AE1873" s="14">
        <f t="shared" si="310"/>
        <v>1</v>
      </c>
      <c r="AF1873" s="14">
        <f>PRODUCT($AE$3:$AE1873)</f>
        <v>1.549318229084294</v>
      </c>
      <c r="AG1873" s="120">
        <f>(POWER(AF1873,1/COUNTA($J$3:$J1873))-1)*360/28</f>
        <v>0.10870794921864459</v>
      </c>
    </row>
    <row r="1874" spans="20:33" x14ac:dyDescent="0.25">
      <c r="T1874" s="4">
        <f t="shared" si="301"/>
        <v>0.11244999999999999</v>
      </c>
      <c r="U1874" s="55">
        <f t="shared" si="302"/>
        <v>0</v>
      </c>
      <c r="V1874" s="55">
        <f t="shared" si="303"/>
        <v>0</v>
      </c>
      <c r="Y1874" s="55">
        <f t="shared" si="304"/>
        <v>0</v>
      </c>
      <c r="Z1874" s="55">
        <f t="shared" si="305"/>
        <v>0</v>
      </c>
      <c r="AA1874" s="55">
        <f t="shared" si="306"/>
        <v>9108916.2369551975</v>
      </c>
      <c r="AB1874" s="55">
        <f t="shared" si="307"/>
        <v>-9712254.5492930785</v>
      </c>
      <c r="AC1874" s="55">
        <f t="shared" si="308"/>
        <v>-603338.31233788095</v>
      </c>
      <c r="AD1874" s="55">
        <f t="shared" si="309"/>
        <v>0</v>
      </c>
      <c r="AE1874" s="14">
        <f t="shared" si="310"/>
        <v>1</v>
      </c>
      <c r="AF1874" s="14">
        <f>PRODUCT($AE$3:$AE1874)</f>
        <v>1.549318229084294</v>
      </c>
      <c r="AG1874" s="120">
        <f>(POWER(AF1874,1/COUNTA($J$3:$J1874))-1)*360/28</f>
        <v>0.10870794921864459</v>
      </c>
    </row>
    <row r="1875" spans="20:33" x14ac:dyDescent="0.25">
      <c r="T1875" s="4">
        <f t="shared" si="301"/>
        <v>0.11244999999999999</v>
      </c>
      <c r="U1875" s="55">
        <f t="shared" si="302"/>
        <v>0</v>
      </c>
      <c r="V1875" s="55">
        <f t="shared" si="303"/>
        <v>0</v>
      </c>
      <c r="Y1875" s="55">
        <f t="shared" si="304"/>
        <v>0</v>
      </c>
      <c r="Z1875" s="55">
        <f t="shared" si="305"/>
        <v>0</v>
      </c>
      <c r="AA1875" s="55">
        <f t="shared" si="306"/>
        <v>9108916.2369551975</v>
      </c>
      <c r="AB1875" s="55">
        <f t="shared" si="307"/>
        <v>-9712254.5492930785</v>
      </c>
      <c r="AC1875" s="55">
        <f t="shared" si="308"/>
        <v>-603338.31233788095</v>
      </c>
      <c r="AD1875" s="55">
        <f t="shared" si="309"/>
        <v>0</v>
      </c>
      <c r="AE1875" s="14">
        <f t="shared" si="310"/>
        <v>1</v>
      </c>
      <c r="AF1875" s="14">
        <f>PRODUCT($AE$3:$AE1875)</f>
        <v>1.549318229084294</v>
      </c>
      <c r="AG1875" s="120">
        <f>(POWER(AF1875,1/COUNTA($J$3:$J1875))-1)*360/28</f>
        <v>0.10870794921864459</v>
      </c>
    </row>
    <row r="1876" spans="20:33" x14ac:dyDescent="0.25">
      <c r="T1876" s="4">
        <f t="shared" si="301"/>
        <v>0.11244999999999999</v>
      </c>
      <c r="U1876" s="55">
        <f t="shared" si="302"/>
        <v>0</v>
      </c>
      <c r="V1876" s="55">
        <f t="shared" si="303"/>
        <v>0</v>
      </c>
      <c r="Y1876" s="55">
        <f t="shared" si="304"/>
        <v>0</v>
      </c>
      <c r="Z1876" s="55">
        <f t="shared" si="305"/>
        <v>0</v>
      </c>
      <c r="AA1876" s="55">
        <f t="shared" si="306"/>
        <v>9108916.2369551975</v>
      </c>
      <c r="AB1876" s="55">
        <f t="shared" si="307"/>
        <v>-9712254.5492930785</v>
      </c>
      <c r="AC1876" s="55">
        <f t="shared" si="308"/>
        <v>-603338.31233788095</v>
      </c>
      <c r="AD1876" s="55">
        <f t="shared" si="309"/>
        <v>0</v>
      </c>
      <c r="AE1876" s="14">
        <f t="shared" si="310"/>
        <v>1</v>
      </c>
      <c r="AF1876" s="14">
        <f>PRODUCT($AE$3:$AE1876)</f>
        <v>1.549318229084294</v>
      </c>
      <c r="AG1876" s="120">
        <f>(POWER(AF1876,1/COUNTA($J$3:$J1876))-1)*360/28</f>
        <v>0.10870794921864459</v>
      </c>
    </row>
    <row r="1877" spans="20:33" x14ac:dyDescent="0.25">
      <c r="T1877" s="4">
        <f t="shared" si="301"/>
        <v>0.11244999999999999</v>
      </c>
      <c r="U1877" s="55">
        <f t="shared" si="302"/>
        <v>0</v>
      </c>
      <c r="V1877" s="55">
        <f t="shared" si="303"/>
        <v>0</v>
      </c>
      <c r="Y1877" s="55">
        <f t="shared" si="304"/>
        <v>0</v>
      </c>
      <c r="Z1877" s="55">
        <f t="shared" si="305"/>
        <v>0</v>
      </c>
      <c r="AA1877" s="55">
        <f t="shared" si="306"/>
        <v>9108916.2369551975</v>
      </c>
      <c r="AB1877" s="55">
        <f t="shared" si="307"/>
        <v>-9712254.5492930785</v>
      </c>
      <c r="AC1877" s="55">
        <f t="shared" si="308"/>
        <v>-603338.31233788095</v>
      </c>
      <c r="AD1877" s="55">
        <f t="shared" si="309"/>
        <v>0</v>
      </c>
      <c r="AE1877" s="14">
        <f t="shared" si="310"/>
        <v>1</v>
      </c>
      <c r="AF1877" s="14">
        <f>PRODUCT($AE$3:$AE1877)</f>
        <v>1.549318229084294</v>
      </c>
      <c r="AG1877" s="120">
        <f>(POWER(AF1877,1/COUNTA($J$3:$J1877))-1)*360/28</f>
        <v>0.10870794921864459</v>
      </c>
    </row>
    <row r="1878" spans="20:33" x14ac:dyDescent="0.25">
      <c r="T1878" s="4">
        <f t="shared" si="301"/>
        <v>0.11244999999999999</v>
      </c>
      <c r="U1878" s="55">
        <f t="shared" si="302"/>
        <v>0</v>
      </c>
      <c r="V1878" s="55">
        <f t="shared" si="303"/>
        <v>0</v>
      </c>
      <c r="Y1878" s="55">
        <f t="shared" si="304"/>
        <v>0</v>
      </c>
      <c r="Z1878" s="55">
        <f t="shared" si="305"/>
        <v>0</v>
      </c>
      <c r="AA1878" s="55">
        <f t="shared" si="306"/>
        <v>9108916.2369551975</v>
      </c>
      <c r="AB1878" s="55">
        <f t="shared" si="307"/>
        <v>-9712254.5492930785</v>
      </c>
      <c r="AC1878" s="55">
        <f t="shared" si="308"/>
        <v>-603338.31233788095</v>
      </c>
      <c r="AD1878" s="55">
        <f t="shared" si="309"/>
        <v>0</v>
      </c>
      <c r="AE1878" s="14">
        <f t="shared" si="310"/>
        <v>1</v>
      </c>
      <c r="AF1878" s="14">
        <f>PRODUCT($AE$3:$AE1878)</f>
        <v>1.549318229084294</v>
      </c>
      <c r="AG1878" s="120">
        <f>(POWER(AF1878,1/COUNTA($J$3:$J1878))-1)*360/28</f>
        <v>0.10870794921864459</v>
      </c>
    </row>
    <row r="1879" spans="20:33" x14ac:dyDescent="0.25">
      <c r="T1879" s="4">
        <f t="shared" si="301"/>
        <v>0.11244999999999999</v>
      </c>
      <c r="U1879" s="55">
        <f t="shared" si="302"/>
        <v>0</v>
      </c>
      <c r="V1879" s="55">
        <f t="shared" si="303"/>
        <v>0</v>
      </c>
      <c r="Y1879" s="55">
        <f t="shared" si="304"/>
        <v>0</v>
      </c>
      <c r="Z1879" s="55">
        <f t="shared" si="305"/>
        <v>0</v>
      </c>
      <c r="AA1879" s="55">
        <f t="shared" si="306"/>
        <v>9108916.2369551975</v>
      </c>
      <c r="AB1879" s="55">
        <f t="shared" si="307"/>
        <v>-9712254.5492930785</v>
      </c>
      <c r="AC1879" s="55">
        <f t="shared" si="308"/>
        <v>-603338.31233788095</v>
      </c>
      <c r="AD1879" s="55">
        <f t="shared" si="309"/>
        <v>0</v>
      </c>
      <c r="AE1879" s="14">
        <f t="shared" si="310"/>
        <v>1</v>
      </c>
      <c r="AF1879" s="14">
        <f>PRODUCT($AE$3:$AE1879)</f>
        <v>1.549318229084294</v>
      </c>
      <c r="AG1879" s="120">
        <f>(POWER(AF1879,1/COUNTA($J$3:$J1879))-1)*360/28</f>
        <v>0.10870794921864459</v>
      </c>
    </row>
    <row r="1880" spans="20:33" x14ac:dyDescent="0.25">
      <c r="T1880" s="4">
        <f t="shared" si="301"/>
        <v>0.11244999999999999</v>
      </c>
      <c r="U1880" s="55">
        <f t="shared" si="302"/>
        <v>0</v>
      </c>
      <c r="V1880" s="55">
        <f t="shared" si="303"/>
        <v>0</v>
      </c>
      <c r="Y1880" s="55">
        <f t="shared" si="304"/>
        <v>0</v>
      </c>
      <c r="Z1880" s="55">
        <f t="shared" si="305"/>
        <v>0</v>
      </c>
      <c r="AA1880" s="55">
        <f t="shared" si="306"/>
        <v>9108916.2369551975</v>
      </c>
      <c r="AB1880" s="55">
        <f t="shared" si="307"/>
        <v>-9712254.5492930785</v>
      </c>
      <c r="AC1880" s="55">
        <f t="shared" si="308"/>
        <v>-603338.31233788095</v>
      </c>
      <c r="AD1880" s="55">
        <f t="shared" si="309"/>
        <v>0</v>
      </c>
      <c r="AE1880" s="14">
        <f t="shared" si="310"/>
        <v>1</v>
      </c>
      <c r="AF1880" s="14">
        <f>PRODUCT($AE$3:$AE1880)</f>
        <v>1.549318229084294</v>
      </c>
      <c r="AG1880" s="120">
        <f>(POWER(AF1880,1/COUNTA($J$3:$J1880))-1)*360/28</f>
        <v>0.10870794921864459</v>
      </c>
    </row>
    <row r="1881" spans="20:33" x14ac:dyDescent="0.25">
      <c r="T1881" s="4">
        <f t="shared" si="301"/>
        <v>0.11244999999999999</v>
      </c>
      <c r="U1881" s="55">
        <f t="shared" si="302"/>
        <v>0</v>
      </c>
      <c r="V1881" s="55">
        <f t="shared" si="303"/>
        <v>0</v>
      </c>
      <c r="Y1881" s="55">
        <f t="shared" si="304"/>
        <v>0</v>
      </c>
      <c r="Z1881" s="55">
        <f t="shared" si="305"/>
        <v>0</v>
      </c>
      <c r="AA1881" s="55">
        <f t="shared" si="306"/>
        <v>9108916.2369551975</v>
      </c>
      <c r="AB1881" s="55">
        <f t="shared" si="307"/>
        <v>-9712254.5492930785</v>
      </c>
      <c r="AC1881" s="55">
        <f t="shared" si="308"/>
        <v>-603338.31233788095</v>
      </c>
      <c r="AD1881" s="55">
        <f t="shared" si="309"/>
        <v>0</v>
      </c>
      <c r="AE1881" s="14">
        <f t="shared" si="310"/>
        <v>1</v>
      </c>
      <c r="AF1881" s="14">
        <f>PRODUCT($AE$3:$AE1881)</f>
        <v>1.549318229084294</v>
      </c>
      <c r="AG1881" s="120">
        <f>(POWER(AF1881,1/COUNTA($J$3:$J1881))-1)*360/28</f>
        <v>0.10870794921864459</v>
      </c>
    </row>
    <row r="1882" spans="20:33" x14ac:dyDescent="0.25">
      <c r="T1882" s="4">
        <f t="shared" si="301"/>
        <v>0.11244999999999999</v>
      </c>
      <c r="U1882" s="55">
        <f t="shared" si="302"/>
        <v>0</v>
      </c>
      <c r="V1882" s="55">
        <f t="shared" si="303"/>
        <v>0</v>
      </c>
      <c r="Y1882" s="55">
        <f t="shared" si="304"/>
        <v>0</v>
      </c>
      <c r="Z1882" s="55">
        <f t="shared" si="305"/>
        <v>0</v>
      </c>
      <c r="AA1882" s="55">
        <f t="shared" si="306"/>
        <v>9108916.2369551975</v>
      </c>
      <c r="AB1882" s="55">
        <f t="shared" si="307"/>
        <v>-9712254.5492930785</v>
      </c>
      <c r="AC1882" s="55">
        <f t="shared" si="308"/>
        <v>-603338.31233788095</v>
      </c>
      <c r="AD1882" s="55">
        <f t="shared" si="309"/>
        <v>0</v>
      </c>
      <c r="AE1882" s="14">
        <f t="shared" si="310"/>
        <v>1</v>
      </c>
      <c r="AF1882" s="14">
        <f>PRODUCT($AE$3:$AE1882)</f>
        <v>1.549318229084294</v>
      </c>
      <c r="AG1882" s="120">
        <f>(POWER(AF1882,1/COUNTA($J$3:$J1882))-1)*360/28</f>
        <v>0.10870794921864459</v>
      </c>
    </row>
    <row r="1883" spans="20:33" x14ac:dyDescent="0.25">
      <c r="T1883" s="4">
        <f t="shared" si="301"/>
        <v>0.11244999999999999</v>
      </c>
      <c r="U1883" s="55">
        <f t="shared" si="302"/>
        <v>0</v>
      </c>
      <c r="V1883" s="55">
        <f t="shared" si="303"/>
        <v>0</v>
      </c>
      <c r="Y1883" s="55">
        <f t="shared" si="304"/>
        <v>0</v>
      </c>
      <c r="Z1883" s="55">
        <f t="shared" si="305"/>
        <v>0</v>
      </c>
      <c r="AA1883" s="55">
        <f t="shared" si="306"/>
        <v>9108916.2369551975</v>
      </c>
      <c r="AB1883" s="55">
        <f t="shared" si="307"/>
        <v>-9712254.5492930785</v>
      </c>
      <c r="AC1883" s="55">
        <f t="shared" si="308"/>
        <v>-603338.31233788095</v>
      </c>
      <c r="AD1883" s="55">
        <f t="shared" si="309"/>
        <v>0</v>
      </c>
      <c r="AE1883" s="14">
        <f t="shared" si="310"/>
        <v>1</v>
      </c>
      <c r="AF1883" s="14">
        <f>PRODUCT($AE$3:$AE1883)</f>
        <v>1.549318229084294</v>
      </c>
      <c r="AG1883" s="120">
        <f>(POWER(AF1883,1/COUNTA($J$3:$J1883))-1)*360/28</f>
        <v>0.10870794921864459</v>
      </c>
    </row>
    <row r="1884" spans="20:33" x14ac:dyDescent="0.25">
      <c r="T1884" s="4">
        <f t="shared" si="301"/>
        <v>0.11244999999999999</v>
      </c>
      <c r="U1884" s="55">
        <f t="shared" si="302"/>
        <v>0</v>
      </c>
      <c r="V1884" s="55">
        <f t="shared" si="303"/>
        <v>0</v>
      </c>
      <c r="Y1884" s="55">
        <f t="shared" si="304"/>
        <v>0</v>
      </c>
      <c r="Z1884" s="55">
        <f t="shared" si="305"/>
        <v>0</v>
      </c>
      <c r="AA1884" s="55">
        <f t="shared" si="306"/>
        <v>9108916.2369551975</v>
      </c>
      <c r="AB1884" s="55">
        <f t="shared" si="307"/>
        <v>-9712254.5492930785</v>
      </c>
      <c r="AC1884" s="55">
        <f t="shared" si="308"/>
        <v>-603338.31233788095</v>
      </c>
      <c r="AD1884" s="55">
        <f t="shared" si="309"/>
        <v>0</v>
      </c>
      <c r="AE1884" s="14">
        <f t="shared" si="310"/>
        <v>1</v>
      </c>
      <c r="AF1884" s="14">
        <f>PRODUCT($AE$3:$AE1884)</f>
        <v>1.549318229084294</v>
      </c>
      <c r="AG1884" s="120">
        <f>(POWER(AF1884,1/COUNTA($J$3:$J1884))-1)*360/28</f>
        <v>0.10870794921864459</v>
      </c>
    </row>
    <row r="1885" spans="20:33" x14ac:dyDescent="0.25">
      <c r="T1885" s="4">
        <f t="shared" si="301"/>
        <v>0.11244999999999999</v>
      </c>
      <c r="U1885" s="55">
        <f t="shared" si="302"/>
        <v>0</v>
      </c>
      <c r="V1885" s="55">
        <f t="shared" si="303"/>
        <v>0</v>
      </c>
      <c r="Y1885" s="55">
        <f t="shared" si="304"/>
        <v>0</v>
      </c>
      <c r="Z1885" s="55">
        <f t="shared" si="305"/>
        <v>0</v>
      </c>
      <c r="AA1885" s="55">
        <f t="shared" si="306"/>
        <v>9108916.2369551975</v>
      </c>
      <c r="AB1885" s="55">
        <f t="shared" si="307"/>
        <v>-9712254.5492930785</v>
      </c>
      <c r="AC1885" s="55">
        <f t="shared" si="308"/>
        <v>-603338.31233788095</v>
      </c>
      <c r="AD1885" s="55">
        <f t="shared" si="309"/>
        <v>0</v>
      </c>
      <c r="AE1885" s="14">
        <f t="shared" si="310"/>
        <v>1</v>
      </c>
      <c r="AF1885" s="14">
        <f>PRODUCT($AE$3:$AE1885)</f>
        <v>1.549318229084294</v>
      </c>
      <c r="AG1885" s="120">
        <f>(POWER(AF1885,1/COUNTA($J$3:$J1885))-1)*360/28</f>
        <v>0.10870794921864459</v>
      </c>
    </row>
    <row r="1886" spans="20:33" x14ac:dyDescent="0.25">
      <c r="T1886" s="4">
        <f t="shared" si="301"/>
        <v>0.11244999999999999</v>
      </c>
      <c r="U1886" s="55">
        <f t="shared" si="302"/>
        <v>0</v>
      </c>
      <c r="V1886" s="55">
        <f t="shared" si="303"/>
        <v>0</v>
      </c>
      <c r="Y1886" s="55">
        <f t="shared" si="304"/>
        <v>0</v>
      </c>
      <c r="Z1886" s="55">
        <f t="shared" si="305"/>
        <v>0</v>
      </c>
      <c r="AA1886" s="55">
        <f t="shared" si="306"/>
        <v>9108916.2369551975</v>
      </c>
      <c r="AB1886" s="55">
        <f t="shared" si="307"/>
        <v>-9712254.5492930785</v>
      </c>
      <c r="AC1886" s="55">
        <f t="shared" si="308"/>
        <v>-603338.31233788095</v>
      </c>
      <c r="AD1886" s="55">
        <f t="shared" si="309"/>
        <v>0</v>
      </c>
      <c r="AE1886" s="14">
        <f t="shared" si="310"/>
        <v>1</v>
      </c>
      <c r="AF1886" s="14">
        <f>PRODUCT($AE$3:$AE1886)</f>
        <v>1.549318229084294</v>
      </c>
      <c r="AG1886" s="120">
        <f>(POWER(AF1886,1/COUNTA($J$3:$J1886))-1)*360/28</f>
        <v>0.10870794921864459</v>
      </c>
    </row>
    <row r="1887" spans="20:33" x14ac:dyDescent="0.25">
      <c r="T1887" s="4">
        <f t="shared" si="301"/>
        <v>0.11244999999999999</v>
      </c>
      <c r="U1887" s="55">
        <f t="shared" si="302"/>
        <v>0</v>
      </c>
      <c r="V1887" s="55">
        <f t="shared" si="303"/>
        <v>0</v>
      </c>
      <c r="Y1887" s="55">
        <f t="shared" si="304"/>
        <v>0</v>
      </c>
      <c r="Z1887" s="55">
        <f t="shared" si="305"/>
        <v>0</v>
      </c>
      <c r="AA1887" s="55">
        <f t="shared" si="306"/>
        <v>9108916.2369551975</v>
      </c>
      <c r="AB1887" s="55">
        <f t="shared" si="307"/>
        <v>-9712254.5492930785</v>
      </c>
      <c r="AC1887" s="55">
        <f t="shared" si="308"/>
        <v>-603338.31233788095</v>
      </c>
      <c r="AD1887" s="55">
        <f t="shared" si="309"/>
        <v>0</v>
      </c>
      <c r="AE1887" s="14">
        <f t="shared" si="310"/>
        <v>1</v>
      </c>
      <c r="AF1887" s="14">
        <f>PRODUCT($AE$3:$AE1887)</f>
        <v>1.549318229084294</v>
      </c>
      <c r="AG1887" s="120">
        <f>(POWER(AF1887,1/COUNTA($J$3:$J1887))-1)*360/28</f>
        <v>0.10870794921864459</v>
      </c>
    </row>
    <row r="1888" spans="20:33" x14ac:dyDescent="0.25">
      <c r="T1888" s="4">
        <f t="shared" si="301"/>
        <v>0.11244999999999999</v>
      </c>
      <c r="U1888" s="55">
        <f t="shared" si="302"/>
        <v>0</v>
      </c>
      <c r="V1888" s="55">
        <f t="shared" si="303"/>
        <v>0</v>
      </c>
      <c r="Y1888" s="55">
        <f t="shared" si="304"/>
        <v>0</v>
      </c>
      <c r="Z1888" s="55">
        <f t="shared" si="305"/>
        <v>0</v>
      </c>
      <c r="AA1888" s="55">
        <f t="shared" si="306"/>
        <v>9108916.2369551975</v>
      </c>
      <c r="AB1888" s="55">
        <f t="shared" si="307"/>
        <v>-9712254.5492930785</v>
      </c>
      <c r="AC1888" s="55">
        <f t="shared" si="308"/>
        <v>-603338.31233788095</v>
      </c>
      <c r="AD1888" s="55">
        <f t="shared" si="309"/>
        <v>0</v>
      </c>
      <c r="AE1888" s="14">
        <f t="shared" si="310"/>
        <v>1</v>
      </c>
      <c r="AF1888" s="14">
        <f>PRODUCT($AE$3:$AE1888)</f>
        <v>1.549318229084294</v>
      </c>
      <c r="AG1888" s="120">
        <f>(POWER(AF1888,1/COUNTA($J$3:$J1888))-1)*360/28</f>
        <v>0.10870794921864459</v>
      </c>
    </row>
    <row r="1889" spans="20:33" x14ac:dyDescent="0.25">
      <c r="T1889" s="4">
        <f t="shared" si="301"/>
        <v>0.11244999999999999</v>
      </c>
      <c r="U1889" s="55">
        <f t="shared" si="302"/>
        <v>0</v>
      </c>
      <c r="V1889" s="55">
        <f t="shared" si="303"/>
        <v>0</v>
      </c>
      <c r="Y1889" s="55">
        <f t="shared" si="304"/>
        <v>0</v>
      </c>
      <c r="Z1889" s="55">
        <f t="shared" si="305"/>
        <v>0</v>
      </c>
      <c r="AA1889" s="55">
        <f t="shared" si="306"/>
        <v>9108916.2369551975</v>
      </c>
      <c r="AB1889" s="55">
        <f t="shared" si="307"/>
        <v>-9712254.5492930785</v>
      </c>
      <c r="AC1889" s="55">
        <f t="shared" si="308"/>
        <v>-603338.31233788095</v>
      </c>
      <c r="AD1889" s="55">
        <f t="shared" si="309"/>
        <v>0</v>
      </c>
      <c r="AE1889" s="14">
        <f t="shared" si="310"/>
        <v>1</v>
      </c>
      <c r="AF1889" s="14">
        <f>PRODUCT($AE$3:$AE1889)</f>
        <v>1.549318229084294</v>
      </c>
      <c r="AG1889" s="120">
        <f>(POWER(AF1889,1/COUNTA($J$3:$J1889))-1)*360/28</f>
        <v>0.10870794921864459</v>
      </c>
    </row>
    <row r="1890" spans="20:33" x14ac:dyDescent="0.25">
      <c r="T1890" s="4">
        <f t="shared" si="301"/>
        <v>0.11244999999999999</v>
      </c>
      <c r="U1890" s="55">
        <f t="shared" si="302"/>
        <v>0</v>
      </c>
      <c r="V1890" s="55">
        <f t="shared" si="303"/>
        <v>0</v>
      </c>
      <c r="Y1890" s="55">
        <f t="shared" si="304"/>
        <v>0</v>
      </c>
      <c r="Z1890" s="55">
        <f t="shared" si="305"/>
        <v>0</v>
      </c>
      <c r="AA1890" s="55">
        <f t="shared" si="306"/>
        <v>9108916.2369551975</v>
      </c>
      <c r="AB1890" s="55">
        <f t="shared" si="307"/>
        <v>-9712254.5492930785</v>
      </c>
      <c r="AC1890" s="55">
        <f t="shared" si="308"/>
        <v>-603338.31233788095</v>
      </c>
      <c r="AD1890" s="55">
        <f t="shared" si="309"/>
        <v>0</v>
      </c>
      <c r="AE1890" s="14">
        <f t="shared" si="310"/>
        <v>1</v>
      </c>
      <c r="AF1890" s="14">
        <f>PRODUCT($AE$3:$AE1890)</f>
        <v>1.549318229084294</v>
      </c>
      <c r="AG1890" s="120">
        <f>(POWER(AF1890,1/COUNTA($J$3:$J1890))-1)*360/28</f>
        <v>0.10870794921864459</v>
      </c>
    </row>
    <row r="1891" spans="20:33" x14ac:dyDescent="0.25">
      <c r="T1891" s="4">
        <f t="shared" si="301"/>
        <v>0.11244999999999999</v>
      </c>
      <c r="U1891" s="55">
        <f t="shared" si="302"/>
        <v>0</v>
      </c>
      <c r="V1891" s="55">
        <f t="shared" si="303"/>
        <v>0</v>
      </c>
      <c r="Y1891" s="55">
        <f t="shared" si="304"/>
        <v>0</v>
      </c>
      <c r="Z1891" s="55">
        <f t="shared" si="305"/>
        <v>0</v>
      </c>
      <c r="AA1891" s="55">
        <f t="shared" si="306"/>
        <v>9108916.2369551975</v>
      </c>
      <c r="AB1891" s="55">
        <f t="shared" si="307"/>
        <v>-9712254.5492930785</v>
      </c>
      <c r="AC1891" s="55">
        <f t="shared" si="308"/>
        <v>-603338.31233788095</v>
      </c>
      <c r="AD1891" s="55">
        <f t="shared" si="309"/>
        <v>0</v>
      </c>
      <c r="AE1891" s="14">
        <f t="shared" si="310"/>
        <v>1</v>
      </c>
      <c r="AF1891" s="14">
        <f>PRODUCT($AE$3:$AE1891)</f>
        <v>1.549318229084294</v>
      </c>
      <c r="AG1891" s="120">
        <f>(POWER(AF1891,1/COUNTA($J$3:$J1891))-1)*360/28</f>
        <v>0.10870794921864459</v>
      </c>
    </row>
    <row r="1892" spans="20:33" x14ac:dyDescent="0.25">
      <c r="T1892" s="4">
        <f t="shared" si="301"/>
        <v>0.11244999999999999</v>
      </c>
      <c r="U1892" s="55">
        <f t="shared" si="302"/>
        <v>0</v>
      </c>
      <c r="V1892" s="55">
        <f t="shared" si="303"/>
        <v>0</v>
      </c>
      <c r="Y1892" s="55">
        <f t="shared" si="304"/>
        <v>0</v>
      </c>
      <c r="Z1892" s="55">
        <f t="shared" si="305"/>
        <v>0</v>
      </c>
      <c r="AA1892" s="55">
        <f t="shared" si="306"/>
        <v>9108916.2369551975</v>
      </c>
      <c r="AB1892" s="55">
        <f t="shared" si="307"/>
        <v>-9712254.5492930785</v>
      </c>
      <c r="AC1892" s="55">
        <f t="shared" si="308"/>
        <v>-603338.31233788095</v>
      </c>
      <c r="AD1892" s="55">
        <f t="shared" si="309"/>
        <v>0</v>
      </c>
      <c r="AE1892" s="14">
        <f t="shared" si="310"/>
        <v>1</v>
      </c>
      <c r="AF1892" s="14">
        <f>PRODUCT($AE$3:$AE1892)</f>
        <v>1.549318229084294</v>
      </c>
      <c r="AG1892" s="120">
        <f>(POWER(AF1892,1/COUNTA($J$3:$J1892))-1)*360/28</f>
        <v>0.10870794921864459</v>
      </c>
    </row>
    <row r="1893" spans="20:33" x14ac:dyDescent="0.25">
      <c r="T1893" s="4">
        <f t="shared" si="301"/>
        <v>0.11244999999999999</v>
      </c>
      <c r="U1893" s="55">
        <f t="shared" si="302"/>
        <v>0</v>
      </c>
      <c r="V1893" s="55">
        <f t="shared" si="303"/>
        <v>0</v>
      </c>
      <c r="Y1893" s="55">
        <f t="shared" si="304"/>
        <v>0</v>
      </c>
      <c r="Z1893" s="55">
        <f t="shared" si="305"/>
        <v>0</v>
      </c>
      <c r="AA1893" s="55">
        <f t="shared" si="306"/>
        <v>9108916.2369551975</v>
      </c>
      <c r="AB1893" s="55">
        <f t="shared" si="307"/>
        <v>-9712254.5492930785</v>
      </c>
      <c r="AC1893" s="55">
        <f t="shared" si="308"/>
        <v>-603338.31233788095</v>
      </c>
      <c r="AD1893" s="55">
        <f t="shared" si="309"/>
        <v>0</v>
      </c>
      <c r="AE1893" s="14">
        <f t="shared" si="310"/>
        <v>1</v>
      </c>
      <c r="AF1893" s="14">
        <f>PRODUCT($AE$3:$AE1893)</f>
        <v>1.549318229084294</v>
      </c>
      <c r="AG1893" s="120">
        <f>(POWER(AF1893,1/COUNTA($J$3:$J1893))-1)*360/28</f>
        <v>0.10870794921864459</v>
      </c>
    </row>
    <row r="1894" spans="20:33" x14ac:dyDescent="0.25">
      <c r="T1894" s="4">
        <f t="shared" si="301"/>
        <v>0.11244999999999999</v>
      </c>
      <c r="U1894" s="55">
        <f t="shared" si="302"/>
        <v>0</v>
      </c>
      <c r="V1894" s="55">
        <f t="shared" si="303"/>
        <v>0</v>
      </c>
      <c r="Y1894" s="55">
        <f t="shared" si="304"/>
        <v>0</v>
      </c>
      <c r="Z1894" s="55">
        <f t="shared" si="305"/>
        <v>0</v>
      </c>
      <c r="AA1894" s="55">
        <f t="shared" si="306"/>
        <v>9108916.2369551975</v>
      </c>
      <c r="AB1894" s="55">
        <f t="shared" si="307"/>
        <v>-9712254.5492930785</v>
      </c>
      <c r="AC1894" s="55">
        <f t="shared" si="308"/>
        <v>-603338.31233788095</v>
      </c>
      <c r="AD1894" s="55">
        <f t="shared" si="309"/>
        <v>0</v>
      </c>
      <c r="AE1894" s="14">
        <f t="shared" si="310"/>
        <v>1</v>
      </c>
      <c r="AF1894" s="14">
        <f>PRODUCT($AE$3:$AE1894)</f>
        <v>1.549318229084294</v>
      </c>
      <c r="AG1894" s="120">
        <f>(POWER(AF1894,1/COUNTA($J$3:$J1894))-1)*360/28</f>
        <v>0.10870794921864459</v>
      </c>
    </row>
    <row r="1895" spans="20:33" x14ac:dyDescent="0.25">
      <c r="T1895" s="4">
        <f t="shared" si="301"/>
        <v>0.11244999999999999</v>
      </c>
      <c r="U1895" s="55">
        <f t="shared" si="302"/>
        <v>0</v>
      </c>
      <c r="V1895" s="55">
        <f t="shared" si="303"/>
        <v>0</v>
      </c>
      <c r="Y1895" s="55">
        <f t="shared" si="304"/>
        <v>0</v>
      </c>
      <c r="Z1895" s="55">
        <f t="shared" si="305"/>
        <v>0</v>
      </c>
      <c r="AA1895" s="55">
        <f t="shared" si="306"/>
        <v>9108916.2369551975</v>
      </c>
      <c r="AB1895" s="55">
        <f t="shared" si="307"/>
        <v>-9712254.5492930785</v>
      </c>
      <c r="AC1895" s="55">
        <f t="shared" si="308"/>
        <v>-603338.31233788095</v>
      </c>
      <c r="AD1895" s="55">
        <f t="shared" si="309"/>
        <v>0</v>
      </c>
      <c r="AE1895" s="14">
        <f t="shared" si="310"/>
        <v>1</v>
      </c>
      <c r="AF1895" s="14">
        <f>PRODUCT($AE$3:$AE1895)</f>
        <v>1.549318229084294</v>
      </c>
      <c r="AG1895" s="120">
        <f>(POWER(AF1895,1/COUNTA($J$3:$J1895))-1)*360/28</f>
        <v>0.10870794921864459</v>
      </c>
    </row>
    <row r="1896" spans="20:33" x14ac:dyDescent="0.25">
      <c r="T1896" s="4">
        <f t="shared" si="301"/>
        <v>0.11244999999999999</v>
      </c>
      <c r="U1896" s="55">
        <f t="shared" si="302"/>
        <v>0</v>
      </c>
      <c r="V1896" s="55">
        <f t="shared" si="303"/>
        <v>0</v>
      </c>
      <c r="Y1896" s="55">
        <f t="shared" si="304"/>
        <v>0</v>
      </c>
      <c r="Z1896" s="55">
        <f t="shared" si="305"/>
        <v>0</v>
      </c>
      <c r="AA1896" s="55">
        <f t="shared" si="306"/>
        <v>9108916.2369551975</v>
      </c>
      <c r="AB1896" s="55">
        <f t="shared" si="307"/>
        <v>-9712254.5492930785</v>
      </c>
      <c r="AC1896" s="55">
        <f t="shared" si="308"/>
        <v>-603338.31233788095</v>
      </c>
      <c r="AD1896" s="55">
        <f t="shared" si="309"/>
        <v>0</v>
      </c>
      <c r="AE1896" s="14">
        <f t="shared" si="310"/>
        <v>1</v>
      </c>
      <c r="AF1896" s="14">
        <f>PRODUCT($AE$3:$AE1896)</f>
        <v>1.549318229084294</v>
      </c>
      <c r="AG1896" s="120">
        <f>(POWER(AF1896,1/COUNTA($J$3:$J1896))-1)*360/28</f>
        <v>0.10870794921864459</v>
      </c>
    </row>
    <row r="1897" spans="20:33" x14ac:dyDescent="0.25">
      <c r="T1897" s="4">
        <f t="shared" si="301"/>
        <v>0.11244999999999999</v>
      </c>
      <c r="U1897" s="55">
        <f t="shared" si="302"/>
        <v>0</v>
      </c>
      <c r="V1897" s="55">
        <f t="shared" si="303"/>
        <v>0</v>
      </c>
      <c r="Y1897" s="55">
        <f t="shared" si="304"/>
        <v>0</v>
      </c>
      <c r="Z1897" s="55">
        <f t="shared" si="305"/>
        <v>0</v>
      </c>
      <c r="AA1897" s="55">
        <f t="shared" si="306"/>
        <v>9108916.2369551975</v>
      </c>
      <c r="AB1897" s="55">
        <f t="shared" si="307"/>
        <v>-9712254.5492930785</v>
      </c>
      <c r="AC1897" s="55">
        <f t="shared" si="308"/>
        <v>-603338.31233788095</v>
      </c>
      <c r="AD1897" s="55">
        <f t="shared" si="309"/>
        <v>0</v>
      </c>
      <c r="AE1897" s="14">
        <f t="shared" si="310"/>
        <v>1</v>
      </c>
      <c r="AF1897" s="14">
        <f>PRODUCT($AE$3:$AE1897)</f>
        <v>1.549318229084294</v>
      </c>
      <c r="AG1897" s="120">
        <f>(POWER(AF1897,1/COUNTA($J$3:$J1897))-1)*360/28</f>
        <v>0.10870794921864459</v>
      </c>
    </row>
    <row r="1898" spans="20:33" x14ac:dyDescent="0.25">
      <c r="T1898" s="4">
        <f t="shared" si="301"/>
        <v>0.11244999999999999</v>
      </c>
      <c r="U1898" s="55">
        <f t="shared" si="302"/>
        <v>0</v>
      </c>
      <c r="V1898" s="55">
        <f t="shared" si="303"/>
        <v>0</v>
      </c>
      <c r="Y1898" s="55">
        <f t="shared" si="304"/>
        <v>0</v>
      </c>
      <c r="Z1898" s="55">
        <f t="shared" si="305"/>
        <v>0</v>
      </c>
      <c r="AA1898" s="55">
        <f t="shared" si="306"/>
        <v>9108916.2369551975</v>
      </c>
      <c r="AB1898" s="55">
        <f t="shared" si="307"/>
        <v>-9712254.5492930785</v>
      </c>
      <c r="AC1898" s="55">
        <f t="shared" si="308"/>
        <v>-603338.31233788095</v>
      </c>
      <c r="AD1898" s="55">
        <f t="shared" si="309"/>
        <v>0</v>
      </c>
      <c r="AE1898" s="14">
        <f t="shared" si="310"/>
        <v>1</v>
      </c>
      <c r="AF1898" s="14">
        <f>PRODUCT($AE$3:$AE1898)</f>
        <v>1.549318229084294</v>
      </c>
      <c r="AG1898" s="120">
        <f>(POWER(AF1898,1/COUNTA($J$3:$J1898))-1)*360/28</f>
        <v>0.10870794921864459</v>
      </c>
    </row>
    <row r="1899" spans="20:33" x14ac:dyDescent="0.25">
      <c r="T1899" s="4">
        <f t="shared" si="301"/>
        <v>0.11244999999999999</v>
      </c>
      <c r="U1899" s="55">
        <f t="shared" si="302"/>
        <v>0</v>
      </c>
      <c r="V1899" s="55">
        <f t="shared" si="303"/>
        <v>0</v>
      </c>
      <c r="Y1899" s="55">
        <f t="shared" si="304"/>
        <v>0</v>
      </c>
      <c r="Z1899" s="55">
        <f t="shared" si="305"/>
        <v>0</v>
      </c>
      <c r="AA1899" s="55">
        <f t="shared" si="306"/>
        <v>9108916.2369551975</v>
      </c>
      <c r="AB1899" s="55">
        <f t="shared" si="307"/>
        <v>-9712254.5492930785</v>
      </c>
      <c r="AC1899" s="55">
        <f t="shared" si="308"/>
        <v>-603338.31233788095</v>
      </c>
      <c r="AD1899" s="55">
        <f t="shared" si="309"/>
        <v>0</v>
      </c>
      <c r="AE1899" s="14">
        <f t="shared" si="310"/>
        <v>1</v>
      </c>
      <c r="AF1899" s="14">
        <f>PRODUCT($AE$3:$AE1899)</f>
        <v>1.549318229084294</v>
      </c>
      <c r="AG1899" s="120">
        <f>(POWER(AF1899,1/COUNTA($J$3:$J1899))-1)*360/28</f>
        <v>0.10870794921864459</v>
      </c>
    </row>
    <row r="1900" spans="20:33" x14ac:dyDescent="0.25">
      <c r="T1900" s="4">
        <f t="shared" si="301"/>
        <v>0.11244999999999999</v>
      </c>
      <c r="U1900" s="55">
        <f t="shared" si="302"/>
        <v>0</v>
      </c>
      <c r="V1900" s="55">
        <f t="shared" si="303"/>
        <v>0</v>
      </c>
      <c r="Y1900" s="55">
        <f t="shared" si="304"/>
        <v>0</v>
      </c>
      <c r="Z1900" s="55">
        <f t="shared" si="305"/>
        <v>0</v>
      </c>
      <c r="AA1900" s="55">
        <f t="shared" si="306"/>
        <v>9108916.2369551975</v>
      </c>
      <c r="AB1900" s="55">
        <f t="shared" si="307"/>
        <v>-9712254.5492930785</v>
      </c>
      <c r="AC1900" s="55">
        <f t="shared" si="308"/>
        <v>-603338.31233788095</v>
      </c>
      <c r="AD1900" s="55">
        <f t="shared" si="309"/>
        <v>0</v>
      </c>
      <c r="AE1900" s="14">
        <f t="shared" si="310"/>
        <v>1</v>
      </c>
      <c r="AF1900" s="14">
        <f>PRODUCT($AE$3:$AE1900)</f>
        <v>1.549318229084294</v>
      </c>
      <c r="AG1900" s="120">
        <f>(POWER(AF1900,1/COUNTA($J$3:$J1900))-1)*360/28</f>
        <v>0.10870794921864459</v>
      </c>
    </row>
    <row r="1901" spans="20:33" x14ac:dyDescent="0.25">
      <c r="T1901" s="4">
        <f t="shared" si="301"/>
        <v>0.11244999999999999</v>
      </c>
      <c r="U1901" s="55">
        <f t="shared" si="302"/>
        <v>0</v>
      </c>
      <c r="V1901" s="55">
        <f t="shared" si="303"/>
        <v>0</v>
      </c>
      <c r="Y1901" s="55">
        <f t="shared" si="304"/>
        <v>0</v>
      </c>
      <c r="Z1901" s="55">
        <f t="shared" si="305"/>
        <v>0</v>
      </c>
      <c r="AA1901" s="55">
        <f t="shared" si="306"/>
        <v>9108916.2369551975</v>
      </c>
      <c r="AB1901" s="55">
        <f t="shared" si="307"/>
        <v>-9712254.5492930785</v>
      </c>
      <c r="AC1901" s="55">
        <f t="shared" si="308"/>
        <v>-603338.31233788095</v>
      </c>
      <c r="AD1901" s="55">
        <f t="shared" si="309"/>
        <v>0</v>
      </c>
      <c r="AE1901" s="14">
        <f t="shared" si="310"/>
        <v>1</v>
      </c>
      <c r="AF1901" s="14">
        <f>PRODUCT($AE$3:$AE1901)</f>
        <v>1.549318229084294</v>
      </c>
      <c r="AG1901" s="120">
        <f>(POWER(AF1901,1/COUNTA($J$3:$J1901))-1)*360/28</f>
        <v>0.10870794921864459</v>
      </c>
    </row>
    <row r="1902" spans="20:33" x14ac:dyDescent="0.25">
      <c r="T1902" s="4">
        <f t="shared" si="301"/>
        <v>0.11244999999999999</v>
      </c>
      <c r="U1902" s="55">
        <f t="shared" si="302"/>
        <v>0</v>
      </c>
      <c r="V1902" s="55">
        <f t="shared" si="303"/>
        <v>0</v>
      </c>
      <c r="Y1902" s="55">
        <f t="shared" si="304"/>
        <v>0</v>
      </c>
      <c r="Z1902" s="55">
        <f t="shared" si="305"/>
        <v>0</v>
      </c>
      <c r="AA1902" s="55">
        <f t="shared" si="306"/>
        <v>9108916.2369551975</v>
      </c>
      <c r="AB1902" s="55">
        <f t="shared" si="307"/>
        <v>-9712254.5492930785</v>
      </c>
      <c r="AC1902" s="55">
        <f t="shared" si="308"/>
        <v>-603338.31233788095</v>
      </c>
      <c r="AD1902" s="55">
        <f t="shared" si="309"/>
        <v>0</v>
      </c>
      <c r="AE1902" s="14">
        <f t="shared" si="310"/>
        <v>1</v>
      </c>
      <c r="AF1902" s="14">
        <f>PRODUCT($AE$3:$AE1902)</f>
        <v>1.549318229084294</v>
      </c>
      <c r="AG1902" s="120">
        <f>(POWER(AF1902,1/COUNTA($J$3:$J1902))-1)*360/28</f>
        <v>0.10870794921864459</v>
      </c>
    </row>
    <row r="1903" spans="20:33" x14ac:dyDescent="0.25">
      <c r="T1903" s="4">
        <f t="shared" si="301"/>
        <v>0.11244999999999999</v>
      </c>
      <c r="U1903" s="55">
        <f t="shared" si="302"/>
        <v>0</v>
      </c>
      <c r="V1903" s="55">
        <f t="shared" si="303"/>
        <v>0</v>
      </c>
      <c r="Y1903" s="55">
        <f t="shared" si="304"/>
        <v>0</v>
      </c>
      <c r="Z1903" s="55">
        <f t="shared" si="305"/>
        <v>0</v>
      </c>
      <c r="AA1903" s="55">
        <f t="shared" si="306"/>
        <v>9108916.2369551975</v>
      </c>
      <c r="AB1903" s="55">
        <f t="shared" si="307"/>
        <v>-9712254.5492930785</v>
      </c>
      <c r="AC1903" s="55">
        <f t="shared" si="308"/>
        <v>-603338.31233788095</v>
      </c>
      <c r="AD1903" s="55">
        <f t="shared" si="309"/>
        <v>0</v>
      </c>
      <c r="AE1903" s="14">
        <f t="shared" si="310"/>
        <v>1</v>
      </c>
      <c r="AF1903" s="14">
        <f>PRODUCT($AE$3:$AE1903)</f>
        <v>1.549318229084294</v>
      </c>
      <c r="AG1903" s="120">
        <f>(POWER(AF1903,1/COUNTA($J$3:$J1903))-1)*360/28</f>
        <v>0.10870794921864459</v>
      </c>
    </row>
    <row r="1904" spans="20:33" x14ac:dyDescent="0.25">
      <c r="T1904" s="4">
        <f t="shared" si="301"/>
        <v>0.11244999999999999</v>
      </c>
      <c r="U1904" s="55">
        <f t="shared" si="302"/>
        <v>0</v>
      </c>
      <c r="V1904" s="55">
        <f t="shared" si="303"/>
        <v>0</v>
      </c>
      <c r="Y1904" s="55">
        <f t="shared" si="304"/>
        <v>0</v>
      </c>
      <c r="Z1904" s="55">
        <f t="shared" si="305"/>
        <v>0</v>
      </c>
      <c r="AA1904" s="55">
        <f t="shared" si="306"/>
        <v>9108916.2369551975</v>
      </c>
      <c r="AB1904" s="55">
        <f t="shared" si="307"/>
        <v>-9712254.5492930785</v>
      </c>
      <c r="AC1904" s="55">
        <f t="shared" si="308"/>
        <v>-603338.31233788095</v>
      </c>
      <c r="AD1904" s="55">
        <f t="shared" si="309"/>
        <v>0</v>
      </c>
      <c r="AE1904" s="14">
        <f t="shared" si="310"/>
        <v>1</v>
      </c>
      <c r="AF1904" s="14">
        <f>PRODUCT($AE$3:$AE1904)</f>
        <v>1.549318229084294</v>
      </c>
      <c r="AG1904" s="120">
        <f>(POWER(AF1904,1/COUNTA($J$3:$J1904))-1)*360/28</f>
        <v>0.10870794921864459</v>
      </c>
    </row>
    <row r="1905" spans="20:33" x14ac:dyDescent="0.25">
      <c r="T1905" s="4">
        <f t="shared" si="301"/>
        <v>0.11244999999999999</v>
      </c>
      <c r="U1905" s="55">
        <f t="shared" si="302"/>
        <v>0</v>
      </c>
      <c r="V1905" s="55">
        <f t="shared" si="303"/>
        <v>0</v>
      </c>
      <c r="Y1905" s="55">
        <f t="shared" si="304"/>
        <v>0</v>
      </c>
      <c r="Z1905" s="55">
        <f t="shared" si="305"/>
        <v>0</v>
      </c>
      <c r="AA1905" s="55">
        <f t="shared" si="306"/>
        <v>9108916.2369551975</v>
      </c>
      <c r="AB1905" s="55">
        <f t="shared" si="307"/>
        <v>-9712254.5492930785</v>
      </c>
      <c r="AC1905" s="55">
        <f t="shared" si="308"/>
        <v>-603338.31233788095</v>
      </c>
      <c r="AD1905" s="55">
        <f t="shared" si="309"/>
        <v>0</v>
      </c>
      <c r="AE1905" s="14">
        <f t="shared" si="310"/>
        <v>1</v>
      </c>
      <c r="AF1905" s="14">
        <f>PRODUCT($AE$3:$AE1905)</f>
        <v>1.549318229084294</v>
      </c>
      <c r="AG1905" s="120">
        <f>(POWER(AF1905,1/COUNTA($J$3:$J1905))-1)*360/28</f>
        <v>0.10870794921864459</v>
      </c>
    </row>
    <row r="1906" spans="20:33" x14ac:dyDescent="0.25">
      <c r="T1906" s="4">
        <f t="shared" si="301"/>
        <v>0.11244999999999999</v>
      </c>
      <c r="U1906" s="55">
        <f t="shared" si="302"/>
        <v>0</v>
      </c>
      <c r="V1906" s="55">
        <f t="shared" si="303"/>
        <v>0</v>
      </c>
      <c r="Y1906" s="55">
        <f t="shared" si="304"/>
        <v>0</v>
      </c>
      <c r="Z1906" s="55">
        <f t="shared" si="305"/>
        <v>0</v>
      </c>
      <c r="AA1906" s="55">
        <f t="shared" si="306"/>
        <v>9108916.2369551975</v>
      </c>
      <c r="AB1906" s="55">
        <f t="shared" si="307"/>
        <v>-9712254.5492930785</v>
      </c>
      <c r="AC1906" s="55">
        <f t="shared" si="308"/>
        <v>-603338.31233788095</v>
      </c>
      <c r="AD1906" s="55">
        <f t="shared" si="309"/>
        <v>0</v>
      </c>
      <c r="AE1906" s="14">
        <f t="shared" si="310"/>
        <v>1</v>
      </c>
      <c r="AF1906" s="14">
        <f>PRODUCT($AE$3:$AE1906)</f>
        <v>1.549318229084294</v>
      </c>
      <c r="AG1906" s="120">
        <f>(POWER(AF1906,1/COUNTA($J$3:$J1906))-1)*360/28</f>
        <v>0.10870794921864459</v>
      </c>
    </row>
    <row r="1907" spans="20:33" x14ac:dyDescent="0.25">
      <c r="T1907" s="4">
        <f t="shared" si="301"/>
        <v>0.11244999999999999</v>
      </c>
      <c r="U1907" s="55">
        <f t="shared" si="302"/>
        <v>0</v>
      </c>
      <c r="V1907" s="55">
        <f t="shared" si="303"/>
        <v>0</v>
      </c>
      <c r="Y1907" s="55">
        <f t="shared" si="304"/>
        <v>0</v>
      </c>
      <c r="Z1907" s="55">
        <f t="shared" si="305"/>
        <v>0</v>
      </c>
      <c r="AA1907" s="55">
        <f t="shared" si="306"/>
        <v>9108916.2369551975</v>
      </c>
      <c r="AB1907" s="55">
        <f t="shared" si="307"/>
        <v>-9712254.5492930785</v>
      </c>
      <c r="AC1907" s="55">
        <f t="shared" si="308"/>
        <v>-603338.31233788095</v>
      </c>
      <c r="AD1907" s="55">
        <f t="shared" si="309"/>
        <v>0</v>
      </c>
      <c r="AE1907" s="14">
        <f t="shared" si="310"/>
        <v>1</v>
      </c>
      <c r="AF1907" s="14">
        <f>PRODUCT($AE$3:$AE1907)</f>
        <v>1.549318229084294</v>
      </c>
      <c r="AG1907" s="120">
        <f>(POWER(AF1907,1/COUNTA($J$3:$J1907))-1)*360/28</f>
        <v>0.10870794921864459</v>
      </c>
    </row>
    <row r="1908" spans="20:33" x14ac:dyDescent="0.25">
      <c r="T1908" s="4">
        <f t="shared" si="301"/>
        <v>0.11244999999999999</v>
      </c>
      <c r="U1908" s="55">
        <f t="shared" si="302"/>
        <v>0</v>
      </c>
      <c r="V1908" s="55">
        <f t="shared" si="303"/>
        <v>0</v>
      </c>
      <c r="Y1908" s="55">
        <f t="shared" si="304"/>
        <v>0</v>
      </c>
      <c r="Z1908" s="55">
        <f t="shared" si="305"/>
        <v>0</v>
      </c>
      <c r="AA1908" s="55">
        <f t="shared" si="306"/>
        <v>9108916.2369551975</v>
      </c>
      <c r="AB1908" s="55">
        <f t="shared" si="307"/>
        <v>-9712254.5492930785</v>
      </c>
      <c r="AC1908" s="55">
        <f t="shared" si="308"/>
        <v>-603338.31233788095</v>
      </c>
      <c r="AD1908" s="55">
        <f t="shared" si="309"/>
        <v>0</v>
      </c>
      <c r="AE1908" s="14">
        <f t="shared" si="310"/>
        <v>1</v>
      </c>
      <c r="AF1908" s="14">
        <f>PRODUCT($AE$3:$AE1908)</f>
        <v>1.549318229084294</v>
      </c>
      <c r="AG1908" s="120">
        <f>(POWER(AF1908,1/COUNTA($J$3:$J1908))-1)*360/28</f>
        <v>0.10870794921864459</v>
      </c>
    </row>
    <row r="1909" spans="20:33" x14ac:dyDescent="0.25">
      <c r="T1909" s="4">
        <f t="shared" si="301"/>
        <v>0.11244999999999999</v>
      </c>
      <c r="U1909" s="55">
        <f t="shared" si="302"/>
        <v>0</v>
      </c>
      <c r="V1909" s="55">
        <f t="shared" si="303"/>
        <v>0</v>
      </c>
      <c r="Y1909" s="55">
        <f t="shared" si="304"/>
        <v>0</v>
      </c>
      <c r="Z1909" s="55">
        <f t="shared" si="305"/>
        <v>0</v>
      </c>
      <c r="AA1909" s="55">
        <f t="shared" si="306"/>
        <v>9108916.2369551975</v>
      </c>
      <c r="AB1909" s="55">
        <f t="shared" si="307"/>
        <v>-9712254.5492930785</v>
      </c>
      <c r="AC1909" s="55">
        <f t="shared" si="308"/>
        <v>-603338.31233788095</v>
      </c>
      <c r="AD1909" s="55">
        <f t="shared" si="309"/>
        <v>0</v>
      </c>
      <c r="AE1909" s="14">
        <f t="shared" si="310"/>
        <v>1</v>
      </c>
      <c r="AF1909" s="14">
        <f>PRODUCT($AE$3:$AE1909)</f>
        <v>1.549318229084294</v>
      </c>
      <c r="AG1909" s="120">
        <f>(POWER(AF1909,1/COUNTA($J$3:$J1909))-1)*360/28</f>
        <v>0.10870794921864459</v>
      </c>
    </row>
    <row r="1910" spans="20:33" x14ac:dyDescent="0.25">
      <c r="T1910" s="4">
        <f t="shared" si="301"/>
        <v>0.11244999999999999</v>
      </c>
      <c r="U1910" s="55">
        <f t="shared" si="302"/>
        <v>0</v>
      </c>
      <c r="V1910" s="55">
        <f t="shared" si="303"/>
        <v>0</v>
      </c>
      <c r="Y1910" s="55">
        <f t="shared" si="304"/>
        <v>0</v>
      </c>
      <c r="Z1910" s="55">
        <f t="shared" si="305"/>
        <v>0</v>
      </c>
      <c r="AA1910" s="55">
        <f t="shared" si="306"/>
        <v>9108916.2369551975</v>
      </c>
      <c r="AB1910" s="55">
        <f t="shared" si="307"/>
        <v>-9712254.5492930785</v>
      </c>
      <c r="AC1910" s="55">
        <f t="shared" si="308"/>
        <v>-603338.31233788095</v>
      </c>
      <c r="AD1910" s="55">
        <f t="shared" si="309"/>
        <v>0</v>
      </c>
      <c r="AE1910" s="14">
        <f t="shared" si="310"/>
        <v>1</v>
      </c>
      <c r="AF1910" s="14">
        <f>PRODUCT($AE$3:$AE1910)</f>
        <v>1.549318229084294</v>
      </c>
      <c r="AG1910" s="120">
        <f>(POWER(AF1910,1/COUNTA($J$3:$J1910))-1)*360/28</f>
        <v>0.10870794921864459</v>
      </c>
    </row>
    <row r="1911" spans="20:33" x14ac:dyDescent="0.25">
      <c r="T1911" s="4">
        <f t="shared" si="301"/>
        <v>0.11244999999999999</v>
      </c>
      <c r="U1911" s="55">
        <f t="shared" si="302"/>
        <v>0</v>
      </c>
      <c r="V1911" s="55">
        <f t="shared" si="303"/>
        <v>0</v>
      </c>
      <c r="Y1911" s="55">
        <f t="shared" si="304"/>
        <v>0</v>
      </c>
      <c r="Z1911" s="55">
        <f t="shared" si="305"/>
        <v>0</v>
      </c>
      <c r="AA1911" s="55">
        <f t="shared" si="306"/>
        <v>9108916.2369551975</v>
      </c>
      <c r="AB1911" s="55">
        <f t="shared" si="307"/>
        <v>-9712254.5492930785</v>
      </c>
      <c r="AC1911" s="55">
        <f t="shared" si="308"/>
        <v>-603338.31233788095</v>
      </c>
      <c r="AD1911" s="55">
        <f t="shared" si="309"/>
        <v>0</v>
      </c>
      <c r="AE1911" s="14">
        <f t="shared" si="310"/>
        <v>1</v>
      </c>
      <c r="AF1911" s="14">
        <f>PRODUCT($AE$3:$AE1911)</f>
        <v>1.549318229084294</v>
      </c>
      <c r="AG1911" s="120">
        <f>(POWER(AF1911,1/COUNTA($J$3:$J1911))-1)*360/28</f>
        <v>0.10870794921864459</v>
      </c>
    </row>
    <row r="1912" spans="20:33" x14ac:dyDescent="0.25">
      <c r="T1912" s="4">
        <f t="shared" ref="T1912:T1975" si="311">_xlfn.IFNA(INDEX($E$6:$E$24,MATCH($K1912,$C$6:$C$24,1))/100,$D$1/100)</f>
        <v>0.11244999999999999</v>
      </c>
      <c r="U1912" s="55">
        <f t="shared" ref="U1912:U1975" si="312">(-1*S1912)*T1912*Q1912/360</f>
        <v>0</v>
      </c>
      <c r="V1912" s="55">
        <f t="shared" si="303"/>
        <v>0</v>
      </c>
      <c r="Y1912" s="55">
        <f t="shared" si="304"/>
        <v>0</v>
      </c>
      <c r="Z1912" s="55">
        <f t="shared" si="305"/>
        <v>0</v>
      </c>
      <c r="AA1912" s="55">
        <f t="shared" si="306"/>
        <v>9108916.2369551975</v>
      </c>
      <c r="AB1912" s="55">
        <f t="shared" si="307"/>
        <v>-9712254.5492930785</v>
      </c>
      <c r="AC1912" s="55">
        <f t="shared" si="308"/>
        <v>-603338.31233788095</v>
      </c>
      <c r="AD1912" s="55">
        <f t="shared" si="309"/>
        <v>0</v>
      </c>
      <c r="AE1912" s="14">
        <f t="shared" si="310"/>
        <v>1</v>
      </c>
      <c r="AF1912" s="14">
        <f>PRODUCT($AE$3:$AE1912)</f>
        <v>1.549318229084294</v>
      </c>
      <c r="AG1912" s="120">
        <f>(POWER(AF1912,1/COUNTA($J$3:$J1912))-1)*360/28</f>
        <v>0.10870794921864459</v>
      </c>
    </row>
    <row r="1913" spans="20:33" x14ac:dyDescent="0.25">
      <c r="T1913" s="4">
        <f t="shared" si="311"/>
        <v>0.11244999999999999</v>
      </c>
      <c r="U1913" s="55">
        <f t="shared" si="312"/>
        <v>0</v>
      </c>
      <c r="V1913" s="55">
        <f t="shared" si="303"/>
        <v>0</v>
      </c>
      <c r="Y1913" s="55">
        <f t="shared" si="304"/>
        <v>0</v>
      </c>
      <c r="Z1913" s="55">
        <f t="shared" si="305"/>
        <v>0</v>
      </c>
      <c r="AA1913" s="55">
        <f t="shared" si="306"/>
        <v>9108916.2369551975</v>
      </c>
      <c r="AB1913" s="55">
        <f t="shared" si="307"/>
        <v>-9712254.5492930785</v>
      </c>
      <c r="AC1913" s="55">
        <f t="shared" si="308"/>
        <v>-603338.31233788095</v>
      </c>
      <c r="AD1913" s="55">
        <f t="shared" si="309"/>
        <v>0</v>
      </c>
      <c r="AE1913" s="14">
        <f t="shared" si="310"/>
        <v>1</v>
      </c>
      <c r="AF1913" s="14">
        <f>PRODUCT($AE$3:$AE1913)</f>
        <v>1.549318229084294</v>
      </c>
      <c r="AG1913" s="120">
        <f>(POWER(AF1913,1/COUNTA($J$3:$J1913))-1)*360/28</f>
        <v>0.10870794921864459</v>
      </c>
    </row>
    <row r="1914" spans="20:33" x14ac:dyDescent="0.25">
      <c r="T1914" s="4">
        <f t="shared" si="311"/>
        <v>0.11244999999999999</v>
      </c>
      <c r="U1914" s="55">
        <f t="shared" si="312"/>
        <v>0</v>
      </c>
      <c r="V1914" s="55">
        <f t="shared" si="303"/>
        <v>0</v>
      </c>
      <c r="Y1914" s="55">
        <f t="shared" si="304"/>
        <v>0</v>
      </c>
      <c r="Z1914" s="55">
        <f t="shared" si="305"/>
        <v>0</v>
      </c>
      <c r="AA1914" s="55">
        <f t="shared" si="306"/>
        <v>9108916.2369551975</v>
      </c>
      <c r="AB1914" s="55">
        <f t="shared" si="307"/>
        <v>-9712254.5492930785</v>
      </c>
      <c r="AC1914" s="55">
        <f t="shared" si="308"/>
        <v>-603338.31233788095</v>
      </c>
      <c r="AD1914" s="55">
        <f t="shared" si="309"/>
        <v>0</v>
      </c>
      <c r="AE1914" s="14">
        <f t="shared" si="310"/>
        <v>1</v>
      </c>
      <c r="AF1914" s="14">
        <f>PRODUCT($AE$3:$AE1914)</f>
        <v>1.549318229084294</v>
      </c>
      <c r="AG1914" s="120">
        <f>(POWER(AF1914,1/COUNTA($J$3:$J1914))-1)*360/28</f>
        <v>0.10870794921864459</v>
      </c>
    </row>
    <row r="1915" spans="20:33" x14ac:dyDescent="0.25">
      <c r="T1915" s="4">
        <f t="shared" si="311"/>
        <v>0.11244999999999999</v>
      </c>
      <c r="U1915" s="55">
        <f t="shared" si="312"/>
        <v>0</v>
      </c>
      <c r="V1915" s="55">
        <f t="shared" si="303"/>
        <v>0</v>
      </c>
      <c r="Y1915" s="55">
        <f t="shared" si="304"/>
        <v>0</v>
      </c>
      <c r="Z1915" s="55">
        <f t="shared" si="305"/>
        <v>0</v>
      </c>
      <c r="AA1915" s="55">
        <f t="shared" si="306"/>
        <v>9108916.2369551975</v>
      </c>
      <c r="AB1915" s="55">
        <f t="shared" si="307"/>
        <v>-9712254.5492930785</v>
      </c>
      <c r="AC1915" s="55">
        <f t="shared" si="308"/>
        <v>-603338.31233788095</v>
      </c>
      <c r="AD1915" s="55">
        <f t="shared" si="309"/>
        <v>0</v>
      </c>
      <c r="AE1915" s="14">
        <f t="shared" si="310"/>
        <v>1</v>
      </c>
      <c r="AF1915" s="14">
        <f>PRODUCT($AE$3:$AE1915)</f>
        <v>1.549318229084294</v>
      </c>
      <c r="AG1915" s="120">
        <f>(POWER(AF1915,1/COUNTA($J$3:$J1915))-1)*360/28</f>
        <v>0.10870794921864459</v>
      </c>
    </row>
    <row r="1916" spans="20:33" x14ac:dyDescent="0.25">
      <c r="T1916" s="4">
        <f t="shared" si="311"/>
        <v>0.11244999999999999</v>
      </c>
      <c r="U1916" s="55">
        <f t="shared" si="312"/>
        <v>0</v>
      </c>
      <c r="V1916" s="55">
        <f t="shared" si="303"/>
        <v>0</v>
      </c>
      <c r="Y1916" s="55">
        <f t="shared" si="304"/>
        <v>0</v>
      </c>
      <c r="Z1916" s="55">
        <f t="shared" si="305"/>
        <v>0</v>
      </c>
      <c r="AA1916" s="55">
        <f t="shared" si="306"/>
        <v>9108916.2369551975</v>
      </c>
      <c r="AB1916" s="55">
        <f t="shared" si="307"/>
        <v>-9712254.5492930785</v>
      </c>
      <c r="AC1916" s="55">
        <f t="shared" si="308"/>
        <v>-603338.31233788095</v>
      </c>
      <c r="AD1916" s="55">
        <f t="shared" si="309"/>
        <v>0</v>
      </c>
      <c r="AE1916" s="14">
        <f t="shared" si="310"/>
        <v>1</v>
      </c>
      <c r="AF1916" s="14">
        <f>PRODUCT($AE$3:$AE1916)</f>
        <v>1.549318229084294</v>
      </c>
      <c r="AG1916" s="120">
        <f>(POWER(AF1916,1/COUNTA($J$3:$J1916))-1)*360/28</f>
        <v>0.10870794921864459</v>
      </c>
    </row>
    <row r="1917" spans="20:33" x14ac:dyDescent="0.25">
      <c r="T1917" s="4">
        <f t="shared" si="311"/>
        <v>0.11244999999999999</v>
      </c>
      <c r="U1917" s="55">
        <f t="shared" si="312"/>
        <v>0</v>
      </c>
      <c r="V1917" s="55">
        <f t="shared" si="303"/>
        <v>0</v>
      </c>
      <c r="Y1917" s="55">
        <f t="shared" si="304"/>
        <v>0</v>
      </c>
      <c r="Z1917" s="55">
        <f t="shared" si="305"/>
        <v>0</v>
      </c>
      <c r="AA1917" s="55">
        <f t="shared" si="306"/>
        <v>9108916.2369551975</v>
      </c>
      <c r="AB1917" s="55">
        <f t="shared" si="307"/>
        <v>-9712254.5492930785</v>
      </c>
      <c r="AC1917" s="55">
        <f t="shared" si="308"/>
        <v>-603338.31233788095</v>
      </c>
      <c r="AD1917" s="55">
        <f t="shared" si="309"/>
        <v>0</v>
      </c>
      <c r="AE1917" s="14">
        <f t="shared" si="310"/>
        <v>1</v>
      </c>
      <c r="AF1917" s="14">
        <f>PRODUCT($AE$3:$AE1917)</f>
        <v>1.549318229084294</v>
      </c>
      <c r="AG1917" s="120">
        <f>(POWER(AF1917,1/COUNTA($J$3:$J1917))-1)*360/28</f>
        <v>0.10870794921864459</v>
      </c>
    </row>
    <row r="1918" spans="20:33" x14ac:dyDescent="0.25">
      <c r="T1918" s="4">
        <f t="shared" si="311"/>
        <v>0.11244999999999999</v>
      </c>
      <c r="U1918" s="55">
        <f t="shared" si="312"/>
        <v>0</v>
      </c>
      <c r="V1918" s="55">
        <f t="shared" si="303"/>
        <v>0</v>
      </c>
      <c r="Y1918" s="55">
        <f t="shared" si="304"/>
        <v>0</v>
      </c>
      <c r="Z1918" s="55">
        <f t="shared" si="305"/>
        <v>0</v>
      </c>
      <c r="AA1918" s="55">
        <f t="shared" si="306"/>
        <v>9108916.2369551975</v>
      </c>
      <c r="AB1918" s="55">
        <f t="shared" si="307"/>
        <v>-9712254.5492930785</v>
      </c>
      <c r="AC1918" s="55">
        <f t="shared" si="308"/>
        <v>-603338.31233788095</v>
      </c>
      <c r="AD1918" s="55">
        <f t="shared" si="309"/>
        <v>0</v>
      </c>
      <c r="AE1918" s="14">
        <f t="shared" si="310"/>
        <v>1</v>
      </c>
      <c r="AF1918" s="14">
        <f>PRODUCT($AE$3:$AE1918)</f>
        <v>1.549318229084294</v>
      </c>
      <c r="AG1918" s="120">
        <f>(POWER(AF1918,1/COUNTA($J$3:$J1918))-1)*360/28</f>
        <v>0.10870794921864459</v>
      </c>
    </row>
    <row r="1919" spans="20:33" x14ac:dyDescent="0.25">
      <c r="T1919" s="4">
        <f t="shared" si="311"/>
        <v>0.11244999999999999</v>
      </c>
      <c r="U1919" s="55">
        <f t="shared" si="312"/>
        <v>0</v>
      </c>
      <c r="V1919" s="55">
        <f t="shared" si="303"/>
        <v>0</v>
      </c>
      <c r="Y1919" s="55">
        <f t="shared" si="304"/>
        <v>0</v>
      </c>
      <c r="Z1919" s="55">
        <f t="shared" si="305"/>
        <v>0</v>
      </c>
      <c r="AA1919" s="55">
        <f t="shared" si="306"/>
        <v>9108916.2369551975</v>
      </c>
      <c r="AB1919" s="55">
        <f t="shared" si="307"/>
        <v>-9712254.5492930785</v>
      </c>
      <c r="AC1919" s="55">
        <f t="shared" si="308"/>
        <v>-603338.31233788095</v>
      </c>
      <c r="AD1919" s="55">
        <f t="shared" si="309"/>
        <v>0</v>
      </c>
      <c r="AE1919" s="14">
        <f t="shared" si="310"/>
        <v>1</v>
      </c>
      <c r="AF1919" s="14">
        <f>PRODUCT($AE$3:$AE1919)</f>
        <v>1.549318229084294</v>
      </c>
      <c r="AG1919" s="120">
        <f>(POWER(AF1919,1/COUNTA($J$3:$J1919))-1)*360/28</f>
        <v>0.10870794921864459</v>
      </c>
    </row>
    <row r="1920" spans="20:33" x14ac:dyDescent="0.25">
      <c r="T1920" s="4">
        <f t="shared" si="311"/>
        <v>0.11244999999999999</v>
      </c>
      <c r="U1920" s="55">
        <f t="shared" si="312"/>
        <v>0</v>
      </c>
      <c r="V1920" s="55">
        <f t="shared" si="303"/>
        <v>0</v>
      </c>
      <c r="Y1920" s="55">
        <f t="shared" si="304"/>
        <v>0</v>
      </c>
      <c r="Z1920" s="55">
        <f t="shared" si="305"/>
        <v>0</v>
      </c>
      <c r="AA1920" s="55">
        <f t="shared" si="306"/>
        <v>9108916.2369551975</v>
      </c>
      <c r="AB1920" s="55">
        <f t="shared" si="307"/>
        <v>-9712254.5492930785</v>
      </c>
      <c r="AC1920" s="55">
        <f t="shared" si="308"/>
        <v>-603338.31233788095</v>
      </c>
      <c r="AD1920" s="55">
        <f t="shared" si="309"/>
        <v>0</v>
      </c>
      <c r="AE1920" s="14">
        <f t="shared" si="310"/>
        <v>1</v>
      </c>
      <c r="AF1920" s="14">
        <f>PRODUCT($AE$3:$AE1920)</f>
        <v>1.549318229084294</v>
      </c>
      <c r="AG1920" s="120">
        <f>(POWER(AF1920,1/COUNTA($J$3:$J1920))-1)*360/28</f>
        <v>0.10870794921864459</v>
      </c>
    </row>
    <row r="1921" spans="20:33" x14ac:dyDescent="0.25">
      <c r="T1921" s="4">
        <f t="shared" si="311"/>
        <v>0.11244999999999999</v>
      </c>
      <c r="U1921" s="55">
        <f t="shared" si="312"/>
        <v>0</v>
      </c>
      <c r="V1921" s="55">
        <f t="shared" si="303"/>
        <v>0</v>
      </c>
      <c r="Y1921" s="55">
        <f t="shared" si="304"/>
        <v>0</v>
      </c>
      <c r="Z1921" s="55">
        <f t="shared" si="305"/>
        <v>0</v>
      </c>
      <c r="AA1921" s="55">
        <f t="shared" si="306"/>
        <v>9108916.2369551975</v>
      </c>
      <c r="AB1921" s="55">
        <f t="shared" si="307"/>
        <v>-9712254.5492930785</v>
      </c>
      <c r="AC1921" s="55">
        <f t="shared" si="308"/>
        <v>-603338.31233788095</v>
      </c>
      <c r="AD1921" s="55">
        <f t="shared" si="309"/>
        <v>0</v>
      </c>
      <c r="AE1921" s="14">
        <f t="shared" si="310"/>
        <v>1</v>
      </c>
      <c r="AF1921" s="14">
        <f>PRODUCT($AE$3:$AE1921)</f>
        <v>1.549318229084294</v>
      </c>
      <c r="AG1921" s="120">
        <f>(POWER(AF1921,1/COUNTA($J$3:$J1921))-1)*360/28</f>
        <v>0.10870794921864459</v>
      </c>
    </row>
    <row r="1922" spans="20:33" x14ac:dyDescent="0.25">
      <c r="T1922" s="4">
        <f t="shared" si="311"/>
        <v>0.11244999999999999</v>
      </c>
      <c r="U1922" s="55">
        <f t="shared" si="312"/>
        <v>0</v>
      </c>
      <c r="V1922" s="55">
        <f t="shared" si="303"/>
        <v>0</v>
      </c>
      <c r="Y1922" s="55">
        <f t="shared" si="304"/>
        <v>0</v>
      </c>
      <c r="Z1922" s="55">
        <f t="shared" si="305"/>
        <v>0</v>
      </c>
      <c r="AA1922" s="55">
        <f t="shared" si="306"/>
        <v>9108916.2369551975</v>
      </c>
      <c r="AB1922" s="55">
        <f t="shared" si="307"/>
        <v>-9712254.5492930785</v>
      </c>
      <c r="AC1922" s="55">
        <f t="shared" si="308"/>
        <v>-603338.31233788095</v>
      </c>
      <c r="AD1922" s="55">
        <f t="shared" si="309"/>
        <v>0</v>
      </c>
      <c r="AE1922" s="14">
        <f t="shared" si="310"/>
        <v>1</v>
      </c>
      <c r="AF1922" s="14">
        <f>PRODUCT($AE$3:$AE1922)</f>
        <v>1.549318229084294</v>
      </c>
      <c r="AG1922" s="120">
        <f>(POWER(AF1922,1/COUNTA($J$3:$J1922))-1)*360/28</f>
        <v>0.10870794921864459</v>
      </c>
    </row>
    <row r="1923" spans="20:33" x14ac:dyDescent="0.25">
      <c r="T1923" s="4">
        <f t="shared" si="311"/>
        <v>0.11244999999999999</v>
      </c>
      <c r="U1923" s="55">
        <f t="shared" si="312"/>
        <v>0</v>
      </c>
      <c r="V1923" s="55">
        <f t="shared" si="303"/>
        <v>0</v>
      </c>
      <c r="Y1923" s="55">
        <f t="shared" si="304"/>
        <v>0</v>
      </c>
      <c r="Z1923" s="55">
        <f t="shared" si="305"/>
        <v>0</v>
      </c>
      <c r="AA1923" s="55">
        <f t="shared" si="306"/>
        <v>9108916.2369551975</v>
      </c>
      <c r="AB1923" s="55">
        <f t="shared" si="307"/>
        <v>-9712254.5492930785</v>
      </c>
      <c r="AC1923" s="55">
        <f t="shared" si="308"/>
        <v>-603338.31233788095</v>
      </c>
      <c r="AD1923" s="55">
        <f t="shared" si="309"/>
        <v>0</v>
      </c>
      <c r="AE1923" s="14">
        <f t="shared" si="310"/>
        <v>1</v>
      </c>
      <c r="AF1923" s="14">
        <f>PRODUCT($AE$3:$AE1923)</f>
        <v>1.549318229084294</v>
      </c>
      <c r="AG1923" s="120">
        <f>(POWER(AF1923,1/COUNTA($J$3:$J1923))-1)*360/28</f>
        <v>0.10870794921864459</v>
      </c>
    </row>
    <row r="1924" spans="20:33" x14ac:dyDescent="0.25">
      <c r="T1924" s="4">
        <f t="shared" si="311"/>
        <v>0.11244999999999999</v>
      </c>
      <c r="U1924" s="55">
        <f t="shared" si="312"/>
        <v>0</v>
      </c>
      <c r="V1924" s="55">
        <f t="shared" ref="V1924:V1987" si="313">+N1924+U1924</f>
        <v>0</v>
      </c>
      <c r="Y1924" s="55">
        <f t="shared" si="304"/>
        <v>0</v>
      </c>
      <c r="Z1924" s="55">
        <f t="shared" si="305"/>
        <v>0</v>
      </c>
      <c r="AA1924" s="55">
        <f t="shared" si="306"/>
        <v>9108916.2369551975</v>
      </c>
      <c r="AB1924" s="55">
        <f t="shared" si="307"/>
        <v>-9712254.5492930785</v>
      </c>
      <c r="AC1924" s="55">
        <f t="shared" si="308"/>
        <v>-603338.31233788095</v>
      </c>
      <c r="AD1924" s="55">
        <f t="shared" si="309"/>
        <v>0</v>
      </c>
      <c r="AE1924" s="14">
        <f t="shared" si="310"/>
        <v>1</v>
      </c>
      <c r="AF1924" s="14">
        <f>PRODUCT($AE$3:$AE1924)</f>
        <v>1.549318229084294</v>
      </c>
      <c r="AG1924" s="120">
        <f>(POWER(AF1924,1/COUNTA($J$3:$J1924))-1)*360/28</f>
        <v>0.10870794921864459</v>
      </c>
    </row>
    <row r="1925" spans="20:33" x14ac:dyDescent="0.25">
      <c r="T1925" s="4">
        <f t="shared" si="311"/>
        <v>0.11244999999999999</v>
      </c>
      <c r="U1925" s="55">
        <f t="shared" si="312"/>
        <v>0</v>
      </c>
      <c r="V1925" s="55">
        <f t="shared" si="313"/>
        <v>0</v>
      </c>
      <c r="Y1925" s="55">
        <f t="shared" si="304"/>
        <v>0</v>
      </c>
      <c r="Z1925" s="55">
        <f t="shared" si="305"/>
        <v>0</v>
      </c>
      <c r="AA1925" s="55">
        <f t="shared" si="306"/>
        <v>9108916.2369551975</v>
      </c>
      <c r="AB1925" s="55">
        <f t="shared" si="307"/>
        <v>-9712254.5492930785</v>
      </c>
      <c r="AC1925" s="55">
        <f t="shared" si="308"/>
        <v>-603338.31233788095</v>
      </c>
      <c r="AD1925" s="55">
        <f t="shared" si="309"/>
        <v>0</v>
      </c>
      <c r="AE1925" s="14">
        <f t="shared" si="310"/>
        <v>1</v>
      </c>
      <c r="AF1925" s="14">
        <f>PRODUCT($AE$3:$AE1925)</f>
        <v>1.549318229084294</v>
      </c>
      <c r="AG1925" s="120">
        <f>(POWER(AF1925,1/COUNTA($J$3:$J1925))-1)*360/28</f>
        <v>0.10870794921864459</v>
      </c>
    </row>
    <row r="1926" spans="20:33" x14ac:dyDescent="0.25">
      <c r="T1926" s="4">
        <f t="shared" si="311"/>
        <v>0.11244999999999999</v>
      </c>
      <c r="U1926" s="55">
        <f t="shared" si="312"/>
        <v>0</v>
      </c>
      <c r="V1926" s="55">
        <f t="shared" si="313"/>
        <v>0</v>
      </c>
      <c r="Y1926" s="55">
        <f t="shared" ref="Y1926:Y1989" si="314">+P1926*X1926</f>
        <v>0</v>
      </c>
      <c r="Z1926" s="55">
        <f t="shared" ref="Z1926:Z1989" si="315">+S1926*$Z$2*$Q1926/360</f>
        <v>0</v>
      </c>
      <c r="AA1926" s="55">
        <f t="shared" ref="AA1926:AA1989" si="316">+AA1925*(1+$Z$2*$Q1926/360)+Z1926</f>
        <v>9108916.2369551975</v>
      </c>
      <c r="AB1926" s="55">
        <f t="shared" ref="AB1926:AB1989" si="317">+AB1925*(1+$W1926*$Q1926/360)+O1926</f>
        <v>-9712254.5492930785</v>
      </c>
      <c r="AC1926" s="55">
        <f t="shared" ref="AC1926:AC1989" si="318">+AA1926+AB1926</f>
        <v>-603338.31233788095</v>
      </c>
      <c r="AD1926" s="55">
        <f t="shared" ref="AD1926:AD1989" si="319">+AC1926*X1926</f>
        <v>0</v>
      </c>
      <c r="AE1926" s="14">
        <f t="shared" ref="AE1926:AE1989" si="320">+(1+W1926*Q1926/360)</f>
        <v>1</v>
      </c>
      <c r="AF1926" s="14">
        <f>PRODUCT($AE$3:$AE1926)</f>
        <v>1.549318229084294</v>
      </c>
      <c r="AG1926" s="120">
        <f>(POWER(AF1926,1/COUNTA($J$3:$J1926))-1)*360/28</f>
        <v>0.10870794921864459</v>
      </c>
    </row>
    <row r="1927" spans="20:33" x14ac:dyDescent="0.25">
      <c r="T1927" s="4">
        <f t="shared" si="311"/>
        <v>0.11244999999999999</v>
      </c>
      <c r="U1927" s="55">
        <f t="shared" si="312"/>
        <v>0</v>
      </c>
      <c r="V1927" s="55">
        <f t="shared" si="313"/>
        <v>0</v>
      </c>
      <c r="Y1927" s="55">
        <f t="shared" si="314"/>
        <v>0</v>
      </c>
      <c r="Z1927" s="55">
        <f t="shared" si="315"/>
        <v>0</v>
      </c>
      <c r="AA1927" s="55">
        <f t="shared" si="316"/>
        <v>9108916.2369551975</v>
      </c>
      <c r="AB1927" s="55">
        <f t="shared" si="317"/>
        <v>-9712254.5492930785</v>
      </c>
      <c r="AC1927" s="55">
        <f t="shared" si="318"/>
        <v>-603338.31233788095</v>
      </c>
      <c r="AD1927" s="55">
        <f t="shared" si="319"/>
        <v>0</v>
      </c>
      <c r="AE1927" s="14">
        <f t="shared" si="320"/>
        <v>1</v>
      </c>
      <c r="AF1927" s="14">
        <f>PRODUCT($AE$3:$AE1927)</f>
        <v>1.549318229084294</v>
      </c>
      <c r="AG1927" s="120">
        <f>(POWER(AF1927,1/COUNTA($J$3:$J1927))-1)*360/28</f>
        <v>0.10870794921864459</v>
      </c>
    </row>
    <row r="1928" spans="20:33" x14ac:dyDescent="0.25">
      <c r="T1928" s="4">
        <f t="shared" si="311"/>
        <v>0.11244999999999999</v>
      </c>
      <c r="U1928" s="55">
        <f t="shared" si="312"/>
        <v>0</v>
      </c>
      <c r="V1928" s="55">
        <f t="shared" si="313"/>
        <v>0</v>
      </c>
      <c r="Y1928" s="55">
        <f t="shared" si="314"/>
        <v>0</v>
      </c>
      <c r="Z1928" s="55">
        <f t="shared" si="315"/>
        <v>0</v>
      </c>
      <c r="AA1928" s="55">
        <f t="shared" si="316"/>
        <v>9108916.2369551975</v>
      </c>
      <c r="AB1928" s="55">
        <f t="shared" si="317"/>
        <v>-9712254.5492930785</v>
      </c>
      <c r="AC1928" s="55">
        <f t="shared" si="318"/>
        <v>-603338.31233788095</v>
      </c>
      <c r="AD1928" s="55">
        <f t="shared" si="319"/>
        <v>0</v>
      </c>
      <c r="AE1928" s="14">
        <f t="shared" si="320"/>
        <v>1</v>
      </c>
      <c r="AF1928" s="14">
        <f>PRODUCT($AE$3:$AE1928)</f>
        <v>1.549318229084294</v>
      </c>
      <c r="AG1928" s="120">
        <f>(POWER(AF1928,1/COUNTA($J$3:$J1928))-1)*360/28</f>
        <v>0.10870794921864459</v>
      </c>
    </row>
    <row r="1929" spans="20:33" x14ac:dyDescent="0.25">
      <c r="T1929" s="4">
        <f t="shared" si="311"/>
        <v>0.11244999999999999</v>
      </c>
      <c r="U1929" s="55">
        <f t="shared" si="312"/>
        <v>0</v>
      </c>
      <c r="V1929" s="55">
        <f t="shared" si="313"/>
        <v>0</v>
      </c>
      <c r="Y1929" s="55">
        <f t="shared" si="314"/>
        <v>0</v>
      </c>
      <c r="Z1929" s="55">
        <f t="shared" si="315"/>
        <v>0</v>
      </c>
      <c r="AA1929" s="55">
        <f t="shared" si="316"/>
        <v>9108916.2369551975</v>
      </c>
      <c r="AB1929" s="55">
        <f t="shared" si="317"/>
        <v>-9712254.5492930785</v>
      </c>
      <c r="AC1929" s="55">
        <f t="shared" si="318"/>
        <v>-603338.31233788095</v>
      </c>
      <c r="AD1929" s="55">
        <f t="shared" si="319"/>
        <v>0</v>
      </c>
      <c r="AE1929" s="14">
        <f t="shared" si="320"/>
        <v>1</v>
      </c>
      <c r="AF1929" s="14">
        <f>PRODUCT($AE$3:$AE1929)</f>
        <v>1.549318229084294</v>
      </c>
      <c r="AG1929" s="120">
        <f>(POWER(AF1929,1/COUNTA($J$3:$J1929))-1)*360/28</f>
        <v>0.10870794921864459</v>
      </c>
    </row>
    <row r="1930" spans="20:33" x14ac:dyDescent="0.25">
      <c r="T1930" s="4">
        <f t="shared" si="311"/>
        <v>0.11244999999999999</v>
      </c>
      <c r="U1930" s="55">
        <f t="shared" si="312"/>
        <v>0</v>
      </c>
      <c r="V1930" s="55">
        <f t="shared" si="313"/>
        <v>0</v>
      </c>
      <c r="Y1930" s="55">
        <f t="shared" si="314"/>
        <v>0</v>
      </c>
      <c r="Z1930" s="55">
        <f t="shared" si="315"/>
        <v>0</v>
      </c>
      <c r="AA1930" s="55">
        <f t="shared" si="316"/>
        <v>9108916.2369551975</v>
      </c>
      <c r="AB1930" s="55">
        <f t="shared" si="317"/>
        <v>-9712254.5492930785</v>
      </c>
      <c r="AC1930" s="55">
        <f t="shared" si="318"/>
        <v>-603338.31233788095</v>
      </c>
      <c r="AD1930" s="55">
        <f t="shared" si="319"/>
        <v>0</v>
      </c>
      <c r="AE1930" s="14">
        <f t="shared" si="320"/>
        <v>1</v>
      </c>
      <c r="AF1930" s="14">
        <f>PRODUCT($AE$3:$AE1930)</f>
        <v>1.549318229084294</v>
      </c>
      <c r="AG1930" s="120">
        <f>(POWER(AF1930,1/COUNTA($J$3:$J1930))-1)*360/28</f>
        <v>0.10870794921864459</v>
      </c>
    </row>
    <row r="1931" spans="20:33" x14ac:dyDescent="0.25">
      <c r="T1931" s="4">
        <f t="shared" si="311"/>
        <v>0.11244999999999999</v>
      </c>
      <c r="U1931" s="55">
        <f t="shared" si="312"/>
        <v>0</v>
      </c>
      <c r="V1931" s="55">
        <f t="shared" si="313"/>
        <v>0</v>
      </c>
      <c r="Y1931" s="55">
        <f t="shared" si="314"/>
        <v>0</v>
      </c>
      <c r="Z1931" s="55">
        <f t="shared" si="315"/>
        <v>0</v>
      </c>
      <c r="AA1931" s="55">
        <f t="shared" si="316"/>
        <v>9108916.2369551975</v>
      </c>
      <c r="AB1931" s="55">
        <f t="shared" si="317"/>
        <v>-9712254.5492930785</v>
      </c>
      <c r="AC1931" s="55">
        <f t="shared" si="318"/>
        <v>-603338.31233788095</v>
      </c>
      <c r="AD1931" s="55">
        <f t="shared" si="319"/>
        <v>0</v>
      </c>
      <c r="AE1931" s="14">
        <f t="shared" si="320"/>
        <v>1</v>
      </c>
      <c r="AF1931" s="14">
        <f>PRODUCT($AE$3:$AE1931)</f>
        <v>1.549318229084294</v>
      </c>
      <c r="AG1931" s="120">
        <f>(POWER(AF1931,1/COUNTA($J$3:$J1931))-1)*360/28</f>
        <v>0.10870794921864459</v>
      </c>
    </row>
    <row r="1932" spans="20:33" x14ac:dyDescent="0.25">
      <c r="T1932" s="4">
        <f t="shared" si="311"/>
        <v>0.11244999999999999</v>
      </c>
      <c r="U1932" s="55">
        <f t="shared" si="312"/>
        <v>0</v>
      </c>
      <c r="V1932" s="55">
        <f t="shared" si="313"/>
        <v>0</v>
      </c>
      <c r="Y1932" s="55">
        <f t="shared" si="314"/>
        <v>0</v>
      </c>
      <c r="Z1932" s="55">
        <f t="shared" si="315"/>
        <v>0</v>
      </c>
      <c r="AA1932" s="55">
        <f t="shared" si="316"/>
        <v>9108916.2369551975</v>
      </c>
      <c r="AB1932" s="55">
        <f t="shared" si="317"/>
        <v>-9712254.5492930785</v>
      </c>
      <c r="AC1932" s="55">
        <f t="shared" si="318"/>
        <v>-603338.31233788095</v>
      </c>
      <c r="AD1932" s="55">
        <f t="shared" si="319"/>
        <v>0</v>
      </c>
      <c r="AE1932" s="14">
        <f t="shared" si="320"/>
        <v>1</v>
      </c>
      <c r="AF1932" s="14">
        <f>PRODUCT($AE$3:$AE1932)</f>
        <v>1.549318229084294</v>
      </c>
      <c r="AG1932" s="120">
        <f>(POWER(AF1932,1/COUNTA($J$3:$J1932))-1)*360/28</f>
        <v>0.10870794921864459</v>
      </c>
    </row>
    <row r="1933" spans="20:33" x14ac:dyDescent="0.25">
      <c r="T1933" s="4">
        <f t="shared" si="311"/>
        <v>0.11244999999999999</v>
      </c>
      <c r="U1933" s="55">
        <f t="shared" si="312"/>
        <v>0</v>
      </c>
      <c r="V1933" s="55">
        <f t="shared" si="313"/>
        <v>0</v>
      </c>
      <c r="Y1933" s="55">
        <f t="shared" si="314"/>
        <v>0</v>
      </c>
      <c r="Z1933" s="55">
        <f t="shared" si="315"/>
        <v>0</v>
      </c>
      <c r="AA1933" s="55">
        <f t="shared" si="316"/>
        <v>9108916.2369551975</v>
      </c>
      <c r="AB1933" s="55">
        <f t="shared" si="317"/>
        <v>-9712254.5492930785</v>
      </c>
      <c r="AC1933" s="55">
        <f t="shared" si="318"/>
        <v>-603338.31233788095</v>
      </c>
      <c r="AD1933" s="55">
        <f t="shared" si="319"/>
        <v>0</v>
      </c>
      <c r="AE1933" s="14">
        <f t="shared" si="320"/>
        <v>1</v>
      </c>
      <c r="AF1933" s="14">
        <f>PRODUCT($AE$3:$AE1933)</f>
        <v>1.549318229084294</v>
      </c>
      <c r="AG1933" s="120">
        <f>(POWER(AF1933,1/COUNTA($J$3:$J1933))-1)*360/28</f>
        <v>0.10870794921864459</v>
      </c>
    </row>
    <row r="1934" spans="20:33" x14ac:dyDescent="0.25">
      <c r="T1934" s="4">
        <f t="shared" si="311"/>
        <v>0.11244999999999999</v>
      </c>
      <c r="U1934" s="55">
        <f t="shared" si="312"/>
        <v>0</v>
      </c>
      <c r="V1934" s="55">
        <f t="shared" si="313"/>
        <v>0</v>
      </c>
      <c r="Y1934" s="55">
        <f t="shared" si="314"/>
        <v>0</v>
      </c>
      <c r="Z1934" s="55">
        <f t="shared" si="315"/>
        <v>0</v>
      </c>
      <c r="AA1934" s="55">
        <f t="shared" si="316"/>
        <v>9108916.2369551975</v>
      </c>
      <c r="AB1934" s="55">
        <f t="shared" si="317"/>
        <v>-9712254.5492930785</v>
      </c>
      <c r="AC1934" s="55">
        <f t="shared" si="318"/>
        <v>-603338.31233788095</v>
      </c>
      <c r="AD1934" s="55">
        <f t="shared" si="319"/>
        <v>0</v>
      </c>
      <c r="AE1934" s="14">
        <f t="shared" si="320"/>
        <v>1</v>
      </c>
      <c r="AF1934" s="14">
        <f>PRODUCT($AE$3:$AE1934)</f>
        <v>1.549318229084294</v>
      </c>
      <c r="AG1934" s="120">
        <f>(POWER(AF1934,1/COUNTA($J$3:$J1934))-1)*360/28</f>
        <v>0.10870794921864459</v>
      </c>
    </row>
    <row r="1935" spans="20:33" x14ac:dyDescent="0.25">
      <c r="T1935" s="4">
        <f t="shared" si="311"/>
        <v>0.11244999999999999</v>
      </c>
      <c r="U1935" s="55">
        <f t="shared" si="312"/>
        <v>0</v>
      </c>
      <c r="V1935" s="55">
        <f t="shared" si="313"/>
        <v>0</v>
      </c>
      <c r="Y1935" s="55">
        <f t="shared" si="314"/>
        <v>0</v>
      </c>
      <c r="Z1935" s="55">
        <f t="shared" si="315"/>
        <v>0</v>
      </c>
      <c r="AA1935" s="55">
        <f t="shared" si="316"/>
        <v>9108916.2369551975</v>
      </c>
      <c r="AB1935" s="55">
        <f t="shared" si="317"/>
        <v>-9712254.5492930785</v>
      </c>
      <c r="AC1935" s="55">
        <f t="shared" si="318"/>
        <v>-603338.31233788095</v>
      </c>
      <c r="AD1935" s="55">
        <f t="shared" si="319"/>
        <v>0</v>
      </c>
      <c r="AE1935" s="14">
        <f t="shared" si="320"/>
        <v>1</v>
      </c>
      <c r="AF1935" s="14">
        <f>PRODUCT($AE$3:$AE1935)</f>
        <v>1.549318229084294</v>
      </c>
      <c r="AG1935" s="120">
        <f>(POWER(AF1935,1/COUNTA($J$3:$J1935))-1)*360/28</f>
        <v>0.10870794921864459</v>
      </c>
    </row>
    <row r="1936" spans="20:33" x14ac:dyDescent="0.25">
      <c r="T1936" s="4">
        <f t="shared" si="311"/>
        <v>0.11244999999999999</v>
      </c>
      <c r="U1936" s="55">
        <f t="shared" si="312"/>
        <v>0</v>
      </c>
      <c r="V1936" s="55">
        <f t="shared" si="313"/>
        <v>0</v>
      </c>
      <c r="Y1936" s="55">
        <f t="shared" si="314"/>
        <v>0</v>
      </c>
      <c r="Z1936" s="55">
        <f t="shared" si="315"/>
        <v>0</v>
      </c>
      <c r="AA1936" s="55">
        <f t="shared" si="316"/>
        <v>9108916.2369551975</v>
      </c>
      <c r="AB1936" s="55">
        <f t="shared" si="317"/>
        <v>-9712254.5492930785</v>
      </c>
      <c r="AC1936" s="55">
        <f t="shared" si="318"/>
        <v>-603338.31233788095</v>
      </c>
      <c r="AD1936" s="55">
        <f t="shared" si="319"/>
        <v>0</v>
      </c>
      <c r="AE1936" s="14">
        <f t="shared" si="320"/>
        <v>1</v>
      </c>
      <c r="AF1936" s="14">
        <f>PRODUCT($AE$3:$AE1936)</f>
        <v>1.549318229084294</v>
      </c>
      <c r="AG1936" s="120">
        <f>(POWER(AF1936,1/COUNTA($J$3:$J1936))-1)*360/28</f>
        <v>0.10870794921864459</v>
      </c>
    </row>
    <row r="1937" spans="20:33" x14ac:dyDescent="0.25">
      <c r="T1937" s="4">
        <f t="shared" si="311"/>
        <v>0.11244999999999999</v>
      </c>
      <c r="U1937" s="55">
        <f t="shared" si="312"/>
        <v>0</v>
      </c>
      <c r="V1937" s="55">
        <f t="shared" si="313"/>
        <v>0</v>
      </c>
      <c r="Y1937" s="55">
        <f t="shared" si="314"/>
        <v>0</v>
      </c>
      <c r="Z1937" s="55">
        <f t="shared" si="315"/>
        <v>0</v>
      </c>
      <c r="AA1937" s="55">
        <f t="shared" si="316"/>
        <v>9108916.2369551975</v>
      </c>
      <c r="AB1937" s="55">
        <f t="shared" si="317"/>
        <v>-9712254.5492930785</v>
      </c>
      <c r="AC1937" s="55">
        <f t="shared" si="318"/>
        <v>-603338.31233788095</v>
      </c>
      <c r="AD1937" s="55">
        <f t="shared" si="319"/>
        <v>0</v>
      </c>
      <c r="AE1937" s="14">
        <f t="shared" si="320"/>
        <v>1</v>
      </c>
      <c r="AF1937" s="14">
        <f>PRODUCT($AE$3:$AE1937)</f>
        <v>1.549318229084294</v>
      </c>
      <c r="AG1937" s="120">
        <f>(POWER(AF1937,1/COUNTA($J$3:$J1937))-1)*360/28</f>
        <v>0.10870794921864459</v>
      </c>
    </row>
    <row r="1938" spans="20:33" x14ac:dyDescent="0.25">
      <c r="T1938" s="4">
        <f t="shared" si="311"/>
        <v>0.11244999999999999</v>
      </c>
      <c r="U1938" s="55">
        <f t="shared" si="312"/>
        <v>0</v>
      </c>
      <c r="V1938" s="55">
        <f t="shared" si="313"/>
        <v>0</v>
      </c>
      <c r="Y1938" s="55">
        <f t="shared" si="314"/>
        <v>0</v>
      </c>
      <c r="Z1938" s="55">
        <f t="shared" si="315"/>
        <v>0</v>
      </c>
      <c r="AA1938" s="55">
        <f t="shared" si="316"/>
        <v>9108916.2369551975</v>
      </c>
      <c r="AB1938" s="55">
        <f t="shared" si="317"/>
        <v>-9712254.5492930785</v>
      </c>
      <c r="AC1938" s="55">
        <f t="shared" si="318"/>
        <v>-603338.31233788095</v>
      </c>
      <c r="AD1938" s="55">
        <f t="shared" si="319"/>
        <v>0</v>
      </c>
      <c r="AE1938" s="14">
        <f t="shared" si="320"/>
        <v>1</v>
      </c>
      <c r="AF1938" s="14">
        <f>PRODUCT($AE$3:$AE1938)</f>
        <v>1.549318229084294</v>
      </c>
      <c r="AG1938" s="120">
        <f>(POWER(AF1938,1/COUNTA($J$3:$J1938))-1)*360/28</f>
        <v>0.10870794921864459</v>
      </c>
    </row>
    <row r="1939" spans="20:33" x14ac:dyDescent="0.25">
      <c r="T1939" s="4">
        <f t="shared" si="311"/>
        <v>0.11244999999999999</v>
      </c>
      <c r="U1939" s="55">
        <f t="shared" si="312"/>
        <v>0</v>
      </c>
      <c r="V1939" s="55">
        <f t="shared" si="313"/>
        <v>0</v>
      </c>
      <c r="Y1939" s="55">
        <f t="shared" si="314"/>
        <v>0</v>
      </c>
      <c r="Z1939" s="55">
        <f t="shared" si="315"/>
        <v>0</v>
      </c>
      <c r="AA1939" s="55">
        <f t="shared" si="316"/>
        <v>9108916.2369551975</v>
      </c>
      <c r="AB1939" s="55">
        <f t="shared" si="317"/>
        <v>-9712254.5492930785</v>
      </c>
      <c r="AC1939" s="55">
        <f t="shared" si="318"/>
        <v>-603338.31233788095</v>
      </c>
      <c r="AD1939" s="55">
        <f t="shared" si="319"/>
        <v>0</v>
      </c>
      <c r="AE1939" s="14">
        <f t="shared" si="320"/>
        <v>1</v>
      </c>
      <c r="AF1939" s="14">
        <f>PRODUCT($AE$3:$AE1939)</f>
        <v>1.549318229084294</v>
      </c>
      <c r="AG1939" s="120">
        <f>(POWER(AF1939,1/COUNTA($J$3:$J1939))-1)*360/28</f>
        <v>0.10870794921864459</v>
      </c>
    </row>
    <row r="1940" spans="20:33" x14ac:dyDescent="0.25">
      <c r="T1940" s="4">
        <f t="shared" si="311"/>
        <v>0.11244999999999999</v>
      </c>
      <c r="U1940" s="55">
        <f t="shared" si="312"/>
        <v>0</v>
      </c>
      <c r="V1940" s="55">
        <f t="shared" si="313"/>
        <v>0</v>
      </c>
      <c r="Y1940" s="55">
        <f t="shared" si="314"/>
        <v>0</v>
      </c>
      <c r="Z1940" s="55">
        <f t="shared" si="315"/>
        <v>0</v>
      </c>
      <c r="AA1940" s="55">
        <f t="shared" si="316"/>
        <v>9108916.2369551975</v>
      </c>
      <c r="AB1940" s="55">
        <f t="shared" si="317"/>
        <v>-9712254.5492930785</v>
      </c>
      <c r="AC1940" s="55">
        <f t="shared" si="318"/>
        <v>-603338.31233788095</v>
      </c>
      <c r="AD1940" s="55">
        <f t="shared" si="319"/>
        <v>0</v>
      </c>
      <c r="AE1940" s="14">
        <f t="shared" si="320"/>
        <v>1</v>
      </c>
      <c r="AF1940" s="14">
        <f>PRODUCT($AE$3:$AE1940)</f>
        <v>1.549318229084294</v>
      </c>
      <c r="AG1940" s="120">
        <f>(POWER(AF1940,1/COUNTA($J$3:$J1940))-1)*360/28</f>
        <v>0.10870794921864459</v>
      </c>
    </row>
    <row r="1941" spans="20:33" x14ac:dyDescent="0.25">
      <c r="T1941" s="4">
        <f t="shared" si="311"/>
        <v>0.11244999999999999</v>
      </c>
      <c r="U1941" s="55">
        <f t="shared" si="312"/>
        <v>0</v>
      </c>
      <c r="V1941" s="55">
        <f t="shared" si="313"/>
        <v>0</v>
      </c>
      <c r="Y1941" s="55">
        <f t="shared" si="314"/>
        <v>0</v>
      </c>
      <c r="Z1941" s="55">
        <f t="shared" si="315"/>
        <v>0</v>
      </c>
      <c r="AA1941" s="55">
        <f t="shared" si="316"/>
        <v>9108916.2369551975</v>
      </c>
      <c r="AB1941" s="55">
        <f t="shared" si="317"/>
        <v>-9712254.5492930785</v>
      </c>
      <c r="AC1941" s="55">
        <f t="shared" si="318"/>
        <v>-603338.31233788095</v>
      </c>
      <c r="AD1941" s="55">
        <f t="shared" si="319"/>
        <v>0</v>
      </c>
      <c r="AE1941" s="14">
        <f t="shared" si="320"/>
        <v>1</v>
      </c>
      <c r="AF1941" s="14">
        <f>PRODUCT($AE$3:$AE1941)</f>
        <v>1.549318229084294</v>
      </c>
      <c r="AG1941" s="120">
        <f>(POWER(AF1941,1/COUNTA($J$3:$J1941))-1)*360/28</f>
        <v>0.10870794921864459</v>
      </c>
    </row>
    <row r="1942" spans="20:33" x14ac:dyDescent="0.25">
      <c r="T1942" s="4">
        <f t="shared" si="311"/>
        <v>0.11244999999999999</v>
      </c>
      <c r="U1942" s="55">
        <f t="shared" si="312"/>
        <v>0</v>
      </c>
      <c r="V1942" s="55">
        <f t="shared" si="313"/>
        <v>0</v>
      </c>
      <c r="Y1942" s="55">
        <f t="shared" si="314"/>
        <v>0</v>
      </c>
      <c r="Z1942" s="55">
        <f t="shared" si="315"/>
        <v>0</v>
      </c>
      <c r="AA1942" s="55">
        <f t="shared" si="316"/>
        <v>9108916.2369551975</v>
      </c>
      <c r="AB1942" s="55">
        <f t="shared" si="317"/>
        <v>-9712254.5492930785</v>
      </c>
      <c r="AC1942" s="55">
        <f t="shared" si="318"/>
        <v>-603338.31233788095</v>
      </c>
      <c r="AD1942" s="55">
        <f t="shared" si="319"/>
        <v>0</v>
      </c>
      <c r="AE1942" s="14">
        <f t="shared" si="320"/>
        <v>1</v>
      </c>
      <c r="AF1942" s="14">
        <f>PRODUCT($AE$3:$AE1942)</f>
        <v>1.549318229084294</v>
      </c>
      <c r="AG1942" s="120">
        <f>(POWER(AF1942,1/COUNTA($J$3:$J1942))-1)*360/28</f>
        <v>0.10870794921864459</v>
      </c>
    </row>
    <row r="1943" spans="20:33" x14ac:dyDescent="0.25">
      <c r="T1943" s="4">
        <f t="shared" si="311"/>
        <v>0.11244999999999999</v>
      </c>
      <c r="U1943" s="55">
        <f t="shared" si="312"/>
        <v>0</v>
      </c>
      <c r="V1943" s="55">
        <f t="shared" si="313"/>
        <v>0</v>
      </c>
      <c r="Y1943" s="55">
        <f t="shared" si="314"/>
        <v>0</v>
      </c>
      <c r="Z1943" s="55">
        <f t="shared" si="315"/>
        <v>0</v>
      </c>
      <c r="AA1943" s="55">
        <f t="shared" si="316"/>
        <v>9108916.2369551975</v>
      </c>
      <c r="AB1943" s="55">
        <f t="shared" si="317"/>
        <v>-9712254.5492930785</v>
      </c>
      <c r="AC1943" s="55">
        <f t="shared" si="318"/>
        <v>-603338.31233788095</v>
      </c>
      <c r="AD1943" s="55">
        <f t="shared" si="319"/>
        <v>0</v>
      </c>
      <c r="AE1943" s="14">
        <f t="shared" si="320"/>
        <v>1</v>
      </c>
      <c r="AF1943" s="14">
        <f>PRODUCT($AE$3:$AE1943)</f>
        <v>1.549318229084294</v>
      </c>
      <c r="AG1943" s="120">
        <f>(POWER(AF1943,1/COUNTA($J$3:$J1943))-1)*360/28</f>
        <v>0.10870794921864459</v>
      </c>
    </row>
    <row r="1944" spans="20:33" x14ac:dyDescent="0.25">
      <c r="T1944" s="4">
        <f t="shared" si="311"/>
        <v>0.11244999999999999</v>
      </c>
      <c r="U1944" s="55">
        <f t="shared" si="312"/>
        <v>0</v>
      </c>
      <c r="V1944" s="55">
        <f t="shared" si="313"/>
        <v>0</v>
      </c>
      <c r="Y1944" s="55">
        <f t="shared" si="314"/>
        <v>0</v>
      </c>
      <c r="Z1944" s="55">
        <f t="shared" si="315"/>
        <v>0</v>
      </c>
      <c r="AA1944" s="55">
        <f t="shared" si="316"/>
        <v>9108916.2369551975</v>
      </c>
      <c r="AB1944" s="55">
        <f t="shared" si="317"/>
        <v>-9712254.5492930785</v>
      </c>
      <c r="AC1944" s="55">
        <f t="shared" si="318"/>
        <v>-603338.31233788095</v>
      </c>
      <c r="AD1944" s="55">
        <f t="shared" si="319"/>
        <v>0</v>
      </c>
      <c r="AE1944" s="14">
        <f t="shared" si="320"/>
        <v>1</v>
      </c>
      <c r="AF1944" s="14">
        <f>PRODUCT($AE$3:$AE1944)</f>
        <v>1.549318229084294</v>
      </c>
      <c r="AG1944" s="120">
        <f>(POWER(AF1944,1/COUNTA($J$3:$J1944))-1)*360/28</f>
        <v>0.10870794921864459</v>
      </c>
    </row>
    <row r="1945" spans="20:33" x14ac:dyDescent="0.25">
      <c r="T1945" s="4">
        <f t="shared" si="311"/>
        <v>0.11244999999999999</v>
      </c>
      <c r="U1945" s="55">
        <f t="shared" si="312"/>
        <v>0</v>
      </c>
      <c r="V1945" s="55">
        <f t="shared" si="313"/>
        <v>0</v>
      </c>
      <c r="Y1945" s="55">
        <f t="shared" si="314"/>
        <v>0</v>
      </c>
      <c r="Z1945" s="55">
        <f t="shared" si="315"/>
        <v>0</v>
      </c>
      <c r="AA1945" s="55">
        <f t="shared" si="316"/>
        <v>9108916.2369551975</v>
      </c>
      <c r="AB1945" s="55">
        <f t="shared" si="317"/>
        <v>-9712254.5492930785</v>
      </c>
      <c r="AC1945" s="55">
        <f t="shared" si="318"/>
        <v>-603338.31233788095</v>
      </c>
      <c r="AD1945" s="55">
        <f t="shared" si="319"/>
        <v>0</v>
      </c>
      <c r="AE1945" s="14">
        <f t="shared" si="320"/>
        <v>1</v>
      </c>
      <c r="AF1945" s="14">
        <f>PRODUCT($AE$3:$AE1945)</f>
        <v>1.549318229084294</v>
      </c>
      <c r="AG1945" s="120">
        <f>(POWER(AF1945,1/COUNTA($J$3:$J1945))-1)*360/28</f>
        <v>0.10870794921864459</v>
      </c>
    </row>
    <row r="1946" spans="20:33" x14ac:dyDescent="0.25">
      <c r="T1946" s="4">
        <f t="shared" si="311"/>
        <v>0.11244999999999999</v>
      </c>
      <c r="U1946" s="55">
        <f t="shared" si="312"/>
        <v>0</v>
      </c>
      <c r="V1946" s="55">
        <f t="shared" si="313"/>
        <v>0</v>
      </c>
      <c r="Y1946" s="55">
        <f t="shared" si="314"/>
        <v>0</v>
      </c>
      <c r="Z1946" s="55">
        <f t="shared" si="315"/>
        <v>0</v>
      </c>
      <c r="AA1946" s="55">
        <f t="shared" si="316"/>
        <v>9108916.2369551975</v>
      </c>
      <c r="AB1946" s="55">
        <f t="shared" si="317"/>
        <v>-9712254.5492930785</v>
      </c>
      <c r="AC1946" s="55">
        <f t="shared" si="318"/>
        <v>-603338.31233788095</v>
      </c>
      <c r="AD1946" s="55">
        <f t="shared" si="319"/>
        <v>0</v>
      </c>
      <c r="AE1946" s="14">
        <f t="shared" si="320"/>
        <v>1</v>
      </c>
      <c r="AF1946" s="14">
        <f>PRODUCT($AE$3:$AE1946)</f>
        <v>1.549318229084294</v>
      </c>
      <c r="AG1946" s="120">
        <f>(POWER(AF1946,1/COUNTA($J$3:$J1946))-1)*360/28</f>
        <v>0.10870794921864459</v>
      </c>
    </row>
    <row r="1947" spans="20:33" x14ac:dyDescent="0.25">
      <c r="T1947" s="4">
        <f t="shared" si="311"/>
        <v>0.11244999999999999</v>
      </c>
      <c r="U1947" s="55">
        <f t="shared" si="312"/>
        <v>0</v>
      </c>
      <c r="V1947" s="55">
        <f t="shared" si="313"/>
        <v>0</v>
      </c>
      <c r="Y1947" s="55">
        <f t="shared" si="314"/>
        <v>0</v>
      </c>
      <c r="Z1947" s="55">
        <f t="shared" si="315"/>
        <v>0</v>
      </c>
      <c r="AA1947" s="55">
        <f t="shared" si="316"/>
        <v>9108916.2369551975</v>
      </c>
      <c r="AB1947" s="55">
        <f t="shared" si="317"/>
        <v>-9712254.5492930785</v>
      </c>
      <c r="AC1947" s="55">
        <f t="shared" si="318"/>
        <v>-603338.31233788095</v>
      </c>
      <c r="AD1947" s="55">
        <f t="shared" si="319"/>
        <v>0</v>
      </c>
      <c r="AE1947" s="14">
        <f t="shared" si="320"/>
        <v>1</v>
      </c>
      <c r="AF1947" s="14">
        <f>PRODUCT($AE$3:$AE1947)</f>
        <v>1.549318229084294</v>
      </c>
      <c r="AG1947" s="120">
        <f>(POWER(AF1947,1/COUNTA($J$3:$J1947))-1)*360/28</f>
        <v>0.10870794921864459</v>
      </c>
    </row>
    <row r="1948" spans="20:33" x14ac:dyDescent="0.25">
      <c r="T1948" s="4">
        <f t="shared" si="311"/>
        <v>0.11244999999999999</v>
      </c>
      <c r="U1948" s="55">
        <f t="shared" si="312"/>
        <v>0</v>
      </c>
      <c r="V1948" s="55">
        <f t="shared" si="313"/>
        <v>0</v>
      </c>
      <c r="Y1948" s="55">
        <f t="shared" si="314"/>
        <v>0</v>
      </c>
      <c r="Z1948" s="55">
        <f t="shared" si="315"/>
        <v>0</v>
      </c>
      <c r="AA1948" s="55">
        <f t="shared" si="316"/>
        <v>9108916.2369551975</v>
      </c>
      <c r="AB1948" s="55">
        <f t="shared" si="317"/>
        <v>-9712254.5492930785</v>
      </c>
      <c r="AC1948" s="55">
        <f t="shared" si="318"/>
        <v>-603338.31233788095</v>
      </c>
      <c r="AD1948" s="55">
        <f t="shared" si="319"/>
        <v>0</v>
      </c>
      <c r="AE1948" s="14">
        <f t="shared" si="320"/>
        <v>1</v>
      </c>
      <c r="AF1948" s="14">
        <f>PRODUCT($AE$3:$AE1948)</f>
        <v>1.549318229084294</v>
      </c>
      <c r="AG1948" s="120">
        <f>(POWER(AF1948,1/COUNTA($J$3:$J1948))-1)*360/28</f>
        <v>0.10870794921864459</v>
      </c>
    </row>
    <row r="1949" spans="20:33" x14ac:dyDescent="0.25">
      <c r="T1949" s="4">
        <f t="shared" si="311"/>
        <v>0.11244999999999999</v>
      </c>
      <c r="U1949" s="55">
        <f t="shared" si="312"/>
        <v>0</v>
      </c>
      <c r="V1949" s="55">
        <f t="shared" si="313"/>
        <v>0</v>
      </c>
      <c r="Y1949" s="55">
        <f t="shared" si="314"/>
        <v>0</v>
      </c>
      <c r="Z1949" s="55">
        <f t="shared" si="315"/>
        <v>0</v>
      </c>
      <c r="AA1949" s="55">
        <f t="shared" si="316"/>
        <v>9108916.2369551975</v>
      </c>
      <c r="AB1949" s="55">
        <f t="shared" si="317"/>
        <v>-9712254.5492930785</v>
      </c>
      <c r="AC1949" s="55">
        <f t="shared" si="318"/>
        <v>-603338.31233788095</v>
      </c>
      <c r="AD1949" s="55">
        <f t="shared" si="319"/>
        <v>0</v>
      </c>
      <c r="AE1949" s="14">
        <f t="shared" si="320"/>
        <v>1</v>
      </c>
      <c r="AF1949" s="14">
        <f>PRODUCT($AE$3:$AE1949)</f>
        <v>1.549318229084294</v>
      </c>
      <c r="AG1949" s="120">
        <f>(POWER(AF1949,1/COUNTA($J$3:$J1949))-1)*360/28</f>
        <v>0.10870794921864459</v>
      </c>
    </row>
    <row r="1950" spans="20:33" x14ac:dyDescent="0.25">
      <c r="T1950" s="4">
        <f t="shared" si="311"/>
        <v>0.11244999999999999</v>
      </c>
      <c r="U1950" s="55">
        <f t="shared" si="312"/>
        <v>0</v>
      </c>
      <c r="V1950" s="55">
        <f t="shared" si="313"/>
        <v>0</v>
      </c>
      <c r="Y1950" s="55">
        <f t="shared" si="314"/>
        <v>0</v>
      </c>
      <c r="Z1950" s="55">
        <f t="shared" si="315"/>
        <v>0</v>
      </c>
      <c r="AA1950" s="55">
        <f t="shared" si="316"/>
        <v>9108916.2369551975</v>
      </c>
      <c r="AB1950" s="55">
        <f t="shared" si="317"/>
        <v>-9712254.5492930785</v>
      </c>
      <c r="AC1950" s="55">
        <f t="shared" si="318"/>
        <v>-603338.31233788095</v>
      </c>
      <c r="AD1950" s="55">
        <f t="shared" si="319"/>
        <v>0</v>
      </c>
      <c r="AE1950" s="14">
        <f t="shared" si="320"/>
        <v>1</v>
      </c>
      <c r="AF1950" s="14">
        <f>PRODUCT($AE$3:$AE1950)</f>
        <v>1.549318229084294</v>
      </c>
      <c r="AG1950" s="120">
        <f>(POWER(AF1950,1/COUNTA($J$3:$J1950))-1)*360/28</f>
        <v>0.10870794921864459</v>
      </c>
    </row>
    <row r="1951" spans="20:33" x14ac:dyDescent="0.25">
      <c r="T1951" s="4">
        <f t="shared" si="311"/>
        <v>0.11244999999999999</v>
      </c>
      <c r="U1951" s="55">
        <f t="shared" si="312"/>
        <v>0</v>
      </c>
      <c r="V1951" s="55">
        <f t="shared" si="313"/>
        <v>0</v>
      </c>
      <c r="Y1951" s="55">
        <f t="shared" si="314"/>
        <v>0</v>
      </c>
      <c r="Z1951" s="55">
        <f t="shared" si="315"/>
        <v>0</v>
      </c>
      <c r="AA1951" s="55">
        <f t="shared" si="316"/>
        <v>9108916.2369551975</v>
      </c>
      <c r="AB1951" s="55">
        <f t="shared" si="317"/>
        <v>-9712254.5492930785</v>
      </c>
      <c r="AC1951" s="55">
        <f t="shared" si="318"/>
        <v>-603338.31233788095</v>
      </c>
      <c r="AD1951" s="55">
        <f t="shared" si="319"/>
        <v>0</v>
      </c>
      <c r="AE1951" s="14">
        <f t="shared" si="320"/>
        <v>1</v>
      </c>
      <c r="AF1951" s="14">
        <f>PRODUCT($AE$3:$AE1951)</f>
        <v>1.549318229084294</v>
      </c>
      <c r="AG1951" s="120">
        <f>(POWER(AF1951,1/COUNTA($J$3:$J1951))-1)*360/28</f>
        <v>0.10870794921864459</v>
      </c>
    </row>
    <row r="1952" spans="20:33" x14ac:dyDescent="0.25">
      <c r="T1952" s="4">
        <f t="shared" si="311"/>
        <v>0.11244999999999999</v>
      </c>
      <c r="U1952" s="55">
        <f t="shared" si="312"/>
        <v>0</v>
      </c>
      <c r="V1952" s="55">
        <f t="shared" si="313"/>
        <v>0</v>
      </c>
      <c r="Y1952" s="55">
        <f t="shared" si="314"/>
        <v>0</v>
      </c>
      <c r="Z1952" s="55">
        <f t="shared" si="315"/>
        <v>0</v>
      </c>
      <c r="AA1952" s="55">
        <f t="shared" si="316"/>
        <v>9108916.2369551975</v>
      </c>
      <c r="AB1952" s="55">
        <f t="shared" si="317"/>
        <v>-9712254.5492930785</v>
      </c>
      <c r="AC1952" s="55">
        <f t="shared" si="318"/>
        <v>-603338.31233788095</v>
      </c>
      <c r="AD1952" s="55">
        <f t="shared" si="319"/>
        <v>0</v>
      </c>
      <c r="AE1952" s="14">
        <f t="shared" si="320"/>
        <v>1</v>
      </c>
      <c r="AF1952" s="14">
        <f>PRODUCT($AE$3:$AE1952)</f>
        <v>1.549318229084294</v>
      </c>
      <c r="AG1952" s="120">
        <f>(POWER(AF1952,1/COUNTA($J$3:$J1952))-1)*360/28</f>
        <v>0.10870794921864459</v>
      </c>
    </row>
    <row r="1953" spans="20:33" x14ac:dyDescent="0.25">
      <c r="T1953" s="4">
        <f t="shared" si="311"/>
        <v>0.11244999999999999</v>
      </c>
      <c r="U1953" s="55">
        <f t="shared" si="312"/>
        <v>0</v>
      </c>
      <c r="V1953" s="55">
        <f t="shared" si="313"/>
        <v>0</v>
      </c>
      <c r="Y1953" s="55">
        <f t="shared" si="314"/>
        <v>0</v>
      </c>
      <c r="Z1953" s="55">
        <f t="shared" si="315"/>
        <v>0</v>
      </c>
      <c r="AA1953" s="55">
        <f t="shared" si="316"/>
        <v>9108916.2369551975</v>
      </c>
      <c r="AB1953" s="55">
        <f t="shared" si="317"/>
        <v>-9712254.5492930785</v>
      </c>
      <c r="AC1953" s="55">
        <f t="shared" si="318"/>
        <v>-603338.31233788095</v>
      </c>
      <c r="AD1953" s="55">
        <f t="shared" si="319"/>
        <v>0</v>
      </c>
      <c r="AE1953" s="14">
        <f t="shared" si="320"/>
        <v>1</v>
      </c>
      <c r="AF1953" s="14">
        <f>PRODUCT($AE$3:$AE1953)</f>
        <v>1.549318229084294</v>
      </c>
      <c r="AG1953" s="120">
        <f>(POWER(AF1953,1/COUNTA($J$3:$J1953))-1)*360/28</f>
        <v>0.10870794921864459</v>
      </c>
    </row>
    <row r="1954" spans="20:33" x14ac:dyDescent="0.25">
      <c r="T1954" s="4">
        <f t="shared" si="311"/>
        <v>0.11244999999999999</v>
      </c>
      <c r="U1954" s="55">
        <f t="shared" si="312"/>
        <v>0</v>
      </c>
      <c r="V1954" s="55">
        <f t="shared" si="313"/>
        <v>0</v>
      </c>
      <c r="Y1954" s="55">
        <f t="shared" si="314"/>
        <v>0</v>
      </c>
      <c r="Z1954" s="55">
        <f t="shared" si="315"/>
        <v>0</v>
      </c>
      <c r="AA1954" s="55">
        <f t="shared" si="316"/>
        <v>9108916.2369551975</v>
      </c>
      <c r="AB1954" s="55">
        <f t="shared" si="317"/>
        <v>-9712254.5492930785</v>
      </c>
      <c r="AC1954" s="55">
        <f t="shared" si="318"/>
        <v>-603338.31233788095</v>
      </c>
      <c r="AD1954" s="55">
        <f t="shared" si="319"/>
        <v>0</v>
      </c>
      <c r="AE1954" s="14">
        <f t="shared" si="320"/>
        <v>1</v>
      </c>
      <c r="AF1954" s="14">
        <f>PRODUCT($AE$3:$AE1954)</f>
        <v>1.549318229084294</v>
      </c>
      <c r="AG1954" s="120">
        <f>(POWER(AF1954,1/COUNTA($J$3:$J1954))-1)*360/28</f>
        <v>0.10870794921864459</v>
      </c>
    </row>
    <row r="1955" spans="20:33" x14ac:dyDescent="0.25">
      <c r="T1955" s="4">
        <f t="shared" si="311"/>
        <v>0.11244999999999999</v>
      </c>
      <c r="U1955" s="55">
        <f t="shared" si="312"/>
        <v>0</v>
      </c>
      <c r="V1955" s="55">
        <f t="shared" si="313"/>
        <v>0</v>
      </c>
      <c r="Y1955" s="55">
        <f t="shared" si="314"/>
        <v>0</v>
      </c>
      <c r="Z1955" s="55">
        <f t="shared" si="315"/>
        <v>0</v>
      </c>
      <c r="AA1955" s="55">
        <f t="shared" si="316"/>
        <v>9108916.2369551975</v>
      </c>
      <c r="AB1955" s="55">
        <f t="shared" si="317"/>
        <v>-9712254.5492930785</v>
      </c>
      <c r="AC1955" s="55">
        <f t="shared" si="318"/>
        <v>-603338.31233788095</v>
      </c>
      <c r="AD1955" s="55">
        <f t="shared" si="319"/>
        <v>0</v>
      </c>
      <c r="AE1955" s="14">
        <f t="shared" si="320"/>
        <v>1</v>
      </c>
      <c r="AF1955" s="14">
        <f>PRODUCT($AE$3:$AE1955)</f>
        <v>1.549318229084294</v>
      </c>
      <c r="AG1955" s="120">
        <f>(POWER(AF1955,1/COUNTA($J$3:$J1955))-1)*360/28</f>
        <v>0.10870794921864459</v>
      </c>
    </row>
    <row r="1956" spans="20:33" x14ac:dyDescent="0.25">
      <c r="T1956" s="4">
        <f t="shared" si="311"/>
        <v>0.11244999999999999</v>
      </c>
      <c r="U1956" s="55">
        <f t="shared" si="312"/>
        <v>0</v>
      </c>
      <c r="V1956" s="55">
        <f t="shared" si="313"/>
        <v>0</v>
      </c>
      <c r="Y1956" s="55">
        <f t="shared" si="314"/>
        <v>0</v>
      </c>
      <c r="Z1956" s="55">
        <f t="shared" si="315"/>
        <v>0</v>
      </c>
      <c r="AA1956" s="55">
        <f t="shared" si="316"/>
        <v>9108916.2369551975</v>
      </c>
      <c r="AB1956" s="55">
        <f t="shared" si="317"/>
        <v>-9712254.5492930785</v>
      </c>
      <c r="AC1956" s="55">
        <f t="shared" si="318"/>
        <v>-603338.31233788095</v>
      </c>
      <c r="AD1956" s="55">
        <f t="shared" si="319"/>
        <v>0</v>
      </c>
      <c r="AE1956" s="14">
        <f t="shared" si="320"/>
        <v>1</v>
      </c>
      <c r="AF1956" s="14">
        <f>PRODUCT($AE$3:$AE1956)</f>
        <v>1.549318229084294</v>
      </c>
      <c r="AG1956" s="120">
        <f>(POWER(AF1956,1/COUNTA($J$3:$J1956))-1)*360/28</f>
        <v>0.10870794921864459</v>
      </c>
    </row>
    <row r="1957" spans="20:33" x14ac:dyDescent="0.25">
      <c r="T1957" s="4">
        <f t="shared" si="311"/>
        <v>0.11244999999999999</v>
      </c>
      <c r="U1957" s="55">
        <f t="shared" si="312"/>
        <v>0</v>
      </c>
      <c r="V1957" s="55">
        <f t="shared" si="313"/>
        <v>0</v>
      </c>
      <c r="Y1957" s="55">
        <f t="shared" si="314"/>
        <v>0</v>
      </c>
      <c r="Z1957" s="55">
        <f t="shared" si="315"/>
        <v>0</v>
      </c>
      <c r="AA1957" s="55">
        <f t="shared" si="316"/>
        <v>9108916.2369551975</v>
      </c>
      <c r="AB1957" s="55">
        <f t="shared" si="317"/>
        <v>-9712254.5492930785</v>
      </c>
      <c r="AC1957" s="55">
        <f t="shared" si="318"/>
        <v>-603338.31233788095</v>
      </c>
      <c r="AD1957" s="55">
        <f t="shared" si="319"/>
        <v>0</v>
      </c>
      <c r="AE1957" s="14">
        <f t="shared" si="320"/>
        <v>1</v>
      </c>
      <c r="AF1957" s="14">
        <f>PRODUCT($AE$3:$AE1957)</f>
        <v>1.549318229084294</v>
      </c>
      <c r="AG1957" s="120">
        <f>(POWER(AF1957,1/COUNTA($J$3:$J1957))-1)*360/28</f>
        <v>0.10870794921864459</v>
      </c>
    </row>
    <row r="1958" spans="20:33" x14ac:dyDescent="0.25">
      <c r="T1958" s="4">
        <f t="shared" si="311"/>
        <v>0.11244999999999999</v>
      </c>
      <c r="U1958" s="55">
        <f t="shared" si="312"/>
        <v>0</v>
      </c>
      <c r="V1958" s="55">
        <f t="shared" si="313"/>
        <v>0</v>
      </c>
      <c r="Y1958" s="55">
        <f t="shared" si="314"/>
        <v>0</v>
      </c>
      <c r="Z1958" s="55">
        <f t="shared" si="315"/>
        <v>0</v>
      </c>
      <c r="AA1958" s="55">
        <f t="shared" si="316"/>
        <v>9108916.2369551975</v>
      </c>
      <c r="AB1958" s="55">
        <f t="shared" si="317"/>
        <v>-9712254.5492930785</v>
      </c>
      <c r="AC1958" s="55">
        <f t="shared" si="318"/>
        <v>-603338.31233788095</v>
      </c>
      <c r="AD1958" s="55">
        <f t="shared" si="319"/>
        <v>0</v>
      </c>
      <c r="AE1958" s="14">
        <f t="shared" si="320"/>
        <v>1</v>
      </c>
      <c r="AF1958" s="14">
        <f>PRODUCT($AE$3:$AE1958)</f>
        <v>1.549318229084294</v>
      </c>
      <c r="AG1958" s="120">
        <f>(POWER(AF1958,1/COUNTA($J$3:$J1958))-1)*360/28</f>
        <v>0.10870794921864459</v>
      </c>
    </row>
    <row r="1959" spans="20:33" x14ac:dyDescent="0.25">
      <c r="T1959" s="4">
        <f t="shared" si="311"/>
        <v>0.11244999999999999</v>
      </c>
      <c r="U1959" s="55">
        <f t="shared" si="312"/>
        <v>0</v>
      </c>
      <c r="V1959" s="55">
        <f t="shared" si="313"/>
        <v>0</v>
      </c>
      <c r="Y1959" s="55">
        <f t="shared" si="314"/>
        <v>0</v>
      </c>
      <c r="Z1959" s="55">
        <f t="shared" si="315"/>
        <v>0</v>
      </c>
      <c r="AA1959" s="55">
        <f t="shared" si="316"/>
        <v>9108916.2369551975</v>
      </c>
      <c r="AB1959" s="55">
        <f t="shared" si="317"/>
        <v>-9712254.5492930785</v>
      </c>
      <c r="AC1959" s="55">
        <f t="shared" si="318"/>
        <v>-603338.31233788095</v>
      </c>
      <c r="AD1959" s="55">
        <f t="shared" si="319"/>
        <v>0</v>
      </c>
      <c r="AE1959" s="14">
        <f t="shared" si="320"/>
        <v>1</v>
      </c>
      <c r="AF1959" s="14">
        <f>PRODUCT($AE$3:$AE1959)</f>
        <v>1.549318229084294</v>
      </c>
      <c r="AG1959" s="120">
        <f>(POWER(AF1959,1/COUNTA($J$3:$J1959))-1)*360/28</f>
        <v>0.10870794921864459</v>
      </c>
    </row>
    <row r="1960" spans="20:33" x14ac:dyDescent="0.25">
      <c r="T1960" s="4">
        <f t="shared" si="311"/>
        <v>0.11244999999999999</v>
      </c>
      <c r="U1960" s="55">
        <f t="shared" si="312"/>
        <v>0</v>
      </c>
      <c r="V1960" s="55">
        <f t="shared" si="313"/>
        <v>0</v>
      </c>
      <c r="Y1960" s="55">
        <f t="shared" si="314"/>
        <v>0</v>
      </c>
      <c r="Z1960" s="55">
        <f t="shared" si="315"/>
        <v>0</v>
      </c>
      <c r="AA1960" s="55">
        <f t="shared" si="316"/>
        <v>9108916.2369551975</v>
      </c>
      <c r="AB1960" s="55">
        <f t="shared" si="317"/>
        <v>-9712254.5492930785</v>
      </c>
      <c r="AC1960" s="55">
        <f t="shared" si="318"/>
        <v>-603338.31233788095</v>
      </c>
      <c r="AD1960" s="55">
        <f t="shared" si="319"/>
        <v>0</v>
      </c>
      <c r="AE1960" s="14">
        <f t="shared" si="320"/>
        <v>1</v>
      </c>
      <c r="AF1960" s="14">
        <f>PRODUCT($AE$3:$AE1960)</f>
        <v>1.549318229084294</v>
      </c>
      <c r="AG1960" s="120">
        <f>(POWER(AF1960,1/COUNTA($J$3:$J1960))-1)*360/28</f>
        <v>0.10870794921864459</v>
      </c>
    </row>
    <row r="1961" spans="20:33" x14ac:dyDescent="0.25">
      <c r="T1961" s="4">
        <f t="shared" si="311"/>
        <v>0.11244999999999999</v>
      </c>
      <c r="U1961" s="55">
        <f t="shared" si="312"/>
        <v>0</v>
      </c>
      <c r="V1961" s="55">
        <f t="shared" si="313"/>
        <v>0</v>
      </c>
      <c r="Y1961" s="55">
        <f t="shared" si="314"/>
        <v>0</v>
      </c>
      <c r="Z1961" s="55">
        <f t="shared" si="315"/>
        <v>0</v>
      </c>
      <c r="AA1961" s="55">
        <f t="shared" si="316"/>
        <v>9108916.2369551975</v>
      </c>
      <c r="AB1961" s="55">
        <f t="shared" si="317"/>
        <v>-9712254.5492930785</v>
      </c>
      <c r="AC1961" s="55">
        <f t="shared" si="318"/>
        <v>-603338.31233788095</v>
      </c>
      <c r="AD1961" s="55">
        <f t="shared" si="319"/>
        <v>0</v>
      </c>
      <c r="AE1961" s="14">
        <f t="shared" si="320"/>
        <v>1</v>
      </c>
      <c r="AF1961" s="14">
        <f>PRODUCT($AE$3:$AE1961)</f>
        <v>1.549318229084294</v>
      </c>
      <c r="AG1961" s="120">
        <f>(POWER(AF1961,1/COUNTA($J$3:$J1961))-1)*360/28</f>
        <v>0.10870794921864459</v>
      </c>
    </row>
    <row r="1962" spans="20:33" x14ac:dyDescent="0.25">
      <c r="T1962" s="4">
        <f t="shared" si="311"/>
        <v>0.11244999999999999</v>
      </c>
      <c r="U1962" s="55">
        <f t="shared" si="312"/>
        <v>0</v>
      </c>
      <c r="V1962" s="55">
        <f t="shared" si="313"/>
        <v>0</v>
      </c>
      <c r="Y1962" s="55">
        <f t="shared" si="314"/>
        <v>0</v>
      </c>
      <c r="Z1962" s="55">
        <f t="shared" si="315"/>
        <v>0</v>
      </c>
      <c r="AA1962" s="55">
        <f t="shared" si="316"/>
        <v>9108916.2369551975</v>
      </c>
      <c r="AB1962" s="55">
        <f t="shared" si="317"/>
        <v>-9712254.5492930785</v>
      </c>
      <c r="AC1962" s="55">
        <f t="shared" si="318"/>
        <v>-603338.31233788095</v>
      </c>
      <c r="AD1962" s="55">
        <f t="shared" si="319"/>
        <v>0</v>
      </c>
      <c r="AE1962" s="14">
        <f t="shared" si="320"/>
        <v>1</v>
      </c>
      <c r="AF1962" s="14">
        <f>PRODUCT($AE$3:$AE1962)</f>
        <v>1.549318229084294</v>
      </c>
      <c r="AG1962" s="120">
        <f>(POWER(AF1962,1/COUNTA($J$3:$J1962))-1)*360/28</f>
        <v>0.10870794921864459</v>
      </c>
    </row>
    <row r="1963" spans="20:33" x14ac:dyDescent="0.25">
      <c r="T1963" s="4">
        <f t="shared" si="311"/>
        <v>0.11244999999999999</v>
      </c>
      <c r="U1963" s="55">
        <f t="shared" si="312"/>
        <v>0</v>
      </c>
      <c r="V1963" s="55">
        <f t="shared" si="313"/>
        <v>0</v>
      </c>
      <c r="Y1963" s="55">
        <f t="shared" si="314"/>
        <v>0</v>
      </c>
      <c r="Z1963" s="55">
        <f t="shared" si="315"/>
        <v>0</v>
      </c>
      <c r="AA1963" s="55">
        <f t="shared" si="316"/>
        <v>9108916.2369551975</v>
      </c>
      <c r="AB1963" s="55">
        <f t="shared" si="317"/>
        <v>-9712254.5492930785</v>
      </c>
      <c r="AC1963" s="55">
        <f t="shared" si="318"/>
        <v>-603338.31233788095</v>
      </c>
      <c r="AD1963" s="55">
        <f t="shared" si="319"/>
        <v>0</v>
      </c>
      <c r="AE1963" s="14">
        <f t="shared" si="320"/>
        <v>1</v>
      </c>
      <c r="AF1963" s="14">
        <f>PRODUCT($AE$3:$AE1963)</f>
        <v>1.549318229084294</v>
      </c>
      <c r="AG1963" s="120">
        <f>(POWER(AF1963,1/COUNTA($J$3:$J1963))-1)*360/28</f>
        <v>0.10870794921864459</v>
      </c>
    </row>
    <row r="1964" spans="20:33" x14ac:dyDescent="0.25">
      <c r="T1964" s="4">
        <f t="shared" si="311"/>
        <v>0.11244999999999999</v>
      </c>
      <c r="U1964" s="55">
        <f t="shared" si="312"/>
        <v>0</v>
      </c>
      <c r="V1964" s="55">
        <f t="shared" si="313"/>
        <v>0</v>
      </c>
      <c r="Y1964" s="55">
        <f t="shared" si="314"/>
        <v>0</v>
      </c>
      <c r="Z1964" s="55">
        <f t="shared" si="315"/>
        <v>0</v>
      </c>
      <c r="AA1964" s="55">
        <f t="shared" si="316"/>
        <v>9108916.2369551975</v>
      </c>
      <c r="AB1964" s="55">
        <f t="shared" si="317"/>
        <v>-9712254.5492930785</v>
      </c>
      <c r="AC1964" s="55">
        <f t="shared" si="318"/>
        <v>-603338.31233788095</v>
      </c>
      <c r="AD1964" s="55">
        <f t="shared" si="319"/>
        <v>0</v>
      </c>
      <c r="AE1964" s="14">
        <f t="shared" si="320"/>
        <v>1</v>
      </c>
      <c r="AF1964" s="14">
        <f>PRODUCT($AE$3:$AE1964)</f>
        <v>1.549318229084294</v>
      </c>
      <c r="AG1964" s="120">
        <f>(POWER(AF1964,1/COUNTA($J$3:$J1964))-1)*360/28</f>
        <v>0.10870794921864459</v>
      </c>
    </row>
    <row r="1965" spans="20:33" x14ac:dyDescent="0.25">
      <c r="T1965" s="4">
        <f t="shared" si="311"/>
        <v>0.11244999999999999</v>
      </c>
      <c r="U1965" s="55">
        <f t="shared" si="312"/>
        <v>0</v>
      </c>
      <c r="V1965" s="55">
        <f t="shared" si="313"/>
        <v>0</v>
      </c>
      <c r="Y1965" s="55">
        <f t="shared" si="314"/>
        <v>0</v>
      </c>
      <c r="Z1965" s="55">
        <f t="shared" si="315"/>
        <v>0</v>
      </c>
      <c r="AA1965" s="55">
        <f t="shared" si="316"/>
        <v>9108916.2369551975</v>
      </c>
      <c r="AB1965" s="55">
        <f t="shared" si="317"/>
        <v>-9712254.5492930785</v>
      </c>
      <c r="AC1965" s="55">
        <f t="shared" si="318"/>
        <v>-603338.31233788095</v>
      </c>
      <c r="AD1965" s="55">
        <f t="shared" si="319"/>
        <v>0</v>
      </c>
      <c r="AE1965" s="14">
        <f t="shared" si="320"/>
        <v>1</v>
      </c>
      <c r="AF1965" s="14">
        <f>PRODUCT($AE$3:$AE1965)</f>
        <v>1.549318229084294</v>
      </c>
      <c r="AG1965" s="120">
        <f>(POWER(AF1965,1/COUNTA($J$3:$J1965))-1)*360/28</f>
        <v>0.10870794921864459</v>
      </c>
    </row>
    <row r="1966" spans="20:33" x14ac:dyDescent="0.25">
      <c r="T1966" s="4">
        <f t="shared" si="311"/>
        <v>0.11244999999999999</v>
      </c>
      <c r="U1966" s="55">
        <f t="shared" si="312"/>
        <v>0</v>
      </c>
      <c r="V1966" s="55">
        <f t="shared" si="313"/>
        <v>0</v>
      </c>
      <c r="Y1966" s="55">
        <f t="shared" si="314"/>
        <v>0</v>
      </c>
      <c r="Z1966" s="55">
        <f t="shared" si="315"/>
        <v>0</v>
      </c>
      <c r="AA1966" s="55">
        <f t="shared" si="316"/>
        <v>9108916.2369551975</v>
      </c>
      <c r="AB1966" s="55">
        <f t="shared" si="317"/>
        <v>-9712254.5492930785</v>
      </c>
      <c r="AC1966" s="55">
        <f t="shared" si="318"/>
        <v>-603338.31233788095</v>
      </c>
      <c r="AD1966" s="55">
        <f t="shared" si="319"/>
        <v>0</v>
      </c>
      <c r="AE1966" s="14">
        <f t="shared" si="320"/>
        <v>1</v>
      </c>
      <c r="AF1966" s="14">
        <f>PRODUCT($AE$3:$AE1966)</f>
        <v>1.549318229084294</v>
      </c>
      <c r="AG1966" s="120">
        <f>(POWER(AF1966,1/COUNTA($J$3:$J1966))-1)*360/28</f>
        <v>0.10870794921864459</v>
      </c>
    </row>
    <row r="1967" spans="20:33" x14ac:dyDescent="0.25">
      <c r="T1967" s="4">
        <f t="shared" si="311"/>
        <v>0.11244999999999999</v>
      </c>
      <c r="U1967" s="55">
        <f t="shared" si="312"/>
        <v>0</v>
      </c>
      <c r="V1967" s="55">
        <f t="shared" si="313"/>
        <v>0</v>
      </c>
      <c r="Y1967" s="55">
        <f t="shared" si="314"/>
        <v>0</v>
      </c>
      <c r="Z1967" s="55">
        <f t="shared" si="315"/>
        <v>0</v>
      </c>
      <c r="AA1967" s="55">
        <f t="shared" si="316"/>
        <v>9108916.2369551975</v>
      </c>
      <c r="AB1967" s="55">
        <f t="shared" si="317"/>
        <v>-9712254.5492930785</v>
      </c>
      <c r="AC1967" s="55">
        <f t="shared" si="318"/>
        <v>-603338.31233788095</v>
      </c>
      <c r="AD1967" s="55">
        <f t="shared" si="319"/>
        <v>0</v>
      </c>
      <c r="AE1967" s="14">
        <f t="shared" si="320"/>
        <v>1</v>
      </c>
      <c r="AF1967" s="14">
        <f>PRODUCT($AE$3:$AE1967)</f>
        <v>1.549318229084294</v>
      </c>
      <c r="AG1967" s="120">
        <f>(POWER(AF1967,1/COUNTA($J$3:$J1967))-1)*360/28</f>
        <v>0.10870794921864459</v>
      </c>
    </row>
    <row r="1968" spans="20:33" x14ac:dyDescent="0.25">
      <c r="T1968" s="4">
        <f t="shared" si="311"/>
        <v>0.11244999999999999</v>
      </c>
      <c r="U1968" s="55">
        <f t="shared" si="312"/>
        <v>0</v>
      </c>
      <c r="V1968" s="55">
        <f t="shared" si="313"/>
        <v>0</v>
      </c>
      <c r="Y1968" s="55">
        <f t="shared" si="314"/>
        <v>0</v>
      </c>
      <c r="Z1968" s="55">
        <f t="shared" si="315"/>
        <v>0</v>
      </c>
      <c r="AA1968" s="55">
        <f t="shared" si="316"/>
        <v>9108916.2369551975</v>
      </c>
      <c r="AB1968" s="55">
        <f t="shared" si="317"/>
        <v>-9712254.5492930785</v>
      </c>
      <c r="AC1968" s="55">
        <f t="shared" si="318"/>
        <v>-603338.31233788095</v>
      </c>
      <c r="AD1968" s="55">
        <f t="shared" si="319"/>
        <v>0</v>
      </c>
      <c r="AE1968" s="14">
        <f t="shared" si="320"/>
        <v>1</v>
      </c>
      <c r="AF1968" s="14">
        <f>PRODUCT($AE$3:$AE1968)</f>
        <v>1.549318229084294</v>
      </c>
      <c r="AG1968" s="120">
        <f>(POWER(AF1968,1/COUNTA($J$3:$J1968))-1)*360/28</f>
        <v>0.10870794921864459</v>
      </c>
    </row>
    <row r="1969" spans="20:33" x14ac:dyDescent="0.25">
      <c r="T1969" s="4">
        <f t="shared" si="311"/>
        <v>0.11244999999999999</v>
      </c>
      <c r="U1969" s="55">
        <f t="shared" si="312"/>
        <v>0</v>
      </c>
      <c r="V1969" s="55">
        <f t="shared" si="313"/>
        <v>0</v>
      </c>
      <c r="Y1969" s="55">
        <f t="shared" si="314"/>
        <v>0</v>
      </c>
      <c r="Z1969" s="55">
        <f t="shared" si="315"/>
        <v>0</v>
      </c>
      <c r="AA1969" s="55">
        <f t="shared" si="316"/>
        <v>9108916.2369551975</v>
      </c>
      <c r="AB1969" s="55">
        <f t="shared" si="317"/>
        <v>-9712254.5492930785</v>
      </c>
      <c r="AC1969" s="55">
        <f t="shared" si="318"/>
        <v>-603338.31233788095</v>
      </c>
      <c r="AD1969" s="55">
        <f t="shared" si="319"/>
        <v>0</v>
      </c>
      <c r="AE1969" s="14">
        <f t="shared" si="320"/>
        <v>1</v>
      </c>
      <c r="AF1969" s="14">
        <f>PRODUCT($AE$3:$AE1969)</f>
        <v>1.549318229084294</v>
      </c>
      <c r="AG1969" s="120">
        <f>(POWER(AF1969,1/COUNTA($J$3:$J1969))-1)*360/28</f>
        <v>0.10870794921864459</v>
      </c>
    </row>
    <row r="1970" spans="20:33" x14ac:dyDescent="0.25">
      <c r="T1970" s="4">
        <f t="shared" si="311"/>
        <v>0.11244999999999999</v>
      </c>
      <c r="U1970" s="55">
        <f t="shared" si="312"/>
        <v>0</v>
      </c>
      <c r="V1970" s="55">
        <f t="shared" si="313"/>
        <v>0</v>
      </c>
      <c r="Y1970" s="55">
        <f t="shared" si="314"/>
        <v>0</v>
      </c>
      <c r="Z1970" s="55">
        <f t="shared" si="315"/>
        <v>0</v>
      </c>
      <c r="AA1970" s="55">
        <f t="shared" si="316"/>
        <v>9108916.2369551975</v>
      </c>
      <c r="AB1970" s="55">
        <f t="shared" si="317"/>
        <v>-9712254.5492930785</v>
      </c>
      <c r="AC1970" s="55">
        <f t="shared" si="318"/>
        <v>-603338.31233788095</v>
      </c>
      <c r="AD1970" s="55">
        <f t="shared" si="319"/>
        <v>0</v>
      </c>
      <c r="AE1970" s="14">
        <f t="shared" si="320"/>
        <v>1</v>
      </c>
      <c r="AF1970" s="14">
        <f>PRODUCT($AE$3:$AE1970)</f>
        <v>1.549318229084294</v>
      </c>
      <c r="AG1970" s="120">
        <f>(POWER(AF1970,1/COUNTA($J$3:$J1970))-1)*360/28</f>
        <v>0.10870794921864459</v>
      </c>
    </row>
    <row r="1971" spans="20:33" x14ac:dyDescent="0.25">
      <c r="T1971" s="4">
        <f t="shared" si="311"/>
        <v>0.11244999999999999</v>
      </c>
      <c r="U1971" s="55">
        <f t="shared" si="312"/>
        <v>0</v>
      </c>
      <c r="V1971" s="55">
        <f t="shared" si="313"/>
        <v>0</v>
      </c>
      <c r="Y1971" s="55">
        <f t="shared" si="314"/>
        <v>0</v>
      </c>
      <c r="Z1971" s="55">
        <f t="shared" si="315"/>
        <v>0</v>
      </c>
      <c r="AA1971" s="55">
        <f t="shared" si="316"/>
        <v>9108916.2369551975</v>
      </c>
      <c r="AB1971" s="55">
        <f t="shared" si="317"/>
        <v>-9712254.5492930785</v>
      </c>
      <c r="AC1971" s="55">
        <f t="shared" si="318"/>
        <v>-603338.31233788095</v>
      </c>
      <c r="AD1971" s="55">
        <f t="shared" si="319"/>
        <v>0</v>
      </c>
      <c r="AE1971" s="14">
        <f t="shared" si="320"/>
        <v>1</v>
      </c>
      <c r="AF1971" s="14">
        <f>PRODUCT($AE$3:$AE1971)</f>
        <v>1.549318229084294</v>
      </c>
      <c r="AG1971" s="120">
        <f>(POWER(AF1971,1/COUNTA($J$3:$J1971))-1)*360/28</f>
        <v>0.10870794921864459</v>
      </c>
    </row>
    <row r="1972" spans="20:33" x14ac:dyDescent="0.25">
      <c r="T1972" s="4">
        <f t="shared" si="311"/>
        <v>0.11244999999999999</v>
      </c>
      <c r="U1972" s="55">
        <f t="shared" si="312"/>
        <v>0</v>
      </c>
      <c r="V1972" s="55">
        <f t="shared" si="313"/>
        <v>0</v>
      </c>
      <c r="Y1972" s="55">
        <f t="shared" si="314"/>
        <v>0</v>
      </c>
      <c r="Z1972" s="55">
        <f t="shared" si="315"/>
        <v>0</v>
      </c>
      <c r="AA1972" s="55">
        <f t="shared" si="316"/>
        <v>9108916.2369551975</v>
      </c>
      <c r="AB1972" s="55">
        <f t="shared" si="317"/>
        <v>-9712254.5492930785</v>
      </c>
      <c r="AC1972" s="55">
        <f t="shared" si="318"/>
        <v>-603338.31233788095</v>
      </c>
      <c r="AD1972" s="55">
        <f t="shared" si="319"/>
        <v>0</v>
      </c>
      <c r="AE1972" s="14">
        <f t="shared" si="320"/>
        <v>1</v>
      </c>
      <c r="AF1972" s="14">
        <f>PRODUCT($AE$3:$AE1972)</f>
        <v>1.549318229084294</v>
      </c>
      <c r="AG1972" s="120">
        <f>(POWER(AF1972,1/COUNTA($J$3:$J1972))-1)*360/28</f>
        <v>0.10870794921864459</v>
      </c>
    </row>
    <row r="1973" spans="20:33" x14ac:dyDescent="0.25">
      <c r="T1973" s="4">
        <f t="shared" si="311"/>
        <v>0.11244999999999999</v>
      </c>
      <c r="U1973" s="55">
        <f t="shared" si="312"/>
        <v>0</v>
      </c>
      <c r="V1973" s="55">
        <f t="shared" si="313"/>
        <v>0</v>
      </c>
      <c r="Y1973" s="55">
        <f t="shared" si="314"/>
        <v>0</v>
      </c>
      <c r="Z1973" s="55">
        <f t="shared" si="315"/>
        <v>0</v>
      </c>
      <c r="AA1973" s="55">
        <f t="shared" si="316"/>
        <v>9108916.2369551975</v>
      </c>
      <c r="AB1973" s="55">
        <f t="shared" si="317"/>
        <v>-9712254.5492930785</v>
      </c>
      <c r="AC1973" s="55">
        <f t="shared" si="318"/>
        <v>-603338.31233788095</v>
      </c>
      <c r="AD1973" s="55">
        <f t="shared" si="319"/>
        <v>0</v>
      </c>
      <c r="AE1973" s="14">
        <f t="shared" si="320"/>
        <v>1</v>
      </c>
      <c r="AF1973" s="14">
        <f>PRODUCT($AE$3:$AE1973)</f>
        <v>1.549318229084294</v>
      </c>
      <c r="AG1973" s="120">
        <f>(POWER(AF1973,1/COUNTA($J$3:$J1973))-1)*360/28</f>
        <v>0.10870794921864459</v>
      </c>
    </row>
    <row r="1974" spans="20:33" x14ac:dyDescent="0.25">
      <c r="T1974" s="4">
        <f t="shared" si="311"/>
        <v>0.11244999999999999</v>
      </c>
      <c r="U1974" s="55">
        <f t="shared" si="312"/>
        <v>0</v>
      </c>
      <c r="V1974" s="55">
        <f t="shared" si="313"/>
        <v>0</v>
      </c>
      <c r="Y1974" s="55">
        <f t="shared" si="314"/>
        <v>0</v>
      </c>
      <c r="Z1974" s="55">
        <f t="shared" si="315"/>
        <v>0</v>
      </c>
      <c r="AA1974" s="55">
        <f t="shared" si="316"/>
        <v>9108916.2369551975</v>
      </c>
      <c r="AB1974" s="55">
        <f t="shared" si="317"/>
        <v>-9712254.5492930785</v>
      </c>
      <c r="AC1974" s="55">
        <f t="shared" si="318"/>
        <v>-603338.31233788095</v>
      </c>
      <c r="AD1974" s="55">
        <f t="shared" si="319"/>
        <v>0</v>
      </c>
      <c r="AE1974" s="14">
        <f t="shared" si="320"/>
        <v>1</v>
      </c>
      <c r="AF1974" s="14">
        <f>PRODUCT($AE$3:$AE1974)</f>
        <v>1.549318229084294</v>
      </c>
      <c r="AG1974" s="120">
        <f>(POWER(AF1974,1/COUNTA($J$3:$J1974))-1)*360/28</f>
        <v>0.10870794921864459</v>
      </c>
    </row>
    <row r="1975" spans="20:33" x14ac:dyDescent="0.25">
      <c r="T1975" s="4">
        <f t="shared" si="311"/>
        <v>0.11244999999999999</v>
      </c>
      <c r="U1975" s="55">
        <f t="shared" si="312"/>
        <v>0</v>
      </c>
      <c r="V1975" s="55">
        <f t="shared" si="313"/>
        <v>0</v>
      </c>
      <c r="Y1975" s="55">
        <f t="shared" si="314"/>
        <v>0</v>
      </c>
      <c r="Z1975" s="55">
        <f t="shared" si="315"/>
        <v>0</v>
      </c>
      <c r="AA1975" s="55">
        <f t="shared" si="316"/>
        <v>9108916.2369551975</v>
      </c>
      <c r="AB1975" s="55">
        <f t="shared" si="317"/>
        <v>-9712254.5492930785</v>
      </c>
      <c r="AC1975" s="55">
        <f t="shared" si="318"/>
        <v>-603338.31233788095</v>
      </c>
      <c r="AD1975" s="55">
        <f t="shared" si="319"/>
        <v>0</v>
      </c>
      <c r="AE1975" s="14">
        <f t="shared" si="320"/>
        <v>1</v>
      </c>
      <c r="AF1975" s="14">
        <f>PRODUCT($AE$3:$AE1975)</f>
        <v>1.549318229084294</v>
      </c>
      <c r="AG1975" s="120">
        <f>(POWER(AF1975,1/COUNTA($J$3:$J1975))-1)*360/28</f>
        <v>0.10870794921864459</v>
      </c>
    </row>
    <row r="1976" spans="20:33" x14ac:dyDescent="0.25">
      <c r="T1976" s="4">
        <f t="shared" ref="T1976:T2039" si="321">_xlfn.IFNA(INDEX($E$6:$E$24,MATCH($K1976,$C$6:$C$24,1))/100,$D$1/100)</f>
        <v>0.11244999999999999</v>
      </c>
      <c r="U1976" s="55">
        <f t="shared" ref="U1976:U2039" si="322">(-1*S1976)*T1976*Q1976/360</f>
        <v>0</v>
      </c>
      <c r="V1976" s="55">
        <f t="shared" si="313"/>
        <v>0</v>
      </c>
      <c r="Y1976" s="55">
        <f t="shared" si="314"/>
        <v>0</v>
      </c>
      <c r="Z1976" s="55">
        <f t="shared" si="315"/>
        <v>0</v>
      </c>
      <c r="AA1976" s="55">
        <f t="shared" si="316"/>
        <v>9108916.2369551975</v>
      </c>
      <c r="AB1976" s="55">
        <f t="shared" si="317"/>
        <v>-9712254.5492930785</v>
      </c>
      <c r="AC1976" s="55">
        <f t="shared" si="318"/>
        <v>-603338.31233788095</v>
      </c>
      <c r="AD1976" s="55">
        <f t="shared" si="319"/>
        <v>0</v>
      </c>
      <c r="AE1976" s="14">
        <f t="shared" si="320"/>
        <v>1</v>
      </c>
      <c r="AF1976" s="14">
        <f>PRODUCT($AE$3:$AE1976)</f>
        <v>1.549318229084294</v>
      </c>
      <c r="AG1976" s="120">
        <f>(POWER(AF1976,1/COUNTA($J$3:$J1976))-1)*360/28</f>
        <v>0.10870794921864459</v>
      </c>
    </row>
    <row r="1977" spans="20:33" x14ac:dyDescent="0.25">
      <c r="T1977" s="4">
        <f t="shared" si="321"/>
        <v>0.11244999999999999</v>
      </c>
      <c r="U1977" s="55">
        <f t="shared" si="322"/>
        <v>0</v>
      </c>
      <c r="V1977" s="55">
        <f t="shared" si="313"/>
        <v>0</v>
      </c>
      <c r="Y1977" s="55">
        <f t="shared" si="314"/>
        <v>0</v>
      </c>
      <c r="Z1977" s="55">
        <f t="shared" si="315"/>
        <v>0</v>
      </c>
      <c r="AA1977" s="55">
        <f t="shared" si="316"/>
        <v>9108916.2369551975</v>
      </c>
      <c r="AB1977" s="55">
        <f t="shared" si="317"/>
        <v>-9712254.5492930785</v>
      </c>
      <c r="AC1977" s="55">
        <f t="shared" si="318"/>
        <v>-603338.31233788095</v>
      </c>
      <c r="AD1977" s="55">
        <f t="shared" si="319"/>
        <v>0</v>
      </c>
      <c r="AE1977" s="14">
        <f t="shared" si="320"/>
        <v>1</v>
      </c>
      <c r="AF1977" s="14">
        <f>PRODUCT($AE$3:$AE1977)</f>
        <v>1.549318229084294</v>
      </c>
      <c r="AG1977" s="120">
        <f>(POWER(AF1977,1/COUNTA($J$3:$J1977))-1)*360/28</f>
        <v>0.10870794921864459</v>
      </c>
    </row>
    <row r="1978" spans="20:33" x14ac:dyDescent="0.25">
      <c r="T1978" s="4">
        <f t="shared" si="321"/>
        <v>0.11244999999999999</v>
      </c>
      <c r="U1978" s="55">
        <f t="shared" si="322"/>
        <v>0</v>
      </c>
      <c r="V1978" s="55">
        <f t="shared" si="313"/>
        <v>0</v>
      </c>
      <c r="Y1978" s="55">
        <f t="shared" si="314"/>
        <v>0</v>
      </c>
      <c r="Z1978" s="55">
        <f t="shared" si="315"/>
        <v>0</v>
      </c>
      <c r="AA1978" s="55">
        <f t="shared" si="316"/>
        <v>9108916.2369551975</v>
      </c>
      <c r="AB1978" s="55">
        <f t="shared" si="317"/>
        <v>-9712254.5492930785</v>
      </c>
      <c r="AC1978" s="55">
        <f t="shared" si="318"/>
        <v>-603338.31233788095</v>
      </c>
      <c r="AD1978" s="55">
        <f t="shared" si="319"/>
        <v>0</v>
      </c>
      <c r="AE1978" s="14">
        <f t="shared" si="320"/>
        <v>1</v>
      </c>
      <c r="AF1978" s="14">
        <f>PRODUCT($AE$3:$AE1978)</f>
        <v>1.549318229084294</v>
      </c>
      <c r="AG1978" s="120">
        <f>(POWER(AF1978,1/COUNTA($J$3:$J1978))-1)*360/28</f>
        <v>0.10870794921864459</v>
      </c>
    </row>
    <row r="1979" spans="20:33" x14ac:dyDescent="0.25">
      <c r="T1979" s="4">
        <f t="shared" si="321"/>
        <v>0.11244999999999999</v>
      </c>
      <c r="U1979" s="55">
        <f t="shared" si="322"/>
        <v>0</v>
      </c>
      <c r="V1979" s="55">
        <f t="shared" si="313"/>
        <v>0</v>
      </c>
      <c r="Y1979" s="55">
        <f t="shared" si="314"/>
        <v>0</v>
      </c>
      <c r="Z1979" s="55">
        <f t="shared" si="315"/>
        <v>0</v>
      </c>
      <c r="AA1979" s="55">
        <f t="shared" si="316"/>
        <v>9108916.2369551975</v>
      </c>
      <c r="AB1979" s="55">
        <f t="shared" si="317"/>
        <v>-9712254.5492930785</v>
      </c>
      <c r="AC1979" s="55">
        <f t="shared" si="318"/>
        <v>-603338.31233788095</v>
      </c>
      <c r="AD1979" s="55">
        <f t="shared" si="319"/>
        <v>0</v>
      </c>
      <c r="AE1979" s="14">
        <f t="shared" si="320"/>
        <v>1</v>
      </c>
      <c r="AF1979" s="14">
        <f>PRODUCT($AE$3:$AE1979)</f>
        <v>1.549318229084294</v>
      </c>
      <c r="AG1979" s="120">
        <f>(POWER(AF1979,1/COUNTA($J$3:$J1979))-1)*360/28</f>
        <v>0.10870794921864459</v>
      </c>
    </row>
    <row r="1980" spans="20:33" x14ac:dyDescent="0.25">
      <c r="T1980" s="4">
        <f t="shared" si="321"/>
        <v>0.11244999999999999</v>
      </c>
      <c r="U1980" s="55">
        <f t="shared" si="322"/>
        <v>0</v>
      </c>
      <c r="V1980" s="55">
        <f t="shared" si="313"/>
        <v>0</v>
      </c>
      <c r="Y1980" s="55">
        <f t="shared" si="314"/>
        <v>0</v>
      </c>
      <c r="Z1980" s="55">
        <f t="shared" si="315"/>
        <v>0</v>
      </c>
      <c r="AA1980" s="55">
        <f t="shared" si="316"/>
        <v>9108916.2369551975</v>
      </c>
      <c r="AB1980" s="55">
        <f t="shared" si="317"/>
        <v>-9712254.5492930785</v>
      </c>
      <c r="AC1980" s="55">
        <f t="shared" si="318"/>
        <v>-603338.31233788095</v>
      </c>
      <c r="AD1980" s="55">
        <f t="shared" si="319"/>
        <v>0</v>
      </c>
      <c r="AE1980" s="14">
        <f t="shared" si="320"/>
        <v>1</v>
      </c>
      <c r="AF1980" s="14">
        <f>PRODUCT($AE$3:$AE1980)</f>
        <v>1.549318229084294</v>
      </c>
      <c r="AG1980" s="120">
        <f>(POWER(AF1980,1/COUNTA($J$3:$J1980))-1)*360/28</f>
        <v>0.10870794921864459</v>
      </c>
    </row>
    <row r="1981" spans="20:33" x14ac:dyDescent="0.25">
      <c r="T1981" s="4">
        <f t="shared" si="321"/>
        <v>0.11244999999999999</v>
      </c>
      <c r="U1981" s="55">
        <f t="shared" si="322"/>
        <v>0</v>
      </c>
      <c r="V1981" s="55">
        <f t="shared" si="313"/>
        <v>0</v>
      </c>
      <c r="Y1981" s="55">
        <f t="shared" si="314"/>
        <v>0</v>
      </c>
      <c r="Z1981" s="55">
        <f t="shared" si="315"/>
        <v>0</v>
      </c>
      <c r="AA1981" s="55">
        <f t="shared" si="316"/>
        <v>9108916.2369551975</v>
      </c>
      <c r="AB1981" s="55">
        <f t="shared" si="317"/>
        <v>-9712254.5492930785</v>
      </c>
      <c r="AC1981" s="55">
        <f t="shared" si="318"/>
        <v>-603338.31233788095</v>
      </c>
      <c r="AD1981" s="55">
        <f t="shared" si="319"/>
        <v>0</v>
      </c>
      <c r="AE1981" s="14">
        <f t="shared" si="320"/>
        <v>1</v>
      </c>
      <c r="AF1981" s="14">
        <f>PRODUCT($AE$3:$AE1981)</f>
        <v>1.549318229084294</v>
      </c>
      <c r="AG1981" s="120">
        <f>(POWER(AF1981,1/COUNTA($J$3:$J1981))-1)*360/28</f>
        <v>0.10870794921864459</v>
      </c>
    </row>
    <row r="1982" spans="20:33" x14ac:dyDescent="0.25">
      <c r="T1982" s="4">
        <f t="shared" si="321"/>
        <v>0.11244999999999999</v>
      </c>
      <c r="U1982" s="55">
        <f t="shared" si="322"/>
        <v>0</v>
      </c>
      <c r="V1982" s="55">
        <f t="shared" si="313"/>
        <v>0</v>
      </c>
      <c r="Y1982" s="55">
        <f t="shared" si="314"/>
        <v>0</v>
      </c>
      <c r="Z1982" s="55">
        <f t="shared" si="315"/>
        <v>0</v>
      </c>
      <c r="AA1982" s="55">
        <f t="shared" si="316"/>
        <v>9108916.2369551975</v>
      </c>
      <c r="AB1982" s="55">
        <f t="shared" si="317"/>
        <v>-9712254.5492930785</v>
      </c>
      <c r="AC1982" s="55">
        <f t="shared" si="318"/>
        <v>-603338.31233788095</v>
      </c>
      <c r="AD1982" s="55">
        <f t="shared" si="319"/>
        <v>0</v>
      </c>
      <c r="AE1982" s="14">
        <f t="shared" si="320"/>
        <v>1</v>
      </c>
      <c r="AF1982" s="14">
        <f>PRODUCT($AE$3:$AE1982)</f>
        <v>1.549318229084294</v>
      </c>
      <c r="AG1982" s="120">
        <f>(POWER(AF1982,1/COUNTA($J$3:$J1982))-1)*360/28</f>
        <v>0.10870794921864459</v>
      </c>
    </row>
    <row r="1983" spans="20:33" x14ac:dyDescent="0.25">
      <c r="T1983" s="4">
        <f t="shared" si="321"/>
        <v>0.11244999999999999</v>
      </c>
      <c r="U1983" s="55">
        <f t="shared" si="322"/>
        <v>0</v>
      </c>
      <c r="V1983" s="55">
        <f t="shared" si="313"/>
        <v>0</v>
      </c>
      <c r="Y1983" s="55">
        <f t="shared" si="314"/>
        <v>0</v>
      </c>
      <c r="Z1983" s="55">
        <f t="shared" si="315"/>
        <v>0</v>
      </c>
      <c r="AA1983" s="55">
        <f t="shared" si="316"/>
        <v>9108916.2369551975</v>
      </c>
      <c r="AB1983" s="55">
        <f t="shared" si="317"/>
        <v>-9712254.5492930785</v>
      </c>
      <c r="AC1983" s="55">
        <f t="shared" si="318"/>
        <v>-603338.31233788095</v>
      </c>
      <c r="AD1983" s="55">
        <f t="shared" si="319"/>
        <v>0</v>
      </c>
      <c r="AE1983" s="14">
        <f t="shared" si="320"/>
        <v>1</v>
      </c>
      <c r="AF1983" s="14">
        <f>PRODUCT($AE$3:$AE1983)</f>
        <v>1.549318229084294</v>
      </c>
      <c r="AG1983" s="120">
        <f>(POWER(AF1983,1/COUNTA($J$3:$J1983))-1)*360/28</f>
        <v>0.10870794921864459</v>
      </c>
    </row>
    <row r="1984" spans="20:33" x14ac:dyDescent="0.25">
      <c r="T1984" s="4">
        <f t="shared" si="321"/>
        <v>0.11244999999999999</v>
      </c>
      <c r="U1984" s="55">
        <f t="shared" si="322"/>
        <v>0</v>
      </c>
      <c r="V1984" s="55">
        <f t="shared" si="313"/>
        <v>0</v>
      </c>
      <c r="Y1984" s="55">
        <f t="shared" si="314"/>
        <v>0</v>
      </c>
      <c r="Z1984" s="55">
        <f t="shared" si="315"/>
        <v>0</v>
      </c>
      <c r="AA1984" s="55">
        <f t="shared" si="316"/>
        <v>9108916.2369551975</v>
      </c>
      <c r="AB1984" s="55">
        <f t="shared" si="317"/>
        <v>-9712254.5492930785</v>
      </c>
      <c r="AC1984" s="55">
        <f t="shared" si="318"/>
        <v>-603338.31233788095</v>
      </c>
      <c r="AD1984" s="55">
        <f t="shared" si="319"/>
        <v>0</v>
      </c>
      <c r="AE1984" s="14">
        <f t="shared" si="320"/>
        <v>1</v>
      </c>
      <c r="AF1984" s="14">
        <f>PRODUCT($AE$3:$AE1984)</f>
        <v>1.549318229084294</v>
      </c>
      <c r="AG1984" s="120">
        <f>(POWER(AF1984,1/COUNTA($J$3:$J1984))-1)*360/28</f>
        <v>0.10870794921864459</v>
      </c>
    </row>
    <row r="1985" spans="20:33" x14ac:dyDescent="0.25">
      <c r="T1985" s="4">
        <f t="shared" si="321"/>
        <v>0.11244999999999999</v>
      </c>
      <c r="U1985" s="55">
        <f t="shared" si="322"/>
        <v>0</v>
      </c>
      <c r="V1985" s="55">
        <f t="shared" si="313"/>
        <v>0</v>
      </c>
      <c r="Y1985" s="55">
        <f t="shared" si="314"/>
        <v>0</v>
      </c>
      <c r="Z1985" s="55">
        <f t="shared" si="315"/>
        <v>0</v>
      </c>
      <c r="AA1985" s="55">
        <f t="shared" si="316"/>
        <v>9108916.2369551975</v>
      </c>
      <c r="AB1985" s="55">
        <f t="shared" si="317"/>
        <v>-9712254.5492930785</v>
      </c>
      <c r="AC1985" s="55">
        <f t="shared" si="318"/>
        <v>-603338.31233788095</v>
      </c>
      <c r="AD1985" s="55">
        <f t="shared" si="319"/>
        <v>0</v>
      </c>
      <c r="AE1985" s="14">
        <f t="shared" si="320"/>
        <v>1</v>
      </c>
      <c r="AF1985" s="14">
        <f>PRODUCT($AE$3:$AE1985)</f>
        <v>1.549318229084294</v>
      </c>
      <c r="AG1985" s="120">
        <f>(POWER(AF1985,1/COUNTA($J$3:$J1985))-1)*360/28</f>
        <v>0.10870794921864459</v>
      </c>
    </row>
    <row r="1986" spans="20:33" x14ac:dyDescent="0.25">
      <c r="T1986" s="4">
        <f t="shared" si="321"/>
        <v>0.11244999999999999</v>
      </c>
      <c r="U1986" s="55">
        <f t="shared" si="322"/>
        <v>0</v>
      </c>
      <c r="V1986" s="55">
        <f t="shared" si="313"/>
        <v>0</v>
      </c>
      <c r="Y1986" s="55">
        <f t="shared" si="314"/>
        <v>0</v>
      </c>
      <c r="Z1986" s="55">
        <f t="shared" si="315"/>
        <v>0</v>
      </c>
      <c r="AA1986" s="55">
        <f t="shared" si="316"/>
        <v>9108916.2369551975</v>
      </c>
      <c r="AB1986" s="55">
        <f t="shared" si="317"/>
        <v>-9712254.5492930785</v>
      </c>
      <c r="AC1986" s="55">
        <f t="shared" si="318"/>
        <v>-603338.31233788095</v>
      </c>
      <c r="AD1986" s="55">
        <f t="shared" si="319"/>
        <v>0</v>
      </c>
      <c r="AE1986" s="14">
        <f t="shared" si="320"/>
        <v>1</v>
      </c>
      <c r="AF1986" s="14">
        <f>PRODUCT($AE$3:$AE1986)</f>
        <v>1.549318229084294</v>
      </c>
      <c r="AG1986" s="120">
        <f>(POWER(AF1986,1/COUNTA($J$3:$J1986))-1)*360/28</f>
        <v>0.10870794921864459</v>
      </c>
    </row>
    <row r="1987" spans="20:33" x14ac:dyDescent="0.25">
      <c r="T1987" s="4">
        <f t="shared" si="321"/>
        <v>0.11244999999999999</v>
      </c>
      <c r="U1987" s="55">
        <f t="shared" si="322"/>
        <v>0</v>
      </c>
      <c r="V1987" s="55">
        <f t="shared" si="313"/>
        <v>0</v>
      </c>
      <c r="Y1987" s="55">
        <f t="shared" si="314"/>
        <v>0</v>
      </c>
      <c r="Z1987" s="55">
        <f t="shared" si="315"/>
        <v>0</v>
      </c>
      <c r="AA1987" s="55">
        <f t="shared" si="316"/>
        <v>9108916.2369551975</v>
      </c>
      <c r="AB1987" s="55">
        <f t="shared" si="317"/>
        <v>-9712254.5492930785</v>
      </c>
      <c r="AC1987" s="55">
        <f t="shared" si="318"/>
        <v>-603338.31233788095</v>
      </c>
      <c r="AD1987" s="55">
        <f t="shared" si="319"/>
        <v>0</v>
      </c>
      <c r="AE1987" s="14">
        <f t="shared" si="320"/>
        <v>1</v>
      </c>
      <c r="AF1987" s="14">
        <f>PRODUCT($AE$3:$AE1987)</f>
        <v>1.549318229084294</v>
      </c>
      <c r="AG1987" s="120">
        <f>(POWER(AF1987,1/COUNTA($J$3:$J1987))-1)*360/28</f>
        <v>0.10870794921864459</v>
      </c>
    </row>
    <row r="1988" spans="20:33" x14ac:dyDescent="0.25">
      <c r="T1988" s="4">
        <f t="shared" si="321"/>
        <v>0.11244999999999999</v>
      </c>
      <c r="U1988" s="55">
        <f t="shared" si="322"/>
        <v>0</v>
      </c>
      <c r="V1988" s="55">
        <f t="shared" ref="V1988:V2051" si="323">+N1988+U1988</f>
        <v>0</v>
      </c>
      <c r="Y1988" s="55">
        <f t="shared" si="314"/>
        <v>0</v>
      </c>
      <c r="Z1988" s="55">
        <f t="shared" si="315"/>
        <v>0</v>
      </c>
      <c r="AA1988" s="55">
        <f t="shared" si="316"/>
        <v>9108916.2369551975</v>
      </c>
      <c r="AB1988" s="55">
        <f t="shared" si="317"/>
        <v>-9712254.5492930785</v>
      </c>
      <c r="AC1988" s="55">
        <f t="shared" si="318"/>
        <v>-603338.31233788095</v>
      </c>
      <c r="AD1988" s="55">
        <f t="shared" si="319"/>
        <v>0</v>
      </c>
      <c r="AE1988" s="14">
        <f t="shared" si="320"/>
        <v>1</v>
      </c>
      <c r="AF1988" s="14">
        <f>PRODUCT($AE$3:$AE1988)</f>
        <v>1.549318229084294</v>
      </c>
      <c r="AG1988" s="120">
        <f>(POWER(AF1988,1/COUNTA($J$3:$J1988))-1)*360/28</f>
        <v>0.10870794921864459</v>
      </c>
    </row>
    <row r="1989" spans="20:33" x14ac:dyDescent="0.25">
      <c r="T1989" s="4">
        <f t="shared" si="321"/>
        <v>0.11244999999999999</v>
      </c>
      <c r="U1989" s="55">
        <f t="shared" si="322"/>
        <v>0</v>
      </c>
      <c r="V1989" s="55">
        <f t="shared" si="323"/>
        <v>0</v>
      </c>
      <c r="Y1989" s="55">
        <f t="shared" si="314"/>
        <v>0</v>
      </c>
      <c r="Z1989" s="55">
        <f t="shared" si="315"/>
        <v>0</v>
      </c>
      <c r="AA1989" s="55">
        <f t="shared" si="316"/>
        <v>9108916.2369551975</v>
      </c>
      <c r="AB1989" s="55">
        <f t="shared" si="317"/>
        <v>-9712254.5492930785</v>
      </c>
      <c r="AC1989" s="55">
        <f t="shared" si="318"/>
        <v>-603338.31233788095</v>
      </c>
      <c r="AD1989" s="55">
        <f t="shared" si="319"/>
        <v>0</v>
      </c>
      <c r="AE1989" s="14">
        <f t="shared" si="320"/>
        <v>1</v>
      </c>
      <c r="AF1989" s="14">
        <f>PRODUCT($AE$3:$AE1989)</f>
        <v>1.549318229084294</v>
      </c>
      <c r="AG1989" s="120">
        <f>(POWER(AF1989,1/COUNTA($J$3:$J1989))-1)*360/28</f>
        <v>0.10870794921864459</v>
      </c>
    </row>
    <row r="1990" spans="20:33" x14ac:dyDescent="0.25">
      <c r="T1990" s="4">
        <f t="shared" si="321"/>
        <v>0.11244999999999999</v>
      </c>
      <c r="U1990" s="55">
        <f t="shared" si="322"/>
        <v>0</v>
      </c>
      <c r="V1990" s="55">
        <f t="shared" si="323"/>
        <v>0</v>
      </c>
      <c r="Y1990" s="55">
        <f t="shared" ref="Y1990:Y2053" si="324">+P1990*X1990</f>
        <v>0</v>
      </c>
      <c r="Z1990" s="55">
        <f t="shared" ref="Z1990:Z2053" si="325">+S1990*$Z$2*$Q1990/360</f>
        <v>0</v>
      </c>
      <c r="AA1990" s="55">
        <f t="shared" ref="AA1990:AA2053" si="326">+AA1989*(1+$Z$2*$Q1990/360)+Z1990</f>
        <v>9108916.2369551975</v>
      </c>
      <c r="AB1990" s="55">
        <f t="shared" ref="AB1990:AB2053" si="327">+AB1989*(1+$W1990*$Q1990/360)+O1990</f>
        <v>-9712254.5492930785</v>
      </c>
      <c r="AC1990" s="55">
        <f t="shared" ref="AC1990:AC2053" si="328">+AA1990+AB1990</f>
        <v>-603338.31233788095</v>
      </c>
      <c r="AD1990" s="55">
        <f t="shared" ref="AD1990:AD2053" si="329">+AC1990*X1990</f>
        <v>0</v>
      </c>
      <c r="AE1990" s="14">
        <f t="shared" ref="AE1990:AE2053" si="330">+(1+W1990*Q1990/360)</f>
        <v>1</v>
      </c>
      <c r="AF1990" s="14">
        <f>PRODUCT($AE$3:$AE1990)</f>
        <v>1.549318229084294</v>
      </c>
      <c r="AG1990" s="120">
        <f>(POWER(AF1990,1/COUNTA($J$3:$J1990))-1)*360/28</f>
        <v>0.10870794921864459</v>
      </c>
    </row>
    <row r="1991" spans="20:33" x14ac:dyDescent="0.25">
      <c r="T1991" s="4">
        <f t="shared" si="321"/>
        <v>0.11244999999999999</v>
      </c>
      <c r="U1991" s="55">
        <f t="shared" si="322"/>
        <v>0</v>
      </c>
      <c r="V1991" s="55">
        <f t="shared" si="323"/>
        <v>0</v>
      </c>
      <c r="Y1991" s="55">
        <f t="shared" si="324"/>
        <v>0</v>
      </c>
      <c r="Z1991" s="55">
        <f t="shared" si="325"/>
        <v>0</v>
      </c>
      <c r="AA1991" s="55">
        <f t="shared" si="326"/>
        <v>9108916.2369551975</v>
      </c>
      <c r="AB1991" s="55">
        <f t="shared" si="327"/>
        <v>-9712254.5492930785</v>
      </c>
      <c r="AC1991" s="55">
        <f t="shared" si="328"/>
        <v>-603338.31233788095</v>
      </c>
      <c r="AD1991" s="55">
        <f t="shared" si="329"/>
        <v>0</v>
      </c>
      <c r="AE1991" s="14">
        <f t="shared" si="330"/>
        <v>1</v>
      </c>
      <c r="AF1991" s="14">
        <f>PRODUCT($AE$3:$AE1991)</f>
        <v>1.549318229084294</v>
      </c>
      <c r="AG1991" s="120">
        <f>(POWER(AF1991,1/COUNTA($J$3:$J1991))-1)*360/28</f>
        <v>0.10870794921864459</v>
      </c>
    </row>
    <row r="1992" spans="20:33" x14ac:dyDescent="0.25">
      <c r="T1992" s="4">
        <f t="shared" si="321"/>
        <v>0.11244999999999999</v>
      </c>
      <c r="U1992" s="55">
        <f t="shared" si="322"/>
        <v>0</v>
      </c>
      <c r="V1992" s="55">
        <f t="shared" si="323"/>
        <v>0</v>
      </c>
      <c r="Y1992" s="55">
        <f t="shared" si="324"/>
        <v>0</v>
      </c>
      <c r="Z1992" s="55">
        <f t="shared" si="325"/>
        <v>0</v>
      </c>
      <c r="AA1992" s="55">
        <f t="shared" si="326"/>
        <v>9108916.2369551975</v>
      </c>
      <c r="AB1992" s="55">
        <f t="shared" si="327"/>
        <v>-9712254.5492930785</v>
      </c>
      <c r="AC1992" s="55">
        <f t="shared" si="328"/>
        <v>-603338.31233788095</v>
      </c>
      <c r="AD1992" s="55">
        <f t="shared" si="329"/>
        <v>0</v>
      </c>
      <c r="AE1992" s="14">
        <f t="shared" si="330"/>
        <v>1</v>
      </c>
      <c r="AF1992" s="14">
        <f>PRODUCT($AE$3:$AE1992)</f>
        <v>1.549318229084294</v>
      </c>
      <c r="AG1992" s="120">
        <f>(POWER(AF1992,1/COUNTA($J$3:$J1992))-1)*360/28</f>
        <v>0.10870794921864459</v>
      </c>
    </row>
    <row r="1993" spans="20:33" x14ac:dyDescent="0.25">
      <c r="T1993" s="4">
        <f t="shared" si="321"/>
        <v>0.11244999999999999</v>
      </c>
      <c r="U1993" s="55">
        <f t="shared" si="322"/>
        <v>0</v>
      </c>
      <c r="V1993" s="55">
        <f t="shared" si="323"/>
        <v>0</v>
      </c>
      <c r="Y1993" s="55">
        <f t="shared" si="324"/>
        <v>0</v>
      </c>
      <c r="Z1993" s="55">
        <f t="shared" si="325"/>
        <v>0</v>
      </c>
      <c r="AA1993" s="55">
        <f t="shared" si="326"/>
        <v>9108916.2369551975</v>
      </c>
      <c r="AB1993" s="55">
        <f t="shared" si="327"/>
        <v>-9712254.5492930785</v>
      </c>
      <c r="AC1993" s="55">
        <f t="shared" si="328"/>
        <v>-603338.31233788095</v>
      </c>
      <c r="AD1993" s="55">
        <f t="shared" si="329"/>
        <v>0</v>
      </c>
      <c r="AE1993" s="14">
        <f t="shared" si="330"/>
        <v>1</v>
      </c>
      <c r="AF1993" s="14">
        <f>PRODUCT($AE$3:$AE1993)</f>
        <v>1.549318229084294</v>
      </c>
      <c r="AG1993" s="120">
        <f>(POWER(AF1993,1/COUNTA($J$3:$J1993))-1)*360/28</f>
        <v>0.10870794921864459</v>
      </c>
    </row>
    <row r="1994" spans="20:33" x14ac:dyDescent="0.25">
      <c r="T1994" s="4">
        <f t="shared" si="321"/>
        <v>0.11244999999999999</v>
      </c>
      <c r="U1994" s="55">
        <f t="shared" si="322"/>
        <v>0</v>
      </c>
      <c r="V1994" s="55">
        <f t="shared" si="323"/>
        <v>0</v>
      </c>
      <c r="Y1994" s="55">
        <f t="shared" si="324"/>
        <v>0</v>
      </c>
      <c r="Z1994" s="55">
        <f t="shared" si="325"/>
        <v>0</v>
      </c>
      <c r="AA1994" s="55">
        <f t="shared" si="326"/>
        <v>9108916.2369551975</v>
      </c>
      <c r="AB1994" s="55">
        <f t="shared" si="327"/>
        <v>-9712254.5492930785</v>
      </c>
      <c r="AC1994" s="55">
        <f t="shared" si="328"/>
        <v>-603338.31233788095</v>
      </c>
      <c r="AD1994" s="55">
        <f t="shared" si="329"/>
        <v>0</v>
      </c>
      <c r="AE1994" s="14">
        <f t="shared" si="330"/>
        <v>1</v>
      </c>
      <c r="AF1994" s="14">
        <f>PRODUCT($AE$3:$AE1994)</f>
        <v>1.549318229084294</v>
      </c>
      <c r="AG1994" s="120">
        <f>(POWER(AF1994,1/COUNTA($J$3:$J1994))-1)*360/28</f>
        <v>0.10870794921864459</v>
      </c>
    </row>
    <row r="1995" spans="20:33" x14ac:dyDescent="0.25">
      <c r="T1995" s="4">
        <f t="shared" si="321"/>
        <v>0.11244999999999999</v>
      </c>
      <c r="U1995" s="55">
        <f t="shared" si="322"/>
        <v>0</v>
      </c>
      <c r="V1995" s="55">
        <f t="shared" si="323"/>
        <v>0</v>
      </c>
      <c r="Y1995" s="55">
        <f t="shared" si="324"/>
        <v>0</v>
      </c>
      <c r="Z1995" s="55">
        <f t="shared" si="325"/>
        <v>0</v>
      </c>
      <c r="AA1995" s="55">
        <f t="shared" si="326"/>
        <v>9108916.2369551975</v>
      </c>
      <c r="AB1995" s="55">
        <f t="shared" si="327"/>
        <v>-9712254.5492930785</v>
      </c>
      <c r="AC1995" s="55">
        <f t="shared" si="328"/>
        <v>-603338.31233788095</v>
      </c>
      <c r="AD1995" s="55">
        <f t="shared" si="329"/>
        <v>0</v>
      </c>
      <c r="AE1995" s="14">
        <f t="shared" si="330"/>
        <v>1</v>
      </c>
      <c r="AF1995" s="14">
        <f>PRODUCT($AE$3:$AE1995)</f>
        <v>1.549318229084294</v>
      </c>
      <c r="AG1995" s="120">
        <f>(POWER(AF1995,1/COUNTA($J$3:$J1995))-1)*360/28</f>
        <v>0.10870794921864459</v>
      </c>
    </row>
    <row r="1996" spans="20:33" x14ac:dyDescent="0.25">
      <c r="T1996" s="4">
        <f t="shared" si="321"/>
        <v>0.11244999999999999</v>
      </c>
      <c r="U1996" s="55">
        <f t="shared" si="322"/>
        <v>0</v>
      </c>
      <c r="V1996" s="55">
        <f t="shared" si="323"/>
        <v>0</v>
      </c>
      <c r="Y1996" s="55">
        <f t="shared" si="324"/>
        <v>0</v>
      </c>
      <c r="Z1996" s="55">
        <f t="shared" si="325"/>
        <v>0</v>
      </c>
      <c r="AA1996" s="55">
        <f t="shared" si="326"/>
        <v>9108916.2369551975</v>
      </c>
      <c r="AB1996" s="55">
        <f t="shared" si="327"/>
        <v>-9712254.5492930785</v>
      </c>
      <c r="AC1996" s="55">
        <f t="shared" si="328"/>
        <v>-603338.31233788095</v>
      </c>
      <c r="AD1996" s="55">
        <f t="shared" si="329"/>
        <v>0</v>
      </c>
      <c r="AE1996" s="14">
        <f t="shared" si="330"/>
        <v>1</v>
      </c>
      <c r="AF1996" s="14">
        <f>PRODUCT($AE$3:$AE1996)</f>
        <v>1.549318229084294</v>
      </c>
      <c r="AG1996" s="120">
        <f>(POWER(AF1996,1/COUNTA($J$3:$J1996))-1)*360/28</f>
        <v>0.10870794921864459</v>
      </c>
    </row>
    <row r="1997" spans="20:33" x14ac:dyDescent="0.25">
      <c r="T1997" s="4">
        <f t="shared" si="321"/>
        <v>0.11244999999999999</v>
      </c>
      <c r="U1997" s="55">
        <f t="shared" si="322"/>
        <v>0</v>
      </c>
      <c r="V1997" s="55">
        <f t="shared" si="323"/>
        <v>0</v>
      </c>
      <c r="Y1997" s="55">
        <f t="shared" si="324"/>
        <v>0</v>
      </c>
      <c r="Z1997" s="55">
        <f t="shared" si="325"/>
        <v>0</v>
      </c>
      <c r="AA1997" s="55">
        <f t="shared" si="326"/>
        <v>9108916.2369551975</v>
      </c>
      <c r="AB1997" s="55">
        <f t="shared" si="327"/>
        <v>-9712254.5492930785</v>
      </c>
      <c r="AC1997" s="55">
        <f t="shared" si="328"/>
        <v>-603338.31233788095</v>
      </c>
      <c r="AD1997" s="55">
        <f t="shared" si="329"/>
        <v>0</v>
      </c>
      <c r="AE1997" s="14">
        <f t="shared" si="330"/>
        <v>1</v>
      </c>
      <c r="AF1997" s="14">
        <f>PRODUCT($AE$3:$AE1997)</f>
        <v>1.549318229084294</v>
      </c>
      <c r="AG1997" s="120">
        <f>(POWER(AF1997,1/COUNTA($J$3:$J1997))-1)*360/28</f>
        <v>0.10870794921864459</v>
      </c>
    </row>
    <row r="1998" spans="20:33" x14ac:dyDescent="0.25">
      <c r="T1998" s="4">
        <f t="shared" si="321"/>
        <v>0.11244999999999999</v>
      </c>
      <c r="U1998" s="55">
        <f t="shared" si="322"/>
        <v>0</v>
      </c>
      <c r="V1998" s="55">
        <f t="shared" si="323"/>
        <v>0</v>
      </c>
      <c r="Y1998" s="55">
        <f t="shared" si="324"/>
        <v>0</v>
      </c>
      <c r="Z1998" s="55">
        <f t="shared" si="325"/>
        <v>0</v>
      </c>
      <c r="AA1998" s="55">
        <f t="shared" si="326"/>
        <v>9108916.2369551975</v>
      </c>
      <c r="AB1998" s="55">
        <f t="shared" si="327"/>
        <v>-9712254.5492930785</v>
      </c>
      <c r="AC1998" s="55">
        <f t="shared" si="328"/>
        <v>-603338.31233788095</v>
      </c>
      <c r="AD1998" s="55">
        <f t="shared" si="329"/>
        <v>0</v>
      </c>
      <c r="AE1998" s="14">
        <f t="shared" si="330"/>
        <v>1</v>
      </c>
      <c r="AF1998" s="14">
        <f>PRODUCT($AE$3:$AE1998)</f>
        <v>1.549318229084294</v>
      </c>
      <c r="AG1998" s="120">
        <f>(POWER(AF1998,1/COUNTA($J$3:$J1998))-1)*360/28</f>
        <v>0.10870794921864459</v>
      </c>
    </row>
    <row r="1999" spans="20:33" x14ac:dyDescent="0.25">
      <c r="T1999" s="4">
        <f t="shared" si="321"/>
        <v>0.11244999999999999</v>
      </c>
      <c r="U1999" s="55">
        <f t="shared" si="322"/>
        <v>0</v>
      </c>
      <c r="V1999" s="55">
        <f t="shared" si="323"/>
        <v>0</v>
      </c>
      <c r="Y1999" s="55">
        <f t="shared" si="324"/>
        <v>0</v>
      </c>
      <c r="Z1999" s="55">
        <f t="shared" si="325"/>
        <v>0</v>
      </c>
      <c r="AA1999" s="55">
        <f t="shared" si="326"/>
        <v>9108916.2369551975</v>
      </c>
      <c r="AB1999" s="55">
        <f t="shared" si="327"/>
        <v>-9712254.5492930785</v>
      </c>
      <c r="AC1999" s="55">
        <f t="shared" si="328"/>
        <v>-603338.31233788095</v>
      </c>
      <c r="AD1999" s="55">
        <f t="shared" si="329"/>
        <v>0</v>
      </c>
      <c r="AE1999" s="14">
        <f t="shared" si="330"/>
        <v>1</v>
      </c>
      <c r="AF1999" s="14">
        <f>PRODUCT($AE$3:$AE1999)</f>
        <v>1.549318229084294</v>
      </c>
      <c r="AG1999" s="120">
        <f>(POWER(AF1999,1/COUNTA($J$3:$J1999))-1)*360/28</f>
        <v>0.10870794921864459</v>
      </c>
    </row>
    <row r="2000" spans="20:33" x14ac:dyDescent="0.25">
      <c r="T2000" s="4">
        <f t="shared" si="321"/>
        <v>0.11244999999999999</v>
      </c>
      <c r="U2000" s="55">
        <f t="shared" si="322"/>
        <v>0</v>
      </c>
      <c r="V2000" s="55">
        <f t="shared" si="323"/>
        <v>0</v>
      </c>
      <c r="Y2000" s="55">
        <f t="shared" si="324"/>
        <v>0</v>
      </c>
      <c r="Z2000" s="55">
        <f t="shared" si="325"/>
        <v>0</v>
      </c>
      <c r="AA2000" s="55">
        <f t="shared" si="326"/>
        <v>9108916.2369551975</v>
      </c>
      <c r="AB2000" s="55">
        <f t="shared" si="327"/>
        <v>-9712254.5492930785</v>
      </c>
      <c r="AC2000" s="55">
        <f t="shared" si="328"/>
        <v>-603338.31233788095</v>
      </c>
      <c r="AD2000" s="55">
        <f t="shared" si="329"/>
        <v>0</v>
      </c>
      <c r="AE2000" s="14">
        <f t="shared" si="330"/>
        <v>1</v>
      </c>
      <c r="AF2000" s="14">
        <f>PRODUCT($AE$3:$AE2000)</f>
        <v>1.549318229084294</v>
      </c>
      <c r="AG2000" s="120">
        <f>(POWER(AF2000,1/COUNTA($J$3:$J2000))-1)*360/28</f>
        <v>0.10870794921864459</v>
      </c>
    </row>
    <row r="2001" spans="20:33" x14ac:dyDescent="0.25">
      <c r="T2001" s="4">
        <f t="shared" si="321"/>
        <v>0.11244999999999999</v>
      </c>
      <c r="U2001" s="55">
        <f t="shared" si="322"/>
        <v>0</v>
      </c>
      <c r="V2001" s="55">
        <f t="shared" si="323"/>
        <v>0</v>
      </c>
      <c r="Y2001" s="55">
        <f t="shared" si="324"/>
        <v>0</v>
      </c>
      <c r="Z2001" s="55">
        <f t="shared" si="325"/>
        <v>0</v>
      </c>
      <c r="AA2001" s="55">
        <f t="shared" si="326"/>
        <v>9108916.2369551975</v>
      </c>
      <c r="AB2001" s="55">
        <f t="shared" si="327"/>
        <v>-9712254.5492930785</v>
      </c>
      <c r="AC2001" s="55">
        <f t="shared" si="328"/>
        <v>-603338.31233788095</v>
      </c>
      <c r="AD2001" s="55">
        <f t="shared" si="329"/>
        <v>0</v>
      </c>
      <c r="AE2001" s="14">
        <f t="shared" si="330"/>
        <v>1</v>
      </c>
      <c r="AF2001" s="14">
        <f>PRODUCT($AE$3:$AE2001)</f>
        <v>1.549318229084294</v>
      </c>
      <c r="AG2001" s="120">
        <f>(POWER(AF2001,1/COUNTA($J$3:$J2001))-1)*360/28</f>
        <v>0.10870794921864459</v>
      </c>
    </row>
    <row r="2002" spans="20:33" x14ac:dyDescent="0.25">
      <c r="T2002" s="4">
        <f t="shared" si="321"/>
        <v>0.11244999999999999</v>
      </c>
      <c r="U2002" s="55">
        <f t="shared" si="322"/>
        <v>0</v>
      </c>
      <c r="V2002" s="55">
        <f t="shared" si="323"/>
        <v>0</v>
      </c>
      <c r="Y2002" s="55">
        <f t="shared" si="324"/>
        <v>0</v>
      </c>
      <c r="Z2002" s="55">
        <f t="shared" si="325"/>
        <v>0</v>
      </c>
      <c r="AA2002" s="55">
        <f t="shared" si="326"/>
        <v>9108916.2369551975</v>
      </c>
      <c r="AB2002" s="55">
        <f t="shared" si="327"/>
        <v>-9712254.5492930785</v>
      </c>
      <c r="AC2002" s="55">
        <f t="shared" si="328"/>
        <v>-603338.31233788095</v>
      </c>
      <c r="AD2002" s="55">
        <f t="shared" si="329"/>
        <v>0</v>
      </c>
      <c r="AE2002" s="14">
        <f t="shared" si="330"/>
        <v>1</v>
      </c>
      <c r="AF2002" s="14">
        <f>PRODUCT($AE$3:$AE2002)</f>
        <v>1.549318229084294</v>
      </c>
      <c r="AG2002" s="120">
        <f>(POWER(AF2002,1/COUNTA($J$3:$J2002))-1)*360/28</f>
        <v>0.10870794921864459</v>
      </c>
    </row>
    <row r="2003" spans="20:33" x14ac:dyDescent="0.25">
      <c r="T2003" s="4">
        <f t="shared" si="321"/>
        <v>0.11244999999999999</v>
      </c>
      <c r="U2003" s="55">
        <f t="shared" si="322"/>
        <v>0</v>
      </c>
      <c r="V2003" s="55">
        <f t="shared" si="323"/>
        <v>0</v>
      </c>
      <c r="Y2003" s="55">
        <f t="shared" si="324"/>
        <v>0</v>
      </c>
      <c r="Z2003" s="55">
        <f t="shared" si="325"/>
        <v>0</v>
      </c>
      <c r="AA2003" s="55">
        <f t="shared" si="326"/>
        <v>9108916.2369551975</v>
      </c>
      <c r="AB2003" s="55">
        <f t="shared" si="327"/>
        <v>-9712254.5492930785</v>
      </c>
      <c r="AC2003" s="55">
        <f t="shared" si="328"/>
        <v>-603338.31233788095</v>
      </c>
      <c r="AD2003" s="55">
        <f t="shared" si="329"/>
        <v>0</v>
      </c>
      <c r="AE2003" s="14">
        <f t="shared" si="330"/>
        <v>1</v>
      </c>
      <c r="AF2003" s="14">
        <f>PRODUCT($AE$3:$AE2003)</f>
        <v>1.549318229084294</v>
      </c>
      <c r="AG2003" s="120">
        <f>(POWER(AF2003,1/COUNTA($J$3:$J2003))-1)*360/28</f>
        <v>0.10870794921864459</v>
      </c>
    </row>
    <row r="2004" spans="20:33" x14ac:dyDescent="0.25">
      <c r="T2004" s="4">
        <f t="shared" si="321"/>
        <v>0.11244999999999999</v>
      </c>
      <c r="U2004" s="55">
        <f t="shared" si="322"/>
        <v>0</v>
      </c>
      <c r="V2004" s="55">
        <f t="shared" si="323"/>
        <v>0</v>
      </c>
      <c r="Y2004" s="55">
        <f t="shared" si="324"/>
        <v>0</v>
      </c>
      <c r="Z2004" s="55">
        <f t="shared" si="325"/>
        <v>0</v>
      </c>
      <c r="AA2004" s="55">
        <f t="shared" si="326"/>
        <v>9108916.2369551975</v>
      </c>
      <c r="AB2004" s="55">
        <f t="shared" si="327"/>
        <v>-9712254.5492930785</v>
      </c>
      <c r="AC2004" s="55">
        <f t="shared" si="328"/>
        <v>-603338.31233788095</v>
      </c>
      <c r="AD2004" s="55">
        <f t="shared" si="329"/>
        <v>0</v>
      </c>
      <c r="AE2004" s="14">
        <f t="shared" si="330"/>
        <v>1</v>
      </c>
      <c r="AF2004" s="14">
        <f>PRODUCT($AE$3:$AE2004)</f>
        <v>1.549318229084294</v>
      </c>
      <c r="AG2004" s="120">
        <f>(POWER(AF2004,1/COUNTA($J$3:$J2004))-1)*360/28</f>
        <v>0.10870794921864459</v>
      </c>
    </row>
    <row r="2005" spans="20:33" x14ac:dyDescent="0.25">
      <c r="T2005" s="4">
        <f t="shared" si="321"/>
        <v>0.11244999999999999</v>
      </c>
      <c r="U2005" s="55">
        <f t="shared" si="322"/>
        <v>0</v>
      </c>
      <c r="V2005" s="55">
        <f t="shared" si="323"/>
        <v>0</v>
      </c>
      <c r="Y2005" s="55">
        <f t="shared" si="324"/>
        <v>0</v>
      </c>
      <c r="Z2005" s="55">
        <f t="shared" si="325"/>
        <v>0</v>
      </c>
      <c r="AA2005" s="55">
        <f t="shared" si="326"/>
        <v>9108916.2369551975</v>
      </c>
      <c r="AB2005" s="55">
        <f t="shared" si="327"/>
        <v>-9712254.5492930785</v>
      </c>
      <c r="AC2005" s="55">
        <f t="shared" si="328"/>
        <v>-603338.31233788095</v>
      </c>
      <c r="AD2005" s="55">
        <f t="shared" si="329"/>
        <v>0</v>
      </c>
      <c r="AE2005" s="14">
        <f t="shared" si="330"/>
        <v>1</v>
      </c>
      <c r="AF2005" s="14">
        <f>PRODUCT($AE$3:$AE2005)</f>
        <v>1.549318229084294</v>
      </c>
      <c r="AG2005" s="120">
        <f>(POWER(AF2005,1/COUNTA($J$3:$J2005))-1)*360/28</f>
        <v>0.10870794921864459</v>
      </c>
    </row>
    <row r="2006" spans="20:33" x14ac:dyDescent="0.25">
      <c r="T2006" s="4">
        <f t="shared" si="321"/>
        <v>0.11244999999999999</v>
      </c>
      <c r="U2006" s="55">
        <f t="shared" si="322"/>
        <v>0</v>
      </c>
      <c r="V2006" s="55">
        <f t="shared" si="323"/>
        <v>0</v>
      </c>
      <c r="Y2006" s="55">
        <f t="shared" si="324"/>
        <v>0</v>
      </c>
      <c r="Z2006" s="55">
        <f t="shared" si="325"/>
        <v>0</v>
      </c>
      <c r="AA2006" s="55">
        <f t="shared" si="326"/>
        <v>9108916.2369551975</v>
      </c>
      <c r="AB2006" s="55">
        <f t="shared" si="327"/>
        <v>-9712254.5492930785</v>
      </c>
      <c r="AC2006" s="55">
        <f t="shared" si="328"/>
        <v>-603338.31233788095</v>
      </c>
      <c r="AD2006" s="55">
        <f t="shared" si="329"/>
        <v>0</v>
      </c>
      <c r="AE2006" s="14">
        <f t="shared" si="330"/>
        <v>1</v>
      </c>
      <c r="AF2006" s="14">
        <f>PRODUCT($AE$3:$AE2006)</f>
        <v>1.549318229084294</v>
      </c>
      <c r="AG2006" s="120">
        <f>(POWER(AF2006,1/COUNTA($J$3:$J2006))-1)*360/28</f>
        <v>0.10870794921864459</v>
      </c>
    </row>
    <row r="2007" spans="20:33" x14ac:dyDescent="0.25">
      <c r="T2007" s="4">
        <f t="shared" si="321"/>
        <v>0.11244999999999999</v>
      </c>
      <c r="U2007" s="55">
        <f t="shared" si="322"/>
        <v>0</v>
      </c>
      <c r="V2007" s="55">
        <f t="shared" si="323"/>
        <v>0</v>
      </c>
      <c r="Y2007" s="55">
        <f t="shared" si="324"/>
        <v>0</v>
      </c>
      <c r="Z2007" s="55">
        <f t="shared" si="325"/>
        <v>0</v>
      </c>
      <c r="AA2007" s="55">
        <f t="shared" si="326"/>
        <v>9108916.2369551975</v>
      </c>
      <c r="AB2007" s="55">
        <f t="shared" si="327"/>
        <v>-9712254.5492930785</v>
      </c>
      <c r="AC2007" s="55">
        <f t="shared" si="328"/>
        <v>-603338.31233788095</v>
      </c>
      <c r="AD2007" s="55">
        <f t="shared" si="329"/>
        <v>0</v>
      </c>
      <c r="AE2007" s="14">
        <f t="shared" si="330"/>
        <v>1</v>
      </c>
      <c r="AF2007" s="14">
        <f>PRODUCT($AE$3:$AE2007)</f>
        <v>1.549318229084294</v>
      </c>
      <c r="AG2007" s="120">
        <f>(POWER(AF2007,1/COUNTA($J$3:$J2007))-1)*360/28</f>
        <v>0.10870794921864459</v>
      </c>
    </row>
    <row r="2008" spans="20:33" x14ac:dyDescent="0.25">
      <c r="T2008" s="4">
        <f t="shared" si="321"/>
        <v>0.11244999999999999</v>
      </c>
      <c r="U2008" s="55">
        <f t="shared" si="322"/>
        <v>0</v>
      </c>
      <c r="V2008" s="55">
        <f t="shared" si="323"/>
        <v>0</v>
      </c>
      <c r="Y2008" s="55">
        <f t="shared" si="324"/>
        <v>0</v>
      </c>
      <c r="Z2008" s="55">
        <f t="shared" si="325"/>
        <v>0</v>
      </c>
      <c r="AA2008" s="55">
        <f t="shared" si="326"/>
        <v>9108916.2369551975</v>
      </c>
      <c r="AB2008" s="55">
        <f t="shared" si="327"/>
        <v>-9712254.5492930785</v>
      </c>
      <c r="AC2008" s="55">
        <f t="shared" si="328"/>
        <v>-603338.31233788095</v>
      </c>
      <c r="AD2008" s="55">
        <f t="shared" si="329"/>
        <v>0</v>
      </c>
      <c r="AE2008" s="14">
        <f t="shared" si="330"/>
        <v>1</v>
      </c>
      <c r="AF2008" s="14">
        <f>PRODUCT($AE$3:$AE2008)</f>
        <v>1.549318229084294</v>
      </c>
      <c r="AG2008" s="120">
        <f>(POWER(AF2008,1/COUNTA($J$3:$J2008))-1)*360/28</f>
        <v>0.10870794921864459</v>
      </c>
    </row>
    <row r="2009" spans="20:33" x14ac:dyDescent="0.25">
      <c r="T2009" s="4">
        <f t="shared" si="321"/>
        <v>0.11244999999999999</v>
      </c>
      <c r="U2009" s="55">
        <f t="shared" si="322"/>
        <v>0</v>
      </c>
      <c r="V2009" s="55">
        <f t="shared" si="323"/>
        <v>0</v>
      </c>
      <c r="Y2009" s="55">
        <f t="shared" si="324"/>
        <v>0</v>
      </c>
      <c r="Z2009" s="55">
        <f t="shared" si="325"/>
        <v>0</v>
      </c>
      <c r="AA2009" s="55">
        <f t="shared" si="326"/>
        <v>9108916.2369551975</v>
      </c>
      <c r="AB2009" s="55">
        <f t="shared" si="327"/>
        <v>-9712254.5492930785</v>
      </c>
      <c r="AC2009" s="55">
        <f t="shared" si="328"/>
        <v>-603338.31233788095</v>
      </c>
      <c r="AD2009" s="55">
        <f t="shared" si="329"/>
        <v>0</v>
      </c>
      <c r="AE2009" s="14">
        <f t="shared" si="330"/>
        <v>1</v>
      </c>
      <c r="AF2009" s="14">
        <f>PRODUCT($AE$3:$AE2009)</f>
        <v>1.549318229084294</v>
      </c>
      <c r="AG2009" s="120">
        <f>(POWER(AF2009,1/COUNTA($J$3:$J2009))-1)*360/28</f>
        <v>0.10870794921864459</v>
      </c>
    </row>
    <row r="2010" spans="20:33" x14ac:dyDescent="0.25">
      <c r="T2010" s="4">
        <f t="shared" si="321"/>
        <v>0.11244999999999999</v>
      </c>
      <c r="U2010" s="55">
        <f t="shared" si="322"/>
        <v>0</v>
      </c>
      <c r="V2010" s="55">
        <f t="shared" si="323"/>
        <v>0</v>
      </c>
      <c r="Y2010" s="55">
        <f t="shared" si="324"/>
        <v>0</v>
      </c>
      <c r="Z2010" s="55">
        <f t="shared" si="325"/>
        <v>0</v>
      </c>
      <c r="AA2010" s="55">
        <f t="shared" si="326"/>
        <v>9108916.2369551975</v>
      </c>
      <c r="AB2010" s="55">
        <f t="shared" si="327"/>
        <v>-9712254.5492930785</v>
      </c>
      <c r="AC2010" s="55">
        <f t="shared" si="328"/>
        <v>-603338.31233788095</v>
      </c>
      <c r="AD2010" s="55">
        <f t="shared" si="329"/>
        <v>0</v>
      </c>
      <c r="AE2010" s="14">
        <f t="shared" si="330"/>
        <v>1</v>
      </c>
      <c r="AF2010" s="14">
        <f>PRODUCT($AE$3:$AE2010)</f>
        <v>1.549318229084294</v>
      </c>
      <c r="AG2010" s="120">
        <f>(POWER(AF2010,1/COUNTA($J$3:$J2010))-1)*360/28</f>
        <v>0.10870794921864459</v>
      </c>
    </row>
    <row r="2011" spans="20:33" x14ac:dyDescent="0.25">
      <c r="T2011" s="4">
        <f t="shared" si="321"/>
        <v>0.11244999999999999</v>
      </c>
      <c r="U2011" s="55">
        <f t="shared" si="322"/>
        <v>0</v>
      </c>
      <c r="V2011" s="55">
        <f t="shared" si="323"/>
        <v>0</v>
      </c>
      <c r="Y2011" s="55">
        <f t="shared" si="324"/>
        <v>0</v>
      </c>
      <c r="Z2011" s="55">
        <f t="shared" si="325"/>
        <v>0</v>
      </c>
      <c r="AA2011" s="55">
        <f t="shared" si="326"/>
        <v>9108916.2369551975</v>
      </c>
      <c r="AB2011" s="55">
        <f t="shared" si="327"/>
        <v>-9712254.5492930785</v>
      </c>
      <c r="AC2011" s="55">
        <f t="shared" si="328"/>
        <v>-603338.31233788095</v>
      </c>
      <c r="AD2011" s="55">
        <f t="shared" si="329"/>
        <v>0</v>
      </c>
      <c r="AE2011" s="14">
        <f t="shared" si="330"/>
        <v>1</v>
      </c>
      <c r="AF2011" s="14">
        <f>PRODUCT($AE$3:$AE2011)</f>
        <v>1.549318229084294</v>
      </c>
      <c r="AG2011" s="120">
        <f>(POWER(AF2011,1/COUNTA($J$3:$J2011))-1)*360/28</f>
        <v>0.10870794921864459</v>
      </c>
    </row>
    <row r="2012" spans="20:33" x14ac:dyDescent="0.25">
      <c r="T2012" s="4">
        <f t="shared" si="321"/>
        <v>0.11244999999999999</v>
      </c>
      <c r="U2012" s="55">
        <f t="shared" si="322"/>
        <v>0</v>
      </c>
      <c r="V2012" s="55">
        <f t="shared" si="323"/>
        <v>0</v>
      </c>
      <c r="Y2012" s="55">
        <f t="shared" si="324"/>
        <v>0</v>
      </c>
      <c r="Z2012" s="55">
        <f t="shared" si="325"/>
        <v>0</v>
      </c>
      <c r="AA2012" s="55">
        <f t="shared" si="326"/>
        <v>9108916.2369551975</v>
      </c>
      <c r="AB2012" s="55">
        <f t="shared" si="327"/>
        <v>-9712254.5492930785</v>
      </c>
      <c r="AC2012" s="55">
        <f t="shared" si="328"/>
        <v>-603338.31233788095</v>
      </c>
      <c r="AD2012" s="55">
        <f t="shared" si="329"/>
        <v>0</v>
      </c>
      <c r="AE2012" s="14">
        <f t="shared" si="330"/>
        <v>1</v>
      </c>
      <c r="AF2012" s="14">
        <f>PRODUCT($AE$3:$AE2012)</f>
        <v>1.549318229084294</v>
      </c>
      <c r="AG2012" s="120">
        <f>(POWER(AF2012,1/COUNTA($J$3:$J2012))-1)*360/28</f>
        <v>0.10870794921864459</v>
      </c>
    </row>
    <row r="2013" spans="20:33" x14ac:dyDescent="0.25">
      <c r="T2013" s="4">
        <f t="shared" si="321"/>
        <v>0.11244999999999999</v>
      </c>
      <c r="U2013" s="55">
        <f t="shared" si="322"/>
        <v>0</v>
      </c>
      <c r="V2013" s="55">
        <f t="shared" si="323"/>
        <v>0</v>
      </c>
      <c r="Y2013" s="55">
        <f t="shared" si="324"/>
        <v>0</v>
      </c>
      <c r="Z2013" s="55">
        <f t="shared" si="325"/>
        <v>0</v>
      </c>
      <c r="AA2013" s="55">
        <f t="shared" si="326"/>
        <v>9108916.2369551975</v>
      </c>
      <c r="AB2013" s="55">
        <f t="shared" si="327"/>
        <v>-9712254.5492930785</v>
      </c>
      <c r="AC2013" s="55">
        <f t="shared" si="328"/>
        <v>-603338.31233788095</v>
      </c>
      <c r="AD2013" s="55">
        <f t="shared" si="329"/>
        <v>0</v>
      </c>
      <c r="AE2013" s="14">
        <f t="shared" si="330"/>
        <v>1</v>
      </c>
      <c r="AF2013" s="14">
        <f>PRODUCT($AE$3:$AE2013)</f>
        <v>1.549318229084294</v>
      </c>
      <c r="AG2013" s="120">
        <f>(POWER(AF2013,1/COUNTA($J$3:$J2013))-1)*360/28</f>
        <v>0.10870794921864459</v>
      </c>
    </row>
    <row r="2014" spans="20:33" x14ac:dyDescent="0.25">
      <c r="T2014" s="4">
        <f t="shared" si="321"/>
        <v>0.11244999999999999</v>
      </c>
      <c r="U2014" s="55">
        <f t="shared" si="322"/>
        <v>0</v>
      </c>
      <c r="V2014" s="55">
        <f t="shared" si="323"/>
        <v>0</v>
      </c>
      <c r="Y2014" s="55">
        <f t="shared" si="324"/>
        <v>0</v>
      </c>
      <c r="Z2014" s="55">
        <f t="shared" si="325"/>
        <v>0</v>
      </c>
      <c r="AA2014" s="55">
        <f t="shared" si="326"/>
        <v>9108916.2369551975</v>
      </c>
      <c r="AB2014" s="55">
        <f t="shared" si="327"/>
        <v>-9712254.5492930785</v>
      </c>
      <c r="AC2014" s="55">
        <f t="shared" si="328"/>
        <v>-603338.31233788095</v>
      </c>
      <c r="AD2014" s="55">
        <f t="shared" si="329"/>
        <v>0</v>
      </c>
      <c r="AE2014" s="14">
        <f t="shared" si="330"/>
        <v>1</v>
      </c>
      <c r="AF2014" s="14">
        <f>PRODUCT($AE$3:$AE2014)</f>
        <v>1.549318229084294</v>
      </c>
      <c r="AG2014" s="120">
        <f>(POWER(AF2014,1/COUNTA($J$3:$J2014))-1)*360/28</f>
        <v>0.10870794921864459</v>
      </c>
    </row>
    <row r="2015" spans="20:33" x14ac:dyDescent="0.25">
      <c r="T2015" s="4">
        <f t="shared" si="321"/>
        <v>0.11244999999999999</v>
      </c>
      <c r="U2015" s="55">
        <f t="shared" si="322"/>
        <v>0</v>
      </c>
      <c r="V2015" s="55">
        <f t="shared" si="323"/>
        <v>0</v>
      </c>
      <c r="Y2015" s="55">
        <f t="shared" si="324"/>
        <v>0</v>
      </c>
      <c r="Z2015" s="55">
        <f t="shared" si="325"/>
        <v>0</v>
      </c>
      <c r="AA2015" s="55">
        <f t="shared" si="326"/>
        <v>9108916.2369551975</v>
      </c>
      <c r="AB2015" s="55">
        <f t="shared" si="327"/>
        <v>-9712254.5492930785</v>
      </c>
      <c r="AC2015" s="55">
        <f t="shared" si="328"/>
        <v>-603338.31233788095</v>
      </c>
      <c r="AD2015" s="55">
        <f t="shared" si="329"/>
        <v>0</v>
      </c>
      <c r="AE2015" s="14">
        <f t="shared" si="330"/>
        <v>1</v>
      </c>
      <c r="AF2015" s="14">
        <f>PRODUCT($AE$3:$AE2015)</f>
        <v>1.549318229084294</v>
      </c>
      <c r="AG2015" s="120">
        <f>(POWER(AF2015,1/COUNTA($J$3:$J2015))-1)*360/28</f>
        <v>0.10870794921864459</v>
      </c>
    </row>
    <row r="2016" spans="20:33" x14ac:dyDescent="0.25">
      <c r="T2016" s="4">
        <f t="shared" si="321"/>
        <v>0.11244999999999999</v>
      </c>
      <c r="U2016" s="55">
        <f t="shared" si="322"/>
        <v>0</v>
      </c>
      <c r="V2016" s="55">
        <f t="shared" si="323"/>
        <v>0</v>
      </c>
      <c r="Y2016" s="55">
        <f t="shared" si="324"/>
        <v>0</v>
      </c>
      <c r="Z2016" s="55">
        <f t="shared" si="325"/>
        <v>0</v>
      </c>
      <c r="AA2016" s="55">
        <f t="shared" si="326"/>
        <v>9108916.2369551975</v>
      </c>
      <c r="AB2016" s="55">
        <f t="shared" si="327"/>
        <v>-9712254.5492930785</v>
      </c>
      <c r="AC2016" s="55">
        <f t="shared" si="328"/>
        <v>-603338.31233788095</v>
      </c>
      <c r="AD2016" s="55">
        <f t="shared" si="329"/>
        <v>0</v>
      </c>
      <c r="AE2016" s="14">
        <f t="shared" si="330"/>
        <v>1</v>
      </c>
      <c r="AF2016" s="14">
        <f>PRODUCT($AE$3:$AE2016)</f>
        <v>1.549318229084294</v>
      </c>
      <c r="AG2016" s="120">
        <f>(POWER(AF2016,1/COUNTA($J$3:$J2016))-1)*360/28</f>
        <v>0.10870794921864459</v>
      </c>
    </row>
    <row r="2017" spans="20:33" x14ac:dyDescent="0.25">
      <c r="T2017" s="4">
        <f t="shared" si="321"/>
        <v>0.11244999999999999</v>
      </c>
      <c r="U2017" s="55">
        <f t="shared" si="322"/>
        <v>0</v>
      </c>
      <c r="V2017" s="55">
        <f t="shared" si="323"/>
        <v>0</v>
      </c>
      <c r="Y2017" s="55">
        <f t="shared" si="324"/>
        <v>0</v>
      </c>
      <c r="Z2017" s="55">
        <f t="shared" si="325"/>
        <v>0</v>
      </c>
      <c r="AA2017" s="55">
        <f t="shared" si="326"/>
        <v>9108916.2369551975</v>
      </c>
      <c r="AB2017" s="55">
        <f t="shared" si="327"/>
        <v>-9712254.5492930785</v>
      </c>
      <c r="AC2017" s="55">
        <f t="shared" si="328"/>
        <v>-603338.31233788095</v>
      </c>
      <c r="AD2017" s="55">
        <f t="shared" si="329"/>
        <v>0</v>
      </c>
      <c r="AE2017" s="14">
        <f t="shared" si="330"/>
        <v>1</v>
      </c>
      <c r="AF2017" s="14">
        <f>PRODUCT($AE$3:$AE2017)</f>
        <v>1.549318229084294</v>
      </c>
      <c r="AG2017" s="120">
        <f>(POWER(AF2017,1/COUNTA($J$3:$J2017))-1)*360/28</f>
        <v>0.10870794921864459</v>
      </c>
    </row>
    <row r="2018" spans="20:33" x14ac:dyDescent="0.25">
      <c r="T2018" s="4">
        <f t="shared" si="321"/>
        <v>0.11244999999999999</v>
      </c>
      <c r="U2018" s="55">
        <f t="shared" si="322"/>
        <v>0</v>
      </c>
      <c r="V2018" s="55">
        <f t="shared" si="323"/>
        <v>0</v>
      </c>
      <c r="Y2018" s="55">
        <f t="shared" si="324"/>
        <v>0</v>
      </c>
      <c r="Z2018" s="55">
        <f t="shared" si="325"/>
        <v>0</v>
      </c>
      <c r="AA2018" s="55">
        <f t="shared" si="326"/>
        <v>9108916.2369551975</v>
      </c>
      <c r="AB2018" s="55">
        <f t="shared" si="327"/>
        <v>-9712254.5492930785</v>
      </c>
      <c r="AC2018" s="55">
        <f t="shared" si="328"/>
        <v>-603338.31233788095</v>
      </c>
      <c r="AD2018" s="55">
        <f t="shared" si="329"/>
        <v>0</v>
      </c>
      <c r="AE2018" s="14">
        <f t="shared" si="330"/>
        <v>1</v>
      </c>
      <c r="AF2018" s="14">
        <f>PRODUCT($AE$3:$AE2018)</f>
        <v>1.549318229084294</v>
      </c>
      <c r="AG2018" s="120">
        <f>(POWER(AF2018,1/COUNTA($J$3:$J2018))-1)*360/28</f>
        <v>0.10870794921864459</v>
      </c>
    </row>
    <row r="2019" spans="20:33" x14ac:dyDescent="0.25">
      <c r="T2019" s="4">
        <f t="shared" si="321"/>
        <v>0.11244999999999999</v>
      </c>
      <c r="U2019" s="55">
        <f t="shared" si="322"/>
        <v>0</v>
      </c>
      <c r="V2019" s="55">
        <f t="shared" si="323"/>
        <v>0</v>
      </c>
      <c r="Y2019" s="55">
        <f t="shared" si="324"/>
        <v>0</v>
      </c>
      <c r="Z2019" s="55">
        <f t="shared" si="325"/>
        <v>0</v>
      </c>
      <c r="AA2019" s="55">
        <f t="shared" si="326"/>
        <v>9108916.2369551975</v>
      </c>
      <c r="AB2019" s="55">
        <f t="shared" si="327"/>
        <v>-9712254.5492930785</v>
      </c>
      <c r="AC2019" s="55">
        <f t="shared" si="328"/>
        <v>-603338.31233788095</v>
      </c>
      <c r="AD2019" s="55">
        <f t="shared" si="329"/>
        <v>0</v>
      </c>
      <c r="AE2019" s="14">
        <f t="shared" si="330"/>
        <v>1</v>
      </c>
      <c r="AF2019" s="14">
        <f>PRODUCT($AE$3:$AE2019)</f>
        <v>1.549318229084294</v>
      </c>
      <c r="AG2019" s="120">
        <f>(POWER(AF2019,1/COUNTA($J$3:$J2019))-1)*360/28</f>
        <v>0.10870794921864459</v>
      </c>
    </row>
    <row r="2020" spans="20:33" x14ac:dyDescent="0.25">
      <c r="T2020" s="4">
        <f t="shared" si="321"/>
        <v>0.11244999999999999</v>
      </c>
      <c r="U2020" s="55">
        <f t="shared" si="322"/>
        <v>0</v>
      </c>
      <c r="V2020" s="55">
        <f t="shared" si="323"/>
        <v>0</v>
      </c>
      <c r="Y2020" s="55">
        <f t="shared" si="324"/>
        <v>0</v>
      </c>
      <c r="Z2020" s="55">
        <f t="shared" si="325"/>
        <v>0</v>
      </c>
      <c r="AA2020" s="55">
        <f t="shared" si="326"/>
        <v>9108916.2369551975</v>
      </c>
      <c r="AB2020" s="55">
        <f t="shared" si="327"/>
        <v>-9712254.5492930785</v>
      </c>
      <c r="AC2020" s="55">
        <f t="shared" si="328"/>
        <v>-603338.31233788095</v>
      </c>
      <c r="AD2020" s="55">
        <f t="shared" si="329"/>
        <v>0</v>
      </c>
      <c r="AE2020" s="14">
        <f t="shared" si="330"/>
        <v>1</v>
      </c>
      <c r="AF2020" s="14">
        <f>PRODUCT($AE$3:$AE2020)</f>
        <v>1.549318229084294</v>
      </c>
      <c r="AG2020" s="120">
        <f>(POWER(AF2020,1/COUNTA($J$3:$J2020))-1)*360/28</f>
        <v>0.10870794921864459</v>
      </c>
    </row>
    <row r="2021" spans="20:33" x14ac:dyDescent="0.25">
      <c r="T2021" s="4">
        <f t="shared" si="321"/>
        <v>0.11244999999999999</v>
      </c>
      <c r="U2021" s="55">
        <f t="shared" si="322"/>
        <v>0</v>
      </c>
      <c r="V2021" s="55">
        <f t="shared" si="323"/>
        <v>0</v>
      </c>
      <c r="Y2021" s="55">
        <f t="shared" si="324"/>
        <v>0</v>
      </c>
      <c r="Z2021" s="55">
        <f t="shared" si="325"/>
        <v>0</v>
      </c>
      <c r="AA2021" s="55">
        <f t="shared" si="326"/>
        <v>9108916.2369551975</v>
      </c>
      <c r="AB2021" s="55">
        <f t="shared" si="327"/>
        <v>-9712254.5492930785</v>
      </c>
      <c r="AC2021" s="55">
        <f t="shared" si="328"/>
        <v>-603338.31233788095</v>
      </c>
      <c r="AD2021" s="55">
        <f t="shared" si="329"/>
        <v>0</v>
      </c>
      <c r="AE2021" s="14">
        <f t="shared" si="330"/>
        <v>1</v>
      </c>
      <c r="AF2021" s="14">
        <f>PRODUCT($AE$3:$AE2021)</f>
        <v>1.549318229084294</v>
      </c>
      <c r="AG2021" s="120">
        <f>(POWER(AF2021,1/COUNTA($J$3:$J2021))-1)*360/28</f>
        <v>0.10870794921864459</v>
      </c>
    </row>
    <row r="2022" spans="20:33" x14ac:dyDescent="0.25">
      <c r="T2022" s="4">
        <f t="shared" si="321"/>
        <v>0.11244999999999999</v>
      </c>
      <c r="U2022" s="55">
        <f t="shared" si="322"/>
        <v>0</v>
      </c>
      <c r="V2022" s="55">
        <f t="shared" si="323"/>
        <v>0</v>
      </c>
      <c r="Y2022" s="55">
        <f t="shared" si="324"/>
        <v>0</v>
      </c>
      <c r="Z2022" s="55">
        <f t="shared" si="325"/>
        <v>0</v>
      </c>
      <c r="AA2022" s="55">
        <f t="shared" si="326"/>
        <v>9108916.2369551975</v>
      </c>
      <c r="AB2022" s="55">
        <f t="shared" si="327"/>
        <v>-9712254.5492930785</v>
      </c>
      <c r="AC2022" s="55">
        <f t="shared" si="328"/>
        <v>-603338.31233788095</v>
      </c>
      <c r="AD2022" s="55">
        <f t="shared" si="329"/>
        <v>0</v>
      </c>
      <c r="AE2022" s="14">
        <f t="shared" si="330"/>
        <v>1</v>
      </c>
      <c r="AF2022" s="14">
        <f>PRODUCT($AE$3:$AE2022)</f>
        <v>1.549318229084294</v>
      </c>
      <c r="AG2022" s="120">
        <f>(POWER(AF2022,1/COUNTA($J$3:$J2022))-1)*360/28</f>
        <v>0.10870794921864459</v>
      </c>
    </row>
    <row r="2023" spans="20:33" x14ac:dyDescent="0.25">
      <c r="T2023" s="4">
        <f t="shared" si="321"/>
        <v>0.11244999999999999</v>
      </c>
      <c r="U2023" s="55">
        <f t="shared" si="322"/>
        <v>0</v>
      </c>
      <c r="V2023" s="55">
        <f t="shared" si="323"/>
        <v>0</v>
      </c>
      <c r="Y2023" s="55">
        <f t="shared" si="324"/>
        <v>0</v>
      </c>
      <c r="Z2023" s="55">
        <f t="shared" si="325"/>
        <v>0</v>
      </c>
      <c r="AA2023" s="55">
        <f t="shared" si="326"/>
        <v>9108916.2369551975</v>
      </c>
      <c r="AB2023" s="55">
        <f t="shared" si="327"/>
        <v>-9712254.5492930785</v>
      </c>
      <c r="AC2023" s="55">
        <f t="shared" si="328"/>
        <v>-603338.31233788095</v>
      </c>
      <c r="AD2023" s="55">
        <f t="shared" si="329"/>
        <v>0</v>
      </c>
      <c r="AE2023" s="14">
        <f t="shared" si="330"/>
        <v>1</v>
      </c>
      <c r="AF2023" s="14">
        <f>PRODUCT($AE$3:$AE2023)</f>
        <v>1.549318229084294</v>
      </c>
      <c r="AG2023" s="120">
        <f>(POWER(AF2023,1/COUNTA($J$3:$J2023))-1)*360/28</f>
        <v>0.10870794921864459</v>
      </c>
    </row>
    <row r="2024" spans="20:33" x14ac:dyDescent="0.25">
      <c r="T2024" s="4">
        <f t="shared" si="321"/>
        <v>0.11244999999999999</v>
      </c>
      <c r="U2024" s="55">
        <f t="shared" si="322"/>
        <v>0</v>
      </c>
      <c r="V2024" s="55">
        <f t="shared" si="323"/>
        <v>0</v>
      </c>
      <c r="Y2024" s="55">
        <f t="shared" si="324"/>
        <v>0</v>
      </c>
      <c r="Z2024" s="55">
        <f t="shared" si="325"/>
        <v>0</v>
      </c>
      <c r="AA2024" s="55">
        <f t="shared" si="326"/>
        <v>9108916.2369551975</v>
      </c>
      <c r="AB2024" s="55">
        <f t="shared" si="327"/>
        <v>-9712254.5492930785</v>
      </c>
      <c r="AC2024" s="55">
        <f t="shared" si="328"/>
        <v>-603338.31233788095</v>
      </c>
      <c r="AD2024" s="55">
        <f t="shared" si="329"/>
        <v>0</v>
      </c>
      <c r="AE2024" s="14">
        <f t="shared" si="330"/>
        <v>1</v>
      </c>
      <c r="AF2024" s="14">
        <f>PRODUCT($AE$3:$AE2024)</f>
        <v>1.549318229084294</v>
      </c>
      <c r="AG2024" s="120">
        <f>(POWER(AF2024,1/COUNTA($J$3:$J2024))-1)*360/28</f>
        <v>0.10870794921864459</v>
      </c>
    </row>
    <row r="2025" spans="20:33" x14ac:dyDescent="0.25">
      <c r="T2025" s="4">
        <f t="shared" si="321"/>
        <v>0.11244999999999999</v>
      </c>
      <c r="U2025" s="55">
        <f t="shared" si="322"/>
        <v>0</v>
      </c>
      <c r="V2025" s="55">
        <f t="shared" si="323"/>
        <v>0</v>
      </c>
      <c r="Y2025" s="55">
        <f t="shared" si="324"/>
        <v>0</v>
      </c>
      <c r="Z2025" s="55">
        <f t="shared" si="325"/>
        <v>0</v>
      </c>
      <c r="AA2025" s="55">
        <f t="shared" si="326"/>
        <v>9108916.2369551975</v>
      </c>
      <c r="AB2025" s="55">
        <f t="shared" si="327"/>
        <v>-9712254.5492930785</v>
      </c>
      <c r="AC2025" s="55">
        <f t="shared" si="328"/>
        <v>-603338.31233788095</v>
      </c>
      <c r="AD2025" s="55">
        <f t="shared" si="329"/>
        <v>0</v>
      </c>
      <c r="AE2025" s="14">
        <f t="shared" si="330"/>
        <v>1</v>
      </c>
      <c r="AF2025" s="14">
        <f>PRODUCT($AE$3:$AE2025)</f>
        <v>1.549318229084294</v>
      </c>
      <c r="AG2025" s="120">
        <f>(POWER(AF2025,1/COUNTA($J$3:$J2025))-1)*360/28</f>
        <v>0.10870794921864459</v>
      </c>
    </row>
    <row r="2026" spans="20:33" x14ac:dyDescent="0.25">
      <c r="T2026" s="4">
        <f t="shared" si="321"/>
        <v>0.11244999999999999</v>
      </c>
      <c r="U2026" s="55">
        <f t="shared" si="322"/>
        <v>0</v>
      </c>
      <c r="V2026" s="55">
        <f t="shared" si="323"/>
        <v>0</v>
      </c>
      <c r="Y2026" s="55">
        <f t="shared" si="324"/>
        <v>0</v>
      </c>
      <c r="Z2026" s="55">
        <f t="shared" si="325"/>
        <v>0</v>
      </c>
      <c r="AA2026" s="55">
        <f t="shared" si="326"/>
        <v>9108916.2369551975</v>
      </c>
      <c r="AB2026" s="55">
        <f t="shared" si="327"/>
        <v>-9712254.5492930785</v>
      </c>
      <c r="AC2026" s="55">
        <f t="shared" si="328"/>
        <v>-603338.31233788095</v>
      </c>
      <c r="AD2026" s="55">
        <f t="shared" si="329"/>
        <v>0</v>
      </c>
      <c r="AE2026" s="14">
        <f t="shared" si="330"/>
        <v>1</v>
      </c>
      <c r="AF2026" s="14">
        <f>PRODUCT($AE$3:$AE2026)</f>
        <v>1.549318229084294</v>
      </c>
      <c r="AG2026" s="120">
        <f>(POWER(AF2026,1/COUNTA($J$3:$J2026))-1)*360/28</f>
        <v>0.10870794921864459</v>
      </c>
    </row>
    <row r="2027" spans="20:33" x14ac:dyDescent="0.25">
      <c r="T2027" s="4">
        <f t="shared" si="321"/>
        <v>0.11244999999999999</v>
      </c>
      <c r="U2027" s="55">
        <f t="shared" si="322"/>
        <v>0</v>
      </c>
      <c r="V2027" s="55">
        <f t="shared" si="323"/>
        <v>0</v>
      </c>
      <c r="Y2027" s="55">
        <f t="shared" si="324"/>
        <v>0</v>
      </c>
      <c r="Z2027" s="55">
        <f t="shared" si="325"/>
        <v>0</v>
      </c>
      <c r="AA2027" s="55">
        <f t="shared" si="326"/>
        <v>9108916.2369551975</v>
      </c>
      <c r="AB2027" s="55">
        <f t="shared" si="327"/>
        <v>-9712254.5492930785</v>
      </c>
      <c r="AC2027" s="55">
        <f t="shared" si="328"/>
        <v>-603338.31233788095</v>
      </c>
      <c r="AD2027" s="55">
        <f t="shared" si="329"/>
        <v>0</v>
      </c>
      <c r="AE2027" s="14">
        <f t="shared" si="330"/>
        <v>1</v>
      </c>
      <c r="AF2027" s="14">
        <f>PRODUCT($AE$3:$AE2027)</f>
        <v>1.549318229084294</v>
      </c>
      <c r="AG2027" s="120">
        <f>(POWER(AF2027,1/COUNTA($J$3:$J2027))-1)*360/28</f>
        <v>0.10870794921864459</v>
      </c>
    </row>
    <row r="2028" spans="20:33" x14ac:dyDescent="0.25">
      <c r="T2028" s="4">
        <f t="shared" si="321"/>
        <v>0.11244999999999999</v>
      </c>
      <c r="U2028" s="55">
        <f t="shared" si="322"/>
        <v>0</v>
      </c>
      <c r="V2028" s="55">
        <f t="shared" si="323"/>
        <v>0</v>
      </c>
      <c r="Y2028" s="55">
        <f t="shared" si="324"/>
        <v>0</v>
      </c>
      <c r="Z2028" s="55">
        <f t="shared" si="325"/>
        <v>0</v>
      </c>
      <c r="AA2028" s="55">
        <f t="shared" si="326"/>
        <v>9108916.2369551975</v>
      </c>
      <c r="AB2028" s="55">
        <f t="shared" si="327"/>
        <v>-9712254.5492930785</v>
      </c>
      <c r="AC2028" s="55">
        <f t="shared" si="328"/>
        <v>-603338.31233788095</v>
      </c>
      <c r="AD2028" s="55">
        <f t="shared" si="329"/>
        <v>0</v>
      </c>
      <c r="AE2028" s="14">
        <f t="shared" si="330"/>
        <v>1</v>
      </c>
      <c r="AF2028" s="14">
        <f>PRODUCT($AE$3:$AE2028)</f>
        <v>1.549318229084294</v>
      </c>
      <c r="AG2028" s="120">
        <f>(POWER(AF2028,1/COUNTA($J$3:$J2028))-1)*360/28</f>
        <v>0.10870794921864459</v>
      </c>
    </row>
    <row r="2029" spans="20:33" x14ac:dyDescent="0.25">
      <c r="T2029" s="4">
        <f t="shared" si="321"/>
        <v>0.11244999999999999</v>
      </c>
      <c r="U2029" s="55">
        <f t="shared" si="322"/>
        <v>0</v>
      </c>
      <c r="V2029" s="55">
        <f t="shared" si="323"/>
        <v>0</v>
      </c>
      <c r="Y2029" s="55">
        <f t="shared" si="324"/>
        <v>0</v>
      </c>
      <c r="Z2029" s="55">
        <f t="shared" si="325"/>
        <v>0</v>
      </c>
      <c r="AA2029" s="55">
        <f t="shared" si="326"/>
        <v>9108916.2369551975</v>
      </c>
      <c r="AB2029" s="55">
        <f t="shared" si="327"/>
        <v>-9712254.5492930785</v>
      </c>
      <c r="AC2029" s="55">
        <f t="shared" si="328"/>
        <v>-603338.31233788095</v>
      </c>
      <c r="AD2029" s="55">
        <f t="shared" si="329"/>
        <v>0</v>
      </c>
      <c r="AE2029" s="14">
        <f t="shared" si="330"/>
        <v>1</v>
      </c>
      <c r="AF2029" s="14">
        <f>PRODUCT($AE$3:$AE2029)</f>
        <v>1.549318229084294</v>
      </c>
      <c r="AG2029" s="120">
        <f>(POWER(AF2029,1/COUNTA($J$3:$J2029))-1)*360/28</f>
        <v>0.10870794921864459</v>
      </c>
    </row>
    <row r="2030" spans="20:33" x14ac:dyDescent="0.25">
      <c r="T2030" s="4">
        <f t="shared" si="321"/>
        <v>0.11244999999999999</v>
      </c>
      <c r="U2030" s="55">
        <f t="shared" si="322"/>
        <v>0</v>
      </c>
      <c r="V2030" s="55">
        <f t="shared" si="323"/>
        <v>0</v>
      </c>
      <c r="Y2030" s="55">
        <f t="shared" si="324"/>
        <v>0</v>
      </c>
      <c r="Z2030" s="55">
        <f t="shared" si="325"/>
        <v>0</v>
      </c>
      <c r="AA2030" s="55">
        <f t="shared" si="326"/>
        <v>9108916.2369551975</v>
      </c>
      <c r="AB2030" s="55">
        <f t="shared" si="327"/>
        <v>-9712254.5492930785</v>
      </c>
      <c r="AC2030" s="55">
        <f t="shared" si="328"/>
        <v>-603338.31233788095</v>
      </c>
      <c r="AD2030" s="55">
        <f t="shared" si="329"/>
        <v>0</v>
      </c>
      <c r="AE2030" s="14">
        <f t="shared" si="330"/>
        <v>1</v>
      </c>
      <c r="AF2030" s="14">
        <f>PRODUCT($AE$3:$AE2030)</f>
        <v>1.549318229084294</v>
      </c>
      <c r="AG2030" s="120">
        <f>(POWER(AF2030,1/COUNTA($J$3:$J2030))-1)*360/28</f>
        <v>0.10870794921864459</v>
      </c>
    </row>
    <row r="2031" spans="20:33" x14ac:dyDescent="0.25">
      <c r="T2031" s="4">
        <f t="shared" si="321"/>
        <v>0.11244999999999999</v>
      </c>
      <c r="U2031" s="55">
        <f t="shared" si="322"/>
        <v>0</v>
      </c>
      <c r="V2031" s="55">
        <f t="shared" si="323"/>
        <v>0</v>
      </c>
      <c r="Y2031" s="55">
        <f t="shared" si="324"/>
        <v>0</v>
      </c>
      <c r="Z2031" s="55">
        <f t="shared" si="325"/>
        <v>0</v>
      </c>
      <c r="AA2031" s="55">
        <f t="shared" si="326"/>
        <v>9108916.2369551975</v>
      </c>
      <c r="AB2031" s="55">
        <f t="shared" si="327"/>
        <v>-9712254.5492930785</v>
      </c>
      <c r="AC2031" s="55">
        <f t="shared" si="328"/>
        <v>-603338.31233788095</v>
      </c>
      <c r="AD2031" s="55">
        <f t="shared" si="329"/>
        <v>0</v>
      </c>
      <c r="AE2031" s="14">
        <f t="shared" si="330"/>
        <v>1</v>
      </c>
      <c r="AF2031" s="14">
        <f>PRODUCT($AE$3:$AE2031)</f>
        <v>1.549318229084294</v>
      </c>
      <c r="AG2031" s="120">
        <f>(POWER(AF2031,1/COUNTA($J$3:$J2031))-1)*360/28</f>
        <v>0.10870794921864459</v>
      </c>
    </row>
    <row r="2032" spans="20:33" x14ac:dyDescent="0.25">
      <c r="T2032" s="4">
        <f t="shared" si="321"/>
        <v>0.11244999999999999</v>
      </c>
      <c r="U2032" s="55">
        <f t="shared" si="322"/>
        <v>0</v>
      </c>
      <c r="V2032" s="55">
        <f t="shared" si="323"/>
        <v>0</v>
      </c>
      <c r="Y2032" s="55">
        <f t="shared" si="324"/>
        <v>0</v>
      </c>
      <c r="Z2032" s="55">
        <f t="shared" si="325"/>
        <v>0</v>
      </c>
      <c r="AA2032" s="55">
        <f t="shared" si="326"/>
        <v>9108916.2369551975</v>
      </c>
      <c r="AB2032" s="55">
        <f t="shared" si="327"/>
        <v>-9712254.5492930785</v>
      </c>
      <c r="AC2032" s="55">
        <f t="shared" si="328"/>
        <v>-603338.31233788095</v>
      </c>
      <c r="AD2032" s="55">
        <f t="shared" si="329"/>
        <v>0</v>
      </c>
      <c r="AE2032" s="14">
        <f t="shared" si="330"/>
        <v>1</v>
      </c>
      <c r="AF2032" s="14">
        <f>PRODUCT($AE$3:$AE2032)</f>
        <v>1.549318229084294</v>
      </c>
      <c r="AG2032" s="120">
        <f>(POWER(AF2032,1/COUNTA($J$3:$J2032))-1)*360/28</f>
        <v>0.10870794921864459</v>
      </c>
    </row>
    <row r="2033" spans="20:33" x14ac:dyDescent="0.25">
      <c r="T2033" s="4">
        <f t="shared" si="321"/>
        <v>0.11244999999999999</v>
      </c>
      <c r="U2033" s="55">
        <f t="shared" si="322"/>
        <v>0</v>
      </c>
      <c r="V2033" s="55">
        <f t="shared" si="323"/>
        <v>0</v>
      </c>
      <c r="Y2033" s="55">
        <f t="shared" si="324"/>
        <v>0</v>
      </c>
      <c r="Z2033" s="55">
        <f t="shared" si="325"/>
        <v>0</v>
      </c>
      <c r="AA2033" s="55">
        <f t="shared" si="326"/>
        <v>9108916.2369551975</v>
      </c>
      <c r="AB2033" s="55">
        <f t="shared" si="327"/>
        <v>-9712254.5492930785</v>
      </c>
      <c r="AC2033" s="55">
        <f t="shared" si="328"/>
        <v>-603338.31233788095</v>
      </c>
      <c r="AD2033" s="55">
        <f t="shared" si="329"/>
        <v>0</v>
      </c>
      <c r="AE2033" s="14">
        <f t="shared" si="330"/>
        <v>1</v>
      </c>
      <c r="AF2033" s="14">
        <f>PRODUCT($AE$3:$AE2033)</f>
        <v>1.549318229084294</v>
      </c>
      <c r="AG2033" s="120">
        <f>(POWER(AF2033,1/COUNTA($J$3:$J2033))-1)*360/28</f>
        <v>0.10870794921864459</v>
      </c>
    </row>
    <row r="2034" spans="20:33" x14ac:dyDescent="0.25">
      <c r="T2034" s="4">
        <f t="shared" si="321"/>
        <v>0.11244999999999999</v>
      </c>
      <c r="U2034" s="55">
        <f t="shared" si="322"/>
        <v>0</v>
      </c>
      <c r="V2034" s="55">
        <f t="shared" si="323"/>
        <v>0</v>
      </c>
      <c r="Y2034" s="55">
        <f t="shared" si="324"/>
        <v>0</v>
      </c>
      <c r="Z2034" s="55">
        <f t="shared" si="325"/>
        <v>0</v>
      </c>
      <c r="AA2034" s="55">
        <f t="shared" si="326"/>
        <v>9108916.2369551975</v>
      </c>
      <c r="AB2034" s="55">
        <f t="shared" si="327"/>
        <v>-9712254.5492930785</v>
      </c>
      <c r="AC2034" s="55">
        <f t="shared" si="328"/>
        <v>-603338.31233788095</v>
      </c>
      <c r="AD2034" s="55">
        <f t="shared" si="329"/>
        <v>0</v>
      </c>
      <c r="AE2034" s="14">
        <f t="shared" si="330"/>
        <v>1</v>
      </c>
      <c r="AF2034" s="14">
        <f>PRODUCT($AE$3:$AE2034)</f>
        <v>1.549318229084294</v>
      </c>
      <c r="AG2034" s="120">
        <f>(POWER(AF2034,1/COUNTA($J$3:$J2034))-1)*360/28</f>
        <v>0.10870794921864459</v>
      </c>
    </row>
    <row r="2035" spans="20:33" x14ac:dyDescent="0.25">
      <c r="T2035" s="4">
        <f t="shared" si="321"/>
        <v>0.11244999999999999</v>
      </c>
      <c r="U2035" s="55">
        <f t="shared" si="322"/>
        <v>0</v>
      </c>
      <c r="V2035" s="55">
        <f t="shared" si="323"/>
        <v>0</v>
      </c>
      <c r="Y2035" s="55">
        <f t="shared" si="324"/>
        <v>0</v>
      </c>
      <c r="Z2035" s="55">
        <f t="shared" si="325"/>
        <v>0</v>
      </c>
      <c r="AA2035" s="55">
        <f t="shared" si="326"/>
        <v>9108916.2369551975</v>
      </c>
      <c r="AB2035" s="55">
        <f t="shared" si="327"/>
        <v>-9712254.5492930785</v>
      </c>
      <c r="AC2035" s="55">
        <f t="shared" si="328"/>
        <v>-603338.31233788095</v>
      </c>
      <c r="AD2035" s="55">
        <f t="shared" si="329"/>
        <v>0</v>
      </c>
      <c r="AE2035" s="14">
        <f t="shared" si="330"/>
        <v>1</v>
      </c>
      <c r="AF2035" s="14">
        <f>PRODUCT($AE$3:$AE2035)</f>
        <v>1.549318229084294</v>
      </c>
      <c r="AG2035" s="120">
        <f>(POWER(AF2035,1/COUNTA($J$3:$J2035))-1)*360/28</f>
        <v>0.10870794921864459</v>
      </c>
    </row>
    <row r="2036" spans="20:33" x14ac:dyDescent="0.25">
      <c r="T2036" s="4">
        <f t="shared" si="321"/>
        <v>0.11244999999999999</v>
      </c>
      <c r="U2036" s="55">
        <f t="shared" si="322"/>
        <v>0</v>
      </c>
      <c r="V2036" s="55">
        <f t="shared" si="323"/>
        <v>0</v>
      </c>
      <c r="Y2036" s="55">
        <f t="shared" si="324"/>
        <v>0</v>
      </c>
      <c r="Z2036" s="55">
        <f t="shared" si="325"/>
        <v>0</v>
      </c>
      <c r="AA2036" s="55">
        <f t="shared" si="326"/>
        <v>9108916.2369551975</v>
      </c>
      <c r="AB2036" s="55">
        <f t="shared" si="327"/>
        <v>-9712254.5492930785</v>
      </c>
      <c r="AC2036" s="55">
        <f t="shared" si="328"/>
        <v>-603338.31233788095</v>
      </c>
      <c r="AD2036" s="55">
        <f t="shared" si="329"/>
        <v>0</v>
      </c>
      <c r="AE2036" s="14">
        <f t="shared" si="330"/>
        <v>1</v>
      </c>
      <c r="AF2036" s="14">
        <f>PRODUCT($AE$3:$AE2036)</f>
        <v>1.549318229084294</v>
      </c>
      <c r="AG2036" s="120">
        <f>(POWER(AF2036,1/COUNTA($J$3:$J2036))-1)*360/28</f>
        <v>0.10870794921864459</v>
      </c>
    </row>
    <row r="2037" spans="20:33" x14ac:dyDescent="0.25">
      <c r="T2037" s="4">
        <f t="shared" si="321"/>
        <v>0.11244999999999999</v>
      </c>
      <c r="U2037" s="55">
        <f t="shared" si="322"/>
        <v>0</v>
      </c>
      <c r="V2037" s="55">
        <f t="shared" si="323"/>
        <v>0</v>
      </c>
      <c r="Y2037" s="55">
        <f t="shared" si="324"/>
        <v>0</v>
      </c>
      <c r="Z2037" s="55">
        <f t="shared" si="325"/>
        <v>0</v>
      </c>
      <c r="AA2037" s="55">
        <f t="shared" si="326"/>
        <v>9108916.2369551975</v>
      </c>
      <c r="AB2037" s="55">
        <f t="shared" si="327"/>
        <v>-9712254.5492930785</v>
      </c>
      <c r="AC2037" s="55">
        <f t="shared" si="328"/>
        <v>-603338.31233788095</v>
      </c>
      <c r="AD2037" s="55">
        <f t="shared" si="329"/>
        <v>0</v>
      </c>
      <c r="AE2037" s="14">
        <f t="shared" si="330"/>
        <v>1</v>
      </c>
      <c r="AF2037" s="14">
        <f>PRODUCT($AE$3:$AE2037)</f>
        <v>1.549318229084294</v>
      </c>
      <c r="AG2037" s="120">
        <f>(POWER(AF2037,1/COUNTA($J$3:$J2037))-1)*360/28</f>
        <v>0.10870794921864459</v>
      </c>
    </row>
    <row r="2038" spans="20:33" x14ac:dyDescent="0.25">
      <c r="T2038" s="4">
        <f t="shared" si="321"/>
        <v>0.11244999999999999</v>
      </c>
      <c r="U2038" s="55">
        <f t="shared" si="322"/>
        <v>0</v>
      </c>
      <c r="V2038" s="55">
        <f t="shared" si="323"/>
        <v>0</v>
      </c>
      <c r="Y2038" s="55">
        <f t="shared" si="324"/>
        <v>0</v>
      </c>
      <c r="Z2038" s="55">
        <f t="shared" si="325"/>
        <v>0</v>
      </c>
      <c r="AA2038" s="55">
        <f t="shared" si="326"/>
        <v>9108916.2369551975</v>
      </c>
      <c r="AB2038" s="55">
        <f t="shared" si="327"/>
        <v>-9712254.5492930785</v>
      </c>
      <c r="AC2038" s="55">
        <f t="shared" si="328"/>
        <v>-603338.31233788095</v>
      </c>
      <c r="AD2038" s="55">
        <f t="shared" si="329"/>
        <v>0</v>
      </c>
      <c r="AE2038" s="14">
        <f t="shared" si="330"/>
        <v>1</v>
      </c>
      <c r="AF2038" s="14">
        <f>PRODUCT($AE$3:$AE2038)</f>
        <v>1.549318229084294</v>
      </c>
      <c r="AG2038" s="120">
        <f>(POWER(AF2038,1/COUNTA($J$3:$J2038))-1)*360/28</f>
        <v>0.10870794921864459</v>
      </c>
    </row>
    <row r="2039" spans="20:33" x14ac:dyDescent="0.25">
      <c r="T2039" s="4">
        <f t="shared" si="321"/>
        <v>0.11244999999999999</v>
      </c>
      <c r="U2039" s="55">
        <f t="shared" si="322"/>
        <v>0</v>
      </c>
      <c r="V2039" s="55">
        <f t="shared" si="323"/>
        <v>0</v>
      </c>
      <c r="Y2039" s="55">
        <f t="shared" si="324"/>
        <v>0</v>
      </c>
      <c r="Z2039" s="55">
        <f t="shared" si="325"/>
        <v>0</v>
      </c>
      <c r="AA2039" s="55">
        <f t="shared" si="326"/>
        <v>9108916.2369551975</v>
      </c>
      <c r="AB2039" s="55">
        <f t="shared" si="327"/>
        <v>-9712254.5492930785</v>
      </c>
      <c r="AC2039" s="55">
        <f t="shared" si="328"/>
        <v>-603338.31233788095</v>
      </c>
      <c r="AD2039" s="55">
        <f t="shared" si="329"/>
        <v>0</v>
      </c>
      <c r="AE2039" s="14">
        <f t="shared" si="330"/>
        <v>1</v>
      </c>
      <c r="AF2039" s="14">
        <f>PRODUCT($AE$3:$AE2039)</f>
        <v>1.549318229084294</v>
      </c>
      <c r="AG2039" s="120">
        <f>(POWER(AF2039,1/COUNTA($J$3:$J2039))-1)*360/28</f>
        <v>0.10870794921864459</v>
      </c>
    </row>
    <row r="2040" spans="20:33" x14ac:dyDescent="0.25">
      <c r="T2040" s="4">
        <f t="shared" ref="T2040:T2103" si="331">_xlfn.IFNA(INDEX($E$6:$E$24,MATCH($K2040,$C$6:$C$24,1))/100,$D$1/100)</f>
        <v>0.11244999999999999</v>
      </c>
      <c r="U2040" s="55">
        <f t="shared" ref="U2040:U2103" si="332">(-1*S2040)*T2040*Q2040/360</f>
        <v>0</v>
      </c>
      <c r="V2040" s="55">
        <f t="shared" si="323"/>
        <v>0</v>
      </c>
      <c r="Y2040" s="55">
        <f t="shared" si="324"/>
        <v>0</v>
      </c>
      <c r="Z2040" s="55">
        <f t="shared" si="325"/>
        <v>0</v>
      </c>
      <c r="AA2040" s="55">
        <f t="shared" si="326"/>
        <v>9108916.2369551975</v>
      </c>
      <c r="AB2040" s="55">
        <f t="shared" si="327"/>
        <v>-9712254.5492930785</v>
      </c>
      <c r="AC2040" s="55">
        <f t="shared" si="328"/>
        <v>-603338.31233788095</v>
      </c>
      <c r="AD2040" s="55">
        <f t="shared" si="329"/>
        <v>0</v>
      </c>
      <c r="AE2040" s="14">
        <f t="shared" si="330"/>
        <v>1</v>
      </c>
      <c r="AF2040" s="14">
        <f>PRODUCT($AE$3:$AE2040)</f>
        <v>1.549318229084294</v>
      </c>
      <c r="AG2040" s="120">
        <f>(POWER(AF2040,1/COUNTA($J$3:$J2040))-1)*360/28</f>
        <v>0.10870794921864459</v>
      </c>
    </row>
    <row r="2041" spans="20:33" x14ac:dyDescent="0.25">
      <c r="T2041" s="4">
        <f t="shared" si="331"/>
        <v>0.11244999999999999</v>
      </c>
      <c r="U2041" s="55">
        <f t="shared" si="332"/>
        <v>0</v>
      </c>
      <c r="V2041" s="55">
        <f t="shared" si="323"/>
        <v>0</v>
      </c>
      <c r="Y2041" s="55">
        <f t="shared" si="324"/>
        <v>0</v>
      </c>
      <c r="Z2041" s="55">
        <f t="shared" si="325"/>
        <v>0</v>
      </c>
      <c r="AA2041" s="55">
        <f t="shared" si="326"/>
        <v>9108916.2369551975</v>
      </c>
      <c r="AB2041" s="55">
        <f t="shared" si="327"/>
        <v>-9712254.5492930785</v>
      </c>
      <c r="AC2041" s="55">
        <f t="shared" si="328"/>
        <v>-603338.31233788095</v>
      </c>
      <c r="AD2041" s="55">
        <f t="shared" si="329"/>
        <v>0</v>
      </c>
      <c r="AE2041" s="14">
        <f t="shared" si="330"/>
        <v>1</v>
      </c>
      <c r="AF2041" s="14">
        <f>PRODUCT($AE$3:$AE2041)</f>
        <v>1.549318229084294</v>
      </c>
      <c r="AG2041" s="120">
        <f>(POWER(AF2041,1/COUNTA($J$3:$J2041))-1)*360/28</f>
        <v>0.10870794921864459</v>
      </c>
    </row>
    <row r="2042" spans="20:33" x14ac:dyDescent="0.25">
      <c r="T2042" s="4">
        <f t="shared" si="331"/>
        <v>0.11244999999999999</v>
      </c>
      <c r="U2042" s="55">
        <f t="shared" si="332"/>
        <v>0</v>
      </c>
      <c r="V2042" s="55">
        <f t="shared" si="323"/>
        <v>0</v>
      </c>
      <c r="Y2042" s="55">
        <f t="shared" si="324"/>
        <v>0</v>
      </c>
      <c r="Z2042" s="55">
        <f t="shared" si="325"/>
        <v>0</v>
      </c>
      <c r="AA2042" s="55">
        <f t="shared" si="326"/>
        <v>9108916.2369551975</v>
      </c>
      <c r="AB2042" s="55">
        <f t="shared" si="327"/>
        <v>-9712254.5492930785</v>
      </c>
      <c r="AC2042" s="55">
        <f t="shared" si="328"/>
        <v>-603338.31233788095</v>
      </c>
      <c r="AD2042" s="55">
        <f t="shared" si="329"/>
        <v>0</v>
      </c>
      <c r="AE2042" s="14">
        <f t="shared" si="330"/>
        <v>1</v>
      </c>
      <c r="AF2042" s="14">
        <f>PRODUCT($AE$3:$AE2042)</f>
        <v>1.549318229084294</v>
      </c>
      <c r="AG2042" s="120">
        <f>(POWER(AF2042,1/COUNTA($J$3:$J2042))-1)*360/28</f>
        <v>0.10870794921864459</v>
      </c>
    </row>
    <row r="2043" spans="20:33" x14ac:dyDescent="0.25">
      <c r="T2043" s="4">
        <f t="shared" si="331"/>
        <v>0.11244999999999999</v>
      </c>
      <c r="U2043" s="55">
        <f t="shared" si="332"/>
        <v>0</v>
      </c>
      <c r="V2043" s="55">
        <f t="shared" si="323"/>
        <v>0</v>
      </c>
      <c r="Y2043" s="55">
        <f t="shared" si="324"/>
        <v>0</v>
      </c>
      <c r="Z2043" s="55">
        <f t="shared" si="325"/>
        <v>0</v>
      </c>
      <c r="AA2043" s="55">
        <f t="shared" si="326"/>
        <v>9108916.2369551975</v>
      </c>
      <c r="AB2043" s="55">
        <f t="shared" si="327"/>
        <v>-9712254.5492930785</v>
      </c>
      <c r="AC2043" s="55">
        <f t="shared" si="328"/>
        <v>-603338.31233788095</v>
      </c>
      <c r="AD2043" s="55">
        <f t="shared" si="329"/>
        <v>0</v>
      </c>
      <c r="AE2043" s="14">
        <f t="shared" si="330"/>
        <v>1</v>
      </c>
      <c r="AF2043" s="14">
        <f>PRODUCT($AE$3:$AE2043)</f>
        <v>1.549318229084294</v>
      </c>
      <c r="AG2043" s="120">
        <f>(POWER(AF2043,1/COUNTA($J$3:$J2043))-1)*360/28</f>
        <v>0.10870794921864459</v>
      </c>
    </row>
    <row r="2044" spans="20:33" x14ac:dyDescent="0.25">
      <c r="T2044" s="4">
        <f t="shared" si="331"/>
        <v>0.11244999999999999</v>
      </c>
      <c r="U2044" s="55">
        <f t="shared" si="332"/>
        <v>0</v>
      </c>
      <c r="V2044" s="55">
        <f t="shared" si="323"/>
        <v>0</v>
      </c>
      <c r="Y2044" s="55">
        <f t="shared" si="324"/>
        <v>0</v>
      </c>
      <c r="Z2044" s="55">
        <f t="shared" si="325"/>
        <v>0</v>
      </c>
      <c r="AA2044" s="55">
        <f t="shared" si="326"/>
        <v>9108916.2369551975</v>
      </c>
      <c r="AB2044" s="55">
        <f t="shared" si="327"/>
        <v>-9712254.5492930785</v>
      </c>
      <c r="AC2044" s="55">
        <f t="shared" si="328"/>
        <v>-603338.31233788095</v>
      </c>
      <c r="AD2044" s="55">
        <f t="shared" si="329"/>
        <v>0</v>
      </c>
      <c r="AE2044" s="14">
        <f t="shared" si="330"/>
        <v>1</v>
      </c>
      <c r="AF2044" s="14">
        <f>PRODUCT($AE$3:$AE2044)</f>
        <v>1.549318229084294</v>
      </c>
      <c r="AG2044" s="120">
        <f>(POWER(AF2044,1/COUNTA($J$3:$J2044))-1)*360/28</f>
        <v>0.10870794921864459</v>
      </c>
    </row>
    <row r="2045" spans="20:33" x14ac:dyDescent="0.25">
      <c r="T2045" s="4">
        <f t="shared" si="331"/>
        <v>0.11244999999999999</v>
      </c>
      <c r="U2045" s="55">
        <f t="shared" si="332"/>
        <v>0</v>
      </c>
      <c r="V2045" s="55">
        <f t="shared" si="323"/>
        <v>0</v>
      </c>
      <c r="Y2045" s="55">
        <f t="shared" si="324"/>
        <v>0</v>
      </c>
      <c r="Z2045" s="55">
        <f t="shared" si="325"/>
        <v>0</v>
      </c>
      <c r="AA2045" s="55">
        <f t="shared" si="326"/>
        <v>9108916.2369551975</v>
      </c>
      <c r="AB2045" s="55">
        <f t="shared" si="327"/>
        <v>-9712254.5492930785</v>
      </c>
      <c r="AC2045" s="55">
        <f t="shared" si="328"/>
        <v>-603338.31233788095</v>
      </c>
      <c r="AD2045" s="55">
        <f t="shared" si="329"/>
        <v>0</v>
      </c>
      <c r="AE2045" s="14">
        <f t="shared" si="330"/>
        <v>1</v>
      </c>
      <c r="AF2045" s="14">
        <f>PRODUCT($AE$3:$AE2045)</f>
        <v>1.549318229084294</v>
      </c>
      <c r="AG2045" s="120">
        <f>(POWER(AF2045,1/COUNTA($J$3:$J2045))-1)*360/28</f>
        <v>0.10870794921864459</v>
      </c>
    </row>
    <row r="2046" spans="20:33" x14ac:dyDescent="0.25">
      <c r="T2046" s="4">
        <f t="shared" si="331"/>
        <v>0.11244999999999999</v>
      </c>
      <c r="U2046" s="55">
        <f t="shared" si="332"/>
        <v>0</v>
      </c>
      <c r="V2046" s="55">
        <f t="shared" si="323"/>
        <v>0</v>
      </c>
      <c r="Y2046" s="55">
        <f t="shared" si="324"/>
        <v>0</v>
      </c>
      <c r="Z2046" s="55">
        <f t="shared" si="325"/>
        <v>0</v>
      </c>
      <c r="AA2046" s="55">
        <f t="shared" si="326"/>
        <v>9108916.2369551975</v>
      </c>
      <c r="AB2046" s="55">
        <f t="shared" si="327"/>
        <v>-9712254.5492930785</v>
      </c>
      <c r="AC2046" s="55">
        <f t="shared" si="328"/>
        <v>-603338.31233788095</v>
      </c>
      <c r="AD2046" s="55">
        <f t="shared" si="329"/>
        <v>0</v>
      </c>
      <c r="AE2046" s="14">
        <f t="shared" si="330"/>
        <v>1</v>
      </c>
      <c r="AF2046" s="14">
        <f>PRODUCT($AE$3:$AE2046)</f>
        <v>1.549318229084294</v>
      </c>
      <c r="AG2046" s="120">
        <f>(POWER(AF2046,1/COUNTA($J$3:$J2046))-1)*360/28</f>
        <v>0.10870794921864459</v>
      </c>
    </row>
    <row r="2047" spans="20:33" x14ac:dyDescent="0.25">
      <c r="T2047" s="4">
        <f t="shared" si="331"/>
        <v>0.11244999999999999</v>
      </c>
      <c r="U2047" s="55">
        <f t="shared" si="332"/>
        <v>0</v>
      </c>
      <c r="V2047" s="55">
        <f t="shared" si="323"/>
        <v>0</v>
      </c>
      <c r="Y2047" s="55">
        <f t="shared" si="324"/>
        <v>0</v>
      </c>
      <c r="Z2047" s="55">
        <f t="shared" si="325"/>
        <v>0</v>
      </c>
      <c r="AA2047" s="55">
        <f t="shared" si="326"/>
        <v>9108916.2369551975</v>
      </c>
      <c r="AB2047" s="55">
        <f t="shared" si="327"/>
        <v>-9712254.5492930785</v>
      </c>
      <c r="AC2047" s="55">
        <f t="shared" si="328"/>
        <v>-603338.31233788095</v>
      </c>
      <c r="AD2047" s="55">
        <f t="shared" si="329"/>
        <v>0</v>
      </c>
      <c r="AE2047" s="14">
        <f t="shared" si="330"/>
        <v>1</v>
      </c>
      <c r="AF2047" s="14">
        <f>PRODUCT($AE$3:$AE2047)</f>
        <v>1.549318229084294</v>
      </c>
      <c r="AG2047" s="120">
        <f>(POWER(AF2047,1/COUNTA($J$3:$J2047))-1)*360/28</f>
        <v>0.10870794921864459</v>
      </c>
    </row>
    <row r="2048" spans="20:33" x14ac:dyDescent="0.25">
      <c r="T2048" s="4">
        <f t="shared" si="331"/>
        <v>0.11244999999999999</v>
      </c>
      <c r="U2048" s="55">
        <f t="shared" si="332"/>
        <v>0</v>
      </c>
      <c r="V2048" s="55">
        <f t="shared" si="323"/>
        <v>0</v>
      </c>
      <c r="Y2048" s="55">
        <f t="shared" si="324"/>
        <v>0</v>
      </c>
      <c r="Z2048" s="55">
        <f t="shared" si="325"/>
        <v>0</v>
      </c>
      <c r="AA2048" s="55">
        <f t="shared" si="326"/>
        <v>9108916.2369551975</v>
      </c>
      <c r="AB2048" s="55">
        <f t="shared" si="327"/>
        <v>-9712254.5492930785</v>
      </c>
      <c r="AC2048" s="55">
        <f t="shared" si="328"/>
        <v>-603338.31233788095</v>
      </c>
      <c r="AD2048" s="55">
        <f t="shared" si="329"/>
        <v>0</v>
      </c>
      <c r="AE2048" s="14">
        <f t="shared" si="330"/>
        <v>1</v>
      </c>
      <c r="AF2048" s="14">
        <f>PRODUCT($AE$3:$AE2048)</f>
        <v>1.549318229084294</v>
      </c>
      <c r="AG2048" s="120">
        <f>(POWER(AF2048,1/COUNTA($J$3:$J2048))-1)*360/28</f>
        <v>0.10870794921864459</v>
      </c>
    </row>
    <row r="2049" spans="20:33" x14ac:dyDescent="0.25">
      <c r="T2049" s="4">
        <f t="shared" si="331"/>
        <v>0.11244999999999999</v>
      </c>
      <c r="U2049" s="55">
        <f t="shared" si="332"/>
        <v>0</v>
      </c>
      <c r="V2049" s="55">
        <f t="shared" si="323"/>
        <v>0</v>
      </c>
      <c r="Y2049" s="55">
        <f t="shared" si="324"/>
        <v>0</v>
      </c>
      <c r="Z2049" s="55">
        <f t="shared" si="325"/>
        <v>0</v>
      </c>
      <c r="AA2049" s="55">
        <f t="shared" si="326"/>
        <v>9108916.2369551975</v>
      </c>
      <c r="AB2049" s="55">
        <f t="shared" si="327"/>
        <v>-9712254.5492930785</v>
      </c>
      <c r="AC2049" s="55">
        <f t="shared" si="328"/>
        <v>-603338.31233788095</v>
      </c>
      <c r="AD2049" s="55">
        <f t="shared" si="329"/>
        <v>0</v>
      </c>
      <c r="AE2049" s="14">
        <f t="shared" si="330"/>
        <v>1</v>
      </c>
      <c r="AF2049" s="14">
        <f>PRODUCT($AE$3:$AE2049)</f>
        <v>1.549318229084294</v>
      </c>
      <c r="AG2049" s="120">
        <f>(POWER(AF2049,1/COUNTA($J$3:$J2049))-1)*360/28</f>
        <v>0.10870794921864459</v>
      </c>
    </row>
    <row r="2050" spans="20:33" x14ac:dyDescent="0.25">
      <c r="T2050" s="4">
        <f t="shared" si="331"/>
        <v>0.11244999999999999</v>
      </c>
      <c r="U2050" s="55">
        <f t="shared" si="332"/>
        <v>0</v>
      </c>
      <c r="V2050" s="55">
        <f t="shared" si="323"/>
        <v>0</v>
      </c>
      <c r="Y2050" s="55">
        <f t="shared" si="324"/>
        <v>0</v>
      </c>
      <c r="Z2050" s="55">
        <f t="shared" si="325"/>
        <v>0</v>
      </c>
      <c r="AA2050" s="55">
        <f t="shared" si="326"/>
        <v>9108916.2369551975</v>
      </c>
      <c r="AB2050" s="55">
        <f t="shared" si="327"/>
        <v>-9712254.5492930785</v>
      </c>
      <c r="AC2050" s="55">
        <f t="shared" si="328"/>
        <v>-603338.31233788095</v>
      </c>
      <c r="AD2050" s="55">
        <f t="shared" si="329"/>
        <v>0</v>
      </c>
      <c r="AE2050" s="14">
        <f t="shared" si="330"/>
        <v>1</v>
      </c>
      <c r="AF2050" s="14">
        <f>PRODUCT($AE$3:$AE2050)</f>
        <v>1.549318229084294</v>
      </c>
      <c r="AG2050" s="120">
        <f>(POWER(AF2050,1/COUNTA($J$3:$J2050))-1)*360/28</f>
        <v>0.10870794921864459</v>
      </c>
    </row>
    <row r="2051" spans="20:33" x14ac:dyDescent="0.25">
      <c r="T2051" s="4">
        <f t="shared" si="331"/>
        <v>0.11244999999999999</v>
      </c>
      <c r="U2051" s="55">
        <f t="shared" si="332"/>
        <v>0</v>
      </c>
      <c r="V2051" s="55">
        <f t="shared" si="323"/>
        <v>0</v>
      </c>
      <c r="Y2051" s="55">
        <f t="shared" si="324"/>
        <v>0</v>
      </c>
      <c r="Z2051" s="55">
        <f t="shared" si="325"/>
        <v>0</v>
      </c>
      <c r="AA2051" s="55">
        <f t="shared" si="326"/>
        <v>9108916.2369551975</v>
      </c>
      <c r="AB2051" s="55">
        <f t="shared" si="327"/>
        <v>-9712254.5492930785</v>
      </c>
      <c r="AC2051" s="55">
        <f t="shared" si="328"/>
        <v>-603338.31233788095</v>
      </c>
      <c r="AD2051" s="55">
        <f t="shared" si="329"/>
        <v>0</v>
      </c>
      <c r="AE2051" s="14">
        <f t="shared" si="330"/>
        <v>1</v>
      </c>
      <c r="AF2051" s="14">
        <f>PRODUCT($AE$3:$AE2051)</f>
        <v>1.549318229084294</v>
      </c>
      <c r="AG2051" s="120">
        <f>(POWER(AF2051,1/COUNTA($J$3:$J2051))-1)*360/28</f>
        <v>0.10870794921864459</v>
      </c>
    </row>
    <row r="2052" spans="20:33" x14ac:dyDescent="0.25">
      <c r="T2052" s="4">
        <f t="shared" si="331"/>
        <v>0.11244999999999999</v>
      </c>
      <c r="U2052" s="55">
        <f t="shared" si="332"/>
        <v>0</v>
      </c>
      <c r="V2052" s="55">
        <f t="shared" ref="V2052:V2115" si="333">+N2052+U2052</f>
        <v>0</v>
      </c>
      <c r="Y2052" s="55">
        <f t="shared" si="324"/>
        <v>0</v>
      </c>
      <c r="Z2052" s="55">
        <f t="shared" si="325"/>
        <v>0</v>
      </c>
      <c r="AA2052" s="55">
        <f t="shared" si="326"/>
        <v>9108916.2369551975</v>
      </c>
      <c r="AB2052" s="55">
        <f t="shared" si="327"/>
        <v>-9712254.5492930785</v>
      </c>
      <c r="AC2052" s="55">
        <f t="shared" si="328"/>
        <v>-603338.31233788095</v>
      </c>
      <c r="AD2052" s="55">
        <f t="shared" si="329"/>
        <v>0</v>
      </c>
      <c r="AE2052" s="14">
        <f t="shared" si="330"/>
        <v>1</v>
      </c>
      <c r="AF2052" s="14">
        <f>PRODUCT($AE$3:$AE2052)</f>
        <v>1.549318229084294</v>
      </c>
      <c r="AG2052" s="120">
        <f>(POWER(AF2052,1/COUNTA($J$3:$J2052))-1)*360/28</f>
        <v>0.10870794921864459</v>
      </c>
    </row>
    <row r="2053" spans="20:33" x14ac:dyDescent="0.25">
      <c r="T2053" s="4">
        <f t="shared" si="331"/>
        <v>0.11244999999999999</v>
      </c>
      <c r="U2053" s="55">
        <f t="shared" si="332"/>
        <v>0</v>
      </c>
      <c r="V2053" s="55">
        <f t="shared" si="333"/>
        <v>0</v>
      </c>
      <c r="Y2053" s="55">
        <f t="shared" si="324"/>
        <v>0</v>
      </c>
      <c r="Z2053" s="55">
        <f t="shared" si="325"/>
        <v>0</v>
      </c>
      <c r="AA2053" s="55">
        <f t="shared" si="326"/>
        <v>9108916.2369551975</v>
      </c>
      <c r="AB2053" s="55">
        <f t="shared" si="327"/>
        <v>-9712254.5492930785</v>
      </c>
      <c r="AC2053" s="55">
        <f t="shared" si="328"/>
        <v>-603338.31233788095</v>
      </c>
      <c r="AD2053" s="55">
        <f t="shared" si="329"/>
        <v>0</v>
      </c>
      <c r="AE2053" s="14">
        <f t="shared" si="330"/>
        <v>1</v>
      </c>
      <c r="AF2053" s="14">
        <f>PRODUCT($AE$3:$AE2053)</f>
        <v>1.549318229084294</v>
      </c>
      <c r="AG2053" s="120">
        <f>(POWER(AF2053,1/COUNTA($J$3:$J2053))-1)*360/28</f>
        <v>0.10870794921864459</v>
      </c>
    </row>
    <row r="2054" spans="20:33" x14ac:dyDescent="0.25">
      <c r="T2054" s="4">
        <f t="shared" si="331"/>
        <v>0.11244999999999999</v>
      </c>
      <c r="U2054" s="55">
        <f t="shared" si="332"/>
        <v>0</v>
      </c>
      <c r="V2054" s="55">
        <f t="shared" si="333"/>
        <v>0</v>
      </c>
      <c r="Y2054" s="55">
        <f t="shared" ref="Y2054:Y2117" si="334">+P2054*X2054</f>
        <v>0</v>
      </c>
      <c r="Z2054" s="55">
        <f t="shared" ref="Z2054:Z2117" si="335">+S2054*$Z$2*$Q2054/360</f>
        <v>0</v>
      </c>
      <c r="AA2054" s="55">
        <f t="shared" ref="AA2054:AA2117" si="336">+AA2053*(1+$Z$2*$Q2054/360)+Z2054</f>
        <v>9108916.2369551975</v>
      </c>
      <c r="AB2054" s="55">
        <f t="shared" ref="AB2054:AB2117" si="337">+AB2053*(1+$W2054*$Q2054/360)+O2054</f>
        <v>-9712254.5492930785</v>
      </c>
      <c r="AC2054" s="55">
        <f t="shared" ref="AC2054:AC2117" si="338">+AA2054+AB2054</f>
        <v>-603338.31233788095</v>
      </c>
      <c r="AD2054" s="55">
        <f t="shared" ref="AD2054:AD2117" si="339">+AC2054*X2054</f>
        <v>0</v>
      </c>
      <c r="AE2054" s="14">
        <f t="shared" ref="AE2054:AE2117" si="340">+(1+W2054*Q2054/360)</f>
        <v>1</v>
      </c>
      <c r="AF2054" s="14">
        <f>PRODUCT($AE$3:$AE2054)</f>
        <v>1.549318229084294</v>
      </c>
      <c r="AG2054" s="120">
        <f>(POWER(AF2054,1/COUNTA($J$3:$J2054))-1)*360/28</f>
        <v>0.10870794921864459</v>
      </c>
    </row>
    <row r="2055" spans="20:33" x14ac:dyDescent="0.25">
      <c r="T2055" s="4">
        <f t="shared" si="331"/>
        <v>0.11244999999999999</v>
      </c>
      <c r="U2055" s="55">
        <f t="shared" si="332"/>
        <v>0</v>
      </c>
      <c r="V2055" s="55">
        <f t="shared" si="333"/>
        <v>0</v>
      </c>
      <c r="Y2055" s="55">
        <f t="shared" si="334"/>
        <v>0</v>
      </c>
      <c r="Z2055" s="55">
        <f t="shared" si="335"/>
        <v>0</v>
      </c>
      <c r="AA2055" s="55">
        <f t="shared" si="336"/>
        <v>9108916.2369551975</v>
      </c>
      <c r="AB2055" s="55">
        <f t="shared" si="337"/>
        <v>-9712254.5492930785</v>
      </c>
      <c r="AC2055" s="55">
        <f t="shared" si="338"/>
        <v>-603338.31233788095</v>
      </c>
      <c r="AD2055" s="55">
        <f t="shared" si="339"/>
        <v>0</v>
      </c>
      <c r="AE2055" s="14">
        <f t="shared" si="340"/>
        <v>1</v>
      </c>
      <c r="AF2055" s="14">
        <f>PRODUCT($AE$3:$AE2055)</f>
        <v>1.549318229084294</v>
      </c>
      <c r="AG2055" s="120">
        <f>(POWER(AF2055,1/COUNTA($J$3:$J2055))-1)*360/28</f>
        <v>0.10870794921864459</v>
      </c>
    </row>
    <row r="2056" spans="20:33" x14ac:dyDescent="0.25">
      <c r="T2056" s="4">
        <f t="shared" si="331"/>
        <v>0.11244999999999999</v>
      </c>
      <c r="U2056" s="55">
        <f t="shared" si="332"/>
        <v>0</v>
      </c>
      <c r="V2056" s="55">
        <f t="shared" si="333"/>
        <v>0</v>
      </c>
      <c r="Y2056" s="55">
        <f t="shared" si="334"/>
        <v>0</v>
      </c>
      <c r="Z2056" s="55">
        <f t="shared" si="335"/>
        <v>0</v>
      </c>
      <c r="AA2056" s="55">
        <f t="shared" si="336"/>
        <v>9108916.2369551975</v>
      </c>
      <c r="AB2056" s="55">
        <f t="shared" si="337"/>
        <v>-9712254.5492930785</v>
      </c>
      <c r="AC2056" s="55">
        <f t="shared" si="338"/>
        <v>-603338.31233788095</v>
      </c>
      <c r="AD2056" s="55">
        <f t="shared" si="339"/>
        <v>0</v>
      </c>
      <c r="AE2056" s="14">
        <f t="shared" si="340"/>
        <v>1</v>
      </c>
      <c r="AF2056" s="14">
        <f>PRODUCT($AE$3:$AE2056)</f>
        <v>1.549318229084294</v>
      </c>
      <c r="AG2056" s="120">
        <f>(POWER(AF2056,1/COUNTA($J$3:$J2056))-1)*360/28</f>
        <v>0.10870794921864459</v>
      </c>
    </row>
    <row r="2057" spans="20:33" x14ac:dyDescent="0.25">
      <c r="T2057" s="4">
        <f t="shared" si="331"/>
        <v>0.11244999999999999</v>
      </c>
      <c r="U2057" s="55">
        <f t="shared" si="332"/>
        <v>0</v>
      </c>
      <c r="V2057" s="55">
        <f t="shared" si="333"/>
        <v>0</v>
      </c>
      <c r="Y2057" s="55">
        <f t="shared" si="334"/>
        <v>0</v>
      </c>
      <c r="Z2057" s="55">
        <f t="shared" si="335"/>
        <v>0</v>
      </c>
      <c r="AA2057" s="55">
        <f t="shared" si="336"/>
        <v>9108916.2369551975</v>
      </c>
      <c r="AB2057" s="55">
        <f t="shared" si="337"/>
        <v>-9712254.5492930785</v>
      </c>
      <c r="AC2057" s="55">
        <f t="shared" si="338"/>
        <v>-603338.31233788095</v>
      </c>
      <c r="AD2057" s="55">
        <f t="shared" si="339"/>
        <v>0</v>
      </c>
      <c r="AE2057" s="14">
        <f t="shared" si="340"/>
        <v>1</v>
      </c>
      <c r="AF2057" s="14">
        <f>PRODUCT($AE$3:$AE2057)</f>
        <v>1.549318229084294</v>
      </c>
      <c r="AG2057" s="120">
        <f>(POWER(AF2057,1/COUNTA($J$3:$J2057))-1)*360/28</f>
        <v>0.10870794921864459</v>
      </c>
    </row>
    <row r="2058" spans="20:33" x14ac:dyDescent="0.25">
      <c r="T2058" s="4">
        <f t="shared" si="331"/>
        <v>0.11244999999999999</v>
      </c>
      <c r="U2058" s="55">
        <f t="shared" si="332"/>
        <v>0</v>
      </c>
      <c r="V2058" s="55">
        <f t="shared" si="333"/>
        <v>0</v>
      </c>
      <c r="Y2058" s="55">
        <f t="shared" si="334"/>
        <v>0</v>
      </c>
      <c r="Z2058" s="55">
        <f t="shared" si="335"/>
        <v>0</v>
      </c>
      <c r="AA2058" s="55">
        <f t="shared" si="336"/>
        <v>9108916.2369551975</v>
      </c>
      <c r="AB2058" s="55">
        <f t="shared" si="337"/>
        <v>-9712254.5492930785</v>
      </c>
      <c r="AC2058" s="55">
        <f t="shared" si="338"/>
        <v>-603338.31233788095</v>
      </c>
      <c r="AD2058" s="55">
        <f t="shared" si="339"/>
        <v>0</v>
      </c>
      <c r="AE2058" s="14">
        <f t="shared" si="340"/>
        <v>1</v>
      </c>
      <c r="AF2058" s="14">
        <f>PRODUCT($AE$3:$AE2058)</f>
        <v>1.549318229084294</v>
      </c>
      <c r="AG2058" s="120">
        <f>(POWER(AF2058,1/COUNTA($J$3:$J2058))-1)*360/28</f>
        <v>0.10870794921864459</v>
      </c>
    </row>
    <row r="2059" spans="20:33" x14ac:dyDescent="0.25">
      <c r="T2059" s="4">
        <f t="shared" si="331"/>
        <v>0.11244999999999999</v>
      </c>
      <c r="U2059" s="55">
        <f t="shared" si="332"/>
        <v>0</v>
      </c>
      <c r="V2059" s="55">
        <f t="shared" si="333"/>
        <v>0</v>
      </c>
      <c r="Y2059" s="55">
        <f t="shared" si="334"/>
        <v>0</v>
      </c>
      <c r="Z2059" s="55">
        <f t="shared" si="335"/>
        <v>0</v>
      </c>
      <c r="AA2059" s="55">
        <f t="shared" si="336"/>
        <v>9108916.2369551975</v>
      </c>
      <c r="AB2059" s="55">
        <f t="shared" si="337"/>
        <v>-9712254.5492930785</v>
      </c>
      <c r="AC2059" s="55">
        <f t="shared" si="338"/>
        <v>-603338.31233788095</v>
      </c>
      <c r="AD2059" s="55">
        <f t="shared" si="339"/>
        <v>0</v>
      </c>
      <c r="AE2059" s="14">
        <f t="shared" si="340"/>
        <v>1</v>
      </c>
      <c r="AF2059" s="14">
        <f>PRODUCT($AE$3:$AE2059)</f>
        <v>1.549318229084294</v>
      </c>
      <c r="AG2059" s="120">
        <f>(POWER(AF2059,1/COUNTA($J$3:$J2059))-1)*360/28</f>
        <v>0.10870794921864459</v>
      </c>
    </row>
    <row r="2060" spans="20:33" x14ac:dyDescent="0.25">
      <c r="T2060" s="4">
        <f t="shared" si="331"/>
        <v>0.11244999999999999</v>
      </c>
      <c r="U2060" s="55">
        <f t="shared" si="332"/>
        <v>0</v>
      </c>
      <c r="V2060" s="55">
        <f t="shared" si="333"/>
        <v>0</v>
      </c>
      <c r="Y2060" s="55">
        <f t="shared" si="334"/>
        <v>0</v>
      </c>
      <c r="Z2060" s="55">
        <f t="shared" si="335"/>
        <v>0</v>
      </c>
      <c r="AA2060" s="55">
        <f t="shared" si="336"/>
        <v>9108916.2369551975</v>
      </c>
      <c r="AB2060" s="55">
        <f t="shared" si="337"/>
        <v>-9712254.5492930785</v>
      </c>
      <c r="AC2060" s="55">
        <f t="shared" si="338"/>
        <v>-603338.31233788095</v>
      </c>
      <c r="AD2060" s="55">
        <f t="shared" si="339"/>
        <v>0</v>
      </c>
      <c r="AE2060" s="14">
        <f t="shared" si="340"/>
        <v>1</v>
      </c>
      <c r="AF2060" s="14">
        <f>PRODUCT($AE$3:$AE2060)</f>
        <v>1.549318229084294</v>
      </c>
      <c r="AG2060" s="120">
        <f>(POWER(AF2060,1/COUNTA($J$3:$J2060))-1)*360/28</f>
        <v>0.10870794921864459</v>
      </c>
    </row>
    <row r="2061" spans="20:33" x14ac:dyDescent="0.25">
      <c r="T2061" s="4">
        <f t="shared" si="331"/>
        <v>0.11244999999999999</v>
      </c>
      <c r="U2061" s="55">
        <f t="shared" si="332"/>
        <v>0</v>
      </c>
      <c r="V2061" s="55">
        <f t="shared" si="333"/>
        <v>0</v>
      </c>
      <c r="Y2061" s="55">
        <f t="shared" si="334"/>
        <v>0</v>
      </c>
      <c r="Z2061" s="55">
        <f t="shared" si="335"/>
        <v>0</v>
      </c>
      <c r="AA2061" s="55">
        <f t="shared" si="336"/>
        <v>9108916.2369551975</v>
      </c>
      <c r="AB2061" s="55">
        <f t="shared" si="337"/>
        <v>-9712254.5492930785</v>
      </c>
      <c r="AC2061" s="55">
        <f t="shared" si="338"/>
        <v>-603338.31233788095</v>
      </c>
      <c r="AD2061" s="55">
        <f t="shared" si="339"/>
        <v>0</v>
      </c>
      <c r="AE2061" s="14">
        <f t="shared" si="340"/>
        <v>1</v>
      </c>
      <c r="AF2061" s="14">
        <f>PRODUCT($AE$3:$AE2061)</f>
        <v>1.549318229084294</v>
      </c>
      <c r="AG2061" s="120">
        <f>(POWER(AF2061,1/COUNTA($J$3:$J2061))-1)*360/28</f>
        <v>0.10870794921864459</v>
      </c>
    </row>
    <row r="2062" spans="20:33" x14ac:dyDescent="0.25">
      <c r="T2062" s="4">
        <f t="shared" si="331"/>
        <v>0.11244999999999999</v>
      </c>
      <c r="U2062" s="55">
        <f t="shared" si="332"/>
        <v>0</v>
      </c>
      <c r="V2062" s="55">
        <f t="shared" si="333"/>
        <v>0</v>
      </c>
      <c r="Y2062" s="55">
        <f t="shared" si="334"/>
        <v>0</v>
      </c>
      <c r="Z2062" s="55">
        <f t="shared" si="335"/>
        <v>0</v>
      </c>
      <c r="AA2062" s="55">
        <f t="shared" si="336"/>
        <v>9108916.2369551975</v>
      </c>
      <c r="AB2062" s="55">
        <f t="shared" si="337"/>
        <v>-9712254.5492930785</v>
      </c>
      <c r="AC2062" s="55">
        <f t="shared" si="338"/>
        <v>-603338.31233788095</v>
      </c>
      <c r="AD2062" s="55">
        <f t="shared" si="339"/>
        <v>0</v>
      </c>
      <c r="AE2062" s="14">
        <f t="shared" si="340"/>
        <v>1</v>
      </c>
      <c r="AF2062" s="14">
        <f>PRODUCT($AE$3:$AE2062)</f>
        <v>1.549318229084294</v>
      </c>
      <c r="AG2062" s="120">
        <f>(POWER(AF2062,1/COUNTA($J$3:$J2062))-1)*360/28</f>
        <v>0.10870794921864459</v>
      </c>
    </row>
    <row r="2063" spans="20:33" x14ac:dyDescent="0.25">
      <c r="T2063" s="4">
        <f t="shared" si="331"/>
        <v>0.11244999999999999</v>
      </c>
      <c r="U2063" s="55">
        <f t="shared" si="332"/>
        <v>0</v>
      </c>
      <c r="V2063" s="55">
        <f t="shared" si="333"/>
        <v>0</v>
      </c>
      <c r="Y2063" s="55">
        <f t="shared" si="334"/>
        <v>0</v>
      </c>
      <c r="Z2063" s="55">
        <f t="shared" si="335"/>
        <v>0</v>
      </c>
      <c r="AA2063" s="55">
        <f t="shared" si="336"/>
        <v>9108916.2369551975</v>
      </c>
      <c r="AB2063" s="55">
        <f t="shared" si="337"/>
        <v>-9712254.5492930785</v>
      </c>
      <c r="AC2063" s="55">
        <f t="shared" si="338"/>
        <v>-603338.31233788095</v>
      </c>
      <c r="AD2063" s="55">
        <f t="shared" si="339"/>
        <v>0</v>
      </c>
      <c r="AE2063" s="14">
        <f t="shared" si="340"/>
        <v>1</v>
      </c>
      <c r="AF2063" s="14">
        <f>PRODUCT($AE$3:$AE2063)</f>
        <v>1.549318229084294</v>
      </c>
      <c r="AG2063" s="120">
        <f>(POWER(AF2063,1/COUNTA($J$3:$J2063))-1)*360/28</f>
        <v>0.10870794921864459</v>
      </c>
    </row>
    <row r="2064" spans="20:33" x14ac:dyDescent="0.25">
      <c r="T2064" s="4">
        <f t="shared" si="331"/>
        <v>0.11244999999999999</v>
      </c>
      <c r="U2064" s="55">
        <f t="shared" si="332"/>
        <v>0</v>
      </c>
      <c r="V2064" s="55">
        <f t="shared" si="333"/>
        <v>0</v>
      </c>
      <c r="Y2064" s="55">
        <f t="shared" si="334"/>
        <v>0</v>
      </c>
      <c r="Z2064" s="55">
        <f t="shared" si="335"/>
        <v>0</v>
      </c>
      <c r="AA2064" s="55">
        <f t="shared" si="336"/>
        <v>9108916.2369551975</v>
      </c>
      <c r="AB2064" s="55">
        <f t="shared" si="337"/>
        <v>-9712254.5492930785</v>
      </c>
      <c r="AC2064" s="55">
        <f t="shared" si="338"/>
        <v>-603338.31233788095</v>
      </c>
      <c r="AD2064" s="55">
        <f t="shared" si="339"/>
        <v>0</v>
      </c>
      <c r="AE2064" s="14">
        <f t="shared" si="340"/>
        <v>1</v>
      </c>
      <c r="AF2064" s="14">
        <f>PRODUCT($AE$3:$AE2064)</f>
        <v>1.549318229084294</v>
      </c>
      <c r="AG2064" s="120">
        <f>(POWER(AF2064,1/COUNTA($J$3:$J2064))-1)*360/28</f>
        <v>0.10870794921864459</v>
      </c>
    </row>
    <row r="2065" spans="20:33" x14ac:dyDescent="0.25">
      <c r="T2065" s="4">
        <f t="shared" si="331"/>
        <v>0.11244999999999999</v>
      </c>
      <c r="U2065" s="55">
        <f t="shared" si="332"/>
        <v>0</v>
      </c>
      <c r="V2065" s="55">
        <f t="shared" si="333"/>
        <v>0</v>
      </c>
      <c r="Y2065" s="55">
        <f t="shared" si="334"/>
        <v>0</v>
      </c>
      <c r="Z2065" s="55">
        <f t="shared" si="335"/>
        <v>0</v>
      </c>
      <c r="AA2065" s="55">
        <f t="shared" si="336"/>
        <v>9108916.2369551975</v>
      </c>
      <c r="AB2065" s="55">
        <f t="shared" si="337"/>
        <v>-9712254.5492930785</v>
      </c>
      <c r="AC2065" s="55">
        <f t="shared" si="338"/>
        <v>-603338.31233788095</v>
      </c>
      <c r="AD2065" s="55">
        <f t="shared" si="339"/>
        <v>0</v>
      </c>
      <c r="AE2065" s="14">
        <f t="shared" si="340"/>
        <v>1</v>
      </c>
      <c r="AF2065" s="14">
        <f>PRODUCT($AE$3:$AE2065)</f>
        <v>1.549318229084294</v>
      </c>
      <c r="AG2065" s="120">
        <f>(POWER(AF2065,1/COUNTA($J$3:$J2065))-1)*360/28</f>
        <v>0.10870794921864459</v>
      </c>
    </row>
    <row r="2066" spans="20:33" x14ac:dyDescent="0.25">
      <c r="T2066" s="4">
        <f t="shared" si="331"/>
        <v>0.11244999999999999</v>
      </c>
      <c r="U2066" s="55">
        <f t="shared" si="332"/>
        <v>0</v>
      </c>
      <c r="V2066" s="55">
        <f t="shared" si="333"/>
        <v>0</v>
      </c>
      <c r="Y2066" s="55">
        <f t="shared" si="334"/>
        <v>0</v>
      </c>
      <c r="Z2066" s="55">
        <f t="shared" si="335"/>
        <v>0</v>
      </c>
      <c r="AA2066" s="55">
        <f t="shared" si="336"/>
        <v>9108916.2369551975</v>
      </c>
      <c r="AB2066" s="55">
        <f t="shared" si="337"/>
        <v>-9712254.5492930785</v>
      </c>
      <c r="AC2066" s="55">
        <f t="shared" si="338"/>
        <v>-603338.31233788095</v>
      </c>
      <c r="AD2066" s="55">
        <f t="shared" si="339"/>
        <v>0</v>
      </c>
      <c r="AE2066" s="14">
        <f t="shared" si="340"/>
        <v>1</v>
      </c>
      <c r="AF2066" s="14">
        <f>PRODUCT($AE$3:$AE2066)</f>
        <v>1.549318229084294</v>
      </c>
      <c r="AG2066" s="120">
        <f>(POWER(AF2066,1/COUNTA($J$3:$J2066))-1)*360/28</f>
        <v>0.10870794921864459</v>
      </c>
    </row>
    <row r="2067" spans="20:33" x14ac:dyDescent="0.25">
      <c r="T2067" s="4">
        <f t="shared" si="331"/>
        <v>0.11244999999999999</v>
      </c>
      <c r="U2067" s="55">
        <f t="shared" si="332"/>
        <v>0</v>
      </c>
      <c r="V2067" s="55">
        <f t="shared" si="333"/>
        <v>0</v>
      </c>
      <c r="Y2067" s="55">
        <f t="shared" si="334"/>
        <v>0</v>
      </c>
      <c r="Z2067" s="55">
        <f t="shared" si="335"/>
        <v>0</v>
      </c>
      <c r="AA2067" s="55">
        <f t="shared" si="336"/>
        <v>9108916.2369551975</v>
      </c>
      <c r="AB2067" s="55">
        <f t="shared" si="337"/>
        <v>-9712254.5492930785</v>
      </c>
      <c r="AC2067" s="55">
        <f t="shared" si="338"/>
        <v>-603338.31233788095</v>
      </c>
      <c r="AD2067" s="55">
        <f t="shared" si="339"/>
        <v>0</v>
      </c>
      <c r="AE2067" s="14">
        <f t="shared" si="340"/>
        <v>1</v>
      </c>
      <c r="AF2067" s="14">
        <f>PRODUCT($AE$3:$AE2067)</f>
        <v>1.549318229084294</v>
      </c>
      <c r="AG2067" s="120">
        <f>(POWER(AF2067,1/COUNTA($J$3:$J2067))-1)*360/28</f>
        <v>0.10870794921864459</v>
      </c>
    </row>
    <row r="2068" spans="20:33" x14ac:dyDescent="0.25">
      <c r="T2068" s="4">
        <f t="shared" si="331"/>
        <v>0.11244999999999999</v>
      </c>
      <c r="U2068" s="55">
        <f t="shared" si="332"/>
        <v>0</v>
      </c>
      <c r="V2068" s="55">
        <f t="shared" si="333"/>
        <v>0</v>
      </c>
      <c r="Y2068" s="55">
        <f t="shared" si="334"/>
        <v>0</v>
      </c>
      <c r="Z2068" s="55">
        <f t="shared" si="335"/>
        <v>0</v>
      </c>
      <c r="AA2068" s="55">
        <f t="shared" si="336"/>
        <v>9108916.2369551975</v>
      </c>
      <c r="AB2068" s="55">
        <f t="shared" si="337"/>
        <v>-9712254.5492930785</v>
      </c>
      <c r="AC2068" s="55">
        <f t="shared" si="338"/>
        <v>-603338.31233788095</v>
      </c>
      <c r="AD2068" s="55">
        <f t="shared" si="339"/>
        <v>0</v>
      </c>
      <c r="AE2068" s="14">
        <f t="shared" si="340"/>
        <v>1</v>
      </c>
      <c r="AF2068" s="14">
        <f>PRODUCT($AE$3:$AE2068)</f>
        <v>1.549318229084294</v>
      </c>
      <c r="AG2068" s="120">
        <f>(POWER(AF2068,1/COUNTA($J$3:$J2068))-1)*360/28</f>
        <v>0.10870794921864459</v>
      </c>
    </row>
    <row r="2069" spans="20:33" x14ac:dyDescent="0.25">
      <c r="T2069" s="4">
        <f t="shared" si="331"/>
        <v>0.11244999999999999</v>
      </c>
      <c r="U2069" s="55">
        <f t="shared" si="332"/>
        <v>0</v>
      </c>
      <c r="V2069" s="55">
        <f t="shared" si="333"/>
        <v>0</v>
      </c>
      <c r="Y2069" s="55">
        <f t="shared" si="334"/>
        <v>0</v>
      </c>
      <c r="Z2069" s="55">
        <f t="shared" si="335"/>
        <v>0</v>
      </c>
      <c r="AA2069" s="55">
        <f t="shared" si="336"/>
        <v>9108916.2369551975</v>
      </c>
      <c r="AB2069" s="55">
        <f t="shared" si="337"/>
        <v>-9712254.5492930785</v>
      </c>
      <c r="AC2069" s="55">
        <f t="shared" si="338"/>
        <v>-603338.31233788095</v>
      </c>
      <c r="AD2069" s="55">
        <f t="shared" si="339"/>
        <v>0</v>
      </c>
      <c r="AE2069" s="14">
        <f t="shared" si="340"/>
        <v>1</v>
      </c>
      <c r="AF2069" s="14">
        <f>PRODUCT($AE$3:$AE2069)</f>
        <v>1.549318229084294</v>
      </c>
      <c r="AG2069" s="120">
        <f>(POWER(AF2069,1/COUNTA($J$3:$J2069))-1)*360/28</f>
        <v>0.10870794921864459</v>
      </c>
    </row>
    <row r="2070" spans="20:33" x14ac:dyDescent="0.25">
      <c r="T2070" s="4">
        <f t="shared" si="331"/>
        <v>0.11244999999999999</v>
      </c>
      <c r="U2070" s="55">
        <f t="shared" si="332"/>
        <v>0</v>
      </c>
      <c r="V2070" s="55">
        <f t="shared" si="333"/>
        <v>0</v>
      </c>
      <c r="Y2070" s="55">
        <f t="shared" si="334"/>
        <v>0</v>
      </c>
      <c r="Z2070" s="55">
        <f t="shared" si="335"/>
        <v>0</v>
      </c>
      <c r="AA2070" s="55">
        <f t="shared" si="336"/>
        <v>9108916.2369551975</v>
      </c>
      <c r="AB2070" s="55">
        <f t="shared" si="337"/>
        <v>-9712254.5492930785</v>
      </c>
      <c r="AC2070" s="55">
        <f t="shared" si="338"/>
        <v>-603338.31233788095</v>
      </c>
      <c r="AD2070" s="55">
        <f t="shared" si="339"/>
        <v>0</v>
      </c>
      <c r="AE2070" s="14">
        <f t="shared" si="340"/>
        <v>1</v>
      </c>
      <c r="AF2070" s="14">
        <f>PRODUCT($AE$3:$AE2070)</f>
        <v>1.549318229084294</v>
      </c>
      <c r="AG2070" s="120">
        <f>(POWER(AF2070,1/COUNTA($J$3:$J2070))-1)*360/28</f>
        <v>0.10870794921864459</v>
      </c>
    </row>
    <row r="2071" spans="20:33" x14ac:dyDescent="0.25">
      <c r="T2071" s="4">
        <f t="shared" si="331"/>
        <v>0.11244999999999999</v>
      </c>
      <c r="U2071" s="55">
        <f t="shared" si="332"/>
        <v>0</v>
      </c>
      <c r="V2071" s="55">
        <f t="shared" si="333"/>
        <v>0</v>
      </c>
      <c r="Y2071" s="55">
        <f t="shared" si="334"/>
        <v>0</v>
      </c>
      <c r="Z2071" s="55">
        <f t="shared" si="335"/>
        <v>0</v>
      </c>
      <c r="AA2071" s="55">
        <f t="shared" si="336"/>
        <v>9108916.2369551975</v>
      </c>
      <c r="AB2071" s="55">
        <f t="shared" si="337"/>
        <v>-9712254.5492930785</v>
      </c>
      <c r="AC2071" s="55">
        <f t="shared" si="338"/>
        <v>-603338.31233788095</v>
      </c>
      <c r="AD2071" s="55">
        <f t="shared" si="339"/>
        <v>0</v>
      </c>
      <c r="AE2071" s="14">
        <f t="shared" si="340"/>
        <v>1</v>
      </c>
      <c r="AF2071" s="14">
        <f>PRODUCT($AE$3:$AE2071)</f>
        <v>1.549318229084294</v>
      </c>
      <c r="AG2071" s="120">
        <f>(POWER(AF2071,1/COUNTA($J$3:$J2071))-1)*360/28</f>
        <v>0.10870794921864459</v>
      </c>
    </row>
    <row r="2072" spans="20:33" x14ac:dyDescent="0.25">
      <c r="T2072" s="4">
        <f t="shared" si="331"/>
        <v>0.11244999999999999</v>
      </c>
      <c r="U2072" s="55">
        <f t="shared" si="332"/>
        <v>0</v>
      </c>
      <c r="V2072" s="55">
        <f t="shared" si="333"/>
        <v>0</v>
      </c>
      <c r="Y2072" s="55">
        <f t="shared" si="334"/>
        <v>0</v>
      </c>
      <c r="Z2072" s="55">
        <f t="shared" si="335"/>
        <v>0</v>
      </c>
      <c r="AA2072" s="55">
        <f t="shared" si="336"/>
        <v>9108916.2369551975</v>
      </c>
      <c r="AB2072" s="55">
        <f t="shared" si="337"/>
        <v>-9712254.5492930785</v>
      </c>
      <c r="AC2072" s="55">
        <f t="shared" si="338"/>
        <v>-603338.31233788095</v>
      </c>
      <c r="AD2072" s="55">
        <f t="shared" si="339"/>
        <v>0</v>
      </c>
      <c r="AE2072" s="14">
        <f t="shared" si="340"/>
        <v>1</v>
      </c>
      <c r="AF2072" s="14">
        <f>PRODUCT($AE$3:$AE2072)</f>
        <v>1.549318229084294</v>
      </c>
      <c r="AG2072" s="120">
        <f>(POWER(AF2072,1/COUNTA($J$3:$J2072))-1)*360/28</f>
        <v>0.10870794921864459</v>
      </c>
    </row>
    <row r="2073" spans="20:33" x14ac:dyDescent="0.25">
      <c r="T2073" s="4">
        <f t="shared" si="331"/>
        <v>0.11244999999999999</v>
      </c>
      <c r="U2073" s="55">
        <f t="shared" si="332"/>
        <v>0</v>
      </c>
      <c r="V2073" s="55">
        <f t="shared" si="333"/>
        <v>0</v>
      </c>
      <c r="Y2073" s="55">
        <f t="shared" si="334"/>
        <v>0</v>
      </c>
      <c r="Z2073" s="55">
        <f t="shared" si="335"/>
        <v>0</v>
      </c>
      <c r="AA2073" s="55">
        <f t="shared" si="336"/>
        <v>9108916.2369551975</v>
      </c>
      <c r="AB2073" s="55">
        <f t="shared" si="337"/>
        <v>-9712254.5492930785</v>
      </c>
      <c r="AC2073" s="55">
        <f t="shared" si="338"/>
        <v>-603338.31233788095</v>
      </c>
      <c r="AD2073" s="55">
        <f t="shared" si="339"/>
        <v>0</v>
      </c>
      <c r="AE2073" s="14">
        <f t="shared" si="340"/>
        <v>1</v>
      </c>
      <c r="AF2073" s="14">
        <f>PRODUCT($AE$3:$AE2073)</f>
        <v>1.549318229084294</v>
      </c>
      <c r="AG2073" s="120">
        <f>(POWER(AF2073,1/COUNTA($J$3:$J2073))-1)*360/28</f>
        <v>0.10870794921864459</v>
      </c>
    </row>
    <row r="2074" spans="20:33" x14ac:dyDescent="0.25">
      <c r="T2074" s="4">
        <f t="shared" si="331"/>
        <v>0.11244999999999999</v>
      </c>
      <c r="U2074" s="55">
        <f t="shared" si="332"/>
        <v>0</v>
      </c>
      <c r="V2074" s="55">
        <f t="shared" si="333"/>
        <v>0</v>
      </c>
      <c r="Y2074" s="55">
        <f t="shared" si="334"/>
        <v>0</v>
      </c>
      <c r="Z2074" s="55">
        <f t="shared" si="335"/>
        <v>0</v>
      </c>
      <c r="AA2074" s="55">
        <f t="shared" si="336"/>
        <v>9108916.2369551975</v>
      </c>
      <c r="AB2074" s="55">
        <f t="shared" si="337"/>
        <v>-9712254.5492930785</v>
      </c>
      <c r="AC2074" s="55">
        <f t="shared" si="338"/>
        <v>-603338.31233788095</v>
      </c>
      <c r="AD2074" s="55">
        <f t="shared" si="339"/>
        <v>0</v>
      </c>
      <c r="AE2074" s="14">
        <f t="shared" si="340"/>
        <v>1</v>
      </c>
      <c r="AF2074" s="14">
        <f>PRODUCT($AE$3:$AE2074)</f>
        <v>1.549318229084294</v>
      </c>
      <c r="AG2074" s="120">
        <f>(POWER(AF2074,1/COUNTA($J$3:$J2074))-1)*360/28</f>
        <v>0.10870794921864459</v>
      </c>
    </row>
    <row r="2075" spans="20:33" x14ac:dyDescent="0.25">
      <c r="T2075" s="4">
        <f t="shared" si="331"/>
        <v>0.11244999999999999</v>
      </c>
      <c r="U2075" s="55">
        <f t="shared" si="332"/>
        <v>0</v>
      </c>
      <c r="V2075" s="55">
        <f t="shared" si="333"/>
        <v>0</v>
      </c>
      <c r="Y2075" s="55">
        <f t="shared" si="334"/>
        <v>0</v>
      </c>
      <c r="Z2075" s="55">
        <f t="shared" si="335"/>
        <v>0</v>
      </c>
      <c r="AA2075" s="55">
        <f t="shared" si="336"/>
        <v>9108916.2369551975</v>
      </c>
      <c r="AB2075" s="55">
        <f t="shared" si="337"/>
        <v>-9712254.5492930785</v>
      </c>
      <c r="AC2075" s="55">
        <f t="shared" si="338"/>
        <v>-603338.31233788095</v>
      </c>
      <c r="AD2075" s="55">
        <f t="shared" si="339"/>
        <v>0</v>
      </c>
      <c r="AE2075" s="14">
        <f t="shared" si="340"/>
        <v>1</v>
      </c>
      <c r="AF2075" s="14">
        <f>PRODUCT($AE$3:$AE2075)</f>
        <v>1.549318229084294</v>
      </c>
      <c r="AG2075" s="120">
        <f>(POWER(AF2075,1/COUNTA($J$3:$J2075))-1)*360/28</f>
        <v>0.10870794921864459</v>
      </c>
    </row>
    <row r="2076" spans="20:33" x14ac:dyDescent="0.25">
      <c r="T2076" s="4">
        <f t="shared" si="331"/>
        <v>0.11244999999999999</v>
      </c>
      <c r="U2076" s="55">
        <f t="shared" si="332"/>
        <v>0</v>
      </c>
      <c r="V2076" s="55">
        <f t="shared" si="333"/>
        <v>0</v>
      </c>
      <c r="Y2076" s="55">
        <f t="shared" si="334"/>
        <v>0</v>
      </c>
      <c r="Z2076" s="55">
        <f t="shared" si="335"/>
        <v>0</v>
      </c>
      <c r="AA2076" s="55">
        <f t="shared" si="336"/>
        <v>9108916.2369551975</v>
      </c>
      <c r="AB2076" s="55">
        <f t="shared" si="337"/>
        <v>-9712254.5492930785</v>
      </c>
      <c r="AC2076" s="55">
        <f t="shared" si="338"/>
        <v>-603338.31233788095</v>
      </c>
      <c r="AD2076" s="55">
        <f t="shared" si="339"/>
        <v>0</v>
      </c>
      <c r="AE2076" s="14">
        <f t="shared" si="340"/>
        <v>1</v>
      </c>
      <c r="AF2076" s="14">
        <f>PRODUCT($AE$3:$AE2076)</f>
        <v>1.549318229084294</v>
      </c>
      <c r="AG2076" s="120">
        <f>(POWER(AF2076,1/COUNTA($J$3:$J2076))-1)*360/28</f>
        <v>0.10870794921864459</v>
      </c>
    </row>
    <row r="2077" spans="20:33" x14ac:dyDescent="0.25">
      <c r="T2077" s="4">
        <f t="shared" si="331"/>
        <v>0.11244999999999999</v>
      </c>
      <c r="U2077" s="55">
        <f t="shared" si="332"/>
        <v>0</v>
      </c>
      <c r="V2077" s="55">
        <f t="shared" si="333"/>
        <v>0</v>
      </c>
      <c r="Y2077" s="55">
        <f t="shared" si="334"/>
        <v>0</v>
      </c>
      <c r="Z2077" s="55">
        <f t="shared" si="335"/>
        <v>0</v>
      </c>
      <c r="AA2077" s="55">
        <f t="shared" si="336"/>
        <v>9108916.2369551975</v>
      </c>
      <c r="AB2077" s="55">
        <f t="shared" si="337"/>
        <v>-9712254.5492930785</v>
      </c>
      <c r="AC2077" s="55">
        <f t="shared" si="338"/>
        <v>-603338.31233788095</v>
      </c>
      <c r="AD2077" s="55">
        <f t="shared" si="339"/>
        <v>0</v>
      </c>
      <c r="AE2077" s="14">
        <f t="shared" si="340"/>
        <v>1</v>
      </c>
      <c r="AF2077" s="14">
        <f>PRODUCT($AE$3:$AE2077)</f>
        <v>1.549318229084294</v>
      </c>
      <c r="AG2077" s="120">
        <f>(POWER(AF2077,1/COUNTA($J$3:$J2077))-1)*360/28</f>
        <v>0.10870794921864459</v>
      </c>
    </row>
    <row r="2078" spans="20:33" x14ac:dyDescent="0.25">
      <c r="T2078" s="4">
        <f t="shared" si="331"/>
        <v>0.11244999999999999</v>
      </c>
      <c r="U2078" s="55">
        <f t="shared" si="332"/>
        <v>0</v>
      </c>
      <c r="V2078" s="55">
        <f t="shared" si="333"/>
        <v>0</v>
      </c>
      <c r="Y2078" s="55">
        <f t="shared" si="334"/>
        <v>0</v>
      </c>
      <c r="Z2078" s="55">
        <f t="shared" si="335"/>
        <v>0</v>
      </c>
      <c r="AA2078" s="55">
        <f t="shared" si="336"/>
        <v>9108916.2369551975</v>
      </c>
      <c r="AB2078" s="55">
        <f t="shared" si="337"/>
        <v>-9712254.5492930785</v>
      </c>
      <c r="AC2078" s="55">
        <f t="shared" si="338"/>
        <v>-603338.31233788095</v>
      </c>
      <c r="AD2078" s="55">
        <f t="shared" si="339"/>
        <v>0</v>
      </c>
      <c r="AE2078" s="14">
        <f t="shared" si="340"/>
        <v>1</v>
      </c>
      <c r="AF2078" s="14">
        <f>PRODUCT($AE$3:$AE2078)</f>
        <v>1.549318229084294</v>
      </c>
      <c r="AG2078" s="120">
        <f>(POWER(AF2078,1/COUNTA($J$3:$J2078))-1)*360/28</f>
        <v>0.10870794921864459</v>
      </c>
    </row>
    <row r="2079" spans="20:33" x14ac:dyDescent="0.25">
      <c r="T2079" s="4">
        <f t="shared" si="331"/>
        <v>0.11244999999999999</v>
      </c>
      <c r="U2079" s="55">
        <f t="shared" si="332"/>
        <v>0</v>
      </c>
      <c r="V2079" s="55">
        <f t="shared" si="333"/>
        <v>0</v>
      </c>
      <c r="Y2079" s="55">
        <f t="shared" si="334"/>
        <v>0</v>
      </c>
      <c r="Z2079" s="55">
        <f t="shared" si="335"/>
        <v>0</v>
      </c>
      <c r="AA2079" s="55">
        <f t="shared" si="336"/>
        <v>9108916.2369551975</v>
      </c>
      <c r="AB2079" s="55">
        <f t="shared" si="337"/>
        <v>-9712254.5492930785</v>
      </c>
      <c r="AC2079" s="55">
        <f t="shared" si="338"/>
        <v>-603338.31233788095</v>
      </c>
      <c r="AD2079" s="55">
        <f t="shared" si="339"/>
        <v>0</v>
      </c>
      <c r="AE2079" s="14">
        <f t="shared" si="340"/>
        <v>1</v>
      </c>
      <c r="AF2079" s="14">
        <f>PRODUCT($AE$3:$AE2079)</f>
        <v>1.549318229084294</v>
      </c>
      <c r="AG2079" s="120">
        <f>(POWER(AF2079,1/COUNTA($J$3:$J2079))-1)*360/28</f>
        <v>0.10870794921864459</v>
      </c>
    </row>
    <row r="2080" spans="20:33" x14ac:dyDescent="0.25">
      <c r="T2080" s="4">
        <f t="shared" si="331"/>
        <v>0.11244999999999999</v>
      </c>
      <c r="U2080" s="55">
        <f t="shared" si="332"/>
        <v>0</v>
      </c>
      <c r="V2080" s="55">
        <f t="shared" si="333"/>
        <v>0</v>
      </c>
      <c r="Y2080" s="55">
        <f t="shared" si="334"/>
        <v>0</v>
      </c>
      <c r="Z2080" s="55">
        <f t="shared" si="335"/>
        <v>0</v>
      </c>
      <c r="AA2080" s="55">
        <f t="shared" si="336"/>
        <v>9108916.2369551975</v>
      </c>
      <c r="AB2080" s="55">
        <f t="shared" si="337"/>
        <v>-9712254.5492930785</v>
      </c>
      <c r="AC2080" s="55">
        <f t="shared" si="338"/>
        <v>-603338.31233788095</v>
      </c>
      <c r="AD2080" s="55">
        <f t="shared" si="339"/>
        <v>0</v>
      </c>
      <c r="AE2080" s="14">
        <f t="shared" si="340"/>
        <v>1</v>
      </c>
      <c r="AF2080" s="14">
        <f>PRODUCT($AE$3:$AE2080)</f>
        <v>1.549318229084294</v>
      </c>
      <c r="AG2080" s="120">
        <f>(POWER(AF2080,1/COUNTA($J$3:$J2080))-1)*360/28</f>
        <v>0.10870794921864459</v>
      </c>
    </row>
    <row r="2081" spans="20:33" x14ac:dyDescent="0.25">
      <c r="T2081" s="4">
        <f t="shared" si="331"/>
        <v>0.11244999999999999</v>
      </c>
      <c r="U2081" s="55">
        <f t="shared" si="332"/>
        <v>0</v>
      </c>
      <c r="V2081" s="55">
        <f t="shared" si="333"/>
        <v>0</v>
      </c>
      <c r="Y2081" s="55">
        <f t="shared" si="334"/>
        <v>0</v>
      </c>
      <c r="Z2081" s="55">
        <f t="shared" si="335"/>
        <v>0</v>
      </c>
      <c r="AA2081" s="55">
        <f t="shared" si="336"/>
        <v>9108916.2369551975</v>
      </c>
      <c r="AB2081" s="55">
        <f t="shared" si="337"/>
        <v>-9712254.5492930785</v>
      </c>
      <c r="AC2081" s="55">
        <f t="shared" si="338"/>
        <v>-603338.31233788095</v>
      </c>
      <c r="AD2081" s="55">
        <f t="shared" si="339"/>
        <v>0</v>
      </c>
      <c r="AE2081" s="14">
        <f t="shared" si="340"/>
        <v>1</v>
      </c>
      <c r="AF2081" s="14">
        <f>PRODUCT($AE$3:$AE2081)</f>
        <v>1.549318229084294</v>
      </c>
      <c r="AG2081" s="120">
        <f>(POWER(AF2081,1/COUNTA($J$3:$J2081))-1)*360/28</f>
        <v>0.10870794921864459</v>
      </c>
    </row>
    <row r="2082" spans="20:33" x14ac:dyDescent="0.25">
      <c r="T2082" s="4">
        <f t="shared" si="331"/>
        <v>0.11244999999999999</v>
      </c>
      <c r="U2082" s="55">
        <f t="shared" si="332"/>
        <v>0</v>
      </c>
      <c r="V2082" s="55">
        <f t="shared" si="333"/>
        <v>0</v>
      </c>
      <c r="Y2082" s="55">
        <f t="shared" si="334"/>
        <v>0</v>
      </c>
      <c r="Z2082" s="55">
        <f t="shared" si="335"/>
        <v>0</v>
      </c>
      <c r="AA2082" s="55">
        <f t="shared" si="336"/>
        <v>9108916.2369551975</v>
      </c>
      <c r="AB2082" s="55">
        <f t="shared" si="337"/>
        <v>-9712254.5492930785</v>
      </c>
      <c r="AC2082" s="55">
        <f t="shared" si="338"/>
        <v>-603338.31233788095</v>
      </c>
      <c r="AD2082" s="55">
        <f t="shared" si="339"/>
        <v>0</v>
      </c>
      <c r="AE2082" s="14">
        <f t="shared" si="340"/>
        <v>1</v>
      </c>
      <c r="AF2082" s="14">
        <f>PRODUCT($AE$3:$AE2082)</f>
        <v>1.549318229084294</v>
      </c>
      <c r="AG2082" s="120">
        <f>(POWER(AF2082,1/COUNTA($J$3:$J2082))-1)*360/28</f>
        <v>0.10870794921864459</v>
      </c>
    </row>
    <row r="2083" spans="20:33" x14ac:dyDescent="0.25">
      <c r="T2083" s="4">
        <f t="shared" si="331"/>
        <v>0.11244999999999999</v>
      </c>
      <c r="U2083" s="55">
        <f t="shared" si="332"/>
        <v>0</v>
      </c>
      <c r="V2083" s="55">
        <f t="shared" si="333"/>
        <v>0</v>
      </c>
      <c r="Y2083" s="55">
        <f t="shared" si="334"/>
        <v>0</v>
      </c>
      <c r="Z2083" s="55">
        <f t="shared" si="335"/>
        <v>0</v>
      </c>
      <c r="AA2083" s="55">
        <f t="shared" si="336"/>
        <v>9108916.2369551975</v>
      </c>
      <c r="AB2083" s="55">
        <f t="shared" si="337"/>
        <v>-9712254.5492930785</v>
      </c>
      <c r="AC2083" s="55">
        <f t="shared" si="338"/>
        <v>-603338.31233788095</v>
      </c>
      <c r="AD2083" s="55">
        <f t="shared" si="339"/>
        <v>0</v>
      </c>
      <c r="AE2083" s="14">
        <f t="shared" si="340"/>
        <v>1</v>
      </c>
      <c r="AF2083" s="14">
        <f>PRODUCT($AE$3:$AE2083)</f>
        <v>1.549318229084294</v>
      </c>
      <c r="AG2083" s="120">
        <f>(POWER(AF2083,1/COUNTA($J$3:$J2083))-1)*360/28</f>
        <v>0.10870794921864459</v>
      </c>
    </row>
    <row r="2084" spans="20:33" x14ac:dyDescent="0.25">
      <c r="T2084" s="4">
        <f t="shared" si="331"/>
        <v>0.11244999999999999</v>
      </c>
      <c r="U2084" s="55">
        <f t="shared" si="332"/>
        <v>0</v>
      </c>
      <c r="V2084" s="55">
        <f t="shared" si="333"/>
        <v>0</v>
      </c>
      <c r="Y2084" s="55">
        <f t="shared" si="334"/>
        <v>0</v>
      </c>
      <c r="Z2084" s="55">
        <f t="shared" si="335"/>
        <v>0</v>
      </c>
      <c r="AA2084" s="55">
        <f t="shared" si="336"/>
        <v>9108916.2369551975</v>
      </c>
      <c r="AB2084" s="55">
        <f t="shared" si="337"/>
        <v>-9712254.5492930785</v>
      </c>
      <c r="AC2084" s="55">
        <f t="shared" si="338"/>
        <v>-603338.31233788095</v>
      </c>
      <c r="AD2084" s="55">
        <f t="shared" si="339"/>
        <v>0</v>
      </c>
      <c r="AE2084" s="14">
        <f t="shared" si="340"/>
        <v>1</v>
      </c>
      <c r="AF2084" s="14">
        <f>PRODUCT($AE$3:$AE2084)</f>
        <v>1.549318229084294</v>
      </c>
      <c r="AG2084" s="120">
        <f>(POWER(AF2084,1/COUNTA($J$3:$J2084))-1)*360/28</f>
        <v>0.10870794921864459</v>
      </c>
    </row>
    <row r="2085" spans="20:33" x14ac:dyDescent="0.25">
      <c r="T2085" s="4">
        <f t="shared" si="331"/>
        <v>0.11244999999999999</v>
      </c>
      <c r="U2085" s="55">
        <f t="shared" si="332"/>
        <v>0</v>
      </c>
      <c r="V2085" s="55">
        <f t="shared" si="333"/>
        <v>0</v>
      </c>
      <c r="Y2085" s="55">
        <f t="shared" si="334"/>
        <v>0</v>
      </c>
      <c r="Z2085" s="55">
        <f t="shared" si="335"/>
        <v>0</v>
      </c>
      <c r="AA2085" s="55">
        <f t="shared" si="336"/>
        <v>9108916.2369551975</v>
      </c>
      <c r="AB2085" s="55">
        <f t="shared" si="337"/>
        <v>-9712254.5492930785</v>
      </c>
      <c r="AC2085" s="55">
        <f t="shared" si="338"/>
        <v>-603338.31233788095</v>
      </c>
      <c r="AD2085" s="55">
        <f t="shared" si="339"/>
        <v>0</v>
      </c>
      <c r="AE2085" s="14">
        <f t="shared" si="340"/>
        <v>1</v>
      </c>
      <c r="AF2085" s="14">
        <f>PRODUCT($AE$3:$AE2085)</f>
        <v>1.549318229084294</v>
      </c>
      <c r="AG2085" s="120">
        <f>(POWER(AF2085,1/COUNTA($J$3:$J2085))-1)*360/28</f>
        <v>0.10870794921864459</v>
      </c>
    </row>
    <row r="2086" spans="20:33" x14ac:dyDescent="0.25">
      <c r="T2086" s="4">
        <f t="shared" si="331"/>
        <v>0.11244999999999999</v>
      </c>
      <c r="U2086" s="55">
        <f t="shared" si="332"/>
        <v>0</v>
      </c>
      <c r="V2086" s="55">
        <f t="shared" si="333"/>
        <v>0</v>
      </c>
      <c r="Y2086" s="55">
        <f t="shared" si="334"/>
        <v>0</v>
      </c>
      <c r="Z2086" s="55">
        <f t="shared" si="335"/>
        <v>0</v>
      </c>
      <c r="AA2086" s="55">
        <f t="shared" si="336"/>
        <v>9108916.2369551975</v>
      </c>
      <c r="AB2086" s="55">
        <f t="shared" si="337"/>
        <v>-9712254.5492930785</v>
      </c>
      <c r="AC2086" s="55">
        <f t="shared" si="338"/>
        <v>-603338.31233788095</v>
      </c>
      <c r="AD2086" s="55">
        <f t="shared" si="339"/>
        <v>0</v>
      </c>
      <c r="AE2086" s="14">
        <f t="shared" si="340"/>
        <v>1</v>
      </c>
      <c r="AF2086" s="14">
        <f>PRODUCT($AE$3:$AE2086)</f>
        <v>1.549318229084294</v>
      </c>
      <c r="AG2086" s="120">
        <f>(POWER(AF2086,1/COUNTA($J$3:$J2086))-1)*360/28</f>
        <v>0.10870794921864459</v>
      </c>
    </row>
    <row r="2087" spans="20:33" x14ac:dyDescent="0.25">
      <c r="T2087" s="4">
        <f t="shared" si="331"/>
        <v>0.11244999999999999</v>
      </c>
      <c r="U2087" s="55">
        <f t="shared" si="332"/>
        <v>0</v>
      </c>
      <c r="V2087" s="55">
        <f t="shared" si="333"/>
        <v>0</v>
      </c>
      <c r="Y2087" s="55">
        <f t="shared" si="334"/>
        <v>0</v>
      </c>
      <c r="Z2087" s="55">
        <f t="shared" si="335"/>
        <v>0</v>
      </c>
      <c r="AA2087" s="55">
        <f t="shared" si="336"/>
        <v>9108916.2369551975</v>
      </c>
      <c r="AB2087" s="55">
        <f t="shared" si="337"/>
        <v>-9712254.5492930785</v>
      </c>
      <c r="AC2087" s="55">
        <f t="shared" si="338"/>
        <v>-603338.31233788095</v>
      </c>
      <c r="AD2087" s="55">
        <f t="shared" si="339"/>
        <v>0</v>
      </c>
      <c r="AE2087" s="14">
        <f t="shared" si="340"/>
        <v>1</v>
      </c>
      <c r="AF2087" s="14">
        <f>PRODUCT($AE$3:$AE2087)</f>
        <v>1.549318229084294</v>
      </c>
      <c r="AG2087" s="120">
        <f>(POWER(AF2087,1/COUNTA($J$3:$J2087))-1)*360/28</f>
        <v>0.10870794921864459</v>
      </c>
    </row>
    <row r="2088" spans="20:33" x14ac:dyDescent="0.25">
      <c r="T2088" s="4">
        <f t="shared" si="331"/>
        <v>0.11244999999999999</v>
      </c>
      <c r="U2088" s="55">
        <f t="shared" si="332"/>
        <v>0</v>
      </c>
      <c r="V2088" s="55">
        <f t="shared" si="333"/>
        <v>0</v>
      </c>
      <c r="Y2088" s="55">
        <f t="shared" si="334"/>
        <v>0</v>
      </c>
      <c r="Z2088" s="55">
        <f t="shared" si="335"/>
        <v>0</v>
      </c>
      <c r="AA2088" s="55">
        <f t="shared" si="336"/>
        <v>9108916.2369551975</v>
      </c>
      <c r="AB2088" s="55">
        <f t="shared" si="337"/>
        <v>-9712254.5492930785</v>
      </c>
      <c r="AC2088" s="55">
        <f t="shared" si="338"/>
        <v>-603338.31233788095</v>
      </c>
      <c r="AD2088" s="55">
        <f t="shared" si="339"/>
        <v>0</v>
      </c>
      <c r="AE2088" s="14">
        <f t="shared" si="340"/>
        <v>1</v>
      </c>
      <c r="AF2088" s="14">
        <f>PRODUCT($AE$3:$AE2088)</f>
        <v>1.549318229084294</v>
      </c>
      <c r="AG2088" s="120">
        <f>(POWER(AF2088,1/COUNTA($J$3:$J2088))-1)*360/28</f>
        <v>0.10870794921864459</v>
      </c>
    </row>
    <row r="2089" spans="20:33" x14ac:dyDescent="0.25">
      <c r="T2089" s="4">
        <f t="shared" si="331"/>
        <v>0.11244999999999999</v>
      </c>
      <c r="U2089" s="55">
        <f t="shared" si="332"/>
        <v>0</v>
      </c>
      <c r="V2089" s="55">
        <f t="shared" si="333"/>
        <v>0</v>
      </c>
      <c r="Y2089" s="55">
        <f t="shared" si="334"/>
        <v>0</v>
      </c>
      <c r="Z2089" s="55">
        <f t="shared" si="335"/>
        <v>0</v>
      </c>
      <c r="AA2089" s="55">
        <f t="shared" si="336"/>
        <v>9108916.2369551975</v>
      </c>
      <c r="AB2089" s="55">
        <f t="shared" si="337"/>
        <v>-9712254.5492930785</v>
      </c>
      <c r="AC2089" s="55">
        <f t="shared" si="338"/>
        <v>-603338.31233788095</v>
      </c>
      <c r="AD2089" s="55">
        <f t="shared" si="339"/>
        <v>0</v>
      </c>
      <c r="AE2089" s="14">
        <f t="shared" si="340"/>
        <v>1</v>
      </c>
      <c r="AF2089" s="14">
        <f>PRODUCT($AE$3:$AE2089)</f>
        <v>1.549318229084294</v>
      </c>
      <c r="AG2089" s="120">
        <f>(POWER(AF2089,1/COUNTA($J$3:$J2089))-1)*360/28</f>
        <v>0.10870794921864459</v>
      </c>
    </row>
    <row r="2090" spans="20:33" x14ac:dyDescent="0.25">
      <c r="T2090" s="4">
        <f t="shared" si="331"/>
        <v>0.11244999999999999</v>
      </c>
      <c r="U2090" s="55">
        <f t="shared" si="332"/>
        <v>0</v>
      </c>
      <c r="V2090" s="55">
        <f t="shared" si="333"/>
        <v>0</v>
      </c>
      <c r="Y2090" s="55">
        <f t="shared" si="334"/>
        <v>0</v>
      </c>
      <c r="Z2090" s="55">
        <f t="shared" si="335"/>
        <v>0</v>
      </c>
      <c r="AA2090" s="55">
        <f t="shared" si="336"/>
        <v>9108916.2369551975</v>
      </c>
      <c r="AB2090" s="55">
        <f t="shared" si="337"/>
        <v>-9712254.5492930785</v>
      </c>
      <c r="AC2090" s="55">
        <f t="shared" si="338"/>
        <v>-603338.31233788095</v>
      </c>
      <c r="AD2090" s="55">
        <f t="shared" si="339"/>
        <v>0</v>
      </c>
      <c r="AE2090" s="14">
        <f t="shared" si="340"/>
        <v>1</v>
      </c>
      <c r="AF2090" s="14">
        <f>PRODUCT($AE$3:$AE2090)</f>
        <v>1.549318229084294</v>
      </c>
      <c r="AG2090" s="120">
        <f>(POWER(AF2090,1/COUNTA($J$3:$J2090))-1)*360/28</f>
        <v>0.10870794921864459</v>
      </c>
    </row>
    <row r="2091" spans="20:33" x14ac:dyDescent="0.25">
      <c r="T2091" s="4">
        <f t="shared" si="331"/>
        <v>0.11244999999999999</v>
      </c>
      <c r="U2091" s="55">
        <f t="shared" si="332"/>
        <v>0</v>
      </c>
      <c r="V2091" s="55">
        <f t="shared" si="333"/>
        <v>0</v>
      </c>
      <c r="Y2091" s="55">
        <f t="shared" si="334"/>
        <v>0</v>
      </c>
      <c r="Z2091" s="55">
        <f t="shared" si="335"/>
        <v>0</v>
      </c>
      <c r="AA2091" s="55">
        <f t="shared" si="336"/>
        <v>9108916.2369551975</v>
      </c>
      <c r="AB2091" s="55">
        <f t="shared" si="337"/>
        <v>-9712254.5492930785</v>
      </c>
      <c r="AC2091" s="55">
        <f t="shared" si="338"/>
        <v>-603338.31233788095</v>
      </c>
      <c r="AD2091" s="55">
        <f t="shared" si="339"/>
        <v>0</v>
      </c>
      <c r="AE2091" s="14">
        <f t="shared" si="340"/>
        <v>1</v>
      </c>
      <c r="AF2091" s="14">
        <f>PRODUCT($AE$3:$AE2091)</f>
        <v>1.549318229084294</v>
      </c>
      <c r="AG2091" s="120">
        <f>(POWER(AF2091,1/COUNTA($J$3:$J2091))-1)*360/28</f>
        <v>0.10870794921864459</v>
      </c>
    </row>
    <row r="2092" spans="20:33" x14ac:dyDescent="0.25">
      <c r="T2092" s="4">
        <f t="shared" si="331"/>
        <v>0.11244999999999999</v>
      </c>
      <c r="U2092" s="55">
        <f t="shared" si="332"/>
        <v>0</v>
      </c>
      <c r="V2092" s="55">
        <f t="shared" si="333"/>
        <v>0</v>
      </c>
      <c r="Y2092" s="55">
        <f t="shared" si="334"/>
        <v>0</v>
      </c>
      <c r="Z2092" s="55">
        <f t="shared" si="335"/>
        <v>0</v>
      </c>
      <c r="AA2092" s="55">
        <f t="shared" si="336"/>
        <v>9108916.2369551975</v>
      </c>
      <c r="AB2092" s="55">
        <f t="shared" si="337"/>
        <v>-9712254.5492930785</v>
      </c>
      <c r="AC2092" s="55">
        <f t="shared" si="338"/>
        <v>-603338.31233788095</v>
      </c>
      <c r="AD2092" s="55">
        <f t="shared" si="339"/>
        <v>0</v>
      </c>
      <c r="AE2092" s="14">
        <f t="shared" si="340"/>
        <v>1</v>
      </c>
      <c r="AF2092" s="14">
        <f>PRODUCT($AE$3:$AE2092)</f>
        <v>1.549318229084294</v>
      </c>
      <c r="AG2092" s="120">
        <f>(POWER(AF2092,1/COUNTA($J$3:$J2092))-1)*360/28</f>
        <v>0.10870794921864459</v>
      </c>
    </row>
    <row r="2093" spans="20:33" x14ac:dyDescent="0.25">
      <c r="T2093" s="4">
        <f t="shared" si="331"/>
        <v>0.11244999999999999</v>
      </c>
      <c r="U2093" s="55">
        <f t="shared" si="332"/>
        <v>0</v>
      </c>
      <c r="V2093" s="55">
        <f t="shared" si="333"/>
        <v>0</v>
      </c>
      <c r="Y2093" s="55">
        <f t="shared" si="334"/>
        <v>0</v>
      </c>
      <c r="Z2093" s="55">
        <f t="shared" si="335"/>
        <v>0</v>
      </c>
      <c r="AA2093" s="55">
        <f t="shared" si="336"/>
        <v>9108916.2369551975</v>
      </c>
      <c r="AB2093" s="55">
        <f t="shared" si="337"/>
        <v>-9712254.5492930785</v>
      </c>
      <c r="AC2093" s="55">
        <f t="shared" si="338"/>
        <v>-603338.31233788095</v>
      </c>
      <c r="AD2093" s="55">
        <f t="shared" si="339"/>
        <v>0</v>
      </c>
      <c r="AE2093" s="14">
        <f t="shared" si="340"/>
        <v>1</v>
      </c>
      <c r="AF2093" s="14">
        <f>PRODUCT($AE$3:$AE2093)</f>
        <v>1.549318229084294</v>
      </c>
      <c r="AG2093" s="120">
        <f>(POWER(AF2093,1/COUNTA($J$3:$J2093))-1)*360/28</f>
        <v>0.10870794921864459</v>
      </c>
    </row>
    <row r="2094" spans="20:33" x14ac:dyDescent="0.25">
      <c r="T2094" s="4">
        <f t="shared" si="331"/>
        <v>0.11244999999999999</v>
      </c>
      <c r="U2094" s="55">
        <f t="shared" si="332"/>
        <v>0</v>
      </c>
      <c r="V2094" s="55">
        <f t="shared" si="333"/>
        <v>0</v>
      </c>
      <c r="Y2094" s="55">
        <f t="shared" si="334"/>
        <v>0</v>
      </c>
      <c r="Z2094" s="55">
        <f t="shared" si="335"/>
        <v>0</v>
      </c>
      <c r="AA2094" s="55">
        <f t="shared" si="336"/>
        <v>9108916.2369551975</v>
      </c>
      <c r="AB2094" s="55">
        <f t="shared" si="337"/>
        <v>-9712254.5492930785</v>
      </c>
      <c r="AC2094" s="55">
        <f t="shared" si="338"/>
        <v>-603338.31233788095</v>
      </c>
      <c r="AD2094" s="55">
        <f t="shared" si="339"/>
        <v>0</v>
      </c>
      <c r="AE2094" s="14">
        <f t="shared" si="340"/>
        <v>1</v>
      </c>
      <c r="AF2094" s="14">
        <f>PRODUCT($AE$3:$AE2094)</f>
        <v>1.549318229084294</v>
      </c>
      <c r="AG2094" s="120">
        <f>(POWER(AF2094,1/COUNTA($J$3:$J2094))-1)*360/28</f>
        <v>0.10870794921864459</v>
      </c>
    </row>
    <row r="2095" spans="20:33" x14ac:dyDescent="0.25">
      <c r="T2095" s="4">
        <f t="shared" si="331"/>
        <v>0.11244999999999999</v>
      </c>
      <c r="U2095" s="55">
        <f t="shared" si="332"/>
        <v>0</v>
      </c>
      <c r="V2095" s="55">
        <f t="shared" si="333"/>
        <v>0</v>
      </c>
      <c r="Y2095" s="55">
        <f t="shared" si="334"/>
        <v>0</v>
      </c>
      <c r="Z2095" s="55">
        <f t="shared" si="335"/>
        <v>0</v>
      </c>
      <c r="AA2095" s="55">
        <f t="shared" si="336"/>
        <v>9108916.2369551975</v>
      </c>
      <c r="AB2095" s="55">
        <f t="shared" si="337"/>
        <v>-9712254.5492930785</v>
      </c>
      <c r="AC2095" s="55">
        <f t="shared" si="338"/>
        <v>-603338.31233788095</v>
      </c>
      <c r="AD2095" s="55">
        <f t="shared" si="339"/>
        <v>0</v>
      </c>
      <c r="AE2095" s="14">
        <f t="shared" si="340"/>
        <v>1</v>
      </c>
      <c r="AF2095" s="14">
        <f>PRODUCT($AE$3:$AE2095)</f>
        <v>1.549318229084294</v>
      </c>
      <c r="AG2095" s="120">
        <f>(POWER(AF2095,1/COUNTA($J$3:$J2095))-1)*360/28</f>
        <v>0.10870794921864459</v>
      </c>
    </row>
    <row r="2096" spans="20:33" x14ac:dyDescent="0.25">
      <c r="T2096" s="4">
        <f t="shared" si="331"/>
        <v>0.11244999999999999</v>
      </c>
      <c r="U2096" s="55">
        <f t="shared" si="332"/>
        <v>0</v>
      </c>
      <c r="V2096" s="55">
        <f t="shared" si="333"/>
        <v>0</v>
      </c>
      <c r="Y2096" s="55">
        <f t="shared" si="334"/>
        <v>0</v>
      </c>
      <c r="Z2096" s="55">
        <f t="shared" si="335"/>
        <v>0</v>
      </c>
      <c r="AA2096" s="55">
        <f t="shared" si="336"/>
        <v>9108916.2369551975</v>
      </c>
      <c r="AB2096" s="55">
        <f t="shared" si="337"/>
        <v>-9712254.5492930785</v>
      </c>
      <c r="AC2096" s="55">
        <f t="shared" si="338"/>
        <v>-603338.31233788095</v>
      </c>
      <c r="AD2096" s="55">
        <f t="shared" si="339"/>
        <v>0</v>
      </c>
      <c r="AE2096" s="14">
        <f t="shared" si="340"/>
        <v>1</v>
      </c>
      <c r="AF2096" s="14">
        <f>PRODUCT($AE$3:$AE2096)</f>
        <v>1.549318229084294</v>
      </c>
      <c r="AG2096" s="120">
        <f>(POWER(AF2096,1/COUNTA($J$3:$J2096))-1)*360/28</f>
        <v>0.10870794921864459</v>
      </c>
    </row>
    <row r="2097" spans="20:33" x14ac:dyDescent="0.25">
      <c r="T2097" s="4">
        <f t="shared" si="331"/>
        <v>0.11244999999999999</v>
      </c>
      <c r="U2097" s="55">
        <f t="shared" si="332"/>
        <v>0</v>
      </c>
      <c r="V2097" s="55">
        <f t="shared" si="333"/>
        <v>0</v>
      </c>
      <c r="Y2097" s="55">
        <f t="shared" si="334"/>
        <v>0</v>
      </c>
      <c r="Z2097" s="55">
        <f t="shared" si="335"/>
        <v>0</v>
      </c>
      <c r="AA2097" s="55">
        <f t="shared" si="336"/>
        <v>9108916.2369551975</v>
      </c>
      <c r="AB2097" s="55">
        <f t="shared" si="337"/>
        <v>-9712254.5492930785</v>
      </c>
      <c r="AC2097" s="55">
        <f t="shared" si="338"/>
        <v>-603338.31233788095</v>
      </c>
      <c r="AD2097" s="55">
        <f t="shared" si="339"/>
        <v>0</v>
      </c>
      <c r="AE2097" s="14">
        <f t="shared" si="340"/>
        <v>1</v>
      </c>
      <c r="AF2097" s="14">
        <f>PRODUCT($AE$3:$AE2097)</f>
        <v>1.549318229084294</v>
      </c>
      <c r="AG2097" s="120">
        <f>(POWER(AF2097,1/COUNTA($J$3:$J2097))-1)*360/28</f>
        <v>0.10870794921864459</v>
      </c>
    </row>
    <row r="2098" spans="20:33" x14ac:dyDescent="0.25">
      <c r="T2098" s="4">
        <f t="shared" si="331"/>
        <v>0.11244999999999999</v>
      </c>
      <c r="U2098" s="55">
        <f t="shared" si="332"/>
        <v>0</v>
      </c>
      <c r="V2098" s="55">
        <f t="shared" si="333"/>
        <v>0</v>
      </c>
      <c r="Y2098" s="55">
        <f t="shared" si="334"/>
        <v>0</v>
      </c>
      <c r="Z2098" s="55">
        <f t="shared" si="335"/>
        <v>0</v>
      </c>
      <c r="AA2098" s="55">
        <f t="shared" si="336"/>
        <v>9108916.2369551975</v>
      </c>
      <c r="AB2098" s="55">
        <f t="shared" si="337"/>
        <v>-9712254.5492930785</v>
      </c>
      <c r="AC2098" s="55">
        <f t="shared" si="338"/>
        <v>-603338.31233788095</v>
      </c>
      <c r="AD2098" s="55">
        <f t="shared" si="339"/>
        <v>0</v>
      </c>
      <c r="AE2098" s="14">
        <f t="shared" si="340"/>
        <v>1</v>
      </c>
      <c r="AF2098" s="14">
        <f>PRODUCT($AE$3:$AE2098)</f>
        <v>1.549318229084294</v>
      </c>
      <c r="AG2098" s="120">
        <f>(POWER(AF2098,1/COUNTA($J$3:$J2098))-1)*360/28</f>
        <v>0.10870794921864459</v>
      </c>
    </row>
    <row r="2099" spans="20:33" x14ac:dyDescent="0.25">
      <c r="T2099" s="4">
        <f t="shared" si="331"/>
        <v>0.11244999999999999</v>
      </c>
      <c r="U2099" s="55">
        <f t="shared" si="332"/>
        <v>0</v>
      </c>
      <c r="V2099" s="55">
        <f t="shared" si="333"/>
        <v>0</v>
      </c>
      <c r="Y2099" s="55">
        <f t="shared" si="334"/>
        <v>0</v>
      </c>
      <c r="Z2099" s="55">
        <f t="shared" si="335"/>
        <v>0</v>
      </c>
      <c r="AA2099" s="55">
        <f t="shared" si="336"/>
        <v>9108916.2369551975</v>
      </c>
      <c r="AB2099" s="55">
        <f t="shared" si="337"/>
        <v>-9712254.5492930785</v>
      </c>
      <c r="AC2099" s="55">
        <f t="shared" si="338"/>
        <v>-603338.31233788095</v>
      </c>
      <c r="AD2099" s="55">
        <f t="shared" si="339"/>
        <v>0</v>
      </c>
      <c r="AE2099" s="14">
        <f t="shared" si="340"/>
        <v>1</v>
      </c>
      <c r="AF2099" s="14">
        <f>PRODUCT($AE$3:$AE2099)</f>
        <v>1.549318229084294</v>
      </c>
      <c r="AG2099" s="120">
        <f>(POWER(AF2099,1/COUNTA($J$3:$J2099))-1)*360/28</f>
        <v>0.10870794921864459</v>
      </c>
    </row>
    <row r="2100" spans="20:33" x14ac:dyDescent="0.25">
      <c r="T2100" s="4">
        <f t="shared" si="331"/>
        <v>0.11244999999999999</v>
      </c>
      <c r="U2100" s="55">
        <f t="shared" si="332"/>
        <v>0</v>
      </c>
      <c r="V2100" s="55">
        <f t="shared" si="333"/>
        <v>0</v>
      </c>
      <c r="Y2100" s="55">
        <f t="shared" si="334"/>
        <v>0</v>
      </c>
      <c r="Z2100" s="55">
        <f t="shared" si="335"/>
        <v>0</v>
      </c>
      <c r="AA2100" s="55">
        <f t="shared" si="336"/>
        <v>9108916.2369551975</v>
      </c>
      <c r="AB2100" s="55">
        <f t="shared" si="337"/>
        <v>-9712254.5492930785</v>
      </c>
      <c r="AC2100" s="55">
        <f t="shared" si="338"/>
        <v>-603338.31233788095</v>
      </c>
      <c r="AD2100" s="55">
        <f t="shared" si="339"/>
        <v>0</v>
      </c>
      <c r="AE2100" s="14">
        <f t="shared" si="340"/>
        <v>1</v>
      </c>
      <c r="AF2100" s="14">
        <f>PRODUCT($AE$3:$AE2100)</f>
        <v>1.549318229084294</v>
      </c>
      <c r="AG2100" s="120">
        <f>(POWER(AF2100,1/COUNTA($J$3:$J2100))-1)*360/28</f>
        <v>0.10870794921864459</v>
      </c>
    </row>
    <row r="2101" spans="20:33" x14ac:dyDescent="0.25">
      <c r="T2101" s="4">
        <f t="shared" si="331"/>
        <v>0.11244999999999999</v>
      </c>
      <c r="U2101" s="55">
        <f t="shared" si="332"/>
        <v>0</v>
      </c>
      <c r="V2101" s="55">
        <f t="shared" si="333"/>
        <v>0</v>
      </c>
      <c r="Y2101" s="55">
        <f t="shared" si="334"/>
        <v>0</v>
      </c>
      <c r="Z2101" s="55">
        <f t="shared" si="335"/>
        <v>0</v>
      </c>
      <c r="AA2101" s="55">
        <f t="shared" si="336"/>
        <v>9108916.2369551975</v>
      </c>
      <c r="AB2101" s="55">
        <f t="shared" si="337"/>
        <v>-9712254.5492930785</v>
      </c>
      <c r="AC2101" s="55">
        <f t="shared" si="338"/>
        <v>-603338.31233788095</v>
      </c>
      <c r="AD2101" s="55">
        <f t="shared" si="339"/>
        <v>0</v>
      </c>
      <c r="AE2101" s="14">
        <f t="shared" si="340"/>
        <v>1</v>
      </c>
      <c r="AF2101" s="14">
        <f>PRODUCT($AE$3:$AE2101)</f>
        <v>1.549318229084294</v>
      </c>
      <c r="AG2101" s="120">
        <f>(POWER(AF2101,1/COUNTA($J$3:$J2101))-1)*360/28</f>
        <v>0.10870794921864459</v>
      </c>
    </row>
    <row r="2102" spans="20:33" x14ac:dyDescent="0.25">
      <c r="T2102" s="4">
        <f t="shared" si="331"/>
        <v>0.11244999999999999</v>
      </c>
      <c r="U2102" s="55">
        <f t="shared" si="332"/>
        <v>0</v>
      </c>
      <c r="V2102" s="55">
        <f t="shared" si="333"/>
        <v>0</v>
      </c>
      <c r="Y2102" s="55">
        <f t="shared" si="334"/>
        <v>0</v>
      </c>
      <c r="Z2102" s="55">
        <f t="shared" si="335"/>
        <v>0</v>
      </c>
      <c r="AA2102" s="55">
        <f t="shared" si="336"/>
        <v>9108916.2369551975</v>
      </c>
      <c r="AB2102" s="55">
        <f t="shared" si="337"/>
        <v>-9712254.5492930785</v>
      </c>
      <c r="AC2102" s="55">
        <f t="shared" si="338"/>
        <v>-603338.31233788095</v>
      </c>
      <c r="AD2102" s="55">
        <f t="shared" si="339"/>
        <v>0</v>
      </c>
      <c r="AE2102" s="14">
        <f t="shared" si="340"/>
        <v>1</v>
      </c>
      <c r="AF2102" s="14">
        <f>PRODUCT($AE$3:$AE2102)</f>
        <v>1.549318229084294</v>
      </c>
      <c r="AG2102" s="120">
        <f>(POWER(AF2102,1/COUNTA($J$3:$J2102))-1)*360/28</f>
        <v>0.10870794921864459</v>
      </c>
    </row>
    <row r="2103" spans="20:33" x14ac:dyDescent="0.25">
      <c r="T2103" s="4">
        <f t="shared" si="331"/>
        <v>0.11244999999999999</v>
      </c>
      <c r="U2103" s="55">
        <f t="shared" si="332"/>
        <v>0</v>
      </c>
      <c r="V2103" s="55">
        <f t="shared" si="333"/>
        <v>0</v>
      </c>
      <c r="Y2103" s="55">
        <f t="shared" si="334"/>
        <v>0</v>
      </c>
      <c r="Z2103" s="55">
        <f t="shared" si="335"/>
        <v>0</v>
      </c>
      <c r="AA2103" s="55">
        <f t="shared" si="336"/>
        <v>9108916.2369551975</v>
      </c>
      <c r="AB2103" s="55">
        <f t="shared" si="337"/>
        <v>-9712254.5492930785</v>
      </c>
      <c r="AC2103" s="55">
        <f t="shared" si="338"/>
        <v>-603338.31233788095</v>
      </c>
      <c r="AD2103" s="55">
        <f t="shared" si="339"/>
        <v>0</v>
      </c>
      <c r="AE2103" s="14">
        <f t="shared" si="340"/>
        <v>1</v>
      </c>
      <c r="AF2103" s="14">
        <f>PRODUCT($AE$3:$AE2103)</f>
        <v>1.549318229084294</v>
      </c>
      <c r="AG2103" s="120">
        <f>(POWER(AF2103,1/COUNTA($J$3:$J2103))-1)*360/28</f>
        <v>0.10870794921864459</v>
      </c>
    </row>
    <row r="2104" spans="20:33" x14ac:dyDescent="0.25">
      <c r="T2104" s="4">
        <f t="shared" ref="T2104:T2167" si="341">_xlfn.IFNA(INDEX($E$6:$E$24,MATCH($K2104,$C$6:$C$24,1))/100,$D$1/100)</f>
        <v>0.11244999999999999</v>
      </c>
      <c r="U2104" s="55">
        <f t="shared" ref="U2104:U2167" si="342">(-1*S2104)*T2104*Q2104/360</f>
        <v>0</v>
      </c>
      <c r="V2104" s="55">
        <f t="shared" si="333"/>
        <v>0</v>
      </c>
      <c r="Y2104" s="55">
        <f t="shared" si="334"/>
        <v>0</v>
      </c>
      <c r="Z2104" s="55">
        <f t="shared" si="335"/>
        <v>0</v>
      </c>
      <c r="AA2104" s="55">
        <f t="shared" si="336"/>
        <v>9108916.2369551975</v>
      </c>
      <c r="AB2104" s="55">
        <f t="shared" si="337"/>
        <v>-9712254.5492930785</v>
      </c>
      <c r="AC2104" s="55">
        <f t="shared" si="338"/>
        <v>-603338.31233788095</v>
      </c>
      <c r="AD2104" s="55">
        <f t="shared" si="339"/>
        <v>0</v>
      </c>
      <c r="AE2104" s="14">
        <f t="shared" si="340"/>
        <v>1</v>
      </c>
      <c r="AF2104" s="14">
        <f>PRODUCT($AE$3:$AE2104)</f>
        <v>1.549318229084294</v>
      </c>
      <c r="AG2104" s="120">
        <f>(POWER(AF2104,1/COUNTA($J$3:$J2104))-1)*360/28</f>
        <v>0.10870794921864459</v>
      </c>
    </row>
    <row r="2105" spans="20:33" x14ac:dyDescent="0.25">
      <c r="T2105" s="4">
        <f t="shared" si="341"/>
        <v>0.11244999999999999</v>
      </c>
      <c r="U2105" s="55">
        <f t="shared" si="342"/>
        <v>0</v>
      </c>
      <c r="V2105" s="55">
        <f t="shared" si="333"/>
        <v>0</v>
      </c>
      <c r="Y2105" s="55">
        <f t="shared" si="334"/>
        <v>0</v>
      </c>
      <c r="Z2105" s="55">
        <f t="shared" si="335"/>
        <v>0</v>
      </c>
      <c r="AA2105" s="55">
        <f t="shared" si="336"/>
        <v>9108916.2369551975</v>
      </c>
      <c r="AB2105" s="55">
        <f t="shared" si="337"/>
        <v>-9712254.5492930785</v>
      </c>
      <c r="AC2105" s="55">
        <f t="shared" si="338"/>
        <v>-603338.31233788095</v>
      </c>
      <c r="AD2105" s="55">
        <f t="shared" si="339"/>
        <v>0</v>
      </c>
      <c r="AE2105" s="14">
        <f t="shared" si="340"/>
        <v>1</v>
      </c>
      <c r="AF2105" s="14">
        <f>PRODUCT($AE$3:$AE2105)</f>
        <v>1.549318229084294</v>
      </c>
      <c r="AG2105" s="120">
        <f>(POWER(AF2105,1/COUNTA($J$3:$J2105))-1)*360/28</f>
        <v>0.10870794921864459</v>
      </c>
    </row>
    <row r="2106" spans="20:33" x14ac:dyDescent="0.25">
      <c r="T2106" s="4">
        <f t="shared" si="341"/>
        <v>0.11244999999999999</v>
      </c>
      <c r="U2106" s="55">
        <f t="shared" si="342"/>
        <v>0</v>
      </c>
      <c r="V2106" s="55">
        <f t="shared" si="333"/>
        <v>0</v>
      </c>
      <c r="Y2106" s="55">
        <f t="shared" si="334"/>
        <v>0</v>
      </c>
      <c r="Z2106" s="55">
        <f t="shared" si="335"/>
        <v>0</v>
      </c>
      <c r="AA2106" s="55">
        <f t="shared" si="336"/>
        <v>9108916.2369551975</v>
      </c>
      <c r="AB2106" s="55">
        <f t="shared" si="337"/>
        <v>-9712254.5492930785</v>
      </c>
      <c r="AC2106" s="55">
        <f t="shared" si="338"/>
        <v>-603338.31233788095</v>
      </c>
      <c r="AD2106" s="55">
        <f t="shared" si="339"/>
        <v>0</v>
      </c>
      <c r="AE2106" s="14">
        <f t="shared" si="340"/>
        <v>1</v>
      </c>
      <c r="AF2106" s="14">
        <f>PRODUCT($AE$3:$AE2106)</f>
        <v>1.549318229084294</v>
      </c>
      <c r="AG2106" s="120">
        <f>(POWER(AF2106,1/COUNTA($J$3:$J2106))-1)*360/28</f>
        <v>0.10870794921864459</v>
      </c>
    </row>
    <row r="2107" spans="20:33" x14ac:dyDescent="0.25">
      <c r="T2107" s="4">
        <f t="shared" si="341"/>
        <v>0.11244999999999999</v>
      </c>
      <c r="U2107" s="55">
        <f t="shared" si="342"/>
        <v>0</v>
      </c>
      <c r="V2107" s="55">
        <f t="shared" si="333"/>
        <v>0</v>
      </c>
      <c r="Y2107" s="55">
        <f t="shared" si="334"/>
        <v>0</v>
      </c>
      <c r="Z2107" s="55">
        <f t="shared" si="335"/>
        <v>0</v>
      </c>
      <c r="AA2107" s="55">
        <f t="shared" si="336"/>
        <v>9108916.2369551975</v>
      </c>
      <c r="AB2107" s="55">
        <f t="shared" si="337"/>
        <v>-9712254.5492930785</v>
      </c>
      <c r="AC2107" s="55">
        <f t="shared" si="338"/>
        <v>-603338.31233788095</v>
      </c>
      <c r="AD2107" s="55">
        <f t="shared" si="339"/>
        <v>0</v>
      </c>
      <c r="AE2107" s="14">
        <f t="shared" si="340"/>
        <v>1</v>
      </c>
      <c r="AF2107" s="14">
        <f>PRODUCT($AE$3:$AE2107)</f>
        <v>1.549318229084294</v>
      </c>
      <c r="AG2107" s="120">
        <f>(POWER(AF2107,1/COUNTA($J$3:$J2107))-1)*360/28</f>
        <v>0.10870794921864459</v>
      </c>
    </row>
    <row r="2108" spans="20:33" x14ac:dyDescent="0.25">
      <c r="T2108" s="4">
        <f t="shared" si="341"/>
        <v>0.11244999999999999</v>
      </c>
      <c r="U2108" s="55">
        <f t="shared" si="342"/>
        <v>0</v>
      </c>
      <c r="V2108" s="55">
        <f t="shared" si="333"/>
        <v>0</v>
      </c>
      <c r="Y2108" s="55">
        <f t="shared" si="334"/>
        <v>0</v>
      </c>
      <c r="Z2108" s="55">
        <f t="shared" si="335"/>
        <v>0</v>
      </c>
      <c r="AA2108" s="55">
        <f t="shared" si="336"/>
        <v>9108916.2369551975</v>
      </c>
      <c r="AB2108" s="55">
        <f t="shared" si="337"/>
        <v>-9712254.5492930785</v>
      </c>
      <c r="AC2108" s="55">
        <f t="shared" si="338"/>
        <v>-603338.31233788095</v>
      </c>
      <c r="AD2108" s="55">
        <f t="shared" si="339"/>
        <v>0</v>
      </c>
      <c r="AE2108" s="14">
        <f t="shared" si="340"/>
        <v>1</v>
      </c>
      <c r="AF2108" s="14">
        <f>PRODUCT($AE$3:$AE2108)</f>
        <v>1.549318229084294</v>
      </c>
      <c r="AG2108" s="120">
        <f>(POWER(AF2108,1/COUNTA($J$3:$J2108))-1)*360/28</f>
        <v>0.10870794921864459</v>
      </c>
    </row>
    <row r="2109" spans="20:33" x14ac:dyDescent="0.25">
      <c r="T2109" s="4">
        <f t="shared" si="341"/>
        <v>0.11244999999999999</v>
      </c>
      <c r="U2109" s="55">
        <f t="shared" si="342"/>
        <v>0</v>
      </c>
      <c r="V2109" s="55">
        <f t="shared" si="333"/>
        <v>0</v>
      </c>
      <c r="Y2109" s="55">
        <f t="shared" si="334"/>
        <v>0</v>
      </c>
      <c r="Z2109" s="55">
        <f t="shared" si="335"/>
        <v>0</v>
      </c>
      <c r="AA2109" s="55">
        <f t="shared" si="336"/>
        <v>9108916.2369551975</v>
      </c>
      <c r="AB2109" s="55">
        <f t="shared" si="337"/>
        <v>-9712254.5492930785</v>
      </c>
      <c r="AC2109" s="55">
        <f t="shared" si="338"/>
        <v>-603338.31233788095</v>
      </c>
      <c r="AD2109" s="55">
        <f t="shared" si="339"/>
        <v>0</v>
      </c>
      <c r="AE2109" s="14">
        <f t="shared" si="340"/>
        <v>1</v>
      </c>
      <c r="AF2109" s="14">
        <f>PRODUCT($AE$3:$AE2109)</f>
        <v>1.549318229084294</v>
      </c>
      <c r="AG2109" s="120">
        <f>(POWER(AF2109,1/COUNTA($J$3:$J2109))-1)*360/28</f>
        <v>0.10870794921864459</v>
      </c>
    </row>
    <row r="2110" spans="20:33" x14ac:dyDescent="0.25">
      <c r="T2110" s="4">
        <f t="shared" si="341"/>
        <v>0.11244999999999999</v>
      </c>
      <c r="U2110" s="55">
        <f t="shared" si="342"/>
        <v>0</v>
      </c>
      <c r="V2110" s="55">
        <f t="shared" si="333"/>
        <v>0</v>
      </c>
      <c r="Y2110" s="55">
        <f t="shared" si="334"/>
        <v>0</v>
      </c>
      <c r="Z2110" s="55">
        <f t="shared" si="335"/>
        <v>0</v>
      </c>
      <c r="AA2110" s="55">
        <f t="shared" si="336"/>
        <v>9108916.2369551975</v>
      </c>
      <c r="AB2110" s="55">
        <f t="shared" si="337"/>
        <v>-9712254.5492930785</v>
      </c>
      <c r="AC2110" s="55">
        <f t="shared" si="338"/>
        <v>-603338.31233788095</v>
      </c>
      <c r="AD2110" s="55">
        <f t="shared" si="339"/>
        <v>0</v>
      </c>
      <c r="AE2110" s="14">
        <f t="shared" si="340"/>
        <v>1</v>
      </c>
      <c r="AF2110" s="14">
        <f>PRODUCT($AE$3:$AE2110)</f>
        <v>1.549318229084294</v>
      </c>
      <c r="AG2110" s="120">
        <f>(POWER(AF2110,1/COUNTA($J$3:$J2110))-1)*360/28</f>
        <v>0.10870794921864459</v>
      </c>
    </row>
    <row r="2111" spans="20:33" x14ac:dyDescent="0.25">
      <c r="T2111" s="4">
        <f t="shared" si="341"/>
        <v>0.11244999999999999</v>
      </c>
      <c r="U2111" s="55">
        <f t="shared" si="342"/>
        <v>0</v>
      </c>
      <c r="V2111" s="55">
        <f t="shared" si="333"/>
        <v>0</v>
      </c>
      <c r="Y2111" s="55">
        <f t="shared" si="334"/>
        <v>0</v>
      </c>
      <c r="Z2111" s="55">
        <f t="shared" si="335"/>
        <v>0</v>
      </c>
      <c r="AA2111" s="55">
        <f t="shared" si="336"/>
        <v>9108916.2369551975</v>
      </c>
      <c r="AB2111" s="55">
        <f t="shared" si="337"/>
        <v>-9712254.5492930785</v>
      </c>
      <c r="AC2111" s="55">
        <f t="shared" si="338"/>
        <v>-603338.31233788095</v>
      </c>
      <c r="AD2111" s="55">
        <f t="shared" si="339"/>
        <v>0</v>
      </c>
      <c r="AE2111" s="14">
        <f t="shared" si="340"/>
        <v>1</v>
      </c>
      <c r="AF2111" s="14">
        <f>PRODUCT($AE$3:$AE2111)</f>
        <v>1.549318229084294</v>
      </c>
      <c r="AG2111" s="120">
        <f>(POWER(AF2111,1/COUNTA($J$3:$J2111))-1)*360/28</f>
        <v>0.10870794921864459</v>
      </c>
    </row>
    <row r="2112" spans="20:33" x14ac:dyDescent="0.25">
      <c r="T2112" s="4">
        <f t="shared" si="341"/>
        <v>0.11244999999999999</v>
      </c>
      <c r="U2112" s="55">
        <f t="shared" si="342"/>
        <v>0</v>
      </c>
      <c r="V2112" s="55">
        <f t="shared" si="333"/>
        <v>0</v>
      </c>
      <c r="Y2112" s="55">
        <f t="shared" si="334"/>
        <v>0</v>
      </c>
      <c r="Z2112" s="55">
        <f t="shared" si="335"/>
        <v>0</v>
      </c>
      <c r="AA2112" s="55">
        <f t="shared" si="336"/>
        <v>9108916.2369551975</v>
      </c>
      <c r="AB2112" s="55">
        <f t="shared" si="337"/>
        <v>-9712254.5492930785</v>
      </c>
      <c r="AC2112" s="55">
        <f t="shared" si="338"/>
        <v>-603338.31233788095</v>
      </c>
      <c r="AD2112" s="55">
        <f t="shared" si="339"/>
        <v>0</v>
      </c>
      <c r="AE2112" s="14">
        <f t="shared" si="340"/>
        <v>1</v>
      </c>
      <c r="AF2112" s="14">
        <f>PRODUCT($AE$3:$AE2112)</f>
        <v>1.549318229084294</v>
      </c>
      <c r="AG2112" s="120">
        <f>(POWER(AF2112,1/COUNTA($J$3:$J2112))-1)*360/28</f>
        <v>0.10870794921864459</v>
      </c>
    </row>
    <row r="2113" spans="20:33" x14ac:dyDescent="0.25">
      <c r="T2113" s="4">
        <f t="shared" si="341"/>
        <v>0.11244999999999999</v>
      </c>
      <c r="U2113" s="55">
        <f t="shared" si="342"/>
        <v>0</v>
      </c>
      <c r="V2113" s="55">
        <f t="shared" si="333"/>
        <v>0</v>
      </c>
      <c r="Y2113" s="55">
        <f t="shared" si="334"/>
        <v>0</v>
      </c>
      <c r="Z2113" s="55">
        <f t="shared" si="335"/>
        <v>0</v>
      </c>
      <c r="AA2113" s="55">
        <f t="shared" si="336"/>
        <v>9108916.2369551975</v>
      </c>
      <c r="AB2113" s="55">
        <f t="shared" si="337"/>
        <v>-9712254.5492930785</v>
      </c>
      <c r="AC2113" s="55">
        <f t="shared" si="338"/>
        <v>-603338.31233788095</v>
      </c>
      <c r="AD2113" s="55">
        <f t="shared" si="339"/>
        <v>0</v>
      </c>
      <c r="AE2113" s="14">
        <f t="shared" si="340"/>
        <v>1</v>
      </c>
      <c r="AF2113" s="14">
        <f>PRODUCT($AE$3:$AE2113)</f>
        <v>1.549318229084294</v>
      </c>
      <c r="AG2113" s="120">
        <f>(POWER(AF2113,1/COUNTA($J$3:$J2113))-1)*360/28</f>
        <v>0.10870794921864459</v>
      </c>
    </row>
    <row r="2114" spans="20:33" x14ac:dyDescent="0.25">
      <c r="T2114" s="4">
        <f t="shared" si="341"/>
        <v>0.11244999999999999</v>
      </c>
      <c r="U2114" s="55">
        <f t="shared" si="342"/>
        <v>0</v>
      </c>
      <c r="V2114" s="55">
        <f t="shared" si="333"/>
        <v>0</v>
      </c>
      <c r="Y2114" s="55">
        <f t="shared" si="334"/>
        <v>0</v>
      </c>
      <c r="Z2114" s="55">
        <f t="shared" si="335"/>
        <v>0</v>
      </c>
      <c r="AA2114" s="55">
        <f t="shared" si="336"/>
        <v>9108916.2369551975</v>
      </c>
      <c r="AB2114" s="55">
        <f t="shared" si="337"/>
        <v>-9712254.5492930785</v>
      </c>
      <c r="AC2114" s="55">
        <f t="shared" si="338"/>
        <v>-603338.31233788095</v>
      </c>
      <c r="AD2114" s="55">
        <f t="shared" si="339"/>
        <v>0</v>
      </c>
      <c r="AE2114" s="14">
        <f t="shared" si="340"/>
        <v>1</v>
      </c>
      <c r="AF2114" s="14">
        <f>PRODUCT($AE$3:$AE2114)</f>
        <v>1.549318229084294</v>
      </c>
      <c r="AG2114" s="120">
        <f>(POWER(AF2114,1/COUNTA($J$3:$J2114))-1)*360/28</f>
        <v>0.10870794921864459</v>
      </c>
    </row>
    <row r="2115" spans="20:33" x14ac:dyDescent="0.25">
      <c r="T2115" s="4">
        <f t="shared" si="341"/>
        <v>0.11244999999999999</v>
      </c>
      <c r="U2115" s="55">
        <f t="shared" si="342"/>
        <v>0</v>
      </c>
      <c r="V2115" s="55">
        <f t="shared" si="333"/>
        <v>0</v>
      </c>
      <c r="Y2115" s="55">
        <f t="shared" si="334"/>
        <v>0</v>
      </c>
      <c r="Z2115" s="55">
        <f t="shared" si="335"/>
        <v>0</v>
      </c>
      <c r="AA2115" s="55">
        <f t="shared" si="336"/>
        <v>9108916.2369551975</v>
      </c>
      <c r="AB2115" s="55">
        <f t="shared" si="337"/>
        <v>-9712254.5492930785</v>
      </c>
      <c r="AC2115" s="55">
        <f t="shared" si="338"/>
        <v>-603338.31233788095</v>
      </c>
      <c r="AD2115" s="55">
        <f t="shared" si="339"/>
        <v>0</v>
      </c>
      <c r="AE2115" s="14">
        <f t="shared" si="340"/>
        <v>1</v>
      </c>
      <c r="AF2115" s="14">
        <f>PRODUCT($AE$3:$AE2115)</f>
        <v>1.549318229084294</v>
      </c>
      <c r="AG2115" s="120">
        <f>(POWER(AF2115,1/COUNTA($J$3:$J2115))-1)*360/28</f>
        <v>0.10870794921864459</v>
      </c>
    </row>
    <row r="2116" spans="20:33" x14ac:dyDescent="0.25">
      <c r="T2116" s="4">
        <f t="shared" si="341"/>
        <v>0.11244999999999999</v>
      </c>
      <c r="U2116" s="55">
        <f t="shared" si="342"/>
        <v>0</v>
      </c>
      <c r="V2116" s="55">
        <f t="shared" ref="V2116:V2179" si="343">+N2116+U2116</f>
        <v>0</v>
      </c>
      <c r="Y2116" s="55">
        <f t="shared" si="334"/>
        <v>0</v>
      </c>
      <c r="Z2116" s="55">
        <f t="shared" si="335"/>
        <v>0</v>
      </c>
      <c r="AA2116" s="55">
        <f t="shared" si="336"/>
        <v>9108916.2369551975</v>
      </c>
      <c r="AB2116" s="55">
        <f t="shared" si="337"/>
        <v>-9712254.5492930785</v>
      </c>
      <c r="AC2116" s="55">
        <f t="shared" si="338"/>
        <v>-603338.31233788095</v>
      </c>
      <c r="AD2116" s="55">
        <f t="shared" si="339"/>
        <v>0</v>
      </c>
      <c r="AE2116" s="14">
        <f t="shared" si="340"/>
        <v>1</v>
      </c>
      <c r="AF2116" s="14">
        <f>PRODUCT($AE$3:$AE2116)</f>
        <v>1.549318229084294</v>
      </c>
      <c r="AG2116" s="120">
        <f>(POWER(AF2116,1/COUNTA($J$3:$J2116))-1)*360/28</f>
        <v>0.10870794921864459</v>
      </c>
    </row>
    <row r="2117" spans="20:33" x14ac:dyDescent="0.25">
      <c r="T2117" s="4">
        <f t="shared" si="341"/>
        <v>0.11244999999999999</v>
      </c>
      <c r="U2117" s="55">
        <f t="shared" si="342"/>
        <v>0</v>
      </c>
      <c r="V2117" s="55">
        <f t="shared" si="343"/>
        <v>0</v>
      </c>
      <c r="Y2117" s="55">
        <f t="shared" si="334"/>
        <v>0</v>
      </c>
      <c r="Z2117" s="55">
        <f t="shared" si="335"/>
        <v>0</v>
      </c>
      <c r="AA2117" s="55">
        <f t="shared" si="336"/>
        <v>9108916.2369551975</v>
      </c>
      <c r="AB2117" s="55">
        <f t="shared" si="337"/>
        <v>-9712254.5492930785</v>
      </c>
      <c r="AC2117" s="55">
        <f t="shared" si="338"/>
        <v>-603338.31233788095</v>
      </c>
      <c r="AD2117" s="55">
        <f t="shared" si="339"/>
        <v>0</v>
      </c>
      <c r="AE2117" s="14">
        <f t="shared" si="340"/>
        <v>1</v>
      </c>
      <c r="AF2117" s="14">
        <f>PRODUCT($AE$3:$AE2117)</f>
        <v>1.549318229084294</v>
      </c>
      <c r="AG2117" s="120">
        <f>(POWER(AF2117,1/COUNTA($J$3:$J2117))-1)*360/28</f>
        <v>0.10870794921864459</v>
      </c>
    </row>
    <row r="2118" spans="20:33" x14ac:dyDescent="0.25">
      <c r="T2118" s="4">
        <f t="shared" si="341"/>
        <v>0.11244999999999999</v>
      </c>
      <c r="U2118" s="55">
        <f t="shared" si="342"/>
        <v>0</v>
      </c>
      <c r="V2118" s="55">
        <f t="shared" si="343"/>
        <v>0</v>
      </c>
      <c r="Y2118" s="55">
        <f t="shared" ref="Y2118:Y2181" si="344">+P2118*X2118</f>
        <v>0</v>
      </c>
      <c r="Z2118" s="55">
        <f t="shared" ref="Z2118:Z2181" si="345">+S2118*$Z$2*$Q2118/360</f>
        <v>0</v>
      </c>
      <c r="AA2118" s="55">
        <f t="shared" ref="AA2118:AA2181" si="346">+AA2117*(1+$Z$2*$Q2118/360)+Z2118</f>
        <v>9108916.2369551975</v>
      </c>
      <c r="AB2118" s="55">
        <f t="shared" ref="AB2118:AB2181" si="347">+AB2117*(1+$W2118*$Q2118/360)+O2118</f>
        <v>-9712254.5492930785</v>
      </c>
      <c r="AC2118" s="55">
        <f t="shared" ref="AC2118:AC2181" si="348">+AA2118+AB2118</f>
        <v>-603338.31233788095</v>
      </c>
      <c r="AD2118" s="55">
        <f t="shared" ref="AD2118:AD2181" si="349">+AC2118*X2118</f>
        <v>0</v>
      </c>
      <c r="AE2118" s="14">
        <f t="shared" ref="AE2118:AE2181" si="350">+(1+W2118*Q2118/360)</f>
        <v>1</v>
      </c>
      <c r="AF2118" s="14">
        <f>PRODUCT($AE$3:$AE2118)</f>
        <v>1.549318229084294</v>
      </c>
      <c r="AG2118" s="120">
        <f>(POWER(AF2118,1/COUNTA($J$3:$J2118))-1)*360/28</f>
        <v>0.10870794921864459</v>
      </c>
    </row>
    <row r="2119" spans="20:33" x14ac:dyDescent="0.25">
      <c r="T2119" s="4">
        <f t="shared" si="341"/>
        <v>0.11244999999999999</v>
      </c>
      <c r="U2119" s="55">
        <f t="shared" si="342"/>
        <v>0</v>
      </c>
      <c r="V2119" s="55">
        <f t="shared" si="343"/>
        <v>0</v>
      </c>
      <c r="Y2119" s="55">
        <f t="shared" si="344"/>
        <v>0</v>
      </c>
      <c r="Z2119" s="55">
        <f t="shared" si="345"/>
        <v>0</v>
      </c>
      <c r="AA2119" s="55">
        <f t="shared" si="346"/>
        <v>9108916.2369551975</v>
      </c>
      <c r="AB2119" s="55">
        <f t="shared" si="347"/>
        <v>-9712254.5492930785</v>
      </c>
      <c r="AC2119" s="55">
        <f t="shared" si="348"/>
        <v>-603338.31233788095</v>
      </c>
      <c r="AD2119" s="55">
        <f t="shared" si="349"/>
        <v>0</v>
      </c>
      <c r="AE2119" s="14">
        <f t="shared" si="350"/>
        <v>1</v>
      </c>
      <c r="AF2119" s="14">
        <f>PRODUCT($AE$3:$AE2119)</f>
        <v>1.549318229084294</v>
      </c>
      <c r="AG2119" s="120">
        <f>(POWER(AF2119,1/COUNTA($J$3:$J2119))-1)*360/28</f>
        <v>0.10870794921864459</v>
      </c>
    </row>
    <row r="2120" spans="20:33" x14ac:dyDescent="0.25">
      <c r="T2120" s="4">
        <f t="shared" si="341"/>
        <v>0.11244999999999999</v>
      </c>
      <c r="U2120" s="55">
        <f t="shared" si="342"/>
        <v>0</v>
      </c>
      <c r="V2120" s="55">
        <f t="shared" si="343"/>
        <v>0</v>
      </c>
      <c r="Y2120" s="55">
        <f t="shared" si="344"/>
        <v>0</v>
      </c>
      <c r="Z2120" s="55">
        <f t="shared" si="345"/>
        <v>0</v>
      </c>
      <c r="AA2120" s="55">
        <f t="shared" si="346"/>
        <v>9108916.2369551975</v>
      </c>
      <c r="AB2120" s="55">
        <f t="shared" si="347"/>
        <v>-9712254.5492930785</v>
      </c>
      <c r="AC2120" s="55">
        <f t="shared" si="348"/>
        <v>-603338.31233788095</v>
      </c>
      <c r="AD2120" s="55">
        <f t="shared" si="349"/>
        <v>0</v>
      </c>
      <c r="AE2120" s="14">
        <f t="shared" si="350"/>
        <v>1</v>
      </c>
      <c r="AF2120" s="14">
        <f>PRODUCT($AE$3:$AE2120)</f>
        <v>1.549318229084294</v>
      </c>
      <c r="AG2120" s="120">
        <f>(POWER(AF2120,1/COUNTA($J$3:$J2120))-1)*360/28</f>
        <v>0.10870794921864459</v>
      </c>
    </row>
    <row r="2121" spans="20:33" x14ac:dyDescent="0.25">
      <c r="T2121" s="4">
        <f t="shared" si="341"/>
        <v>0.11244999999999999</v>
      </c>
      <c r="U2121" s="55">
        <f t="shared" si="342"/>
        <v>0</v>
      </c>
      <c r="V2121" s="55">
        <f t="shared" si="343"/>
        <v>0</v>
      </c>
      <c r="Y2121" s="55">
        <f t="shared" si="344"/>
        <v>0</v>
      </c>
      <c r="Z2121" s="55">
        <f t="shared" si="345"/>
        <v>0</v>
      </c>
      <c r="AA2121" s="55">
        <f t="shared" si="346"/>
        <v>9108916.2369551975</v>
      </c>
      <c r="AB2121" s="55">
        <f t="shared" si="347"/>
        <v>-9712254.5492930785</v>
      </c>
      <c r="AC2121" s="55">
        <f t="shared" si="348"/>
        <v>-603338.31233788095</v>
      </c>
      <c r="AD2121" s="55">
        <f t="shared" si="349"/>
        <v>0</v>
      </c>
      <c r="AE2121" s="14">
        <f t="shared" si="350"/>
        <v>1</v>
      </c>
      <c r="AF2121" s="14">
        <f>PRODUCT($AE$3:$AE2121)</f>
        <v>1.549318229084294</v>
      </c>
      <c r="AG2121" s="120">
        <f>(POWER(AF2121,1/COUNTA($J$3:$J2121))-1)*360/28</f>
        <v>0.10870794921864459</v>
      </c>
    </row>
    <row r="2122" spans="20:33" x14ac:dyDescent="0.25">
      <c r="T2122" s="4">
        <f t="shared" si="341"/>
        <v>0.11244999999999999</v>
      </c>
      <c r="U2122" s="55">
        <f t="shared" si="342"/>
        <v>0</v>
      </c>
      <c r="V2122" s="55">
        <f t="shared" si="343"/>
        <v>0</v>
      </c>
      <c r="Y2122" s="55">
        <f t="shared" si="344"/>
        <v>0</v>
      </c>
      <c r="Z2122" s="55">
        <f t="shared" si="345"/>
        <v>0</v>
      </c>
      <c r="AA2122" s="55">
        <f t="shared" si="346"/>
        <v>9108916.2369551975</v>
      </c>
      <c r="AB2122" s="55">
        <f t="shared" si="347"/>
        <v>-9712254.5492930785</v>
      </c>
      <c r="AC2122" s="55">
        <f t="shared" si="348"/>
        <v>-603338.31233788095</v>
      </c>
      <c r="AD2122" s="55">
        <f t="shared" si="349"/>
        <v>0</v>
      </c>
      <c r="AE2122" s="14">
        <f t="shared" si="350"/>
        <v>1</v>
      </c>
      <c r="AF2122" s="14">
        <f>PRODUCT($AE$3:$AE2122)</f>
        <v>1.549318229084294</v>
      </c>
      <c r="AG2122" s="120">
        <f>(POWER(AF2122,1/COUNTA($J$3:$J2122))-1)*360/28</f>
        <v>0.10870794921864459</v>
      </c>
    </row>
    <row r="2123" spans="20:33" x14ac:dyDescent="0.25">
      <c r="T2123" s="4">
        <f t="shared" si="341"/>
        <v>0.11244999999999999</v>
      </c>
      <c r="U2123" s="55">
        <f t="shared" si="342"/>
        <v>0</v>
      </c>
      <c r="V2123" s="55">
        <f t="shared" si="343"/>
        <v>0</v>
      </c>
      <c r="Y2123" s="55">
        <f t="shared" si="344"/>
        <v>0</v>
      </c>
      <c r="Z2123" s="55">
        <f t="shared" si="345"/>
        <v>0</v>
      </c>
      <c r="AA2123" s="55">
        <f t="shared" si="346"/>
        <v>9108916.2369551975</v>
      </c>
      <c r="AB2123" s="55">
        <f t="shared" si="347"/>
        <v>-9712254.5492930785</v>
      </c>
      <c r="AC2123" s="55">
        <f t="shared" si="348"/>
        <v>-603338.31233788095</v>
      </c>
      <c r="AD2123" s="55">
        <f t="shared" si="349"/>
        <v>0</v>
      </c>
      <c r="AE2123" s="14">
        <f t="shared" si="350"/>
        <v>1</v>
      </c>
      <c r="AF2123" s="14">
        <f>PRODUCT($AE$3:$AE2123)</f>
        <v>1.549318229084294</v>
      </c>
      <c r="AG2123" s="120">
        <f>(POWER(AF2123,1/COUNTA($J$3:$J2123))-1)*360/28</f>
        <v>0.10870794921864459</v>
      </c>
    </row>
    <row r="2124" spans="20:33" x14ac:dyDescent="0.25">
      <c r="T2124" s="4">
        <f t="shared" si="341"/>
        <v>0.11244999999999999</v>
      </c>
      <c r="U2124" s="55">
        <f t="shared" si="342"/>
        <v>0</v>
      </c>
      <c r="V2124" s="55">
        <f t="shared" si="343"/>
        <v>0</v>
      </c>
      <c r="Y2124" s="55">
        <f t="shared" si="344"/>
        <v>0</v>
      </c>
      <c r="Z2124" s="55">
        <f t="shared" si="345"/>
        <v>0</v>
      </c>
      <c r="AA2124" s="55">
        <f t="shared" si="346"/>
        <v>9108916.2369551975</v>
      </c>
      <c r="AB2124" s="55">
        <f t="shared" si="347"/>
        <v>-9712254.5492930785</v>
      </c>
      <c r="AC2124" s="55">
        <f t="shared" si="348"/>
        <v>-603338.31233788095</v>
      </c>
      <c r="AD2124" s="55">
        <f t="shared" si="349"/>
        <v>0</v>
      </c>
      <c r="AE2124" s="14">
        <f t="shared" si="350"/>
        <v>1</v>
      </c>
      <c r="AF2124" s="14">
        <f>PRODUCT($AE$3:$AE2124)</f>
        <v>1.549318229084294</v>
      </c>
      <c r="AG2124" s="120">
        <f>(POWER(AF2124,1/COUNTA($J$3:$J2124))-1)*360/28</f>
        <v>0.10870794921864459</v>
      </c>
    </row>
    <row r="2125" spans="20:33" x14ac:dyDescent="0.25">
      <c r="T2125" s="4">
        <f t="shared" si="341"/>
        <v>0.11244999999999999</v>
      </c>
      <c r="U2125" s="55">
        <f t="shared" si="342"/>
        <v>0</v>
      </c>
      <c r="V2125" s="55">
        <f t="shared" si="343"/>
        <v>0</v>
      </c>
      <c r="Y2125" s="55">
        <f t="shared" si="344"/>
        <v>0</v>
      </c>
      <c r="Z2125" s="55">
        <f t="shared" si="345"/>
        <v>0</v>
      </c>
      <c r="AA2125" s="55">
        <f t="shared" si="346"/>
        <v>9108916.2369551975</v>
      </c>
      <c r="AB2125" s="55">
        <f t="shared" si="347"/>
        <v>-9712254.5492930785</v>
      </c>
      <c r="AC2125" s="55">
        <f t="shared" si="348"/>
        <v>-603338.31233788095</v>
      </c>
      <c r="AD2125" s="55">
        <f t="shared" si="349"/>
        <v>0</v>
      </c>
      <c r="AE2125" s="14">
        <f t="shared" si="350"/>
        <v>1</v>
      </c>
      <c r="AF2125" s="14">
        <f>PRODUCT($AE$3:$AE2125)</f>
        <v>1.549318229084294</v>
      </c>
      <c r="AG2125" s="120">
        <f>(POWER(AF2125,1/COUNTA($J$3:$J2125))-1)*360/28</f>
        <v>0.10870794921864459</v>
      </c>
    </row>
    <row r="2126" spans="20:33" x14ac:dyDescent="0.25">
      <c r="T2126" s="4">
        <f t="shared" si="341"/>
        <v>0.11244999999999999</v>
      </c>
      <c r="U2126" s="55">
        <f t="shared" si="342"/>
        <v>0</v>
      </c>
      <c r="V2126" s="55">
        <f t="shared" si="343"/>
        <v>0</v>
      </c>
      <c r="Y2126" s="55">
        <f t="shared" si="344"/>
        <v>0</v>
      </c>
      <c r="Z2126" s="55">
        <f t="shared" si="345"/>
        <v>0</v>
      </c>
      <c r="AA2126" s="55">
        <f t="shared" si="346"/>
        <v>9108916.2369551975</v>
      </c>
      <c r="AB2126" s="55">
        <f t="shared" si="347"/>
        <v>-9712254.5492930785</v>
      </c>
      <c r="AC2126" s="55">
        <f t="shared" si="348"/>
        <v>-603338.31233788095</v>
      </c>
      <c r="AD2126" s="55">
        <f t="shared" si="349"/>
        <v>0</v>
      </c>
      <c r="AE2126" s="14">
        <f t="shared" si="350"/>
        <v>1</v>
      </c>
      <c r="AF2126" s="14">
        <f>PRODUCT($AE$3:$AE2126)</f>
        <v>1.549318229084294</v>
      </c>
      <c r="AG2126" s="120">
        <f>(POWER(AF2126,1/COUNTA($J$3:$J2126))-1)*360/28</f>
        <v>0.10870794921864459</v>
      </c>
    </row>
    <row r="2127" spans="20:33" x14ac:dyDescent="0.25">
      <c r="T2127" s="4">
        <f t="shared" si="341"/>
        <v>0.11244999999999999</v>
      </c>
      <c r="U2127" s="55">
        <f t="shared" si="342"/>
        <v>0</v>
      </c>
      <c r="V2127" s="55">
        <f t="shared" si="343"/>
        <v>0</v>
      </c>
      <c r="Y2127" s="55">
        <f t="shared" si="344"/>
        <v>0</v>
      </c>
      <c r="Z2127" s="55">
        <f t="shared" si="345"/>
        <v>0</v>
      </c>
      <c r="AA2127" s="55">
        <f t="shared" si="346"/>
        <v>9108916.2369551975</v>
      </c>
      <c r="AB2127" s="55">
        <f t="shared" si="347"/>
        <v>-9712254.5492930785</v>
      </c>
      <c r="AC2127" s="55">
        <f t="shared" si="348"/>
        <v>-603338.31233788095</v>
      </c>
      <c r="AD2127" s="55">
        <f t="shared" si="349"/>
        <v>0</v>
      </c>
      <c r="AE2127" s="14">
        <f t="shared" si="350"/>
        <v>1</v>
      </c>
      <c r="AF2127" s="14">
        <f>PRODUCT($AE$3:$AE2127)</f>
        <v>1.549318229084294</v>
      </c>
      <c r="AG2127" s="120">
        <f>(POWER(AF2127,1/COUNTA($J$3:$J2127))-1)*360/28</f>
        <v>0.10870794921864459</v>
      </c>
    </row>
    <row r="2128" spans="20:33" x14ac:dyDescent="0.25">
      <c r="T2128" s="4">
        <f t="shared" si="341"/>
        <v>0.11244999999999999</v>
      </c>
      <c r="U2128" s="55">
        <f t="shared" si="342"/>
        <v>0</v>
      </c>
      <c r="V2128" s="55">
        <f t="shared" si="343"/>
        <v>0</v>
      </c>
      <c r="Y2128" s="55">
        <f t="shared" si="344"/>
        <v>0</v>
      </c>
      <c r="Z2128" s="55">
        <f t="shared" si="345"/>
        <v>0</v>
      </c>
      <c r="AA2128" s="55">
        <f t="shared" si="346"/>
        <v>9108916.2369551975</v>
      </c>
      <c r="AB2128" s="55">
        <f t="shared" si="347"/>
        <v>-9712254.5492930785</v>
      </c>
      <c r="AC2128" s="55">
        <f t="shared" si="348"/>
        <v>-603338.31233788095</v>
      </c>
      <c r="AD2128" s="55">
        <f t="shared" si="349"/>
        <v>0</v>
      </c>
      <c r="AE2128" s="14">
        <f t="shared" si="350"/>
        <v>1</v>
      </c>
      <c r="AF2128" s="14">
        <f>PRODUCT($AE$3:$AE2128)</f>
        <v>1.549318229084294</v>
      </c>
      <c r="AG2128" s="120">
        <f>(POWER(AF2128,1/COUNTA($J$3:$J2128))-1)*360/28</f>
        <v>0.10870794921864459</v>
      </c>
    </row>
    <row r="2129" spans="20:33" x14ac:dyDescent="0.25">
      <c r="T2129" s="4">
        <f t="shared" si="341"/>
        <v>0.11244999999999999</v>
      </c>
      <c r="U2129" s="55">
        <f t="shared" si="342"/>
        <v>0</v>
      </c>
      <c r="V2129" s="55">
        <f t="shared" si="343"/>
        <v>0</v>
      </c>
      <c r="Y2129" s="55">
        <f t="shared" si="344"/>
        <v>0</v>
      </c>
      <c r="Z2129" s="55">
        <f t="shared" si="345"/>
        <v>0</v>
      </c>
      <c r="AA2129" s="55">
        <f t="shared" si="346"/>
        <v>9108916.2369551975</v>
      </c>
      <c r="AB2129" s="55">
        <f t="shared" si="347"/>
        <v>-9712254.5492930785</v>
      </c>
      <c r="AC2129" s="55">
        <f t="shared" si="348"/>
        <v>-603338.31233788095</v>
      </c>
      <c r="AD2129" s="55">
        <f t="shared" si="349"/>
        <v>0</v>
      </c>
      <c r="AE2129" s="14">
        <f t="shared" si="350"/>
        <v>1</v>
      </c>
      <c r="AF2129" s="14">
        <f>PRODUCT($AE$3:$AE2129)</f>
        <v>1.549318229084294</v>
      </c>
      <c r="AG2129" s="120">
        <f>(POWER(AF2129,1/COUNTA($J$3:$J2129))-1)*360/28</f>
        <v>0.10870794921864459</v>
      </c>
    </row>
    <row r="2130" spans="20:33" x14ac:dyDescent="0.25">
      <c r="T2130" s="4">
        <f t="shared" si="341"/>
        <v>0.11244999999999999</v>
      </c>
      <c r="U2130" s="55">
        <f t="shared" si="342"/>
        <v>0</v>
      </c>
      <c r="V2130" s="55">
        <f t="shared" si="343"/>
        <v>0</v>
      </c>
      <c r="Y2130" s="55">
        <f t="shared" si="344"/>
        <v>0</v>
      </c>
      <c r="Z2130" s="55">
        <f t="shared" si="345"/>
        <v>0</v>
      </c>
      <c r="AA2130" s="55">
        <f t="shared" si="346"/>
        <v>9108916.2369551975</v>
      </c>
      <c r="AB2130" s="55">
        <f t="shared" si="347"/>
        <v>-9712254.5492930785</v>
      </c>
      <c r="AC2130" s="55">
        <f t="shared" si="348"/>
        <v>-603338.31233788095</v>
      </c>
      <c r="AD2130" s="55">
        <f t="shared" si="349"/>
        <v>0</v>
      </c>
      <c r="AE2130" s="14">
        <f t="shared" si="350"/>
        <v>1</v>
      </c>
      <c r="AF2130" s="14">
        <f>PRODUCT($AE$3:$AE2130)</f>
        <v>1.549318229084294</v>
      </c>
      <c r="AG2130" s="120">
        <f>(POWER(AF2130,1/COUNTA($J$3:$J2130))-1)*360/28</f>
        <v>0.10870794921864459</v>
      </c>
    </row>
    <row r="2131" spans="20:33" x14ac:dyDescent="0.25">
      <c r="T2131" s="4">
        <f t="shared" si="341"/>
        <v>0.11244999999999999</v>
      </c>
      <c r="U2131" s="55">
        <f t="shared" si="342"/>
        <v>0</v>
      </c>
      <c r="V2131" s="55">
        <f t="shared" si="343"/>
        <v>0</v>
      </c>
      <c r="Y2131" s="55">
        <f t="shared" si="344"/>
        <v>0</v>
      </c>
      <c r="Z2131" s="55">
        <f t="shared" si="345"/>
        <v>0</v>
      </c>
      <c r="AA2131" s="55">
        <f t="shared" si="346"/>
        <v>9108916.2369551975</v>
      </c>
      <c r="AB2131" s="55">
        <f t="shared" si="347"/>
        <v>-9712254.5492930785</v>
      </c>
      <c r="AC2131" s="55">
        <f t="shared" si="348"/>
        <v>-603338.31233788095</v>
      </c>
      <c r="AD2131" s="55">
        <f t="shared" si="349"/>
        <v>0</v>
      </c>
      <c r="AE2131" s="14">
        <f t="shared" si="350"/>
        <v>1</v>
      </c>
      <c r="AF2131" s="14">
        <f>PRODUCT($AE$3:$AE2131)</f>
        <v>1.549318229084294</v>
      </c>
      <c r="AG2131" s="120">
        <f>(POWER(AF2131,1/COUNTA($J$3:$J2131))-1)*360/28</f>
        <v>0.10870794921864459</v>
      </c>
    </row>
    <row r="2132" spans="20:33" x14ac:dyDescent="0.25">
      <c r="T2132" s="4">
        <f t="shared" si="341"/>
        <v>0.11244999999999999</v>
      </c>
      <c r="U2132" s="55">
        <f t="shared" si="342"/>
        <v>0</v>
      </c>
      <c r="V2132" s="55">
        <f t="shared" si="343"/>
        <v>0</v>
      </c>
      <c r="Y2132" s="55">
        <f t="shared" si="344"/>
        <v>0</v>
      </c>
      <c r="Z2132" s="55">
        <f t="shared" si="345"/>
        <v>0</v>
      </c>
      <c r="AA2132" s="55">
        <f t="shared" si="346"/>
        <v>9108916.2369551975</v>
      </c>
      <c r="AB2132" s="55">
        <f t="shared" si="347"/>
        <v>-9712254.5492930785</v>
      </c>
      <c r="AC2132" s="55">
        <f t="shared" si="348"/>
        <v>-603338.31233788095</v>
      </c>
      <c r="AD2132" s="55">
        <f t="shared" si="349"/>
        <v>0</v>
      </c>
      <c r="AE2132" s="14">
        <f t="shared" si="350"/>
        <v>1</v>
      </c>
      <c r="AF2132" s="14">
        <f>PRODUCT($AE$3:$AE2132)</f>
        <v>1.549318229084294</v>
      </c>
      <c r="AG2132" s="120">
        <f>(POWER(AF2132,1/COUNTA($J$3:$J2132))-1)*360/28</f>
        <v>0.10870794921864459</v>
      </c>
    </row>
    <row r="2133" spans="20:33" x14ac:dyDescent="0.25">
      <c r="T2133" s="4">
        <f t="shared" si="341"/>
        <v>0.11244999999999999</v>
      </c>
      <c r="U2133" s="55">
        <f t="shared" si="342"/>
        <v>0</v>
      </c>
      <c r="V2133" s="55">
        <f t="shared" si="343"/>
        <v>0</v>
      </c>
      <c r="Y2133" s="55">
        <f t="shared" si="344"/>
        <v>0</v>
      </c>
      <c r="Z2133" s="55">
        <f t="shared" si="345"/>
        <v>0</v>
      </c>
      <c r="AA2133" s="55">
        <f t="shared" si="346"/>
        <v>9108916.2369551975</v>
      </c>
      <c r="AB2133" s="55">
        <f t="shared" si="347"/>
        <v>-9712254.5492930785</v>
      </c>
      <c r="AC2133" s="55">
        <f t="shared" si="348"/>
        <v>-603338.31233788095</v>
      </c>
      <c r="AD2133" s="55">
        <f t="shared" si="349"/>
        <v>0</v>
      </c>
      <c r="AE2133" s="14">
        <f t="shared" si="350"/>
        <v>1</v>
      </c>
      <c r="AF2133" s="14">
        <f>PRODUCT($AE$3:$AE2133)</f>
        <v>1.549318229084294</v>
      </c>
      <c r="AG2133" s="120">
        <f>(POWER(AF2133,1/COUNTA($J$3:$J2133))-1)*360/28</f>
        <v>0.10870794921864459</v>
      </c>
    </row>
    <row r="2134" spans="20:33" x14ac:dyDescent="0.25">
      <c r="T2134" s="4">
        <f t="shared" si="341"/>
        <v>0.11244999999999999</v>
      </c>
      <c r="U2134" s="55">
        <f t="shared" si="342"/>
        <v>0</v>
      </c>
      <c r="V2134" s="55">
        <f t="shared" si="343"/>
        <v>0</v>
      </c>
      <c r="Y2134" s="55">
        <f t="shared" si="344"/>
        <v>0</v>
      </c>
      <c r="Z2134" s="55">
        <f t="shared" si="345"/>
        <v>0</v>
      </c>
      <c r="AA2134" s="55">
        <f t="shared" si="346"/>
        <v>9108916.2369551975</v>
      </c>
      <c r="AB2134" s="55">
        <f t="shared" si="347"/>
        <v>-9712254.5492930785</v>
      </c>
      <c r="AC2134" s="55">
        <f t="shared" si="348"/>
        <v>-603338.31233788095</v>
      </c>
      <c r="AD2134" s="55">
        <f t="shared" si="349"/>
        <v>0</v>
      </c>
      <c r="AE2134" s="14">
        <f t="shared" si="350"/>
        <v>1</v>
      </c>
      <c r="AF2134" s="14">
        <f>PRODUCT($AE$3:$AE2134)</f>
        <v>1.549318229084294</v>
      </c>
      <c r="AG2134" s="120">
        <f>(POWER(AF2134,1/COUNTA($J$3:$J2134))-1)*360/28</f>
        <v>0.10870794921864459</v>
      </c>
    </row>
    <row r="2135" spans="20:33" x14ac:dyDescent="0.25">
      <c r="T2135" s="4">
        <f t="shared" si="341"/>
        <v>0.11244999999999999</v>
      </c>
      <c r="U2135" s="55">
        <f t="shared" si="342"/>
        <v>0</v>
      </c>
      <c r="V2135" s="55">
        <f t="shared" si="343"/>
        <v>0</v>
      </c>
      <c r="Y2135" s="55">
        <f t="shared" si="344"/>
        <v>0</v>
      </c>
      <c r="Z2135" s="55">
        <f t="shared" si="345"/>
        <v>0</v>
      </c>
      <c r="AA2135" s="55">
        <f t="shared" si="346"/>
        <v>9108916.2369551975</v>
      </c>
      <c r="AB2135" s="55">
        <f t="shared" si="347"/>
        <v>-9712254.5492930785</v>
      </c>
      <c r="AC2135" s="55">
        <f t="shared" si="348"/>
        <v>-603338.31233788095</v>
      </c>
      <c r="AD2135" s="55">
        <f t="shared" si="349"/>
        <v>0</v>
      </c>
      <c r="AE2135" s="14">
        <f t="shared" si="350"/>
        <v>1</v>
      </c>
      <c r="AF2135" s="14">
        <f>PRODUCT($AE$3:$AE2135)</f>
        <v>1.549318229084294</v>
      </c>
      <c r="AG2135" s="120">
        <f>(POWER(AF2135,1/COUNTA($J$3:$J2135))-1)*360/28</f>
        <v>0.10870794921864459</v>
      </c>
    </row>
    <row r="2136" spans="20:33" x14ac:dyDescent="0.25">
      <c r="T2136" s="4">
        <f t="shared" si="341"/>
        <v>0.11244999999999999</v>
      </c>
      <c r="U2136" s="55">
        <f t="shared" si="342"/>
        <v>0</v>
      </c>
      <c r="V2136" s="55">
        <f t="shared" si="343"/>
        <v>0</v>
      </c>
      <c r="Y2136" s="55">
        <f t="shared" si="344"/>
        <v>0</v>
      </c>
      <c r="Z2136" s="55">
        <f t="shared" si="345"/>
        <v>0</v>
      </c>
      <c r="AA2136" s="55">
        <f t="shared" si="346"/>
        <v>9108916.2369551975</v>
      </c>
      <c r="AB2136" s="55">
        <f t="shared" si="347"/>
        <v>-9712254.5492930785</v>
      </c>
      <c r="AC2136" s="55">
        <f t="shared" si="348"/>
        <v>-603338.31233788095</v>
      </c>
      <c r="AD2136" s="55">
        <f t="shared" si="349"/>
        <v>0</v>
      </c>
      <c r="AE2136" s="14">
        <f t="shared" si="350"/>
        <v>1</v>
      </c>
      <c r="AF2136" s="14">
        <f>PRODUCT($AE$3:$AE2136)</f>
        <v>1.549318229084294</v>
      </c>
      <c r="AG2136" s="120">
        <f>(POWER(AF2136,1/COUNTA($J$3:$J2136))-1)*360/28</f>
        <v>0.10870794921864459</v>
      </c>
    </row>
    <row r="2137" spans="20:33" x14ac:dyDescent="0.25">
      <c r="T2137" s="4">
        <f t="shared" si="341"/>
        <v>0.11244999999999999</v>
      </c>
      <c r="U2137" s="55">
        <f t="shared" si="342"/>
        <v>0</v>
      </c>
      <c r="V2137" s="55">
        <f t="shared" si="343"/>
        <v>0</v>
      </c>
      <c r="Y2137" s="55">
        <f t="shared" si="344"/>
        <v>0</v>
      </c>
      <c r="Z2137" s="55">
        <f t="shared" si="345"/>
        <v>0</v>
      </c>
      <c r="AA2137" s="55">
        <f t="shared" si="346"/>
        <v>9108916.2369551975</v>
      </c>
      <c r="AB2137" s="55">
        <f t="shared" si="347"/>
        <v>-9712254.5492930785</v>
      </c>
      <c r="AC2137" s="55">
        <f t="shared" si="348"/>
        <v>-603338.31233788095</v>
      </c>
      <c r="AD2137" s="55">
        <f t="shared" si="349"/>
        <v>0</v>
      </c>
      <c r="AE2137" s="14">
        <f t="shared" si="350"/>
        <v>1</v>
      </c>
      <c r="AF2137" s="14">
        <f>PRODUCT($AE$3:$AE2137)</f>
        <v>1.549318229084294</v>
      </c>
      <c r="AG2137" s="120">
        <f>(POWER(AF2137,1/COUNTA($J$3:$J2137))-1)*360/28</f>
        <v>0.10870794921864459</v>
      </c>
    </row>
    <row r="2138" spans="20:33" x14ac:dyDescent="0.25">
      <c r="T2138" s="4">
        <f t="shared" si="341"/>
        <v>0.11244999999999999</v>
      </c>
      <c r="U2138" s="55">
        <f t="shared" si="342"/>
        <v>0</v>
      </c>
      <c r="V2138" s="55">
        <f t="shared" si="343"/>
        <v>0</v>
      </c>
      <c r="Y2138" s="55">
        <f t="shared" si="344"/>
        <v>0</v>
      </c>
      <c r="Z2138" s="55">
        <f t="shared" si="345"/>
        <v>0</v>
      </c>
      <c r="AA2138" s="55">
        <f t="shared" si="346"/>
        <v>9108916.2369551975</v>
      </c>
      <c r="AB2138" s="55">
        <f t="shared" si="347"/>
        <v>-9712254.5492930785</v>
      </c>
      <c r="AC2138" s="55">
        <f t="shared" si="348"/>
        <v>-603338.31233788095</v>
      </c>
      <c r="AD2138" s="55">
        <f t="shared" si="349"/>
        <v>0</v>
      </c>
      <c r="AE2138" s="14">
        <f t="shared" si="350"/>
        <v>1</v>
      </c>
      <c r="AF2138" s="14">
        <f>PRODUCT($AE$3:$AE2138)</f>
        <v>1.549318229084294</v>
      </c>
      <c r="AG2138" s="120">
        <f>(POWER(AF2138,1/COUNTA($J$3:$J2138))-1)*360/28</f>
        <v>0.10870794921864459</v>
      </c>
    </row>
    <row r="2139" spans="20:33" x14ac:dyDescent="0.25">
      <c r="T2139" s="4">
        <f t="shared" si="341"/>
        <v>0.11244999999999999</v>
      </c>
      <c r="U2139" s="55">
        <f t="shared" si="342"/>
        <v>0</v>
      </c>
      <c r="V2139" s="55">
        <f t="shared" si="343"/>
        <v>0</v>
      </c>
      <c r="Y2139" s="55">
        <f t="shared" si="344"/>
        <v>0</v>
      </c>
      <c r="Z2139" s="55">
        <f t="shared" si="345"/>
        <v>0</v>
      </c>
      <c r="AA2139" s="55">
        <f t="shared" si="346"/>
        <v>9108916.2369551975</v>
      </c>
      <c r="AB2139" s="55">
        <f t="shared" si="347"/>
        <v>-9712254.5492930785</v>
      </c>
      <c r="AC2139" s="55">
        <f t="shared" si="348"/>
        <v>-603338.31233788095</v>
      </c>
      <c r="AD2139" s="55">
        <f t="shared" si="349"/>
        <v>0</v>
      </c>
      <c r="AE2139" s="14">
        <f t="shared" si="350"/>
        <v>1</v>
      </c>
      <c r="AF2139" s="14">
        <f>PRODUCT($AE$3:$AE2139)</f>
        <v>1.549318229084294</v>
      </c>
      <c r="AG2139" s="120">
        <f>(POWER(AF2139,1/COUNTA($J$3:$J2139))-1)*360/28</f>
        <v>0.10870794921864459</v>
      </c>
    </row>
    <row r="2140" spans="20:33" x14ac:dyDescent="0.25">
      <c r="T2140" s="4">
        <f t="shared" si="341"/>
        <v>0.11244999999999999</v>
      </c>
      <c r="U2140" s="55">
        <f t="shared" si="342"/>
        <v>0</v>
      </c>
      <c r="V2140" s="55">
        <f t="shared" si="343"/>
        <v>0</v>
      </c>
      <c r="Y2140" s="55">
        <f t="shared" si="344"/>
        <v>0</v>
      </c>
      <c r="Z2140" s="55">
        <f t="shared" si="345"/>
        <v>0</v>
      </c>
      <c r="AA2140" s="55">
        <f t="shared" si="346"/>
        <v>9108916.2369551975</v>
      </c>
      <c r="AB2140" s="55">
        <f t="shared" si="347"/>
        <v>-9712254.5492930785</v>
      </c>
      <c r="AC2140" s="55">
        <f t="shared" si="348"/>
        <v>-603338.31233788095</v>
      </c>
      <c r="AD2140" s="55">
        <f t="shared" si="349"/>
        <v>0</v>
      </c>
      <c r="AE2140" s="14">
        <f t="shared" si="350"/>
        <v>1</v>
      </c>
      <c r="AF2140" s="14">
        <f>PRODUCT($AE$3:$AE2140)</f>
        <v>1.549318229084294</v>
      </c>
      <c r="AG2140" s="120">
        <f>(POWER(AF2140,1/COUNTA($J$3:$J2140))-1)*360/28</f>
        <v>0.10870794921864459</v>
      </c>
    </row>
    <row r="2141" spans="20:33" x14ac:dyDescent="0.25">
      <c r="T2141" s="4">
        <f t="shared" si="341"/>
        <v>0.11244999999999999</v>
      </c>
      <c r="U2141" s="55">
        <f t="shared" si="342"/>
        <v>0</v>
      </c>
      <c r="V2141" s="55">
        <f t="shared" si="343"/>
        <v>0</v>
      </c>
      <c r="Y2141" s="55">
        <f t="shared" si="344"/>
        <v>0</v>
      </c>
      <c r="Z2141" s="55">
        <f t="shared" si="345"/>
        <v>0</v>
      </c>
      <c r="AA2141" s="55">
        <f t="shared" si="346"/>
        <v>9108916.2369551975</v>
      </c>
      <c r="AB2141" s="55">
        <f t="shared" si="347"/>
        <v>-9712254.5492930785</v>
      </c>
      <c r="AC2141" s="55">
        <f t="shared" si="348"/>
        <v>-603338.31233788095</v>
      </c>
      <c r="AD2141" s="55">
        <f t="shared" si="349"/>
        <v>0</v>
      </c>
      <c r="AE2141" s="14">
        <f t="shared" si="350"/>
        <v>1</v>
      </c>
      <c r="AF2141" s="14">
        <f>PRODUCT($AE$3:$AE2141)</f>
        <v>1.549318229084294</v>
      </c>
      <c r="AG2141" s="120">
        <f>(POWER(AF2141,1/COUNTA($J$3:$J2141))-1)*360/28</f>
        <v>0.10870794921864459</v>
      </c>
    </row>
    <row r="2142" spans="20:33" x14ac:dyDescent="0.25">
      <c r="T2142" s="4">
        <f t="shared" si="341"/>
        <v>0.11244999999999999</v>
      </c>
      <c r="U2142" s="55">
        <f t="shared" si="342"/>
        <v>0</v>
      </c>
      <c r="V2142" s="55">
        <f t="shared" si="343"/>
        <v>0</v>
      </c>
      <c r="Y2142" s="55">
        <f t="shared" si="344"/>
        <v>0</v>
      </c>
      <c r="Z2142" s="55">
        <f t="shared" si="345"/>
        <v>0</v>
      </c>
      <c r="AA2142" s="55">
        <f t="shared" si="346"/>
        <v>9108916.2369551975</v>
      </c>
      <c r="AB2142" s="55">
        <f t="shared" si="347"/>
        <v>-9712254.5492930785</v>
      </c>
      <c r="AC2142" s="55">
        <f t="shared" si="348"/>
        <v>-603338.31233788095</v>
      </c>
      <c r="AD2142" s="55">
        <f t="shared" si="349"/>
        <v>0</v>
      </c>
      <c r="AE2142" s="14">
        <f t="shared" si="350"/>
        <v>1</v>
      </c>
      <c r="AF2142" s="14">
        <f>PRODUCT($AE$3:$AE2142)</f>
        <v>1.549318229084294</v>
      </c>
      <c r="AG2142" s="120">
        <f>(POWER(AF2142,1/COUNTA($J$3:$J2142))-1)*360/28</f>
        <v>0.10870794921864459</v>
      </c>
    </row>
    <row r="2143" spans="20:33" x14ac:dyDescent="0.25">
      <c r="T2143" s="4">
        <f t="shared" si="341"/>
        <v>0.11244999999999999</v>
      </c>
      <c r="U2143" s="55">
        <f t="shared" si="342"/>
        <v>0</v>
      </c>
      <c r="V2143" s="55">
        <f t="shared" si="343"/>
        <v>0</v>
      </c>
      <c r="Y2143" s="55">
        <f t="shared" si="344"/>
        <v>0</v>
      </c>
      <c r="Z2143" s="55">
        <f t="shared" si="345"/>
        <v>0</v>
      </c>
      <c r="AA2143" s="55">
        <f t="shared" si="346"/>
        <v>9108916.2369551975</v>
      </c>
      <c r="AB2143" s="55">
        <f t="shared" si="347"/>
        <v>-9712254.5492930785</v>
      </c>
      <c r="AC2143" s="55">
        <f t="shared" si="348"/>
        <v>-603338.31233788095</v>
      </c>
      <c r="AD2143" s="55">
        <f t="shared" si="349"/>
        <v>0</v>
      </c>
      <c r="AE2143" s="14">
        <f t="shared" si="350"/>
        <v>1</v>
      </c>
      <c r="AF2143" s="14">
        <f>PRODUCT($AE$3:$AE2143)</f>
        <v>1.549318229084294</v>
      </c>
      <c r="AG2143" s="120">
        <f>(POWER(AF2143,1/COUNTA($J$3:$J2143))-1)*360/28</f>
        <v>0.10870794921864459</v>
      </c>
    </row>
    <row r="2144" spans="20:33" x14ac:dyDescent="0.25">
      <c r="T2144" s="4">
        <f t="shared" si="341"/>
        <v>0.11244999999999999</v>
      </c>
      <c r="U2144" s="55">
        <f t="shared" si="342"/>
        <v>0</v>
      </c>
      <c r="V2144" s="55">
        <f t="shared" si="343"/>
        <v>0</v>
      </c>
      <c r="Y2144" s="55">
        <f t="shared" si="344"/>
        <v>0</v>
      </c>
      <c r="Z2144" s="55">
        <f t="shared" si="345"/>
        <v>0</v>
      </c>
      <c r="AA2144" s="55">
        <f t="shared" si="346"/>
        <v>9108916.2369551975</v>
      </c>
      <c r="AB2144" s="55">
        <f t="shared" si="347"/>
        <v>-9712254.5492930785</v>
      </c>
      <c r="AC2144" s="55">
        <f t="shared" si="348"/>
        <v>-603338.31233788095</v>
      </c>
      <c r="AD2144" s="55">
        <f t="shared" si="349"/>
        <v>0</v>
      </c>
      <c r="AE2144" s="14">
        <f t="shared" si="350"/>
        <v>1</v>
      </c>
      <c r="AF2144" s="14">
        <f>PRODUCT($AE$3:$AE2144)</f>
        <v>1.549318229084294</v>
      </c>
      <c r="AG2144" s="120">
        <f>(POWER(AF2144,1/COUNTA($J$3:$J2144))-1)*360/28</f>
        <v>0.10870794921864459</v>
      </c>
    </row>
    <row r="2145" spans="20:33" x14ac:dyDescent="0.25">
      <c r="T2145" s="4">
        <f t="shared" si="341"/>
        <v>0.11244999999999999</v>
      </c>
      <c r="U2145" s="55">
        <f t="shared" si="342"/>
        <v>0</v>
      </c>
      <c r="V2145" s="55">
        <f t="shared" si="343"/>
        <v>0</v>
      </c>
      <c r="Y2145" s="55">
        <f t="shared" si="344"/>
        <v>0</v>
      </c>
      <c r="Z2145" s="55">
        <f t="shared" si="345"/>
        <v>0</v>
      </c>
      <c r="AA2145" s="55">
        <f t="shared" si="346"/>
        <v>9108916.2369551975</v>
      </c>
      <c r="AB2145" s="55">
        <f t="shared" si="347"/>
        <v>-9712254.5492930785</v>
      </c>
      <c r="AC2145" s="55">
        <f t="shared" si="348"/>
        <v>-603338.31233788095</v>
      </c>
      <c r="AD2145" s="55">
        <f t="shared" si="349"/>
        <v>0</v>
      </c>
      <c r="AE2145" s="14">
        <f t="shared" si="350"/>
        <v>1</v>
      </c>
      <c r="AF2145" s="14">
        <f>PRODUCT($AE$3:$AE2145)</f>
        <v>1.549318229084294</v>
      </c>
      <c r="AG2145" s="120">
        <f>(POWER(AF2145,1/COUNTA($J$3:$J2145))-1)*360/28</f>
        <v>0.10870794921864459</v>
      </c>
    </row>
    <row r="2146" spans="20:33" x14ac:dyDescent="0.25">
      <c r="T2146" s="4">
        <f t="shared" si="341"/>
        <v>0.11244999999999999</v>
      </c>
      <c r="U2146" s="55">
        <f t="shared" si="342"/>
        <v>0</v>
      </c>
      <c r="V2146" s="55">
        <f t="shared" si="343"/>
        <v>0</v>
      </c>
      <c r="Y2146" s="55">
        <f t="shared" si="344"/>
        <v>0</v>
      </c>
      <c r="Z2146" s="55">
        <f t="shared" si="345"/>
        <v>0</v>
      </c>
      <c r="AA2146" s="55">
        <f t="shared" si="346"/>
        <v>9108916.2369551975</v>
      </c>
      <c r="AB2146" s="55">
        <f t="shared" si="347"/>
        <v>-9712254.5492930785</v>
      </c>
      <c r="AC2146" s="55">
        <f t="shared" si="348"/>
        <v>-603338.31233788095</v>
      </c>
      <c r="AD2146" s="55">
        <f t="shared" si="349"/>
        <v>0</v>
      </c>
      <c r="AE2146" s="14">
        <f t="shared" si="350"/>
        <v>1</v>
      </c>
      <c r="AF2146" s="14">
        <f>PRODUCT($AE$3:$AE2146)</f>
        <v>1.549318229084294</v>
      </c>
      <c r="AG2146" s="120">
        <f>(POWER(AF2146,1/COUNTA($J$3:$J2146))-1)*360/28</f>
        <v>0.10870794921864459</v>
      </c>
    </row>
    <row r="2147" spans="20:33" x14ac:dyDescent="0.25">
      <c r="T2147" s="4">
        <f t="shared" si="341"/>
        <v>0.11244999999999999</v>
      </c>
      <c r="U2147" s="55">
        <f t="shared" si="342"/>
        <v>0</v>
      </c>
      <c r="V2147" s="55">
        <f t="shared" si="343"/>
        <v>0</v>
      </c>
      <c r="Y2147" s="55">
        <f t="shared" si="344"/>
        <v>0</v>
      </c>
      <c r="Z2147" s="55">
        <f t="shared" si="345"/>
        <v>0</v>
      </c>
      <c r="AA2147" s="55">
        <f t="shared" si="346"/>
        <v>9108916.2369551975</v>
      </c>
      <c r="AB2147" s="55">
        <f t="shared" si="347"/>
        <v>-9712254.5492930785</v>
      </c>
      <c r="AC2147" s="55">
        <f t="shared" si="348"/>
        <v>-603338.31233788095</v>
      </c>
      <c r="AD2147" s="55">
        <f t="shared" si="349"/>
        <v>0</v>
      </c>
      <c r="AE2147" s="14">
        <f t="shared" si="350"/>
        <v>1</v>
      </c>
      <c r="AF2147" s="14">
        <f>PRODUCT($AE$3:$AE2147)</f>
        <v>1.549318229084294</v>
      </c>
      <c r="AG2147" s="120">
        <f>(POWER(AF2147,1/COUNTA($J$3:$J2147))-1)*360/28</f>
        <v>0.10870794921864459</v>
      </c>
    </row>
    <row r="2148" spans="20:33" x14ac:dyDescent="0.25">
      <c r="T2148" s="4">
        <f t="shared" si="341"/>
        <v>0.11244999999999999</v>
      </c>
      <c r="U2148" s="55">
        <f t="shared" si="342"/>
        <v>0</v>
      </c>
      <c r="V2148" s="55">
        <f t="shared" si="343"/>
        <v>0</v>
      </c>
      <c r="Y2148" s="55">
        <f t="shared" si="344"/>
        <v>0</v>
      </c>
      <c r="Z2148" s="55">
        <f t="shared" si="345"/>
        <v>0</v>
      </c>
      <c r="AA2148" s="55">
        <f t="shared" si="346"/>
        <v>9108916.2369551975</v>
      </c>
      <c r="AB2148" s="55">
        <f t="shared" si="347"/>
        <v>-9712254.5492930785</v>
      </c>
      <c r="AC2148" s="55">
        <f t="shared" si="348"/>
        <v>-603338.31233788095</v>
      </c>
      <c r="AD2148" s="55">
        <f t="shared" si="349"/>
        <v>0</v>
      </c>
      <c r="AE2148" s="14">
        <f t="shared" si="350"/>
        <v>1</v>
      </c>
      <c r="AF2148" s="14">
        <f>PRODUCT($AE$3:$AE2148)</f>
        <v>1.549318229084294</v>
      </c>
      <c r="AG2148" s="120">
        <f>(POWER(AF2148,1/COUNTA($J$3:$J2148))-1)*360/28</f>
        <v>0.10870794921864459</v>
      </c>
    </row>
    <row r="2149" spans="20:33" x14ac:dyDescent="0.25">
      <c r="T2149" s="4">
        <f t="shared" si="341"/>
        <v>0.11244999999999999</v>
      </c>
      <c r="U2149" s="55">
        <f t="shared" si="342"/>
        <v>0</v>
      </c>
      <c r="V2149" s="55">
        <f t="shared" si="343"/>
        <v>0</v>
      </c>
      <c r="Y2149" s="55">
        <f t="shared" si="344"/>
        <v>0</v>
      </c>
      <c r="Z2149" s="55">
        <f t="shared" si="345"/>
        <v>0</v>
      </c>
      <c r="AA2149" s="55">
        <f t="shared" si="346"/>
        <v>9108916.2369551975</v>
      </c>
      <c r="AB2149" s="55">
        <f t="shared" si="347"/>
        <v>-9712254.5492930785</v>
      </c>
      <c r="AC2149" s="55">
        <f t="shared" si="348"/>
        <v>-603338.31233788095</v>
      </c>
      <c r="AD2149" s="55">
        <f t="shared" si="349"/>
        <v>0</v>
      </c>
      <c r="AE2149" s="14">
        <f t="shared" si="350"/>
        <v>1</v>
      </c>
      <c r="AF2149" s="14">
        <f>PRODUCT($AE$3:$AE2149)</f>
        <v>1.549318229084294</v>
      </c>
      <c r="AG2149" s="120">
        <f>(POWER(AF2149,1/COUNTA($J$3:$J2149))-1)*360/28</f>
        <v>0.10870794921864459</v>
      </c>
    </row>
    <row r="2150" spans="20:33" x14ac:dyDescent="0.25">
      <c r="T2150" s="4">
        <f t="shared" si="341"/>
        <v>0.11244999999999999</v>
      </c>
      <c r="U2150" s="55">
        <f t="shared" si="342"/>
        <v>0</v>
      </c>
      <c r="V2150" s="55">
        <f t="shared" si="343"/>
        <v>0</v>
      </c>
      <c r="Y2150" s="55">
        <f t="shared" si="344"/>
        <v>0</v>
      </c>
      <c r="Z2150" s="55">
        <f t="shared" si="345"/>
        <v>0</v>
      </c>
      <c r="AA2150" s="55">
        <f t="shared" si="346"/>
        <v>9108916.2369551975</v>
      </c>
      <c r="AB2150" s="55">
        <f t="shared" si="347"/>
        <v>-9712254.5492930785</v>
      </c>
      <c r="AC2150" s="55">
        <f t="shared" si="348"/>
        <v>-603338.31233788095</v>
      </c>
      <c r="AD2150" s="55">
        <f t="shared" si="349"/>
        <v>0</v>
      </c>
      <c r="AE2150" s="14">
        <f t="shared" si="350"/>
        <v>1</v>
      </c>
      <c r="AF2150" s="14">
        <f>PRODUCT($AE$3:$AE2150)</f>
        <v>1.549318229084294</v>
      </c>
      <c r="AG2150" s="120">
        <f>(POWER(AF2150,1/COUNTA($J$3:$J2150))-1)*360/28</f>
        <v>0.10870794921864459</v>
      </c>
    </row>
    <row r="2151" spans="20:33" x14ac:dyDescent="0.25">
      <c r="T2151" s="4">
        <f t="shared" si="341"/>
        <v>0.11244999999999999</v>
      </c>
      <c r="U2151" s="55">
        <f t="shared" si="342"/>
        <v>0</v>
      </c>
      <c r="V2151" s="55">
        <f t="shared" si="343"/>
        <v>0</v>
      </c>
      <c r="Y2151" s="55">
        <f t="shared" si="344"/>
        <v>0</v>
      </c>
      <c r="Z2151" s="55">
        <f t="shared" si="345"/>
        <v>0</v>
      </c>
      <c r="AA2151" s="55">
        <f t="shared" si="346"/>
        <v>9108916.2369551975</v>
      </c>
      <c r="AB2151" s="55">
        <f t="shared" si="347"/>
        <v>-9712254.5492930785</v>
      </c>
      <c r="AC2151" s="55">
        <f t="shared" si="348"/>
        <v>-603338.31233788095</v>
      </c>
      <c r="AD2151" s="55">
        <f t="shared" si="349"/>
        <v>0</v>
      </c>
      <c r="AE2151" s="14">
        <f t="shared" si="350"/>
        <v>1</v>
      </c>
      <c r="AF2151" s="14">
        <f>PRODUCT($AE$3:$AE2151)</f>
        <v>1.549318229084294</v>
      </c>
      <c r="AG2151" s="120">
        <f>(POWER(AF2151,1/COUNTA($J$3:$J2151))-1)*360/28</f>
        <v>0.10870794921864459</v>
      </c>
    </row>
    <row r="2152" spans="20:33" x14ac:dyDescent="0.25">
      <c r="T2152" s="4">
        <f t="shared" si="341"/>
        <v>0.11244999999999999</v>
      </c>
      <c r="U2152" s="55">
        <f t="shared" si="342"/>
        <v>0</v>
      </c>
      <c r="V2152" s="55">
        <f t="shared" si="343"/>
        <v>0</v>
      </c>
      <c r="Y2152" s="55">
        <f t="shared" si="344"/>
        <v>0</v>
      </c>
      <c r="Z2152" s="55">
        <f t="shared" si="345"/>
        <v>0</v>
      </c>
      <c r="AA2152" s="55">
        <f t="shared" si="346"/>
        <v>9108916.2369551975</v>
      </c>
      <c r="AB2152" s="55">
        <f t="shared" si="347"/>
        <v>-9712254.5492930785</v>
      </c>
      <c r="AC2152" s="55">
        <f t="shared" si="348"/>
        <v>-603338.31233788095</v>
      </c>
      <c r="AD2152" s="55">
        <f t="shared" si="349"/>
        <v>0</v>
      </c>
      <c r="AE2152" s="14">
        <f t="shared" si="350"/>
        <v>1</v>
      </c>
      <c r="AF2152" s="14">
        <f>PRODUCT($AE$3:$AE2152)</f>
        <v>1.549318229084294</v>
      </c>
      <c r="AG2152" s="120">
        <f>(POWER(AF2152,1/COUNTA($J$3:$J2152))-1)*360/28</f>
        <v>0.10870794921864459</v>
      </c>
    </row>
    <row r="2153" spans="20:33" x14ac:dyDescent="0.25">
      <c r="T2153" s="4">
        <f t="shared" si="341"/>
        <v>0.11244999999999999</v>
      </c>
      <c r="U2153" s="55">
        <f t="shared" si="342"/>
        <v>0</v>
      </c>
      <c r="V2153" s="55">
        <f t="shared" si="343"/>
        <v>0</v>
      </c>
      <c r="Y2153" s="55">
        <f t="shared" si="344"/>
        <v>0</v>
      </c>
      <c r="Z2153" s="55">
        <f t="shared" si="345"/>
        <v>0</v>
      </c>
      <c r="AA2153" s="55">
        <f t="shared" si="346"/>
        <v>9108916.2369551975</v>
      </c>
      <c r="AB2153" s="55">
        <f t="shared" si="347"/>
        <v>-9712254.5492930785</v>
      </c>
      <c r="AC2153" s="55">
        <f t="shared" si="348"/>
        <v>-603338.31233788095</v>
      </c>
      <c r="AD2153" s="55">
        <f t="shared" si="349"/>
        <v>0</v>
      </c>
      <c r="AE2153" s="14">
        <f t="shared" si="350"/>
        <v>1</v>
      </c>
      <c r="AF2153" s="14">
        <f>PRODUCT($AE$3:$AE2153)</f>
        <v>1.549318229084294</v>
      </c>
      <c r="AG2153" s="120">
        <f>(POWER(AF2153,1/COUNTA($J$3:$J2153))-1)*360/28</f>
        <v>0.10870794921864459</v>
      </c>
    </row>
    <row r="2154" spans="20:33" x14ac:dyDescent="0.25">
      <c r="T2154" s="4">
        <f t="shared" si="341"/>
        <v>0.11244999999999999</v>
      </c>
      <c r="U2154" s="55">
        <f t="shared" si="342"/>
        <v>0</v>
      </c>
      <c r="V2154" s="55">
        <f t="shared" si="343"/>
        <v>0</v>
      </c>
      <c r="Y2154" s="55">
        <f t="shared" si="344"/>
        <v>0</v>
      </c>
      <c r="Z2154" s="55">
        <f t="shared" si="345"/>
        <v>0</v>
      </c>
      <c r="AA2154" s="55">
        <f t="shared" si="346"/>
        <v>9108916.2369551975</v>
      </c>
      <c r="AB2154" s="55">
        <f t="shared" si="347"/>
        <v>-9712254.5492930785</v>
      </c>
      <c r="AC2154" s="55">
        <f t="shared" si="348"/>
        <v>-603338.31233788095</v>
      </c>
      <c r="AD2154" s="55">
        <f t="shared" si="349"/>
        <v>0</v>
      </c>
      <c r="AE2154" s="14">
        <f t="shared" si="350"/>
        <v>1</v>
      </c>
      <c r="AF2154" s="14">
        <f>PRODUCT($AE$3:$AE2154)</f>
        <v>1.549318229084294</v>
      </c>
      <c r="AG2154" s="120">
        <f>(POWER(AF2154,1/COUNTA($J$3:$J2154))-1)*360/28</f>
        <v>0.10870794921864459</v>
      </c>
    </row>
    <row r="2155" spans="20:33" x14ac:dyDescent="0.25">
      <c r="T2155" s="4">
        <f t="shared" si="341"/>
        <v>0.11244999999999999</v>
      </c>
      <c r="U2155" s="55">
        <f t="shared" si="342"/>
        <v>0</v>
      </c>
      <c r="V2155" s="55">
        <f t="shared" si="343"/>
        <v>0</v>
      </c>
      <c r="Y2155" s="55">
        <f t="shared" si="344"/>
        <v>0</v>
      </c>
      <c r="Z2155" s="55">
        <f t="shared" si="345"/>
        <v>0</v>
      </c>
      <c r="AA2155" s="55">
        <f t="shared" si="346"/>
        <v>9108916.2369551975</v>
      </c>
      <c r="AB2155" s="55">
        <f t="shared" si="347"/>
        <v>-9712254.5492930785</v>
      </c>
      <c r="AC2155" s="55">
        <f t="shared" si="348"/>
        <v>-603338.31233788095</v>
      </c>
      <c r="AD2155" s="55">
        <f t="shared" si="349"/>
        <v>0</v>
      </c>
      <c r="AE2155" s="14">
        <f t="shared" si="350"/>
        <v>1</v>
      </c>
      <c r="AF2155" s="14">
        <f>PRODUCT($AE$3:$AE2155)</f>
        <v>1.549318229084294</v>
      </c>
      <c r="AG2155" s="120">
        <f>(POWER(AF2155,1/COUNTA($J$3:$J2155))-1)*360/28</f>
        <v>0.10870794921864459</v>
      </c>
    </row>
    <row r="2156" spans="20:33" x14ac:dyDescent="0.25">
      <c r="T2156" s="4">
        <f t="shared" si="341"/>
        <v>0.11244999999999999</v>
      </c>
      <c r="U2156" s="55">
        <f t="shared" si="342"/>
        <v>0</v>
      </c>
      <c r="V2156" s="55">
        <f t="shared" si="343"/>
        <v>0</v>
      </c>
      <c r="Y2156" s="55">
        <f t="shared" si="344"/>
        <v>0</v>
      </c>
      <c r="Z2156" s="55">
        <f t="shared" si="345"/>
        <v>0</v>
      </c>
      <c r="AA2156" s="55">
        <f t="shared" si="346"/>
        <v>9108916.2369551975</v>
      </c>
      <c r="AB2156" s="55">
        <f t="shared" si="347"/>
        <v>-9712254.5492930785</v>
      </c>
      <c r="AC2156" s="55">
        <f t="shared" si="348"/>
        <v>-603338.31233788095</v>
      </c>
      <c r="AD2156" s="55">
        <f t="shared" si="349"/>
        <v>0</v>
      </c>
      <c r="AE2156" s="14">
        <f t="shared" si="350"/>
        <v>1</v>
      </c>
      <c r="AF2156" s="14">
        <f>PRODUCT($AE$3:$AE2156)</f>
        <v>1.549318229084294</v>
      </c>
      <c r="AG2156" s="120">
        <f>(POWER(AF2156,1/COUNTA($J$3:$J2156))-1)*360/28</f>
        <v>0.10870794921864459</v>
      </c>
    </row>
    <row r="2157" spans="20:33" x14ac:dyDescent="0.25">
      <c r="T2157" s="4">
        <f t="shared" si="341"/>
        <v>0.11244999999999999</v>
      </c>
      <c r="U2157" s="55">
        <f t="shared" si="342"/>
        <v>0</v>
      </c>
      <c r="V2157" s="55">
        <f t="shared" si="343"/>
        <v>0</v>
      </c>
      <c r="Y2157" s="55">
        <f t="shared" si="344"/>
        <v>0</v>
      </c>
      <c r="Z2157" s="55">
        <f t="shared" si="345"/>
        <v>0</v>
      </c>
      <c r="AA2157" s="55">
        <f t="shared" si="346"/>
        <v>9108916.2369551975</v>
      </c>
      <c r="AB2157" s="55">
        <f t="shared" si="347"/>
        <v>-9712254.5492930785</v>
      </c>
      <c r="AC2157" s="55">
        <f t="shared" si="348"/>
        <v>-603338.31233788095</v>
      </c>
      <c r="AD2157" s="55">
        <f t="shared" si="349"/>
        <v>0</v>
      </c>
      <c r="AE2157" s="14">
        <f t="shared" si="350"/>
        <v>1</v>
      </c>
      <c r="AF2157" s="14">
        <f>PRODUCT($AE$3:$AE2157)</f>
        <v>1.549318229084294</v>
      </c>
      <c r="AG2157" s="120">
        <f>(POWER(AF2157,1/COUNTA($J$3:$J2157))-1)*360/28</f>
        <v>0.10870794921864459</v>
      </c>
    </row>
    <row r="2158" spans="20:33" x14ac:dyDescent="0.25">
      <c r="T2158" s="4">
        <f t="shared" si="341"/>
        <v>0.11244999999999999</v>
      </c>
      <c r="U2158" s="55">
        <f t="shared" si="342"/>
        <v>0</v>
      </c>
      <c r="V2158" s="55">
        <f t="shared" si="343"/>
        <v>0</v>
      </c>
      <c r="Y2158" s="55">
        <f t="shared" si="344"/>
        <v>0</v>
      </c>
      <c r="Z2158" s="55">
        <f t="shared" si="345"/>
        <v>0</v>
      </c>
      <c r="AA2158" s="55">
        <f t="shared" si="346"/>
        <v>9108916.2369551975</v>
      </c>
      <c r="AB2158" s="55">
        <f t="shared" si="347"/>
        <v>-9712254.5492930785</v>
      </c>
      <c r="AC2158" s="55">
        <f t="shared" si="348"/>
        <v>-603338.31233788095</v>
      </c>
      <c r="AD2158" s="55">
        <f t="shared" si="349"/>
        <v>0</v>
      </c>
      <c r="AE2158" s="14">
        <f t="shared" si="350"/>
        <v>1</v>
      </c>
      <c r="AF2158" s="14">
        <f>PRODUCT($AE$3:$AE2158)</f>
        <v>1.549318229084294</v>
      </c>
      <c r="AG2158" s="120">
        <f>(POWER(AF2158,1/COUNTA($J$3:$J2158))-1)*360/28</f>
        <v>0.10870794921864459</v>
      </c>
    </row>
    <row r="2159" spans="20:33" x14ac:dyDescent="0.25">
      <c r="T2159" s="4">
        <f t="shared" si="341"/>
        <v>0.11244999999999999</v>
      </c>
      <c r="U2159" s="55">
        <f t="shared" si="342"/>
        <v>0</v>
      </c>
      <c r="V2159" s="55">
        <f t="shared" si="343"/>
        <v>0</v>
      </c>
      <c r="Y2159" s="55">
        <f t="shared" si="344"/>
        <v>0</v>
      </c>
      <c r="Z2159" s="55">
        <f t="shared" si="345"/>
        <v>0</v>
      </c>
      <c r="AA2159" s="55">
        <f t="shared" si="346"/>
        <v>9108916.2369551975</v>
      </c>
      <c r="AB2159" s="55">
        <f t="shared" si="347"/>
        <v>-9712254.5492930785</v>
      </c>
      <c r="AC2159" s="55">
        <f t="shared" si="348"/>
        <v>-603338.31233788095</v>
      </c>
      <c r="AD2159" s="55">
        <f t="shared" si="349"/>
        <v>0</v>
      </c>
      <c r="AE2159" s="14">
        <f t="shared" si="350"/>
        <v>1</v>
      </c>
      <c r="AF2159" s="14">
        <f>PRODUCT($AE$3:$AE2159)</f>
        <v>1.549318229084294</v>
      </c>
      <c r="AG2159" s="120">
        <f>(POWER(AF2159,1/COUNTA($J$3:$J2159))-1)*360/28</f>
        <v>0.10870794921864459</v>
      </c>
    </row>
    <row r="2160" spans="20:33" x14ac:dyDescent="0.25">
      <c r="T2160" s="4">
        <f t="shared" si="341"/>
        <v>0.11244999999999999</v>
      </c>
      <c r="U2160" s="55">
        <f t="shared" si="342"/>
        <v>0</v>
      </c>
      <c r="V2160" s="55">
        <f t="shared" si="343"/>
        <v>0</v>
      </c>
      <c r="Y2160" s="55">
        <f t="shared" si="344"/>
        <v>0</v>
      </c>
      <c r="Z2160" s="55">
        <f t="shared" si="345"/>
        <v>0</v>
      </c>
      <c r="AA2160" s="55">
        <f t="shared" si="346"/>
        <v>9108916.2369551975</v>
      </c>
      <c r="AB2160" s="55">
        <f t="shared" si="347"/>
        <v>-9712254.5492930785</v>
      </c>
      <c r="AC2160" s="55">
        <f t="shared" si="348"/>
        <v>-603338.31233788095</v>
      </c>
      <c r="AD2160" s="55">
        <f t="shared" si="349"/>
        <v>0</v>
      </c>
      <c r="AE2160" s="14">
        <f t="shared" si="350"/>
        <v>1</v>
      </c>
      <c r="AF2160" s="14">
        <f>PRODUCT($AE$3:$AE2160)</f>
        <v>1.549318229084294</v>
      </c>
      <c r="AG2160" s="120">
        <f>(POWER(AF2160,1/COUNTA($J$3:$J2160))-1)*360/28</f>
        <v>0.10870794921864459</v>
      </c>
    </row>
    <row r="2161" spans="20:33" x14ac:dyDescent="0.25">
      <c r="T2161" s="4">
        <f t="shared" si="341"/>
        <v>0.11244999999999999</v>
      </c>
      <c r="U2161" s="55">
        <f t="shared" si="342"/>
        <v>0</v>
      </c>
      <c r="V2161" s="55">
        <f t="shared" si="343"/>
        <v>0</v>
      </c>
      <c r="Y2161" s="55">
        <f t="shared" si="344"/>
        <v>0</v>
      </c>
      <c r="Z2161" s="55">
        <f t="shared" si="345"/>
        <v>0</v>
      </c>
      <c r="AA2161" s="55">
        <f t="shared" si="346"/>
        <v>9108916.2369551975</v>
      </c>
      <c r="AB2161" s="55">
        <f t="shared" si="347"/>
        <v>-9712254.5492930785</v>
      </c>
      <c r="AC2161" s="55">
        <f t="shared" si="348"/>
        <v>-603338.31233788095</v>
      </c>
      <c r="AD2161" s="55">
        <f t="shared" si="349"/>
        <v>0</v>
      </c>
      <c r="AE2161" s="14">
        <f t="shared" si="350"/>
        <v>1</v>
      </c>
      <c r="AF2161" s="14">
        <f>PRODUCT($AE$3:$AE2161)</f>
        <v>1.549318229084294</v>
      </c>
      <c r="AG2161" s="120">
        <f>(POWER(AF2161,1/COUNTA($J$3:$J2161))-1)*360/28</f>
        <v>0.10870794921864459</v>
      </c>
    </row>
    <row r="2162" spans="20:33" x14ac:dyDescent="0.25">
      <c r="T2162" s="4">
        <f t="shared" si="341"/>
        <v>0.11244999999999999</v>
      </c>
      <c r="U2162" s="55">
        <f t="shared" si="342"/>
        <v>0</v>
      </c>
      <c r="V2162" s="55">
        <f t="shared" si="343"/>
        <v>0</v>
      </c>
      <c r="Y2162" s="55">
        <f t="shared" si="344"/>
        <v>0</v>
      </c>
      <c r="Z2162" s="55">
        <f t="shared" si="345"/>
        <v>0</v>
      </c>
      <c r="AA2162" s="55">
        <f t="shared" si="346"/>
        <v>9108916.2369551975</v>
      </c>
      <c r="AB2162" s="55">
        <f t="shared" si="347"/>
        <v>-9712254.5492930785</v>
      </c>
      <c r="AC2162" s="55">
        <f t="shared" si="348"/>
        <v>-603338.31233788095</v>
      </c>
      <c r="AD2162" s="55">
        <f t="shared" si="349"/>
        <v>0</v>
      </c>
      <c r="AE2162" s="14">
        <f t="shared" si="350"/>
        <v>1</v>
      </c>
      <c r="AF2162" s="14">
        <f>PRODUCT($AE$3:$AE2162)</f>
        <v>1.549318229084294</v>
      </c>
      <c r="AG2162" s="120">
        <f>(POWER(AF2162,1/COUNTA($J$3:$J2162))-1)*360/28</f>
        <v>0.10870794921864459</v>
      </c>
    </row>
    <row r="2163" spans="20:33" x14ac:dyDescent="0.25">
      <c r="T2163" s="4">
        <f t="shared" si="341"/>
        <v>0.11244999999999999</v>
      </c>
      <c r="U2163" s="55">
        <f t="shared" si="342"/>
        <v>0</v>
      </c>
      <c r="V2163" s="55">
        <f t="shared" si="343"/>
        <v>0</v>
      </c>
      <c r="Y2163" s="55">
        <f t="shared" si="344"/>
        <v>0</v>
      </c>
      <c r="Z2163" s="55">
        <f t="shared" si="345"/>
        <v>0</v>
      </c>
      <c r="AA2163" s="55">
        <f t="shared" si="346"/>
        <v>9108916.2369551975</v>
      </c>
      <c r="AB2163" s="55">
        <f t="shared" si="347"/>
        <v>-9712254.5492930785</v>
      </c>
      <c r="AC2163" s="55">
        <f t="shared" si="348"/>
        <v>-603338.31233788095</v>
      </c>
      <c r="AD2163" s="55">
        <f t="shared" si="349"/>
        <v>0</v>
      </c>
      <c r="AE2163" s="14">
        <f t="shared" si="350"/>
        <v>1</v>
      </c>
      <c r="AF2163" s="14">
        <f>PRODUCT($AE$3:$AE2163)</f>
        <v>1.549318229084294</v>
      </c>
      <c r="AG2163" s="120">
        <f>(POWER(AF2163,1/COUNTA($J$3:$J2163))-1)*360/28</f>
        <v>0.10870794921864459</v>
      </c>
    </row>
    <row r="2164" spans="20:33" x14ac:dyDescent="0.25">
      <c r="T2164" s="4">
        <f t="shared" si="341"/>
        <v>0.11244999999999999</v>
      </c>
      <c r="U2164" s="55">
        <f t="shared" si="342"/>
        <v>0</v>
      </c>
      <c r="V2164" s="55">
        <f t="shared" si="343"/>
        <v>0</v>
      </c>
      <c r="Y2164" s="55">
        <f t="shared" si="344"/>
        <v>0</v>
      </c>
      <c r="Z2164" s="55">
        <f t="shared" si="345"/>
        <v>0</v>
      </c>
      <c r="AA2164" s="55">
        <f t="shared" si="346"/>
        <v>9108916.2369551975</v>
      </c>
      <c r="AB2164" s="55">
        <f t="shared" si="347"/>
        <v>-9712254.5492930785</v>
      </c>
      <c r="AC2164" s="55">
        <f t="shared" si="348"/>
        <v>-603338.31233788095</v>
      </c>
      <c r="AD2164" s="55">
        <f t="shared" si="349"/>
        <v>0</v>
      </c>
      <c r="AE2164" s="14">
        <f t="shared" si="350"/>
        <v>1</v>
      </c>
      <c r="AF2164" s="14">
        <f>PRODUCT($AE$3:$AE2164)</f>
        <v>1.549318229084294</v>
      </c>
      <c r="AG2164" s="120">
        <f>(POWER(AF2164,1/COUNTA($J$3:$J2164))-1)*360/28</f>
        <v>0.10870794921864459</v>
      </c>
    </row>
    <row r="2165" spans="20:33" x14ac:dyDescent="0.25">
      <c r="T2165" s="4">
        <f t="shared" si="341"/>
        <v>0.11244999999999999</v>
      </c>
      <c r="U2165" s="55">
        <f t="shared" si="342"/>
        <v>0</v>
      </c>
      <c r="V2165" s="55">
        <f t="shared" si="343"/>
        <v>0</v>
      </c>
      <c r="Y2165" s="55">
        <f t="shared" si="344"/>
        <v>0</v>
      </c>
      <c r="Z2165" s="55">
        <f t="shared" si="345"/>
        <v>0</v>
      </c>
      <c r="AA2165" s="55">
        <f t="shared" si="346"/>
        <v>9108916.2369551975</v>
      </c>
      <c r="AB2165" s="55">
        <f t="shared" si="347"/>
        <v>-9712254.5492930785</v>
      </c>
      <c r="AC2165" s="55">
        <f t="shared" si="348"/>
        <v>-603338.31233788095</v>
      </c>
      <c r="AD2165" s="55">
        <f t="shared" si="349"/>
        <v>0</v>
      </c>
      <c r="AE2165" s="14">
        <f t="shared" si="350"/>
        <v>1</v>
      </c>
      <c r="AF2165" s="14">
        <f>PRODUCT($AE$3:$AE2165)</f>
        <v>1.549318229084294</v>
      </c>
      <c r="AG2165" s="120">
        <f>(POWER(AF2165,1/COUNTA($J$3:$J2165))-1)*360/28</f>
        <v>0.10870794921864459</v>
      </c>
    </row>
    <row r="2166" spans="20:33" x14ac:dyDescent="0.25">
      <c r="T2166" s="4">
        <f t="shared" si="341"/>
        <v>0.11244999999999999</v>
      </c>
      <c r="U2166" s="55">
        <f t="shared" si="342"/>
        <v>0</v>
      </c>
      <c r="V2166" s="55">
        <f t="shared" si="343"/>
        <v>0</v>
      </c>
      <c r="Y2166" s="55">
        <f t="shared" si="344"/>
        <v>0</v>
      </c>
      <c r="Z2166" s="55">
        <f t="shared" si="345"/>
        <v>0</v>
      </c>
      <c r="AA2166" s="55">
        <f t="shared" si="346"/>
        <v>9108916.2369551975</v>
      </c>
      <c r="AB2166" s="55">
        <f t="shared" si="347"/>
        <v>-9712254.5492930785</v>
      </c>
      <c r="AC2166" s="55">
        <f t="shared" si="348"/>
        <v>-603338.31233788095</v>
      </c>
      <c r="AD2166" s="55">
        <f t="shared" si="349"/>
        <v>0</v>
      </c>
      <c r="AE2166" s="14">
        <f t="shared" si="350"/>
        <v>1</v>
      </c>
      <c r="AF2166" s="14">
        <f>PRODUCT($AE$3:$AE2166)</f>
        <v>1.549318229084294</v>
      </c>
      <c r="AG2166" s="120">
        <f>(POWER(AF2166,1/COUNTA($J$3:$J2166))-1)*360/28</f>
        <v>0.10870794921864459</v>
      </c>
    </row>
    <row r="2167" spans="20:33" x14ac:dyDescent="0.25">
      <c r="T2167" s="4">
        <f t="shared" si="341"/>
        <v>0.11244999999999999</v>
      </c>
      <c r="U2167" s="55">
        <f t="shared" si="342"/>
        <v>0</v>
      </c>
      <c r="V2167" s="55">
        <f t="shared" si="343"/>
        <v>0</v>
      </c>
      <c r="Y2167" s="55">
        <f t="shared" si="344"/>
        <v>0</v>
      </c>
      <c r="Z2167" s="55">
        <f t="shared" si="345"/>
        <v>0</v>
      </c>
      <c r="AA2167" s="55">
        <f t="shared" si="346"/>
        <v>9108916.2369551975</v>
      </c>
      <c r="AB2167" s="55">
        <f t="shared" si="347"/>
        <v>-9712254.5492930785</v>
      </c>
      <c r="AC2167" s="55">
        <f t="shared" si="348"/>
        <v>-603338.31233788095</v>
      </c>
      <c r="AD2167" s="55">
        <f t="shared" si="349"/>
        <v>0</v>
      </c>
      <c r="AE2167" s="14">
        <f t="shared" si="350"/>
        <v>1</v>
      </c>
      <c r="AF2167" s="14">
        <f>PRODUCT($AE$3:$AE2167)</f>
        <v>1.549318229084294</v>
      </c>
      <c r="AG2167" s="120">
        <f>(POWER(AF2167,1/COUNTA($J$3:$J2167))-1)*360/28</f>
        <v>0.10870794921864459</v>
      </c>
    </row>
    <row r="2168" spans="20:33" x14ac:dyDescent="0.25">
      <c r="T2168" s="4">
        <f t="shared" ref="T2168:T2231" si="351">_xlfn.IFNA(INDEX($E$6:$E$24,MATCH($K2168,$C$6:$C$24,1))/100,$D$1/100)</f>
        <v>0.11244999999999999</v>
      </c>
      <c r="U2168" s="55">
        <f t="shared" ref="U2168:U2231" si="352">(-1*S2168)*T2168*Q2168/360</f>
        <v>0</v>
      </c>
      <c r="V2168" s="55">
        <f t="shared" si="343"/>
        <v>0</v>
      </c>
      <c r="Y2168" s="55">
        <f t="shared" si="344"/>
        <v>0</v>
      </c>
      <c r="Z2168" s="55">
        <f t="shared" si="345"/>
        <v>0</v>
      </c>
      <c r="AA2168" s="55">
        <f t="shared" si="346"/>
        <v>9108916.2369551975</v>
      </c>
      <c r="AB2168" s="55">
        <f t="shared" si="347"/>
        <v>-9712254.5492930785</v>
      </c>
      <c r="AC2168" s="55">
        <f t="shared" si="348"/>
        <v>-603338.31233788095</v>
      </c>
      <c r="AD2168" s="55">
        <f t="shared" si="349"/>
        <v>0</v>
      </c>
      <c r="AE2168" s="14">
        <f t="shared" si="350"/>
        <v>1</v>
      </c>
      <c r="AF2168" s="14">
        <f>PRODUCT($AE$3:$AE2168)</f>
        <v>1.549318229084294</v>
      </c>
      <c r="AG2168" s="120">
        <f>(POWER(AF2168,1/COUNTA($J$3:$J2168))-1)*360/28</f>
        <v>0.10870794921864459</v>
      </c>
    </row>
    <row r="2169" spans="20:33" x14ac:dyDescent="0.25">
      <c r="T2169" s="4">
        <f t="shared" si="351"/>
        <v>0.11244999999999999</v>
      </c>
      <c r="U2169" s="55">
        <f t="shared" si="352"/>
        <v>0</v>
      </c>
      <c r="V2169" s="55">
        <f t="shared" si="343"/>
        <v>0</v>
      </c>
      <c r="Y2169" s="55">
        <f t="shared" si="344"/>
        <v>0</v>
      </c>
      <c r="Z2169" s="55">
        <f t="shared" si="345"/>
        <v>0</v>
      </c>
      <c r="AA2169" s="55">
        <f t="shared" si="346"/>
        <v>9108916.2369551975</v>
      </c>
      <c r="AB2169" s="55">
        <f t="shared" si="347"/>
        <v>-9712254.5492930785</v>
      </c>
      <c r="AC2169" s="55">
        <f t="shared" si="348"/>
        <v>-603338.31233788095</v>
      </c>
      <c r="AD2169" s="55">
        <f t="shared" si="349"/>
        <v>0</v>
      </c>
      <c r="AE2169" s="14">
        <f t="shared" si="350"/>
        <v>1</v>
      </c>
      <c r="AF2169" s="14">
        <f>PRODUCT($AE$3:$AE2169)</f>
        <v>1.549318229084294</v>
      </c>
      <c r="AG2169" s="120">
        <f>(POWER(AF2169,1/COUNTA($J$3:$J2169))-1)*360/28</f>
        <v>0.10870794921864459</v>
      </c>
    </row>
    <row r="2170" spans="20:33" x14ac:dyDescent="0.25">
      <c r="T2170" s="4">
        <f t="shared" si="351"/>
        <v>0.11244999999999999</v>
      </c>
      <c r="U2170" s="55">
        <f t="shared" si="352"/>
        <v>0</v>
      </c>
      <c r="V2170" s="55">
        <f t="shared" si="343"/>
        <v>0</v>
      </c>
      <c r="Y2170" s="55">
        <f t="shared" si="344"/>
        <v>0</v>
      </c>
      <c r="Z2170" s="55">
        <f t="shared" si="345"/>
        <v>0</v>
      </c>
      <c r="AA2170" s="55">
        <f t="shared" si="346"/>
        <v>9108916.2369551975</v>
      </c>
      <c r="AB2170" s="55">
        <f t="shared" si="347"/>
        <v>-9712254.5492930785</v>
      </c>
      <c r="AC2170" s="55">
        <f t="shared" si="348"/>
        <v>-603338.31233788095</v>
      </c>
      <c r="AD2170" s="55">
        <f t="shared" si="349"/>
        <v>0</v>
      </c>
      <c r="AE2170" s="14">
        <f t="shared" si="350"/>
        <v>1</v>
      </c>
      <c r="AF2170" s="14">
        <f>PRODUCT($AE$3:$AE2170)</f>
        <v>1.549318229084294</v>
      </c>
      <c r="AG2170" s="120">
        <f>(POWER(AF2170,1/COUNTA($J$3:$J2170))-1)*360/28</f>
        <v>0.10870794921864459</v>
      </c>
    </row>
    <row r="2171" spans="20:33" x14ac:dyDescent="0.25">
      <c r="T2171" s="4">
        <f t="shared" si="351"/>
        <v>0.11244999999999999</v>
      </c>
      <c r="U2171" s="55">
        <f t="shared" si="352"/>
        <v>0</v>
      </c>
      <c r="V2171" s="55">
        <f t="shared" si="343"/>
        <v>0</v>
      </c>
      <c r="Y2171" s="55">
        <f t="shared" si="344"/>
        <v>0</v>
      </c>
      <c r="Z2171" s="55">
        <f t="shared" si="345"/>
        <v>0</v>
      </c>
      <c r="AA2171" s="55">
        <f t="shared" si="346"/>
        <v>9108916.2369551975</v>
      </c>
      <c r="AB2171" s="55">
        <f t="shared" si="347"/>
        <v>-9712254.5492930785</v>
      </c>
      <c r="AC2171" s="55">
        <f t="shared" si="348"/>
        <v>-603338.31233788095</v>
      </c>
      <c r="AD2171" s="55">
        <f t="shared" si="349"/>
        <v>0</v>
      </c>
      <c r="AE2171" s="14">
        <f t="shared" si="350"/>
        <v>1</v>
      </c>
      <c r="AF2171" s="14">
        <f>PRODUCT($AE$3:$AE2171)</f>
        <v>1.549318229084294</v>
      </c>
      <c r="AG2171" s="120">
        <f>(POWER(AF2171,1/COUNTA($J$3:$J2171))-1)*360/28</f>
        <v>0.10870794921864459</v>
      </c>
    </row>
    <row r="2172" spans="20:33" x14ac:dyDescent="0.25">
      <c r="T2172" s="4">
        <f t="shared" si="351"/>
        <v>0.11244999999999999</v>
      </c>
      <c r="U2172" s="55">
        <f t="shared" si="352"/>
        <v>0</v>
      </c>
      <c r="V2172" s="55">
        <f t="shared" si="343"/>
        <v>0</v>
      </c>
      <c r="Y2172" s="55">
        <f t="shared" si="344"/>
        <v>0</v>
      </c>
      <c r="Z2172" s="55">
        <f t="shared" si="345"/>
        <v>0</v>
      </c>
      <c r="AA2172" s="55">
        <f t="shared" si="346"/>
        <v>9108916.2369551975</v>
      </c>
      <c r="AB2172" s="55">
        <f t="shared" si="347"/>
        <v>-9712254.5492930785</v>
      </c>
      <c r="AC2172" s="55">
        <f t="shared" si="348"/>
        <v>-603338.31233788095</v>
      </c>
      <c r="AD2172" s="55">
        <f t="shared" si="349"/>
        <v>0</v>
      </c>
      <c r="AE2172" s="14">
        <f t="shared" si="350"/>
        <v>1</v>
      </c>
      <c r="AF2172" s="14">
        <f>PRODUCT($AE$3:$AE2172)</f>
        <v>1.549318229084294</v>
      </c>
      <c r="AG2172" s="120">
        <f>(POWER(AF2172,1/COUNTA($J$3:$J2172))-1)*360/28</f>
        <v>0.10870794921864459</v>
      </c>
    </row>
    <row r="2173" spans="20:33" x14ac:dyDescent="0.25">
      <c r="T2173" s="4">
        <f t="shared" si="351"/>
        <v>0.11244999999999999</v>
      </c>
      <c r="U2173" s="55">
        <f t="shared" si="352"/>
        <v>0</v>
      </c>
      <c r="V2173" s="55">
        <f t="shared" si="343"/>
        <v>0</v>
      </c>
      <c r="Y2173" s="55">
        <f t="shared" si="344"/>
        <v>0</v>
      </c>
      <c r="Z2173" s="55">
        <f t="shared" si="345"/>
        <v>0</v>
      </c>
      <c r="AA2173" s="55">
        <f t="shared" si="346"/>
        <v>9108916.2369551975</v>
      </c>
      <c r="AB2173" s="55">
        <f t="shared" si="347"/>
        <v>-9712254.5492930785</v>
      </c>
      <c r="AC2173" s="55">
        <f t="shared" si="348"/>
        <v>-603338.31233788095</v>
      </c>
      <c r="AD2173" s="55">
        <f t="shared" si="349"/>
        <v>0</v>
      </c>
      <c r="AE2173" s="14">
        <f t="shared" si="350"/>
        <v>1</v>
      </c>
      <c r="AF2173" s="14">
        <f>PRODUCT($AE$3:$AE2173)</f>
        <v>1.549318229084294</v>
      </c>
      <c r="AG2173" s="120">
        <f>(POWER(AF2173,1/COUNTA($J$3:$J2173))-1)*360/28</f>
        <v>0.10870794921864459</v>
      </c>
    </row>
    <row r="2174" spans="20:33" x14ac:dyDescent="0.25">
      <c r="T2174" s="4">
        <f t="shared" si="351"/>
        <v>0.11244999999999999</v>
      </c>
      <c r="U2174" s="55">
        <f t="shared" si="352"/>
        <v>0</v>
      </c>
      <c r="V2174" s="55">
        <f t="shared" si="343"/>
        <v>0</v>
      </c>
      <c r="Y2174" s="55">
        <f t="shared" si="344"/>
        <v>0</v>
      </c>
      <c r="Z2174" s="55">
        <f t="shared" si="345"/>
        <v>0</v>
      </c>
      <c r="AA2174" s="55">
        <f t="shared" si="346"/>
        <v>9108916.2369551975</v>
      </c>
      <c r="AB2174" s="55">
        <f t="shared" si="347"/>
        <v>-9712254.5492930785</v>
      </c>
      <c r="AC2174" s="55">
        <f t="shared" si="348"/>
        <v>-603338.31233788095</v>
      </c>
      <c r="AD2174" s="55">
        <f t="shared" si="349"/>
        <v>0</v>
      </c>
      <c r="AE2174" s="14">
        <f t="shared" si="350"/>
        <v>1</v>
      </c>
      <c r="AF2174" s="14">
        <f>PRODUCT($AE$3:$AE2174)</f>
        <v>1.549318229084294</v>
      </c>
      <c r="AG2174" s="120">
        <f>(POWER(AF2174,1/COUNTA($J$3:$J2174))-1)*360/28</f>
        <v>0.10870794921864459</v>
      </c>
    </row>
    <row r="2175" spans="20:33" x14ac:dyDescent="0.25">
      <c r="T2175" s="4">
        <f t="shared" si="351"/>
        <v>0.11244999999999999</v>
      </c>
      <c r="U2175" s="55">
        <f t="shared" si="352"/>
        <v>0</v>
      </c>
      <c r="V2175" s="55">
        <f t="shared" si="343"/>
        <v>0</v>
      </c>
      <c r="Y2175" s="55">
        <f t="shared" si="344"/>
        <v>0</v>
      </c>
      <c r="Z2175" s="55">
        <f t="shared" si="345"/>
        <v>0</v>
      </c>
      <c r="AA2175" s="55">
        <f t="shared" si="346"/>
        <v>9108916.2369551975</v>
      </c>
      <c r="AB2175" s="55">
        <f t="shared" si="347"/>
        <v>-9712254.5492930785</v>
      </c>
      <c r="AC2175" s="55">
        <f t="shared" si="348"/>
        <v>-603338.31233788095</v>
      </c>
      <c r="AD2175" s="55">
        <f t="shared" si="349"/>
        <v>0</v>
      </c>
      <c r="AE2175" s="14">
        <f t="shared" si="350"/>
        <v>1</v>
      </c>
      <c r="AF2175" s="14">
        <f>PRODUCT($AE$3:$AE2175)</f>
        <v>1.549318229084294</v>
      </c>
      <c r="AG2175" s="120">
        <f>(POWER(AF2175,1/COUNTA($J$3:$J2175))-1)*360/28</f>
        <v>0.10870794921864459</v>
      </c>
    </row>
    <row r="2176" spans="20:33" x14ac:dyDescent="0.25">
      <c r="T2176" s="4">
        <f t="shared" si="351"/>
        <v>0.11244999999999999</v>
      </c>
      <c r="U2176" s="55">
        <f t="shared" si="352"/>
        <v>0</v>
      </c>
      <c r="V2176" s="55">
        <f t="shared" si="343"/>
        <v>0</v>
      </c>
      <c r="Y2176" s="55">
        <f t="shared" si="344"/>
        <v>0</v>
      </c>
      <c r="Z2176" s="55">
        <f t="shared" si="345"/>
        <v>0</v>
      </c>
      <c r="AA2176" s="55">
        <f t="shared" si="346"/>
        <v>9108916.2369551975</v>
      </c>
      <c r="AB2176" s="55">
        <f t="shared" si="347"/>
        <v>-9712254.5492930785</v>
      </c>
      <c r="AC2176" s="55">
        <f t="shared" si="348"/>
        <v>-603338.31233788095</v>
      </c>
      <c r="AD2176" s="55">
        <f t="shared" si="349"/>
        <v>0</v>
      </c>
      <c r="AE2176" s="14">
        <f t="shared" si="350"/>
        <v>1</v>
      </c>
      <c r="AF2176" s="14">
        <f>PRODUCT($AE$3:$AE2176)</f>
        <v>1.549318229084294</v>
      </c>
      <c r="AG2176" s="120">
        <f>(POWER(AF2176,1/COUNTA($J$3:$J2176))-1)*360/28</f>
        <v>0.10870794921864459</v>
      </c>
    </row>
    <row r="2177" spans="20:33" x14ac:dyDescent="0.25">
      <c r="T2177" s="4">
        <f t="shared" si="351"/>
        <v>0.11244999999999999</v>
      </c>
      <c r="U2177" s="55">
        <f t="shared" si="352"/>
        <v>0</v>
      </c>
      <c r="V2177" s="55">
        <f t="shared" si="343"/>
        <v>0</v>
      </c>
      <c r="Y2177" s="55">
        <f t="shared" si="344"/>
        <v>0</v>
      </c>
      <c r="Z2177" s="55">
        <f t="shared" si="345"/>
        <v>0</v>
      </c>
      <c r="AA2177" s="55">
        <f t="shared" si="346"/>
        <v>9108916.2369551975</v>
      </c>
      <c r="AB2177" s="55">
        <f t="shared" si="347"/>
        <v>-9712254.5492930785</v>
      </c>
      <c r="AC2177" s="55">
        <f t="shared" si="348"/>
        <v>-603338.31233788095</v>
      </c>
      <c r="AD2177" s="55">
        <f t="shared" si="349"/>
        <v>0</v>
      </c>
      <c r="AE2177" s="14">
        <f t="shared" si="350"/>
        <v>1</v>
      </c>
      <c r="AF2177" s="14">
        <f>PRODUCT($AE$3:$AE2177)</f>
        <v>1.549318229084294</v>
      </c>
      <c r="AG2177" s="120">
        <f>(POWER(AF2177,1/COUNTA($J$3:$J2177))-1)*360/28</f>
        <v>0.10870794921864459</v>
      </c>
    </row>
    <row r="2178" spans="20:33" x14ac:dyDescent="0.25">
      <c r="T2178" s="4">
        <f t="shared" si="351"/>
        <v>0.11244999999999999</v>
      </c>
      <c r="U2178" s="55">
        <f t="shared" si="352"/>
        <v>0</v>
      </c>
      <c r="V2178" s="55">
        <f t="shared" si="343"/>
        <v>0</v>
      </c>
      <c r="Y2178" s="55">
        <f t="shared" si="344"/>
        <v>0</v>
      </c>
      <c r="Z2178" s="55">
        <f t="shared" si="345"/>
        <v>0</v>
      </c>
      <c r="AA2178" s="55">
        <f t="shared" si="346"/>
        <v>9108916.2369551975</v>
      </c>
      <c r="AB2178" s="55">
        <f t="shared" si="347"/>
        <v>-9712254.5492930785</v>
      </c>
      <c r="AC2178" s="55">
        <f t="shared" si="348"/>
        <v>-603338.31233788095</v>
      </c>
      <c r="AD2178" s="55">
        <f t="shared" si="349"/>
        <v>0</v>
      </c>
      <c r="AE2178" s="14">
        <f t="shared" si="350"/>
        <v>1</v>
      </c>
      <c r="AF2178" s="14">
        <f>PRODUCT($AE$3:$AE2178)</f>
        <v>1.549318229084294</v>
      </c>
      <c r="AG2178" s="120">
        <f>(POWER(AF2178,1/COUNTA($J$3:$J2178))-1)*360/28</f>
        <v>0.10870794921864459</v>
      </c>
    </row>
    <row r="2179" spans="20:33" x14ac:dyDescent="0.25">
      <c r="T2179" s="4">
        <f t="shared" si="351"/>
        <v>0.11244999999999999</v>
      </c>
      <c r="U2179" s="55">
        <f t="shared" si="352"/>
        <v>0</v>
      </c>
      <c r="V2179" s="55">
        <f t="shared" si="343"/>
        <v>0</v>
      </c>
      <c r="Y2179" s="55">
        <f t="shared" si="344"/>
        <v>0</v>
      </c>
      <c r="Z2179" s="55">
        <f t="shared" si="345"/>
        <v>0</v>
      </c>
      <c r="AA2179" s="55">
        <f t="shared" si="346"/>
        <v>9108916.2369551975</v>
      </c>
      <c r="AB2179" s="55">
        <f t="shared" si="347"/>
        <v>-9712254.5492930785</v>
      </c>
      <c r="AC2179" s="55">
        <f t="shared" si="348"/>
        <v>-603338.31233788095</v>
      </c>
      <c r="AD2179" s="55">
        <f t="shared" si="349"/>
        <v>0</v>
      </c>
      <c r="AE2179" s="14">
        <f t="shared" si="350"/>
        <v>1</v>
      </c>
      <c r="AF2179" s="14">
        <f>PRODUCT($AE$3:$AE2179)</f>
        <v>1.549318229084294</v>
      </c>
      <c r="AG2179" s="120">
        <f>(POWER(AF2179,1/COUNTA($J$3:$J2179))-1)*360/28</f>
        <v>0.10870794921864459</v>
      </c>
    </row>
    <row r="2180" spans="20:33" x14ac:dyDescent="0.25">
      <c r="T2180" s="4">
        <f t="shared" si="351"/>
        <v>0.11244999999999999</v>
      </c>
      <c r="U2180" s="55">
        <f t="shared" si="352"/>
        <v>0</v>
      </c>
      <c r="V2180" s="55">
        <f t="shared" ref="V2180:V2243" si="353">+N2180+U2180</f>
        <v>0</v>
      </c>
      <c r="Y2180" s="55">
        <f t="shared" si="344"/>
        <v>0</v>
      </c>
      <c r="Z2180" s="55">
        <f t="shared" si="345"/>
        <v>0</v>
      </c>
      <c r="AA2180" s="55">
        <f t="shared" si="346"/>
        <v>9108916.2369551975</v>
      </c>
      <c r="AB2180" s="55">
        <f t="shared" si="347"/>
        <v>-9712254.5492930785</v>
      </c>
      <c r="AC2180" s="55">
        <f t="shared" si="348"/>
        <v>-603338.31233788095</v>
      </c>
      <c r="AD2180" s="55">
        <f t="shared" si="349"/>
        <v>0</v>
      </c>
      <c r="AE2180" s="14">
        <f t="shared" si="350"/>
        <v>1</v>
      </c>
      <c r="AF2180" s="14">
        <f>PRODUCT($AE$3:$AE2180)</f>
        <v>1.549318229084294</v>
      </c>
      <c r="AG2180" s="120">
        <f>(POWER(AF2180,1/COUNTA($J$3:$J2180))-1)*360/28</f>
        <v>0.10870794921864459</v>
      </c>
    </row>
    <row r="2181" spans="20:33" x14ac:dyDescent="0.25">
      <c r="T2181" s="4">
        <f t="shared" si="351"/>
        <v>0.11244999999999999</v>
      </c>
      <c r="U2181" s="55">
        <f t="shared" si="352"/>
        <v>0</v>
      </c>
      <c r="V2181" s="55">
        <f t="shared" si="353"/>
        <v>0</v>
      </c>
      <c r="Y2181" s="55">
        <f t="shared" si="344"/>
        <v>0</v>
      </c>
      <c r="Z2181" s="55">
        <f t="shared" si="345"/>
        <v>0</v>
      </c>
      <c r="AA2181" s="55">
        <f t="shared" si="346"/>
        <v>9108916.2369551975</v>
      </c>
      <c r="AB2181" s="55">
        <f t="shared" si="347"/>
        <v>-9712254.5492930785</v>
      </c>
      <c r="AC2181" s="55">
        <f t="shared" si="348"/>
        <v>-603338.31233788095</v>
      </c>
      <c r="AD2181" s="55">
        <f t="shared" si="349"/>
        <v>0</v>
      </c>
      <c r="AE2181" s="14">
        <f t="shared" si="350"/>
        <v>1</v>
      </c>
      <c r="AF2181" s="14">
        <f>PRODUCT($AE$3:$AE2181)</f>
        <v>1.549318229084294</v>
      </c>
      <c r="AG2181" s="120">
        <f>(POWER(AF2181,1/COUNTA($J$3:$J2181))-1)*360/28</f>
        <v>0.10870794921864459</v>
      </c>
    </row>
    <row r="2182" spans="20:33" x14ac:dyDescent="0.25">
      <c r="T2182" s="4">
        <f t="shared" si="351"/>
        <v>0.11244999999999999</v>
      </c>
      <c r="U2182" s="55">
        <f t="shared" si="352"/>
        <v>0</v>
      </c>
      <c r="V2182" s="55">
        <f t="shared" si="353"/>
        <v>0</v>
      </c>
      <c r="Y2182" s="55">
        <f t="shared" ref="Y2182:Y2245" si="354">+P2182*X2182</f>
        <v>0</v>
      </c>
      <c r="Z2182" s="55">
        <f t="shared" ref="Z2182:Z2245" si="355">+S2182*$Z$2*$Q2182/360</f>
        <v>0</v>
      </c>
      <c r="AA2182" s="55">
        <f t="shared" ref="AA2182:AA2245" si="356">+AA2181*(1+$Z$2*$Q2182/360)+Z2182</f>
        <v>9108916.2369551975</v>
      </c>
      <c r="AB2182" s="55">
        <f t="shared" ref="AB2182:AB2245" si="357">+AB2181*(1+$W2182*$Q2182/360)+O2182</f>
        <v>-9712254.5492930785</v>
      </c>
      <c r="AC2182" s="55">
        <f t="shared" ref="AC2182:AC2245" si="358">+AA2182+AB2182</f>
        <v>-603338.31233788095</v>
      </c>
      <c r="AD2182" s="55">
        <f t="shared" ref="AD2182:AD2245" si="359">+AC2182*X2182</f>
        <v>0</v>
      </c>
      <c r="AE2182" s="14">
        <f t="shared" ref="AE2182:AE2245" si="360">+(1+W2182*Q2182/360)</f>
        <v>1</v>
      </c>
      <c r="AF2182" s="14">
        <f>PRODUCT($AE$3:$AE2182)</f>
        <v>1.549318229084294</v>
      </c>
      <c r="AG2182" s="120">
        <f>(POWER(AF2182,1/COUNTA($J$3:$J2182))-1)*360/28</f>
        <v>0.10870794921864459</v>
      </c>
    </row>
    <row r="2183" spans="20:33" x14ac:dyDescent="0.25">
      <c r="T2183" s="4">
        <f t="shared" si="351"/>
        <v>0.11244999999999999</v>
      </c>
      <c r="U2183" s="55">
        <f t="shared" si="352"/>
        <v>0</v>
      </c>
      <c r="V2183" s="55">
        <f t="shared" si="353"/>
        <v>0</v>
      </c>
      <c r="Y2183" s="55">
        <f t="shared" si="354"/>
        <v>0</v>
      </c>
      <c r="Z2183" s="55">
        <f t="shared" si="355"/>
        <v>0</v>
      </c>
      <c r="AA2183" s="55">
        <f t="shared" si="356"/>
        <v>9108916.2369551975</v>
      </c>
      <c r="AB2183" s="55">
        <f t="shared" si="357"/>
        <v>-9712254.5492930785</v>
      </c>
      <c r="AC2183" s="55">
        <f t="shared" si="358"/>
        <v>-603338.31233788095</v>
      </c>
      <c r="AD2183" s="55">
        <f t="shared" si="359"/>
        <v>0</v>
      </c>
      <c r="AE2183" s="14">
        <f t="shared" si="360"/>
        <v>1</v>
      </c>
      <c r="AF2183" s="14">
        <f>PRODUCT($AE$3:$AE2183)</f>
        <v>1.549318229084294</v>
      </c>
      <c r="AG2183" s="120">
        <f>(POWER(AF2183,1/COUNTA($J$3:$J2183))-1)*360/28</f>
        <v>0.10870794921864459</v>
      </c>
    </row>
    <row r="2184" spans="20:33" x14ac:dyDescent="0.25">
      <c r="T2184" s="4">
        <f t="shared" si="351"/>
        <v>0.11244999999999999</v>
      </c>
      <c r="U2184" s="55">
        <f t="shared" si="352"/>
        <v>0</v>
      </c>
      <c r="V2184" s="55">
        <f t="shared" si="353"/>
        <v>0</v>
      </c>
      <c r="Y2184" s="55">
        <f t="shared" si="354"/>
        <v>0</v>
      </c>
      <c r="Z2184" s="55">
        <f t="shared" si="355"/>
        <v>0</v>
      </c>
      <c r="AA2184" s="55">
        <f t="shared" si="356"/>
        <v>9108916.2369551975</v>
      </c>
      <c r="AB2184" s="55">
        <f t="shared" si="357"/>
        <v>-9712254.5492930785</v>
      </c>
      <c r="AC2184" s="55">
        <f t="shared" si="358"/>
        <v>-603338.31233788095</v>
      </c>
      <c r="AD2184" s="55">
        <f t="shared" si="359"/>
        <v>0</v>
      </c>
      <c r="AE2184" s="14">
        <f t="shared" si="360"/>
        <v>1</v>
      </c>
      <c r="AF2184" s="14">
        <f>PRODUCT($AE$3:$AE2184)</f>
        <v>1.549318229084294</v>
      </c>
      <c r="AG2184" s="120">
        <f>(POWER(AF2184,1/COUNTA($J$3:$J2184))-1)*360/28</f>
        <v>0.10870794921864459</v>
      </c>
    </row>
    <row r="2185" spans="20:33" x14ac:dyDescent="0.25">
      <c r="T2185" s="4">
        <f t="shared" si="351"/>
        <v>0.11244999999999999</v>
      </c>
      <c r="U2185" s="55">
        <f t="shared" si="352"/>
        <v>0</v>
      </c>
      <c r="V2185" s="55">
        <f t="shared" si="353"/>
        <v>0</v>
      </c>
      <c r="Y2185" s="55">
        <f t="shared" si="354"/>
        <v>0</v>
      </c>
      <c r="Z2185" s="55">
        <f t="shared" si="355"/>
        <v>0</v>
      </c>
      <c r="AA2185" s="55">
        <f t="shared" si="356"/>
        <v>9108916.2369551975</v>
      </c>
      <c r="AB2185" s="55">
        <f t="shared" si="357"/>
        <v>-9712254.5492930785</v>
      </c>
      <c r="AC2185" s="55">
        <f t="shared" si="358"/>
        <v>-603338.31233788095</v>
      </c>
      <c r="AD2185" s="55">
        <f t="shared" si="359"/>
        <v>0</v>
      </c>
      <c r="AE2185" s="14">
        <f t="shared" si="360"/>
        <v>1</v>
      </c>
      <c r="AF2185" s="14">
        <f>PRODUCT($AE$3:$AE2185)</f>
        <v>1.549318229084294</v>
      </c>
      <c r="AG2185" s="120">
        <f>(POWER(AF2185,1/COUNTA($J$3:$J2185))-1)*360/28</f>
        <v>0.10870794921864459</v>
      </c>
    </row>
    <row r="2186" spans="20:33" x14ac:dyDescent="0.25">
      <c r="T2186" s="4">
        <f t="shared" si="351"/>
        <v>0.11244999999999999</v>
      </c>
      <c r="U2186" s="55">
        <f t="shared" si="352"/>
        <v>0</v>
      </c>
      <c r="V2186" s="55">
        <f t="shared" si="353"/>
        <v>0</v>
      </c>
      <c r="Y2186" s="55">
        <f t="shared" si="354"/>
        <v>0</v>
      </c>
      <c r="Z2186" s="55">
        <f t="shared" si="355"/>
        <v>0</v>
      </c>
      <c r="AA2186" s="55">
        <f t="shared" si="356"/>
        <v>9108916.2369551975</v>
      </c>
      <c r="AB2186" s="55">
        <f t="shared" si="357"/>
        <v>-9712254.5492930785</v>
      </c>
      <c r="AC2186" s="55">
        <f t="shared" si="358"/>
        <v>-603338.31233788095</v>
      </c>
      <c r="AD2186" s="55">
        <f t="shared" si="359"/>
        <v>0</v>
      </c>
      <c r="AE2186" s="14">
        <f t="shared" si="360"/>
        <v>1</v>
      </c>
      <c r="AF2186" s="14">
        <f>PRODUCT($AE$3:$AE2186)</f>
        <v>1.549318229084294</v>
      </c>
      <c r="AG2186" s="120">
        <f>(POWER(AF2186,1/COUNTA($J$3:$J2186))-1)*360/28</f>
        <v>0.10870794921864459</v>
      </c>
    </row>
    <row r="2187" spans="20:33" x14ac:dyDescent="0.25">
      <c r="T2187" s="4">
        <f t="shared" si="351"/>
        <v>0.11244999999999999</v>
      </c>
      <c r="U2187" s="55">
        <f t="shared" si="352"/>
        <v>0</v>
      </c>
      <c r="V2187" s="55">
        <f t="shared" si="353"/>
        <v>0</v>
      </c>
      <c r="Y2187" s="55">
        <f t="shared" si="354"/>
        <v>0</v>
      </c>
      <c r="Z2187" s="55">
        <f t="shared" si="355"/>
        <v>0</v>
      </c>
      <c r="AA2187" s="55">
        <f t="shared" si="356"/>
        <v>9108916.2369551975</v>
      </c>
      <c r="AB2187" s="55">
        <f t="shared" si="357"/>
        <v>-9712254.5492930785</v>
      </c>
      <c r="AC2187" s="55">
        <f t="shared" si="358"/>
        <v>-603338.31233788095</v>
      </c>
      <c r="AD2187" s="55">
        <f t="shared" si="359"/>
        <v>0</v>
      </c>
      <c r="AE2187" s="14">
        <f t="shared" si="360"/>
        <v>1</v>
      </c>
      <c r="AF2187" s="14">
        <f>PRODUCT($AE$3:$AE2187)</f>
        <v>1.549318229084294</v>
      </c>
      <c r="AG2187" s="120">
        <f>(POWER(AF2187,1/COUNTA($J$3:$J2187))-1)*360/28</f>
        <v>0.10870794921864459</v>
      </c>
    </row>
    <row r="2188" spans="20:33" x14ac:dyDescent="0.25">
      <c r="T2188" s="4">
        <f t="shared" si="351"/>
        <v>0.11244999999999999</v>
      </c>
      <c r="U2188" s="55">
        <f t="shared" si="352"/>
        <v>0</v>
      </c>
      <c r="V2188" s="55">
        <f t="shared" si="353"/>
        <v>0</v>
      </c>
      <c r="Y2188" s="55">
        <f t="shared" si="354"/>
        <v>0</v>
      </c>
      <c r="Z2188" s="55">
        <f t="shared" si="355"/>
        <v>0</v>
      </c>
      <c r="AA2188" s="55">
        <f t="shared" si="356"/>
        <v>9108916.2369551975</v>
      </c>
      <c r="AB2188" s="55">
        <f t="shared" si="357"/>
        <v>-9712254.5492930785</v>
      </c>
      <c r="AC2188" s="55">
        <f t="shared" si="358"/>
        <v>-603338.31233788095</v>
      </c>
      <c r="AD2188" s="55">
        <f t="shared" si="359"/>
        <v>0</v>
      </c>
      <c r="AE2188" s="14">
        <f t="shared" si="360"/>
        <v>1</v>
      </c>
      <c r="AF2188" s="14">
        <f>PRODUCT($AE$3:$AE2188)</f>
        <v>1.549318229084294</v>
      </c>
      <c r="AG2188" s="120">
        <f>(POWER(AF2188,1/COUNTA($J$3:$J2188))-1)*360/28</f>
        <v>0.10870794921864459</v>
      </c>
    </row>
    <row r="2189" spans="20:33" x14ac:dyDescent="0.25">
      <c r="T2189" s="4">
        <f t="shared" si="351"/>
        <v>0.11244999999999999</v>
      </c>
      <c r="U2189" s="55">
        <f t="shared" si="352"/>
        <v>0</v>
      </c>
      <c r="V2189" s="55">
        <f t="shared" si="353"/>
        <v>0</v>
      </c>
      <c r="Y2189" s="55">
        <f t="shared" si="354"/>
        <v>0</v>
      </c>
      <c r="Z2189" s="55">
        <f t="shared" si="355"/>
        <v>0</v>
      </c>
      <c r="AA2189" s="55">
        <f t="shared" si="356"/>
        <v>9108916.2369551975</v>
      </c>
      <c r="AB2189" s="55">
        <f t="shared" si="357"/>
        <v>-9712254.5492930785</v>
      </c>
      <c r="AC2189" s="55">
        <f t="shared" si="358"/>
        <v>-603338.31233788095</v>
      </c>
      <c r="AD2189" s="55">
        <f t="shared" si="359"/>
        <v>0</v>
      </c>
      <c r="AE2189" s="14">
        <f t="shared" si="360"/>
        <v>1</v>
      </c>
      <c r="AF2189" s="14">
        <f>PRODUCT($AE$3:$AE2189)</f>
        <v>1.549318229084294</v>
      </c>
      <c r="AG2189" s="120">
        <f>(POWER(AF2189,1/COUNTA($J$3:$J2189))-1)*360/28</f>
        <v>0.10870794921864459</v>
      </c>
    </row>
    <row r="2190" spans="20:33" x14ac:dyDescent="0.25">
      <c r="T2190" s="4">
        <f t="shared" si="351"/>
        <v>0.11244999999999999</v>
      </c>
      <c r="U2190" s="55">
        <f t="shared" si="352"/>
        <v>0</v>
      </c>
      <c r="V2190" s="55">
        <f t="shared" si="353"/>
        <v>0</v>
      </c>
      <c r="Y2190" s="55">
        <f t="shared" si="354"/>
        <v>0</v>
      </c>
      <c r="Z2190" s="55">
        <f t="shared" si="355"/>
        <v>0</v>
      </c>
      <c r="AA2190" s="55">
        <f t="shared" si="356"/>
        <v>9108916.2369551975</v>
      </c>
      <c r="AB2190" s="55">
        <f t="shared" si="357"/>
        <v>-9712254.5492930785</v>
      </c>
      <c r="AC2190" s="55">
        <f t="shared" si="358"/>
        <v>-603338.31233788095</v>
      </c>
      <c r="AD2190" s="55">
        <f t="shared" si="359"/>
        <v>0</v>
      </c>
      <c r="AE2190" s="14">
        <f t="shared" si="360"/>
        <v>1</v>
      </c>
      <c r="AF2190" s="14">
        <f>PRODUCT($AE$3:$AE2190)</f>
        <v>1.549318229084294</v>
      </c>
      <c r="AG2190" s="120">
        <f>(POWER(AF2190,1/COUNTA($J$3:$J2190))-1)*360/28</f>
        <v>0.10870794921864459</v>
      </c>
    </row>
    <row r="2191" spans="20:33" x14ac:dyDescent="0.25">
      <c r="T2191" s="4">
        <f t="shared" si="351"/>
        <v>0.11244999999999999</v>
      </c>
      <c r="U2191" s="55">
        <f t="shared" si="352"/>
        <v>0</v>
      </c>
      <c r="V2191" s="55">
        <f t="shared" si="353"/>
        <v>0</v>
      </c>
      <c r="Y2191" s="55">
        <f t="shared" si="354"/>
        <v>0</v>
      </c>
      <c r="Z2191" s="55">
        <f t="shared" si="355"/>
        <v>0</v>
      </c>
      <c r="AA2191" s="55">
        <f t="shared" si="356"/>
        <v>9108916.2369551975</v>
      </c>
      <c r="AB2191" s="55">
        <f t="shared" si="357"/>
        <v>-9712254.5492930785</v>
      </c>
      <c r="AC2191" s="55">
        <f t="shared" si="358"/>
        <v>-603338.31233788095</v>
      </c>
      <c r="AD2191" s="55">
        <f t="shared" si="359"/>
        <v>0</v>
      </c>
      <c r="AE2191" s="14">
        <f t="shared" si="360"/>
        <v>1</v>
      </c>
      <c r="AF2191" s="14">
        <f>PRODUCT($AE$3:$AE2191)</f>
        <v>1.549318229084294</v>
      </c>
      <c r="AG2191" s="120">
        <f>(POWER(AF2191,1/COUNTA($J$3:$J2191))-1)*360/28</f>
        <v>0.10870794921864459</v>
      </c>
    </row>
    <row r="2192" spans="20:33" x14ac:dyDescent="0.25">
      <c r="T2192" s="4">
        <f t="shared" si="351"/>
        <v>0.11244999999999999</v>
      </c>
      <c r="U2192" s="55">
        <f t="shared" si="352"/>
        <v>0</v>
      </c>
      <c r="V2192" s="55">
        <f t="shared" si="353"/>
        <v>0</v>
      </c>
      <c r="Y2192" s="55">
        <f t="shared" si="354"/>
        <v>0</v>
      </c>
      <c r="Z2192" s="55">
        <f t="shared" si="355"/>
        <v>0</v>
      </c>
      <c r="AA2192" s="55">
        <f t="shared" si="356"/>
        <v>9108916.2369551975</v>
      </c>
      <c r="AB2192" s="55">
        <f t="shared" si="357"/>
        <v>-9712254.5492930785</v>
      </c>
      <c r="AC2192" s="55">
        <f t="shared" si="358"/>
        <v>-603338.31233788095</v>
      </c>
      <c r="AD2192" s="55">
        <f t="shared" si="359"/>
        <v>0</v>
      </c>
      <c r="AE2192" s="14">
        <f t="shared" si="360"/>
        <v>1</v>
      </c>
      <c r="AF2192" s="14">
        <f>PRODUCT($AE$3:$AE2192)</f>
        <v>1.549318229084294</v>
      </c>
      <c r="AG2192" s="120">
        <f>(POWER(AF2192,1/COUNTA($J$3:$J2192))-1)*360/28</f>
        <v>0.10870794921864459</v>
      </c>
    </row>
    <row r="2193" spans="20:33" x14ac:dyDescent="0.25">
      <c r="T2193" s="4">
        <f t="shared" si="351"/>
        <v>0.11244999999999999</v>
      </c>
      <c r="U2193" s="55">
        <f t="shared" si="352"/>
        <v>0</v>
      </c>
      <c r="V2193" s="55">
        <f t="shared" si="353"/>
        <v>0</v>
      </c>
      <c r="Y2193" s="55">
        <f t="shared" si="354"/>
        <v>0</v>
      </c>
      <c r="Z2193" s="55">
        <f t="shared" si="355"/>
        <v>0</v>
      </c>
      <c r="AA2193" s="55">
        <f t="shared" si="356"/>
        <v>9108916.2369551975</v>
      </c>
      <c r="AB2193" s="55">
        <f t="shared" si="357"/>
        <v>-9712254.5492930785</v>
      </c>
      <c r="AC2193" s="55">
        <f t="shared" si="358"/>
        <v>-603338.31233788095</v>
      </c>
      <c r="AD2193" s="55">
        <f t="shared" si="359"/>
        <v>0</v>
      </c>
      <c r="AE2193" s="14">
        <f t="shared" si="360"/>
        <v>1</v>
      </c>
      <c r="AF2193" s="14">
        <f>PRODUCT($AE$3:$AE2193)</f>
        <v>1.549318229084294</v>
      </c>
      <c r="AG2193" s="120">
        <f>(POWER(AF2193,1/COUNTA($J$3:$J2193))-1)*360/28</f>
        <v>0.10870794921864459</v>
      </c>
    </row>
    <row r="2194" spans="20:33" x14ac:dyDescent="0.25">
      <c r="T2194" s="4">
        <f t="shared" si="351"/>
        <v>0.11244999999999999</v>
      </c>
      <c r="U2194" s="55">
        <f t="shared" si="352"/>
        <v>0</v>
      </c>
      <c r="V2194" s="55">
        <f t="shared" si="353"/>
        <v>0</v>
      </c>
      <c r="Y2194" s="55">
        <f t="shared" si="354"/>
        <v>0</v>
      </c>
      <c r="Z2194" s="55">
        <f t="shared" si="355"/>
        <v>0</v>
      </c>
      <c r="AA2194" s="55">
        <f t="shared" si="356"/>
        <v>9108916.2369551975</v>
      </c>
      <c r="AB2194" s="55">
        <f t="shared" si="357"/>
        <v>-9712254.5492930785</v>
      </c>
      <c r="AC2194" s="55">
        <f t="shared" si="358"/>
        <v>-603338.31233788095</v>
      </c>
      <c r="AD2194" s="55">
        <f t="shared" si="359"/>
        <v>0</v>
      </c>
      <c r="AE2194" s="14">
        <f t="shared" si="360"/>
        <v>1</v>
      </c>
      <c r="AF2194" s="14">
        <f>PRODUCT($AE$3:$AE2194)</f>
        <v>1.549318229084294</v>
      </c>
      <c r="AG2194" s="120">
        <f>(POWER(AF2194,1/COUNTA($J$3:$J2194))-1)*360/28</f>
        <v>0.10870794921864459</v>
      </c>
    </row>
    <row r="2195" spans="20:33" x14ac:dyDescent="0.25">
      <c r="T2195" s="4">
        <f t="shared" si="351"/>
        <v>0.11244999999999999</v>
      </c>
      <c r="U2195" s="55">
        <f t="shared" si="352"/>
        <v>0</v>
      </c>
      <c r="V2195" s="55">
        <f t="shared" si="353"/>
        <v>0</v>
      </c>
      <c r="Y2195" s="55">
        <f t="shared" si="354"/>
        <v>0</v>
      </c>
      <c r="Z2195" s="55">
        <f t="shared" si="355"/>
        <v>0</v>
      </c>
      <c r="AA2195" s="55">
        <f t="shared" si="356"/>
        <v>9108916.2369551975</v>
      </c>
      <c r="AB2195" s="55">
        <f t="shared" si="357"/>
        <v>-9712254.5492930785</v>
      </c>
      <c r="AC2195" s="55">
        <f t="shared" si="358"/>
        <v>-603338.31233788095</v>
      </c>
      <c r="AD2195" s="55">
        <f t="shared" si="359"/>
        <v>0</v>
      </c>
      <c r="AE2195" s="14">
        <f t="shared" si="360"/>
        <v>1</v>
      </c>
      <c r="AF2195" s="14">
        <f>PRODUCT($AE$3:$AE2195)</f>
        <v>1.549318229084294</v>
      </c>
      <c r="AG2195" s="120">
        <f>(POWER(AF2195,1/COUNTA($J$3:$J2195))-1)*360/28</f>
        <v>0.10870794921864459</v>
      </c>
    </row>
    <row r="2196" spans="20:33" x14ac:dyDescent="0.25">
      <c r="T2196" s="4">
        <f t="shared" si="351"/>
        <v>0.11244999999999999</v>
      </c>
      <c r="U2196" s="55">
        <f t="shared" si="352"/>
        <v>0</v>
      </c>
      <c r="V2196" s="55">
        <f t="shared" si="353"/>
        <v>0</v>
      </c>
      <c r="Y2196" s="55">
        <f t="shared" si="354"/>
        <v>0</v>
      </c>
      <c r="Z2196" s="55">
        <f t="shared" si="355"/>
        <v>0</v>
      </c>
      <c r="AA2196" s="55">
        <f t="shared" si="356"/>
        <v>9108916.2369551975</v>
      </c>
      <c r="AB2196" s="55">
        <f t="shared" si="357"/>
        <v>-9712254.5492930785</v>
      </c>
      <c r="AC2196" s="55">
        <f t="shared" si="358"/>
        <v>-603338.31233788095</v>
      </c>
      <c r="AD2196" s="55">
        <f t="shared" si="359"/>
        <v>0</v>
      </c>
      <c r="AE2196" s="14">
        <f t="shared" si="360"/>
        <v>1</v>
      </c>
      <c r="AF2196" s="14">
        <f>PRODUCT($AE$3:$AE2196)</f>
        <v>1.549318229084294</v>
      </c>
      <c r="AG2196" s="120">
        <f>(POWER(AF2196,1/COUNTA($J$3:$J2196))-1)*360/28</f>
        <v>0.10870794921864459</v>
      </c>
    </row>
    <row r="2197" spans="20:33" x14ac:dyDescent="0.25">
      <c r="T2197" s="4">
        <f t="shared" si="351"/>
        <v>0.11244999999999999</v>
      </c>
      <c r="U2197" s="55">
        <f t="shared" si="352"/>
        <v>0</v>
      </c>
      <c r="V2197" s="55">
        <f t="shared" si="353"/>
        <v>0</v>
      </c>
      <c r="Y2197" s="55">
        <f t="shared" si="354"/>
        <v>0</v>
      </c>
      <c r="Z2197" s="55">
        <f t="shared" si="355"/>
        <v>0</v>
      </c>
      <c r="AA2197" s="55">
        <f t="shared" si="356"/>
        <v>9108916.2369551975</v>
      </c>
      <c r="AB2197" s="55">
        <f t="shared" si="357"/>
        <v>-9712254.5492930785</v>
      </c>
      <c r="AC2197" s="55">
        <f t="shared" si="358"/>
        <v>-603338.31233788095</v>
      </c>
      <c r="AD2197" s="55">
        <f t="shared" si="359"/>
        <v>0</v>
      </c>
      <c r="AE2197" s="14">
        <f t="shared" si="360"/>
        <v>1</v>
      </c>
      <c r="AF2197" s="14">
        <f>PRODUCT($AE$3:$AE2197)</f>
        <v>1.549318229084294</v>
      </c>
      <c r="AG2197" s="120">
        <f>(POWER(AF2197,1/COUNTA($J$3:$J2197))-1)*360/28</f>
        <v>0.10870794921864459</v>
      </c>
    </row>
    <row r="2198" spans="20:33" x14ac:dyDescent="0.25">
      <c r="T2198" s="4">
        <f t="shared" si="351"/>
        <v>0.11244999999999999</v>
      </c>
      <c r="U2198" s="55">
        <f t="shared" si="352"/>
        <v>0</v>
      </c>
      <c r="V2198" s="55">
        <f t="shared" si="353"/>
        <v>0</v>
      </c>
      <c r="Y2198" s="55">
        <f t="shared" si="354"/>
        <v>0</v>
      </c>
      <c r="Z2198" s="55">
        <f t="shared" si="355"/>
        <v>0</v>
      </c>
      <c r="AA2198" s="55">
        <f t="shared" si="356"/>
        <v>9108916.2369551975</v>
      </c>
      <c r="AB2198" s="55">
        <f t="shared" si="357"/>
        <v>-9712254.5492930785</v>
      </c>
      <c r="AC2198" s="55">
        <f t="shared" si="358"/>
        <v>-603338.31233788095</v>
      </c>
      <c r="AD2198" s="55">
        <f t="shared" si="359"/>
        <v>0</v>
      </c>
      <c r="AE2198" s="14">
        <f t="shared" si="360"/>
        <v>1</v>
      </c>
      <c r="AF2198" s="14">
        <f>PRODUCT($AE$3:$AE2198)</f>
        <v>1.549318229084294</v>
      </c>
      <c r="AG2198" s="120">
        <f>(POWER(AF2198,1/COUNTA($J$3:$J2198))-1)*360/28</f>
        <v>0.10870794921864459</v>
      </c>
    </row>
    <row r="2199" spans="20:33" x14ac:dyDescent="0.25">
      <c r="T2199" s="4">
        <f t="shared" si="351"/>
        <v>0.11244999999999999</v>
      </c>
      <c r="U2199" s="55">
        <f t="shared" si="352"/>
        <v>0</v>
      </c>
      <c r="V2199" s="55">
        <f t="shared" si="353"/>
        <v>0</v>
      </c>
      <c r="Y2199" s="55">
        <f t="shared" si="354"/>
        <v>0</v>
      </c>
      <c r="Z2199" s="55">
        <f t="shared" si="355"/>
        <v>0</v>
      </c>
      <c r="AA2199" s="55">
        <f t="shared" si="356"/>
        <v>9108916.2369551975</v>
      </c>
      <c r="AB2199" s="55">
        <f t="shared" si="357"/>
        <v>-9712254.5492930785</v>
      </c>
      <c r="AC2199" s="55">
        <f t="shared" si="358"/>
        <v>-603338.31233788095</v>
      </c>
      <c r="AD2199" s="55">
        <f t="shared" si="359"/>
        <v>0</v>
      </c>
      <c r="AE2199" s="14">
        <f t="shared" si="360"/>
        <v>1</v>
      </c>
      <c r="AF2199" s="14">
        <f>PRODUCT($AE$3:$AE2199)</f>
        <v>1.549318229084294</v>
      </c>
      <c r="AG2199" s="120">
        <f>(POWER(AF2199,1/COUNTA($J$3:$J2199))-1)*360/28</f>
        <v>0.10870794921864459</v>
      </c>
    </row>
    <row r="2200" spans="20:33" x14ac:dyDescent="0.25">
      <c r="T2200" s="4">
        <f t="shared" si="351"/>
        <v>0.11244999999999999</v>
      </c>
      <c r="U2200" s="55">
        <f t="shared" si="352"/>
        <v>0</v>
      </c>
      <c r="V2200" s="55">
        <f t="shared" si="353"/>
        <v>0</v>
      </c>
      <c r="Y2200" s="55">
        <f t="shared" si="354"/>
        <v>0</v>
      </c>
      <c r="Z2200" s="55">
        <f t="shared" si="355"/>
        <v>0</v>
      </c>
      <c r="AA2200" s="55">
        <f t="shared" si="356"/>
        <v>9108916.2369551975</v>
      </c>
      <c r="AB2200" s="55">
        <f t="shared" si="357"/>
        <v>-9712254.5492930785</v>
      </c>
      <c r="AC2200" s="55">
        <f t="shared" si="358"/>
        <v>-603338.31233788095</v>
      </c>
      <c r="AD2200" s="55">
        <f t="shared" si="359"/>
        <v>0</v>
      </c>
      <c r="AE2200" s="14">
        <f t="shared" si="360"/>
        <v>1</v>
      </c>
      <c r="AF2200" s="14">
        <f>PRODUCT($AE$3:$AE2200)</f>
        <v>1.549318229084294</v>
      </c>
      <c r="AG2200" s="120">
        <f>(POWER(AF2200,1/COUNTA($J$3:$J2200))-1)*360/28</f>
        <v>0.10870794921864459</v>
      </c>
    </row>
    <row r="2201" spans="20:33" x14ac:dyDescent="0.25">
      <c r="T2201" s="4">
        <f t="shared" si="351"/>
        <v>0.11244999999999999</v>
      </c>
      <c r="U2201" s="55">
        <f t="shared" si="352"/>
        <v>0</v>
      </c>
      <c r="V2201" s="55">
        <f t="shared" si="353"/>
        <v>0</v>
      </c>
      <c r="Y2201" s="55">
        <f t="shared" si="354"/>
        <v>0</v>
      </c>
      <c r="Z2201" s="55">
        <f t="shared" si="355"/>
        <v>0</v>
      </c>
      <c r="AA2201" s="55">
        <f t="shared" si="356"/>
        <v>9108916.2369551975</v>
      </c>
      <c r="AB2201" s="55">
        <f t="shared" si="357"/>
        <v>-9712254.5492930785</v>
      </c>
      <c r="AC2201" s="55">
        <f t="shared" si="358"/>
        <v>-603338.31233788095</v>
      </c>
      <c r="AD2201" s="55">
        <f t="shared" si="359"/>
        <v>0</v>
      </c>
      <c r="AE2201" s="14">
        <f t="shared" si="360"/>
        <v>1</v>
      </c>
      <c r="AF2201" s="14">
        <f>PRODUCT($AE$3:$AE2201)</f>
        <v>1.549318229084294</v>
      </c>
      <c r="AG2201" s="120">
        <f>(POWER(AF2201,1/COUNTA($J$3:$J2201))-1)*360/28</f>
        <v>0.10870794921864459</v>
      </c>
    </row>
    <row r="2202" spans="20:33" x14ac:dyDescent="0.25">
      <c r="T2202" s="4">
        <f t="shared" si="351"/>
        <v>0.11244999999999999</v>
      </c>
      <c r="U2202" s="55">
        <f t="shared" si="352"/>
        <v>0</v>
      </c>
      <c r="V2202" s="55">
        <f t="shared" si="353"/>
        <v>0</v>
      </c>
      <c r="Y2202" s="55">
        <f t="shared" si="354"/>
        <v>0</v>
      </c>
      <c r="Z2202" s="55">
        <f t="shared" si="355"/>
        <v>0</v>
      </c>
      <c r="AA2202" s="55">
        <f t="shared" si="356"/>
        <v>9108916.2369551975</v>
      </c>
      <c r="AB2202" s="55">
        <f t="shared" si="357"/>
        <v>-9712254.5492930785</v>
      </c>
      <c r="AC2202" s="55">
        <f t="shared" si="358"/>
        <v>-603338.31233788095</v>
      </c>
      <c r="AD2202" s="55">
        <f t="shared" si="359"/>
        <v>0</v>
      </c>
      <c r="AE2202" s="14">
        <f t="shared" si="360"/>
        <v>1</v>
      </c>
      <c r="AF2202" s="14">
        <f>PRODUCT($AE$3:$AE2202)</f>
        <v>1.549318229084294</v>
      </c>
      <c r="AG2202" s="120">
        <f>(POWER(AF2202,1/COUNTA($J$3:$J2202))-1)*360/28</f>
        <v>0.10870794921864459</v>
      </c>
    </row>
    <row r="2203" spans="20:33" x14ac:dyDescent="0.25">
      <c r="T2203" s="4">
        <f t="shared" si="351"/>
        <v>0.11244999999999999</v>
      </c>
      <c r="U2203" s="55">
        <f t="shared" si="352"/>
        <v>0</v>
      </c>
      <c r="V2203" s="55">
        <f t="shared" si="353"/>
        <v>0</v>
      </c>
      <c r="Y2203" s="55">
        <f t="shared" si="354"/>
        <v>0</v>
      </c>
      <c r="Z2203" s="55">
        <f t="shared" si="355"/>
        <v>0</v>
      </c>
      <c r="AA2203" s="55">
        <f t="shared" si="356"/>
        <v>9108916.2369551975</v>
      </c>
      <c r="AB2203" s="55">
        <f t="shared" si="357"/>
        <v>-9712254.5492930785</v>
      </c>
      <c r="AC2203" s="55">
        <f t="shared" si="358"/>
        <v>-603338.31233788095</v>
      </c>
      <c r="AD2203" s="55">
        <f t="shared" si="359"/>
        <v>0</v>
      </c>
      <c r="AE2203" s="14">
        <f t="shared" si="360"/>
        <v>1</v>
      </c>
      <c r="AF2203" s="14">
        <f>PRODUCT($AE$3:$AE2203)</f>
        <v>1.549318229084294</v>
      </c>
      <c r="AG2203" s="120">
        <f>(POWER(AF2203,1/COUNTA($J$3:$J2203))-1)*360/28</f>
        <v>0.10870794921864459</v>
      </c>
    </row>
    <row r="2204" spans="20:33" x14ac:dyDescent="0.25">
      <c r="T2204" s="4">
        <f t="shared" si="351"/>
        <v>0.11244999999999999</v>
      </c>
      <c r="U2204" s="55">
        <f t="shared" si="352"/>
        <v>0</v>
      </c>
      <c r="V2204" s="55">
        <f t="shared" si="353"/>
        <v>0</v>
      </c>
      <c r="Y2204" s="55">
        <f t="shared" si="354"/>
        <v>0</v>
      </c>
      <c r="Z2204" s="55">
        <f t="shared" si="355"/>
        <v>0</v>
      </c>
      <c r="AA2204" s="55">
        <f t="shared" si="356"/>
        <v>9108916.2369551975</v>
      </c>
      <c r="AB2204" s="55">
        <f t="shared" si="357"/>
        <v>-9712254.5492930785</v>
      </c>
      <c r="AC2204" s="55">
        <f t="shared" si="358"/>
        <v>-603338.31233788095</v>
      </c>
      <c r="AD2204" s="55">
        <f t="shared" si="359"/>
        <v>0</v>
      </c>
      <c r="AE2204" s="14">
        <f t="shared" si="360"/>
        <v>1</v>
      </c>
      <c r="AF2204" s="14">
        <f>PRODUCT($AE$3:$AE2204)</f>
        <v>1.549318229084294</v>
      </c>
      <c r="AG2204" s="120">
        <f>(POWER(AF2204,1/COUNTA($J$3:$J2204))-1)*360/28</f>
        <v>0.10870794921864459</v>
      </c>
    </row>
    <row r="2205" spans="20:33" x14ac:dyDescent="0.25">
      <c r="T2205" s="4">
        <f t="shared" si="351"/>
        <v>0.11244999999999999</v>
      </c>
      <c r="U2205" s="55">
        <f t="shared" si="352"/>
        <v>0</v>
      </c>
      <c r="V2205" s="55">
        <f t="shared" si="353"/>
        <v>0</v>
      </c>
      <c r="Y2205" s="55">
        <f t="shared" si="354"/>
        <v>0</v>
      </c>
      <c r="Z2205" s="55">
        <f t="shared" si="355"/>
        <v>0</v>
      </c>
      <c r="AA2205" s="55">
        <f t="shared" si="356"/>
        <v>9108916.2369551975</v>
      </c>
      <c r="AB2205" s="55">
        <f t="shared" si="357"/>
        <v>-9712254.5492930785</v>
      </c>
      <c r="AC2205" s="55">
        <f t="shared" si="358"/>
        <v>-603338.31233788095</v>
      </c>
      <c r="AD2205" s="55">
        <f t="shared" si="359"/>
        <v>0</v>
      </c>
      <c r="AE2205" s="14">
        <f t="shared" si="360"/>
        <v>1</v>
      </c>
      <c r="AF2205" s="14">
        <f>PRODUCT($AE$3:$AE2205)</f>
        <v>1.549318229084294</v>
      </c>
      <c r="AG2205" s="120">
        <f>(POWER(AF2205,1/COUNTA($J$3:$J2205))-1)*360/28</f>
        <v>0.10870794921864459</v>
      </c>
    </row>
    <row r="2206" spans="20:33" x14ac:dyDescent="0.25">
      <c r="T2206" s="4">
        <f t="shared" si="351"/>
        <v>0.11244999999999999</v>
      </c>
      <c r="U2206" s="55">
        <f t="shared" si="352"/>
        <v>0</v>
      </c>
      <c r="V2206" s="55">
        <f t="shared" si="353"/>
        <v>0</v>
      </c>
      <c r="Y2206" s="55">
        <f t="shared" si="354"/>
        <v>0</v>
      </c>
      <c r="Z2206" s="55">
        <f t="shared" si="355"/>
        <v>0</v>
      </c>
      <c r="AA2206" s="55">
        <f t="shared" si="356"/>
        <v>9108916.2369551975</v>
      </c>
      <c r="AB2206" s="55">
        <f t="shared" si="357"/>
        <v>-9712254.5492930785</v>
      </c>
      <c r="AC2206" s="55">
        <f t="shared" si="358"/>
        <v>-603338.31233788095</v>
      </c>
      <c r="AD2206" s="55">
        <f t="shared" si="359"/>
        <v>0</v>
      </c>
      <c r="AE2206" s="14">
        <f t="shared" si="360"/>
        <v>1</v>
      </c>
      <c r="AF2206" s="14">
        <f>PRODUCT($AE$3:$AE2206)</f>
        <v>1.549318229084294</v>
      </c>
      <c r="AG2206" s="120">
        <f>(POWER(AF2206,1/COUNTA($J$3:$J2206))-1)*360/28</f>
        <v>0.10870794921864459</v>
      </c>
    </row>
    <row r="2207" spans="20:33" x14ac:dyDescent="0.25">
      <c r="T2207" s="4">
        <f t="shared" si="351"/>
        <v>0.11244999999999999</v>
      </c>
      <c r="U2207" s="55">
        <f t="shared" si="352"/>
        <v>0</v>
      </c>
      <c r="V2207" s="55">
        <f t="shared" si="353"/>
        <v>0</v>
      </c>
      <c r="Y2207" s="55">
        <f t="shared" si="354"/>
        <v>0</v>
      </c>
      <c r="Z2207" s="55">
        <f t="shared" si="355"/>
        <v>0</v>
      </c>
      <c r="AA2207" s="55">
        <f t="shared" si="356"/>
        <v>9108916.2369551975</v>
      </c>
      <c r="AB2207" s="55">
        <f t="shared" si="357"/>
        <v>-9712254.5492930785</v>
      </c>
      <c r="AC2207" s="55">
        <f t="shared" si="358"/>
        <v>-603338.31233788095</v>
      </c>
      <c r="AD2207" s="55">
        <f t="shared" si="359"/>
        <v>0</v>
      </c>
      <c r="AE2207" s="14">
        <f t="shared" si="360"/>
        <v>1</v>
      </c>
      <c r="AF2207" s="14">
        <f>PRODUCT($AE$3:$AE2207)</f>
        <v>1.549318229084294</v>
      </c>
      <c r="AG2207" s="120">
        <f>(POWER(AF2207,1/COUNTA($J$3:$J2207))-1)*360/28</f>
        <v>0.10870794921864459</v>
      </c>
    </row>
    <row r="2208" spans="20:33" x14ac:dyDescent="0.25">
      <c r="T2208" s="4">
        <f t="shared" si="351"/>
        <v>0.11244999999999999</v>
      </c>
      <c r="U2208" s="55">
        <f t="shared" si="352"/>
        <v>0</v>
      </c>
      <c r="V2208" s="55">
        <f t="shared" si="353"/>
        <v>0</v>
      </c>
      <c r="Y2208" s="55">
        <f t="shared" si="354"/>
        <v>0</v>
      </c>
      <c r="Z2208" s="55">
        <f t="shared" si="355"/>
        <v>0</v>
      </c>
      <c r="AA2208" s="55">
        <f t="shared" si="356"/>
        <v>9108916.2369551975</v>
      </c>
      <c r="AB2208" s="55">
        <f t="shared" si="357"/>
        <v>-9712254.5492930785</v>
      </c>
      <c r="AC2208" s="55">
        <f t="shared" si="358"/>
        <v>-603338.31233788095</v>
      </c>
      <c r="AD2208" s="55">
        <f t="shared" si="359"/>
        <v>0</v>
      </c>
      <c r="AE2208" s="14">
        <f t="shared" si="360"/>
        <v>1</v>
      </c>
      <c r="AF2208" s="14">
        <f>PRODUCT($AE$3:$AE2208)</f>
        <v>1.549318229084294</v>
      </c>
      <c r="AG2208" s="120">
        <f>(POWER(AF2208,1/COUNTA($J$3:$J2208))-1)*360/28</f>
        <v>0.10870794921864459</v>
      </c>
    </row>
    <row r="2209" spans="20:33" x14ac:dyDescent="0.25">
      <c r="T2209" s="4">
        <f t="shared" si="351"/>
        <v>0.11244999999999999</v>
      </c>
      <c r="U2209" s="55">
        <f t="shared" si="352"/>
        <v>0</v>
      </c>
      <c r="V2209" s="55">
        <f t="shared" si="353"/>
        <v>0</v>
      </c>
      <c r="Y2209" s="55">
        <f t="shared" si="354"/>
        <v>0</v>
      </c>
      <c r="Z2209" s="55">
        <f t="shared" si="355"/>
        <v>0</v>
      </c>
      <c r="AA2209" s="55">
        <f t="shared" si="356"/>
        <v>9108916.2369551975</v>
      </c>
      <c r="AB2209" s="55">
        <f t="shared" si="357"/>
        <v>-9712254.5492930785</v>
      </c>
      <c r="AC2209" s="55">
        <f t="shared" si="358"/>
        <v>-603338.31233788095</v>
      </c>
      <c r="AD2209" s="55">
        <f t="shared" si="359"/>
        <v>0</v>
      </c>
      <c r="AE2209" s="14">
        <f t="shared" si="360"/>
        <v>1</v>
      </c>
      <c r="AF2209" s="14">
        <f>PRODUCT($AE$3:$AE2209)</f>
        <v>1.549318229084294</v>
      </c>
      <c r="AG2209" s="120">
        <f>(POWER(AF2209,1/COUNTA($J$3:$J2209))-1)*360/28</f>
        <v>0.10870794921864459</v>
      </c>
    </row>
    <row r="2210" spans="20:33" x14ac:dyDescent="0.25">
      <c r="T2210" s="4">
        <f t="shared" si="351"/>
        <v>0.11244999999999999</v>
      </c>
      <c r="U2210" s="55">
        <f t="shared" si="352"/>
        <v>0</v>
      </c>
      <c r="V2210" s="55">
        <f t="shared" si="353"/>
        <v>0</v>
      </c>
      <c r="Y2210" s="55">
        <f t="shared" si="354"/>
        <v>0</v>
      </c>
      <c r="Z2210" s="55">
        <f t="shared" si="355"/>
        <v>0</v>
      </c>
      <c r="AA2210" s="55">
        <f t="shared" si="356"/>
        <v>9108916.2369551975</v>
      </c>
      <c r="AB2210" s="55">
        <f t="shared" si="357"/>
        <v>-9712254.5492930785</v>
      </c>
      <c r="AC2210" s="55">
        <f t="shared" si="358"/>
        <v>-603338.31233788095</v>
      </c>
      <c r="AD2210" s="55">
        <f t="shared" si="359"/>
        <v>0</v>
      </c>
      <c r="AE2210" s="14">
        <f t="shared" si="360"/>
        <v>1</v>
      </c>
      <c r="AF2210" s="14">
        <f>PRODUCT($AE$3:$AE2210)</f>
        <v>1.549318229084294</v>
      </c>
      <c r="AG2210" s="120">
        <f>(POWER(AF2210,1/COUNTA($J$3:$J2210))-1)*360/28</f>
        <v>0.10870794921864459</v>
      </c>
    </row>
    <row r="2211" spans="20:33" x14ac:dyDescent="0.25">
      <c r="T2211" s="4">
        <f t="shared" si="351"/>
        <v>0.11244999999999999</v>
      </c>
      <c r="U2211" s="55">
        <f t="shared" si="352"/>
        <v>0</v>
      </c>
      <c r="V2211" s="55">
        <f t="shared" si="353"/>
        <v>0</v>
      </c>
      <c r="Y2211" s="55">
        <f t="shared" si="354"/>
        <v>0</v>
      </c>
      <c r="Z2211" s="55">
        <f t="shared" si="355"/>
        <v>0</v>
      </c>
      <c r="AA2211" s="55">
        <f t="shared" si="356"/>
        <v>9108916.2369551975</v>
      </c>
      <c r="AB2211" s="55">
        <f t="shared" si="357"/>
        <v>-9712254.5492930785</v>
      </c>
      <c r="AC2211" s="55">
        <f t="shared" si="358"/>
        <v>-603338.31233788095</v>
      </c>
      <c r="AD2211" s="55">
        <f t="shared" si="359"/>
        <v>0</v>
      </c>
      <c r="AE2211" s="14">
        <f t="shared" si="360"/>
        <v>1</v>
      </c>
      <c r="AF2211" s="14">
        <f>PRODUCT($AE$3:$AE2211)</f>
        <v>1.549318229084294</v>
      </c>
      <c r="AG2211" s="120">
        <f>(POWER(AF2211,1/COUNTA($J$3:$J2211))-1)*360/28</f>
        <v>0.10870794921864459</v>
      </c>
    </row>
    <row r="2212" spans="20:33" x14ac:dyDescent="0.25">
      <c r="T2212" s="4">
        <f t="shared" si="351"/>
        <v>0.11244999999999999</v>
      </c>
      <c r="U2212" s="55">
        <f t="shared" si="352"/>
        <v>0</v>
      </c>
      <c r="V2212" s="55">
        <f t="shared" si="353"/>
        <v>0</v>
      </c>
      <c r="Y2212" s="55">
        <f t="shared" si="354"/>
        <v>0</v>
      </c>
      <c r="Z2212" s="55">
        <f t="shared" si="355"/>
        <v>0</v>
      </c>
      <c r="AA2212" s="55">
        <f t="shared" si="356"/>
        <v>9108916.2369551975</v>
      </c>
      <c r="AB2212" s="55">
        <f t="shared" si="357"/>
        <v>-9712254.5492930785</v>
      </c>
      <c r="AC2212" s="55">
        <f t="shared" si="358"/>
        <v>-603338.31233788095</v>
      </c>
      <c r="AD2212" s="55">
        <f t="shared" si="359"/>
        <v>0</v>
      </c>
      <c r="AE2212" s="14">
        <f t="shared" si="360"/>
        <v>1</v>
      </c>
      <c r="AF2212" s="14">
        <f>PRODUCT($AE$3:$AE2212)</f>
        <v>1.549318229084294</v>
      </c>
      <c r="AG2212" s="120">
        <f>(POWER(AF2212,1/COUNTA($J$3:$J2212))-1)*360/28</f>
        <v>0.10870794921864459</v>
      </c>
    </row>
    <row r="2213" spans="20:33" x14ac:dyDescent="0.25">
      <c r="T2213" s="4">
        <f t="shared" si="351"/>
        <v>0.11244999999999999</v>
      </c>
      <c r="U2213" s="55">
        <f t="shared" si="352"/>
        <v>0</v>
      </c>
      <c r="V2213" s="55">
        <f t="shared" si="353"/>
        <v>0</v>
      </c>
      <c r="Y2213" s="55">
        <f t="shared" si="354"/>
        <v>0</v>
      </c>
      <c r="Z2213" s="55">
        <f t="shared" si="355"/>
        <v>0</v>
      </c>
      <c r="AA2213" s="55">
        <f t="shared" si="356"/>
        <v>9108916.2369551975</v>
      </c>
      <c r="AB2213" s="55">
        <f t="shared" si="357"/>
        <v>-9712254.5492930785</v>
      </c>
      <c r="AC2213" s="55">
        <f t="shared" si="358"/>
        <v>-603338.31233788095</v>
      </c>
      <c r="AD2213" s="55">
        <f t="shared" si="359"/>
        <v>0</v>
      </c>
      <c r="AE2213" s="14">
        <f t="shared" si="360"/>
        <v>1</v>
      </c>
      <c r="AF2213" s="14">
        <f>PRODUCT($AE$3:$AE2213)</f>
        <v>1.549318229084294</v>
      </c>
      <c r="AG2213" s="120">
        <f>(POWER(AF2213,1/COUNTA($J$3:$J2213))-1)*360/28</f>
        <v>0.10870794921864459</v>
      </c>
    </row>
    <row r="2214" spans="20:33" x14ac:dyDescent="0.25">
      <c r="T2214" s="4">
        <f t="shared" si="351"/>
        <v>0.11244999999999999</v>
      </c>
      <c r="U2214" s="55">
        <f t="shared" si="352"/>
        <v>0</v>
      </c>
      <c r="V2214" s="55">
        <f t="shared" si="353"/>
        <v>0</v>
      </c>
      <c r="Y2214" s="55">
        <f t="shared" si="354"/>
        <v>0</v>
      </c>
      <c r="Z2214" s="55">
        <f t="shared" si="355"/>
        <v>0</v>
      </c>
      <c r="AA2214" s="55">
        <f t="shared" si="356"/>
        <v>9108916.2369551975</v>
      </c>
      <c r="AB2214" s="55">
        <f t="shared" si="357"/>
        <v>-9712254.5492930785</v>
      </c>
      <c r="AC2214" s="55">
        <f t="shared" si="358"/>
        <v>-603338.31233788095</v>
      </c>
      <c r="AD2214" s="55">
        <f t="shared" si="359"/>
        <v>0</v>
      </c>
      <c r="AE2214" s="14">
        <f t="shared" si="360"/>
        <v>1</v>
      </c>
      <c r="AF2214" s="14">
        <f>PRODUCT($AE$3:$AE2214)</f>
        <v>1.549318229084294</v>
      </c>
      <c r="AG2214" s="120">
        <f>(POWER(AF2214,1/COUNTA($J$3:$J2214))-1)*360/28</f>
        <v>0.10870794921864459</v>
      </c>
    </row>
    <row r="2215" spans="20:33" x14ac:dyDescent="0.25">
      <c r="T2215" s="4">
        <f t="shared" si="351"/>
        <v>0.11244999999999999</v>
      </c>
      <c r="U2215" s="55">
        <f t="shared" si="352"/>
        <v>0</v>
      </c>
      <c r="V2215" s="55">
        <f t="shared" si="353"/>
        <v>0</v>
      </c>
      <c r="Y2215" s="55">
        <f t="shared" si="354"/>
        <v>0</v>
      </c>
      <c r="Z2215" s="55">
        <f t="shared" si="355"/>
        <v>0</v>
      </c>
      <c r="AA2215" s="55">
        <f t="shared" si="356"/>
        <v>9108916.2369551975</v>
      </c>
      <c r="AB2215" s="55">
        <f t="shared" si="357"/>
        <v>-9712254.5492930785</v>
      </c>
      <c r="AC2215" s="55">
        <f t="shared" si="358"/>
        <v>-603338.31233788095</v>
      </c>
      <c r="AD2215" s="55">
        <f t="shared" si="359"/>
        <v>0</v>
      </c>
      <c r="AE2215" s="14">
        <f t="shared" si="360"/>
        <v>1</v>
      </c>
      <c r="AF2215" s="14">
        <f>PRODUCT($AE$3:$AE2215)</f>
        <v>1.549318229084294</v>
      </c>
      <c r="AG2215" s="120">
        <f>(POWER(AF2215,1/COUNTA($J$3:$J2215))-1)*360/28</f>
        <v>0.10870794921864459</v>
      </c>
    </row>
    <row r="2216" spans="20:33" x14ac:dyDescent="0.25">
      <c r="T2216" s="4">
        <f t="shared" si="351"/>
        <v>0.11244999999999999</v>
      </c>
      <c r="U2216" s="55">
        <f t="shared" si="352"/>
        <v>0</v>
      </c>
      <c r="V2216" s="55">
        <f t="shared" si="353"/>
        <v>0</v>
      </c>
      <c r="Y2216" s="55">
        <f t="shared" si="354"/>
        <v>0</v>
      </c>
      <c r="Z2216" s="55">
        <f t="shared" si="355"/>
        <v>0</v>
      </c>
      <c r="AA2216" s="55">
        <f t="shared" si="356"/>
        <v>9108916.2369551975</v>
      </c>
      <c r="AB2216" s="55">
        <f t="shared" si="357"/>
        <v>-9712254.5492930785</v>
      </c>
      <c r="AC2216" s="55">
        <f t="shared" si="358"/>
        <v>-603338.31233788095</v>
      </c>
      <c r="AD2216" s="55">
        <f t="shared" si="359"/>
        <v>0</v>
      </c>
      <c r="AE2216" s="14">
        <f t="shared" si="360"/>
        <v>1</v>
      </c>
      <c r="AF2216" s="14">
        <f>PRODUCT($AE$3:$AE2216)</f>
        <v>1.549318229084294</v>
      </c>
      <c r="AG2216" s="120">
        <f>(POWER(AF2216,1/COUNTA($J$3:$J2216))-1)*360/28</f>
        <v>0.10870794921864459</v>
      </c>
    </row>
    <row r="2217" spans="20:33" x14ac:dyDescent="0.25">
      <c r="T2217" s="4">
        <f t="shared" si="351"/>
        <v>0.11244999999999999</v>
      </c>
      <c r="U2217" s="55">
        <f t="shared" si="352"/>
        <v>0</v>
      </c>
      <c r="V2217" s="55">
        <f t="shared" si="353"/>
        <v>0</v>
      </c>
      <c r="Y2217" s="55">
        <f t="shared" si="354"/>
        <v>0</v>
      </c>
      <c r="Z2217" s="55">
        <f t="shared" si="355"/>
        <v>0</v>
      </c>
      <c r="AA2217" s="55">
        <f t="shared" si="356"/>
        <v>9108916.2369551975</v>
      </c>
      <c r="AB2217" s="55">
        <f t="shared" si="357"/>
        <v>-9712254.5492930785</v>
      </c>
      <c r="AC2217" s="55">
        <f t="shared" si="358"/>
        <v>-603338.31233788095</v>
      </c>
      <c r="AD2217" s="55">
        <f t="shared" si="359"/>
        <v>0</v>
      </c>
      <c r="AE2217" s="14">
        <f t="shared" si="360"/>
        <v>1</v>
      </c>
      <c r="AF2217" s="14">
        <f>PRODUCT($AE$3:$AE2217)</f>
        <v>1.549318229084294</v>
      </c>
      <c r="AG2217" s="120">
        <f>(POWER(AF2217,1/COUNTA($J$3:$J2217))-1)*360/28</f>
        <v>0.10870794921864459</v>
      </c>
    </row>
    <row r="2218" spans="20:33" x14ac:dyDescent="0.25">
      <c r="T2218" s="4">
        <f t="shared" si="351"/>
        <v>0.11244999999999999</v>
      </c>
      <c r="U2218" s="55">
        <f t="shared" si="352"/>
        <v>0</v>
      </c>
      <c r="V2218" s="55">
        <f t="shared" si="353"/>
        <v>0</v>
      </c>
      <c r="Y2218" s="55">
        <f t="shared" si="354"/>
        <v>0</v>
      </c>
      <c r="Z2218" s="55">
        <f t="shared" si="355"/>
        <v>0</v>
      </c>
      <c r="AA2218" s="55">
        <f t="shared" si="356"/>
        <v>9108916.2369551975</v>
      </c>
      <c r="AB2218" s="55">
        <f t="shared" si="357"/>
        <v>-9712254.5492930785</v>
      </c>
      <c r="AC2218" s="55">
        <f t="shared" si="358"/>
        <v>-603338.31233788095</v>
      </c>
      <c r="AD2218" s="55">
        <f t="shared" si="359"/>
        <v>0</v>
      </c>
      <c r="AE2218" s="14">
        <f t="shared" si="360"/>
        <v>1</v>
      </c>
      <c r="AF2218" s="14">
        <f>PRODUCT($AE$3:$AE2218)</f>
        <v>1.549318229084294</v>
      </c>
      <c r="AG2218" s="120">
        <f>(POWER(AF2218,1/COUNTA($J$3:$J2218))-1)*360/28</f>
        <v>0.10870794921864459</v>
      </c>
    </row>
    <row r="2219" spans="20:33" x14ac:dyDescent="0.25">
      <c r="T2219" s="4">
        <f t="shared" si="351"/>
        <v>0.11244999999999999</v>
      </c>
      <c r="U2219" s="55">
        <f t="shared" si="352"/>
        <v>0</v>
      </c>
      <c r="V2219" s="55">
        <f t="shared" si="353"/>
        <v>0</v>
      </c>
      <c r="Y2219" s="55">
        <f t="shared" si="354"/>
        <v>0</v>
      </c>
      <c r="Z2219" s="55">
        <f t="shared" si="355"/>
        <v>0</v>
      </c>
      <c r="AA2219" s="55">
        <f t="shared" si="356"/>
        <v>9108916.2369551975</v>
      </c>
      <c r="AB2219" s="55">
        <f t="shared" si="357"/>
        <v>-9712254.5492930785</v>
      </c>
      <c r="AC2219" s="55">
        <f t="shared" si="358"/>
        <v>-603338.31233788095</v>
      </c>
      <c r="AD2219" s="55">
        <f t="shared" si="359"/>
        <v>0</v>
      </c>
      <c r="AE2219" s="14">
        <f t="shared" si="360"/>
        <v>1</v>
      </c>
      <c r="AF2219" s="14">
        <f>PRODUCT($AE$3:$AE2219)</f>
        <v>1.549318229084294</v>
      </c>
      <c r="AG2219" s="120">
        <f>(POWER(AF2219,1/COUNTA($J$3:$J2219))-1)*360/28</f>
        <v>0.10870794921864459</v>
      </c>
    </row>
    <row r="2220" spans="20:33" x14ac:dyDescent="0.25">
      <c r="T2220" s="4">
        <f t="shared" si="351"/>
        <v>0.11244999999999999</v>
      </c>
      <c r="U2220" s="55">
        <f t="shared" si="352"/>
        <v>0</v>
      </c>
      <c r="V2220" s="55">
        <f t="shared" si="353"/>
        <v>0</v>
      </c>
      <c r="Y2220" s="55">
        <f t="shared" si="354"/>
        <v>0</v>
      </c>
      <c r="Z2220" s="55">
        <f t="shared" si="355"/>
        <v>0</v>
      </c>
      <c r="AA2220" s="55">
        <f t="shared" si="356"/>
        <v>9108916.2369551975</v>
      </c>
      <c r="AB2220" s="55">
        <f t="shared" si="357"/>
        <v>-9712254.5492930785</v>
      </c>
      <c r="AC2220" s="55">
        <f t="shared" si="358"/>
        <v>-603338.31233788095</v>
      </c>
      <c r="AD2220" s="55">
        <f t="shared" si="359"/>
        <v>0</v>
      </c>
      <c r="AE2220" s="14">
        <f t="shared" si="360"/>
        <v>1</v>
      </c>
      <c r="AF2220" s="14">
        <f>PRODUCT($AE$3:$AE2220)</f>
        <v>1.549318229084294</v>
      </c>
      <c r="AG2220" s="120">
        <f>(POWER(AF2220,1/COUNTA($J$3:$J2220))-1)*360/28</f>
        <v>0.10870794921864459</v>
      </c>
    </row>
    <row r="2221" spans="20:33" x14ac:dyDescent="0.25">
      <c r="T2221" s="4">
        <f t="shared" si="351"/>
        <v>0.11244999999999999</v>
      </c>
      <c r="U2221" s="55">
        <f t="shared" si="352"/>
        <v>0</v>
      </c>
      <c r="V2221" s="55">
        <f t="shared" si="353"/>
        <v>0</v>
      </c>
      <c r="Y2221" s="55">
        <f t="shared" si="354"/>
        <v>0</v>
      </c>
      <c r="Z2221" s="55">
        <f t="shared" si="355"/>
        <v>0</v>
      </c>
      <c r="AA2221" s="55">
        <f t="shared" si="356"/>
        <v>9108916.2369551975</v>
      </c>
      <c r="AB2221" s="55">
        <f t="shared" si="357"/>
        <v>-9712254.5492930785</v>
      </c>
      <c r="AC2221" s="55">
        <f t="shared" si="358"/>
        <v>-603338.31233788095</v>
      </c>
      <c r="AD2221" s="55">
        <f t="shared" si="359"/>
        <v>0</v>
      </c>
      <c r="AE2221" s="14">
        <f t="shared" si="360"/>
        <v>1</v>
      </c>
      <c r="AF2221" s="14">
        <f>PRODUCT($AE$3:$AE2221)</f>
        <v>1.549318229084294</v>
      </c>
      <c r="AG2221" s="120">
        <f>(POWER(AF2221,1/COUNTA($J$3:$J2221))-1)*360/28</f>
        <v>0.10870794921864459</v>
      </c>
    </row>
    <row r="2222" spans="20:33" x14ac:dyDescent="0.25">
      <c r="T2222" s="4">
        <f t="shared" si="351"/>
        <v>0.11244999999999999</v>
      </c>
      <c r="U2222" s="55">
        <f t="shared" si="352"/>
        <v>0</v>
      </c>
      <c r="V2222" s="55">
        <f t="shared" si="353"/>
        <v>0</v>
      </c>
      <c r="Y2222" s="55">
        <f t="shared" si="354"/>
        <v>0</v>
      </c>
      <c r="Z2222" s="55">
        <f t="shared" si="355"/>
        <v>0</v>
      </c>
      <c r="AA2222" s="55">
        <f t="shared" si="356"/>
        <v>9108916.2369551975</v>
      </c>
      <c r="AB2222" s="55">
        <f t="shared" si="357"/>
        <v>-9712254.5492930785</v>
      </c>
      <c r="AC2222" s="55">
        <f t="shared" si="358"/>
        <v>-603338.31233788095</v>
      </c>
      <c r="AD2222" s="55">
        <f t="shared" si="359"/>
        <v>0</v>
      </c>
      <c r="AE2222" s="14">
        <f t="shared" si="360"/>
        <v>1</v>
      </c>
      <c r="AF2222" s="14">
        <f>PRODUCT($AE$3:$AE2222)</f>
        <v>1.549318229084294</v>
      </c>
      <c r="AG2222" s="120">
        <f>(POWER(AF2222,1/COUNTA($J$3:$J2222))-1)*360/28</f>
        <v>0.10870794921864459</v>
      </c>
    </row>
    <row r="2223" spans="20:33" x14ac:dyDescent="0.25">
      <c r="T2223" s="4">
        <f t="shared" si="351"/>
        <v>0.11244999999999999</v>
      </c>
      <c r="U2223" s="55">
        <f t="shared" si="352"/>
        <v>0</v>
      </c>
      <c r="V2223" s="55">
        <f t="shared" si="353"/>
        <v>0</v>
      </c>
      <c r="Y2223" s="55">
        <f t="shared" si="354"/>
        <v>0</v>
      </c>
      <c r="Z2223" s="55">
        <f t="shared" si="355"/>
        <v>0</v>
      </c>
      <c r="AA2223" s="55">
        <f t="shared" si="356"/>
        <v>9108916.2369551975</v>
      </c>
      <c r="AB2223" s="55">
        <f t="shared" si="357"/>
        <v>-9712254.5492930785</v>
      </c>
      <c r="AC2223" s="55">
        <f t="shared" si="358"/>
        <v>-603338.31233788095</v>
      </c>
      <c r="AD2223" s="55">
        <f t="shared" si="359"/>
        <v>0</v>
      </c>
      <c r="AE2223" s="14">
        <f t="shared" si="360"/>
        <v>1</v>
      </c>
      <c r="AF2223" s="14">
        <f>PRODUCT($AE$3:$AE2223)</f>
        <v>1.549318229084294</v>
      </c>
      <c r="AG2223" s="120">
        <f>(POWER(AF2223,1/COUNTA($J$3:$J2223))-1)*360/28</f>
        <v>0.10870794921864459</v>
      </c>
    </row>
    <row r="2224" spans="20:33" x14ac:dyDescent="0.25">
      <c r="T2224" s="4">
        <f t="shared" si="351"/>
        <v>0.11244999999999999</v>
      </c>
      <c r="U2224" s="55">
        <f t="shared" si="352"/>
        <v>0</v>
      </c>
      <c r="V2224" s="55">
        <f t="shared" si="353"/>
        <v>0</v>
      </c>
      <c r="Y2224" s="55">
        <f t="shared" si="354"/>
        <v>0</v>
      </c>
      <c r="Z2224" s="55">
        <f t="shared" si="355"/>
        <v>0</v>
      </c>
      <c r="AA2224" s="55">
        <f t="shared" si="356"/>
        <v>9108916.2369551975</v>
      </c>
      <c r="AB2224" s="55">
        <f t="shared" si="357"/>
        <v>-9712254.5492930785</v>
      </c>
      <c r="AC2224" s="55">
        <f t="shared" si="358"/>
        <v>-603338.31233788095</v>
      </c>
      <c r="AD2224" s="55">
        <f t="shared" si="359"/>
        <v>0</v>
      </c>
      <c r="AE2224" s="14">
        <f t="shared" si="360"/>
        <v>1</v>
      </c>
      <c r="AF2224" s="14">
        <f>PRODUCT($AE$3:$AE2224)</f>
        <v>1.549318229084294</v>
      </c>
      <c r="AG2224" s="120">
        <f>(POWER(AF2224,1/COUNTA($J$3:$J2224))-1)*360/28</f>
        <v>0.10870794921864459</v>
      </c>
    </row>
    <row r="2225" spans="20:33" x14ac:dyDescent="0.25">
      <c r="T2225" s="4">
        <f t="shared" si="351"/>
        <v>0.11244999999999999</v>
      </c>
      <c r="U2225" s="55">
        <f t="shared" si="352"/>
        <v>0</v>
      </c>
      <c r="V2225" s="55">
        <f t="shared" si="353"/>
        <v>0</v>
      </c>
      <c r="Y2225" s="55">
        <f t="shared" si="354"/>
        <v>0</v>
      </c>
      <c r="Z2225" s="55">
        <f t="shared" si="355"/>
        <v>0</v>
      </c>
      <c r="AA2225" s="55">
        <f t="shared" si="356"/>
        <v>9108916.2369551975</v>
      </c>
      <c r="AB2225" s="55">
        <f t="shared" si="357"/>
        <v>-9712254.5492930785</v>
      </c>
      <c r="AC2225" s="55">
        <f t="shared" si="358"/>
        <v>-603338.31233788095</v>
      </c>
      <c r="AD2225" s="55">
        <f t="shared" si="359"/>
        <v>0</v>
      </c>
      <c r="AE2225" s="14">
        <f t="shared" si="360"/>
        <v>1</v>
      </c>
      <c r="AF2225" s="14">
        <f>PRODUCT($AE$3:$AE2225)</f>
        <v>1.549318229084294</v>
      </c>
      <c r="AG2225" s="120">
        <f>(POWER(AF2225,1/COUNTA($J$3:$J2225))-1)*360/28</f>
        <v>0.10870794921864459</v>
      </c>
    </row>
    <row r="2226" spans="20:33" x14ac:dyDescent="0.25">
      <c r="T2226" s="4">
        <f t="shared" si="351"/>
        <v>0.11244999999999999</v>
      </c>
      <c r="U2226" s="55">
        <f t="shared" si="352"/>
        <v>0</v>
      </c>
      <c r="V2226" s="55">
        <f t="shared" si="353"/>
        <v>0</v>
      </c>
      <c r="Y2226" s="55">
        <f t="shared" si="354"/>
        <v>0</v>
      </c>
      <c r="Z2226" s="55">
        <f t="shared" si="355"/>
        <v>0</v>
      </c>
      <c r="AA2226" s="55">
        <f t="shared" si="356"/>
        <v>9108916.2369551975</v>
      </c>
      <c r="AB2226" s="55">
        <f t="shared" si="357"/>
        <v>-9712254.5492930785</v>
      </c>
      <c r="AC2226" s="55">
        <f t="shared" si="358"/>
        <v>-603338.31233788095</v>
      </c>
      <c r="AD2226" s="55">
        <f t="shared" si="359"/>
        <v>0</v>
      </c>
      <c r="AE2226" s="14">
        <f t="shared" si="360"/>
        <v>1</v>
      </c>
      <c r="AF2226" s="14">
        <f>PRODUCT($AE$3:$AE2226)</f>
        <v>1.549318229084294</v>
      </c>
      <c r="AG2226" s="120">
        <f>(POWER(AF2226,1/COUNTA($J$3:$J2226))-1)*360/28</f>
        <v>0.10870794921864459</v>
      </c>
    </row>
    <row r="2227" spans="20:33" x14ac:dyDescent="0.25">
      <c r="T2227" s="4">
        <f t="shared" si="351"/>
        <v>0.11244999999999999</v>
      </c>
      <c r="U2227" s="55">
        <f t="shared" si="352"/>
        <v>0</v>
      </c>
      <c r="V2227" s="55">
        <f t="shared" si="353"/>
        <v>0</v>
      </c>
      <c r="Y2227" s="55">
        <f t="shared" si="354"/>
        <v>0</v>
      </c>
      <c r="Z2227" s="55">
        <f t="shared" si="355"/>
        <v>0</v>
      </c>
      <c r="AA2227" s="55">
        <f t="shared" si="356"/>
        <v>9108916.2369551975</v>
      </c>
      <c r="AB2227" s="55">
        <f t="shared" si="357"/>
        <v>-9712254.5492930785</v>
      </c>
      <c r="AC2227" s="55">
        <f t="shared" si="358"/>
        <v>-603338.31233788095</v>
      </c>
      <c r="AD2227" s="55">
        <f t="shared" si="359"/>
        <v>0</v>
      </c>
      <c r="AE2227" s="14">
        <f t="shared" si="360"/>
        <v>1</v>
      </c>
      <c r="AF2227" s="14">
        <f>PRODUCT($AE$3:$AE2227)</f>
        <v>1.549318229084294</v>
      </c>
      <c r="AG2227" s="120">
        <f>(POWER(AF2227,1/COUNTA($J$3:$J2227))-1)*360/28</f>
        <v>0.10870794921864459</v>
      </c>
    </row>
    <row r="2228" spans="20:33" x14ac:dyDescent="0.25">
      <c r="T2228" s="4">
        <f t="shared" si="351"/>
        <v>0.11244999999999999</v>
      </c>
      <c r="U2228" s="55">
        <f t="shared" si="352"/>
        <v>0</v>
      </c>
      <c r="V2228" s="55">
        <f t="shared" si="353"/>
        <v>0</v>
      </c>
      <c r="Y2228" s="55">
        <f t="shared" si="354"/>
        <v>0</v>
      </c>
      <c r="Z2228" s="55">
        <f t="shared" si="355"/>
        <v>0</v>
      </c>
      <c r="AA2228" s="55">
        <f t="shared" si="356"/>
        <v>9108916.2369551975</v>
      </c>
      <c r="AB2228" s="55">
        <f t="shared" si="357"/>
        <v>-9712254.5492930785</v>
      </c>
      <c r="AC2228" s="55">
        <f t="shared" si="358"/>
        <v>-603338.31233788095</v>
      </c>
      <c r="AD2228" s="55">
        <f t="shared" si="359"/>
        <v>0</v>
      </c>
      <c r="AE2228" s="14">
        <f t="shared" si="360"/>
        <v>1</v>
      </c>
      <c r="AF2228" s="14">
        <f>PRODUCT($AE$3:$AE2228)</f>
        <v>1.549318229084294</v>
      </c>
      <c r="AG2228" s="120">
        <f>(POWER(AF2228,1/COUNTA($J$3:$J2228))-1)*360/28</f>
        <v>0.10870794921864459</v>
      </c>
    </row>
    <row r="2229" spans="20:33" x14ac:dyDescent="0.25">
      <c r="T2229" s="4">
        <f t="shared" si="351"/>
        <v>0.11244999999999999</v>
      </c>
      <c r="U2229" s="55">
        <f t="shared" si="352"/>
        <v>0</v>
      </c>
      <c r="V2229" s="55">
        <f t="shared" si="353"/>
        <v>0</v>
      </c>
      <c r="Y2229" s="55">
        <f t="shared" si="354"/>
        <v>0</v>
      </c>
      <c r="Z2229" s="55">
        <f t="shared" si="355"/>
        <v>0</v>
      </c>
      <c r="AA2229" s="55">
        <f t="shared" si="356"/>
        <v>9108916.2369551975</v>
      </c>
      <c r="AB2229" s="55">
        <f t="shared" si="357"/>
        <v>-9712254.5492930785</v>
      </c>
      <c r="AC2229" s="55">
        <f t="shared" si="358"/>
        <v>-603338.31233788095</v>
      </c>
      <c r="AD2229" s="55">
        <f t="shared" si="359"/>
        <v>0</v>
      </c>
      <c r="AE2229" s="14">
        <f t="shared" si="360"/>
        <v>1</v>
      </c>
      <c r="AF2229" s="14">
        <f>PRODUCT($AE$3:$AE2229)</f>
        <v>1.549318229084294</v>
      </c>
      <c r="AG2229" s="120">
        <f>(POWER(AF2229,1/COUNTA($J$3:$J2229))-1)*360/28</f>
        <v>0.10870794921864459</v>
      </c>
    </row>
    <row r="2230" spans="20:33" x14ac:dyDescent="0.25">
      <c r="T2230" s="4">
        <f t="shared" si="351"/>
        <v>0.11244999999999999</v>
      </c>
      <c r="U2230" s="55">
        <f t="shared" si="352"/>
        <v>0</v>
      </c>
      <c r="V2230" s="55">
        <f t="shared" si="353"/>
        <v>0</v>
      </c>
      <c r="Y2230" s="55">
        <f t="shared" si="354"/>
        <v>0</v>
      </c>
      <c r="Z2230" s="55">
        <f t="shared" si="355"/>
        <v>0</v>
      </c>
      <c r="AA2230" s="55">
        <f t="shared" si="356"/>
        <v>9108916.2369551975</v>
      </c>
      <c r="AB2230" s="55">
        <f t="shared" si="357"/>
        <v>-9712254.5492930785</v>
      </c>
      <c r="AC2230" s="55">
        <f t="shared" si="358"/>
        <v>-603338.31233788095</v>
      </c>
      <c r="AD2230" s="55">
        <f t="shared" si="359"/>
        <v>0</v>
      </c>
      <c r="AE2230" s="14">
        <f t="shared" si="360"/>
        <v>1</v>
      </c>
      <c r="AF2230" s="14">
        <f>PRODUCT($AE$3:$AE2230)</f>
        <v>1.549318229084294</v>
      </c>
      <c r="AG2230" s="120">
        <f>(POWER(AF2230,1/COUNTA($J$3:$J2230))-1)*360/28</f>
        <v>0.10870794921864459</v>
      </c>
    </row>
    <row r="2231" spans="20:33" x14ac:dyDescent="0.25">
      <c r="T2231" s="4">
        <f t="shared" si="351"/>
        <v>0.11244999999999999</v>
      </c>
      <c r="U2231" s="55">
        <f t="shared" si="352"/>
        <v>0</v>
      </c>
      <c r="V2231" s="55">
        <f t="shared" si="353"/>
        <v>0</v>
      </c>
      <c r="Y2231" s="55">
        <f t="shared" si="354"/>
        <v>0</v>
      </c>
      <c r="Z2231" s="55">
        <f t="shared" si="355"/>
        <v>0</v>
      </c>
      <c r="AA2231" s="55">
        <f t="shared" si="356"/>
        <v>9108916.2369551975</v>
      </c>
      <c r="AB2231" s="55">
        <f t="shared" si="357"/>
        <v>-9712254.5492930785</v>
      </c>
      <c r="AC2231" s="55">
        <f t="shared" si="358"/>
        <v>-603338.31233788095</v>
      </c>
      <c r="AD2231" s="55">
        <f t="shared" si="359"/>
        <v>0</v>
      </c>
      <c r="AE2231" s="14">
        <f t="shared" si="360"/>
        <v>1</v>
      </c>
      <c r="AF2231" s="14">
        <f>PRODUCT($AE$3:$AE2231)</f>
        <v>1.549318229084294</v>
      </c>
      <c r="AG2231" s="120">
        <f>(POWER(AF2231,1/COUNTA($J$3:$J2231))-1)*360/28</f>
        <v>0.10870794921864459</v>
      </c>
    </row>
    <row r="2232" spans="20:33" x14ac:dyDescent="0.25">
      <c r="T2232" s="4">
        <f t="shared" ref="T2232:T2295" si="361">_xlfn.IFNA(INDEX($E$6:$E$24,MATCH($K2232,$C$6:$C$24,1))/100,$D$1/100)</f>
        <v>0.11244999999999999</v>
      </c>
      <c r="U2232" s="55">
        <f t="shared" ref="U2232:U2295" si="362">(-1*S2232)*T2232*Q2232/360</f>
        <v>0</v>
      </c>
      <c r="V2232" s="55">
        <f t="shared" si="353"/>
        <v>0</v>
      </c>
      <c r="Y2232" s="55">
        <f t="shared" si="354"/>
        <v>0</v>
      </c>
      <c r="Z2232" s="55">
        <f t="shared" si="355"/>
        <v>0</v>
      </c>
      <c r="AA2232" s="55">
        <f t="shared" si="356"/>
        <v>9108916.2369551975</v>
      </c>
      <c r="AB2232" s="55">
        <f t="shared" si="357"/>
        <v>-9712254.5492930785</v>
      </c>
      <c r="AC2232" s="55">
        <f t="shared" si="358"/>
        <v>-603338.31233788095</v>
      </c>
      <c r="AD2232" s="55">
        <f t="shared" si="359"/>
        <v>0</v>
      </c>
      <c r="AE2232" s="14">
        <f t="shared" si="360"/>
        <v>1</v>
      </c>
      <c r="AF2232" s="14">
        <f>PRODUCT($AE$3:$AE2232)</f>
        <v>1.549318229084294</v>
      </c>
      <c r="AG2232" s="120">
        <f>(POWER(AF2232,1/COUNTA($J$3:$J2232))-1)*360/28</f>
        <v>0.10870794921864459</v>
      </c>
    </row>
    <row r="2233" spans="20:33" x14ac:dyDescent="0.25">
      <c r="T2233" s="4">
        <f t="shared" si="361"/>
        <v>0.11244999999999999</v>
      </c>
      <c r="U2233" s="55">
        <f t="shared" si="362"/>
        <v>0</v>
      </c>
      <c r="V2233" s="55">
        <f t="shared" si="353"/>
        <v>0</v>
      </c>
      <c r="Y2233" s="55">
        <f t="shared" si="354"/>
        <v>0</v>
      </c>
      <c r="Z2233" s="55">
        <f t="shared" si="355"/>
        <v>0</v>
      </c>
      <c r="AA2233" s="55">
        <f t="shared" si="356"/>
        <v>9108916.2369551975</v>
      </c>
      <c r="AB2233" s="55">
        <f t="shared" si="357"/>
        <v>-9712254.5492930785</v>
      </c>
      <c r="AC2233" s="55">
        <f t="shared" si="358"/>
        <v>-603338.31233788095</v>
      </c>
      <c r="AD2233" s="55">
        <f t="shared" si="359"/>
        <v>0</v>
      </c>
      <c r="AE2233" s="14">
        <f t="shared" si="360"/>
        <v>1</v>
      </c>
      <c r="AF2233" s="14">
        <f>PRODUCT($AE$3:$AE2233)</f>
        <v>1.549318229084294</v>
      </c>
      <c r="AG2233" s="120">
        <f>(POWER(AF2233,1/COUNTA($J$3:$J2233))-1)*360/28</f>
        <v>0.10870794921864459</v>
      </c>
    </row>
    <row r="2234" spans="20:33" x14ac:dyDescent="0.25">
      <c r="T2234" s="4">
        <f t="shared" si="361"/>
        <v>0.11244999999999999</v>
      </c>
      <c r="U2234" s="55">
        <f t="shared" si="362"/>
        <v>0</v>
      </c>
      <c r="V2234" s="55">
        <f t="shared" si="353"/>
        <v>0</v>
      </c>
      <c r="Y2234" s="55">
        <f t="shared" si="354"/>
        <v>0</v>
      </c>
      <c r="Z2234" s="55">
        <f t="shared" si="355"/>
        <v>0</v>
      </c>
      <c r="AA2234" s="55">
        <f t="shared" si="356"/>
        <v>9108916.2369551975</v>
      </c>
      <c r="AB2234" s="55">
        <f t="shared" si="357"/>
        <v>-9712254.5492930785</v>
      </c>
      <c r="AC2234" s="55">
        <f t="shared" si="358"/>
        <v>-603338.31233788095</v>
      </c>
      <c r="AD2234" s="55">
        <f t="shared" si="359"/>
        <v>0</v>
      </c>
      <c r="AE2234" s="14">
        <f t="shared" si="360"/>
        <v>1</v>
      </c>
      <c r="AF2234" s="14">
        <f>PRODUCT($AE$3:$AE2234)</f>
        <v>1.549318229084294</v>
      </c>
      <c r="AG2234" s="120">
        <f>(POWER(AF2234,1/COUNTA($J$3:$J2234))-1)*360/28</f>
        <v>0.10870794921864459</v>
      </c>
    </row>
    <row r="2235" spans="20:33" x14ac:dyDescent="0.25">
      <c r="T2235" s="4">
        <f t="shared" si="361"/>
        <v>0.11244999999999999</v>
      </c>
      <c r="U2235" s="55">
        <f t="shared" si="362"/>
        <v>0</v>
      </c>
      <c r="V2235" s="55">
        <f t="shared" si="353"/>
        <v>0</v>
      </c>
      <c r="Y2235" s="55">
        <f t="shared" si="354"/>
        <v>0</v>
      </c>
      <c r="Z2235" s="55">
        <f t="shared" si="355"/>
        <v>0</v>
      </c>
      <c r="AA2235" s="55">
        <f t="shared" si="356"/>
        <v>9108916.2369551975</v>
      </c>
      <c r="AB2235" s="55">
        <f t="shared" si="357"/>
        <v>-9712254.5492930785</v>
      </c>
      <c r="AC2235" s="55">
        <f t="shared" si="358"/>
        <v>-603338.31233788095</v>
      </c>
      <c r="AD2235" s="55">
        <f t="shared" si="359"/>
        <v>0</v>
      </c>
      <c r="AE2235" s="14">
        <f t="shared" si="360"/>
        <v>1</v>
      </c>
      <c r="AF2235" s="14">
        <f>PRODUCT($AE$3:$AE2235)</f>
        <v>1.549318229084294</v>
      </c>
      <c r="AG2235" s="120">
        <f>(POWER(AF2235,1/COUNTA($J$3:$J2235))-1)*360/28</f>
        <v>0.10870794921864459</v>
      </c>
    </row>
    <row r="2236" spans="20:33" x14ac:dyDescent="0.25">
      <c r="T2236" s="4">
        <f t="shared" si="361"/>
        <v>0.11244999999999999</v>
      </c>
      <c r="U2236" s="55">
        <f t="shared" si="362"/>
        <v>0</v>
      </c>
      <c r="V2236" s="55">
        <f t="shared" si="353"/>
        <v>0</v>
      </c>
      <c r="Y2236" s="55">
        <f t="shared" si="354"/>
        <v>0</v>
      </c>
      <c r="Z2236" s="55">
        <f t="shared" si="355"/>
        <v>0</v>
      </c>
      <c r="AA2236" s="55">
        <f t="shared" si="356"/>
        <v>9108916.2369551975</v>
      </c>
      <c r="AB2236" s="55">
        <f t="shared" si="357"/>
        <v>-9712254.5492930785</v>
      </c>
      <c r="AC2236" s="55">
        <f t="shared" si="358"/>
        <v>-603338.31233788095</v>
      </c>
      <c r="AD2236" s="55">
        <f t="shared" si="359"/>
        <v>0</v>
      </c>
      <c r="AE2236" s="14">
        <f t="shared" si="360"/>
        <v>1</v>
      </c>
      <c r="AF2236" s="14">
        <f>PRODUCT($AE$3:$AE2236)</f>
        <v>1.549318229084294</v>
      </c>
      <c r="AG2236" s="120">
        <f>(POWER(AF2236,1/COUNTA($J$3:$J2236))-1)*360/28</f>
        <v>0.10870794921864459</v>
      </c>
    </row>
    <row r="2237" spans="20:33" x14ac:dyDescent="0.25">
      <c r="T2237" s="4">
        <f t="shared" si="361"/>
        <v>0.11244999999999999</v>
      </c>
      <c r="U2237" s="55">
        <f t="shared" si="362"/>
        <v>0</v>
      </c>
      <c r="V2237" s="55">
        <f t="shared" si="353"/>
        <v>0</v>
      </c>
      <c r="Y2237" s="55">
        <f t="shared" si="354"/>
        <v>0</v>
      </c>
      <c r="Z2237" s="55">
        <f t="shared" si="355"/>
        <v>0</v>
      </c>
      <c r="AA2237" s="55">
        <f t="shared" si="356"/>
        <v>9108916.2369551975</v>
      </c>
      <c r="AB2237" s="55">
        <f t="shared" si="357"/>
        <v>-9712254.5492930785</v>
      </c>
      <c r="AC2237" s="55">
        <f t="shared" si="358"/>
        <v>-603338.31233788095</v>
      </c>
      <c r="AD2237" s="55">
        <f t="shared" si="359"/>
        <v>0</v>
      </c>
      <c r="AE2237" s="14">
        <f t="shared" si="360"/>
        <v>1</v>
      </c>
      <c r="AF2237" s="14">
        <f>PRODUCT($AE$3:$AE2237)</f>
        <v>1.549318229084294</v>
      </c>
      <c r="AG2237" s="120">
        <f>(POWER(AF2237,1/COUNTA($J$3:$J2237))-1)*360/28</f>
        <v>0.10870794921864459</v>
      </c>
    </row>
    <row r="2238" spans="20:33" x14ac:dyDescent="0.25">
      <c r="T2238" s="4">
        <f t="shared" si="361"/>
        <v>0.11244999999999999</v>
      </c>
      <c r="U2238" s="55">
        <f t="shared" si="362"/>
        <v>0</v>
      </c>
      <c r="V2238" s="55">
        <f t="shared" si="353"/>
        <v>0</v>
      </c>
      <c r="Y2238" s="55">
        <f t="shared" si="354"/>
        <v>0</v>
      </c>
      <c r="Z2238" s="55">
        <f t="shared" si="355"/>
        <v>0</v>
      </c>
      <c r="AA2238" s="55">
        <f t="shared" si="356"/>
        <v>9108916.2369551975</v>
      </c>
      <c r="AB2238" s="55">
        <f t="shared" si="357"/>
        <v>-9712254.5492930785</v>
      </c>
      <c r="AC2238" s="55">
        <f t="shared" si="358"/>
        <v>-603338.31233788095</v>
      </c>
      <c r="AD2238" s="55">
        <f t="shared" si="359"/>
        <v>0</v>
      </c>
      <c r="AE2238" s="14">
        <f t="shared" si="360"/>
        <v>1</v>
      </c>
      <c r="AF2238" s="14">
        <f>PRODUCT($AE$3:$AE2238)</f>
        <v>1.549318229084294</v>
      </c>
      <c r="AG2238" s="120">
        <f>(POWER(AF2238,1/COUNTA($J$3:$J2238))-1)*360/28</f>
        <v>0.10870794921864459</v>
      </c>
    </row>
    <row r="2239" spans="20:33" x14ac:dyDescent="0.25">
      <c r="T2239" s="4">
        <f t="shared" si="361"/>
        <v>0.11244999999999999</v>
      </c>
      <c r="U2239" s="55">
        <f t="shared" si="362"/>
        <v>0</v>
      </c>
      <c r="V2239" s="55">
        <f t="shared" si="353"/>
        <v>0</v>
      </c>
      <c r="Y2239" s="55">
        <f t="shared" si="354"/>
        <v>0</v>
      </c>
      <c r="Z2239" s="55">
        <f t="shared" si="355"/>
        <v>0</v>
      </c>
      <c r="AA2239" s="55">
        <f t="shared" si="356"/>
        <v>9108916.2369551975</v>
      </c>
      <c r="AB2239" s="55">
        <f t="shared" si="357"/>
        <v>-9712254.5492930785</v>
      </c>
      <c r="AC2239" s="55">
        <f t="shared" si="358"/>
        <v>-603338.31233788095</v>
      </c>
      <c r="AD2239" s="55">
        <f t="shared" si="359"/>
        <v>0</v>
      </c>
      <c r="AE2239" s="14">
        <f t="shared" si="360"/>
        <v>1</v>
      </c>
      <c r="AF2239" s="14">
        <f>PRODUCT($AE$3:$AE2239)</f>
        <v>1.549318229084294</v>
      </c>
      <c r="AG2239" s="120">
        <f>(POWER(AF2239,1/COUNTA($J$3:$J2239))-1)*360/28</f>
        <v>0.10870794921864459</v>
      </c>
    </row>
    <row r="2240" spans="20:33" x14ac:dyDescent="0.25">
      <c r="T2240" s="4">
        <f t="shared" si="361"/>
        <v>0.11244999999999999</v>
      </c>
      <c r="U2240" s="55">
        <f t="shared" si="362"/>
        <v>0</v>
      </c>
      <c r="V2240" s="55">
        <f t="shared" si="353"/>
        <v>0</v>
      </c>
      <c r="Y2240" s="55">
        <f t="shared" si="354"/>
        <v>0</v>
      </c>
      <c r="Z2240" s="55">
        <f t="shared" si="355"/>
        <v>0</v>
      </c>
      <c r="AA2240" s="55">
        <f t="shared" si="356"/>
        <v>9108916.2369551975</v>
      </c>
      <c r="AB2240" s="55">
        <f t="shared" si="357"/>
        <v>-9712254.5492930785</v>
      </c>
      <c r="AC2240" s="55">
        <f t="shared" si="358"/>
        <v>-603338.31233788095</v>
      </c>
      <c r="AD2240" s="55">
        <f t="shared" si="359"/>
        <v>0</v>
      </c>
      <c r="AE2240" s="14">
        <f t="shared" si="360"/>
        <v>1</v>
      </c>
      <c r="AF2240" s="14">
        <f>PRODUCT($AE$3:$AE2240)</f>
        <v>1.549318229084294</v>
      </c>
      <c r="AG2240" s="120">
        <f>(POWER(AF2240,1/COUNTA($J$3:$J2240))-1)*360/28</f>
        <v>0.10870794921864459</v>
      </c>
    </row>
    <row r="2241" spans="20:33" x14ac:dyDescent="0.25">
      <c r="T2241" s="4">
        <f t="shared" si="361"/>
        <v>0.11244999999999999</v>
      </c>
      <c r="U2241" s="55">
        <f t="shared" si="362"/>
        <v>0</v>
      </c>
      <c r="V2241" s="55">
        <f t="shared" si="353"/>
        <v>0</v>
      </c>
      <c r="Y2241" s="55">
        <f t="shared" si="354"/>
        <v>0</v>
      </c>
      <c r="Z2241" s="55">
        <f t="shared" si="355"/>
        <v>0</v>
      </c>
      <c r="AA2241" s="55">
        <f t="shared" si="356"/>
        <v>9108916.2369551975</v>
      </c>
      <c r="AB2241" s="55">
        <f t="shared" si="357"/>
        <v>-9712254.5492930785</v>
      </c>
      <c r="AC2241" s="55">
        <f t="shared" si="358"/>
        <v>-603338.31233788095</v>
      </c>
      <c r="AD2241" s="55">
        <f t="shared" si="359"/>
        <v>0</v>
      </c>
      <c r="AE2241" s="14">
        <f t="shared" si="360"/>
        <v>1</v>
      </c>
      <c r="AF2241" s="14">
        <f>PRODUCT($AE$3:$AE2241)</f>
        <v>1.549318229084294</v>
      </c>
      <c r="AG2241" s="120">
        <f>(POWER(AF2241,1/COUNTA($J$3:$J2241))-1)*360/28</f>
        <v>0.10870794921864459</v>
      </c>
    </row>
    <row r="2242" spans="20:33" x14ac:dyDescent="0.25">
      <c r="T2242" s="4">
        <f t="shared" si="361"/>
        <v>0.11244999999999999</v>
      </c>
      <c r="U2242" s="55">
        <f t="shared" si="362"/>
        <v>0</v>
      </c>
      <c r="V2242" s="55">
        <f t="shared" si="353"/>
        <v>0</v>
      </c>
      <c r="Y2242" s="55">
        <f t="shared" si="354"/>
        <v>0</v>
      </c>
      <c r="Z2242" s="55">
        <f t="shared" si="355"/>
        <v>0</v>
      </c>
      <c r="AA2242" s="55">
        <f t="shared" si="356"/>
        <v>9108916.2369551975</v>
      </c>
      <c r="AB2242" s="55">
        <f t="shared" si="357"/>
        <v>-9712254.5492930785</v>
      </c>
      <c r="AC2242" s="55">
        <f t="shared" si="358"/>
        <v>-603338.31233788095</v>
      </c>
      <c r="AD2242" s="55">
        <f t="shared" si="359"/>
        <v>0</v>
      </c>
      <c r="AE2242" s="14">
        <f t="shared" si="360"/>
        <v>1</v>
      </c>
      <c r="AF2242" s="14">
        <f>PRODUCT($AE$3:$AE2242)</f>
        <v>1.549318229084294</v>
      </c>
      <c r="AG2242" s="120">
        <f>(POWER(AF2242,1/COUNTA($J$3:$J2242))-1)*360/28</f>
        <v>0.10870794921864459</v>
      </c>
    </row>
    <row r="2243" spans="20:33" x14ac:dyDescent="0.25">
      <c r="T2243" s="4">
        <f t="shared" si="361"/>
        <v>0.11244999999999999</v>
      </c>
      <c r="U2243" s="55">
        <f t="shared" si="362"/>
        <v>0</v>
      </c>
      <c r="V2243" s="55">
        <f t="shared" si="353"/>
        <v>0</v>
      </c>
      <c r="Y2243" s="55">
        <f t="shared" si="354"/>
        <v>0</v>
      </c>
      <c r="Z2243" s="55">
        <f t="shared" si="355"/>
        <v>0</v>
      </c>
      <c r="AA2243" s="55">
        <f t="shared" si="356"/>
        <v>9108916.2369551975</v>
      </c>
      <c r="AB2243" s="55">
        <f t="shared" si="357"/>
        <v>-9712254.5492930785</v>
      </c>
      <c r="AC2243" s="55">
        <f t="shared" si="358"/>
        <v>-603338.31233788095</v>
      </c>
      <c r="AD2243" s="55">
        <f t="shared" si="359"/>
        <v>0</v>
      </c>
      <c r="AE2243" s="14">
        <f t="shared" si="360"/>
        <v>1</v>
      </c>
      <c r="AF2243" s="14">
        <f>PRODUCT($AE$3:$AE2243)</f>
        <v>1.549318229084294</v>
      </c>
      <c r="AG2243" s="120">
        <f>(POWER(AF2243,1/COUNTA($J$3:$J2243))-1)*360/28</f>
        <v>0.10870794921864459</v>
      </c>
    </row>
    <row r="2244" spans="20:33" x14ac:dyDescent="0.25">
      <c r="T2244" s="4">
        <f t="shared" si="361"/>
        <v>0.11244999999999999</v>
      </c>
      <c r="U2244" s="55">
        <f t="shared" si="362"/>
        <v>0</v>
      </c>
      <c r="V2244" s="55">
        <f t="shared" ref="V2244:V2307" si="363">+N2244+U2244</f>
        <v>0</v>
      </c>
      <c r="Y2244" s="55">
        <f t="shared" si="354"/>
        <v>0</v>
      </c>
      <c r="Z2244" s="55">
        <f t="shared" si="355"/>
        <v>0</v>
      </c>
      <c r="AA2244" s="55">
        <f t="shared" si="356"/>
        <v>9108916.2369551975</v>
      </c>
      <c r="AB2244" s="55">
        <f t="shared" si="357"/>
        <v>-9712254.5492930785</v>
      </c>
      <c r="AC2244" s="55">
        <f t="shared" si="358"/>
        <v>-603338.31233788095</v>
      </c>
      <c r="AD2244" s="55">
        <f t="shared" si="359"/>
        <v>0</v>
      </c>
      <c r="AE2244" s="14">
        <f t="shared" si="360"/>
        <v>1</v>
      </c>
      <c r="AF2244" s="14">
        <f>PRODUCT($AE$3:$AE2244)</f>
        <v>1.549318229084294</v>
      </c>
      <c r="AG2244" s="120">
        <f>(POWER(AF2244,1/COUNTA($J$3:$J2244))-1)*360/28</f>
        <v>0.10870794921864459</v>
      </c>
    </row>
    <row r="2245" spans="20:33" x14ac:dyDescent="0.25">
      <c r="T2245" s="4">
        <f t="shared" si="361"/>
        <v>0.11244999999999999</v>
      </c>
      <c r="U2245" s="55">
        <f t="shared" si="362"/>
        <v>0</v>
      </c>
      <c r="V2245" s="55">
        <f t="shared" si="363"/>
        <v>0</v>
      </c>
      <c r="Y2245" s="55">
        <f t="shared" si="354"/>
        <v>0</v>
      </c>
      <c r="Z2245" s="55">
        <f t="shared" si="355"/>
        <v>0</v>
      </c>
      <c r="AA2245" s="55">
        <f t="shared" si="356"/>
        <v>9108916.2369551975</v>
      </c>
      <c r="AB2245" s="55">
        <f t="shared" si="357"/>
        <v>-9712254.5492930785</v>
      </c>
      <c r="AC2245" s="55">
        <f t="shared" si="358"/>
        <v>-603338.31233788095</v>
      </c>
      <c r="AD2245" s="55">
        <f t="shared" si="359"/>
        <v>0</v>
      </c>
      <c r="AE2245" s="14">
        <f t="shared" si="360"/>
        <v>1</v>
      </c>
      <c r="AF2245" s="14">
        <f>PRODUCT($AE$3:$AE2245)</f>
        <v>1.549318229084294</v>
      </c>
      <c r="AG2245" s="120">
        <f>(POWER(AF2245,1/COUNTA($J$3:$J2245))-1)*360/28</f>
        <v>0.10870794921864459</v>
      </c>
    </row>
    <row r="2246" spans="20:33" x14ac:dyDescent="0.25">
      <c r="T2246" s="4">
        <f t="shared" si="361"/>
        <v>0.11244999999999999</v>
      </c>
      <c r="U2246" s="55">
        <f t="shared" si="362"/>
        <v>0</v>
      </c>
      <c r="V2246" s="55">
        <f t="shared" si="363"/>
        <v>0</v>
      </c>
      <c r="Y2246" s="55">
        <f t="shared" ref="Y2246:Y2309" si="364">+P2246*X2246</f>
        <v>0</v>
      </c>
      <c r="Z2246" s="55">
        <f t="shared" ref="Z2246:Z2309" si="365">+S2246*$Z$2*$Q2246/360</f>
        <v>0</v>
      </c>
      <c r="AA2246" s="55">
        <f t="shared" ref="AA2246:AA2309" si="366">+AA2245*(1+$Z$2*$Q2246/360)+Z2246</f>
        <v>9108916.2369551975</v>
      </c>
      <c r="AB2246" s="55">
        <f t="shared" ref="AB2246:AB2309" si="367">+AB2245*(1+$W2246*$Q2246/360)+O2246</f>
        <v>-9712254.5492930785</v>
      </c>
      <c r="AC2246" s="55">
        <f t="shared" ref="AC2246:AC2309" si="368">+AA2246+AB2246</f>
        <v>-603338.31233788095</v>
      </c>
      <c r="AD2246" s="55">
        <f t="shared" ref="AD2246:AD2309" si="369">+AC2246*X2246</f>
        <v>0</v>
      </c>
      <c r="AE2246" s="14">
        <f t="shared" ref="AE2246:AE2309" si="370">+(1+W2246*Q2246/360)</f>
        <v>1</v>
      </c>
      <c r="AF2246" s="14">
        <f>PRODUCT($AE$3:$AE2246)</f>
        <v>1.549318229084294</v>
      </c>
      <c r="AG2246" s="120">
        <f>(POWER(AF2246,1/COUNTA($J$3:$J2246))-1)*360/28</f>
        <v>0.10870794921864459</v>
      </c>
    </row>
    <row r="2247" spans="20:33" x14ac:dyDescent="0.25">
      <c r="T2247" s="4">
        <f t="shared" si="361"/>
        <v>0.11244999999999999</v>
      </c>
      <c r="U2247" s="55">
        <f t="shared" si="362"/>
        <v>0</v>
      </c>
      <c r="V2247" s="55">
        <f t="shared" si="363"/>
        <v>0</v>
      </c>
      <c r="Y2247" s="55">
        <f t="shared" si="364"/>
        <v>0</v>
      </c>
      <c r="Z2247" s="55">
        <f t="shared" si="365"/>
        <v>0</v>
      </c>
      <c r="AA2247" s="55">
        <f t="shared" si="366"/>
        <v>9108916.2369551975</v>
      </c>
      <c r="AB2247" s="55">
        <f t="shared" si="367"/>
        <v>-9712254.5492930785</v>
      </c>
      <c r="AC2247" s="55">
        <f t="shared" si="368"/>
        <v>-603338.31233788095</v>
      </c>
      <c r="AD2247" s="55">
        <f t="shared" si="369"/>
        <v>0</v>
      </c>
      <c r="AE2247" s="14">
        <f t="shared" si="370"/>
        <v>1</v>
      </c>
      <c r="AF2247" s="14">
        <f>PRODUCT($AE$3:$AE2247)</f>
        <v>1.549318229084294</v>
      </c>
      <c r="AG2247" s="120">
        <f>(POWER(AF2247,1/COUNTA($J$3:$J2247))-1)*360/28</f>
        <v>0.10870794921864459</v>
      </c>
    </row>
    <row r="2248" spans="20:33" x14ac:dyDescent="0.25">
      <c r="T2248" s="4">
        <f t="shared" si="361"/>
        <v>0.11244999999999999</v>
      </c>
      <c r="U2248" s="55">
        <f t="shared" si="362"/>
        <v>0</v>
      </c>
      <c r="V2248" s="55">
        <f t="shared" si="363"/>
        <v>0</v>
      </c>
      <c r="Y2248" s="55">
        <f t="shared" si="364"/>
        <v>0</v>
      </c>
      <c r="Z2248" s="55">
        <f t="shared" si="365"/>
        <v>0</v>
      </c>
      <c r="AA2248" s="55">
        <f t="shared" si="366"/>
        <v>9108916.2369551975</v>
      </c>
      <c r="AB2248" s="55">
        <f t="shared" si="367"/>
        <v>-9712254.5492930785</v>
      </c>
      <c r="AC2248" s="55">
        <f t="shared" si="368"/>
        <v>-603338.31233788095</v>
      </c>
      <c r="AD2248" s="55">
        <f t="shared" si="369"/>
        <v>0</v>
      </c>
      <c r="AE2248" s="14">
        <f t="shared" si="370"/>
        <v>1</v>
      </c>
      <c r="AF2248" s="14">
        <f>PRODUCT($AE$3:$AE2248)</f>
        <v>1.549318229084294</v>
      </c>
      <c r="AG2248" s="120">
        <f>(POWER(AF2248,1/COUNTA($J$3:$J2248))-1)*360/28</f>
        <v>0.10870794921864459</v>
      </c>
    </row>
    <row r="2249" spans="20:33" x14ac:dyDescent="0.25">
      <c r="T2249" s="4">
        <f t="shared" si="361"/>
        <v>0.11244999999999999</v>
      </c>
      <c r="U2249" s="55">
        <f t="shared" si="362"/>
        <v>0</v>
      </c>
      <c r="V2249" s="55">
        <f t="shared" si="363"/>
        <v>0</v>
      </c>
      <c r="Y2249" s="55">
        <f t="shared" si="364"/>
        <v>0</v>
      </c>
      <c r="Z2249" s="55">
        <f t="shared" si="365"/>
        <v>0</v>
      </c>
      <c r="AA2249" s="55">
        <f t="shared" si="366"/>
        <v>9108916.2369551975</v>
      </c>
      <c r="AB2249" s="55">
        <f t="shared" si="367"/>
        <v>-9712254.5492930785</v>
      </c>
      <c r="AC2249" s="55">
        <f t="shared" si="368"/>
        <v>-603338.31233788095</v>
      </c>
      <c r="AD2249" s="55">
        <f t="shared" si="369"/>
        <v>0</v>
      </c>
      <c r="AE2249" s="14">
        <f t="shared" si="370"/>
        <v>1</v>
      </c>
      <c r="AF2249" s="14">
        <f>PRODUCT($AE$3:$AE2249)</f>
        <v>1.549318229084294</v>
      </c>
      <c r="AG2249" s="120">
        <f>(POWER(AF2249,1/COUNTA($J$3:$J2249))-1)*360/28</f>
        <v>0.10870794921864459</v>
      </c>
    </row>
    <row r="2250" spans="20:33" x14ac:dyDescent="0.25">
      <c r="T2250" s="4">
        <f t="shared" si="361"/>
        <v>0.11244999999999999</v>
      </c>
      <c r="U2250" s="55">
        <f t="shared" si="362"/>
        <v>0</v>
      </c>
      <c r="V2250" s="55">
        <f t="shared" si="363"/>
        <v>0</v>
      </c>
      <c r="Y2250" s="55">
        <f t="shared" si="364"/>
        <v>0</v>
      </c>
      <c r="Z2250" s="55">
        <f t="shared" si="365"/>
        <v>0</v>
      </c>
      <c r="AA2250" s="55">
        <f t="shared" si="366"/>
        <v>9108916.2369551975</v>
      </c>
      <c r="AB2250" s="55">
        <f t="shared" si="367"/>
        <v>-9712254.5492930785</v>
      </c>
      <c r="AC2250" s="55">
        <f t="shared" si="368"/>
        <v>-603338.31233788095</v>
      </c>
      <c r="AD2250" s="55">
        <f t="shared" si="369"/>
        <v>0</v>
      </c>
      <c r="AE2250" s="14">
        <f t="shared" si="370"/>
        <v>1</v>
      </c>
      <c r="AF2250" s="14">
        <f>PRODUCT($AE$3:$AE2250)</f>
        <v>1.549318229084294</v>
      </c>
      <c r="AG2250" s="120">
        <f>(POWER(AF2250,1/COUNTA($J$3:$J2250))-1)*360/28</f>
        <v>0.10870794921864459</v>
      </c>
    </row>
    <row r="2251" spans="20:33" x14ac:dyDescent="0.25">
      <c r="T2251" s="4">
        <f t="shared" si="361"/>
        <v>0.11244999999999999</v>
      </c>
      <c r="U2251" s="55">
        <f t="shared" si="362"/>
        <v>0</v>
      </c>
      <c r="V2251" s="55">
        <f t="shared" si="363"/>
        <v>0</v>
      </c>
      <c r="Y2251" s="55">
        <f t="shared" si="364"/>
        <v>0</v>
      </c>
      <c r="Z2251" s="55">
        <f t="shared" si="365"/>
        <v>0</v>
      </c>
      <c r="AA2251" s="55">
        <f t="shared" si="366"/>
        <v>9108916.2369551975</v>
      </c>
      <c r="AB2251" s="55">
        <f t="shared" si="367"/>
        <v>-9712254.5492930785</v>
      </c>
      <c r="AC2251" s="55">
        <f t="shared" si="368"/>
        <v>-603338.31233788095</v>
      </c>
      <c r="AD2251" s="55">
        <f t="shared" si="369"/>
        <v>0</v>
      </c>
      <c r="AE2251" s="14">
        <f t="shared" si="370"/>
        <v>1</v>
      </c>
      <c r="AF2251" s="14">
        <f>PRODUCT($AE$3:$AE2251)</f>
        <v>1.549318229084294</v>
      </c>
      <c r="AG2251" s="120">
        <f>(POWER(AF2251,1/COUNTA($J$3:$J2251))-1)*360/28</f>
        <v>0.10870794921864459</v>
      </c>
    </row>
    <row r="2252" spans="20:33" x14ac:dyDescent="0.25">
      <c r="T2252" s="4">
        <f t="shared" si="361"/>
        <v>0.11244999999999999</v>
      </c>
      <c r="U2252" s="55">
        <f t="shared" si="362"/>
        <v>0</v>
      </c>
      <c r="V2252" s="55">
        <f t="shared" si="363"/>
        <v>0</v>
      </c>
      <c r="Y2252" s="55">
        <f t="shared" si="364"/>
        <v>0</v>
      </c>
      <c r="Z2252" s="55">
        <f t="shared" si="365"/>
        <v>0</v>
      </c>
      <c r="AA2252" s="55">
        <f t="shared" si="366"/>
        <v>9108916.2369551975</v>
      </c>
      <c r="AB2252" s="55">
        <f t="shared" si="367"/>
        <v>-9712254.5492930785</v>
      </c>
      <c r="AC2252" s="55">
        <f t="shared" si="368"/>
        <v>-603338.31233788095</v>
      </c>
      <c r="AD2252" s="55">
        <f t="shared" si="369"/>
        <v>0</v>
      </c>
      <c r="AE2252" s="14">
        <f t="shared" si="370"/>
        <v>1</v>
      </c>
      <c r="AF2252" s="14">
        <f>PRODUCT($AE$3:$AE2252)</f>
        <v>1.549318229084294</v>
      </c>
      <c r="AG2252" s="120">
        <f>(POWER(AF2252,1/COUNTA($J$3:$J2252))-1)*360/28</f>
        <v>0.10870794921864459</v>
      </c>
    </row>
    <row r="2253" spans="20:33" x14ac:dyDescent="0.25">
      <c r="T2253" s="4">
        <f t="shared" si="361"/>
        <v>0.11244999999999999</v>
      </c>
      <c r="U2253" s="55">
        <f t="shared" si="362"/>
        <v>0</v>
      </c>
      <c r="V2253" s="55">
        <f t="shared" si="363"/>
        <v>0</v>
      </c>
      <c r="Y2253" s="55">
        <f t="shared" si="364"/>
        <v>0</v>
      </c>
      <c r="Z2253" s="55">
        <f t="shared" si="365"/>
        <v>0</v>
      </c>
      <c r="AA2253" s="55">
        <f t="shared" si="366"/>
        <v>9108916.2369551975</v>
      </c>
      <c r="AB2253" s="55">
        <f t="shared" si="367"/>
        <v>-9712254.5492930785</v>
      </c>
      <c r="AC2253" s="55">
        <f t="shared" si="368"/>
        <v>-603338.31233788095</v>
      </c>
      <c r="AD2253" s="55">
        <f t="shared" si="369"/>
        <v>0</v>
      </c>
      <c r="AE2253" s="14">
        <f t="shared" si="370"/>
        <v>1</v>
      </c>
      <c r="AF2253" s="14">
        <f>PRODUCT($AE$3:$AE2253)</f>
        <v>1.549318229084294</v>
      </c>
      <c r="AG2253" s="120">
        <f>(POWER(AF2253,1/COUNTA($J$3:$J2253))-1)*360/28</f>
        <v>0.10870794921864459</v>
      </c>
    </row>
    <row r="2254" spans="20:33" x14ac:dyDescent="0.25">
      <c r="T2254" s="4">
        <f t="shared" si="361"/>
        <v>0.11244999999999999</v>
      </c>
      <c r="U2254" s="55">
        <f t="shared" si="362"/>
        <v>0</v>
      </c>
      <c r="V2254" s="55">
        <f t="shared" si="363"/>
        <v>0</v>
      </c>
      <c r="Y2254" s="55">
        <f t="shared" si="364"/>
        <v>0</v>
      </c>
      <c r="Z2254" s="55">
        <f t="shared" si="365"/>
        <v>0</v>
      </c>
      <c r="AA2254" s="55">
        <f t="shared" si="366"/>
        <v>9108916.2369551975</v>
      </c>
      <c r="AB2254" s="55">
        <f t="shared" si="367"/>
        <v>-9712254.5492930785</v>
      </c>
      <c r="AC2254" s="55">
        <f t="shared" si="368"/>
        <v>-603338.31233788095</v>
      </c>
      <c r="AD2254" s="55">
        <f t="shared" si="369"/>
        <v>0</v>
      </c>
      <c r="AE2254" s="14">
        <f t="shared" si="370"/>
        <v>1</v>
      </c>
      <c r="AF2254" s="14">
        <f>PRODUCT($AE$3:$AE2254)</f>
        <v>1.549318229084294</v>
      </c>
      <c r="AG2254" s="120">
        <f>(POWER(AF2254,1/COUNTA($J$3:$J2254))-1)*360/28</f>
        <v>0.10870794921864459</v>
      </c>
    </row>
    <row r="2255" spans="20:33" x14ac:dyDescent="0.25">
      <c r="T2255" s="4">
        <f t="shared" si="361"/>
        <v>0.11244999999999999</v>
      </c>
      <c r="U2255" s="55">
        <f t="shared" si="362"/>
        <v>0</v>
      </c>
      <c r="V2255" s="55">
        <f t="shared" si="363"/>
        <v>0</v>
      </c>
      <c r="Y2255" s="55">
        <f t="shared" si="364"/>
        <v>0</v>
      </c>
      <c r="Z2255" s="55">
        <f t="shared" si="365"/>
        <v>0</v>
      </c>
      <c r="AA2255" s="55">
        <f t="shared" si="366"/>
        <v>9108916.2369551975</v>
      </c>
      <c r="AB2255" s="55">
        <f t="shared" si="367"/>
        <v>-9712254.5492930785</v>
      </c>
      <c r="AC2255" s="55">
        <f t="shared" si="368"/>
        <v>-603338.31233788095</v>
      </c>
      <c r="AD2255" s="55">
        <f t="shared" si="369"/>
        <v>0</v>
      </c>
      <c r="AE2255" s="14">
        <f t="shared" si="370"/>
        <v>1</v>
      </c>
      <c r="AF2255" s="14">
        <f>PRODUCT($AE$3:$AE2255)</f>
        <v>1.549318229084294</v>
      </c>
      <c r="AG2255" s="120">
        <f>(POWER(AF2255,1/COUNTA($J$3:$J2255))-1)*360/28</f>
        <v>0.10870794921864459</v>
      </c>
    </row>
    <row r="2256" spans="20:33" x14ac:dyDescent="0.25">
      <c r="T2256" s="4">
        <f t="shared" si="361"/>
        <v>0.11244999999999999</v>
      </c>
      <c r="U2256" s="55">
        <f t="shared" si="362"/>
        <v>0</v>
      </c>
      <c r="V2256" s="55">
        <f t="shared" si="363"/>
        <v>0</v>
      </c>
      <c r="Y2256" s="55">
        <f t="shared" si="364"/>
        <v>0</v>
      </c>
      <c r="Z2256" s="55">
        <f t="shared" si="365"/>
        <v>0</v>
      </c>
      <c r="AA2256" s="55">
        <f t="shared" si="366"/>
        <v>9108916.2369551975</v>
      </c>
      <c r="AB2256" s="55">
        <f t="shared" si="367"/>
        <v>-9712254.5492930785</v>
      </c>
      <c r="AC2256" s="55">
        <f t="shared" si="368"/>
        <v>-603338.31233788095</v>
      </c>
      <c r="AD2256" s="55">
        <f t="shared" si="369"/>
        <v>0</v>
      </c>
      <c r="AE2256" s="14">
        <f t="shared" si="370"/>
        <v>1</v>
      </c>
      <c r="AF2256" s="14">
        <f>PRODUCT($AE$3:$AE2256)</f>
        <v>1.549318229084294</v>
      </c>
      <c r="AG2256" s="120">
        <f>(POWER(AF2256,1/COUNTA($J$3:$J2256))-1)*360/28</f>
        <v>0.10870794921864459</v>
      </c>
    </row>
    <row r="2257" spans="20:33" x14ac:dyDescent="0.25">
      <c r="T2257" s="4">
        <f t="shared" si="361"/>
        <v>0.11244999999999999</v>
      </c>
      <c r="U2257" s="55">
        <f t="shared" si="362"/>
        <v>0</v>
      </c>
      <c r="V2257" s="55">
        <f t="shared" si="363"/>
        <v>0</v>
      </c>
      <c r="Y2257" s="55">
        <f t="shared" si="364"/>
        <v>0</v>
      </c>
      <c r="Z2257" s="55">
        <f t="shared" si="365"/>
        <v>0</v>
      </c>
      <c r="AA2257" s="55">
        <f t="shared" si="366"/>
        <v>9108916.2369551975</v>
      </c>
      <c r="AB2257" s="55">
        <f t="shared" si="367"/>
        <v>-9712254.5492930785</v>
      </c>
      <c r="AC2257" s="55">
        <f t="shared" si="368"/>
        <v>-603338.31233788095</v>
      </c>
      <c r="AD2257" s="55">
        <f t="shared" si="369"/>
        <v>0</v>
      </c>
      <c r="AE2257" s="14">
        <f t="shared" si="370"/>
        <v>1</v>
      </c>
      <c r="AF2257" s="14">
        <f>PRODUCT($AE$3:$AE2257)</f>
        <v>1.549318229084294</v>
      </c>
      <c r="AG2257" s="120">
        <f>(POWER(AF2257,1/COUNTA($J$3:$J2257))-1)*360/28</f>
        <v>0.10870794921864459</v>
      </c>
    </row>
    <row r="2258" spans="20:33" x14ac:dyDescent="0.25">
      <c r="T2258" s="4">
        <f t="shared" si="361"/>
        <v>0.11244999999999999</v>
      </c>
      <c r="U2258" s="55">
        <f t="shared" si="362"/>
        <v>0</v>
      </c>
      <c r="V2258" s="55">
        <f t="shared" si="363"/>
        <v>0</v>
      </c>
      <c r="Y2258" s="55">
        <f t="shared" si="364"/>
        <v>0</v>
      </c>
      <c r="Z2258" s="55">
        <f t="shared" si="365"/>
        <v>0</v>
      </c>
      <c r="AA2258" s="55">
        <f t="shared" si="366"/>
        <v>9108916.2369551975</v>
      </c>
      <c r="AB2258" s="55">
        <f t="shared" si="367"/>
        <v>-9712254.5492930785</v>
      </c>
      <c r="AC2258" s="55">
        <f t="shared" si="368"/>
        <v>-603338.31233788095</v>
      </c>
      <c r="AD2258" s="55">
        <f t="shared" si="369"/>
        <v>0</v>
      </c>
      <c r="AE2258" s="14">
        <f t="shared" si="370"/>
        <v>1</v>
      </c>
      <c r="AF2258" s="14">
        <f>PRODUCT($AE$3:$AE2258)</f>
        <v>1.549318229084294</v>
      </c>
      <c r="AG2258" s="120">
        <f>(POWER(AF2258,1/COUNTA($J$3:$J2258))-1)*360/28</f>
        <v>0.10870794921864459</v>
      </c>
    </row>
    <row r="2259" spans="20:33" x14ac:dyDescent="0.25">
      <c r="T2259" s="4">
        <f t="shared" si="361"/>
        <v>0.11244999999999999</v>
      </c>
      <c r="U2259" s="55">
        <f t="shared" si="362"/>
        <v>0</v>
      </c>
      <c r="V2259" s="55">
        <f t="shared" si="363"/>
        <v>0</v>
      </c>
      <c r="Y2259" s="55">
        <f t="shared" si="364"/>
        <v>0</v>
      </c>
      <c r="Z2259" s="55">
        <f t="shared" si="365"/>
        <v>0</v>
      </c>
      <c r="AA2259" s="55">
        <f t="shared" si="366"/>
        <v>9108916.2369551975</v>
      </c>
      <c r="AB2259" s="55">
        <f t="shared" si="367"/>
        <v>-9712254.5492930785</v>
      </c>
      <c r="AC2259" s="55">
        <f t="shared" si="368"/>
        <v>-603338.31233788095</v>
      </c>
      <c r="AD2259" s="55">
        <f t="shared" si="369"/>
        <v>0</v>
      </c>
      <c r="AE2259" s="14">
        <f t="shared" si="370"/>
        <v>1</v>
      </c>
      <c r="AF2259" s="14">
        <f>PRODUCT($AE$3:$AE2259)</f>
        <v>1.549318229084294</v>
      </c>
      <c r="AG2259" s="120">
        <f>(POWER(AF2259,1/COUNTA($J$3:$J2259))-1)*360/28</f>
        <v>0.10870794921864459</v>
      </c>
    </row>
    <row r="2260" spans="20:33" x14ac:dyDescent="0.25">
      <c r="T2260" s="4">
        <f t="shared" si="361"/>
        <v>0.11244999999999999</v>
      </c>
      <c r="U2260" s="55">
        <f t="shared" si="362"/>
        <v>0</v>
      </c>
      <c r="V2260" s="55">
        <f t="shared" si="363"/>
        <v>0</v>
      </c>
      <c r="Y2260" s="55">
        <f t="shared" si="364"/>
        <v>0</v>
      </c>
      <c r="Z2260" s="55">
        <f t="shared" si="365"/>
        <v>0</v>
      </c>
      <c r="AA2260" s="55">
        <f t="shared" si="366"/>
        <v>9108916.2369551975</v>
      </c>
      <c r="AB2260" s="55">
        <f t="shared" si="367"/>
        <v>-9712254.5492930785</v>
      </c>
      <c r="AC2260" s="55">
        <f t="shared" si="368"/>
        <v>-603338.31233788095</v>
      </c>
      <c r="AD2260" s="55">
        <f t="shared" si="369"/>
        <v>0</v>
      </c>
      <c r="AE2260" s="14">
        <f t="shared" si="370"/>
        <v>1</v>
      </c>
      <c r="AF2260" s="14">
        <f>PRODUCT($AE$3:$AE2260)</f>
        <v>1.549318229084294</v>
      </c>
      <c r="AG2260" s="120">
        <f>(POWER(AF2260,1/COUNTA($J$3:$J2260))-1)*360/28</f>
        <v>0.10870794921864459</v>
      </c>
    </row>
    <row r="2261" spans="20:33" x14ac:dyDescent="0.25">
      <c r="T2261" s="4">
        <f t="shared" si="361"/>
        <v>0.11244999999999999</v>
      </c>
      <c r="U2261" s="55">
        <f t="shared" si="362"/>
        <v>0</v>
      </c>
      <c r="V2261" s="55">
        <f t="shared" si="363"/>
        <v>0</v>
      </c>
      <c r="Y2261" s="55">
        <f t="shared" si="364"/>
        <v>0</v>
      </c>
      <c r="Z2261" s="55">
        <f t="shared" si="365"/>
        <v>0</v>
      </c>
      <c r="AA2261" s="55">
        <f t="shared" si="366"/>
        <v>9108916.2369551975</v>
      </c>
      <c r="AB2261" s="55">
        <f t="shared" si="367"/>
        <v>-9712254.5492930785</v>
      </c>
      <c r="AC2261" s="55">
        <f t="shared" si="368"/>
        <v>-603338.31233788095</v>
      </c>
      <c r="AD2261" s="55">
        <f t="shared" si="369"/>
        <v>0</v>
      </c>
      <c r="AE2261" s="14">
        <f t="shared" si="370"/>
        <v>1</v>
      </c>
      <c r="AF2261" s="14">
        <f>PRODUCT($AE$3:$AE2261)</f>
        <v>1.549318229084294</v>
      </c>
      <c r="AG2261" s="120">
        <f>(POWER(AF2261,1/COUNTA($J$3:$J2261))-1)*360/28</f>
        <v>0.10870794921864459</v>
      </c>
    </row>
    <row r="2262" spans="20:33" x14ac:dyDescent="0.25">
      <c r="T2262" s="4">
        <f t="shared" si="361"/>
        <v>0.11244999999999999</v>
      </c>
      <c r="U2262" s="55">
        <f t="shared" si="362"/>
        <v>0</v>
      </c>
      <c r="V2262" s="55">
        <f t="shared" si="363"/>
        <v>0</v>
      </c>
      <c r="Y2262" s="55">
        <f t="shared" si="364"/>
        <v>0</v>
      </c>
      <c r="Z2262" s="55">
        <f t="shared" si="365"/>
        <v>0</v>
      </c>
      <c r="AA2262" s="55">
        <f t="shared" si="366"/>
        <v>9108916.2369551975</v>
      </c>
      <c r="AB2262" s="55">
        <f t="shared" si="367"/>
        <v>-9712254.5492930785</v>
      </c>
      <c r="AC2262" s="55">
        <f t="shared" si="368"/>
        <v>-603338.31233788095</v>
      </c>
      <c r="AD2262" s="55">
        <f t="shared" si="369"/>
        <v>0</v>
      </c>
      <c r="AE2262" s="14">
        <f t="shared" si="370"/>
        <v>1</v>
      </c>
      <c r="AF2262" s="14">
        <f>PRODUCT($AE$3:$AE2262)</f>
        <v>1.549318229084294</v>
      </c>
      <c r="AG2262" s="120">
        <f>(POWER(AF2262,1/COUNTA($J$3:$J2262))-1)*360/28</f>
        <v>0.10870794921864459</v>
      </c>
    </row>
    <row r="2263" spans="20:33" x14ac:dyDescent="0.25">
      <c r="T2263" s="4">
        <f t="shared" si="361"/>
        <v>0.11244999999999999</v>
      </c>
      <c r="U2263" s="55">
        <f t="shared" si="362"/>
        <v>0</v>
      </c>
      <c r="V2263" s="55">
        <f t="shared" si="363"/>
        <v>0</v>
      </c>
      <c r="Y2263" s="55">
        <f t="shared" si="364"/>
        <v>0</v>
      </c>
      <c r="Z2263" s="55">
        <f t="shared" si="365"/>
        <v>0</v>
      </c>
      <c r="AA2263" s="55">
        <f t="shared" si="366"/>
        <v>9108916.2369551975</v>
      </c>
      <c r="AB2263" s="55">
        <f t="shared" si="367"/>
        <v>-9712254.5492930785</v>
      </c>
      <c r="AC2263" s="55">
        <f t="shared" si="368"/>
        <v>-603338.31233788095</v>
      </c>
      <c r="AD2263" s="55">
        <f t="shared" si="369"/>
        <v>0</v>
      </c>
      <c r="AE2263" s="14">
        <f t="shared" si="370"/>
        <v>1</v>
      </c>
      <c r="AF2263" s="14">
        <f>PRODUCT($AE$3:$AE2263)</f>
        <v>1.549318229084294</v>
      </c>
      <c r="AG2263" s="120">
        <f>(POWER(AF2263,1/COUNTA($J$3:$J2263))-1)*360/28</f>
        <v>0.10870794921864459</v>
      </c>
    </row>
    <row r="2264" spans="20:33" x14ac:dyDescent="0.25">
      <c r="T2264" s="4">
        <f t="shared" si="361"/>
        <v>0.11244999999999999</v>
      </c>
      <c r="U2264" s="55">
        <f t="shared" si="362"/>
        <v>0</v>
      </c>
      <c r="V2264" s="55">
        <f t="shared" si="363"/>
        <v>0</v>
      </c>
      <c r="Y2264" s="55">
        <f t="shared" si="364"/>
        <v>0</v>
      </c>
      <c r="Z2264" s="55">
        <f t="shared" si="365"/>
        <v>0</v>
      </c>
      <c r="AA2264" s="55">
        <f t="shared" si="366"/>
        <v>9108916.2369551975</v>
      </c>
      <c r="AB2264" s="55">
        <f t="shared" si="367"/>
        <v>-9712254.5492930785</v>
      </c>
      <c r="AC2264" s="55">
        <f t="shared" si="368"/>
        <v>-603338.31233788095</v>
      </c>
      <c r="AD2264" s="55">
        <f t="shared" si="369"/>
        <v>0</v>
      </c>
      <c r="AE2264" s="14">
        <f t="shared" si="370"/>
        <v>1</v>
      </c>
      <c r="AF2264" s="14">
        <f>PRODUCT($AE$3:$AE2264)</f>
        <v>1.549318229084294</v>
      </c>
      <c r="AG2264" s="120">
        <f>(POWER(AF2264,1/COUNTA($J$3:$J2264))-1)*360/28</f>
        <v>0.10870794921864459</v>
      </c>
    </row>
    <row r="2265" spans="20:33" x14ac:dyDescent="0.25">
      <c r="T2265" s="4">
        <f t="shared" si="361"/>
        <v>0.11244999999999999</v>
      </c>
      <c r="U2265" s="55">
        <f t="shared" si="362"/>
        <v>0</v>
      </c>
      <c r="V2265" s="55">
        <f t="shared" si="363"/>
        <v>0</v>
      </c>
      <c r="Y2265" s="55">
        <f t="shared" si="364"/>
        <v>0</v>
      </c>
      <c r="Z2265" s="55">
        <f t="shared" si="365"/>
        <v>0</v>
      </c>
      <c r="AA2265" s="55">
        <f t="shared" si="366"/>
        <v>9108916.2369551975</v>
      </c>
      <c r="AB2265" s="55">
        <f t="shared" si="367"/>
        <v>-9712254.5492930785</v>
      </c>
      <c r="AC2265" s="55">
        <f t="shared" si="368"/>
        <v>-603338.31233788095</v>
      </c>
      <c r="AD2265" s="55">
        <f t="shared" si="369"/>
        <v>0</v>
      </c>
      <c r="AE2265" s="14">
        <f t="shared" si="370"/>
        <v>1</v>
      </c>
      <c r="AF2265" s="14">
        <f>PRODUCT($AE$3:$AE2265)</f>
        <v>1.549318229084294</v>
      </c>
      <c r="AG2265" s="120">
        <f>(POWER(AF2265,1/COUNTA($J$3:$J2265))-1)*360/28</f>
        <v>0.10870794921864459</v>
      </c>
    </row>
    <row r="2266" spans="20:33" x14ac:dyDescent="0.25">
      <c r="T2266" s="4">
        <f t="shared" si="361"/>
        <v>0.11244999999999999</v>
      </c>
      <c r="U2266" s="55">
        <f t="shared" si="362"/>
        <v>0</v>
      </c>
      <c r="V2266" s="55">
        <f t="shared" si="363"/>
        <v>0</v>
      </c>
      <c r="Y2266" s="55">
        <f t="shared" si="364"/>
        <v>0</v>
      </c>
      <c r="Z2266" s="55">
        <f t="shared" si="365"/>
        <v>0</v>
      </c>
      <c r="AA2266" s="55">
        <f t="shared" si="366"/>
        <v>9108916.2369551975</v>
      </c>
      <c r="AB2266" s="55">
        <f t="shared" si="367"/>
        <v>-9712254.5492930785</v>
      </c>
      <c r="AC2266" s="55">
        <f t="shared" si="368"/>
        <v>-603338.31233788095</v>
      </c>
      <c r="AD2266" s="55">
        <f t="shared" si="369"/>
        <v>0</v>
      </c>
      <c r="AE2266" s="14">
        <f t="shared" si="370"/>
        <v>1</v>
      </c>
      <c r="AF2266" s="14">
        <f>PRODUCT($AE$3:$AE2266)</f>
        <v>1.549318229084294</v>
      </c>
      <c r="AG2266" s="120">
        <f>(POWER(AF2266,1/COUNTA($J$3:$J2266))-1)*360/28</f>
        <v>0.10870794921864459</v>
      </c>
    </row>
    <row r="2267" spans="20:33" x14ac:dyDescent="0.25">
      <c r="T2267" s="4">
        <f t="shared" si="361"/>
        <v>0.11244999999999999</v>
      </c>
      <c r="U2267" s="55">
        <f t="shared" si="362"/>
        <v>0</v>
      </c>
      <c r="V2267" s="55">
        <f t="shared" si="363"/>
        <v>0</v>
      </c>
      <c r="Y2267" s="55">
        <f t="shared" si="364"/>
        <v>0</v>
      </c>
      <c r="Z2267" s="55">
        <f t="shared" si="365"/>
        <v>0</v>
      </c>
      <c r="AA2267" s="55">
        <f t="shared" si="366"/>
        <v>9108916.2369551975</v>
      </c>
      <c r="AB2267" s="55">
        <f t="shared" si="367"/>
        <v>-9712254.5492930785</v>
      </c>
      <c r="AC2267" s="55">
        <f t="shared" si="368"/>
        <v>-603338.31233788095</v>
      </c>
      <c r="AD2267" s="55">
        <f t="shared" si="369"/>
        <v>0</v>
      </c>
      <c r="AE2267" s="14">
        <f t="shared" si="370"/>
        <v>1</v>
      </c>
      <c r="AF2267" s="14">
        <f>PRODUCT($AE$3:$AE2267)</f>
        <v>1.549318229084294</v>
      </c>
      <c r="AG2267" s="120">
        <f>(POWER(AF2267,1/COUNTA($J$3:$J2267))-1)*360/28</f>
        <v>0.10870794921864459</v>
      </c>
    </row>
    <row r="2268" spans="20:33" x14ac:dyDescent="0.25">
      <c r="T2268" s="4">
        <f t="shared" si="361"/>
        <v>0.11244999999999999</v>
      </c>
      <c r="U2268" s="55">
        <f t="shared" si="362"/>
        <v>0</v>
      </c>
      <c r="V2268" s="55">
        <f t="shared" si="363"/>
        <v>0</v>
      </c>
      <c r="Y2268" s="55">
        <f t="shared" si="364"/>
        <v>0</v>
      </c>
      <c r="Z2268" s="55">
        <f t="shared" si="365"/>
        <v>0</v>
      </c>
      <c r="AA2268" s="55">
        <f t="shared" si="366"/>
        <v>9108916.2369551975</v>
      </c>
      <c r="AB2268" s="55">
        <f t="shared" si="367"/>
        <v>-9712254.5492930785</v>
      </c>
      <c r="AC2268" s="55">
        <f t="shared" si="368"/>
        <v>-603338.31233788095</v>
      </c>
      <c r="AD2268" s="55">
        <f t="shared" si="369"/>
        <v>0</v>
      </c>
      <c r="AE2268" s="14">
        <f t="shared" si="370"/>
        <v>1</v>
      </c>
      <c r="AF2268" s="14">
        <f>PRODUCT($AE$3:$AE2268)</f>
        <v>1.549318229084294</v>
      </c>
      <c r="AG2268" s="120">
        <f>(POWER(AF2268,1/COUNTA($J$3:$J2268))-1)*360/28</f>
        <v>0.10870794921864459</v>
      </c>
    </row>
    <row r="2269" spans="20:33" x14ac:dyDescent="0.25">
      <c r="T2269" s="4">
        <f t="shared" si="361"/>
        <v>0.11244999999999999</v>
      </c>
      <c r="U2269" s="55">
        <f t="shared" si="362"/>
        <v>0</v>
      </c>
      <c r="V2269" s="55">
        <f t="shared" si="363"/>
        <v>0</v>
      </c>
      <c r="Y2269" s="55">
        <f t="shared" si="364"/>
        <v>0</v>
      </c>
      <c r="Z2269" s="55">
        <f t="shared" si="365"/>
        <v>0</v>
      </c>
      <c r="AA2269" s="55">
        <f t="shared" si="366"/>
        <v>9108916.2369551975</v>
      </c>
      <c r="AB2269" s="55">
        <f t="shared" si="367"/>
        <v>-9712254.5492930785</v>
      </c>
      <c r="AC2269" s="55">
        <f t="shared" si="368"/>
        <v>-603338.31233788095</v>
      </c>
      <c r="AD2269" s="55">
        <f t="shared" si="369"/>
        <v>0</v>
      </c>
      <c r="AE2269" s="14">
        <f t="shared" si="370"/>
        <v>1</v>
      </c>
      <c r="AF2269" s="14">
        <f>PRODUCT($AE$3:$AE2269)</f>
        <v>1.549318229084294</v>
      </c>
      <c r="AG2269" s="120">
        <f>(POWER(AF2269,1/COUNTA($J$3:$J2269))-1)*360/28</f>
        <v>0.10870794921864459</v>
      </c>
    </row>
    <row r="2270" spans="20:33" x14ac:dyDescent="0.25">
      <c r="T2270" s="4">
        <f t="shared" si="361"/>
        <v>0.11244999999999999</v>
      </c>
      <c r="U2270" s="55">
        <f t="shared" si="362"/>
        <v>0</v>
      </c>
      <c r="V2270" s="55">
        <f t="shared" si="363"/>
        <v>0</v>
      </c>
      <c r="Y2270" s="55">
        <f t="shared" si="364"/>
        <v>0</v>
      </c>
      <c r="Z2270" s="55">
        <f t="shared" si="365"/>
        <v>0</v>
      </c>
      <c r="AA2270" s="55">
        <f t="shared" si="366"/>
        <v>9108916.2369551975</v>
      </c>
      <c r="AB2270" s="55">
        <f t="shared" si="367"/>
        <v>-9712254.5492930785</v>
      </c>
      <c r="AC2270" s="55">
        <f t="shared" si="368"/>
        <v>-603338.31233788095</v>
      </c>
      <c r="AD2270" s="55">
        <f t="shared" si="369"/>
        <v>0</v>
      </c>
      <c r="AE2270" s="14">
        <f t="shared" si="370"/>
        <v>1</v>
      </c>
      <c r="AF2270" s="14">
        <f>PRODUCT($AE$3:$AE2270)</f>
        <v>1.549318229084294</v>
      </c>
      <c r="AG2270" s="120">
        <f>(POWER(AF2270,1/COUNTA($J$3:$J2270))-1)*360/28</f>
        <v>0.10870794921864459</v>
      </c>
    </row>
    <row r="2271" spans="20:33" x14ac:dyDescent="0.25">
      <c r="T2271" s="4">
        <f t="shared" si="361"/>
        <v>0.11244999999999999</v>
      </c>
      <c r="U2271" s="55">
        <f t="shared" si="362"/>
        <v>0</v>
      </c>
      <c r="V2271" s="55">
        <f t="shared" si="363"/>
        <v>0</v>
      </c>
      <c r="Y2271" s="55">
        <f t="shared" si="364"/>
        <v>0</v>
      </c>
      <c r="Z2271" s="55">
        <f t="shared" si="365"/>
        <v>0</v>
      </c>
      <c r="AA2271" s="55">
        <f t="shared" si="366"/>
        <v>9108916.2369551975</v>
      </c>
      <c r="AB2271" s="55">
        <f t="shared" si="367"/>
        <v>-9712254.5492930785</v>
      </c>
      <c r="AC2271" s="55">
        <f t="shared" si="368"/>
        <v>-603338.31233788095</v>
      </c>
      <c r="AD2271" s="55">
        <f t="shared" si="369"/>
        <v>0</v>
      </c>
      <c r="AE2271" s="14">
        <f t="shared" si="370"/>
        <v>1</v>
      </c>
      <c r="AF2271" s="14">
        <f>PRODUCT($AE$3:$AE2271)</f>
        <v>1.549318229084294</v>
      </c>
      <c r="AG2271" s="120">
        <f>(POWER(AF2271,1/COUNTA($J$3:$J2271))-1)*360/28</f>
        <v>0.10870794921864459</v>
      </c>
    </row>
    <row r="2272" spans="20:33" x14ac:dyDescent="0.25">
      <c r="T2272" s="4">
        <f t="shared" si="361"/>
        <v>0.11244999999999999</v>
      </c>
      <c r="U2272" s="55">
        <f t="shared" si="362"/>
        <v>0</v>
      </c>
      <c r="V2272" s="55">
        <f t="shared" si="363"/>
        <v>0</v>
      </c>
      <c r="Y2272" s="55">
        <f t="shared" si="364"/>
        <v>0</v>
      </c>
      <c r="Z2272" s="55">
        <f t="shared" si="365"/>
        <v>0</v>
      </c>
      <c r="AA2272" s="55">
        <f t="shared" si="366"/>
        <v>9108916.2369551975</v>
      </c>
      <c r="AB2272" s="55">
        <f t="shared" si="367"/>
        <v>-9712254.5492930785</v>
      </c>
      <c r="AC2272" s="55">
        <f t="shared" si="368"/>
        <v>-603338.31233788095</v>
      </c>
      <c r="AD2272" s="55">
        <f t="shared" si="369"/>
        <v>0</v>
      </c>
      <c r="AE2272" s="14">
        <f t="shared" si="370"/>
        <v>1</v>
      </c>
      <c r="AF2272" s="14">
        <f>PRODUCT($AE$3:$AE2272)</f>
        <v>1.549318229084294</v>
      </c>
      <c r="AG2272" s="120">
        <f>(POWER(AF2272,1/COUNTA($J$3:$J2272))-1)*360/28</f>
        <v>0.10870794921864459</v>
      </c>
    </row>
    <row r="2273" spans="20:33" x14ac:dyDescent="0.25">
      <c r="T2273" s="4">
        <f t="shared" si="361"/>
        <v>0.11244999999999999</v>
      </c>
      <c r="U2273" s="55">
        <f t="shared" si="362"/>
        <v>0</v>
      </c>
      <c r="V2273" s="55">
        <f t="shared" si="363"/>
        <v>0</v>
      </c>
      <c r="Y2273" s="55">
        <f t="shared" si="364"/>
        <v>0</v>
      </c>
      <c r="Z2273" s="55">
        <f t="shared" si="365"/>
        <v>0</v>
      </c>
      <c r="AA2273" s="55">
        <f t="shared" si="366"/>
        <v>9108916.2369551975</v>
      </c>
      <c r="AB2273" s="55">
        <f t="shared" si="367"/>
        <v>-9712254.5492930785</v>
      </c>
      <c r="AC2273" s="55">
        <f t="shared" si="368"/>
        <v>-603338.31233788095</v>
      </c>
      <c r="AD2273" s="55">
        <f t="shared" si="369"/>
        <v>0</v>
      </c>
      <c r="AE2273" s="14">
        <f t="shared" si="370"/>
        <v>1</v>
      </c>
      <c r="AF2273" s="14">
        <f>PRODUCT($AE$3:$AE2273)</f>
        <v>1.549318229084294</v>
      </c>
      <c r="AG2273" s="120">
        <f>(POWER(AF2273,1/COUNTA($J$3:$J2273))-1)*360/28</f>
        <v>0.10870794921864459</v>
      </c>
    </row>
    <row r="2274" spans="20:33" x14ac:dyDescent="0.25">
      <c r="T2274" s="4">
        <f t="shared" si="361"/>
        <v>0.11244999999999999</v>
      </c>
      <c r="U2274" s="55">
        <f t="shared" si="362"/>
        <v>0</v>
      </c>
      <c r="V2274" s="55">
        <f t="shared" si="363"/>
        <v>0</v>
      </c>
      <c r="Y2274" s="55">
        <f t="shared" si="364"/>
        <v>0</v>
      </c>
      <c r="Z2274" s="55">
        <f t="shared" si="365"/>
        <v>0</v>
      </c>
      <c r="AA2274" s="55">
        <f t="shared" si="366"/>
        <v>9108916.2369551975</v>
      </c>
      <c r="AB2274" s="55">
        <f t="shared" si="367"/>
        <v>-9712254.5492930785</v>
      </c>
      <c r="AC2274" s="55">
        <f t="shared" si="368"/>
        <v>-603338.31233788095</v>
      </c>
      <c r="AD2274" s="55">
        <f t="shared" si="369"/>
        <v>0</v>
      </c>
      <c r="AE2274" s="14">
        <f t="shared" si="370"/>
        <v>1</v>
      </c>
      <c r="AF2274" s="14">
        <f>PRODUCT($AE$3:$AE2274)</f>
        <v>1.549318229084294</v>
      </c>
      <c r="AG2274" s="120">
        <f>(POWER(AF2274,1/COUNTA($J$3:$J2274))-1)*360/28</f>
        <v>0.10870794921864459</v>
      </c>
    </row>
    <row r="2275" spans="20:33" x14ac:dyDescent="0.25">
      <c r="T2275" s="4">
        <f t="shared" si="361"/>
        <v>0.11244999999999999</v>
      </c>
      <c r="U2275" s="55">
        <f t="shared" si="362"/>
        <v>0</v>
      </c>
      <c r="V2275" s="55">
        <f t="shared" si="363"/>
        <v>0</v>
      </c>
      <c r="Y2275" s="55">
        <f t="shared" si="364"/>
        <v>0</v>
      </c>
      <c r="Z2275" s="55">
        <f t="shared" si="365"/>
        <v>0</v>
      </c>
      <c r="AA2275" s="55">
        <f t="shared" si="366"/>
        <v>9108916.2369551975</v>
      </c>
      <c r="AB2275" s="55">
        <f t="shared" si="367"/>
        <v>-9712254.5492930785</v>
      </c>
      <c r="AC2275" s="55">
        <f t="shared" si="368"/>
        <v>-603338.31233788095</v>
      </c>
      <c r="AD2275" s="55">
        <f t="shared" si="369"/>
        <v>0</v>
      </c>
      <c r="AE2275" s="14">
        <f t="shared" si="370"/>
        <v>1</v>
      </c>
      <c r="AF2275" s="14">
        <f>PRODUCT($AE$3:$AE2275)</f>
        <v>1.549318229084294</v>
      </c>
      <c r="AG2275" s="120">
        <f>(POWER(AF2275,1/COUNTA($J$3:$J2275))-1)*360/28</f>
        <v>0.10870794921864459</v>
      </c>
    </row>
    <row r="2276" spans="20:33" x14ac:dyDescent="0.25">
      <c r="T2276" s="4">
        <f t="shared" si="361"/>
        <v>0.11244999999999999</v>
      </c>
      <c r="U2276" s="55">
        <f t="shared" si="362"/>
        <v>0</v>
      </c>
      <c r="V2276" s="55">
        <f t="shared" si="363"/>
        <v>0</v>
      </c>
      <c r="Y2276" s="55">
        <f t="shared" si="364"/>
        <v>0</v>
      </c>
      <c r="Z2276" s="55">
        <f t="shared" si="365"/>
        <v>0</v>
      </c>
      <c r="AA2276" s="55">
        <f t="shared" si="366"/>
        <v>9108916.2369551975</v>
      </c>
      <c r="AB2276" s="55">
        <f t="shared" si="367"/>
        <v>-9712254.5492930785</v>
      </c>
      <c r="AC2276" s="55">
        <f t="shared" si="368"/>
        <v>-603338.31233788095</v>
      </c>
      <c r="AD2276" s="55">
        <f t="shared" si="369"/>
        <v>0</v>
      </c>
      <c r="AE2276" s="14">
        <f t="shared" si="370"/>
        <v>1</v>
      </c>
      <c r="AF2276" s="14">
        <f>PRODUCT($AE$3:$AE2276)</f>
        <v>1.549318229084294</v>
      </c>
      <c r="AG2276" s="120">
        <f>(POWER(AF2276,1/COUNTA($J$3:$J2276))-1)*360/28</f>
        <v>0.10870794921864459</v>
      </c>
    </row>
    <row r="2277" spans="20:33" x14ac:dyDescent="0.25">
      <c r="T2277" s="4">
        <f t="shared" si="361"/>
        <v>0.11244999999999999</v>
      </c>
      <c r="U2277" s="55">
        <f t="shared" si="362"/>
        <v>0</v>
      </c>
      <c r="V2277" s="55">
        <f t="shared" si="363"/>
        <v>0</v>
      </c>
      <c r="Y2277" s="55">
        <f t="shared" si="364"/>
        <v>0</v>
      </c>
      <c r="Z2277" s="55">
        <f t="shared" si="365"/>
        <v>0</v>
      </c>
      <c r="AA2277" s="55">
        <f t="shared" si="366"/>
        <v>9108916.2369551975</v>
      </c>
      <c r="AB2277" s="55">
        <f t="shared" si="367"/>
        <v>-9712254.5492930785</v>
      </c>
      <c r="AC2277" s="55">
        <f t="shared" si="368"/>
        <v>-603338.31233788095</v>
      </c>
      <c r="AD2277" s="55">
        <f t="shared" si="369"/>
        <v>0</v>
      </c>
      <c r="AE2277" s="14">
        <f t="shared" si="370"/>
        <v>1</v>
      </c>
      <c r="AF2277" s="14">
        <f>PRODUCT($AE$3:$AE2277)</f>
        <v>1.549318229084294</v>
      </c>
      <c r="AG2277" s="120">
        <f>(POWER(AF2277,1/COUNTA($J$3:$J2277))-1)*360/28</f>
        <v>0.10870794921864459</v>
      </c>
    </row>
    <row r="2278" spans="20:33" x14ac:dyDescent="0.25">
      <c r="T2278" s="4">
        <f t="shared" si="361"/>
        <v>0.11244999999999999</v>
      </c>
      <c r="U2278" s="55">
        <f t="shared" si="362"/>
        <v>0</v>
      </c>
      <c r="V2278" s="55">
        <f t="shared" si="363"/>
        <v>0</v>
      </c>
      <c r="Y2278" s="55">
        <f t="shared" si="364"/>
        <v>0</v>
      </c>
      <c r="Z2278" s="55">
        <f t="shared" si="365"/>
        <v>0</v>
      </c>
      <c r="AA2278" s="55">
        <f t="shared" si="366"/>
        <v>9108916.2369551975</v>
      </c>
      <c r="AB2278" s="55">
        <f t="shared" si="367"/>
        <v>-9712254.5492930785</v>
      </c>
      <c r="AC2278" s="55">
        <f t="shared" si="368"/>
        <v>-603338.31233788095</v>
      </c>
      <c r="AD2278" s="55">
        <f t="shared" si="369"/>
        <v>0</v>
      </c>
      <c r="AE2278" s="14">
        <f t="shared" si="370"/>
        <v>1</v>
      </c>
      <c r="AF2278" s="14">
        <f>PRODUCT($AE$3:$AE2278)</f>
        <v>1.549318229084294</v>
      </c>
      <c r="AG2278" s="120">
        <f>(POWER(AF2278,1/COUNTA($J$3:$J2278))-1)*360/28</f>
        <v>0.10870794921864459</v>
      </c>
    </row>
    <row r="2279" spans="20:33" x14ac:dyDescent="0.25">
      <c r="T2279" s="4">
        <f t="shared" si="361"/>
        <v>0.11244999999999999</v>
      </c>
      <c r="U2279" s="55">
        <f t="shared" si="362"/>
        <v>0</v>
      </c>
      <c r="V2279" s="55">
        <f t="shared" si="363"/>
        <v>0</v>
      </c>
      <c r="Y2279" s="55">
        <f t="shared" si="364"/>
        <v>0</v>
      </c>
      <c r="Z2279" s="55">
        <f t="shared" si="365"/>
        <v>0</v>
      </c>
      <c r="AA2279" s="55">
        <f t="shared" si="366"/>
        <v>9108916.2369551975</v>
      </c>
      <c r="AB2279" s="55">
        <f t="shared" si="367"/>
        <v>-9712254.5492930785</v>
      </c>
      <c r="AC2279" s="55">
        <f t="shared" si="368"/>
        <v>-603338.31233788095</v>
      </c>
      <c r="AD2279" s="55">
        <f t="shared" si="369"/>
        <v>0</v>
      </c>
      <c r="AE2279" s="14">
        <f t="shared" si="370"/>
        <v>1</v>
      </c>
      <c r="AF2279" s="14">
        <f>PRODUCT($AE$3:$AE2279)</f>
        <v>1.549318229084294</v>
      </c>
      <c r="AG2279" s="120">
        <f>(POWER(AF2279,1/COUNTA($J$3:$J2279))-1)*360/28</f>
        <v>0.10870794921864459</v>
      </c>
    </row>
    <row r="2280" spans="20:33" x14ac:dyDescent="0.25">
      <c r="T2280" s="4">
        <f t="shared" si="361"/>
        <v>0.11244999999999999</v>
      </c>
      <c r="U2280" s="55">
        <f t="shared" si="362"/>
        <v>0</v>
      </c>
      <c r="V2280" s="55">
        <f t="shared" si="363"/>
        <v>0</v>
      </c>
      <c r="Y2280" s="55">
        <f t="shared" si="364"/>
        <v>0</v>
      </c>
      <c r="Z2280" s="55">
        <f t="shared" si="365"/>
        <v>0</v>
      </c>
      <c r="AA2280" s="55">
        <f t="shared" si="366"/>
        <v>9108916.2369551975</v>
      </c>
      <c r="AB2280" s="55">
        <f t="shared" si="367"/>
        <v>-9712254.5492930785</v>
      </c>
      <c r="AC2280" s="55">
        <f t="shared" si="368"/>
        <v>-603338.31233788095</v>
      </c>
      <c r="AD2280" s="55">
        <f t="shared" si="369"/>
        <v>0</v>
      </c>
      <c r="AE2280" s="14">
        <f t="shared" si="370"/>
        <v>1</v>
      </c>
      <c r="AF2280" s="14">
        <f>PRODUCT($AE$3:$AE2280)</f>
        <v>1.549318229084294</v>
      </c>
      <c r="AG2280" s="120">
        <f>(POWER(AF2280,1/COUNTA($J$3:$J2280))-1)*360/28</f>
        <v>0.10870794921864459</v>
      </c>
    </row>
    <row r="2281" spans="20:33" x14ac:dyDescent="0.25">
      <c r="T2281" s="4">
        <f t="shared" si="361"/>
        <v>0.11244999999999999</v>
      </c>
      <c r="U2281" s="55">
        <f t="shared" si="362"/>
        <v>0</v>
      </c>
      <c r="V2281" s="55">
        <f t="shared" si="363"/>
        <v>0</v>
      </c>
      <c r="Y2281" s="55">
        <f t="shared" si="364"/>
        <v>0</v>
      </c>
      <c r="Z2281" s="55">
        <f t="shared" si="365"/>
        <v>0</v>
      </c>
      <c r="AA2281" s="55">
        <f t="shared" si="366"/>
        <v>9108916.2369551975</v>
      </c>
      <c r="AB2281" s="55">
        <f t="shared" si="367"/>
        <v>-9712254.5492930785</v>
      </c>
      <c r="AC2281" s="55">
        <f t="shared" si="368"/>
        <v>-603338.31233788095</v>
      </c>
      <c r="AD2281" s="55">
        <f t="shared" si="369"/>
        <v>0</v>
      </c>
      <c r="AE2281" s="14">
        <f t="shared" si="370"/>
        <v>1</v>
      </c>
      <c r="AF2281" s="14">
        <f>PRODUCT($AE$3:$AE2281)</f>
        <v>1.549318229084294</v>
      </c>
      <c r="AG2281" s="120">
        <f>(POWER(AF2281,1/COUNTA($J$3:$J2281))-1)*360/28</f>
        <v>0.10870794921864459</v>
      </c>
    </row>
    <row r="2282" spans="20:33" x14ac:dyDescent="0.25">
      <c r="T2282" s="4">
        <f t="shared" si="361"/>
        <v>0.11244999999999999</v>
      </c>
      <c r="U2282" s="55">
        <f t="shared" si="362"/>
        <v>0</v>
      </c>
      <c r="V2282" s="55">
        <f t="shared" si="363"/>
        <v>0</v>
      </c>
      <c r="Y2282" s="55">
        <f t="shared" si="364"/>
        <v>0</v>
      </c>
      <c r="Z2282" s="55">
        <f t="shared" si="365"/>
        <v>0</v>
      </c>
      <c r="AA2282" s="55">
        <f t="shared" si="366"/>
        <v>9108916.2369551975</v>
      </c>
      <c r="AB2282" s="55">
        <f t="shared" si="367"/>
        <v>-9712254.5492930785</v>
      </c>
      <c r="AC2282" s="55">
        <f t="shared" si="368"/>
        <v>-603338.31233788095</v>
      </c>
      <c r="AD2282" s="55">
        <f t="shared" si="369"/>
        <v>0</v>
      </c>
      <c r="AE2282" s="14">
        <f t="shared" si="370"/>
        <v>1</v>
      </c>
      <c r="AF2282" s="14">
        <f>PRODUCT($AE$3:$AE2282)</f>
        <v>1.549318229084294</v>
      </c>
      <c r="AG2282" s="120">
        <f>(POWER(AF2282,1/COUNTA($J$3:$J2282))-1)*360/28</f>
        <v>0.10870794921864459</v>
      </c>
    </row>
    <row r="2283" spans="20:33" x14ac:dyDescent="0.25">
      <c r="T2283" s="4">
        <f t="shared" si="361"/>
        <v>0.11244999999999999</v>
      </c>
      <c r="U2283" s="55">
        <f t="shared" si="362"/>
        <v>0</v>
      </c>
      <c r="V2283" s="55">
        <f t="shared" si="363"/>
        <v>0</v>
      </c>
      <c r="Y2283" s="55">
        <f t="shared" si="364"/>
        <v>0</v>
      </c>
      <c r="Z2283" s="55">
        <f t="shared" si="365"/>
        <v>0</v>
      </c>
      <c r="AA2283" s="55">
        <f t="shared" si="366"/>
        <v>9108916.2369551975</v>
      </c>
      <c r="AB2283" s="55">
        <f t="shared" si="367"/>
        <v>-9712254.5492930785</v>
      </c>
      <c r="AC2283" s="55">
        <f t="shared" si="368"/>
        <v>-603338.31233788095</v>
      </c>
      <c r="AD2283" s="55">
        <f t="shared" si="369"/>
        <v>0</v>
      </c>
      <c r="AE2283" s="14">
        <f t="shared" si="370"/>
        <v>1</v>
      </c>
      <c r="AF2283" s="14">
        <f>PRODUCT($AE$3:$AE2283)</f>
        <v>1.549318229084294</v>
      </c>
      <c r="AG2283" s="120">
        <f>(POWER(AF2283,1/COUNTA($J$3:$J2283))-1)*360/28</f>
        <v>0.10870794921864459</v>
      </c>
    </row>
    <row r="2284" spans="20:33" x14ac:dyDescent="0.25">
      <c r="T2284" s="4">
        <f t="shared" si="361"/>
        <v>0.11244999999999999</v>
      </c>
      <c r="U2284" s="55">
        <f t="shared" si="362"/>
        <v>0</v>
      </c>
      <c r="V2284" s="55">
        <f t="shared" si="363"/>
        <v>0</v>
      </c>
      <c r="Y2284" s="55">
        <f t="shared" si="364"/>
        <v>0</v>
      </c>
      <c r="Z2284" s="55">
        <f t="shared" si="365"/>
        <v>0</v>
      </c>
      <c r="AA2284" s="55">
        <f t="shared" si="366"/>
        <v>9108916.2369551975</v>
      </c>
      <c r="AB2284" s="55">
        <f t="shared" si="367"/>
        <v>-9712254.5492930785</v>
      </c>
      <c r="AC2284" s="55">
        <f t="shared" si="368"/>
        <v>-603338.31233788095</v>
      </c>
      <c r="AD2284" s="55">
        <f t="shared" si="369"/>
        <v>0</v>
      </c>
      <c r="AE2284" s="14">
        <f t="shared" si="370"/>
        <v>1</v>
      </c>
      <c r="AF2284" s="14">
        <f>PRODUCT($AE$3:$AE2284)</f>
        <v>1.549318229084294</v>
      </c>
      <c r="AG2284" s="120">
        <f>(POWER(AF2284,1/COUNTA($J$3:$J2284))-1)*360/28</f>
        <v>0.10870794921864459</v>
      </c>
    </row>
    <row r="2285" spans="20:33" x14ac:dyDescent="0.25">
      <c r="T2285" s="4">
        <f t="shared" si="361"/>
        <v>0.11244999999999999</v>
      </c>
      <c r="U2285" s="55">
        <f t="shared" si="362"/>
        <v>0</v>
      </c>
      <c r="V2285" s="55">
        <f t="shared" si="363"/>
        <v>0</v>
      </c>
      <c r="Y2285" s="55">
        <f t="shared" si="364"/>
        <v>0</v>
      </c>
      <c r="Z2285" s="55">
        <f t="shared" si="365"/>
        <v>0</v>
      </c>
      <c r="AA2285" s="55">
        <f t="shared" si="366"/>
        <v>9108916.2369551975</v>
      </c>
      <c r="AB2285" s="55">
        <f t="shared" si="367"/>
        <v>-9712254.5492930785</v>
      </c>
      <c r="AC2285" s="55">
        <f t="shared" si="368"/>
        <v>-603338.31233788095</v>
      </c>
      <c r="AD2285" s="55">
        <f t="shared" si="369"/>
        <v>0</v>
      </c>
      <c r="AE2285" s="14">
        <f t="shared" si="370"/>
        <v>1</v>
      </c>
      <c r="AF2285" s="14">
        <f>PRODUCT($AE$3:$AE2285)</f>
        <v>1.549318229084294</v>
      </c>
      <c r="AG2285" s="120">
        <f>(POWER(AF2285,1/COUNTA($J$3:$J2285))-1)*360/28</f>
        <v>0.10870794921864459</v>
      </c>
    </row>
    <row r="2286" spans="20:33" x14ac:dyDescent="0.25">
      <c r="T2286" s="4">
        <f t="shared" si="361"/>
        <v>0.11244999999999999</v>
      </c>
      <c r="U2286" s="55">
        <f t="shared" si="362"/>
        <v>0</v>
      </c>
      <c r="V2286" s="55">
        <f t="shared" si="363"/>
        <v>0</v>
      </c>
      <c r="Y2286" s="55">
        <f t="shared" si="364"/>
        <v>0</v>
      </c>
      <c r="Z2286" s="55">
        <f t="shared" si="365"/>
        <v>0</v>
      </c>
      <c r="AA2286" s="55">
        <f t="shared" si="366"/>
        <v>9108916.2369551975</v>
      </c>
      <c r="AB2286" s="55">
        <f t="shared" si="367"/>
        <v>-9712254.5492930785</v>
      </c>
      <c r="AC2286" s="55">
        <f t="shared" si="368"/>
        <v>-603338.31233788095</v>
      </c>
      <c r="AD2286" s="55">
        <f t="shared" si="369"/>
        <v>0</v>
      </c>
      <c r="AE2286" s="14">
        <f t="shared" si="370"/>
        <v>1</v>
      </c>
      <c r="AF2286" s="14">
        <f>PRODUCT($AE$3:$AE2286)</f>
        <v>1.549318229084294</v>
      </c>
      <c r="AG2286" s="120">
        <f>(POWER(AF2286,1/COUNTA($J$3:$J2286))-1)*360/28</f>
        <v>0.10870794921864459</v>
      </c>
    </row>
    <row r="2287" spans="20:33" x14ac:dyDescent="0.25">
      <c r="T2287" s="4">
        <f t="shared" si="361"/>
        <v>0.11244999999999999</v>
      </c>
      <c r="U2287" s="55">
        <f t="shared" si="362"/>
        <v>0</v>
      </c>
      <c r="V2287" s="55">
        <f t="shared" si="363"/>
        <v>0</v>
      </c>
      <c r="Y2287" s="55">
        <f t="shared" si="364"/>
        <v>0</v>
      </c>
      <c r="Z2287" s="55">
        <f t="shared" si="365"/>
        <v>0</v>
      </c>
      <c r="AA2287" s="55">
        <f t="shared" si="366"/>
        <v>9108916.2369551975</v>
      </c>
      <c r="AB2287" s="55">
        <f t="shared" si="367"/>
        <v>-9712254.5492930785</v>
      </c>
      <c r="AC2287" s="55">
        <f t="shared" si="368"/>
        <v>-603338.31233788095</v>
      </c>
      <c r="AD2287" s="55">
        <f t="shared" si="369"/>
        <v>0</v>
      </c>
      <c r="AE2287" s="14">
        <f t="shared" si="370"/>
        <v>1</v>
      </c>
      <c r="AF2287" s="14">
        <f>PRODUCT($AE$3:$AE2287)</f>
        <v>1.549318229084294</v>
      </c>
      <c r="AG2287" s="120">
        <f>(POWER(AF2287,1/COUNTA($J$3:$J2287))-1)*360/28</f>
        <v>0.10870794921864459</v>
      </c>
    </row>
    <row r="2288" spans="20:33" x14ac:dyDescent="0.25">
      <c r="T2288" s="4">
        <f t="shared" si="361"/>
        <v>0.11244999999999999</v>
      </c>
      <c r="U2288" s="55">
        <f t="shared" si="362"/>
        <v>0</v>
      </c>
      <c r="V2288" s="55">
        <f t="shared" si="363"/>
        <v>0</v>
      </c>
      <c r="Y2288" s="55">
        <f t="shared" si="364"/>
        <v>0</v>
      </c>
      <c r="Z2288" s="55">
        <f t="shared" si="365"/>
        <v>0</v>
      </c>
      <c r="AA2288" s="55">
        <f t="shared" si="366"/>
        <v>9108916.2369551975</v>
      </c>
      <c r="AB2288" s="55">
        <f t="shared" si="367"/>
        <v>-9712254.5492930785</v>
      </c>
      <c r="AC2288" s="55">
        <f t="shared" si="368"/>
        <v>-603338.31233788095</v>
      </c>
      <c r="AD2288" s="55">
        <f t="shared" si="369"/>
        <v>0</v>
      </c>
      <c r="AE2288" s="14">
        <f t="shared" si="370"/>
        <v>1</v>
      </c>
      <c r="AF2288" s="14">
        <f>PRODUCT($AE$3:$AE2288)</f>
        <v>1.549318229084294</v>
      </c>
      <c r="AG2288" s="120">
        <f>(POWER(AF2288,1/COUNTA($J$3:$J2288))-1)*360/28</f>
        <v>0.10870794921864459</v>
      </c>
    </row>
    <row r="2289" spans="20:33" x14ac:dyDescent="0.25">
      <c r="T2289" s="4">
        <f t="shared" si="361"/>
        <v>0.11244999999999999</v>
      </c>
      <c r="U2289" s="55">
        <f t="shared" si="362"/>
        <v>0</v>
      </c>
      <c r="V2289" s="55">
        <f t="shared" si="363"/>
        <v>0</v>
      </c>
      <c r="Y2289" s="55">
        <f t="shared" si="364"/>
        <v>0</v>
      </c>
      <c r="Z2289" s="55">
        <f t="shared" si="365"/>
        <v>0</v>
      </c>
      <c r="AA2289" s="55">
        <f t="shared" si="366"/>
        <v>9108916.2369551975</v>
      </c>
      <c r="AB2289" s="55">
        <f t="shared" si="367"/>
        <v>-9712254.5492930785</v>
      </c>
      <c r="AC2289" s="55">
        <f t="shared" si="368"/>
        <v>-603338.31233788095</v>
      </c>
      <c r="AD2289" s="55">
        <f t="shared" si="369"/>
        <v>0</v>
      </c>
      <c r="AE2289" s="14">
        <f t="shared" si="370"/>
        <v>1</v>
      </c>
      <c r="AF2289" s="14">
        <f>PRODUCT($AE$3:$AE2289)</f>
        <v>1.549318229084294</v>
      </c>
      <c r="AG2289" s="120">
        <f>(POWER(AF2289,1/COUNTA($J$3:$J2289))-1)*360/28</f>
        <v>0.10870794921864459</v>
      </c>
    </row>
    <row r="2290" spans="20:33" x14ac:dyDescent="0.25">
      <c r="T2290" s="4">
        <f t="shared" si="361"/>
        <v>0.11244999999999999</v>
      </c>
      <c r="U2290" s="55">
        <f t="shared" si="362"/>
        <v>0</v>
      </c>
      <c r="V2290" s="55">
        <f t="shared" si="363"/>
        <v>0</v>
      </c>
      <c r="Y2290" s="55">
        <f t="shared" si="364"/>
        <v>0</v>
      </c>
      <c r="Z2290" s="55">
        <f t="shared" si="365"/>
        <v>0</v>
      </c>
      <c r="AA2290" s="55">
        <f t="shared" si="366"/>
        <v>9108916.2369551975</v>
      </c>
      <c r="AB2290" s="55">
        <f t="shared" si="367"/>
        <v>-9712254.5492930785</v>
      </c>
      <c r="AC2290" s="55">
        <f t="shared" si="368"/>
        <v>-603338.31233788095</v>
      </c>
      <c r="AD2290" s="55">
        <f t="shared" si="369"/>
        <v>0</v>
      </c>
      <c r="AE2290" s="14">
        <f t="shared" si="370"/>
        <v>1</v>
      </c>
      <c r="AF2290" s="14">
        <f>PRODUCT($AE$3:$AE2290)</f>
        <v>1.549318229084294</v>
      </c>
      <c r="AG2290" s="120">
        <f>(POWER(AF2290,1/COUNTA($J$3:$J2290))-1)*360/28</f>
        <v>0.10870794921864459</v>
      </c>
    </row>
    <row r="2291" spans="20:33" x14ac:dyDescent="0.25">
      <c r="T2291" s="4">
        <f t="shared" si="361"/>
        <v>0.11244999999999999</v>
      </c>
      <c r="U2291" s="55">
        <f t="shared" si="362"/>
        <v>0</v>
      </c>
      <c r="V2291" s="55">
        <f t="shared" si="363"/>
        <v>0</v>
      </c>
      <c r="Y2291" s="55">
        <f t="shared" si="364"/>
        <v>0</v>
      </c>
      <c r="Z2291" s="55">
        <f t="shared" si="365"/>
        <v>0</v>
      </c>
      <c r="AA2291" s="55">
        <f t="shared" si="366"/>
        <v>9108916.2369551975</v>
      </c>
      <c r="AB2291" s="55">
        <f t="shared" si="367"/>
        <v>-9712254.5492930785</v>
      </c>
      <c r="AC2291" s="55">
        <f t="shared" si="368"/>
        <v>-603338.31233788095</v>
      </c>
      <c r="AD2291" s="55">
        <f t="shared" si="369"/>
        <v>0</v>
      </c>
      <c r="AE2291" s="14">
        <f t="shared" si="370"/>
        <v>1</v>
      </c>
      <c r="AF2291" s="14">
        <f>PRODUCT($AE$3:$AE2291)</f>
        <v>1.549318229084294</v>
      </c>
      <c r="AG2291" s="120">
        <f>(POWER(AF2291,1/COUNTA($J$3:$J2291))-1)*360/28</f>
        <v>0.10870794921864459</v>
      </c>
    </row>
    <row r="2292" spans="20:33" x14ac:dyDescent="0.25">
      <c r="T2292" s="4">
        <f t="shared" si="361"/>
        <v>0.11244999999999999</v>
      </c>
      <c r="U2292" s="55">
        <f t="shared" si="362"/>
        <v>0</v>
      </c>
      <c r="V2292" s="55">
        <f t="shared" si="363"/>
        <v>0</v>
      </c>
      <c r="Y2292" s="55">
        <f t="shared" si="364"/>
        <v>0</v>
      </c>
      <c r="Z2292" s="55">
        <f t="shared" si="365"/>
        <v>0</v>
      </c>
      <c r="AA2292" s="55">
        <f t="shared" si="366"/>
        <v>9108916.2369551975</v>
      </c>
      <c r="AB2292" s="55">
        <f t="shared" si="367"/>
        <v>-9712254.5492930785</v>
      </c>
      <c r="AC2292" s="55">
        <f t="shared" si="368"/>
        <v>-603338.31233788095</v>
      </c>
      <c r="AD2292" s="55">
        <f t="shared" si="369"/>
        <v>0</v>
      </c>
      <c r="AE2292" s="14">
        <f t="shared" si="370"/>
        <v>1</v>
      </c>
      <c r="AF2292" s="14">
        <f>PRODUCT($AE$3:$AE2292)</f>
        <v>1.549318229084294</v>
      </c>
      <c r="AG2292" s="120">
        <f>(POWER(AF2292,1/COUNTA($J$3:$J2292))-1)*360/28</f>
        <v>0.10870794921864459</v>
      </c>
    </row>
    <row r="2293" spans="20:33" x14ac:dyDescent="0.25">
      <c r="T2293" s="4">
        <f t="shared" si="361"/>
        <v>0.11244999999999999</v>
      </c>
      <c r="U2293" s="55">
        <f t="shared" si="362"/>
        <v>0</v>
      </c>
      <c r="V2293" s="55">
        <f t="shared" si="363"/>
        <v>0</v>
      </c>
      <c r="Y2293" s="55">
        <f t="shared" si="364"/>
        <v>0</v>
      </c>
      <c r="Z2293" s="55">
        <f t="shared" si="365"/>
        <v>0</v>
      </c>
      <c r="AA2293" s="55">
        <f t="shared" si="366"/>
        <v>9108916.2369551975</v>
      </c>
      <c r="AB2293" s="55">
        <f t="shared" si="367"/>
        <v>-9712254.5492930785</v>
      </c>
      <c r="AC2293" s="55">
        <f t="shared" si="368"/>
        <v>-603338.31233788095</v>
      </c>
      <c r="AD2293" s="55">
        <f t="shared" si="369"/>
        <v>0</v>
      </c>
      <c r="AE2293" s="14">
        <f t="shared" si="370"/>
        <v>1</v>
      </c>
      <c r="AF2293" s="14">
        <f>PRODUCT($AE$3:$AE2293)</f>
        <v>1.549318229084294</v>
      </c>
      <c r="AG2293" s="120">
        <f>(POWER(AF2293,1/COUNTA($J$3:$J2293))-1)*360/28</f>
        <v>0.10870794921864459</v>
      </c>
    </row>
    <row r="2294" spans="20:33" x14ac:dyDescent="0.25">
      <c r="T2294" s="4">
        <f t="shared" si="361"/>
        <v>0.11244999999999999</v>
      </c>
      <c r="U2294" s="55">
        <f t="shared" si="362"/>
        <v>0</v>
      </c>
      <c r="V2294" s="55">
        <f t="shared" si="363"/>
        <v>0</v>
      </c>
      <c r="Y2294" s="55">
        <f t="shared" si="364"/>
        <v>0</v>
      </c>
      <c r="Z2294" s="55">
        <f t="shared" si="365"/>
        <v>0</v>
      </c>
      <c r="AA2294" s="55">
        <f t="shared" si="366"/>
        <v>9108916.2369551975</v>
      </c>
      <c r="AB2294" s="55">
        <f t="shared" si="367"/>
        <v>-9712254.5492930785</v>
      </c>
      <c r="AC2294" s="55">
        <f t="shared" si="368"/>
        <v>-603338.31233788095</v>
      </c>
      <c r="AD2294" s="55">
        <f t="shared" si="369"/>
        <v>0</v>
      </c>
      <c r="AE2294" s="14">
        <f t="shared" si="370"/>
        <v>1</v>
      </c>
      <c r="AF2294" s="14">
        <f>PRODUCT($AE$3:$AE2294)</f>
        <v>1.549318229084294</v>
      </c>
      <c r="AG2294" s="120">
        <f>(POWER(AF2294,1/COUNTA($J$3:$J2294))-1)*360/28</f>
        <v>0.10870794921864459</v>
      </c>
    </row>
    <row r="2295" spans="20:33" x14ac:dyDescent="0.25">
      <c r="T2295" s="4">
        <f t="shared" si="361"/>
        <v>0.11244999999999999</v>
      </c>
      <c r="U2295" s="55">
        <f t="shared" si="362"/>
        <v>0</v>
      </c>
      <c r="V2295" s="55">
        <f t="shared" si="363"/>
        <v>0</v>
      </c>
      <c r="Y2295" s="55">
        <f t="shared" si="364"/>
        <v>0</v>
      </c>
      <c r="Z2295" s="55">
        <f t="shared" si="365"/>
        <v>0</v>
      </c>
      <c r="AA2295" s="55">
        <f t="shared" si="366"/>
        <v>9108916.2369551975</v>
      </c>
      <c r="AB2295" s="55">
        <f t="shared" si="367"/>
        <v>-9712254.5492930785</v>
      </c>
      <c r="AC2295" s="55">
        <f t="shared" si="368"/>
        <v>-603338.31233788095</v>
      </c>
      <c r="AD2295" s="55">
        <f t="shared" si="369"/>
        <v>0</v>
      </c>
      <c r="AE2295" s="14">
        <f t="shared" si="370"/>
        <v>1</v>
      </c>
      <c r="AF2295" s="14">
        <f>PRODUCT($AE$3:$AE2295)</f>
        <v>1.549318229084294</v>
      </c>
      <c r="AG2295" s="120">
        <f>(POWER(AF2295,1/COUNTA($J$3:$J2295))-1)*360/28</f>
        <v>0.10870794921864459</v>
      </c>
    </row>
    <row r="2296" spans="20:33" x14ac:dyDescent="0.25">
      <c r="T2296" s="4">
        <f t="shared" ref="T2296:T2359" si="371">_xlfn.IFNA(INDEX($E$6:$E$24,MATCH($K2296,$C$6:$C$24,1))/100,$D$1/100)</f>
        <v>0.11244999999999999</v>
      </c>
      <c r="U2296" s="55">
        <f t="shared" ref="U2296:U2359" si="372">(-1*S2296)*T2296*Q2296/360</f>
        <v>0</v>
      </c>
      <c r="V2296" s="55">
        <f t="shared" si="363"/>
        <v>0</v>
      </c>
      <c r="Y2296" s="55">
        <f t="shared" si="364"/>
        <v>0</v>
      </c>
      <c r="Z2296" s="55">
        <f t="shared" si="365"/>
        <v>0</v>
      </c>
      <c r="AA2296" s="55">
        <f t="shared" si="366"/>
        <v>9108916.2369551975</v>
      </c>
      <c r="AB2296" s="55">
        <f t="shared" si="367"/>
        <v>-9712254.5492930785</v>
      </c>
      <c r="AC2296" s="55">
        <f t="shared" si="368"/>
        <v>-603338.31233788095</v>
      </c>
      <c r="AD2296" s="55">
        <f t="shared" si="369"/>
        <v>0</v>
      </c>
      <c r="AE2296" s="14">
        <f t="shared" si="370"/>
        <v>1</v>
      </c>
      <c r="AF2296" s="14">
        <f>PRODUCT($AE$3:$AE2296)</f>
        <v>1.549318229084294</v>
      </c>
      <c r="AG2296" s="120">
        <f>(POWER(AF2296,1/COUNTA($J$3:$J2296))-1)*360/28</f>
        <v>0.10870794921864459</v>
      </c>
    </row>
    <row r="2297" spans="20:33" x14ac:dyDescent="0.25">
      <c r="T2297" s="4">
        <f t="shared" si="371"/>
        <v>0.11244999999999999</v>
      </c>
      <c r="U2297" s="55">
        <f t="shared" si="372"/>
        <v>0</v>
      </c>
      <c r="V2297" s="55">
        <f t="shared" si="363"/>
        <v>0</v>
      </c>
      <c r="Y2297" s="55">
        <f t="shared" si="364"/>
        <v>0</v>
      </c>
      <c r="Z2297" s="55">
        <f t="shared" si="365"/>
        <v>0</v>
      </c>
      <c r="AA2297" s="55">
        <f t="shared" si="366"/>
        <v>9108916.2369551975</v>
      </c>
      <c r="AB2297" s="55">
        <f t="shared" si="367"/>
        <v>-9712254.5492930785</v>
      </c>
      <c r="AC2297" s="55">
        <f t="shared" si="368"/>
        <v>-603338.31233788095</v>
      </c>
      <c r="AD2297" s="55">
        <f t="shared" si="369"/>
        <v>0</v>
      </c>
      <c r="AE2297" s="14">
        <f t="shared" si="370"/>
        <v>1</v>
      </c>
      <c r="AF2297" s="14">
        <f>PRODUCT($AE$3:$AE2297)</f>
        <v>1.549318229084294</v>
      </c>
      <c r="AG2297" s="120">
        <f>(POWER(AF2297,1/COUNTA($J$3:$J2297))-1)*360/28</f>
        <v>0.10870794921864459</v>
      </c>
    </row>
    <row r="2298" spans="20:33" x14ac:dyDescent="0.25">
      <c r="T2298" s="4">
        <f t="shared" si="371"/>
        <v>0.11244999999999999</v>
      </c>
      <c r="U2298" s="55">
        <f t="shared" si="372"/>
        <v>0</v>
      </c>
      <c r="V2298" s="55">
        <f t="shared" si="363"/>
        <v>0</v>
      </c>
      <c r="Y2298" s="55">
        <f t="shared" si="364"/>
        <v>0</v>
      </c>
      <c r="Z2298" s="55">
        <f t="shared" si="365"/>
        <v>0</v>
      </c>
      <c r="AA2298" s="55">
        <f t="shared" si="366"/>
        <v>9108916.2369551975</v>
      </c>
      <c r="AB2298" s="55">
        <f t="shared" si="367"/>
        <v>-9712254.5492930785</v>
      </c>
      <c r="AC2298" s="55">
        <f t="shared" si="368"/>
        <v>-603338.31233788095</v>
      </c>
      <c r="AD2298" s="55">
        <f t="shared" si="369"/>
        <v>0</v>
      </c>
      <c r="AE2298" s="14">
        <f t="shared" si="370"/>
        <v>1</v>
      </c>
      <c r="AF2298" s="14">
        <f>PRODUCT($AE$3:$AE2298)</f>
        <v>1.549318229084294</v>
      </c>
      <c r="AG2298" s="120">
        <f>(POWER(AF2298,1/COUNTA($J$3:$J2298))-1)*360/28</f>
        <v>0.10870794921864459</v>
      </c>
    </row>
    <row r="2299" spans="20:33" x14ac:dyDescent="0.25">
      <c r="T2299" s="4">
        <f t="shared" si="371"/>
        <v>0.11244999999999999</v>
      </c>
      <c r="U2299" s="55">
        <f t="shared" si="372"/>
        <v>0</v>
      </c>
      <c r="V2299" s="55">
        <f t="shared" si="363"/>
        <v>0</v>
      </c>
      <c r="Y2299" s="55">
        <f t="shared" si="364"/>
        <v>0</v>
      </c>
      <c r="Z2299" s="55">
        <f t="shared" si="365"/>
        <v>0</v>
      </c>
      <c r="AA2299" s="55">
        <f t="shared" si="366"/>
        <v>9108916.2369551975</v>
      </c>
      <c r="AB2299" s="55">
        <f t="shared" si="367"/>
        <v>-9712254.5492930785</v>
      </c>
      <c r="AC2299" s="55">
        <f t="shared" si="368"/>
        <v>-603338.31233788095</v>
      </c>
      <c r="AD2299" s="55">
        <f t="shared" si="369"/>
        <v>0</v>
      </c>
      <c r="AE2299" s="14">
        <f t="shared" si="370"/>
        <v>1</v>
      </c>
      <c r="AF2299" s="14">
        <f>PRODUCT($AE$3:$AE2299)</f>
        <v>1.549318229084294</v>
      </c>
      <c r="AG2299" s="120">
        <f>(POWER(AF2299,1/COUNTA($J$3:$J2299))-1)*360/28</f>
        <v>0.10870794921864459</v>
      </c>
    </row>
    <row r="2300" spans="20:33" x14ac:dyDescent="0.25">
      <c r="T2300" s="4">
        <f t="shared" si="371"/>
        <v>0.11244999999999999</v>
      </c>
      <c r="U2300" s="55">
        <f t="shared" si="372"/>
        <v>0</v>
      </c>
      <c r="V2300" s="55">
        <f t="shared" si="363"/>
        <v>0</v>
      </c>
      <c r="Y2300" s="55">
        <f t="shared" si="364"/>
        <v>0</v>
      </c>
      <c r="Z2300" s="55">
        <f t="shared" si="365"/>
        <v>0</v>
      </c>
      <c r="AA2300" s="55">
        <f t="shared" si="366"/>
        <v>9108916.2369551975</v>
      </c>
      <c r="AB2300" s="55">
        <f t="shared" si="367"/>
        <v>-9712254.5492930785</v>
      </c>
      <c r="AC2300" s="55">
        <f t="shared" si="368"/>
        <v>-603338.31233788095</v>
      </c>
      <c r="AD2300" s="55">
        <f t="shared" si="369"/>
        <v>0</v>
      </c>
      <c r="AE2300" s="14">
        <f t="shared" si="370"/>
        <v>1</v>
      </c>
      <c r="AF2300" s="14">
        <f>PRODUCT($AE$3:$AE2300)</f>
        <v>1.549318229084294</v>
      </c>
      <c r="AG2300" s="120">
        <f>(POWER(AF2300,1/COUNTA($J$3:$J2300))-1)*360/28</f>
        <v>0.10870794921864459</v>
      </c>
    </row>
    <row r="2301" spans="20:33" x14ac:dyDescent="0.25">
      <c r="T2301" s="4">
        <f t="shared" si="371"/>
        <v>0.11244999999999999</v>
      </c>
      <c r="U2301" s="55">
        <f t="shared" si="372"/>
        <v>0</v>
      </c>
      <c r="V2301" s="55">
        <f t="shared" si="363"/>
        <v>0</v>
      </c>
      <c r="Y2301" s="55">
        <f t="shared" si="364"/>
        <v>0</v>
      </c>
      <c r="Z2301" s="55">
        <f t="shared" si="365"/>
        <v>0</v>
      </c>
      <c r="AA2301" s="55">
        <f t="shared" si="366"/>
        <v>9108916.2369551975</v>
      </c>
      <c r="AB2301" s="55">
        <f t="shared" si="367"/>
        <v>-9712254.5492930785</v>
      </c>
      <c r="AC2301" s="55">
        <f t="shared" si="368"/>
        <v>-603338.31233788095</v>
      </c>
      <c r="AD2301" s="55">
        <f t="shared" si="369"/>
        <v>0</v>
      </c>
      <c r="AE2301" s="14">
        <f t="shared" si="370"/>
        <v>1</v>
      </c>
      <c r="AF2301" s="14">
        <f>PRODUCT($AE$3:$AE2301)</f>
        <v>1.549318229084294</v>
      </c>
      <c r="AG2301" s="120">
        <f>(POWER(AF2301,1/COUNTA($J$3:$J2301))-1)*360/28</f>
        <v>0.10870794921864459</v>
      </c>
    </row>
    <row r="2302" spans="20:33" x14ac:dyDescent="0.25">
      <c r="T2302" s="4">
        <f t="shared" si="371"/>
        <v>0.11244999999999999</v>
      </c>
      <c r="U2302" s="55">
        <f t="shared" si="372"/>
        <v>0</v>
      </c>
      <c r="V2302" s="55">
        <f t="shared" si="363"/>
        <v>0</v>
      </c>
      <c r="Y2302" s="55">
        <f t="shared" si="364"/>
        <v>0</v>
      </c>
      <c r="Z2302" s="55">
        <f t="shared" si="365"/>
        <v>0</v>
      </c>
      <c r="AA2302" s="55">
        <f t="shared" si="366"/>
        <v>9108916.2369551975</v>
      </c>
      <c r="AB2302" s="55">
        <f t="shared" si="367"/>
        <v>-9712254.5492930785</v>
      </c>
      <c r="AC2302" s="55">
        <f t="shared" si="368"/>
        <v>-603338.31233788095</v>
      </c>
      <c r="AD2302" s="55">
        <f t="shared" si="369"/>
        <v>0</v>
      </c>
      <c r="AE2302" s="14">
        <f t="shared" si="370"/>
        <v>1</v>
      </c>
      <c r="AF2302" s="14">
        <f>PRODUCT($AE$3:$AE2302)</f>
        <v>1.549318229084294</v>
      </c>
      <c r="AG2302" s="120">
        <f>(POWER(AF2302,1/COUNTA($J$3:$J2302))-1)*360/28</f>
        <v>0.10870794921864459</v>
      </c>
    </row>
    <row r="2303" spans="20:33" x14ac:dyDescent="0.25">
      <c r="T2303" s="4">
        <f t="shared" si="371"/>
        <v>0.11244999999999999</v>
      </c>
      <c r="U2303" s="55">
        <f t="shared" si="372"/>
        <v>0</v>
      </c>
      <c r="V2303" s="55">
        <f t="shared" si="363"/>
        <v>0</v>
      </c>
      <c r="Y2303" s="55">
        <f t="shared" si="364"/>
        <v>0</v>
      </c>
      <c r="Z2303" s="55">
        <f t="shared" si="365"/>
        <v>0</v>
      </c>
      <c r="AA2303" s="55">
        <f t="shared" si="366"/>
        <v>9108916.2369551975</v>
      </c>
      <c r="AB2303" s="55">
        <f t="shared" si="367"/>
        <v>-9712254.5492930785</v>
      </c>
      <c r="AC2303" s="55">
        <f t="shared" si="368"/>
        <v>-603338.31233788095</v>
      </c>
      <c r="AD2303" s="55">
        <f t="shared" si="369"/>
        <v>0</v>
      </c>
      <c r="AE2303" s="14">
        <f t="shared" si="370"/>
        <v>1</v>
      </c>
      <c r="AF2303" s="14">
        <f>PRODUCT($AE$3:$AE2303)</f>
        <v>1.549318229084294</v>
      </c>
      <c r="AG2303" s="120">
        <f>(POWER(AF2303,1/COUNTA($J$3:$J2303))-1)*360/28</f>
        <v>0.10870794921864459</v>
      </c>
    </row>
    <row r="2304" spans="20:33" x14ac:dyDescent="0.25">
      <c r="T2304" s="4">
        <f t="shared" si="371"/>
        <v>0.11244999999999999</v>
      </c>
      <c r="U2304" s="55">
        <f t="shared" si="372"/>
        <v>0</v>
      </c>
      <c r="V2304" s="55">
        <f t="shared" si="363"/>
        <v>0</v>
      </c>
      <c r="Y2304" s="55">
        <f t="shared" si="364"/>
        <v>0</v>
      </c>
      <c r="Z2304" s="55">
        <f t="shared" si="365"/>
        <v>0</v>
      </c>
      <c r="AA2304" s="55">
        <f t="shared" si="366"/>
        <v>9108916.2369551975</v>
      </c>
      <c r="AB2304" s="55">
        <f t="shared" si="367"/>
        <v>-9712254.5492930785</v>
      </c>
      <c r="AC2304" s="55">
        <f t="shared" si="368"/>
        <v>-603338.31233788095</v>
      </c>
      <c r="AD2304" s="55">
        <f t="shared" si="369"/>
        <v>0</v>
      </c>
      <c r="AE2304" s="14">
        <f t="shared" si="370"/>
        <v>1</v>
      </c>
      <c r="AF2304" s="14">
        <f>PRODUCT($AE$3:$AE2304)</f>
        <v>1.549318229084294</v>
      </c>
      <c r="AG2304" s="120">
        <f>(POWER(AF2304,1/COUNTA($J$3:$J2304))-1)*360/28</f>
        <v>0.10870794921864459</v>
      </c>
    </row>
    <row r="2305" spans="20:33" x14ac:dyDescent="0.25">
      <c r="T2305" s="4">
        <f t="shared" si="371"/>
        <v>0.11244999999999999</v>
      </c>
      <c r="U2305" s="55">
        <f t="shared" si="372"/>
        <v>0</v>
      </c>
      <c r="V2305" s="55">
        <f t="shared" si="363"/>
        <v>0</v>
      </c>
      <c r="Y2305" s="55">
        <f t="shared" si="364"/>
        <v>0</v>
      </c>
      <c r="Z2305" s="55">
        <f t="shared" si="365"/>
        <v>0</v>
      </c>
      <c r="AA2305" s="55">
        <f t="shared" si="366"/>
        <v>9108916.2369551975</v>
      </c>
      <c r="AB2305" s="55">
        <f t="shared" si="367"/>
        <v>-9712254.5492930785</v>
      </c>
      <c r="AC2305" s="55">
        <f t="shared" si="368"/>
        <v>-603338.31233788095</v>
      </c>
      <c r="AD2305" s="55">
        <f t="shared" si="369"/>
        <v>0</v>
      </c>
      <c r="AE2305" s="14">
        <f t="shared" si="370"/>
        <v>1</v>
      </c>
      <c r="AF2305" s="14">
        <f>PRODUCT($AE$3:$AE2305)</f>
        <v>1.549318229084294</v>
      </c>
      <c r="AG2305" s="120">
        <f>(POWER(AF2305,1/COUNTA($J$3:$J2305))-1)*360/28</f>
        <v>0.10870794921864459</v>
      </c>
    </row>
    <row r="2306" spans="20:33" x14ac:dyDescent="0.25">
      <c r="T2306" s="4">
        <f t="shared" si="371"/>
        <v>0.11244999999999999</v>
      </c>
      <c r="U2306" s="55">
        <f t="shared" si="372"/>
        <v>0</v>
      </c>
      <c r="V2306" s="55">
        <f t="shared" si="363"/>
        <v>0</v>
      </c>
      <c r="Y2306" s="55">
        <f t="shared" si="364"/>
        <v>0</v>
      </c>
      <c r="Z2306" s="55">
        <f t="shared" si="365"/>
        <v>0</v>
      </c>
      <c r="AA2306" s="55">
        <f t="shared" si="366"/>
        <v>9108916.2369551975</v>
      </c>
      <c r="AB2306" s="55">
        <f t="shared" si="367"/>
        <v>-9712254.5492930785</v>
      </c>
      <c r="AC2306" s="55">
        <f t="shared" si="368"/>
        <v>-603338.31233788095</v>
      </c>
      <c r="AD2306" s="55">
        <f t="shared" si="369"/>
        <v>0</v>
      </c>
      <c r="AE2306" s="14">
        <f t="shared" si="370"/>
        <v>1</v>
      </c>
      <c r="AF2306" s="14">
        <f>PRODUCT($AE$3:$AE2306)</f>
        <v>1.549318229084294</v>
      </c>
      <c r="AG2306" s="120">
        <f>(POWER(AF2306,1/COUNTA($J$3:$J2306))-1)*360/28</f>
        <v>0.10870794921864459</v>
      </c>
    </row>
    <row r="2307" spans="20:33" x14ac:dyDescent="0.25">
      <c r="T2307" s="4">
        <f t="shared" si="371"/>
        <v>0.11244999999999999</v>
      </c>
      <c r="U2307" s="55">
        <f t="shared" si="372"/>
        <v>0</v>
      </c>
      <c r="V2307" s="55">
        <f t="shared" si="363"/>
        <v>0</v>
      </c>
      <c r="Y2307" s="55">
        <f t="shared" si="364"/>
        <v>0</v>
      </c>
      <c r="Z2307" s="55">
        <f t="shared" si="365"/>
        <v>0</v>
      </c>
      <c r="AA2307" s="55">
        <f t="shared" si="366"/>
        <v>9108916.2369551975</v>
      </c>
      <c r="AB2307" s="55">
        <f t="shared" si="367"/>
        <v>-9712254.5492930785</v>
      </c>
      <c r="AC2307" s="55">
        <f t="shared" si="368"/>
        <v>-603338.31233788095</v>
      </c>
      <c r="AD2307" s="55">
        <f t="shared" si="369"/>
        <v>0</v>
      </c>
      <c r="AE2307" s="14">
        <f t="shared" si="370"/>
        <v>1</v>
      </c>
      <c r="AF2307" s="14">
        <f>PRODUCT($AE$3:$AE2307)</f>
        <v>1.549318229084294</v>
      </c>
      <c r="AG2307" s="120">
        <f>(POWER(AF2307,1/COUNTA($J$3:$J2307))-1)*360/28</f>
        <v>0.10870794921864459</v>
      </c>
    </row>
    <row r="2308" spans="20:33" x14ac:dyDescent="0.25">
      <c r="T2308" s="4">
        <f t="shared" si="371"/>
        <v>0.11244999999999999</v>
      </c>
      <c r="U2308" s="55">
        <f t="shared" si="372"/>
        <v>0</v>
      </c>
      <c r="V2308" s="55">
        <f t="shared" ref="V2308:V2371" si="373">+N2308+U2308</f>
        <v>0</v>
      </c>
      <c r="Y2308" s="55">
        <f t="shared" si="364"/>
        <v>0</v>
      </c>
      <c r="Z2308" s="55">
        <f t="shared" si="365"/>
        <v>0</v>
      </c>
      <c r="AA2308" s="55">
        <f t="shared" si="366"/>
        <v>9108916.2369551975</v>
      </c>
      <c r="AB2308" s="55">
        <f t="shared" si="367"/>
        <v>-9712254.5492930785</v>
      </c>
      <c r="AC2308" s="55">
        <f t="shared" si="368"/>
        <v>-603338.31233788095</v>
      </c>
      <c r="AD2308" s="55">
        <f t="shared" si="369"/>
        <v>0</v>
      </c>
      <c r="AE2308" s="14">
        <f t="shared" si="370"/>
        <v>1</v>
      </c>
      <c r="AF2308" s="14">
        <f>PRODUCT($AE$3:$AE2308)</f>
        <v>1.549318229084294</v>
      </c>
      <c r="AG2308" s="120">
        <f>(POWER(AF2308,1/COUNTA($J$3:$J2308))-1)*360/28</f>
        <v>0.10870794921864459</v>
      </c>
    </row>
    <row r="2309" spans="20:33" x14ac:dyDescent="0.25">
      <c r="T2309" s="4">
        <f t="shared" si="371"/>
        <v>0.11244999999999999</v>
      </c>
      <c r="U2309" s="55">
        <f t="shared" si="372"/>
        <v>0</v>
      </c>
      <c r="V2309" s="55">
        <f t="shared" si="373"/>
        <v>0</v>
      </c>
      <c r="Y2309" s="55">
        <f t="shared" si="364"/>
        <v>0</v>
      </c>
      <c r="Z2309" s="55">
        <f t="shared" si="365"/>
        <v>0</v>
      </c>
      <c r="AA2309" s="55">
        <f t="shared" si="366"/>
        <v>9108916.2369551975</v>
      </c>
      <c r="AB2309" s="55">
        <f t="shared" si="367"/>
        <v>-9712254.5492930785</v>
      </c>
      <c r="AC2309" s="55">
        <f t="shared" si="368"/>
        <v>-603338.31233788095</v>
      </c>
      <c r="AD2309" s="55">
        <f t="shared" si="369"/>
        <v>0</v>
      </c>
      <c r="AE2309" s="14">
        <f t="shared" si="370"/>
        <v>1</v>
      </c>
      <c r="AF2309" s="14">
        <f>PRODUCT($AE$3:$AE2309)</f>
        <v>1.549318229084294</v>
      </c>
      <c r="AG2309" s="120">
        <f>(POWER(AF2309,1/COUNTA($J$3:$J2309))-1)*360/28</f>
        <v>0.10870794921864459</v>
      </c>
    </row>
    <row r="2310" spans="20:33" x14ac:dyDescent="0.25">
      <c r="T2310" s="4">
        <f t="shared" si="371"/>
        <v>0.11244999999999999</v>
      </c>
      <c r="U2310" s="55">
        <f t="shared" si="372"/>
        <v>0</v>
      </c>
      <c r="V2310" s="55">
        <f t="shared" si="373"/>
        <v>0</v>
      </c>
      <c r="Y2310" s="55">
        <f t="shared" ref="Y2310:Y2373" si="374">+P2310*X2310</f>
        <v>0</v>
      </c>
      <c r="Z2310" s="55">
        <f t="shared" ref="Z2310:Z2373" si="375">+S2310*$Z$2*$Q2310/360</f>
        <v>0</v>
      </c>
      <c r="AA2310" s="55">
        <f t="shared" ref="AA2310:AA2373" si="376">+AA2309*(1+$Z$2*$Q2310/360)+Z2310</f>
        <v>9108916.2369551975</v>
      </c>
      <c r="AB2310" s="55">
        <f t="shared" ref="AB2310:AB2373" si="377">+AB2309*(1+$W2310*$Q2310/360)+O2310</f>
        <v>-9712254.5492930785</v>
      </c>
      <c r="AC2310" s="55">
        <f t="shared" ref="AC2310:AC2373" si="378">+AA2310+AB2310</f>
        <v>-603338.31233788095</v>
      </c>
      <c r="AD2310" s="55">
        <f t="shared" ref="AD2310:AD2373" si="379">+AC2310*X2310</f>
        <v>0</v>
      </c>
      <c r="AE2310" s="14">
        <f t="shared" ref="AE2310:AE2373" si="380">+(1+W2310*Q2310/360)</f>
        <v>1</v>
      </c>
      <c r="AF2310" s="14">
        <f>PRODUCT($AE$3:$AE2310)</f>
        <v>1.549318229084294</v>
      </c>
      <c r="AG2310" s="120">
        <f>(POWER(AF2310,1/COUNTA($J$3:$J2310))-1)*360/28</f>
        <v>0.10870794921864459</v>
      </c>
    </row>
    <row r="2311" spans="20:33" x14ac:dyDescent="0.25">
      <c r="T2311" s="4">
        <f t="shared" si="371"/>
        <v>0.11244999999999999</v>
      </c>
      <c r="U2311" s="55">
        <f t="shared" si="372"/>
        <v>0</v>
      </c>
      <c r="V2311" s="55">
        <f t="shared" si="373"/>
        <v>0</v>
      </c>
      <c r="Y2311" s="55">
        <f t="shared" si="374"/>
        <v>0</v>
      </c>
      <c r="Z2311" s="55">
        <f t="shared" si="375"/>
        <v>0</v>
      </c>
      <c r="AA2311" s="55">
        <f t="shared" si="376"/>
        <v>9108916.2369551975</v>
      </c>
      <c r="AB2311" s="55">
        <f t="shared" si="377"/>
        <v>-9712254.5492930785</v>
      </c>
      <c r="AC2311" s="55">
        <f t="shared" si="378"/>
        <v>-603338.31233788095</v>
      </c>
      <c r="AD2311" s="55">
        <f t="shared" si="379"/>
        <v>0</v>
      </c>
      <c r="AE2311" s="14">
        <f t="shared" si="380"/>
        <v>1</v>
      </c>
      <c r="AF2311" s="14">
        <f>PRODUCT($AE$3:$AE2311)</f>
        <v>1.549318229084294</v>
      </c>
      <c r="AG2311" s="120">
        <f>(POWER(AF2311,1/COUNTA($J$3:$J2311))-1)*360/28</f>
        <v>0.10870794921864459</v>
      </c>
    </row>
    <row r="2312" spans="20:33" x14ac:dyDescent="0.25">
      <c r="T2312" s="4">
        <f t="shared" si="371"/>
        <v>0.11244999999999999</v>
      </c>
      <c r="U2312" s="55">
        <f t="shared" si="372"/>
        <v>0</v>
      </c>
      <c r="V2312" s="55">
        <f t="shared" si="373"/>
        <v>0</v>
      </c>
      <c r="Y2312" s="55">
        <f t="shared" si="374"/>
        <v>0</v>
      </c>
      <c r="Z2312" s="55">
        <f t="shared" si="375"/>
        <v>0</v>
      </c>
      <c r="AA2312" s="55">
        <f t="shared" si="376"/>
        <v>9108916.2369551975</v>
      </c>
      <c r="AB2312" s="55">
        <f t="shared" si="377"/>
        <v>-9712254.5492930785</v>
      </c>
      <c r="AC2312" s="55">
        <f t="shared" si="378"/>
        <v>-603338.31233788095</v>
      </c>
      <c r="AD2312" s="55">
        <f t="shared" si="379"/>
        <v>0</v>
      </c>
      <c r="AE2312" s="14">
        <f t="shared" si="380"/>
        <v>1</v>
      </c>
      <c r="AF2312" s="14">
        <f>PRODUCT($AE$3:$AE2312)</f>
        <v>1.549318229084294</v>
      </c>
      <c r="AG2312" s="120">
        <f>(POWER(AF2312,1/COUNTA($J$3:$J2312))-1)*360/28</f>
        <v>0.10870794921864459</v>
      </c>
    </row>
    <row r="2313" spans="20:33" x14ac:dyDescent="0.25">
      <c r="T2313" s="4">
        <f t="shared" si="371"/>
        <v>0.11244999999999999</v>
      </c>
      <c r="U2313" s="55">
        <f t="shared" si="372"/>
        <v>0</v>
      </c>
      <c r="V2313" s="55">
        <f t="shared" si="373"/>
        <v>0</v>
      </c>
      <c r="Y2313" s="55">
        <f t="shared" si="374"/>
        <v>0</v>
      </c>
      <c r="Z2313" s="55">
        <f t="shared" si="375"/>
        <v>0</v>
      </c>
      <c r="AA2313" s="55">
        <f t="shared" si="376"/>
        <v>9108916.2369551975</v>
      </c>
      <c r="AB2313" s="55">
        <f t="shared" si="377"/>
        <v>-9712254.5492930785</v>
      </c>
      <c r="AC2313" s="55">
        <f t="shared" si="378"/>
        <v>-603338.31233788095</v>
      </c>
      <c r="AD2313" s="55">
        <f t="shared" si="379"/>
        <v>0</v>
      </c>
      <c r="AE2313" s="14">
        <f t="shared" si="380"/>
        <v>1</v>
      </c>
      <c r="AF2313" s="14">
        <f>PRODUCT($AE$3:$AE2313)</f>
        <v>1.549318229084294</v>
      </c>
      <c r="AG2313" s="120">
        <f>(POWER(AF2313,1/COUNTA($J$3:$J2313))-1)*360/28</f>
        <v>0.10870794921864459</v>
      </c>
    </row>
    <row r="2314" spans="20:33" x14ac:dyDescent="0.25">
      <c r="T2314" s="4">
        <f t="shared" si="371"/>
        <v>0.11244999999999999</v>
      </c>
      <c r="U2314" s="55">
        <f t="shared" si="372"/>
        <v>0</v>
      </c>
      <c r="V2314" s="55">
        <f t="shared" si="373"/>
        <v>0</v>
      </c>
      <c r="Y2314" s="55">
        <f t="shared" si="374"/>
        <v>0</v>
      </c>
      <c r="Z2314" s="55">
        <f t="shared" si="375"/>
        <v>0</v>
      </c>
      <c r="AA2314" s="55">
        <f t="shared" si="376"/>
        <v>9108916.2369551975</v>
      </c>
      <c r="AB2314" s="55">
        <f t="shared" si="377"/>
        <v>-9712254.5492930785</v>
      </c>
      <c r="AC2314" s="55">
        <f t="shared" si="378"/>
        <v>-603338.31233788095</v>
      </c>
      <c r="AD2314" s="55">
        <f t="shared" si="379"/>
        <v>0</v>
      </c>
      <c r="AE2314" s="14">
        <f t="shared" si="380"/>
        <v>1</v>
      </c>
      <c r="AF2314" s="14">
        <f>PRODUCT($AE$3:$AE2314)</f>
        <v>1.549318229084294</v>
      </c>
      <c r="AG2314" s="120">
        <f>(POWER(AF2314,1/COUNTA($J$3:$J2314))-1)*360/28</f>
        <v>0.10870794921864459</v>
      </c>
    </row>
    <row r="2315" spans="20:33" x14ac:dyDescent="0.25">
      <c r="T2315" s="4">
        <f t="shared" si="371"/>
        <v>0.11244999999999999</v>
      </c>
      <c r="U2315" s="55">
        <f t="shared" si="372"/>
        <v>0</v>
      </c>
      <c r="V2315" s="55">
        <f t="shared" si="373"/>
        <v>0</v>
      </c>
      <c r="Y2315" s="55">
        <f t="shared" si="374"/>
        <v>0</v>
      </c>
      <c r="Z2315" s="55">
        <f t="shared" si="375"/>
        <v>0</v>
      </c>
      <c r="AA2315" s="55">
        <f t="shared" si="376"/>
        <v>9108916.2369551975</v>
      </c>
      <c r="AB2315" s="55">
        <f t="shared" si="377"/>
        <v>-9712254.5492930785</v>
      </c>
      <c r="AC2315" s="55">
        <f t="shared" si="378"/>
        <v>-603338.31233788095</v>
      </c>
      <c r="AD2315" s="55">
        <f t="shared" si="379"/>
        <v>0</v>
      </c>
      <c r="AE2315" s="14">
        <f t="shared" si="380"/>
        <v>1</v>
      </c>
      <c r="AF2315" s="14">
        <f>PRODUCT($AE$3:$AE2315)</f>
        <v>1.549318229084294</v>
      </c>
      <c r="AG2315" s="120">
        <f>(POWER(AF2315,1/COUNTA($J$3:$J2315))-1)*360/28</f>
        <v>0.10870794921864459</v>
      </c>
    </row>
    <row r="2316" spans="20:33" x14ac:dyDescent="0.25">
      <c r="T2316" s="4">
        <f t="shared" si="371"/>
        <v>0.11244999999999999</v>
      </c>
      <c r="U2316" s="55">
        <f t="shared" si="372"/>
        <v>0</v>
      </c>
      <c r="V2316" s="55">
        <f t="shared" si="373"/>
        <v>0</v>
      </c>
      <c r="Y2316" s="55">
        <f t="shared" si="374"/>
        <v>0</v>
      </c>
      <c r="Z2316" s="55">
        <f t="shared" si="375"/>
        <v>0</v>
      </c>
      <c r="AA2316" s="55">
        <f t="shared" si="376"/>
        <v>9108916.2369551975</v>
      </c>
      <c r="AB2316" s="55">
        <f t="shared" si="377"/>
        <v>-9712254.5492930785</v>
      </c>
      <c r="AC2316" s="55">
        <f t="shared" si="378"/>
        <v>-603338.31233788095</v>
      </c>
      <c r="AD2316" s="55">
        <f t="shared" si="379"/>
        <v>0</v>
      </c>
      <c r="AE2316" s="14">
        <f t="shared" si="380"/>
        <v>1</v>
      </c>
      <c r="AF2316" s="14">
        <f>PRODUCT($AE$3:$AE2316)</f>
        <v>1.549318229084294</v>
      </c>
      <c r="AG2316" s="120">
        <f>(POWER(AF2316,1/COUNTA($J$3:$J2316))-1)*360/28</f>
        <v>0.10870794921864459</v>
      </c>
    </row>
    <row r="2317" spans="20:33" x14ac:dyDescent="0.25">
      <c r="T2317" s="4">
        <f t="shared" si="371"/>
        <v>0.11244999999999999</v>
      </c>
      <c r="U2317" s="55">
        <f t="shared" si="372"/>
        <v>0</v>
      </c>
      <c r="V2317" s="55">
        <f t="shared" si="373"/>
        <v>0</v>
      </c>
      <c r="Y2317" s="55">
        <f t="shared" si="374"/>
        <v>0</v>
      </c>
      <c r="Z2317" s="55">
        <f t="shared" si="375"/>
        <v>0</v>
      </c>
      <c r="AA2317" s="55">
        <f t="shared" si="376"/>
        <v>9108916.2369551975</v>
      </c>
      <c r="AB2317" s="55">
        <f t="shared" si="377"/>
        <v>-9712254.5492930785</v>
      </c>
      <c r="AC2317" s="55">
        <f t="shared" si="378"/>
        <v>-603338.31233788095</v>
      </c>
      <c r="AD2317" s="55">
        <f t="shared" si="379"/>
        <v>0</v>
      </c>
      <c r="AE2317" s="14">
        <f t="shared" si="380"/>
        <v>1</v>
      </c>
      <c r="AF2317" s="14">
        <f>PRODUCT($AE$3:$AE2317)</f>
        <v>1.549318229084294</v>
      </c>
      <c r="AG2317" s="120">
        <f>(POWER(AF2317,1/COUNTA($J$3:$J2317))-1)*360/28</f>
        <v>0.10870794921864459</v>
      </c>
    </row>
    <row r="2318" spans="20:33" x14ac:dyDescent="0.25">
      <c r="T2318" s="4">
        <f t="shared" si="371"/>
        <v>0.11244999999999999</v>
      </c>
      <c r="U2318" s="55">
        <f t="shared" si="372"/>
        <v>0</v>
      </c>
      <c r="V2318" s="55">
        <f t="shared" si="373"/>
        <v>0</v>
      </c>
      <c r="Y2318" s="55">
        <f t="shared" si="374"/>
        <v>0</v>
      </c>
      <c r="Z2318" s="55">
        <f t="shared" si="375"/>
        <v>0</v>
      </c>
      <c r="AA2318" s="55">
        <f t="shared" si="376"/>
        <v>9108916.2369551975</v>
      </c>
      <c r="AB2318" s="55">
        <f t="shared" si="377"/>
        <v>-9712254.5492930785</v>
      </c>
      <c r="AC2318" s="55">
        <f t="shared" si="378"/>
        <v>-603338.31233788095</v>
      </c>
      <c r="AD2318" s="55">
        <f t="shared" si="379"/>
        <v>0</v>
      </c>
      <c r="AE2318" s="14">
        <f t="shared" si="380"/>
        <v>1</v>
      </c>
      <c r="AF2318" s="14">
        <f>PRODUCT($AE$3:$AE2318)</f>
        <v>1.549318229084294</v>
      </c>
      <c r="AG2318" s="120">
        <f>(POWER(AF2318,1/COUNTA($J$3:$J2318))-1)*360/28</f>
        <v>0.10870794921864459</v>
      </c>
    </row>
    <row r="2319" spans="20:33" x14ac:dyDescent="0.25">
      <c r="T2319" s="4">
        <f t="shared" si="371"/>
        <v>0.11244999999999999</v>
      </c>
      <c r="U2319" s="55">
        <f t="shared" si="372"/>
        <v>0</v>
      </c>
      <c r="V2319" s="55">
        <f t="shared" si="373"/>
        <v>0</v>
      </c>
      <c r="Y2319" s="55">
        <f t="shared" si="374"/>
        <v>0</v>
      </c>
      <c r="Z2319" s="55">
        <f t="shared" si="375"/>
        <v>0</v>
      </c>
      <c r="AA2319" s="55">
        <f t="shared" si="376"/>
        <v>9108916.2369551975</v>
      </c>
      <c r="AB2319" s="55">
        <f t="shared" si="377"/>
        <v>-9712254.5492930785</v>
      </c>
      <c r="AC2319" s="55">
        <f t="shared" si="378"/>
        <v>-603338.31233788095</v>
      </c>
      <c r="AD2319" s="55">
        <f t="shared" si="379"/>
        <v>0</v>
      </c>
      <c r="AE2319" s="14">
        <f t="shared" si="380"/>
        <v>1</v>
      </c>
      <c r="AF2319" s="14">
        <f>PRODUCT($AE$3:$AE2319)</f>
        <v>1.549318229084294</v>
      </c>
      <c r="AG2319" s="120">
        <f>(POWER(AF2319,1/COUNTA($J$3:$J2319))-1)*360/28</f>
        <v>0.10870794921864459</v>
      </c>
    </row>
    <row r="2320" spans="20:33" x14ac:dyDescent="0.25">
      <c r="T2320" s="4">
        <f t="shared" si="371"/>
        <v>0.11244999999999999</v>
      </c>
      <c r="U2320" s="55">
        <f t="shared" si="372"/>
        <v>0</v>
      </c>
      <c r="V2320" s="55">
        <f t="shared" si="373"/>
        <v>0</v>
      </c>
      <c r="Y2320" s="55">
        <f t="shared" si="374"/>
        <v>0</v>
      </c>
      <c r="Z2320" s="55">
        <f t="shared" si="375"/>
        <v>0</v>
      </c>
      <c r="AA2320" s="55">
        <f t="shared" si="376"/>
        <v>9108916.2369551975</v>
      </c>
      <c r="AB2320" s="55">
        <f t="shared" si="377"/>
        <v>-9712254.5492930785</v>
      </c>
      <c r="AC2320" s="55">
        <f t="shared" si="378"/>
        <v>-603338.31233788095</v>
      </c>
      <c r="AD2320" s="55">
        <f t="shared" si="379"/>
        <v>0</v>
      </c>
      <c r="AE2320" s="14">
        <f t="shared" si="380"/>
        <v>1</v>
      </c>
      <c r="AF2320" s="14">
        <f>PRODUCT($AE$3:$AE2320)</f>
        <v>1.549318229084294</v>
      </c>
      <c r="AG2320" s="120">
        <f>(POWER(AF2320,1/COUNTA($J$3:$J2320))-1)*360/28</f>
        <v>0.10870794921864459</v>
      </c>
    </row>
    <row r="2321" spans="20:33" x14ac:dyDescent="0.25">
      <c r="T2321" s="4">
        <f t="shared" si="371"/>
        <v>0.11244999999999999</v>
      </c>
      <c r="U2321" s="55">
        <f t="shared" si="372"/>
        <v>0</v>
      </c>
      <c r="V2321" s="55">
        <f t="shared" si="373"/>
        <v>0</v>
      </c>
      <c r="Y2321" s="55">
        <f t="shared" si="374"/>
        <v>0</v>
      </c>
      <c r="Z2321" s="55">
        <f t="shared" si="375"/>
        <v>0</v>
      </c>
      <c r="AA2321" s="55">
        <f t="shared" si="376"/>
        <v>9108916.2369551975</v>
      </c>
      <c r="AB2321" s="55">
        <f t="shared" si="377"/>
        <v>-9712254.5492930785</v>
      </c>
      <c r="AC2321" s="55">
        <f t="shared" si="378"/>
        <v>-603338.31233788095</v>
      </c>
      <c r="AD2321" s="55">
        <f t="shared" si="379"/>
        <v>0</v>
      </c>
      <c r="AE2321" s="14">
        <f t="shared" si="380"/>
        <v>1</v>
      </c>
      <c r="AF2321" s="14">
        <f>PRODUCT($AE$3:$AE2321)</f>
        <v>1.549318229084294</v>
      </c>
      <c r="AG2321" s="120">
        <f>(POWER(AF2321,1/COUNTA($J$3:$J2321))-1)*360/28</f>
        <v>0.10870794921864459</v>
      </c>
    </row>
    <row r="2322" spans="20:33" x14ac:dyDescent="0.25">
      <c r="T2322" s="4">
        <f t="shared" si="371"/>
        <v>0.11244999999999999</v>
      </c>
      <c r="U2322" s="55">
        <f t="shared" si="372"/>
        <v>0</v>
      </c>
      <c r="V2322" s="55">
        <f t="shared" si="373"/>
        <v>0</v>
      </c>
      <c r="Y2322" s="55">
        <f t="shared" si="374"/>
        <v>0</v>
      </c>
      <c r="Z2322" s="55">
        <f t="shared" si="375"/>
        <v>0</v>
      </c>
      <c r="AA2322" s="55">
        <f t="shared" si="376"/>
        <v>9108916.2369551975</v>
      </c>
      <c r="AB2322" s="55">
        <f t="shared" si="377"/>
        <v>-9712254.5492930785</v>
      </c>
      <c r="AC2322" s="55">
        <f t="shared" si="378"/>
        <v>-603338.31233788095</v>
      </c>
      <c r="AD2322" s="55">
        <f t="shared" si="379"/>
        <v>0</v>
      </c>
      <c r="AE2322" s="14">
        <f t="shared" si="380"/>
        <v>1</v>
      </c>
      <c r="AF2322" s="14">
        <f>PRODUCT($AE$3:$AE2322)</f>
        <v>1.549318229084294</v>
      </c>
      <c r="AG2322" s="120">
        <f>(POWER(AF2322,1/COUNTA($J$3:$J2322))-1)*360/28</f>
        <v>0.10870794921864459</v>
      </c>
    </row>
    <row r="2323" spans="20:33" x14ac:dyDescent="0.25">
      <c r="T2323" s="4">
        <f t="shared" si="371"/>
        <v>0.11244999999999999</v>
      </c>
      <c r="U2323" s="55">
        <f t="shared" si="372"/>
        <v>0</v>
      </c>
      <c r="V2323" s="55">
        <f t="shared" si="373"/>
        <v>0</v>
      </c>
      <c r="Y2323" s="55">
        <f t="shared" si="374"/>
        <v>0</v>
      </c>
      <c r="Z2323" s="55">
        <f t="shared" si="375"/>
        <v>0</v>
      </c>
      <c r="AA2323" s="55">
        <f t="shared" si="376"/>
        <v>9108916.2369551975</v>
      </c>
      <c r="AB2323" s="55">
        <f t="shared" si="377"/>
        <v>-9712254.5492930785</v>
      </c>
      <c r="AC2323" s="55">
        <f t="shared" si="378"/>
        <v>-603338.31233788095</v>
      </c>
      <c r="AD2323" s="55">
        <f t="shared" si="379"/>
        <v>0</v>
      </c>
      <c r="AE2323" s="14">
        <f t="shared" si="380"/>
        <v>1</v>
      </c>
      <c r="AF2323" s="14">
        <f>PRODUCT($AE$3:$AE2323)</f>
        <v>1.549318229084294</v>
      </c>
      <c r="AG2323" s="120">
        <f>(POWER(AF2323,1/COUNTA($J$3:$J2323))-1)*360/28</f>
        <v>0.10870794921864459</v>
      </c>
    </row>
    <row r="2324" spans="20:33" x14ac:dyDescent="0.25">
      <c r="T2324" s="4">
        <f t="shared" si="371"/>
        <v>0.11244999999999999</v>
      </c>
      <c r="U2324" s="55">
        <f t="shared" si="372"/>
        <v>0</v>
      </c>
      <c r="V2324" s="55">
        <f t="shared" si="373"/>
        <v>0</v>
      </c>
      <c r="Y2324" s="55">
        <f t="shared" si="374"/>
        <v>0</v>
      </c>
      <c r="Z2324" s="55">
        <f t="shared" si="375"/>
        <v>0</v>
      </c>
      <c r="AA2324" s="55">
        <f t="shared" si="376"/>
        <v>9108916.2369551975</v>
      </c>
      <c r="AB2324" s="55">
        <f t="shared" si="377"/>
        <v>-9712254.5492930785</v>
      </c>
      <c r="AC2324" s="55">
        <f t="shared" si="378"/>
        <v>-603338.31233788095</v>
      </c>
      <c r="AD2324" s="55">
        <f t="shared" si="379"/>
        <v>0</v>
      </c>
      <c r="AE2324" s="14">
        <f t="shared" si="380"/>
        <v>1</v>
      </c>
      <c r="AF2324" s="14">
        <f>PRODUCT($AE$3:$AE2324)</f>
        <v>1.549318229084294</v>
      </c>
      <c r="AG2324" s="120">
        <f>(POWER(AF2324,1/COUNTA($J$3:$J2324))-1)*360/28</f>
        <v>0.10870794921864459</v>
      </c>
    </row>
    <row r="2325" spans="20:33" x14ac:dyDescent="0.25">
      <c r="T2325" s="4">
        <f t="shared" si="371"/>
        <v>0.11244999999999999</v>
      </c>
      <c r="U2325" s="55">
        <f t="shared" si="372"/>
        <v>0</v>
      </c>
      <c r="V2325" s="55">
        <f t="shared" si="373"/>
        <v>0</v>
      </c>
      <c r="Y2325" s="55">
        <f t="shared" si="374"/>
        <v>0</v>
      </c>
      <c r="Z2325" s="55">
        <f t="shared" si="375"/>
        <v>0</v>
      </c>
      <c r="AA2325" s="55">
        <f t="shared" si="376"/>
        <v>9108916.2369551975</v>
      </c>
      <c r="AB2325" s="55">
        <f t="shared" si="377"/>
        <v>-9712254.5492930785</v>
      </c>
      <c r="AC2325" s="55">
        <f t="shared" si="378"/>
        <v>-603338.31233788095</v>
      </c>
      <c r="AD2325" s="55">
        <f t="shared" si="379"/>
        <v>0</v>
      </c>
      <c r="AE2325" s="14">
        <f t="shared" si="380"/>
        <v>1</v>
      </c>
      <c r="AF2325" s="14">
        <f>PRODUCT($AE$3:$AE2325)</f>
        <v>1.549318229084294</v>
      </c>
      <c r="AG2325" s="120">
        <f>(POWER(AF2325,1/COUNTA($J$3:$J2325))-1)*360/28</f>
        <v>0.10870794921864459</v>
      </c>
    </row>
    <row r="2326" spans="20:33" x14ac:dyDescent="0.25">
      <c r="T2326" s="4">
        <f t="shared" si="371"/>
        <v>0.11244999999999999</v>
      </c>
      <c r="U2326" s="55">
        <f t="shared" si="372"/>
        <v>0</v>
      </c>
      <c r="V2326" s="55">
        <f t="shared" si="373"/>
        <v>0</v>
      </c>
      <c r="Y2326" s="55">
        <f t="shared" si="374"/>
        <v>0</v>
      </c>
      <c r="Z2326" s="55">
        <f t="shared" si="375"/>
        <v>0</v>
      </c>
      <c r="AA2326" s="55">
        <f t="shared" si="376"/>
        <v>9108916.2369551975</v>
      </c>
      <c r="AB2326" s="55">
        <f t="shared" si="377"/>
        <v>-9712254.5492930785</v>
      </c>
      <c r="AC2326" s="55">
        <f t="shared" si="378"/>
        <v>-603338.31233788095</v>
      </c>
      <c r="AD2326" s="55">
        <f t="shared" si="379"/>
        <v>0</v>
      </c>
      <c r="AE2326" s="14">
        <f t="shared" si="380"/>
        <v>1</v>
      </c>
      <c r="AF2326" s="14">
        <f>PRODUCT($AE$3:$AE2326)</f>
        <v>1.549318229084294</v>
      </c>
      <c r="AG2326" s="120">
        <f>(POWER(AF2326,1/COUNTA($J$3:$J2326))-1)*360/28</f>
        <v>0.10870794921864459</v>
      </c>
    </row>
    <row r="2327" spans="20:33" x14ac:dyDescent="0.25">
      <c r="T2327" s="4">
        <f t="shared" si="371"/>
        <v>0.11244999999999999</v>
      </c>
      <c r="U2327" s="55">
        <f t="shared" si="372"/>
        <v>0</v>
      </c>
      <c r="V2327" s="55">
        <f t="shared" si="373"/>
        <v>0</v>
      </c>
      <c r="Y2327" s="55">
        <f t="shared" si="374"/>
        <v>0</v>
      </c>
      <c r="Z2327" s="55">
        <f t="shared" si="375"/>
        <v>0</v>
      </c>
      <c r="AA2327" s="55">
        <f t="shared" si="376"/>
        <v>9108916.2369551975</v>
      </c>
      <c r="AB2327" s="55">
        <f t="shared" si="377"/>
        <v>-9712254.5492930785</v>
      </c>
      <c r="AC2327" s="55">
        <f t="shared" si="378"/>
        <v>-603338.31233788095</v>
      </c>
      <c r="AD2327" s="55">
        <f t="shared" si="379"/>
        <v>0</v>
      </c>
      <c r="AE2327" s="14">
        <f t="shared" si="380"/>
        <v>1</v>
      </c>
      <c r="AF2327" s="14">
        <f>PRODUCT($AE$3:$AE2327)</f>
        <v>1.549318229084294</v>
      </c>
      <c r="AG2327" s="120">
        <f>(POWER(AF2327,1/COUNTA($J$3:$J2327))-1)*360/28</f>
        <v>0.10870794921864459</v>
      </c>
    </row>
    <row r="2328" spans="20:33" x14ac:dyDescent="0.25">
      <c r="T2328" s="4">
        <f t="shared" si="371"/>
        <v>0.11244999999999999</v>
      </c>
      <c r="U2328" s="55">
        <f t="shared" si="372"/>
        <v>0</v>
      </c>
      <c r="V2328" s="55">
        <f t="shared" si="373"/>
        <v>0</v>
      </c>
      <c r="Y2328" s="55">
        <f t="shared" si="374"/>
        <v>0</v>
      </c>
      <c r="Z2328" s="55">
        <f t="shared" si="375"/>
        <v>0</v>
      </c>
      <c r="AA2328" s="55">
        <f t="shared" si="376"/>
        <v>9108916.2369551975</v>
      </c>
      <c r="AB2328" s="55">
        <f t="shared" si="377"/>
        <v>-9712254.5492930785</v>
      </c>
      <c r="AC2328" s="55">
        <f t="shared" si="378"/>
        <v>-603338.31233788095</v>
      </c>
      <c r="AD2328" s="55">
        <f t="shared" si="379"/>
        <v>0</v>
      </c>
      <c r="AE2328" s="14">
        <f t="shared" si="380"/>
        <v>1</v>
      </c>
      <c r="AF2328" s="14">
        <f>PRODUCT($AE$3:$AE2328)</f>
        <v>1.549318229084294</v>
      </c>
      <c r="AG2328" s="120">
        <f>(POWER(AF2328,1/COUNTA($J$3:$J2328))-1)*360/28</f>
        <v>0.10870794921864459</v>
      </c>
    </row>
    <row r="2329" spans="20:33" x14ac:dyDescent="0.25">
      <c r="T2329" s="4">
        <f t="shared" si="371"/>
        <v>0.11244999999999999</v>
      </c>
      <c r="U2329" s="55">
        <f t="shared" si="372"/>
        <v>0</v>
      </c>
      <c r="V2329" s="55">
        <f t="shared" si="373"/>
        <v>0</v>
      </c>
      <c r="Y2329" s="55">
        <f t="shared" si="374"/>
        <v>0</v>
      </c>
      <c r="Z2329" s="55">
        <f t="shared" si="375"/>
        <v>0</v>
      </c>
      <c r="AA2329" s="55">
        <f t="shared" si="376"/>
        <v>9108916.2369551975</v>
      </c>
      <c r="AB2329" s="55">
        <f t="shared" si="377"/>
        <v>-9712254.5492930785</v>
      </c>
      <c r="AC2329" s="55">
        <f t="shared" si="378"/>
        <v>-603338.31233788095</v>
      </c>
      <c r="AD2329" s="55">
        <f t="shared" si="379"/>
        <v>0</v>
      </c>
      <c r="AE2329" s="14">
        <f t="shared" si="380"/>
        <v>1</v>
      </c>
      <c r="AF2329" s="14">
        <f>PRODUCT($AE$3:$AE2329)</f>
        <v>1.549318229084294</v>
      </c>
      <c r="AG2329" s="120">
        <f>(POWER(AF2329,1/COUNTA($J$3:$J2329))-1)*360/28</f>
        <v>0.10870794921864459</v>
      </c>
    </row>
    <row r="2330" spans="20:33" x14ac:dyDescent="0.25">
      <c r="T2330" s="4">
        <f t="shared" si="371"/>
        <v>0.11244999999999999</v>
      </c>
      <c r="U2330" s="55">
        <f t="shared" si="372"/>
        <v>0</v>
      </c>
      <c r="V2330" s="55">
        <f t="shared" si="373"/>
        <v>0</v>
      </c>
      <c r="Y2330" s="55">
        <f t="shared" si="374"/>
        <v>0</v>
      </c>
      <c r="Z2330" s="55">
        <f t="shared" si="375"/>
        <v>0</v>
      </c>
      <c r="AA2330" s="55">
        <f t="shared" si="376"/>
        <v>9108916.2369551975</v>
      </c>
      <c r="AB2330" s="55">
        <f t="shared" si="377"/>
        <v>-9712254.5492930785</v>
      </c>
      <c r="AC2330" s="55">
        <f t="shared" si="378"/>
        <v>-603338.31233788095</v>
      </c>
      <c r="AD2330" s="55">
        <f t="shared" si="379"/>
        <v>0</v>
      </c>
      <c r="AE2330" s="14">
        <f t="shared" si="380"/>
        <v>1</v>
      </c>
      <c r="AF2330" s="14">
        <f>PRODUCT($AE$3:$AE2330)</f>
        <v>1.549318229084294</v>
      </c>
      <c r="AG2330" s="120">
        <f>(POWER(AF2330,1/COUNTA($J$3:$J2330))-1)*360/28</f>
        <v>0.10870794921864459</v>
      </c>
    </row>
    <row r="2331" spans="20:33" x14ac:dyDescent="0.25">
      <c r="T2331" s="4">
        <f t="shared" si="371"/>
        <v>0.11244999999999999</v>
      </c>
      <c r="U2331" s="55">
        <f t="shared" si="372"/>
        <v>0</v>
      </c>
      <c r="V2331" s="55">
        <f t="shared" si="373"/>
        <v>0</v>
      </c>
      <c r="Y2331" s="55">
        <f t="shared" si="374"/>
        <v>0</v>
      </c>
      <c r="Z2331" s="55">
        <f t="shared" si="375"/>
        <v>0</v>
      </c>
      <c r="AA2331" s="55">
        <f t="shared" si="376"/>
        <v>9108916.2369551975</v>
      </c>
      <c r="AB2331" s="55">
        <f t="shared" si="377"/>
        <v>-9712254.5492930785</v>
      </c>
      <c r="AC2331" s="55">
        <f t="shared" si="378"/>
        <v>-603338.31233788095</v>
      </c>
      <c r="AD2331" s="55">
        <f t="shared" si="379"/>
        <v>0</v>
      </c>
      <c r="AE2331" s="14">
        <f t="shared" si="380"/>
        <v>1</v>
      </c>
      <c r="AF2331" s="14">
        <f>PRODUCT($AE$3:$AE2331)</f>
        <v>1.549318229084294</v>
      </c>
      <c r="AG2331" s="120">
        <f>(POWER(AF2331,1/COUNTA($J$3:$J2331))-1)*360/28</f>
        <v>0.10870794921864459</v>
      </c>
    </row>
    <row r="2332" spans="20:33" x14ac:dyDescent="0.25">
      <c r="T2332" s="4">
        <f t="shared" si="371"/>
        <v>0.11244999999999999</v>
      </c>
      <c r="U2332" s="55">
        <f t="shared" si="372"/>
        <v>0</v>
      </c>
      <c r="V2332" s="55">
        <f t="shared" si="373"/>
        <v>0</v>
      </c>
      <c r="Y2332" s="55">
        <f t="shared" si="374"/>
        <v>0</v>
      </c>
      <c r="Z2332" s="55">
        <f t="shared" si="375"/>
        <v>0</v>
      </c>
      <c r="AA2332" s="55">
        <f t="shared" si="376"/>
        <v>9108916.2369551975</v>
      </c>
      <c r="AB2332" s="55">
        <f t="shared" si="377"/>
        <v>-9712254.5492930785</v>
      </c>
      <c r="AC2332" s="55">
        <f t="shared" si="378"/>
        <v>-603338.31233788095</v>
      </c>
      <c r="AD2332" s="55">
        <f t="shared" si="379"/>
        <v>0</v>
      </c>
      <c r="AE2332" s="14">
        <f t="shared" si="380"/>
        <v>1</v>
      </c>
      <c r="AF2332" s="14">
        <f>PRODUCT($AE$3:$AE2332)</f>
        <v>1.549318229084294</v>
      </c>
      <c r="AG2332" s="120">
        <f>(POWER(AF2332,1/COUNTA($J$3:$J2332))-1)*360/28</f>
        <v>0.10870794921864459</v>
      </c>
    </row>
    <row r="2333" spans="20:33" x14ac:dyDescent="0.25">
      <c r="T2333" s="4">
        <f t="shared" si="371"/>
        <v>0.11244999999999999</v>
      </c>
      <c r="U2333" s="55">
        <f t="shared" si="372"/>
        <v>0</v>
      </c>
      <c r="V2333" s="55">
        <f t="shared" si="373"/>
        <v>0</v>
      </c>
      <c r="Y2333" s="55">
        <f t="shared" si="374"/>
        <v>0</v>
      </c>
      <c r="Z2333" s="55">
        <f t="shared" si="375"/>
        <v>0</v>
      </c>
      <c r="AA2333" s="55">
        <f t="shared" si="376"/>
        <v>9108916.2369551975</v>
      </c>
      <c r="AB2333" s="55">
        <f t="shared" si="377"/>
        <v>-9712254.5492930785</v>
      </c>
      <c r="AC2333" s="55">
        <f t="shared" si="378"/>
        <v>-603338.31233788095</v>
      </c>
      <c r="AD2333" s="55">
        <f t="shared" si="379"/>
        <v>0</v>
      </c>
      <c r="AE2333" s="14">
        <f t="shared" si="380"/>
        <v>1</v>
      </c>
      <c r="AF2333" s="14">
        <f>PRODUCT($AE$3:$AE2333)</f>
        <v>1.549318229084294</v>
      </c>
      <c r="AG2333" s="120">
        <f>(POWER(AF2333,1/COUNTA($J$3:$J2333))-1)*360/28</f>
        <v>0.10870794921864459</v>
      </c>
    </row>
    <row r="2334" spans="20:33" x14ac:dyDescent="0.25">
      <c r="T2334" s="4">
        <f t="shared" si="371"/>
        <v>0.11244999999999999</v>
      </c>
      <c r="U2334" s="55">
        <f t="shared" si="372"/>
        <v>0</v>
      </c>
      <c r="V2334" s="55">
        <f t="shared" si="373"/>
        <v>0</v>
      </c>
      <c r="Y2334" s="55">
        <f t="shared" si="374"/>
        <v>0</v>
      </c>
      <c r="Z2334" s="55">
        <f t="shared" si="375"/>
        <v>0</v>
      </c>
      <c r="AA2334" s="55">
        <f t="shared" si="376"/>
        <v>9108916.2369551975</v>
      </c>
      <c r="AB2334" s="55">
        <f t="shared" si="377"/>
        <v>-9712254.5492930785</v>
      </c>
      <c r="AC2334" s="55">
        <f t="shared" si="378"/>
        <v>-603338.31233788095</v>
      </c>
      <c r="AD2334" s="55">
        <f t="shared" si="379"/>
        <v>0</v>
      </c>
      <c r="AE2334" s="14">
        <f t="shared" si="380"/>
        <v>1</v>
      </c>
      <c r="AF2334" s="14">
        <f>PRODUCT($AE$3:$AE2334)</f>
        <v>1.549318229084294</v>
      </c>
      <c r="AG2334" s="120">
        <f>(POWER(AF2334,1/COUNTA($J$3:$J2334))-1)*360/28</f>
        <v>0.10870794921864459</v>
      </c>
    </row>
    <row r="2335" spans="20:33" x14ac:dyDescent="0.25">
      <c r="T2335" s="4">
        <f t="shared" si="371"/>
        <v>0.11244999999999999</v>
      </c>
      <c r="U2335" s="55">
        <f t="shared" si="372"/>
        <v>0</v>
      </c>
      <c r="V2335" s="55">
        <f t="shared" si="373"/>
        <v>0</v>
      </c>
      <c r="Y2335" s="55">
        <f t="shared" si="374"/>
        <v>0</v>
      </c>
      <c r="Z2335" s="55">
        <f t="shared" si="375"/>
        <v>0</v>
      </c>
      <c r="AA2335" s="55">
        <f t="shared" si="376"/>
        <v>9108916.2369551975</v>
      </c>
      <c r="AB2335" s="55">
        <f t="shared" si="377"/>
        <v>-9712254.5492930785</v>
      </c>
      <c r="AC2335" s="55">
        <f t="shared" si="378"/>
        <v>-603338.31233788095</v>
      </c>
      <c r="AD2335" s="55">
        <f t="shared" si="379"/>
        <v>0</v>
      </c>
      <c r="AE2335" s="14">
        <f t="shared" si="380"/>
        <v>1</v>
      </c>
      <c r="AF2335" s="14">
        <f>PRODUCT($AE$3:$AE2335)</f>
        <v>1.549318229084294</v>
      </c>
      <c r="AG2335" s="120">
        <f>(POWER(AF2335,1/COUNTA($J$3:$J2335))-1)*360/28</f>
        <v>0.10870794921864459</v>
      </c>
    </row>
    <row r="2336" spans="20:33" x14ac:dyDescent="0.25">
      <c r="T2336" s="4">
        <f t="shared" si="371"/>
        <v>0.11244999999999999</v>
      </c>
      <c r="U2336" s="55">
        <f t="shared" si="372"/>
        <v>0</v>
      </c>
      <c r="V2336" s="55">
        <f t="shared" si="373"/>
        <v>0</v>
      </c>
      <c r="Y2336" s="55">
        <f t="shared" si="374"/>
        <v>0</v>
      </c>
      <c r="Z2336" s="55">
        <f t="shared" si="375"/>
        <v>0</v>
      </c>
      <c r="AA2336" s="55">
        <f t="shared" si="376"/>
        <v>9108916.2369551975</v>
      </c>
      <c r="AB2336" s="55">
        <f t="shared" si="377"/>
        <v>-9712254.5492930785</v>
      </c>
      <c r="AC2336" s="55">
        <f t="shared" si="378"/>
        <v>-603338.31233788095</v>
      </c>
      <c r="AD2336" s="55">
        <f t="shared" si="379"/>
        <v>0</v>
      </c>
      <c r="AE2336" s="14">
        <f t="shared" si="380"/>
        <v>1</v>
      </c>
      <c r="AF2336" s="14">
        <f>PRODUCT($AE$3:$AE2336)</f>
        <v>1.549318229084294</v>
      </c>
      <c r="AG2336" s="120">
        <f>(POWER(AF2336,1/COUNTA($J$3:$J2336))-1)*360/28</f>
        <v>0.10870794921864459</v>
      </c>
    </row>
    <row r="2337" spans="20:33" x14ac:dyDescent="0.25">
      <c r="T2337" s="4">
        <f t="shared" si="371"/>
        <v>0.11244999999999999</v>
      </c>
      <c r="U2337" s="55">
        <f t="shared" si="372"/>
        <v>0</v>
      </c>
      <c r="V2337" s="55">
        <f t="shared" si="373"/>
        <v>0</v>
      </c>
      <c r="Y2337" s="55">
        <f t="shared" si="374"/>
        <v>0</v>
      </c>
      <c r="Z2337" s="55">
        <f t="shared" si="375"/>
        <v>0</v>
      </c>
      <c r="AA2337" s="55">
        <f t="shared" si="376"/>
        <v>9108916.2369551975</v>
      </c>
      <c r="AB2337" s="55">
        <f t="shared" si="377"/>
        <v>-9712254.5492930785</v>
      </c>
      <c r="AC2337" s="55">
        <f t="shared" si="378"/>
        <v>-603338.31233788095</v>
      </c>
      <c r="AD2337" s="55">
        <f t="shared" si="379"/>
        <v>0</v>
      </c>
      <c r="AE2337" s="14">
        <f t="shared" si="380"/>
        <v>1</v>
      </c>
      <c r="AF2337" s="14">
        <f>PRODUCT($AE$3:$AE2337)</f>
        <v>1.549318229084294</v>
      </c>
      <c r="AG2337" s="120">
        <f>(POWER(AF2337,1/COUNTA($J$3:$J2337))-1)*360/28</f>
        <v>0.10870794921864459</v>
      </c>
    </row>
    <row r="2338" spans="20:33" x14ac:dyDescent="0.25">
      <c r="T2338" s="4">
        <f t="shared" si="371"/>
        <v>0.11244999999999999</v>
      </c>
      <c r="U2338" s="55">
        <f t="shared" si="372"/>
        <v>0</v>
      </c>
      <c r="V2338" s="55">
        <f t="shared" si="373"/>
        <v>0</v>
      </c>
      <c r="Y2338" s="55">
        <f t="shared" si="374"/>
        <v>0</v>
      </c>
      <c r="Z2338" s="55">
        <f t="shared" si="375"/>
        <v>0</v>
      </c>
      <c r="AA2338" s="55">
        <f t="shared" si="376"/>
        <v>9108916.2369551975</v>
      </c>
      <c r="AB2338" s="55">
        <f t="shared" si="377"/>
        <v>-9712254.5492930785</v>
      </c>
      <c r="AC2338" s="55">
        <f t="shared" si="378"/>
        <v>-603338.31233788095</v>
      </c>
      <c r="AD2338" s="55">
        <f t="shared" si="379"/>
        <v>0</v>
      </c>
      <c r="AE2338" s="14">
        <f t="shared" si="380"/>
        <v>1</v>
      </c>
      <c r="AF2338" s="14">
        <f>PRODUCT($AE$3:$AE2338)</f>
        <v>1.549318229084294</v>
      </c>
      <c r="AG2338" s="120">
        <f>(POWER(AF2338,1/COUNTA($J$3:$J2338))-1)*360/28</f>
        <v>0.10870794921864459</v>
      </c>
    </row>
    <row r="2339" spans="20:33" x14ac:dyDescent="0.25">
      <c r="T2339" s="4">
        <f t="shared" si="371"/>
        <v>0.11244999999999999</v>
      </c>
      <c r="U2339" s="55">
        <f t="shared" si="372"/>
        <v>0</v>
      </c>
      <c r="V2339" s="55">
        <f t="shared" si="373"/>
        <v>0</v>
      </c>
      <c r="Y2339" s="55">
        <f t="shared" si="374"/>
        <v>0</v>
      </c>
      <c r="Z2339" s="55">
        <f t="shared" si="375"/>
        <v>0</v>
      </c>
      <c r="AA2339" s="55">
        <f t="shared" si="376"/>
        <v>9108916.2369551975</v>
      </c>
      <c r="AB2339" s="55">
        <f t="shared" si="377"/>
        <v>-9712254.5492930785</v>
      </c>
      <c r="AC2339" s="55">
        <f t="shared" si="378"/>
        <v>-603338.31233788095</v>
      </c>
      <c r="AD2339" s="55">
        <f t="shared" si="379"/>
        <v>0</v>
      </c>
      <c r="AE2339" s="14">
        <f t="shared" si="380"/>
        <v>1</v>
      </c>
      <c r="AF2339" s="14">
        <f>PRODUCT($AE$3:$AE2339)</f>
        <v>1.549318229084294</v>
      </c>
      <c r="AG2339" s="120">
        <f>(POWER(AF2339,1/COUNTA($J$3:$J2339))-1)*360/28</f>
        <v>0.10870794921864459</v>
      </c>
    </row>
    <row r="2340" spans="20:33" x14ac:dyDescent="0.25">
      <c r="T2340" s="4">
        <f t="shared" si="371"/>
        <v>0.11244999999999999</v>
      </c>
      <c r="U2340" s="55">
        <f t="shared" si="372"/>
        <v>0</v>
      </c>
      <c r="V2340" s="55">
        <f t="shared" si="373"/>
        <v>0</v>
      </c>
      <c r="Y2340" s="55">
        <f t="shared" si="374"/>
        <v>0</v>
      </c>
      <c r="Z2340" s="55">
        <f t="shared" si="375"/>
        <v>0</v>
      </c>
      <c r="AA2340" s="55">
        <f t="shared" si="376"/>
        <v>9108916.2369551975</v>
      </c>
      <c r="AB2340" s="55">
        <f t="shared" si="377"/>
        <v>-9712254.5492930785</v>
      </c>
      <c r="AC2340" s="55">
        <f t="shared" si="378"/>
        <v>-603338.31233788095</v>
      </c>
      <c r="AD2340" s="55">
        <f t="shared" si="379"/>
        <v>0</v>
      </c>
      <c r="AE2340" s="14">
        <f t="shared" si="380"/>
        <v>1</v>
      </c>
      <c r="AF2340" s="14">
        <f>PRODUCT($AE$3:$AE2340)</f>
        <v>1.549318229084294</v>
      </c>
      <c r="AG2340" s="120">
        <f>(POWER(AF2340,1/COUNTA($J$3:$J2340))-1)*360/28</f>
        <v>0.10870794921864459</v>
      </c>
    </row>
    <row r="2341" spans="20:33" x14ac:dyDescent="0.25">
      <c r="T2341" s="4">
        <f t="shared" si="371"/>
        <v>0.11244999999999999</v>
      </c>
      <c r="U2341" s="55">
        <f t="shared" si="372"/>
        <v>0</v>
      </c>
      <c r="V2341" s="55">
        <f t="shared" si="373"/>
        <v>0</v>
      </c>
      <c r="Y2341" s="55">
        <f t="shared" si="374"/>
        <v>0</v>
      </c>
      <c r="Z2341" s="55">
        <f t="shared" si="375"/>
        <v>0</v>
      </c>
      <c r="AA2341" s="55">
        <f t="shared" si="376"/>
        <v>9108916.2369551975</v>
      </c>
      <c r="AB2341" s="55">
        <f t="shared" si="377"/>
        <v>-9712254.5492930785</v>
      </c>
      <c r="AC2341" s="55">
        <f t="shared" si="378"/>
        <v>-603338.31233788095</v>
      </c>
      <c r="AD2341" s="55">
        <f t="shared" si="379"/>
        <v>0</v>
      </c>
      <c r="AE2341" s="14">
        <f t="shared" si="380"/>
        <v>1</v>
      </c>
      <c r="AF2341" s="14">
        <f>PRODUCT($AE$3:$AE2341)</f>
        <v>1.549318229084294</v>
      </c>
      <c r="AG2341" s="120">
        <f>(POWER(AF2341,1/COUNTA($J$3:$J2341))-1)*360/28</f>
        <v>0.10870794921864459</v>
      </c>
    </row>
    <row r="2342" spans="20:33" x14ac:dyDescent="0.25">
      <c r="T2342" s="4">
        <f t="shared" si="371"/>
        <v>0.11244999999999999</v>
      </c>
      <c r="U2342" s="55">
        <f t="shared" si="372"/>
        <v>0</v>
      </c>
      <c r="V2342" s="55">
        <f t="shared" si="373"/>
        <v>0</v>
      </c>
      <c r="Y2342" s="55">
        <f t="shared" si="374"/>
        <v>0</v>
      </c>
      <c r="Z2342" s="55">
        <f t="shared" si="375"/>
        <v>0</v>
      </c>
      <c r="AA2342" s="55">
        <f t="shared" si="376"/>
        <v>9108916.2369551975</v>
      </c>
      <c r="AB2342" s="55">
        <f t="shared" si="377"/>
        <v>-9712254.5492930785</v>
      </c>
      <c r="AC2342" s="55">
        <f t="shared" si="378"/>
        <v>-603338.31233788095</v>
      </c>
      <c r="AD2342" s="55">
        <f t="shared" si="379"/>
        <v>0</v>
      </c>
      <c r="AE2342" s="14">
        <f t="shared" si="380"/>
        <v>1</v>
      </c>
      <c r="AF2342" s="14">
        <f>PRODUCT($AE$3:$AE2342)</f>
        <v>1.549318229084294</v>
      </c>
      <c r="AG2342" s="120">
        <f>(POWER(AF2342,1/COUNTA($J$3:$J2342))-1)*360/28</f>
        <v>0.10870794921864459</v>
      </c>
    </row>
    <row r="2343" spans="20:33" x14ac:dyDescent="0.25">
      <c r="T2343" s="4">
        <f t="shared" si="371"/>
        <v>0.11244999999999999</v>
      </c>
      <c r="U2343" s="55">
        <f t="shared" si="372"/>
        <v>0</v>
      </c>
      <c r="V2343" s="55">
        <f t="shared" si="373"/>
        <v>0</v>
      </c>
      <c r="Y2343" s="55">
        <f t="shared" si="374"/>
        <v>0</v>
      </c>
      <c r="Z2343" s="55">
        <f t="shared" si="375"/>
        <v>0</v>
      </c>
      <c r="AA2343" s="55">
        <f t="shared" si="376"/>
        <v>9108916.2369551975</v>
      </c>
      <c r="AB2343" s="55">
        <f t="shared" si="377"/>
        <v>-9712254.5492930785</v>
      </c>
      <c r="AC2343" s="55">
        <f t="shared" si="378"/>
        <v>-603338.31233788095</v>
      </c>
      <c r="AD2343" s="55">
        <f t="shared" si="379"/>
        <v>0</v>
      </c>
      <c r="AE2343" s="14">
        <f t="shared" si="380"/>
        <v>1</v>
      </c>
      <c r="AF2343" s="14">
        <f>PRODUCT($AE$3:$AE2343)</f>
        <v>1.549318229084294</v>
      </c>
      <c r="AG2343" s="120">
        <f>(POWER(AF2343,1/COUNTA($J$3:$J2343))-1)*360/28</f>
        <v>0.10870794921864459</v>
      </c>
    </row>
    <row r="2344" spans="20:33" x14ac:dyDescent="0.25">
      <c r="T2344" s="4">
        <f t="shared" si="371"/>
        <v>0.11244999999999999</v>
      </c>
      <c r="U2344" s="55">
        <f t="shared" si="372"/>
        <v>0</v>
      </c>
      <c r="V2344" s="55">
        <f t="shared" si="373"/>
        <v>0</v>
      </c>
      <c r="Y2344" s="55">
        <f t="shared" si="374"/>
        <v>0</v>
      </c>
      <c r="Z2344" s="55">
        <f t="shared" si="375"/>
        <v>0</v>
      </c>
      <c r="AA2344" s="55">
        <f t="shared" si="376"/>
        <v>9108916.2369551975</v>
      </c>
      <c r="AB2344" s="55">
        <f t="shared" si="377"/>
        <v>-9712254.5492930785</v>
      </c>
      <c r="AC2344" s="55">
        <f t="shared" si="378"/>
        <v>-603338.31233788095</v>
      </c>
      <c r="AD2344" s="55">
        <f t="shared" si="379"/>
        <v>0</v>
      </c>
      <c r="AE2344" s="14">
        <f t="shared" si="380"/>
        <v>1</v>
      </c>
      <c r="AF2344" s="14">
        <f>PRODUCT($AE$3:$AE2344)</f>
        <v>1.549318229084294</v>
      </c>
      <c r="AG2344" s="120">
        <f>(POWER(AF2344,1/COUNTA($J$3:$J2344))-1)*360/28</f>
        <v>0.10870794921864459</v>
      </c>
    </row>
    <row r="2345" spans="20:33" x14ac:dyDescent="0.25">
      <c r="T2345" s="4">
        <f t="shared" si="371"/>
        <v>0.11244999999999999</v>
      </c>
      <c r="U2345" s="55">
        <f t="shared" si="372"/>
        <v>0</v>
      </c>
      <c r="V2345" s="55">
        <f t="shared" si="373"/>
        <v>0</v>
      </c>
      <c r="Y2345" s="55">
        <f t="shared" si="374"/>
        <v>0</v>
      </c>
      <c r="Z2345" s="55">
        <f t="shared" si="375"/>
        <v>0</v>
      </c>
      <c r="AA2345" s="55">
        <f t="shared" si="376"/>
        <v>9108916.2369551975</v>
      </c>
      <c r="AB2345" s="55">
        <f t="shared" si="377"/>
        <v>-9712254.5492930785</v>
      </c>
      <c r="AC2345" s="55">
        <f t="shared" si="378"/>
        <v>-603338.31233788095</v>
      </c>
      <c r="AD2345" s="55">
        <f t="shared" si="379"/>
        <v>0</v>
      </c>
      <c r="AE2345" s="14">
        <f t="shared" si="380"/>
        <v>1</v>
      </c>
      <c r="AF2345" s="14">
        <f>PRODUCT($AE$3:$AE2345)</f>
        <v>1.549318229084294</v>
      </c>
      <c r="AG2345" s="120">
        <f>(POWER(AF2345,1/COUNTA($J$3:$J2345))-1)*360/28</f>
        <v>0.10870794921864459</v>
      </c>
    </row>
    <row r="2346" spans="20:33" x14ac:dyDescent="0.25">
      <c r="T2346" s="4">
        <f t="shared" si="371"/>
        <v>0.11244999999999999</v>
      </c>
      <c r="U2346" s="55">
        <f t="shared" si="372"/>
        <v>0</v>
      </c>
      <c r="V2346" s="55">
        <f t="shared" si="373"/>
        <v>0</v>
      </c>
      <c r="Y2346" s="55">
        <f t="shared" si="374"/>
        <v>0</v>
      </c>
      <c r="Z2346" s="55">
        <f t="shared" si="375"/>
        <v>0</v>
      </c>
      <c r="AA2346" s="55">
        <f t="shared" si="376"/>
        <v>9108916.2369551975</v>
      </c>
      <c r="AB2346" s="55">
        <f t="shared" si="377"/>
        <v>-9712254.5492930785</v>
      </c>
      <c r="AC2346" s="55">
        <f t="shared" si="378"/>
        <v>-603338.31233788095</v>
      </c>
      <c r="AD2346" s="55">
        <f t="shared" si="379"/>
        <v>0</v>
      </c>
      <c r="AE2346" s="14">
        <f t="shared" si="380"/>
        <v>1</v>
      </c>
      <c r="AF2346" s="14">
        <f>PRODUCT($AE$3:$AE2346)</f>
        <v>1.549318229084294</v>
      </c>
      <c r="AG2346" s="120">
        <f>(POWER(AF2346,1/COUNTA($J$3:$J2346))-1)*360/28</f>
        <v>0.10870794921864459</v>
      </c>
    </row>
    <row r="2347" spans="20:33" x14ac:dyDescent="0.25">
      <c r="T2347" s="4">
        <f t="shared" si="371"/>
        <v>0.11244999999999999</v>
      </c>
      <c r="U2347" s="55">
        <f t="shared" si="372"/>
        <v>0</v>
      </c>
      <c r="V2347" s="55">
        <f t="shared" si="373"/>
        <v>0</v>
      </c>
      <c r="Y2347" s="55">
        <f t="shared" si="374"/>
        <v>0</v>
      </c>
      <c r="Z2347" s="55">
        <f t="shared" si="375"/>
        <v>0</v>
      </c>
      <c r="AA2347" s="55">
        <f t="shared" si="376"/>
        <v>9108916.2369551975</v>
      </c>
      <c r="AB2347" s="55">
        <f t="shared" si="377"/>
        <v>-9712254.5492930785</v>
      </c>
      <c r="AC2347" s="55">
        <f t="shared" si="378"/>
        <v>-603338.31233788095</v>
      </c>
      <c r="AD2347" s="55">
        <f t="shared" si="379"/>
        <v>0</v>
      </c>
      <c r="AE2347" s="14">
        <f t="shared" si="380"/>
        <v>1</v>
      </c>
      <c r="AF2347" s="14">
        <f>PRODUCT($AE$3:$AE2347)</f>
        <v>1.549318229084294</v>
      </c>
      <c r="AG2347" s="120">
        <f>(POWER(AF2347,1/COUNTA($J$3:$J2347))-1)*360/28</f>
        <v>0.10870794921864459</v>
      </c>
    </row>
    <row r="2348" spans="20:33" x14ac:dyDescent="0.25">
      <c r="T2348" s="4">
        <f t="shared" si="371"/>
        <v>0.11244999999999999</v>
      </c>
      <c r="U2348" s="55">
        <f t="shared" si="372"/>
        <v>0</v>
      </c>
      <c r="V2348" s="55">
        <f t="shared" si="373"/>
        <v>0</v>
      </c>
      <c r="Y2348" s="55">
        <f t="shared" si="374"/>
        <v>0</v>
      </c>
      <c r="Z2348" s="55">
        <f t="shared" si="375"/>
        <v>0</v>
      </c>
      <c r="AA2348" s="55">
        <f t="shared" si="376"/>
        <v>9108916.2369551975</v>
      </c>
      <c r="AB2348" s="55">
        <f t="shared" si="377"/>
        <v>-9712254.5492930785</v>
      </c>
      <c r="AC2348" s="55">
        <f t="shared" si="378"/>
        <v>-603338.31233788095</v>
      </c>
      <c r="AD2348" s="55">
        <f t="shared" si="379"/>
        <v>0</v>
      </c>
      <c r="AE2348" s="14">
        <f t="shared" si="380"/>
        <v>1</v>
      </c>
      <c r="AF2348" s="14">
        <f>PRODUCT($AE$3:$AE2348)</f>
        <v>1.549318229084294</v>
      </c>
      <c r="AG2348" s="120">
        <f>(POWER(AF2348,1/COUNTA($J$3:$J2348))-1)*360/28</f>
        <v>0.10870794921864459</v>
      </c>
    </row>
    <row r="2349" spans="20:33" x14ac:dyDescent="0.25">
      <c r="T2349" s="4">
        <f t="shared" si="371"/>
        <v>0.11244999999999999</v>
      </c>
      <c r="U2349" s="55">
        <f t="shared" si="372"/>
        <v>0</v>
      </c>
      <c r="V2349" s="55">
        <f t="shared" si="373"/>
        <v>0</v>
      </c>
      <c r="Y2349" s="55">
        <f t="shared" si="374"/>
        <v>0</v>
      </c>
      <c r="Z2349" s="55">
        <f t="shared" si="375"/>
        <v>0</v>
      </c>
      <c r="AA2349" s="55">
        <f t="shared" si="376"/>
        <v>9108916.2369551975</v>
      </c>
      <c r="AB2349" s="55">
        <f t="shared" si="377"/>
        <v>-9712254.5492930785</v>
      </c>
      <c r="AC2349" s="55">
        <f t="shared" si="378"/>
        <v>-603338.31233788095</v>
      </c>
      <c r="AD2349" s="55">
        <f t="shared" si="379"/>
        <v>0</v>
      </c>
      <c r="AE2349" s="14">
        <f t="shared" si="380"/>
        <v>1</v>
      </c>
      <c r="AF2349" s="14">
        <f>PRODUCT($AE$3:$AE2349)</f>
        <v>1.549318229084294</v>
      </c>
      <c r="AG2349" s="120">
        <f>(POWER(AF2349,1/COUNTA($J$3:$J2349))-1)*360/28</f>
        <v>0.10870794921864459</v>
      </c>
    </row>
    <row r="2350" spans="20:33" x14ac:dyDescent="0.25">
      <c r="T2350" s="4">
        <f t="shared" si="371"/>
        <v>0.11244999999999999</v>
      </c>
      <c r="U2350" s="55">
        <f t="shared" si="372"/>
        <v>0</v>
      </c>
      <c r="V2350" s="55">
        <f t="shared" si="373"/>
        <v>0</v>
      </c>
      <c r="Y2350" s="55">
        <f t="shared" si="374"/>
        <v>0</v>
      </c>
      <c r="Z2350" s="55">
        <f t="shared" si="375"/>
        <v>0</v>
      </c>
      <c r="AA2350" s="55">
        <f t="shared" si="376"/>
        <v>9108916.2369551975</v>
      </c>
      <c r="AB2350" s="55">
        <f t="shared" si="377"/>
        <v>-9712254.5492930785</v>
      </c>
      <c r="AC2350" s="55">
        <f t="shared" si="378"/>
        <v>-603338.31233788095</v>
      </c>
      <c r="AD2350" s="55">
        <f t="shared" si="379"/>
        <v>0</v>
      </c>
      <c r="AE2350" s="14">
        <f t="shared" si="380"/>
        <v>1</v>
      </c>
      <c r="AF2350" s="14">
        <f>PRODUCT($AE$3:$AE2350)</f>
        <v>1.549318229084294</v>
      </c>
      <c r="AG2350" s="120">
        <f>(POWER(AF2350,1/COUNTA($J$3:$J2350))-1)*360/28</f>
        <v>0.10870794921864459</v>
      </c>
    </row>
    <row r="2351" spans="20:33" x14ac:dyDescent="0.25">
      <c r="T2351" s="4">
        <f t="shared" si="371"/>
        <v>0.11244999999999999</v>
      </c>
      <c r="U2351" s="55">
        <f t="shared" si="372"/>
        <v>0</v>
      </c>
      <c r="V2351" s="55">
        <f t="shared" si="373"/>
        <v>0</v>
      </c>
      <c r="Y2351" s="55">
        <f t="shared" si="374"/>
        <v>0</v>
      </c>
      <c r="Z2351" s="55">
        <f t="shared" si="375"/>
        <v>0</v>
      </c>
      <c r="AA2351" s="55">
        <f t="shared" si="376"/>
        <v>9108916.2369551975</v>
      </c>
      <c r="AB2351" s="55">
        <f t="shared" si="377"/>
        <v>-9712254.5492930785</v>
      </c>
      <c r="AC2351" s="55">
        <f t="shared" si="378"/>
        <v>-603338.31233788095</v>
      </c>
      <c r="AD2351" s="55">
        <f t="shared" si="379"/>
        <v>0</v>
      </c>
      <c r="AE2351" s="14">
        <f t="shared" si="380"/>
        <v>1</v>
      </c>
      <c r="AF2351" s="14">
        <f>PRODUCT($AE$3:$AE2351)</f>
        <v>1.549318229084294</v>
      </c>
      <c r="AG2351" s="120">
        <f>(POWER(AF2351,1/COUNTA($J$3:$J2351))-1)*360/28</f>
        <v>0.10870794921864459</v>
      </c>
    </row>
    <row r="2352" spans="20:33" x14ac:dyDescent="0.25">
      <c r="T2352" s="4">
        <f t="shared" si="371"/>
        <v>0.11244999999999999</v>
      </c>
      <c r="U2352" s="55">
        <f t="shared" si="372"/>
        <v>0</v>
      </c>
      <c r="V2352" s="55">
        <f t="shared" si="373"/>
        <v>0</v>
      </c>
      <c r="Y2352" s="55">
        <f t="shared" si="374"/>
        <v>0</v>
      </c>
      <c r="Z2352" s="55">
        <f t="shared" si="375"/>
        <v>0</v>
      </c>
      <c r="AA2352" s="55">
        <f t="shared" si="376"/>
        <v>9108916.2369551975</v>
      </c>
      <c r="AB2352" s="55">
        <f t="shared" si="377"/>
        <v>-9712254.5492930785</v>
      </c>
      <c r="AC2352" s="55">
        <f t="shared" si="378"/>
        <v>-603338.31233788095</v>
      </c>
      <c r="AD2352" s="55">
        <f t="shared" si="379"/>
        <v>0</v>
      </c>
      <c r="AE2352" s="14">
        <f t="shared" si="380"/>
        <v>1</v>
      </c>
      <c r="AF2352" s="14">
        <f>PRODUCT($AE$3:$AE2352)</f>
        <v>1.549318229084294</v>
      </c>
      <c r="AG2352" s="120">
        <f>(POWER(AF2352,1/COUNTA($J$3:$J2352))-1)*360/28</f>
        <v>0.10870794921864459</v>
      </c>
    </row>
    <row r="2353" spans="20:33" x14ac:dyDescent="0.25">
      <c r="T2353" s="4">
        <f t="shared" si="371"/>
        <v>0.11244999999999999</v>
      </c>
      <c r="U2353" s="55">
        <f t="shared" si="372"/>
        <v>0</v>
      </c>
      <c r="V2353" s="55">
        <f t="shared" si="373"/>
        <v>0</v>
      </c>
      <c r="Y2353" s="55">
        <f t="shared" si="374"/>
        <v>0</v>
      </c>
      <c r="Z2353" s="55">
        <f t="shared" si="375"/>
        <v>0</v>
      </c>
      <c r="AA2353" s="55">
        <f t="shared" si="376"/>
        <v>9108916.2369551975</v>
      </c>
      <c r="AB2353" s="55">
        <f t="shared" si="377"/>
        <v>-9712254.5492930785</v>
      </c>
      <c r="AC2353" s="55">
        <f t="shared" si="378"/>
        <v>-603338.31233788095</v>
      </c>
      <c r="AD2353" s="55">
        <f t="shared" si="379"/>
        <v>0</v>
      </c>
      <c r="AE2353" s="14">
        <f t="shared" si="380"/>
        <v>1</v>
      </c>
      <c r="AF2353" s="14">
        <f>PRODUCT($AE$3:$AE2353)</f>
        <v>1.549318229084294</v>
      </c>
      <c r="AG2353" s="120">
        <f>(POWER(AF2353,1/COUNTA($J$3:$J2353))-1)*360/28</f>
        <v>0.10870794921864459</v>
      </c>
    </row>
    <row r="2354" spans="20:33" x14ac:dyDescent="0.25">
      <c r="T2354" s="4">
        <f t="shared" si="371"/>
        <v>0.11244999999999999</v>
      </c>
      <c r="U2354" s="55">
        <f t="shared" si="372"/>
        <v>0</v>
      </c>
      <c r="V2354" s="55">
        <f t="shared" si="373"/>
        <v>0</v>
      </c>
      <c r="Y2354" s="55">
        <f t="shared" si="374"/>
        <v>0</v>
      </c>
      <c r="Z2354" s="55">
        <f t="shared" si="375"/>
        <v>0</v>
      </c>
      <c r="AA2354" s="55">
        <f t="shared" si="376"/>
        <v>9108916.2369551975</v>
      </c>
      <c r="AB2354" s="55">
        <f t="shared" si="377"/>
        <v>-9712254.5492930785</v>
      </c>
      <c r="AC2354" s="55">
        <f t="shared" si="378"/>
        <v>-603338.31233788095</v>
      </c>
      <c r="AD2354" s="55">
        <f t="shared" si="379"/>
        <v>0</v>
      </c>
      <c r="AE2354" s="14">
        <f t="shared" si="380"/>
        <v>1</v>
      </c>
      <c r="AF2354" s="14">
        <f>PRODUCT($AE$3:$AE2354)</f>
        <v>1.549318229084294</v>
      </c>
      <c r="AG2354" s="120">
        <f>(POWER(AF2354,1/COUNTA($J$3:$J2354))-1)*360/28</f>
        <v>0.10870794921864459</v>
      </c>
    </row>
    <row r="2355" spans="20:33" x14ac:dyDescent="0.25">
      <c r="T2355" s="4">
        <f t="shared" si="371"/>
        <v>0.11244999999999999</v>
      </c>
      <c r="U2355" s="55">
        <f t="shared" si="372"/>
        <v>0</v>
      </c>
      <c r="V2355" s="55">
        <f t="shared" si="373"/>
        <v>0</v>
      </c>
      <c r="Y2355" s="55">
        <f t="shared" si="374"/>
        <v>0</v>
      </c>
      <c r="Z2355" s="55">
        <f t="shared" si="375"/>
        <v>0</v>
      </c>
      <c r="AA2355" s="55">
        <f t="shared" si="376"/>
        <v>9108916.2369551975</v>
      </c>
      <c r="AB2355" s="55">
        <f t="shared" si="377"/>
        <v>-9712254.5492930785</v>
      </c>
      <c r="AC2355" s="55">
        <f t="shared" si="378"/>
        <v>-603338.31233788095</v>
      </c>
      <c r="AD2355" s="55">
        <f t="shared" si="379"/>
        <v>0</v>
      </c>
      <c r="AE2355" s="14">
        <f t="shared" si="380"/>
        <v>1</v>
      </c>
      <c r="AF2355" s="14">
        <f>PRODUCT($AE$3:$AE2355)</f>
        <v>1.549318229084294</v>
      </c>
      <c r="AG2355" s="120">
        <f>(POWER(AF2355,1/COUNTA($J$3:$J2355))-1)*360/28</f>
        <v>0.10870794921864459</v>
      </c>
    </row>
    <row r="2356" spans="20:33" x14ac:dyDescent="0.25">
      <c r="T2356" s="4">
        <f t="shared" si="371"/>
        <v>0.11244999999999999</v>
      </c>
      <c r="U2356" s="55">
        <f t="shared" si="372"/>
        <v>0</v>
      </c>
      <c r="V2356" s="55">
        <f t="shared" si="373"/>
        <v>0</v>
      </c>
      <c r="Y2356" s="55">
        <f t="shared" si="374"/>
        <v>0</v>
      </c>
      <c r="Z2356" s="55">
        <f t="shared" si="375"/>
        <v>0</v>
      </c>
      <c r="AA2356" s="55">
        <f t="shared" si="376"/>
        <v>9108916.2369551975</v>
      </c>
      <c r="AB2356" s="55">
        <f t="shared" si="377"/>
        <v>-9712254.5492930785</v>
      </c>
      <c r="AC2356" s="55">
        <f t="shared" si="378"/>
        <v>-603338.31233788095</v>
      </c>
      <c r="AD2356" s="55">
        <f t="shared" si="379"/>
        <v>0</v>
      </c>
      <c r="AE2356" s="14">
        <f t="shared" si="380"/>
        <v>1</v>
      </c>
      <c r="AF2356" s="14">
        <f>PRODUCT($AE$3:$AE2356)</f>
        <v>1.549318229084294</v>
      </c>
      <c r="AG2356" s="120">
        <f>(POWER(AF2356,1/COUNTA($J$3:$J2356))-1)*360/28</f>
        <v>0.10870794921864459</v>
      </c>
    </row>
    <row r="2357" spans="20:33" x14ac:dyDescent="0.25">
      <c r="T2357" s="4">
        <f t="shared" si="371"/>
        <v>0.11244999999999999</v>
      </c>
      <c r="U2357" s="55">
        <f t="shared" si="372"/>
        <v>0</v>
      </c>
      <c r="V2357" s="55">
        <f t="shared" si="373"/>
        <v>0</v>
      </c>
      <c r="Y2357" s="55">
        <f t="shared" si="374"/>
        <v>0</v>
      </c>
      <c r="Z2357" s="55">
        <f t="shared" si="375"/>
        <v>0</v>
      </c>
      <c r="AA2357" s="55">
        <f t="shared" si="376"/>
        <v>9108916.2369551975</v>
      </c>
      <c r="AB2357" s="55">
        <f t="shared" si="377"/>
        <v>-9712254.5492930785</v>
      </c>
      <c r="AC2357" s="55">
        <f t="shared" si="378"/>
        <v>-603338.31233788095</v>
      </c>
      <c r="AD2357" s="55">
        <f t="shared" si="379"/>
        <v>0</v>
      </c>
      <c r="AE2357" s="14">
        <f t="shared" si="380"/>
        <v>1</v>
      </c>
      <c r="AF2357" s="14">
        <f>PRODUCT($AE$3:$AE2357)</f>
        <v>1.549318229084294</v>
      </c>
      <c r="AG2357" s="120">
        <f>(POWER(AF2357,1/COUNTA($J$3:$J2357))-1)*360/28</f>
        <v>0.10870794921864459</v>
      </c>
    </row>
    <row r="2358" spans="20:33" x14ac:dyDescent="0.25">
      <c r="T2358" s="4">
        <f t="shared" si="371"/>
        <v>0.11244999999999999</v>
      </c>
      <c r="U2358" s="55">
        <f t="shared" si="372"/>
        <v>0</v>
      </c>
      <c r="V2358" s="55">
        <f t="shared" si="373"/>
        <v>0</v>
      </c>
      <c r="Y2358" s="55">
        <f t="shared" si="374"/>
        <v>0</v>
      </c>
      <c r="Z2358" s="55">
        <f t="shared" si="375"/>
        <v>0</v>
      </c>
      <c r="AA2358" s="55">
        <f t="shared" si="376"/>
        <v>9108916.2369551975</v>
      </c>
      <c r="AB2358" s="55">
        <f t="shared" si="377"/>
        <v>-9712254.5492930785</v>
      </c>
      <c r="AC2358" s="55">
        <f t="shared" si="378"/>
        <v>-603338.31233788095</v>
      </c>
      <c r="AD2358" s="55">
        <f t="shared" si="379"/>
        <v>0</v>
      </c>
      <c r="AE2358" s="14">
        <f t="shared" si="380"/>
        <v>1</v>
      </c>
      <c r="AF2358" s="14">
        <f>PRODUCT($AE$3:$AE2358)</f>
        <v>1.549318229084294</v>
      </c>
      <c r="AG2358" s="120">
        <f>(POWER(AF2358,1/COUNTA($J$3:$J2358))-1)*360/28</f>
        <v>0.10870794921864459</v>
      </c>
    </row>
    <row r="2359" spans="20:33" x14ac:dyDescent="0.25">
      <c r="T2359" s="4">
        <f t="shared" si="371"/>
        <v>0.11244999999999999</v>
      </c>
      <c r="U2359" s="55">
        <f t="shared" si="372"/>
        <v>0</v>
      </c>
      <c r="V2359" s="55">
        <f t="shared" si="373"/>
        <v>0</v>
      </c>
      <c r="Y2359" s="55">
        <f t="shared" si="374"/>
        <v>0</v>
      </c>
      <c r="Z2359" s="55">
        <f t="shared" si="375"/>
        <v>0</v>
      </c>
      <c r="AA2359" s="55">
        <f t="shared" si="376"/>
        <v>9108916.2369551975</v>
      </c>
      <c r="AB2359" s="55">
        <f t="shared" si="377"/>
        <v>-9712254.5492930785</v>
      </c>
      <c r="AC2359" s="55">
        <f t="shared" si="378"/>
        <v>-603338.31233788095</v>
      </c>
      <c r="AD2359" s="55">
        <f t="shared" si="379"/>
        <v>0</v>
      </c>
      <c r="AE2359" s="14">
        <f t="shared" si="380"/>
        <v>1</v>
      </c>
      <c r="AF2359" s="14">
        <f>PRODUCT($AE$3:$AE2359)</f>
        <v>1.549318229084294</v>
      </c>
      <c r="AG2359" s="120">
        <f>(POWER(AF2359,1/COUNTA($J$3:$J2359))-1)*360/28</f>
        <v>0.10870794921864459</v>
      </c>
    </row>
    <row r="2360" spans="20:33" x14ac:dyDescent="0.25">
      <c r="T2360" s="4">
        <f t="shared" ref="T2360:T2423" si="381">_xlfn.IFNA(INDEX($E$6:$E$24,MATCH($K2360,$C$6:$C$24,1))/100,$D$1/100)</f>
        <v>0.11244999999999999</v>
      </c>
      <c r="U2360" s="55">
        <f t="shared" ref="U2360:U2423" si="382">(-1*S2360)*T2360*Q2360/360</f>
        <v>0</v>
      </c>
      <c r="V2360" s="55">
        <f t="shared" si="373"/>
        <v>0</v>
      </c>
      <c r="Y2360" s="55">
        <f t="shared" si="374"/>
        <v>0</v>
      </c>
      <c r="Z2360" s="55">
        <f t="shared" si="375"/>
        <v>0</v>
      </c>
      <c r="AA2360" s="55">
        <f t="shared" si="376"/>
        <v>9108916.2369551975</v>
      </c>
      <c r="AB2360" s="55">
        <f t="shared" si="377"/>
        <v>-9712254.5492930785</v>
      </c>
      <c r="AC2360" s="55">
        <f t="shared" si="378"/>
        <v>-603338.31233788095</v>
      </c>
      <c r="AD2360" s="55">
        <f t="shared" si="379"/>
        <v>0</v>
      </c>
      <c r="AE2360" s="14">
        <f t="shared" si="380"/>
        <v>1</v>
      </c>
      <c r="AF2360" s="14">
        <f>PRODUCT($AE$3:$AE2360)</f>
        <v>1.549318229084294</v>
      </c>
      <c r="AG2360" s="120">
        <f>(POWER(AF2360,1/COUNTA($J$3:$J2360))-1)*360/28</f>
        <v>0.10870794921864459</v>
      </c>
    </row>
    <row r="2361" spans="20:33" x14ac:dyDescent="0.25">
      <c r="T2361" s="4">
        <f t="shared" si="381"/>
        <v>0.11244999999999999</v>
      </c>
      <c r="U2361" s="55">
        <f t="shared" si="382"/>
        <v>0</v>
      </c>
      <c r="V2361" s="55">
        <f t="shared" si="373"/>
        <v>0</v>
      </c>
      <c r="Y2361" s="55">
        <f t="shared" si="374"/>
        <v>0</v>
      </c>
      <c r="Z2361" s="55">
        <f t="shared" si="375"/>
        <v>0</v>
      </c>
      <c r="AA2361" s="55">
        <f t="shared" si="376"/>
        <v>9108916.2369551975</v>
      </c>
      <c r="AB2361" s="55">
        <f t="shared" si="377"/>
        <v>-9712254.5492930785</v>
      </c>
      <c r="AC2361" s="55">
        <f t="shared" si="378"/>
        <v>-603338.31233788095</v>
      </c>
      <c r="AD2361" s="55">
        <f t="shared" si="379"/>
        <v>0</v>
      </c>
      <c r="AE2361" s="14">
        <f t="shared" si="380"/>
        <v>1</v>
      </c>
      <c r="AF2361" s="14">
        <f>PRODUCT($AE$3:$AE2361)</f>
        <v>1.549318229084294</v>
      </c>
      <c r="AG2361" s="120">
        <f>(POWER(AF2361,1/COUNTA($J$3:$J2361))-1)*360/28</f>
        <v>0.10870794921864459</v>
      </c>
    </row>
    <row r="2362" spans="20:33" x14ac:dyDescent="0.25">
      <c r="T2362" s="4">
        <f t="shared" si="381"/>
        <v>0.11244999999999999</v>
      </c>
      <c r="U2362" s="55">
        <f t="shared" si="382"/>
        <v>0</v>
      </c>
      <c r="V2362" s="55">
        <f t="shared" si="373"/>
        <v>0</v>
      </c>
      <c r="Y2362" s="55">
        <f t="shared" si="374"/>
        <v>0</v>
      </c>
      <c r="Z2362" s="55">
        <f t="shared" si="375"/>
        <v>0</v>
      </c>
      <c r="AA2362" s="55">
        <f t="shared" si="376"/>
        <v>9108916.2369551975</v>
      </c>
      <c r="AB2362" s="55">
        <f t="shared" si="377"/>
        <v>-9712254.5492930785</v>
      </c>
      <c r="AC2362" s="55">
        <f t="shared" si="378"/>
        <v>-603338.31233788095</v>
      </c>
      <c r="AD2362" s="55">
        <f t="shared" si="379"/>
        <v>0</v>
      </c>
      <c r="AE2362" s="14">
        <f t="shared" si="380"/>
        <v>1</v>
      </c>
      <c r="AF2362" s="14">
        <f>PRODUCT($AE$3:$AE2362)</f>
        <v>1.549318229084294</v>
      </c>
      <c r="AG2362" s="120">
        <f>(POWER(AF2362,1/COUNTA($J$3:$J2362))-1)*360/28</f>
        <v>0.10870794921864459</v>
      </c>
    </row>
    <row r="2363" spans="20:33" x14ac:dyDescent="0.25">
      <c r="T2363" s="4">
        <f t="shared" si="381"/>
        <v>0.11244999999999999</v>
      </c>
      <c r="U2363" s="55">
        <f t="shared" si="382"/>
        <v>0</v>
      </c>
      <c r="V2363" s="55">
        <f t="shared" si="373"/>
        <v>0</v>
      </c>
      <c r="Y2363" s="55">
        <f t="shared" si="374"/>
        <v>0</v>
      </c>
      <c r="Z2363" s="55">
        <f t="shared" si="375"/>
        <v>0</v>
      </c>
      <c r="AA2363" s="55">
        <f t="shared" si="376"/>
        <v>9108916.2369551975</v>
      </c>
      <c r="AB2363" s="55">
        <f t="shared" si="377"/>
        <v>-9712254.5492930785</v>
      </c>
      <c r="AC2363" s="55">
        <f t="shared" si="378"/>
        <v>-603338.31233788095</v>
      </c>
      <c r="AD2363" s="55">
        <f t="shared" si="379"/>
        <v>0</v>
      </c>
      <c r="AE2363" s="14">
        <f t="shared" si="380"/>
        <v>1</v>
      </c>
      <c r="AF2363" s="14">
        <f>PRODUCT($AE$3:$AE2363)</f>
        <v>1.549318229084294</v>
      </c>
      <c r="AG2363" s="120">
        <f>(POWER(AF2363,1/COUNTA($J$3:$J2363))-1)*360/28</f>
        <v>0.10870794921864459</v>
      </c>
    </row>
    <row r="2364" spans="20:33" x14ac:dyDescent="0.25">
      <c r="T2364" s="4">
        <f t="shared" si="381"/>
        <v>0.11244999999999999</v>
      </c>
      <c r="U2364" s="55">
        <f t="shared" si="382"/>
        <v>0</v>
      </c>
      <c r="V2364" s="55">
        <f t="shared" si="373"/>
        <v>0</v>
      </c>
      <c r="Y2364" s="55">
        <f t="shared" si="374"/>
        <v>0</v>
      </c>
      <c r="Z2364" s="55">
        <f t="shared" si="375"/>
        <v>0</v>
      </c>
      <c r="AA2364" s="55">
        <f t="shared" si="376"/>
        <v>9108916.2369551975</v>
      </c>
      <c r="AB2364" s="55">
        <f t="shared" si="377"/>
        <v>-9712254.5492930785</v>
      </c>
      <c r="AC2364" s="55">
        <f t="shared" si="378"/>
        <v>-603338.31233788095</v>
      </c>
      <c r="AD2364" s="55">
        <f t="shared" si="379"/>
        <v>0</v>
      </c>
      <c r="AE2364" s="14">
        <f t="shared" si="380"/>
        <v>1</v>
      </c>
      <c r="AF2364" s="14">
        <f>PRODUCT($AE$3:$AE2364)</f>
        <v>1.549318229084294</v>
      </c>
      <c r="AG2364" s="120">
        <f>(POWER(AF2364,1/COUNTA($J$3:$J2364))-1)*360/28</f>
        <v>0.10870794921864459</v>
      </c>
    </row>
    <row r="2365" spans="20:33" x14ac:dyDescent="0.25">
      <c r="T2365" s="4">
        <f t="shared" si="381"/>
        <v>0.11244999999999999</v>
      </c>
      <c r="U2365" s="55">
        <f t="shared" si="382"/>
        <v>0</v>
      </c>
      <c r="V2365" s="55">
        <f t="shared" si="373"/>
        <v>0</v>
      </c>
      <c r="Y2365" s="55">
        <f t="shared" si="374"/>
        <v>0</v>
      </c>
      <c r="Z2365" s="55">
        <f t="shared" si="375"/>
        <v>0</v>
      </c>
      <c r="AA2365" s="55">
        <f t="shared" si="376"/>
        <v>9108916.2369551975</v>
      </c>
      <c r="AB2365" s="55">
        <f t="shared" si="377"/>
        <v>-9712254.5492930785</v>
      </c>
      <c r="AC2365" s="55">
        <f t="shared" si="378"/>
        <v>-603338.31233788095</v>
      </c>
      <c r="AD2365" s="55">
        <f t="shared" si="379"/>
        <v>0</v>
      </c>
      <c r="AE2365" s="14">
        <f t="shared" si="380"/>
        <v>1</v>
      </c>
      <c r="AF2365" s="14">
        <f>PRODUCT($AE$3:$AE2365)</f>
        <v>1.549318229084294</v>
      </c>
      <c r="AG2365" s="120">
        <f>(POWER(AF2365,1/COUNTA($J$3:$J2365))-1)*360/28</f>
        <v>0.10870794921864459</v>
      </c>
    </row>
    <row r="2366" spans="20:33" x14ac:dyDescent="0.25">
      <c r="T2366" s="4">
        <f t="shared" si="381"/>
        <v>0.11244999999999999</v>
      </c>
      <c r="U2366" s="55">
        <f t="shared" si="382"/>
        <v>0</v>
      </c>
      <c r="V2366" s="55">
        <f t="shared" si="373"/>
        <v>0</v>
      </c>
      <c r="Y2366" s="55">
        <f t="shared" si="374"/>
        <v>0</v>
      </c>
      <c r="Z2366" s="55">
        <f t="shared" si="375"/>
        <v>0</v>
      </c>
      <c r="AA2366" s="55">
        <f t="shared" si="376"/>
        <v>9108916.2369551975</v>
      </c>
      <c r="AB2366" s="55">
        <f t="shared" si="377"/>
        <v>-9712254.5492930785</v>
      </c>
      <c r="AC2366" s="55">
        <f t="shared" si="378"/>
        <v>-603338.31233788095</v>
      </c>
      <c r="AD2366" s="55">
        <f t="shared" si="379"/>
        <v>0</v>
      </c>
      <c r="AE2366" s="14">
        <f t="shared" si="380"/>
        <v>1</v>
      </c>
      <c r="AF2366" s="14">
        <f>PRODUCT($AE$3:$AE2366)</f>
        <v>1.549318229084294</v>
      </c>
      <c r="AG2366" s="120">
        <f>(POWER(AF2366,1/COUNTA($J$3:$J2366))-1)*360/28</f>
        <v>0.10870794921864459</v>
      </c>
    </row>
    <row r="2367" spans="20:33" x14ac:dyDescent="0.25">
      <c r="T2367" s="4">
        <f t="shared" si="381"/>
        <v>0.11244999999999999</v>
      </c>
      <c r="U2367" s="55">
        <f t="shared" si="382"/>
        <v>0</v>
      </c>
      <c r="V2367" s="55">
        <f t="shared" si="373"/>
        <v>0</v>
      </c>
      <c r="Y2367" s="55">
        <f t="shared" si="374"/>
        <v>0</v>
      </c>
      <c r="Z2367" s="55">
        <f t="shared" si="375"/>
        <v>0</v>
      </c>
      <c r="AA2367" s="55">
        <f t="shared" si="376"/>
        <v>9108916.2369551975</v>
      </c>
      <c r="AB2367" s="55">
        <f t="shared" si="377"/>
        <v>-9712254.5492930785</v>
      </c>
      <c r="AC2367" s="55">
        <f t="shared" si="378"/>
        <v>-603338.31233788095</v>
      </c>
      <c r="AD2367" s="55">
        <f t="shared" si="379"/>
        <v>0</v>
      </c>
      <c r="AE2367" s="14">
        <f t="shared" si="380"/>
        <v>1</v>
      </c>
      <c r="AF2367" s="14">
        <f>PRODUCT($AE$3:$AE2367)</f>
        <v>1.549318229084294</v>
      </c>
      <c r="AG2367" s="120">
        <f>(POWER(AF2367,1/COUNTA($J$3:$J2367))-1)*360/28</f>
        <v>0.10870794921864459</v>
      </c>
    </row>
    <row r="2368" spans="20:33" x14ac:dyDescent="0.25">
      <c r="T2368" s="4">
        <f t="shared" si="381"/>
        <v>0.11244999999999999</v>
      </c>
      <c r="U2368" s="55">
        <f t="shared" si="382"/>
        <v>0</v>
      </c>
      <c r="V2368" s="55">
        <f t="shared" si="373"/>
        <v>0</v>
      </c>
      <c r="Y2368" s="55">
        <f t="shared" si="374"/>
        <v>0</v>
      </c>
      <c r="Z2368" s="55">
        <f t="shared" si="375"/>
        <v>0</v>
      </c>
      <c r="AA2368" s="55">
        <f t="shared" si="376"/>
        <v>9108916.2369551975</v>
      </c>
      <c r="AB2368" s="55">
        <f t="shared" si="377"/>
        <v>-9712254.5492930785</v>
      </c>
      <c r="AC2368" s="55">
        <f t="shared" si="378"/>
        <v>-603338.31233788095</v>
      </c>
      <c r="AD2368" s="55">
        <f t="shared" si="379"/>
        <v>0</v>
      </c>
      <c r="AE2368" s="14">
        <f t="shared" si="380"/>
        <v>1</v>
      </c>
      <c r="AF2368" s="14">
        <f>PRODUCT($AE$3:$AE2368)</f>
        <v>1.549318229084294</v>
      </c>
      <c r="AG2368" s="120">
        <f>(POWER(AF2368,1/COUNTA($J$3:$J2368))-1)*360/28</f>
        <v>0.10870794921864459</v>
      </c>
    </row>
    <row r="2369" spans="20:33" x14ac:dyDescent="0.25">
      <c r="T2369" s="4">
        <f t="shared" si="381"/>
        <v>0.11244999999999999</v>
      </c>
      <c r="U2369" s="55">
        <f t="shared" si="382"/>
        <v>0</v>
      </c>
      <c r="V2369" s="55">
        <f t="shared" si="373"/>
        <v>0</v>
      </c>
      <c r="Y2369" s="55">
        <f t="shared" si="374"/>
        <v>0</v>
      </c>
      <c r="Z2369" s="55">
        <f t="shared" si="375"/>
        <v>0</v>
      </c>
      <c r="AA2369" s="55">
        <f t="shared" si="376"/>
        <v>9108916.2369551975</v>
      </c>
      <c r="AB2369" s="55">
        <f t="shared" si="377"/>
        <v>-9712254.5492930785</v>
      </c>
      <c r="AC2369" s="55">
        <f t="shared" si="378"/>
        <v>-603338.31233788095</v>
      </c>
      <c r="AD2369" s="55">
        <f t="shared" si="379"/>
        <v>0</v>
      </c>
      <c r="AE2369" s="14">
        <f t="shared" si="380"/>
        <v>1</v>
      </c>
      <c r="AF2369" s="14">
        <f>PRODUCT($AE$3:$AE2369)</f>
        <v>1.549318229084294</v>
      </c>
      <c r="AG2369" s="120">
        <f>(POWER(AF2369,1/COUNTA($J$3:$J2369))-1)*360/28</f>
        <v>0.10870794921864459</v>
      </c>
    </row>
    <row r="2370" spans="20:33" x14ac:dyDescent="0.25">
      <c r="T2370" s="4">
        <f t="shared" si="381"/>
        <v>0.11244999999999999</v>
      </c>
      <c r="U2370" s="55">
        <f t="shared" si="382"/>
        <v>0</v>
      </c>
      <c r="V2370" s="55">
        <f t="shared" si="373"/>
        <v>0</v>
      </c>
      <c r="Y2370" s="55">
        <f t="shared" si="374"/>
        <v>0</v>
      </c>
      <c r="Z2370" s="55">
        <f t="shared" si="375"/>
        <v>0</v>
      </c>
      <c r="AA2370" s="55">
        <f t="shared" si="376"/>
        <v>9108916.2369551975</v>
      </c>
      <c r="AB2370" s="55">
        <f t="shared" si="377"/>
        <v>-9712254.5492930785</v>
      </c>
      <c r="AC2370" s="55">
        <f t="shared" si="378"/>
        <v>-603338.31233788095</v>
      </c>
      <c r="AD2370" s="55">
        <f t="shared" si="379"/>
        <v>0</v>
      </c>
      <c r="AE2370" s="14">
        <f t="shared" si="380"/>
        <v>1</v>
      </c>
      <c r="AF2370" s="14">
        <f>PRODUCT($AE$3:$AE2370)</f>
        <v>1.549318229084294</v>
      </c>
      <c r="AG2370" s="120">
        <f>(POWER(AF2370,1/COUNTA($J$3:$J2370))-1)*360/28</f>
        <v>0.10870794921864459</v>
      </c>
    </row>
    <row r="2371" spans="20:33" x14ac:dyDescent="0.25">
      <c r="T2371" s="4">
        <f t="shared" si="381"/>
        <v>0.11244999999999999</v>
      </c>
      <c r="U2371" s="55">
        <f t="shared" si="382"/>
        <v>0</v>
      </c>
      <c r="V2371" s="55">
        <f t="shared" si="373"/>
        <v>0</v>
      </c>
      <c r="Y2371" s="55">
        <f t="shared" si="374"/>
        <v>0</v>
      </c>
      <c r="Z2371" s="55">
        <f t="shared" si="375"/>
        <v>0</v>
      </c>
      <c r="AA2371" s="55">
        <f t="shared" si="376"/>
        <v>9108916.2369551975</v>
      </c>
      <c r="AB2371" s="55">
        <f t="shared" si="377"/>
        <v>-9712254.5492930785</v>
      </c>
      <c r="AC2371" s="55">
        <f t="shared" si="378"/>
        <v>-603338.31233788095</v>
      </c>
      <c r="AD2371" s="55">
        <f t="shared" si="379"/>
        <v>0</v>
      </c>
      <c r="AE2371" s="14">
        <f t="shared" si="380"/>
        <v>1</v>
      </c>
      <c r="AF2371" s="14">
        <f>PRODUCT($AE$3:$AE2371)</f>
        <v>1.549318229084294</v>
      </c>
      <c r="AG2371" s="120">
        <f>(POWER(AF2371,1/COUNTA($J$3:$J2371))-1)*360/28</f>
        <v>0.10870794921864459</v>
      </c>
    </row>
    <row r="2372" spans="20:33" x14ac:dyDescent="0.25">
      <c r="T2372" s="4">
        <f t="shared" si="381"/>
        <v>0.11244999999999999</v>
      </c>
      <c r="U2372" s="55">
        <f t="shared" si="382"/>
        <v>0</v>
      </c>
      <c r="V2372" s="55">
        <f t="shared" ref="V2372:V2435" si="383">+N2372+U2372</f>
        <v>0</v>
      </c>
      <c r="Y2372" s="55">
        <f t="shared" si="374"/>
        <v>0</v>
      </c>
      <c r="Z2372" s="55">
        <f t="shared" si="375"/>
        <v>0</v>
      </c>
      <c r="AA2372" s="55">
        <f t="shared" si="376"/>
        <v>9108916.2369551975</v>
      </c>
      <c r="AB2372" s="55">
        <f t="shared" si="377"/>
        <v>-9712254.5492930785</v>
      </c>
      <c r="AC2372" s="55">
        <f t="shared" si="378"/>
        <v>-603338.31233788095</v>
      </c>
      <c r="AD2372" s="55">
        <f t="shared" si="379"/>
        <v>0</v>
      </c>
      <c r="AE2372" s="14">
        <f t="shared" si="380"/>
        <v>1</v>
      </c>
      <c r="AF2372" s="14">
        <f>PRODUCT($AE$3:$AE2372)</f>
        <v>1.549318229084294</v>
      </c>
      <c r="AG2372" s="120">
        <f>(POWER(AF2372,1/COUNTA($J$3:$J2372))-1)*360/28</f>
        <v>0.10870794921864459</v>
      </c>
    </row>
    <row r="2373" spans="20:33" x14ac:dyDescent="0.25">
      <c r="T2373" s="4">
        <f t="shared" si="381"/>
        <v>0.11244999999999999</v>
      </c>
      <c r="U2373" s="55">
        <f t="shared" si="382"/>
        <v>0</v>
      </c>
      <c r="V2373" s="55">
        <f t="shared" si="383"/>
        <v>0</v>
      </c>
      <c r="Y2373" s="55">
        <f t="shared" si="374"/>
        <v>0</v>
      </c>
      <c r="Z2373" s="55">
        <f t="shared" si="375"/>
        <v>0</v>
      </c>
      <c r="AA2373" s="55">
        <f t="shared" si="376"/>
        <v>9108916.2369551975</v>
      </c>
      <c r="AB2373" s="55">
        <f t="shared" si="377"/>
        <v>-9712254.5492930785</v>
      </c>
      <c r="AC2373" s="55">
        <f t="shared" si="378"/>
        <v>-603338.31233788095</v>
      </c>
      <c r="AD2373" s="55">
        <f t="shared" si="379"/>
        <v>0</v>
      </c>
      <c r="AE2373" s="14">
        <f t="shared" si="380"/>
        <v>1</v>
      </c>
      <c r="AF2373" s="14">
        <f>PRODUCT($AE$3:$AE2373)</f>
        <v>1.549318229084294</v>
      </c>
      <c r="AG2373" s="120">
        <f>(POWER(AF2373,1/COUNTA($J$3:$J2373))-1)*360/28</f>
        <v>0.10870794921864459</v>
      </c>
    </row>
    <row r="2374" spans="20:33" x14ac:dyDescent="0.25">
      <c r="T2374" s="4">
        <f t="shared" si="381"/>
        <v>0.11244999999999999</v>
      </c>
      <c r="U2374" s="55">
        <f t="shared" si="382"/>
        <v>0</v>
      </c>
      <c r="V2374" s="55">
        <f t="shared" si="383"/>
        <v>0</v>
      </c>
      <c r="Y2374" s="55">
        <f t="shared" ref="Y2374:Y2437" si="384">+P2374*X2374</f>
        <v>0</v>
      </c>
      <c r="Z2374" s="55">
        <f t="shared" ref="Z2374:Z2437" si="385">+S2374*$Z$2*$Q2374/360</f>
        <v>0</v>
      </c>
      <c r="AA2374" s="55">
        <f t="shared" ref="AA2374:AA2437" si="386">+AA2373*(1+$Z$2*$Q2374/360)+Z2374</f>
        <v>9108916.2369551975</v>
      </c>
      <c r="AB2374" s="55">
        <f t="shared" ref="AB2374:AB2437" si="387">+AB2373*(1+$W2374*$Q2374/360)+O2374</f>
        <v>-9712254.5492930785</v>
      </c>
      <c r="AC2374" s="55">
        <f t="shared" ref="AC2374:AC2437" si="388">+AA2374+AB2374</f>
        <v>-603338.31233788095</v>
      </c>
      <c r="AD2374" s="55">
        <f t="shared" ref="AD2374:AD2437" si="389">+AC2374*X2374</f>
        <v>0</v>
      </c>
      <c r="AE2374" s="14">
        <f t="shared" ref="AE2374:AE2437" si="390">+(1+W2374*Q2374/360)</f>
        <v>1</v>
      </c>
      <c r="AF2374" s="14">
        <f>PRODUCT($AE$3:$AE2374)</f>
        <v>1.549318229084294</v>
      </c>
      <c r="AG2374" s="120">
        <f>(POWER(AF2374,1/COUNTA($J$3:$J2374))-1)*360/28</f>
        <v>0.10870794921864459</v>
      </c>
    </row>
    <row r="2375" spans="20:33" x14ac:dyDescent="0.25">
      <c r="T2375" s="4">
        <f t="shared" si="381"/>
        <v>0.11244999999999999</v>
      </c>
      <c r="U2375" s="55">
        <f t="shared" si="382"/>
        <v>0</v>
      </c>
      <c r="V2375" s="55">
        <f t="shared" si="383"/>
        <v>0</v>
      </c>
      <c r="Y2375" s="55">
        <f t="shared" si="384"/>
        <v>0</v>
      </c>
      <c r="Z2375" s="55">
        <f t="shared" si="385"/>
        <v>0</v>
      </c>
      <c r="AA2375" s="55">
        <f t="shared" si="386"/>
        <v>9108916.2369551975</v>
      </c>
      <c r="AB2375" s="55">
        <f t="shared" si="387"/>
        <v>-9712254.5492930785</v>
      </c>
      <c r="AC2375" s="55">
        <f t="shared" si="388"/>
        <v>-603338.31233788095</v>
      </c>
      <c r="AD2375" s="55">
        <f t="shared" si="389"/>
        <v>0</v>
      </c>
      <c r="AE2375" s="14">
        <f t="shared" si="390"/>
        <v>1</v>
      </c>
      <c r="AF2375" s="14">
        <f>PRODUCT($AE$3:$AE2375)</f>
        <v>1.549318229084294</v>
      </c>
      <c r="AG2375" s="120">
        <f>(POWER(AF2375,1/COUNTA($J$3:$J2375))-1)*360/28</f>
        <v>0.10870794921864459</v>
      </c>
    </row>
    <row r="2376" spans="20:33" x14ac:dyDescent="0.25">
      <c r="T2376" s="4">
        <f t="shared" si="381"/>
        <v>0.11244999999999999</v>
      </c>
      <c r="U2376" s="55">
        <f t="shared" si="382"/>
        <v>0</v>
      </c>
      <c r="V2376" s="55">
        <f t="shared" si="383"/>
        <v>0</v>
      </c>
      <c r="Y2376" s="55">
        <f t="shared" si="384"/>
        <v>0</v>
      </c>
      <c r="Z2376" s="55">
        <f t="shared" si="385"/>
        <v>0</v>
      </c>
      <c r="AA2376" s="55">
        <f t="shared" si="386"/>
        <v>9108916.2369551975</v>
      </c>
      <c r="AB2376" s="55">
        <f t="shared" si="387"/>
        <v>-9712254.5492930785</v>
      </c>
      <c r="AC2376" s="55">
        <f t="shared" si="388"/>
        <v>-603338.31233788095</v>
      </c>
      <c r="AD2376" s="55">
        <f t="shared" si="389"/>
        <v>0</v>
      </c>
      <c r="AE2376" s="14">
        <f t="shared" si="390"/>
        <v>1</v>
      </c>
      <c r="AF2376" s="14">
        <f>PRODUCT($AE$3:$AE2376)</f>
        <v>1.549318229084294</v>
      </c>
      <c r="AG2376" s="120">
        <f>(POWER(AF2376,1/COUNTA($J$3:$J2376))-1)*360/28</f>
        <v>0.10870794921864459</v>
      </c>
    </row>
    <row r="2377" spans="20:33" x14ac:dyDescent="0.25">
      <c r="T2377" s="4">
        <f t="shared" si="381"/>
        <v>0.11244999999999999</v>
      </c>
      <c r="U2377" s="55">
        <f t="shared" si="382"/>
        <v>0</v>
      </c>
      <c r="V2377" s="55">
        <f t="shared" si="383"/>
        <v>0</v>
      </c>
      <c r="Y2377" s="55">
        <f t="shared" si="384"/>
        <v>0</v>
      </c>
      <c r="Z2377" s="55">
        <f t="shared" si="385"/>
        <v>0</v>
      </c>
      <c r="AA2377" s="55">
        <f t="shared" si="386"/>
        <v>9108916.2369551975</v>
      </c>
      <c r="AB2377" s="55">
        <f t="shared" si="387"/>
        <v>-9712254.5492930785</v>
      </c>
      <c r="AC2377" s="55">
        <f t="shared" si="388"/>
        <v>-603338.31233788095</v>
      </c>
      <c r="AD2377" s="55">
        <f t="shared" si="389"/>
        <v>0</v>
      </c>
      <c r="AE2377" s="14">
        <f t="shared" si="390"/>
        <v>1</v>
      </c>
      <c r="AF2377" s="14">
        <f>PRODUCT($AE$3:$AE2377)</f>
        <v>1.549318229084294</v>
      </c>
      <c r="AG2377" s="120">
        <f>(POWER(AF2377,1/COUNTA($J$3:$J2377))-1)*360/28</f>
        <v>0.10870794921864459</v>
      </c>
    </row>
    <row r="2378" spans="20:33" x14ac:dyDescent="0.25">
      <c r="T2378" s="4">
        <f t="shared" si="381"/>
        <v>0.11244999999999999</v>
      </c>
      <c r="U2378" s="55">
        <f t="shared" si="382"/>
        <v>0</v>
      </c>
      <c r="V2378" s="55">
        <f t="shared" si="383"/>
        <v>0</v>
      </c>
      <c r="Y2378" s="55">
        <f t="shared" si="384"/>
        <v>0</v>
      </c>
      <c r="Z2378" s="55">
        <f t="shared" si="385"/>
        <v>0</v>
      </c>
      <c r="AA2378" s="55">
        <f t="shared" si="386"/>
        <v>9108916.2369551975</v>
      </c>
      <c r="AB2378" s="55">
        <f t="shared" si="387"/>
        <v>-9712254.5492930785</v>
      </c>
      <c r="AC2378" s="55">
        <f t="shared" si="388"/>
        <v>-603338.31233788095</v>
      </c>
      <c r="AD2378" s="55">
        <f t="shared" si="389"/>
        <v>0</v>
      </c>
      <c r="AE2378" s="14">
        <f t="shared" si="390"/>
        <v>1</v>
      </c>
      <c r="AF2378" s="14">
        <f>PRODUCT($AE$3:$AE2378)</f>
        <v>1.549318229084294</v>
      </c>
      <c r="AG2378" s="120">
        <f>(POWER(AF2378,1/COUNTA($J$3:$J2378))-1)*360/28</f>
        <v>0.10870794921864459</v>
      </c>
    </row>
    <row r="2379" spans="20:33" x14ac:dyDescent="0.25">
      <c r="T2379" s="4">
        <f t="shared" si="381"/>
        <v>0.11244999999999999</v>
      </c>
      <c r="U2379" s="55">
        <f t="shared" si="382"/>
        <v>0</v>
      </c>
      <c r="V2379" s="55">
        <f t="shared" si="383"/>
        <v>0</v>
      </c>
      <c r="Y2379" s="55">
        <f t="shared" si="384"/>
        <v>0</v>
      </c>
      <c r="Z2379" s="55">
        <f t="shared" si="385"/>
        <v>0</v>
      </c>
      <c r="AA2379" s="55">
        <f t="shared" si="386"/>
        <v>9108916.2369551975</v>
      </c>
      <c r="AB2379" s="55">
        <f t="shared" si="387"/>
        <v>-9712254.5492930785</v>
      </c>
      <c r="AC2379" s="55">
        <f t="shared" si="388"/>
        <v>-603338.31233788095</v>
      </c>
      <c r="AD2379" s="55">
        <f t="shared" si="389"/>
        <v>0</v>
      </c>
      <c r="AE2379" s="14">
        <f t="shared" si="390"/>
        <v>1</v>
      </c>
      <c r="AF2379" s="14">
        <f>PRODUCT($AE$3:$AE2379)</f>
        <v>1.549318229084294</v>
      </c>
      <c r="AG2379" s="120">
        <f>(POWER(AF2379,1/COUNTA($J$3:$J2379))-1)*360/28</f>
        <v>0.10870794921864459</v>
      </c>
    </row>
    <row r="2380" spans="20:33" x14ac:dyDescent="0.25">
      <c r="T2380" s="4">
        <f t="shared" si="381"/>
        <v>0.11244999999999999</v>
      </c>
      <c r="U2380" s="55">
        <f t="shared" si="382"/>
        <v>0</v>
      </c>
      <c r="V2380" s="55">
        <f t="shared" si="383"/>
        <v>0</v>
      </c>
      <c r="Y2380" s="55">
        <f t="shared" si="384"/>
        <v>0</v>
      </c>
      <c r="Z2380" s="55">
        <f t="shared" si="385"/>
        <v>0</v>
      </c>
      <c r="AA2380" s="55">
        <f t="shared" si="386"/>
        <v>9108916.2369551975</v>
      </c>
      <c r="AB2380" s="55">
        <f t="shared" si="387"/>
        <v>-9712254.5492930785</v>
      </c>
      <c r="AC2380" s="55">
        <f t="shared" si="388"/>
        <v>-603338.31233788095</v>
      </c>
      <c r="AD2380" s="55">
        <f t="shared" si="389"/>
        <v>0</v>
      </c>
      <c r="AE2380" s="14">
        <f t="shared" si="390"/>
        <v>1</v>
      </c>
      <c r="AF2380" s="14">
        <f>PRODUCT($AE$3:$AE2380)</f>
        <v>1.549318229084294</v>
      </c>
      <c r="AG2380" s="120">
        <f>(POWER(AF2380,1/COUNTA($J$3:$J2380))-1)*360/28</f>
        <v>0.10870794921864459</v>
      </c>
    </row>
    <row r="2381" spans="20:33" x14ac:dyDescent="0.25">
      <c r="T2381" s="4">
        <f t="shared" si="381"/>
        <v>0.11244999999999999</v>
      </c>
      <c r="U2381" s="55">
        <f t="shared" si="382"/>
        <v>0</v>
      </c>
      <c r="V2381" s="55">
        <f t="shared" si="383"/>
        <v>0</v>
      </c>
      <c r="Y2381" s="55">
        <f t="shared" si="384"/>
        <v>0</v>
      </c>
      <c r="Z2381" s="55">
        <f t="shared" si="385"/>
        <v>0</v>
      </c>
      <c r="AA2381" s="55">
        <f t="shared" si="386"/>
        <v>9108916.2369551975</v>
      </c>
      <c r="AB2381" s="55">
        <f t="shared" si="387"/>
        <v>-9712254.5492930785</v>
      </c>
      <c r="AC2381" s="55">
        <f t="shared" si="388"/>
        <v>-603338.31233788095</v>
      </c>
      <c r="AD2381" s="55">
        <f t="shared" si="389"/>
        <v>0</v>
      </c>
      <c r="AE2381" s="14">
        <f t="shared" si="390"/>
        <v>1</v>
      </c>
      <c r="AF2381" s="14">
        <f>PRODUCT($AE$3:$AE2381)</f>
        <v>1.549318229084294</v>
      </c>
      <c r="AG2381" s="120">
        <f>(POWER(AF2381,1/COUNTA($J$3:$J2381))-1)*360/28</f>
        <v>0.10870794921864459</v>
      </c>
    </row>
    <row r="2382" spans="20:33" x14ac:dyDescent="0.25">
      <c r="T2382" s="4">
        <f t="shared" si="381"/>
        <v>0.11244999999999999</v>
      </c>
      <c r="U2382" s="55">
        <f t="shared" si="382"/>
        <v>0</v>
      </c>
      <c r="V2382" s="55">
        <f t="shared" si="383"/>
        <v>0</v>
      </c>
      <c r="Y2382" s="55">
        <f t="shared" si="384"/>
        <v>0</v>
      </c>
      <c r="Z2382" s="55">
        <f t="shared" si="385"/>
        <v>0</v>
      </c>
      <c r="AA2382" s="55">
        <f t="shared" si="386"/>
        <v>9108916.2369551975</v>
      </c>
      <c r="AB2382" s="55">
        <f t="shared" si="387"/>
        <v>-9712254.5492930785</v>
      </c>
      <c r="AC2382" s="55">
        <f t="shared" si="388"/>
        <v>-603338.31233788095</v>
      </c>
      <c r="AD2382" s="55">
        <f t="shared" si="389"/>
        <v>0</v>
      </c>
      <c r="AE2382" s="14">
        <f t="shared" si="390"/>
        <v>1</v>
      </c>
      <c r="AF2382" s="14">
        <f>PRODUCT($AE$3:$AE2382)</f>
        <v>1.549318229084294</v>
      </c>
      <c r="AG2382" s="120">
        <f>(POWER(AF2382,1/COUNTA($J$3:$J2382))-1)*360/28</f>
        <v>0.10870794921864459</v>
      </c>
    </row>
    <row r="2383" spans="20:33" x14ac:dyDescent="0.25">
      <c r="T2383" s="4">
        <f t="shared" si="381"/>
        <v>0.11244999999999999</v>
      </c>
      <c r="U2383" s="55">
        <f t="shared" si="382"/>
        <v>0</v>
      </c>
      <c r="V2383" s="55">
        <f t="shared" si="383"/>
        <v>0</v>
      </c>
      <c r="Y2383" s="55">
        <f t="shared" si="384"/>
        <v>0</v>
      </c>
      <c r="Z2383" s="55">
        <f t="shared" si="385"/>
        <v>0</v>
      </c>
      <c r="AA2383" s="55">
        <f t="shared" si="386"/>
        <v>9108916.2369551975</v>
      </c>
      <c r="AB2383" s="55">
        <f t="shared" si="387"/>
        <v>-9712254.5492930785</v>
      </c>
      <c r="AC2383" s="55">
        <f t="shared" si="388"/>
        <v>-603338.31233788095</v>
      </c>
      <c r="AD2383" s="55">
        <f t="shared" si="389"/>
        <v>0</v>
      </c>
      <c r="AE2383" s="14">
        <f t="shared" si="390"/>
        <v>1</v>
      </c>
      <c r="AF2383" s="14">
        <f>PRODUCT($AE$3:$AE2383)</f>
        <v>1.549318229084294</v>
      </c>
      <c r="AG2383" s="120">
        <f>(POWER(AF2383,1/COUNTA($J$3:$J2383))-1)*360/28</f>
        <v>0.10870794921864459</v>
      </c>
    </row>
    <row r="2384" spans="20:33" x14ac:dyDescent="0.25">
      <c r="T2384" s="4">
        <f t="shared" si="381"/>
        <v>0.11244999999999999</v>
      </c>
      <c r="U2384" s="55">
        <f t="shared" si="382"/>
        <v>0</v>
      </c>
      <c r="V2384" s="55">
        <f t="shared" si="383"/>
        <v>0</v>
      </c>
      <c r="Y2384" s="55">
        <f t="shared" si="384"/>
        <v>0</v>
      </c>
      <c r="Z2384" s="55">
        <f t="shared" si="385"/>
        <v>0</v>
      </c>
      <c r="AA2384" s="55">
        <f t="shared" si="386"/>
        <v>9108916.2369551975</v>
      </c>
      <c r="AB2384" s="55">
        <f t="shared" si="387"/>
        <v>-9712254.5492930785</v>
      </c>
      <c r="AC2384" s="55">
        <f t="shared" si="388"/>
        <v>-603338.31233788095</v>
      </c>
      <c r="AD2384" s="55">
        <f t="shared" si="389"/>
        <v>0</v>
      </c>
      <c r="AE2384" s="14">
        <f t="shared" si="390"/>
        <v>1</v>
      </c>
      <c r="AF2384" s="14">
        <f>PRODUCT($AE$3:$AE2384)</f>
        <v>1.549318229084294</v>
      </c>
      <c r="AG2384" s="120">
        <f>(POWER(AF2384,1/COUNTA($J$3:$J2384))-1)*360/28</f>
        <v>0.10870794921864459</v>
      </c>
    </row>
    <row r="2385" spans="20:33" x14ac:dyDescent="0.25">
      <c r="T2385" s="4">
        <f t="shared" si="381"/>
        <v>0.11244999999999999</v>
      </c>
      <c r="U2385" s="55">
        <f t="shared" si="382"/>
        <v>0</v>
      </c>
      <c r="V2385" s="55">
        <f t="shared" si="383"/>
        <v>0</v>
      </c>
      <c r="Y2385" s="55">
        <f t="shared" si="384"/>
        <v>0</v>
      </c>
      <c r="Z2385" s="55">
        <f t="shared" si="385"/>
        <v>0</v>
      </c>
      <c r="AA2385" s="55">
        <f t="shared" si="386"/>
        <v>9108916.2369551975</v>
      </c>
      <c r="AB2385" s="55">
        <f t="shared" si="387"/>
        <v>-9712254.5492930785</v>
      </c>
      <c r="AC2385" s="55">
        <f t="shared" si="388"/>
        <v>-603338.31233788095</v>
      </c>
      <c r="AD2385" s="55">
        <f t="shared" si="389"/>
        <v>0</v>
      </c>
      <c r="AE2385" s="14">
        <f t="shared" si="390"/>
        <v>1</v>
      </c>
      <c r="AF2385" s="14">
        <f>PRODUCT($AE$3:$AE2385)</f>
        <v>1.549318229084294</v>
      </c>
      <c r="AG2385" s="120">
        <f>(POWER(AF2385,1/COUNTA($J$3:$J2385))-1)*360/28</f>
        <v>0.10870794921864459</v>
      </c>
    </row>
    <row r="2386" spans="20:33" x14ac:dyDescent="0.25">
      <c r="T2386" s="4">
        <f t="shared" si="381"/>
        <v>0.11244999999999999</v>
      </c>
      <c r="U2386" s="55">
        <f t="shared" si="382"/>
        <v>0</v>
      </c>
      <c r="V2386" s="55">
        <f t="shared" si="383"/>
        <v>0</v>
      </c>
      <c r="Y2386" s="55">
        <f t="shared" si="384"/>
        <v>0</v>
      </c>
      <c r="Z2386" s="55">
        <f t="shared" si="385"/>
        <v>0</v>
      </c>
      <c r="AA2386" s="55">
        <f t="shared" si="386"/>
        <v>9108916.2369551975</v>
      </c>
      <c r="AB2386" s="55">
        <f t="shared" si="387"/>
        <v>-9712254.5492930785</v>
      </c>
      <c r="AC2386" s="55">
        <f t="shared" si="388"/>
        <v>-603338.31233788095</v>
      </c>
      <c r="AD2386" s="55">
        <f t="shared" si="389"/>
        <v>0</v>
      </c>
      <c r="AE2386" s="14">
        <f t="shared" si="390"/>
        <v>1</v>
      </c>
      <c r="AF2386" s="14">
        <f>PRODUCT($AE$3:$AE2386)</f>
        <v>1.549318229084294</v>
      </c>
      <c r="AG2386" s="120">
        <f>(POWER(AF2386,1/COUNTA($J$3:$J2386))-1)*360/28</f>
        <v>0.10870794921864459</v>
      </c>
    </row>
    <row r="2387" spans="20:33" x14ac:dyDescent="0.25">
      <c r="T2387" s="4">
        <f t="shared" si="381"/>
        <v>0.11244999999999999</v>
      </c>
      <c r="U2387" s="55">
        <f t="shared" si="382"/>
        <v>0</v>
      </c>
      <c r="V2387" s="55">
        <f t="shared" si="383"/>
        <v>0</v>
      </c>
      <c r="Y2387" s="55">
        <f t="shared" si="384"/>
        <v>0</v>
      </c>
      <c r="Z2387" s="55">
        <f t="shared" si="385"/>
        <v>0</v>
      </c>
      <c r="AA2387" s="55">
        <f t="shared" si="386"/>
        <v>9108916.2369551975</v>
      </c>
      <c r="AB2387" s="55">
        <f t="shared" si="387"/>
        <v>-9712254.5492930785</v>
      </c>
      <c r="AC2387" s="55">
        <f t="shared" si="388"/>
        <v>-603338.31233788095</v>
      </c>
      <c r="AD2387" s="55">
        <f t="shared" si="389"/>
        <v>0</v>
      </c>
      <c r="AE2387" s="14">
        <f t="shared" si="390"/>
        <v>1</v>
      </c>
      <c r="AF2387" s="14">
        <f>PRODUCT($AE$3:$AE2387)</f>
        <v>1.549318229084294</v>
      </c>
      <c r="AG2387" s="120">
        <f>(POWER(AF2387,1/COUNTA($J$3:$J2387))-1)*360/28</f>
        <v>0.10870794921864459</v>
      </c>
    </row>
    <row r="2388" spans="20:33" x14ac:dyDescent="0.25">
      <c r="T2388" s="4">
        <f t="shared" si="381"/>
        <v>0.11244999999999999</v>
      </c>
      <c r="U2388" s="55">
        <f t="shared" si="382"/>
        <v>0</v>
      </c>
      <c r="V2388" s="55">
        <f t="shared" si="383"/>
        <v>0</v>
      </c>
      <c r="Y2388" s="55">
        <f t="shared" si="384"/>
        <v>0</v>
      </c>
      <c r="Z2388" s="55">
        <f t="shared" si="385"/>
        <v>0</v>
      </c>
      <c r="AA2388" s="55">
        <f t="shared" si="386"/>
        <v>9108916.2369551975</v>
      </c>
      <c r="AB2388" s="55">
        <f t="shared" si="387"/>
        <v>-9712254.5492930785</v>
      </c>
      <c r="AC2388" s="55">
        <f t="shared" si="388"/>
        <v>-603338.31233788095</v>
      </c>
      <c r="AD2388" s="55">
        <f t="shared" si="389"/>
        <v>0</v>
      </c>
      <c r="AE2388" s="14">
        <f t="shared" si="390"/>
        <v>1</v>
      </c>
      <c r="AF2388" s="14">
        <f>PRODUCT($AE$3:$AE2388)</f>
        <v>1.549318229084294</v>
      </c>
      <c r="AG2388" s="120">
        <f>(POWER(AF2388,1/COUNTA($J$3:$J2388))-1)*360/28</f>
        <v>0.10870794921864459</v>
      </c>
    </row>
    <row r="2389" spans="20:33" x14ac:dyDescent="0.25">
      <c r="T2389" s="4">
        <f t="shared" si="381"/>
        <v>0.11244999999999999</v>
      </c>
      <c r="U2389" s="55">
        <f t="shared" si="382"/>
        <v>0</v>
      </c>
      <c r="V2389" s="55">
        <f t="shared" si="383"/>
        <v>0</v>
      </c>
      <c r="Y2389" s="55">
        <f t="shared" si="384"/>
        <v>0</v>
      </c>
      <c r="Z2389" s="55">
        <f t="shared" si="385"/>
        <v>0</v>
      </c>
      <c r="AA2389" s="55">
        <f t="shared" si="386"/>
        <v>9108916.2369551975</v>
      </c>
      <c r="AB2389" s="55">
        <f t="shared" si="387"/>
        <v>-9712254.5492930785</v>
      </c>
      <c r="AC2389" s="55">
        <f t="shared" si="388"/>
        <v>-603338.31233788095</v>
      </c>
      <c r="AD2389" s="55">
        <f t="shared" si="389"/>
        <v>0</v>
      </c>
      <c r="AE2389" s="14">
        <f t="shared" si="390"/>
        <v>1</v>
      </c>
      <c r="AF2389" s="14">
        <f>PRODUCT($AE$3:$AE2389)</f>
        <v>1.549318229084294</v>
      </c>
      <c r="AG2389" s="120">
        <f>(POWER(AF2389,1/COUNTA($J$3:$J2389))-1)*360/28</f>
        <v>0.10870794921864459</v>
      </c>
    </row>
    <row r="2390" spans="20:33" x14ac:dyDescent="0.25">
      <c r="T2390" s="4">
        <f t="shared" si="381"/>
        <v>0.11244999999999999</v>
      </c>
      <c r="U2390" s="55">
        <f t="shared" si="382"/>
        <v>0</v>
      </c>
      <c r="V2390" s="55">
        <f t="shared" si="383"/>
        <v>0</v>
      </c>
      <c r="Y2390" s="55">
        <f t="shared" si="384"/>
        <v>0</v>
      </c>
      <c r="Z2390" s="55">
        <f t="shared" si="385"/>
        <v>0</v>
      </c>
      <c r="AA2390" s="55">
        <f t="shared" si="386"/>
        <v>9108916.2369551975</v>
      </c>
      <c r="AB2390" s="55">
        <f t="shared" si="387"/>
        <v>-9712254.5492930785</v>
      </c>
      <c r="AC2390" s="55">
        <f t="shared" si="388"/>
        <v>-603338.31233788095</v>
      </c>
      <c r="AD2390" s="55">
        <f t="shared" si="389"/>
        <v>0</v>
      </c>
      <c r="AE2390" s="14">
        <f t="shared" si="390"/>
        <v>1</v>
      </c>
      <c r="AF2390" s="14">
        <f>PRODUCT($AE$3:$AE2390)</f>
        <v>1.549318229084294</v>
      </c>
      <c r="AG2390" s="120">
        <f>(POWER(AF2390,1/COUNTA($J$3:$J2390))-1)*360/28</f>
        <v>0.10870794921864459</v>
      </c>
    </row>
    <row r="2391" spans="20:33" x14ac:dyDescent="0.25">
      <c r="T2391" s="4">
        <f t="shared" si="381"/>
        <v>0.11244999999999999</v>
      </c>
      <c r="U2391" s="55">
        <f t="shared" si="382"/>
        <v>0</v>
      </c>
      <c r="V2391" s="55">
        <f t="shared" si="383"/>
        <v>0</v>
      </c>
      <c r="Y2391" s="55">
        <f t="shared" si="384"/>
        <v>0</v>
      </c>
      <c r="Z2391" s="55">
        <f t="shared" si="385"/>
        <v>0</v>
      </c>
      <c r="AA2391" s="55">
        <f t="shared" si="386"/>
        <v>9108916.2369551975</v>
      </c>
      <c r="AB2391" s="55">
        <f t="shared" si="387"/>
        <v>-9712254.5492930785</v>
      </c>
      <c r="AC2391" s="55">
        <f t="shared" si="388"/>
        <v>-603338.31233788095</v>
      </c>
      <c r="AD2391" s="55">
        <f t="shared" si="389"/>
        <v>0</v>
      </c>
      <c r="AE2391" s="14">
        <f t="shared" si="390"/>
        <v>1</v>
      </c>
      <c r="AF2391" s="14">
        <f>PRODUCT($AE$3:$AE2391)</f>
        <v>1.549318229084294</v>
      </c>
      <c r="AG2391" s="120">
        <f>(POWER(AF2391,1/COUNTA($J$3:$J2391))-1)*360/28</f>
        <v>0.10870794921864459</v>
      </c>
    </row>
    <row r="2392" spans="20:33" x14ac:dyDescent="0.25">
      <c r="T2392" s="4">
        <f t="shared" si="381"/>
        <v>0.11244999999999999</v>
      </c>
      <c r="U2392" s="55">
        <f t="shared" si="382"/>
        <v>0</v>
      </c>
      <c r="V2392" s="55">
        <f t="shared" si="383"/>
        <v>0</v>
      </c>
      <c r="Y2392" s="55">
        <f t="shared" si="384"/>
        <v>0</v>
      </c>
      <c r="Z2392" s="55">
        <f t="shared" si="385"/>
        <v>0</v>
      </c>
      <c r="AA2392" s="55">
        <f t="shared" si="386"/>
        <v>9108916.2369551975</v>
      </c>
      <c r="AB2392" s="55">
        <f t="shared" si="387"/>
        <v>-9712254.5492930785</v>
      </c>
      <c r="AC2392" s="55">
        <f t="shared" si="388"/>
        <v>-603338.31233788095</v>
      </c>
      <c r="AD2392" s="55">
        <f t="shared" si="389"/>
        <v>0</v>
      </c>
      <c r="AE2392" s="14">
        <f t="shared" si="390"/>
        <v>1</v>
      </c>
      <c r="AF2392" s="14">
        <f>PRODUCT($AE$3:$AE2392)</f>
        <v>1.549318229084294</v>
      </c>
      <c r="AG2392" s="120">
        <f>(POWER(AF2392,1/COUNTA($J$3:$J2392))-1)*360/28</f>
        <v>0.10870794921864459</v>
      </c>
    </row>
    <row r="2393" spans="20:33" x14ac:dyDescent="0.25">
      <c r="T2393" s="4">
        <f t="shared" si="381"/>
        <v>0.11244999999999999</v>
      </c>
      <c r="U2393" s="55">
        <f t="shared" si="382"/>
        <v>0</v>
      </c>
      <c r="V2393" s="55">
        <f t="shared" si="383"/>
        <v>0</v>
      </c>
      <c r="Y2393" s="55">
        <f t="shared" si="384"/>
        <v>0</v>
      </c>
      <c r="Z2393" s="55">
        <f t="shared" si="385"/>
        <v>0</v>
      </c>
      <c r="AA2393" s="55">
        <f t="shared" si="386"/>
        <v>9108916.2369551975</v>
      </c>
      <c r="AB2393" s="55">
        <f t="shared" si="387"/>
        <v>-9712254.5492930785</v>
      </c>
      <c r="AC2393" s="55">
        <f t="shared" si="388"/>
        <v>-603338.31233788095</v>
      </c>
      <c r="AD2393" s="55">
        <f t="shared" si="389"/>
        <v>0</v>
      </c>
      <c r="AE2393" s="14">
        <f t="shared" si="390"/>
        <v>1</v>
      </c>
      <c r="AF2393" s="14">
        <f>PRODUCT($AE$3:$AE2393)</f>
        <v>1.549318229084294</v>
      </c>
      <c r="AG2393" s="120">
        <f>(POWER(AF2393,1/COUNTA($J$3:$J2393))-1)*360/28</f>
        <v>0.10870794921864459</v>
      </c>
    </row>
    <row r="2394" spans="20:33" x14ac:dyDescent="0.25">
      <c r="T2394" s="4">
        <f t="shared" si="381"/>
        <v>0.11244999999999999</v>
      </c>
      <c r="U2394" s="55">
        <f t="shared" si="382"/>
        <v>0</v>
      </c>
      <c r="V2394" s="55">
        <f t="shared" si="383"/>
        <v>0</v>
      </c>
      <c r="Y2394" s="55">
        <f t="shared" si="384"/>
        <v>0</v>
      </c>
      <c r="Z2394" s="55">
        <f t="shared" si="385"/>
        <v>0</v>
      </c>
      <c r="AA2394" s="55">
        <f t="shared" si="386"/>
        <v>9108916.2369551975</v>
      </c>
      <c r="AB2394" s="55">
        <f t="shared" si="387"/>
        <v>-9712254.5492930785</v>
      </c>
      <c r="AC2394" s="55">
        <f t="shared" si="388"/>
        <v>-603338.31233788095</v>
      </c>
      <c r="AD2394" s="55">
        <f t="shared" si="389"/>
        <v>0</v>
      </c>
      <c r="AE2394" s="14">
        <f t="shared" si="390"/>
        <v>1</v>
      </c>
      <c r="AF2394" s="14">
        <f>PRODUCT($AE$3:$AE2394)</f>
        <v>1.549318229084294</v>
      </c>
      <c r="AG2394" s="120">
        <f>(POWER(AF2394,1/COUNTA($J$3:$J2394))-1)*360/28</f>
        <v>0.10870794921864459</v>
      </c>
    </row>
    <row r="2395" spans="20:33" x14ac:dyDescent="0.25">
      <c r="T2395" s="4">
        <f t="shared" si="381"/>
        <v>0.11244999999999999</v>
      </c>
      <c r="U2395" s="55">
        <f t="shared" si="382"/>
        <v>0</v>
      </c>
      <c r="V2395" s="55">
        <f t="shared" si="383"/>
        <v>0</v>
      </c>
      <c r="Y2395" s="55">
        <f t="shared" si="384"/>
        <v>0</v>
      </c>
      <c r="Z2395" s="55">
        <f t="shared" si="385"/>
        <v>0</v>
      </c>
      <c r="AA2395" s="55">
        <f t="shared" si="386"/>
        <v>9108916.2369551975</v>
      </c>
      <c r="AB2395" s="55">
        <f t="shared" si="387"/>
        <v>-9712254.5492930785</v>
      </c>
      <c r="AC2395" s="55">
        <f t="shared" si="388"/>
        <v>-603338.31233788095</v>
      </c>
      <c r="AD2395" s="55">
        <f t="shared" si="389"/>
        <v>0</v>
      </c>
      <c r="AE2395" s="14">
        <f t="shared" si="390"/>
        <v>1</v>
      </c>
      <c r="AF2395" s="14">
        <f>PRODUCT($AE$3:$AE2395)</f>
        <v>1.549318229084294</v>
      </c>
      <c r="AG2395" s="120">
        <f>(POWER(AF2395,1/COUNTA($J$3:$J2395))-1)*360/28</f>
        <v>0.10870794921864459</v>
      </c>
    </row>
    <row r="2396" spans="20:33" x14ac:dyDescent="0.25">
      <c r="T2396" s="4">
        <f t="shared" si="381"/>
        <v>0.11244999999999999</v>
      </c>
      <c r="U2396" s="55">
        <f t="shared" si="382"/>
        <v>0</v>
      </c>
      <c r="V2396" s="55">
        <f t="shared" si="383"/>
        <v>0</v>
      </c>
      <c r="Y2396" s="55">
        <f t="shared" si="384"/>
        <v>0</v>
      </c>
      <c r="Z2396" s="55">
        <f t="shared" si="385"/>
        <v>0</v>
      </c>
      <c r="AA2396" s="55">
        <f t="shared" si="386"/>
        <v>9108916.2369551975</v>
      </c>
      <c r="AB2396" s="55">
        <f t="shared" si="387"/>
        <v>-9712254.5492930785</v>
      </c>
      <c r="AC2396" s="55">
        <f t="shared" si="388"/>
        <v>-603338.31233788095</v>
      </c>
      <c r="AD2396" s="55">
        <f t="shared" si="389"/>
        <v>0</v>
      </c>
      <c r="AE2396" s="14">
        <f t="shared" si="390"/>
        <v>1</v>
      </c>
      <c r="AF2396" s="14">
        <f>PRODUCT($AE$3:$AE2396)</f>
        <v>1.549318229084294</v>
      </c>
      <c r="AG2396" s="120">
        <f>(POWER(AF2396,1/COUNTA($J$3:$J2396))-1)*360/28</f>
        <v>0.10870794921864459</v>
      </c>
    </row>
    <row r="2397" spans="20:33" x14ac:dyDescent="0.25">
      <c r="T2397" s="4">
        <f t="shared" si="381"/>
        <v>0.11244999999999999</v>
      </c>
      <c r="U2397" s="55">
        <f t="shared" si="382"/>
        <v>0</v>
      </c>
      <c r="V2397" s="55">
        <f t="shared" si="383"/>
        <v>0</v>
      </c>
      <c r="Y2397" s="55">
        <f t="shared" si="384"/>
        <v>0</v>
      </c>
      <c r="Z2397" s="55">
        <f t="shared" si="385"/>
        <v>0</v>
      </c>
      <c r="AA2397" s="55">
        <f t="shared" si="386"/>
        <v>9108916.2369551975</v>
      </c>
      <c r="AB2397" s="55">
        <f t="shared" si="387"/>
        <v>-9712254.5492930785</v>
      </c>
      <c r="AC2397" s="55">
        <f t="shared" si="388"/>
        <v>-603338.31233788095</v>
      </c>
      <c r="AD2397" s="55">
        <f t="shared" si="389"/>
        <v>0</v>
      </c>
      <c r="AE2397" s="14">
        <f t="shared" si="390"/>
        <v>1</v>
      </c>
      <c r="AF2397" s="14">
        <f>PRODUCT($AE$3:$AE2397)</f>
        <v>1.549318229084294</v>
      </c>
      <c r="AG2397" s="120">
        <f>(POWER(AF2397,1/COUNTA($J$3:$J2397))-1)*360/28</f>
        <v>0.10870794921864459</v>
      </c>
    </row>
    <row r="2398" spans="20:33" x14ac:dyDescent="0.25">
      <c r="T2398" s="4">
        <f t="shared" si="381"/>
        <v>0.11244999999999999</v>
      </c>
      <c r="U2398" s="55">
        <f t="shared" si="382"/>
        <v>0</v>
      </c>
      <c r="V2398" s="55">
        <f t="shared" si="383"/>
        <v>0</v>
      </c>
      <c r="Y2398" s="55">
        <f t="shared" si="384"/>
        <v>0</v>
      </c>
      <c r="Z2398" s="55">
        <f t="shared" si="385"/>
        <v>0</v>
      </c>
      <c r="AA2398" s="55">
        <f t="shared" si="386"/>
        <v>9108916.2369551975</v>
      </c>
      <c r="AB2398" s="55">
        <f t="shared" si="387"/>
        <v>-9712254.5492930785</v>
      </c>
      <c r="AC2398" s="55">
        <f t="shared" si="388"/>
        <v>-603338.31233788095</v>
      </c>
      <c r="AD2398" s="55">
        <f t="shared" si="389"/>
        <v>0</v>
      </c>
      <c r="AE2398" s="14">
        <f t="shared" si="390"/>
        <v>1</v>
      </c>
      <c r="AF2398" s="14">
        <f>PRODUCT($AE$3:$AE2398)</f>
        <v>1.549318229084294</v>
      </c>
      <c r="AG2398" s="120">
        <f>(POWER(AF2398,1/COUNTA($J$3:$J2398))-1)*360/28</f>
        <v>0.10870794921864459</v>
      </c>
    </row>
    <row r="2399" spans="20:33" x14ac:dyDescent="0.25">
      <c r="T2399" s="4">
        <f t="shared" si="381"/>
        <v>0.11244999999999999</v>
      </c>
      <c r="U2399" s="55">
        <f t="shared" si="382"/>
        <v>0</v>
      </c>
      <c r="V2399" s="55">
        <f t="shared" si="383"/>
        <v>0</v>
      </c>
      <c r="Y2399" s="55">
        <f t="shared" si="384"/>
        <v>0</v>
      </c>
      <c r="Z2399" s="55">
        <f t="shared" si="385"/>
        <v>0</v>
      </c>
      <c r="AA2399" s="55">
        <f t="shared" si="386"/>
        <v>9108916.2369551975</v>
      </c>
      <c r="AB2399" s="55">
        <f t="shared" si="387"/>
        <v>-9712254.5492930785</v>
      </c>
      <c r="AC2399" s="55">
        <f t="shared" si="388"/>
        <v>-603338.31233788095</v>
      </c>
      <c r="AD2399" s="55">
        <f t="shared" si="389"/>
        <v>0</v>
      </c>
      <c r="AE2399" s="14">
        <f t="shared" si="390"/>
        <v>1</v>
      </c>
      <c r="AF2399" s="14">
        <f>PRODUCT($AE$3:$AE2399)</f>
        <v>1.549318229084294</v>
      </c>
      <c r="AG2399" s="120">
        <f>(POWER(AF2399,1/COUNTA($J$3:$J2399))-1)*360/28</f>
        <v>0.10870794921864459</v>
      </c>
    </row>
    <row r="2400" spans="20:33" x14ac:dyDescent="0.25">
      <c r="T2400" s="4">
        <f t="shared" si="381"/>
        <v>0.11244999999999999</v>
      </c>
      <c r="U2400" s="55">
        <f t="shared" si="382"/>
        <v>0</v>
      </c>
      <c r="V2400" s="55">
        <f t="shared" si="383"/>
        <v>0</v>
      </c>
      <c r="Y2400" s="55">
        <f t="shared" si="384"/>
        <v>0</v>
      </c>
      <c r="Z2400" s="55">
        <f t="shared" si="385"/>
        <v>0</v>
      </c>
      <c r="AA2400" s="55">
        <f t="shared" si="386"/>
        <v>9108916.2369551975</v>
      </c>
      <c r="AB2400" s="55">
        <f t="shared" si="387"/>
        <v>-9712254.5492930785</v>
      </c>
      <c r="AC2400" s="55">
        <f t="shared" si="388"/>
        <v>-603338.31233788095</v>
      </c>
      <c r="AD2400" s="55">
        <f t="shared" si="389"/>
        <v>0</v>
      </c>
      <c r="AE2400" s="14">
        <f t="shared" si="390"/>
        <v>1</v>
      </c>
      <c r="AF2400" s="14">
        <f>PRODUCT($AE$3:$AE2400)</f>
        <v>1.549318229084294</v>
      </c>
      <c r="AG2400" s="120">
        <f>(POWER(AF2400,1/COUNTA($J$3:$J2400))-1)*360/28</f>
        <v>0.10870794921864459</v>
      </c>
    </row>
    <row r="2401" spans="20:33" x14ac:dyDescent="0.25">
      <c r="T2401" s="4">
        <f t="shared" si="381"/>
        <v>0.11244999999999999</v>
      </c>
      <c r="U2401" s="55">
        <f t="shared" si="382"/>
        <v>0</v>
      </c>
      <c r="V2401" s="55">
        <f t="shared" si="383"/>
        <v>0</v>
      </c>
      <c r="Y2401" s="55">
        <f t="shared" si="384"/>
        <v>0</v>
      </c>
      <c r="Z2401" s="55">
        <f t="shared" si="385"/>
        <v>0</v>
      </c>
      <c r="AA2401" s="55">
        <f t="shared" si="386"/>
        <v>9108916.2369551975</v>
      </c>
      <c r="AB2401" s="55">
        <f t="shared" si="387"/>
        <v>-9712254.5492930785</v>
      </c>
      <c r="AC2401" s="55">
        <f t="shared" si="388"/>
        <v>-603338.31233788095</v>
      </c>
      <c r="AD2401" s="55">
        <f t="shared" si="389"/>
        <v>0</v>
      </c>
      <c r="AE2401" s="14">
        <f t="shared" si="390"/>
        <v>1</v>
      </c>
      <c r="AF2401" s="14">
        <f>PRODUCT($AE$3:$AE2401)</f>
        <v>1.549318229084294</v>
      </c>
      <c r="AG2401" s="120">
        <f>(POWER(AF2401,1/COUNTA($J$3:$J2401))-1)*360/28</f>
        <v>0.10870794921864459</v>
      </c>
    </row>
    <row r="2402" spans="20:33" x14ac:dyDescent="0.25">
      <c r="T2402" s="4">
        <f t="shared" si="381"/>
        <v>0.11244999999999999</v>
      </c>
      <c r="U2402" s="55">
        <f t="shared" si="382"/>
        <v>0</v>
      </c>
      <c r="V2402" s="55">
        <f t="shared" si="383"/>
        <v>0</v>
      </c>
      <c r="Y2402" s="55">
        <f t="shared" si="384"/>
        <v>0</v>
      </c>
      <c r="Z2402" s="55">
        <f t="shared" si="385"/>
        <v>0</v>
      </c>
      <c r="AA2402" s="55">
        <f t="shared" si="386"/>
        <v>9108916.2369551975</v>
      </c>
      <c r="AB2402" s="55">
        <f t="shared" si="387"/>
        <v>-9712254.5492930785</v>
      </c>
      <c r="AC2402" s="55">
        <f t="shared" si="388"/>
        <v>-603338.31233788095</v>
      </c>
      <c r="AD2402" s="55">
        <f t="shared" si="389"/>
        <v>0</v>
      </c>
      <c r="AE2402" s="14">
        <f t="shared" si="390"/>
        <v>1</v>
      </c>
      <c r="AF2402" s="14">
        <f>PRODUCT($AE$3:$AE2402)</f>
        <v>1.549318229084294</v>
      </c>
      <c r="AG2402" s="120">
        <f>(POWER(AF2402,1/COUNTA($J$3:$J2402))-1)*360/28</f>
        <v>0.10870794921864459</v>
      </c>
    </row>
    <row r="2403" spans="20:33" x14ac:dyDescent="0.25">
      <c r="T2403" s="4">
        <f t="shared" si="381"/>
        <v>0.11244999999999999</v>
      </c>
      <c r="U2403" s="55">
        <f t="shared" si="382"/>
        <v>0</v>
      </c>
      <c r="V2403" s="55">
        <f t="shared" si="383"/>
        <v>0</v>
      </c>
      <c r="Y2403" s="55">
        <f t="shared" si="384"/>
        <v>0</v>
      </c>
      <c r="Z2403" s="55">
        <f t="shared" si="385"/>
        <v>0</v>
      </c>
      <c r="AA2403" s="55">
        <f t="shared" si="386"/>
        <v>9108916.2369551975</v>
      </c>
      <c r="AB2403" s="55">
        <f t="shared" si="387"/>
        <v>-9712254.5492930785</v>
      </c>
      <c r="AC2403" s="55">
        <f t="shared" si="388"/>
        <v>-603338.31233788095</v>
      </c>
      <c r="AD2403" s="55">
        <f t="shared" si="389"/>
        <v>0</v>
      </c>
      <c r="AE2403" s="14">
        <f t="shared" si="390"/>
        <v>1</v>
      </c>
      <c r="AF2403" s="14">
        <f>PRODUCT($AE$3:$AE2403)</f>
        <v>1.549318229084294</v>
      </c>
      <c r="AG2403" s="120">
        <f>(POWER(AF2403,1/COUNTA($J$3:$J2403))-1)*360/28</f>
        <v>0.10870794921864459</v>
      </c>
    </row>
    <row r="2404" spans="20:33" x14ac:dyDescent="0.25">
      <c r="T2404" s="4">
        <f t="shared" si="381"/>
        <v>0.11244999999999999</v>
      </c>
      <c r="U2404" s="55">
        <f t="shared" si="382"/>
        <v>0</v>
      </c>
      <c r="V2404" s="55">
        <f t="shared" si="383"/>
        <v>0</v>
      </c>
      <c r="Y2404" s="55">
        <f t="shared" si="384"/>
        <v>0</v>
      </c>
      <c r="Z2404" s="55">
        <f t="shared" si="385"/>
        <v>0</v>
      </c>
      <c r="AA2404" s="55">
        <f t="shared" si="386"/>
        <v>9108916.2369551975</v>
      </c>
      <c r="AB2404" s="55">
        <f t="shared" si="387"/>
        <v>-9712254.5492930785</v>
      </c>
      <c r="AC2404" s="55">
        <f t="shared" si="388"/>
        <v>-603338.31233788095</v>
      </c>
      <c r="AD2404" s="55">
        <f t="shared" si="389"/>
        <v>0</v>
      </c>
      <c r="AE2404" s="14">
        <f t="shared" si="390"/>
        <v>1</v>
      </c>
      <c r="AF2404" s="14">
        <f>PRODUCT($AE$3:$AE2404)</f>
        <v>1.549318229084294</v>
      </c>
      <c r="AG2404" s="120">
        <f>(POWER(AF2404,1/COUNTA($J$3:$J2404))-1)*360/28</f>
        <v>0.10870794921864459</v>
      </c>
    </row>
    <row r="2405" spans="20:33" x14ac:dyDescent="0.25">
      <c r="T2405" s="4">
        <f t="shared" si="381"/>
        <v>0.11244999999999999</v>
      </c>
      <c r="U2405" s="55">
        <f t="shared" si="382"/>
        <v>0</v>
      </c>
      <c r="V2405" s="55">
        <f t="shared" si="383"/>
        <v>0</v>
      </c>
      <c r="Y2405" s="55">
        <f t="shared" si="384"/>
        <v>0</v>
      </c>
      <c r="Z2405" s="55">
        <f t="shared" si="385"/>
        <v>0</v>
      </c>
      <c r="AA2405" s="55">
        <f t="shared" si="386"/>
        <v>9108916.2369551975</v>
      </c>
      <c r="AB2405" s="55">
        <f t="shared" si="387"/>
        <v>-9712254.5492930785</v>
      </c>
      <c r="AC2405" s="55">
        <f t="shared" si="388"/>
        <v>-603338.31233788095</v>
      </c>
      <c r="AD2405" s="55">
        <f t="shared" si="389"/>
        <v>0</v>
      </c>
      <c r="AE2405" s="14">
        <f t="shared" si="390"/>
        <v>1</v>
      </c>
      <c r="AF2405" s="14">
        <f>PRODUCT($AE$3:$AE2405)</f>
        <v>1.549318229084294</v>
      </c>
      <c r="AG2405" s="120">
        <f>(POWER(AF2405,1/COUNTA($J$3:$J2405))-1)*360/28</f>
        <v>0.10870794921864459</v>
      </c>
    </row>
    <row r="2406" spans="20:33" x14ac:dyDescent="0.25">
      <c r="T2406" s="4">
        <f t="shared" si="381"/>
        <v>0.11244999999999999</v>
      </c>
      <c r="U2406" s="55">
        <f t="shared" si="382"/>
        <v>0</v>
      </c>
      <c r="V2406" s="55">
        <f t="shared" si="383"/>
        <v>0</v>
      </c>
      <c r="Y2406" s="55">
        <f t="shared" si="384"/>
        <v>0</v>
      </c>
      <c r="Z2406" s="55">
        <f t="shared" si="385"/>
        <v>0</v>
      </c>
      <c r="AA2406" s="55">
        <f t="shared" si="386"/>
        <v>9108916.2369551975</v>
      </c>
      <c r="AB2406" s="55">
        <f t="shared" si="387"/>
        <v>-9712254.5492930785</v>
      </c>
      <c r="AC2406" s="55">
        <f t="shared" si="388"/>
        <v>-603338.31233788095</v>
      </c>
      <c r="AD2406" s="55">
        <f t="shared" si="389"/>
        <v>0</v>
      </c>
      <c r="AE2406" s="14">
        <f t="shared" si="390"/>
        <v>1</v>
      </c>
      <c r="AF2406" s="14">
        <f>PRODUCT($AE$3:$AE2406)</f>
        <v>1.549318229084294</v>
      </c>
      <c r="AG2406" s="120">
        <f>(POWER(AF2406,1/COUNTA($J$3:$J2406))-1)*360/28</f>
        <v>0.10870794921864459</v>
      </c>
    </row>
    <row r="2407" spans="20:33" x14ac:dyDescent="0.25">
      <c r="T2407" s="4">
        <f t="shared" si="381"/>
        <v>0.11244999999999999</v>
      </c>
      <c r="U2407" s="55">
        <f t="shared" si="382"/>
        <v>0</v>
      </c>
      <c r="V2407" s="55">
        <f t="shared" si="383"/>
        <v>0</v>
      </c>
      <c r="Y2407" s="55">
        <f t="shared" si="384"/>
        <v>0</v>
      </c>
      <c r="Z2407" s="55">
        <f t="shared" si="385"/>
        <v>0</v>
      </c>
      <c r="AA2407" s="55">
        <f t="shared" si="386"/>
        <v>9108916.2369551975</v>
      </c>
      <c r="AB2407" s="55">
        <f t="shared" si="387"/>
        <v>-9712254.5492930785</v>
      </c>
      <c r="AC2407" s="55">
        <f t="shared" si="388"/>
        <v>-603338.31233788095</v>
      </c>
      <c r="AD2407" s="55">
        <f t="shared" si="389"/>
        <v>0</v>
      </c>
      <c r="AE2407" s="14">
        <f t="shared" si="390"/>
        <v>1</v>
      </c>
      <c r="AF2407" s="14">
        <f>PRODUCT($AE$3:$AE2407)</f>
        <v>1.549318229084294</v>
      </c>
      <c r="AG2407" s="120">
        <f>(POWER(AF2407,1/COUNTA($J$3:$J2407))-1)*360/28</f>
        <v>0.10870794921864459</v>
      </c>
    </row>
    <row r="2408" spans="20:33" x14ac:dyDescent="0.25">
      <c r="T2408" s="4">
        <f t="shared" si="381"/>
        <v>0.11244999999999999</v>
      </c>
      <c r="U2408" s="55">
        <f t="shared" si="382"/>
        <v>0</v>
      </c>
      <c r="V2408" s="55">
        <f t="shared" si="383"/>
        <v>0</v>
      </c>
      <c r="Y2408" s="55">
        <f t="shared" si="384"/>
        <v>0</v>
      </c>
      <c r="Z2408" s="55">
        <f t="shared" si="385"/>
        <v>0</v>
      </c>
      <c r="AA2408" s="55">
        <f t="shared" si="386"/>
        <v>9108916.2369551975</v>
      </c>
      <c r="AB2408" s="55">
        <f t="shared" si="387"/>
        <v>-9712254.5492930785</v>
      </c>
      <c r="AC2408" s="55">
        <f t="shared" si="388"/>
        <v>-603338.31233788095</v>
      </c>
      <c r="AD2408" s="55">
        <f t="shared" si="389"/>
        <v>0</v>
      </c>
      <c r="AE2408" s="14">
        <f t="shared" si="390"/>
        <v>1</v>
      </c>
      <c r="AF2408" s="14">
        <f>PRODUCT($AE$3:$AE2408)</f>
        <v>1.549318229084294</v>
      </c>
      <c r="AG2408" s="120">
        <f>(POWER(AF2408,1/COUNTA($J$3:$J2408))-1)*360/28</f>
        <v>0.10870794921864459</v>
      </c>
    </row>
    <row r="2409" spans="20:33" x14ac:dyDescent="0.25">
      <c r="T2409" s="4">
        <f t="shared" si="381"/>
        <v>0.11244999999999999</v>
      </c>
      <c r="U2409" s="55">
        <f t="shared" si="382"/>
        <v>0</v>
      </c>
      <c r="V2409" s="55">
        <f t="shared" si="383"/>
        <v>0</v>
      </c>
      <c r="Y2409" s="55">
        <f t="shared" si="384"/>
        <v>0</v>
      </c>
      <c r="Z2409" s="55">
        <f t="shared" si="385"/>
        <v>0</v>
      </c>
      <c r="AA2409" s="55">
        <f t="shared" si="386"/>
        <v>9108916.2369551975</v>
      </c>
      <c r="AB2409" s="55">
        <f t="shared" si="387"/>
        <v>-9712254.5492930785</v>
      </c>
      <c r="AC2409" s="55">
        <f t="shared" si="388"/>
        <v>-603338.31233788095</v>
      </c>
      <c r="AD2409" s="55">
        <f t="shared" si="389"/>
        <v>0</v>
      </c>
      <c r="AE2409" s="14">
        <f t="shared" si="390"/>
        <v>1</v>
      </c>
      <c r="AF2409" s="14">
        <f>PRODUCT($AE$3:$AE2409)</f>
        <v>1.549318229084294</v>
      </c>
      <c r="AG2409" s="120">
        <f>(POWER(AF2409,1/COUNTA($J$3:$J2409))-1)*360/28</f>
        <v>0.10870794921864459</v>
      </c>
    </row>
    <row r="2410" spans="20:33" x14ac:dyDescent="0.25">
      <c r="T2410" s="4">
        <f t="shared" si="381"/>
        <v>0.11244999999999999</v>
      </c>
      <c r="U2410" s="55">
        <f t="shared" si="382"/>
        <v>0</v>
      </c>
      <c r="V2410" s="55">
        <f t="shared" si="383"/>
        <v>0</v>
      </c>
      <c r="Y2410" s="55">
        <f t="shared" si="384"/>
        <v>0</v>
      </c>
      <c r="Z2410" s="55">
        <f t="shared" si="385"/>
        <v>0</v>
      </c>
      <c r="AA2410" s="55">
        <f t="shared" si="386"/>
        <v>9108916.2369551975</v>
      </c>
      <c r="AB2410" s="55">
        <f t="shared" si="387"/>
        <v>-9712254.5492930785</v>
      </c>
      <c r="AC2410" s="55">
        <f t="shared" si="388"/>
        <v>-603338.31233788095</v>
      </c>
      <c r="AD2410" s="55">
        <f t="shared" si="389"/>
        <v>0</v>
      </c>
      <c r="AE2410" s="14">
        <f t="shared" si="390"/>
        <v>1</v>
      </c>
      <c r="AF2410" s="14">
        <f>PRODUCT($AE$3:$AE2410)</f>
        <v>1.549318229084294</v>
      </c>
      <c r="AG2410" s="120">
        <f>(POWER(AF2410,1/COUNTA($J$3:$J2410))-1)*360/28</f>
        <v>0.10870794921864459</v>
      </c>
    </row>
    <row r="2411" spans="20:33" x14ac:dyDescent="0.25">
      <c r="T2411" s="4">
        <f t="shared" si="381"/>
        <v>0.11244999999999999</v>
      </c>
      <c r="U2411" s="55">
        <f t="shared" si="382"/>
        <v>0</v>
      </c>
      <c r="V2411" s="55">
        <f t="shared" si="383"/>
        <v>0</v>
      </c>
      <c r="Y2411" s="55">
        <f t="shared" si="384"/>
        <v>0</v>
      </c>
      <c r="Z2411" s="55">
        <f t="shared" si="385"/>
        <v>0</v>
      </c>
      <c r="AA2411" s="55">
        <f t="shared" si="386"/>
        <v>9108916.2369551975</v>
      </c>
      <c r="AB2411" s="55">
        <f t="shared" si="387"/>
        <v>-9712254.5492930785</v>
      </c>
      <c r="AC2411" s="55">
        <f t="shared" si="388"/>
        <v>-603338.31233788095</v>
      </c>
      <c r="AD2411" s="55">
        <f t="shared" si="389"/>
        <v>0</v>
      </c>
      <c r="AE2411" s="14">
        <f t="shared" si="390"/>
        <v>1</v>
      </c>
      <c r="AF2411" s="14">
        <f>PRODUCT($AE$3:$AE2411)</f>
        <v>1.549318229084294</v>
      </c>
      <c r="AG2411" s="120">
        <f>(POWER(AF2411,1/COUNTA($J$3:$J2411))-1)*360/28</f>
        <v>0.10870794921864459</v>
      </c>
    </row>
    <row r="2412" spans="20:33" x14ac:dyDescent="0.25">
      <c r="T2412" s="4">
        <f t="shared" si="381"/>
        <v>0.11244999999999999</v>
      </c>
      <c r="U2412" s="55">
        <f t="shared" si="382"/>
        <v>0</v>
      </c>
      <c r="V2412" s="55">
        <f t="shared" si="383"/>
        <v>0</v>
      </c>
      <c r="Y2412" s="55">
        <f t="shared" si="384"/>
        <v>0</v>
      </c>
      <c r="Z2412" s="55">
        <f t="shared" si="385"/>
        <v>0</v>
      </c>
      <c r="AA2412" s="55">
        <f t="shared" si="386"/>
        <v>9108916.2369551975</v>
      </c>
      <c r="AB2412" s="55">
        <f t="shared" si="387"/>
        <v>-9712254.5492930785</v>
      </c>
      <c r="AC2412" s="55">
        <f t="shared" si="388"/>
        <v>-603338.31233788095</v>
      </c>
      <c r="AD2412" s="55">
        <f t="shared" si="389"/>
        <v>0</v>
      </c>
      <c r="AE2412" s="14">
        <f t="shared" si="390"/>
        <v>1</v>
      </c>
      <c r="AF2412" s="14">
        <f>PRODUCT($AE$3:$AE2412)</f>
        <v>1.549318229084294</v>
      </c>
      <c r="AG2412" s="120">
        <f>(POWER(AF2412,1/COUNTA($J$3:$J2412))-1)*360/28</f>
        <v>0.10870794921864459</v>
      </c>
    </row>
    <row r="2413" spans="20:33" x14ac:dyDescent="0.25">
      <c r="T2413" s="4">
        <f t="shared" si="381"/>
        <v>0.11244999999999999</v>
      </c>
      <c r="U2413" s="55">
        <f t="shared" si="382"/>
        <v>0</v>
      </c>
      <c r="V2413" s="55">
        <f t="shared" si="383"/>
        <v>0</v>
      </c>
      <c r="Y2413" s="55">
        <f t="shared" si="384"/>
        <v>0</v>
      </c>
      <c r="Z2413" s="55">
        <f t="shared" si="385"/>
        <v>0</v>
      </c>
      <c r="AA2413" s="55">
        <f t="shared" si="386"/>
        <v>9108916.2369551975</v>
      </c>
      <c r="AB2413" s="55">
        <f t="shared" si="387"/>
        <v>-9712254.5492930785</v>
      </c>
      <c r="AC2413" s="55">
        <f t="shared" si="388"/>
        <v>-603338.31233788095</v>
      </c>
      <c r="AD2413" s="55">
        <f t="shared" si="389"/>
        <v>0</v>
      </c>
      <c r="AE2413" s="14">
        <f t="shared" si="390"/>
        <v>1</v>
      </c>
      <c r="AF2413" s="14">
        <f>PRODUCT($AE$3:$AE2413)</f>
        <v>1.549318229084294</v>
      </c>
      <c r="AG2413" s="120">
        <f>(POWER(AF2413,1/COUNTA($J$3:$J2413))-1)*360/28</f>
        <v>0.10870794921864459</v>
      </c>
    </row>
    <row r="2414" spans="20:33" x14ac:dyDescent="0.25">
      <c r="T2414" s="4">
        <f t="shared" si="381"/>
        <v>0.11244999999999999</v>
      </c>
      <c r="U2414" s="55">
        <f t="shared" si="382"/>
        <v>0</v>
      </c>
      <c r="V2414" s="55">
        <f t="shared" si="383"/>
        <v>0</v>
      </c>
      <c r="Y2414" s="55">
        <f t="shared" si="384"/>
        <v>0</v>
      </c>
      <c r="Z2414" s="55">
        <f t="shared" si="385"/>
        <v>0</v>
      </c>
      <c r="AA2414" s="55">
        <f t="shared" si="386"/>
        <v>9108916.2369551975</v>
      </c>
      <c r="AB2414" s="55">
        <f t="shared" si="387"/>
        <v>-9712254.5492930785</v>
      </c>
      <c r="AC2414" s="55">
        <f t="shared" si="388"/>
        <v>-603338.31233788095</v>
      </c>
      <c r="AD2414" s="55">
        <f t="shared" si="389"/>
        <v>0</v>
      </c>
      <c r="AE2414" s="14">
        <f t="shared" si="390"/>
        <v>1</v>
      </c>
      <c r="AF2414" s="14">
        <f>PRODUCT($AE$3:$AE2414)</f>
        <v>1.549318229084294</v>
      </c>
      <c r="AG2414" s="120">
        <f>(POWER(AF2414,1/COUNTA($J$3:$J2414))-1)*360/28</f>
        <v>0.10870794921864459</v>
      </c>
    </row>
    <row r="2415" spans="20:33" x14ac:dyDescent="0.25">
      <c r="T2415" s="4">
        <f t="shared" si="381"/>
        <v>0.11244999999999999</v>
      </c>
      <c r="U2415" s="55">
        <f t="shared" si="382"/>
        <v>0</v>
      </c>
      <c r="V2415" s="55">
        <f t="shared" si="383"/>
        <v>0</v>
      </c>
      <c r="Y2415" s="55">
        <f t="shared" si="384"/>
        <v>0</v>
      </c>
      <c r="Z2415" s="55">
        <f t="shared" si="385"/>
        <v>0</v>
      </c>
      <c r="AA2415" s="55">
        <f t="shared" si="386"/>
        <v>9108916.2369551975</v>
      </c>
      <c r="AB2415" s="55">
        <f t="shared" si="387"/>
        <v>-9712254.5492930785</v>
      </c>
      <c r="AC2415" s="55">
        <f t="shared" si="388"/>
        <v>-603338.31233788095</v>
      </c>
      <c r="AD2415" s="55">
        <f t="shared" si="389"/>
        <v>0</v>
      </c>
      <c r="AE2415" s="14">
        <f t="shared" si="390"/>
        <v>1</v>
      </c>
      <c r="AF2415" s="14">
        <f>PRODUCT($AE$3:$AE2415)</f>
        <v>1.549318229084294</v>
      </c>
      <c r="AG2415" s="120">
        <f>(POWER(AF2415,1/COUNTA($J$3:$J2415))-1)*360/28</f>
        <v>0.10870794921864459</v>
      </c>
    </row>
    <row r="2416" spans="20:33" x14ac:dyDescent="0.25">
      <c r="T2416" s="4">
        <f t="shared" si="381"/>
        <v>0.11244999999999999</v>
      </c>
      <c r="U2416" s="55">
        <f t="shared" si="382"/>
        <v>0</v>
      </c>
      <c r="V2416" s="55">
        <f t="shared" si="383"/>
        <v>0</v>
      </c>
      <c r="Y2416" s="55">
        <f t="shared" si="384"/>
        <v>0</v>
      </c>
      <c r="Z2416" s="55">
        <f t="shared" si="385"/>
        <v>0</v>
      </c>
      <c r="AA2416" s="55">
        <f t="shared" si="386"/>
        <v>9108916.2369551975</v>
      </c>
      <c r="AB2416" s="55">
        <f t="shared" si="387"/>
        <v>-9712254.5492930785</v>
      </c>
      <c r="AC2416" s="55">
        <f t="shared" si="388"/>
        <v>-603338.31233788095</v>
      </c>
      <c r="AD2416" s="55">
        <f t="shared" si="389"/>
        <v>0</v>
      </c>
      <c r="AE2416" s="14">
        <f t="shared" si="390"/>
        <v>1</v>
      </c>
      <c r="AF2416" s="14">
        <f>PRODUCT($AE$3:$AE2416)</f>
        <v>1.549318229084294</v>
      </c>
      <c r="AG2416" s="120">
        <f>(POWER(AF2416,1/COUNTA($J$3:$J2416))-1)*360/28</f>
        <v>0.10870794921864459</v>
      </c>
    </row>
    <row r="2417" spans="20:33" x14ac:dyDescent="0.25">
      <c r="T2417" s="4">
        <f t="shared" si="381"/>
        <v>0.11244999999999999</v>
      </c>
      <c r="U2417" s="55">
        <f t="shared" si="382"/>
        <v>0</v>
      </c>
      <c r="V2417" s="55">
        <f t="shared" si="383"/>
        <v>0</v>
      </c>
      <c r="Y2417" s="55">
        <f t="shared" si="384"/>
        <v>0</v>
      </c>
      <c r="Z2417" s="55">
        <f t="shared" si="385"/>
        <v>0</v>
      </c>
      <c r="AA2417" s="55">
        <f t="shared" si="386"/>
        <v>9108916.2369551975</v>
      </c>
      <c r="AB2417" s="55">
        <f t="shared" si="387"/>
        <v>-9712254.5492930785</v>
      </c>
      <c r="AC2417" s="55">
        <f t="shared" si="388"/>
        <v>-603338.31233788095</v>
      </c>
      <c r="AD2417" s="55">
        <f t="shared" si="389"/>
        <v>0</v>
      </c>
      <c r="AE2417" s="14">
        <f t="shared" si="390"/>
        <v>1</v>
      </c>
      <c r="AF2417" s="14">
        <f>PRODUCT($AE$3:$AE2417)</f>
        <v>1.549318229084294</v>
      </c>
      <c r="AG2417" s="120">
        <f>(POWER(AF2417,1/COUNTA($J$3:$J2417))-1)*360/28</f>
        <v>0.10870794921864459</v>
      </c>
    </row>
    <row r="2418" spans="20:33" x14ac:dyDescent="0.25">
      <c r="T2418" s="4">
        <f t="shared" si="381"/>
        <v>0.11244999999999999</v>
      </c>
      <c r="U2418" s="55">
        <f t="shared" si="382"/>
        <v>0</v>
      </c>
      <c r="V2418" s="55">
        <f t="shared" si="383"/>
        <v>0</v>
      </c>
      <c r="Y2418" s="55">
        <f t="shared" si="384"/>
        <v>0</v>
      </c>
      <c r="Z2418" s="55">
        <f t="shared" si="385"/>
        <v>0</v>
      </c>
      <c r="AA2418" s="55">
        <f t="shared" si="386"/>
        <v>9108916.2369551975</v>
      </c>
      <c r="AB2418" s="55">
        <f t="shared" si="387"/>
        <v>-9712254.5492930785</v>
      </c>
      <c r="AC2418" s="55">
        <f t="shared" si="388"/>
        <v>-603338.31233788095</v>
      </c>
      <c r="AD2418" s="55">
        <f t="shared" si="389"/>
        <v>0</v>
      </c>
      <c r="AE2418" s="14">
        <f t="shared" si="390"/>
        <v>1</v>
      </c>
      <c r="AF2418" s="14">
        <f>PRODUCT($AE$3:$AE2418)</f>
        <v>1.549318229084294</v>
      </c>
      <c r="AG2418" s="120">
        <f>(POWER(AF2418,1/COUNTA($J$3:$J2418))-1)*360/28</f>
        <v>0.10870794921864459</v>
      </c>
    </row>
    <row r="2419" spans="20:33" x14ac:dyDescent="0.25">
      <c r="T2419" s="4">
        <f t="shared" si="381"/>
        <v>0.11244999999999999</v>
      </c>
      <c r="U2419" s="55">
        <f t="shared" si="382"/>
        <v>0</v>
      </c>
      <c r="V2419" s="55">
        <f t="shared" si="383"/>
        <v>0</v>
      </c>
      <c r="Y2419" s="55">
        <f t="shared" si="384"/>
        <v>0</v>
      </c>
      <c r="Z2419" s="55">
        <f t="shared" si="385"/>
        <v>0</v>
      </c>
      <c r="AA2419" s="55">
        <f t="shared" si="386"/>
        <v>9108916.2369551975</v>
      </c>
      <c r="AB2419" s="55">
        <f t="shared" si="387"/>
        <v>-9712254.5492930785</v>
      </c>
      <c r="AC2419" s="55">
        <f t="shared" si="388"/>
        <v>-603338.31233788095</v>
      </c>
      <c r="AD2419" s="55">
        <f t="shared" si="389"/>
        <v>0</v>
      </c>
      <c r="AE2419" s="14">
        <f t="shared" si="390"/>
        <v>1</v>
      </c>
      <c r="AF2419" s="14">
        <f>PRODUCT($AE$3:$AE2419)</f>
        <v>1.549318229084294</v>
      </c>
      <c r="AG2419" s="120">
        <f>(POWER(AF2419,1/COUNTA($J$3:$J2419))-1)*360/28</f>
        <v>0.10870794921864459</v>
      </c>
    </row>
    <row r="2420" spans="20:33" x14ac:dyDescent="0.25">
      <c r="T2420" s="4">
        <f t="shared" si="381"/>
        <v>0.11244999999999999</v>
      </c>
      <c r="U2420" s="55">
        <f t="shared" si="382"/>
        <v>0</v>
      </c>
      <c r="V2420" s="55">
        <f t="shared" si="383"/>
        <v>0</v>
      </c>
      <c r="Y2420" s="55">
        <f t="shared" si="384"/>
        <v>0</v>
      </c>
      <c r="Z2420" s="55">
        <f t="shared" si="385"/>
        <v>0</v>
      </c>
      <c r="AA2420" s="55">
        <f t="shared" si="386"/>
        <v>9108916.2369551975</v>
      </c>
      <c r="AB2420" s="55">
        <f t="shared" si="387"/>
        <v>-9712254.5492930785</v>
      </c>
      <c r="AC2420" s="55">
        <f t="shared" si="388"/>
        <v>-603338.31233788095</v>
      </c>
      <c r="AD2420" s="55">
        <f t="shared" si="389"/>
        <v>0</v>
      </c>
      <c r="AE2420" s="14">
        <f t="shared" si="390"/>
        <v>1</v>
      </c>
      <c r="AF2420" s="14">
        <f>PRODUCT($AE$3:$AE2420)</f>
        <v>1.549318229084294</v>
      </c>
      <c r="AG2420" s="120">
        <f>(POWER(AF2420,1/COUNTA($J$3:$J2420))-1)*360/28</f>
        <v>0.10870794921864459</v>
      </c>
    </row>
    <row r="2421" spans="20:33" x14ac:dyDescent="0.25">
      <c r="T2421" s="4">
        <f t="shared" si="381"/>
        <v>0.11244999999999999</v>
      </c>
      <c r="U2421" s="55">
        <f t="shared" si="382"/>
        <v>0</v>
      </c>
      <c r="V2421" s="55">
        <f t="shared" si="383"/>
        <v>0</v>
      </c>
      <c r="Y2421" s="55">
        <f t="shared" si="384"/>
        <v>0</v>
      </c>
      <c r="Z2421" s="55">
        <f t="shared" si="385"/>
        <v>0</v>
      </c>
      <c r="AA2421" s="55">
        <f t="shared" si="386"/>
        <v>9108916.2369551975</v>
      </c>
      <c r="AB2421" s="55">
        <f t="shared" si="387"/>
        <v>-9712254.5492930785</v>
      </c>
      <c r="AC2421" s="55">
        <f t="shared" si="388"/>
        <v>-603338.31233788095</v>
      </c>
      <c r="AD2421" s="55">
        <f t="shared" si="389"/>
        <v>0</v>
      </c>
      <c r="AE2421" s="14">
        <f t="shared" si="390"/>
        <v>1</v>
      </c>
      <c r="AF2421" s="14">
        <f>PRODUCT($AE$3:$AE2421)</f>
        <v>1.549318229084294</v>
      </c>
      <c r="AG2421" s="120">
        <f>(POWER(AF2421,1/COUNTA($J$3:$J2421))-1)*360/28</f>
        <v>0.10870794921864459</v>
      </c>
    </row>
    <row r="2422" spans="20:33" x14ac:dyDescent="0.25">
      <c r="T2422" s="4">
        <f t="shared" si="381"/>
        <v>0.11244999999999999</v>
      </c>
      <c r="U2422" s="55">
        <f t="shared" si="382"/>
        <v>0</v>
      </c>
      <c r="V2422" s="55">
        <f t="shared" si="383"/>
        <v>0</v>
      </c>
      <c r="Y2422" s="55">
        <f t="shared" si="384"/>
        <v>0</v>
      </c>
      <c r="Z2422" s="55">
        <f t="shared" si="385"/>
        <v>0</v>
      </c>
      <c r="AA2422" s="55">
        <f t="shared" si="386"/>
        <v>9108916.2369551975</v>
      </c>
      <c r="AB2422" s="55">
        <f t="shared" si="387"/>
        <v>-9712254.5492930785</v>
      </c>
      <c r="AC2422" s="55">
        <f t="shared" si="388"/>
        <v>-603338.31233788095</v>
      </c>
      <c r="AD2422" s="55">
        <f t="shared" si="389"/>
        <v>0</v>
      </c>
      <c r="AE2422" s="14">
        <f t="shared" si="390"/>
        <v>1</v>
      </c>
      <c r="AF2422" s="14">
        <f>PRODUCT($AE$3:$AE2422)</f>
        <v>1.549318229084294</v>
      </c>
      <c r="AG2422" s="120">
        <f>(POWER(AF2422,1/COUNTA($J$3:$J2422))-1)*360/28</f>
        <v>0.10870794921864459</v>
      </c>
    </row>
    <row r="2423" spans="20:33" x14ac:dyDescent="0.25">
      <c r="T2423" s="4">
        <f t="shared" si="381"/>
        <v>0.11244999999999999</v>
      </c>
      <c r="U2423" s="55">
        <f t="shared" si="382"/>
        <v>0</v>
      </c>
      <c r="V2423" s="55">
        <f t="shared" si="383"/>
        <v>0</v>
      </c>
      <c r="Y2423" s="55">
        <f t="shared" si="384"/>
        <v>0</v>
      </c>
      <c r="Z2423" s="55">
        <f t="shared" si="385"/>
        <v>0</v>
      </c>
      <c r="AA2423" s="55">
        <f t="shared" si="386"/>
        <v>9108916.2369551975</v>
      </c>
      <c r="AB2423" s="55">
        <f t="shared" si="387"/>
        <v>-9712254.5492930785</v>
      </c>
      <c r="AC2423" s="55">
        <f t="shared" si="388"/>
        <v>-603338.31233788095</v>
      </c>
      <c r="AD2423" s="55">
        <f t="shared" si="389"/>
        <v>0</v>
      </c>
      <c r="AE2423" s="14">
        <f t="shared" si="390"/>
        <v>1</v>
      </c>
      <c r="AF2423" s="14">
        <f>PRODUCT($AE$3:$AE2423)</f>
        <v>1.549318229084294</v>
      </c>
      <c r="AG2423" s="120">
        <f>(POWER(AF2423,1/COUNTA($J$3:$J2423))-1)*360/28</f>
        <v>0.10870794921864459</v>
      </c>
    </row>
    <row r="2424" spans="20:33" x14ac:dyDescent="0.25">
      <c r="T2424" s="4">
        <f t="shared" ref="T2424:T2487" si="391">_xlfn.IFNA(INDEX($E$6:$E$24,MATCH($K2424,$C$6:$C$24,1))/100,$D$1/100)</f>
        <v>0.11244999999999999</v>
      </c>
      <c r="U2424" s="55">
        <f t="shared" ref="U2424:U2487" si="392">(-1*S2424)*T2424*Q2424/360</f>
        <v>0</v>
      </c>
      <c r="V2424" s="55">
        <f t="shared" si="383"/>
        <v>0</v>
      </c>
      <c r="Y2424" s="55">
        <f t="shared" si="384"/>
        <v>0</v>
      </c>
      <c r="Z2424" s="55">
        <f t="shared" si="385"/>
        <v>0</v>
      </c>
      <c r="AA2424" s="55">
        <f t="shared" si="386"/>
        <v>9108916.2369551975</v>
      </c>
      <c r="AB2424" s="55">
        <f t="shared" si="387"/>
        <v>-9712254.5492930785</v>
      </c>
      <c r="AC2424" s="55">
        <f t="shared" si="388"/>
        <v>-603338.31233788095</v>
      </c>
      <c r="AD2424" s="55">
        <f t="shared" si="389"/>
        <v>0</v>
      </c>
      <c r="AE2424" s="14">
        <f t="shared" si="390"/>
        <v>1</v>
      </c>
      <c r="AF2424" s="14">
        <f>PRODUCT($AE$3:$AE2424)</f>
        <v>1.549318229084294</v>
      </c>
      <c r="AG2424" s="120">
        <f>(POWER(AF2424,1/COUNTA($J$3:$J2424))-1)*360/28</f>
        <v>0.10870794921864459</v>
      </c>
    </row>
    <row r="2425" spans="20:33" x14ac:dyDescent="0.25">
      <c r="T2425" s="4">
        <f t="shared" si="391"/>
        <v>0.11244999999999999</v>
      </c>
      <c r="U2425" s="55">
        <f t="shared" si="392"/>
        <v>0</v>
      </c>
      <c r="V2425" s="55">
        <f t="shared" si="383"/>
        <v>0</v>
      </c>
      <c r="Y2425" s="55">
        <f t="shared" si="384"/>
        <v>0</v>
      </c>
      <c r="Z2425" s="55">
        <f t="shared" si="385"/>
        <v>0</v>
      </c>
      <c r="AA2425" s="55">
        <f t="shared" si="386"/>
        <v>9108916.2369551975</v>
      </c>
      <c r="AB2425" s="55">
        <f t="shared" si="387"/>
        <v>-9712254.5492930785</v>
      </c>
      <c r="AC2425" s="55">
        <f t="shared" si="388"/>
        <v>-603338.31233788095</v>
      </c>
      <c r="AD2425" s="55">
        <f t="shared" si="389"/>
        <v>0</v>
      </c>
      <c r="AE2425" s="14">
        <f t="shared" si="390"/>
        <v>1</v>
      </c>
      <c r="AF2425" s="14">
        <f>PRODUCT($AE$3:$AE2425)</f>
        <v>1.549318229084294</v>
      </c>
      <c r="AG2425" s="120">
        <f>(POWER(AF2425,1/COUNTA($J$3:$J2425))-1)*360/28</f>
        <v>0.10870794921864459</v>
      </c>
    </row>
    <row r="2426" spans="20:33" x14ac:dyDescent="0.25">
      <c r="T2426" s="4">
        <f t="shared" si="391"/>
        <v>0.11244999999999999</v>
      </c>
      <c r="U2426" s="55">
        <f t="shared" si="392"/>
        <v>0</v>
      </c>
      <c r="V2426" s="55">
        <f t="shared" si="383"/>
        <v>0</v>
      </c>
      <c r="Y2426" s="55">
        <f t="shared" si="384"/>
        <v>0</v>
      </c>
      <c r="Z2426" s="55">
        <f t="shared" si="385"/>
        <v>0</v>
      </c>
      <c r="AA2426" s="55">
        <f t="shared" si="386"/>
        <v>9108916.2369551975</v>
      </c>
      <c r="AB2426" s="55">
        <f t="shared" si="387"/>
        <v>-9712254.5492930785</v>
      </c>
      <c r="AC2426" s="55">
        <f t="shared" si="388"/>
        <v>-603338.31233788095</v>
      </c>
      <c r="AD2426" s="55">
        <f t="shared" si="389"/>
        <v>0</v>
      </c>
      <c r="AE2426" s="14">
        <f t="shared" si="390"/>
        <v>1</v>
      </c>
      <c r="AF2426" s="14">
        <f>PRODUCT($AE$3:$AE2426)</f>
        <v>1.549318229084294</v>
      </c>
      <c r="AG2426" s="120">
        <f>(POWER(AF2426,1/COUNTA($J$3:$J2426))-1)*360/28</f>
        <v>0.10870794921864459</v>
      </c>
    </row>
    <row r="2427" spans="20:33" x14ac:dyDescent="0.25">
      <c r="T2427" s="4">
        <f t="shared" si="391"/>
        <v>0.11244999999999999</v>
      </c>
      <c r="U2427" s="55">
        <f t="shared" si="392"/>
        <v>0</v>
      </c>
      <c r="V2427" s="55">
        <f t="shared" si="383"/>
        <v>0</v>
      </c>
      <c r="Y2427" s="55">
        <f t="shared" si="384"/>
        <v>0</v>
      </c>
      <c r="Z2427" s="55">
        <f t="shared" si="385"/>
        <v>0</v>
      </c>
      <c r="AA2427" s="55">
        <f t="shared" si="386"/>
        <v>9108916.2369551975</v>
      </c>
      <c r="AB2427" s="55">
        <f t="shared" si="387"/>
        <v>-9712254.5492930785</v>
      </c>
      <c r="AC2427" s="55">
        <f t="shared" si="388"/>
        <v>-603338.31233788095</v>
      </c>
      <c r="AD2427" s="55">
        <f t="shared" si="389"/>
        <v>0</v>
      </c>
      <c r="AE2427" s="14">
        <f t="shared" si="390"/>
        <v>1</v>
      </c>
      <c r="AF2427" s="14">
        <f>PRODUCT($AE$3:$AE2427)</f>
        <v>1.549318229084294</v>
      </c>
      <c r="AG2427" s="120">
        <f>(POWER(AF2427,1/COUNTA($J$3:$J2427))-1)*360/28</f>
        <v>0.10870794921864459</v>
      </c>
    </row>
    <row r="2428" spans="20:33" x14ac:dyDescent="0.25">
      <c r="T2428" s="4">
        <f t="shared" si="391"/>
        <v>0.11244999999999999</v>
      </c>
      <c r="U2428" s="55">
        <f t="shared" si="392"/>
        <v>0</v>
      </c>
      <c r="V2428" s="55">
        <f t="shared" si="383"/>
        <v>0</v>
      </c>
      <c r="Y2428" s="55">
        <f t="shared" si="384"/>
        <v>0</v>
      </c>
      <c r="Z2428" s="55">
        <f t="shared" si="385"/>
        <v>0</v>
      </c>
      <c r="AA2428" s="55">
        <f t="shared" si="386"/>
        <v>9108916.2369551975</v>
      </c>
      <c r="AB2428" s="55">
        <f t="shared" si="387"/>
        <v>-9712254.5492930785</v>
      </c>
      <c r="AC2428" s="55">
        <f t="shared" si="388"/>
        <v>-603338.31233788095</v>
      </c>
      <c r="AD2428" s="55">
        <f t="shared" si="389"/>
        <v>0</v>
      </c>
      <c r="AE2428" s="14">
        <f t="shared" si="390"/>
        <v>1</v>
      </c>
      <c r="AF2428" s="14">
        <f>PRODUCT($AE$3:$AE2428)</f>
        <v>1.549318229084294</v>
      </c>
      <c r="AG2428" s="120">
        <f>(POWER(AF2428,1/COUNTA($J$3:$J2428))-1)*360/28</f>
        <v>0.10870794921864459</v>
      </c>
    </row>
    <row r="2429" spans="20:33" x14ac:dyDescent="0.25">
      <c r="T2429" s="4">
        <f t="shared" si="391"/>
        <v>0.11244999999999999</v>
      </c>
      <c r="U2429" s="55">
        <f t="shared" si="392"/>
        <v>0</v>
      </c>
      <c r="V2429" s="55">
        <f t="shared" si="383"/>
        <v>0</v>
      </c>
      <c r="Y2429" s="55">
        <f t="shared" si="384"/>
        <v>0</v>
      </c>
      <c r="Z2429" s="55">
        <f t="shared" si="385"/>
        <v>0</v>
      </c>
      <c r="AA2429" s="55">
        <f t="shared" si="386"/>
        <v>9108916.2369551975</v>
      </c>
      <c r="AB2429" s="55">
        <f t="shared" si="387"/>
        <v>-9712254.5492930785</v>
      </c>
      <c r="AC2429" s="55">
        <f t="shared" si="388"/>
        <v>-603338.31233788095</v>
      </c>
      <c r="AD2429" s="55">
        <f t="shared" si="389"/>
        <v>0</v>
      </c>
      <c r="AE2429" s="14">
        <f t="shared" si="390"/>
        <v>1</v>
      </c>
      <c r="AF2429" s="14">
        <f>PRODUCT($AE$3:$AE2429)</f>
        <v>1.549318229084294</v>
      </c>
      <c r="AG2429" s="120">
        <f>(POWER(AF2429,1/COUNTA($J$3:$J2429))-1)*360/28</f>
        <v>0.10870794921864459</v>
      </c>
    </row>
    <row r="2430" spans="20:33" x14ac:dyDescent="0.25">
      <c r="T2430" s="4">
        <f t="shared" si="391"/>
        <v>0.11244999999999999</v>
      </c>
      <c r="U2430" s="55">
        <f t="shared" si="392"/>
        <v>0</v>
      </c>
      <c r="V2430" s="55">
        <f t="shared" si="383"/>
        <v>0</v>
      </c>
      <c r="Y2430" s="55">
        <f t="shared" si="384"/>
        <v>0</v>
      </c>
      <c r="Z2430" s="55">
        <f t="shared" si="385"/>
        <v>0</v>
      </c>
      <c r="AA2430" s="55">
        <f t="shared" si="386"/>
        <v>9108916.2369551975</v>
      </c>
      <c r="AB2430" s="55">
        <f t="shared" si="387"/>
        <v>-9712254.5492930785</v>
      </c>
      <c r="AC2430" s="55">
        <f t="shared" si="388"/>
        <v>-603338.31233788095</v>
      </c>
      <c r="AD2430" s="55">
        <f t="shared" si="389"/>
        <v>0</v>
      </c>
      <c r="AE2430" s="14">
        <f t="shared" si="390"/>
        <v>1</v>
      </c>
      <c r="AF2430" s="14">
        <f>PRODUCT($AE$3:$AE2430)</f>
        <v>1.549318229084294</v>
      </c>
      <c r="AG2430" s="120">
        <f>(POWER(AF2430,1/COUNTA($J$3:$J2430))-1)*360/28</f>
        <v>0.10870794921864459</v>
      </c>
    </row>
    <row r="2431" spans="20:33" x14ac:dyDescent="0.25">
      <c r="T2431" s="4">
        <f t="shared" si="391"/>
        <v>0.11244999999999999</v>
      </c>
      <c r="U2431" s="55">
        <f t="shared" si="392"/>
        <v>0</v>
      </c>
      <c r="V2431" s="55">
        <f t="shared" si="383"/>
        <v>0</v>
      </c>
      <c r="Y2431" s="55">
        <f t="shared" si="384"/>
        <v>0</v>
      </c>
      <c r="Z2431" s="55">
        <f t="shared" si="385"/>
        <v>0</v>
      </c>
      <c r="AA2431" s="55">
        <f t="shared" si="386"/>
        <v>9108916.2369551975</v>
      </c>
      <c r="AB2431" s="55">
        <f t="shared" si="387"/>
        <v>-9712254.5492930785</v>
      </c>
      <c r="AC2431" s="55">
        <f t="shared" si="388"/>
        <v>-603338.31233788095</v>
      </c>
      <c r="AD2431" s="55">
        <f t="shared" si="389"/>
        <v>0</v>
      </c>
      <c r="AE2431" s="14">
        <f t="shared" si="390"/>
        <v>1</v>
      </c>
      <c r="AF2431" s="14">
        <f>PRODUCT($AE$3:$AE2431)</f>
        <v>1.549318229084294</v>
      </c>
      <c r="AG2431" s="120">
        <f>(POWER(AF2431,1/COUNTA($J$3:$J2431))-1)*360/28</f>
        <v>0.10870794921864459</v>
      </c>
    </row>
    <row r="2432" spans="20:33" x14ac:dyDescent="0.25">
      <c r="T2432" s="4">
        <f t="shared" si="391"/>
        <v>0.11244999999999999</v>
      </c>
      <c r="U2432" s="55">
        <f t="shared" si="392"/>
        <v>0</v>
      </c>
      <c r="V2432" s="55">
        <f t="shared" si="383"/>
        <v>0</v>
      </c>
      <c r="Y2432" s="55">
        <f t="shared" si="384"/>
        <v>0</v>
      </c>
      <c r="Z2432" s="55">
        <f t="shared" si="385"/>
        <v>0</v>
      </c>
      <c r="AA2432" s="55">
        <f t="shared" si="386"/>
        <v>9108916.2369551975</v>
      </c>
      <c r="AB2432" s="55">
        <f t="shared" si="387"/>
        <v>-9712254.5492930785</v>
      </c>
      <c r="AC2432" s="55">
        <f t="shared" si="388"/>
        <v>-603338.31233788095</v>
      </c>
      <c r="AD2432" s="55">
        <f t="shared" si="389"/>
        <v>0</v>
      </c>
      <c r="AE2432" s="14">
        <f t="shared" si="390"/>
        <v>1</v>
      </c>
      <c r="AF2432" s="14">
        <f>PRODUCT($AE$3:$AE2432)</f>
        <v>1.549318229084294</v>
      </c>
      <c r="AG2432" s="120">
        <f>(POWER(AF2432,1/COUNTA($J$3:$J2432))-1)*360/28</f>
        <v>0.10870794921864459</v>
      </c>
    </row>
    <row r="2433" spans="20:33" x14ac:dyDescent="0.25">
      <c r="T2433" s="4">
        <f t="shared" si="391"/>
        <v>0.11244999999999999</v>
      </c>
      <c r="U2433" s="55">
        <f t="shared" si="392"/>
        <v>0</v>
      </c>
      <c r="V2433" s="55">
        <f t="shared" si="383"/>
        <v>0</v>
      </c>
      <c r="Y2433" s="55">
        <f t="shared" si="384"/>
        <v>0</v>
      </c>
      <c r="Z2433" s="55">
        <f t="shared" si="385"/>
        <v>0</v>
      </c>
      <c r="AA2433" s="55">
        <f t="shared" si="386"/>
        <v>9108916.2369551975</v>
      </c>
      <c r="AB2433" s="55">
        <f t="shared" si="387"/>
        <v>-9712254.5492930785</v>
      </c>
      <c r="AC2433" s="55">
        <f t="shared" si="388"/>
        <v>-603338.31233788095</v>
      </c>
      <c r="AD2433" s="55">
        <f t="shared" si="389"/>
        <v>0</v>
      </c>
      <c r="AE2433" s="14">
        <f t="shared" si="390"/>
        <v>1</v>
      </c>
      <c r="AF2433" s="14">
        <f>PRODUCT($AE$3:$AE2433)</f>
        <v>1.549318229084294</v>
      </c>
      <c r="AG2433" s="120">
        <f>(POWER(AF2433,1/COUNTA($J$3:$J2433))-1)*360/28</f>
        <v>0.10870794921864459</v>
      </c>
    </row>
    <row r="2434" spans="20:33" x14ac:dyDescent="0.25">
      <c r="T2434" s="4">
        <f t="shared" si="391"/>
        <v>0.11244999999999999</v>
      </c>
      <c r="U2434" s="55">
        <f t="shared" si="392"/>
        <v>0</v>
      </c>
      <c r="V2434" s="55">
        <f t="shared" si="383"/>
        <v>0</v>
      </c>
      <c r="Y2434" s="55">
        <f t="shared" si="384"/>
        <v>0</v>
      </c>
      <c r="Z2434" s="55">
        <f t="shared" si="385"/>
        <v>0</v>
      </c>
      <c r="AA2434" s="55">
        <f t="shared" si="386"/>
        <v>9108916.2369551975</v>
      </c>
      <c r="AB2434" s="55">
        <f t="shared" si="387"/>
        <v>-9712254.5492930785</v>
      </c>
      <c r="AC2434" s="55">
        <f t="shared" si="388"/>
        <v>-603338.31233788095</v>
      </c>
      <c r="AD2434" s="55">
        <f t="shared" si="389"/>
        <v>0</v>
      </c>
      <c r="AE2434" s="14">
        <f t="shared" si="390"/>
        <v>1</v>
      </c>
      <c r="AF2434" s="14">
        <f>PRODUCT($AE$3:$AE2434)</f>
        <v>1.549318229084294</v>
      </c>
      <c r="AG2434" s="120">
        <f>(POWER(AF2434,1/COUNTA($J$3:$J2434))-1)*360/28</f>
        <v>0.10870794921864459</v>
      </c>
    </row>
    <row r="2435" spans="20:33" x14ac:dyDescent="0.25">
      <c r="T2435" s="4">
        <f t="shared" si="391"/>
        <v>0.11244999999999999</v>
      </c>
      <c r="U2435" s="55">
        <f t="shared" si="392"/>
        <v>0</v>
      </c>
      <c r="V2435" s="55">
        <f t="shared" si="383"/>
        <v>0</v>
      </c>
      <c r="Y2435" s="55">
        <f t="shared" si="384"/>
        <v>0</v>
      </c>
      <c r="Z2435" s="55">
        <f t="shared" si="385"/>
        <v>0</v>
      </c>
      <c r="AA2435" s="55">
        <f t="shared" si="386"/>
        <v>9108916.2369551975</v>
      </c>
      <c r="AB2435" s="55">
        <f t="shared" si="387"/>
        <v>-9712254.5492930785</v>
      </c>
      <c r="AC2435" s="55">
        <f t="shared" si="388"/>
        <v>-603338.31233788095</v>
      </c>
      <c r="AD2435" s="55">
        <f t="shared" si="389"/>
        <v>0</v>
      </c>
      <c r="AE2435" s="14">
        <f t="shared" si="390"/>
        <v>1</v>
      </c>
      <c r="AF2435" s="14">
        <f>PRODUCT($AE$3:$AE2435)</f>
        <v>1.549318229084294</v>
      </c>
      <c r="AG2435" s="120">
        <f>(POWER(AF2435,1/COUNTA($J$3:$J2435))-1)*360/28</f>
        <v>0.10870794921864459</v>
      </c>
    </row>
    <row r="2436" spans="20:33" x14ac:dyDescent="0.25">
      <c r="T2436" s="4">
        <f t="shared" si="391"/>
        <v>0.11244999999999999</v>
      </c>
      <c r="U2436" s="55">
        <f t="shared" si="392"/>
        <v>0</v>
      </c>
      <c r="V2436" s="55">
        <f t="shared" ref="V2436:V2499" si="393">+N2436+U2436</f>
        <v>0</v>
      </c>
      <c r="Y2436" s="55">
        <f t="shared" si="384"/>
        <v>0</v>
      </c>
      <c r="Z2436" s="55">
        <f t="shared" si="385"/>
        <v>0</v>
      </c>
      <c r="AA2436" s="55">
        <f t="shared" si="386"/>
        <v>9108916.2369551975</v>
      </c>
      <c r="AB2436" s="55">
        <f t="shared" si="387"/>
        <v>-9712254.5492930785</v>
      </c>
      <c r="AC2436" s="55">
        <f t="shared" si="388"/>
        <v>-603338.31233788095</v>
      </c>
      <c r="AD2436" s="55">
        <f t="shared" si="389"/>
        <v>0</v>
      </c>
      <c r="AE2436" s="14">
        <f t="shared" si="390"/>
        <v>1</v>
      </c>
      <c r="AF2436" s="14">
        <f>PRODUCT($AE$3:$AE2436)</f>
        <v>1.549318229084294</v>
      </c>
      <c r="AG2436" s="120">
        <f>(POWER(AF2436,1/COUNTA($J$3:$J2436))-1)*360/28</f>
        <v>0.10870794921864459</v>
      </c>
    </row>
    <row r="2437" spans="20:33" x14ac:dyDescent="0.25">
      <c r="T2437" s="4">
        <f t="shared" si="391"/>
        <v>0.11244999999999999</v>
      </c>
      <c r="U2437" s="55">
        <f t="shared" si="392"/>
        <v>0</v>
      </c>
      <c r="V2437" s="55">
        <f t="shared" si="393"/>
        <v>0</v>
      </c>
      <c r="Y2437" s="55">
        <f t="shared" si="384"/>
        <v>0</v>
      </c>
      <c r="Z2437" s="55">
        <f t="shared" si="385"/>
        <v>0</v>
      </c>
      <c r="AA2437" s="55">
        <f t="shared" si="386"/>
        <v>9108916.2369551975</v>
      </c>
      <c r="AB2437" s="55">
        <f t="shared" si="387"/>
        <v>-9712254.5492930785</v>
      </c>
      <c r="AC2437" s="55">
        <f t="shared" si="388"/>
        <v>-603338.31233788095</v>
      </c>
      <c r="AD2437" s="55">
        <f t="shared" si="389"/>
        <v>0</v>
      </c>
      <c r="AE2437" s="14">
        <f t="shared" si="390"/>
        <v>1</v>
      </c>
      <c r="AF2437" s="14">
        <f>PRODUCT($AE$3:$AE2437)</f>
        <v>1.549318229084294</v>
      </c>
      <c r="AG2437" s="120">
        <f>(POWER(AF2437,1/COUNTA($J$3:$J2437))-1)*360/28</f>
        <v>0.10870794921864459</v>
      </c>
    </row>
    <row r="2438" spans="20:33" x14ac:dyDescent="0.25">
      <c r="T2438" s="4">
        <f t="shared" si="391"/>
        <v>0.11244999999999999</v>
      </c>
      <c r="U2438" s="55">
        <f t="shared" si="392"/>
        <v>0</v>
      </c>
      <c r="V2438" s="55">
        <f t="shared" si="393"/>
        <v>0</v>
      </c>
      <c r="Y2438" s="55">
        <f t="shared" ref="Y2438:Y2501" si="394">+P2438*X2438</f>
        <v>0</v>
      </c>
      <c r="Z2438" s="55">
        <f t="shared" ref="Z2438:Z2501" si="395">+S2438*$Z$2*$Q2438/360</f>
        <v>0</v>
      </c>
      <c r="AA2438" s="55">
        <f t="shared" ref="AA2438:AA2501" si="396">+AA2437*(1+$Z$2*$Q2438/360)+Z2438</f>
        <v>9108916.2369551975</v>
      </c>
      <c r="AB2438" s="55">
        <f t="shared" ref="AB2438:AB2501" si="397">+AB2437*(1+$W2438*$Q2438/360)+O2438</f>
        <v>-9712254.5492930785</v>
      </c>
      <c r="AC2438" s="55">
        <f t="shared" ref="AC2438:AC2501" si="398">+AA2438+AB2438</f>
        <v>-603338.31233788095</v>
      </c>
      <c r="AD2438" s="55">
        <f t="shared" ref="AD2438:AD2501" si="399">+AC2438*X2438</f>
        <v>0</v>
      </c>
      <c r="AE2438" s="14">
        <f t="shared" ref="AE2438:AE2501" si="400">+(1+W2438*Q2438/360)</f>
        <v>1</v>
      </c>
      <c r="AF2438" s="14">
        <f>PRODUCT($AE$3:$AE2438)</f>
        <v>1.549318229084294</v>
      </c>
      <c r="AG2438" s="120">
        <f>(POWER(AF2438,1/COUNTA($J$3:$J2438))-1)*360/28</f>
        <v>0.10870794921864459</v>
      </c>
    </row>
    <row r="2439" spans="20:33" x14ac:dyDescent="0.25">
      <c r="T2439" s="4">
        <f t="shared" si="391"/>
        <v>0.11244999999999999</v>
      </c>
      <c r="U2439" s="55">
        <f t="shared" si="392"/>
        <v>0</v>
      </c>
      <c r="V2439" s="55">
        <f t="shared" si="393"/>
        <v>0</v>
      </c>
      <c r="Y2439" s="55">
        <f t="shared" si="394"/>
        <v>0</v>
      </c>
      <c r="Z2439" s="55">
        <f t="shared" si="395"/>
        <v>0</v>
      </c>
      <c r="AA2439" s="55">
        <f t="shared" si="396"/>
        <v>9108916.2369551975</v>
      </c>
      <c r="AB2439" s="55">
        <f t="shared" si="397"/>
        <v>-9712254.5492930785</v>
      </c>
      <c r="AC2439" s="55">
        <f t="shared" si="398"/>
        <v>-603338.31233788095</v>
      </c>
      <c r="AD2439" s="55">
        <f t="shared" si="399"/>
        <v>0</v>
      </c>
      <c r="AE2439" s="14">
        <f t="shared" si="400"/>
        <v>1</v>
      </c>
      <c r="AF2439" s="14">
        <f>PRODUCT($AE$3:$AE2439)</f>
        <v>1.549318229084294</v>
      </c>
      <c r="AG2439" s="120">
        <f>(POWER(AF2439,1/COUNTA($J$3:$J2439))-1)*360/28</f>
        <v>0.10870794921864459</v>
      </c>
    </row>
    <row r="2440" spans="20:33" x14ac:dyDescent="0.25">
      <c r="T2440" s="4">
        <f t="shared" si="391"/>
        <v>0.11244999999999999</v>
      </c>
      <c r="U2440" s="55">
        <f t="shared" si="392"/>
        <v>0</v>
      </c>
      <c r="V2440" s="55">
        <f t="shared" si="393"/>
        <v>0</v>
      </c>
      <c r="Y2440" s="55">
        <f t="shared" si="394"/>
        <v>0</v>
      </c>
      <c r="Z2440" s="55">
        <f t="shared" si="395"/>
        <v>0</v>
      </c>
      <c r="AA2440" s="55">
        <f t="shared" si="396"/>
        <v>9108916.2369551975</v>
      </c>
      <c r="AB2440" s="55">
        <f t="shared" si="397"/>
        <v>-9712254.5492930785</v>
      </c>
      <c r="AC2440" s="55">
        <f t="shared" si="398"/>
        <v>-603338.31233788095</v>
      </c>
      <c r="AD2440" s="55">
        <f t="shared" si="399"/>
        <v>0</v>
      </c>
      <c r="AE2440" s="14">
        <f t="shared" si="400"/>
        <v>1</v>
      </c>
      <c r="AF2440" s="14">
        <f>PRODUCT($AE$3:$AE2440)</f>
        <v>1.549318229084294</v>
      </c>
      <c r="AG2440" s="120">
        <f>(POWER(AF2440,1/COUNTA($J$3:$J2440))-1)*360/28</f>
        <v>0.10870794921864459</v>
      </c>
    </row>
    <row r="2441" spans="20:33" x14ac:dyDescent="0.25">
      <c r="T2441" s="4">
        <f t="shared" si="391"/>
        <v>0.11244999999999999</v>
      </c>
      <c r="U2441" s="55">
        <f t="shared" si="392"/>
        <v>0</v>
      </c>
      <c r="V2441" s="55">
        <f t="shared" si="393"/>
        <v>0</v>
      </c>
      <c r="Y2441" s="55">
        <f t="shared" si="394"/>
        <v>0</v>
      </c>
      <c r="Z2441" s="55">
        <f t="shared" si="395"/>
        <v>0</v>
      </c>
      <c r="AA2441" s="55">
        <f t="shared" si="396"/>
        <v>9108916.2369551975</v>
      </c>
      <c r="AB2441" s="55">
        <f t="shared" si="397"/>
        <v>-9712254.5492930785</v>
      </c>
      <c r="AC2441" s="55">
        <f t="shared" si="398"/>
        <v>-603338.31233788095</v>
      </c>
      <c r="AD2441" s="55">
        <f t="shared" si="399"/>
        <v>0</v>
      </c>
      <c r="AE2441" s="14">
        <f t="shared" si="400"/>
        <v>1</v>
      </c>
      <c r="AF2441" s="14">
        <f>PRODUCT($AE$3:$AE2441)</f>
        <v>1.549318229084294</v>
      </c>
      <c r="AG2441" s="120">
        <f>(POWER(AF2441,1/COUNTA($J$3:$J2441))-1)*360/28</f>
        <v>0.10870794921864459</v>
      </c>
    </row>
    <row r="2442" spans="20:33" x14ac:dyDescent="0.25">
      <c r="T2442" s="4">
        <f t="shared" si="391"/>
        <v>0.11244999999999999</v>
      </c>
      <c r="U2442" s="55">
        <f t="shared" si="392"/>
        <v>0</v>
      </c>
      <c r="V2442" s="55">
        <f t="shared" si="393"/>
        <v>0</v>
      </c>
      <c r="Y2442" s="55">
        <f t="shared" si="394"/>
        <v>0</v>
      </c>
      <c r="Z2442" s="55">
        <f t="shared" si="395"/>
        <v>0</v>
      </c>
      <c r="AA2442" s="55">
        <f t="shared" si="396"/>
        <v>9108916.2369551975</v>
      </c>
      <c r="AB2442" s="55">
        <f t="shared" si="397"/>
        <v>-9712254.5492930785</v>
      </c>
      <c r="AC2442" s="55">
        <f t="shared" si="398"/>
        <v>-603338.31233788095</v>
      </c>
      <c r="AD2442" s="55">
        <f t="shared" si="399"/>
        <v>0</v>
      </c>
      <c r="AE2442" s="14">
        <f t="shared" si="400"/>
        <v>1</v>
      </c>
      <c r="AF2442" s="14">
        <f>PRODUCT($AE$3:$AE2442)</f>
        <v>1.549318229084294</v>
      </c>
      <c r="AG2442" s="120">
        <f>(POWER(AF2442,1/COUNTA($J$3:$J2442))-1)*360/28</f>
        <v>0.10870794921864459</v>
      </c>
    </row>
    <row r="2443" spans="20:33" x14ac:dyDescent="0.25">
      <c r="T2443" s="4">
        <f t="shared" si="391"/>
        <v>0.11244999999999999</v>
      </c>
      <c r="U2443" s="55">
        <f t="shared" si="392"/>
        <v>0</v>
      </c>
      <c r="V2443" s="55">
        <f t="shared" si="393"/>
        <v>0</v>
      </c>
      <c r="Y2443" s="55">
        <f t="shared" si="394"/>
        <v>0</v>
      </c>
      <c r="Z2443" s="55">
        <f t="shared" si="395"/>
        <v>0</v>
      </c>
      <c r="AA2443" s="55">
        <f t="shared" si="396"/>
        <v>9108916.2369551975</v>
      </c>
      <c r="AB2443" s="55">
        <f t="shared" si="397"/>
        <v>-9712254.5492930785</v>
      </c>
      <c r="AC2443" s="55">
        <f t="shared" si="398"/>
        <v>-603338.31233788095</v>
      </c>
      <c r="AD2443" s="55">
        <f t="shared" si="399"/>
        <v>0</v>
      </c>
      <c r="AE2443" s="14">
        <f t="shared" si="400"/>
        <v>1</v>
      </c>
      <c r="AF2443" s="14">
        <f>PRODUCT($AE$3:$AE2443)</f>
        <v>1.549318229084294</v>
      </c>
      <c r="AG2443" s="120">
        <f>(POWER(AF2443,1/COUNTA($J$3:$J2443))-1)*360/28</f>
        <v>0.10870794921864459</v>
      </c>
    </row>
    <row r="2444" spans="20:33" x14ac:dyDescent="0.25">
      <c r="T2444" s="4">
        <f t="shared" si="391"/>
        <v>0.11244999999999999</v>
      </c>
      <c r="U2444" s="55">
        <f t="shared" si="392"/>
        <v>0</v>
      </c>
      <c r="V2444" s="55">
        <f t="shared" si="393"/>
        <v>0</v>
      </c>
      <c r="Y2444" s="55">
        <f t="shared" si="394"/>
        <v>0</v>
      </c>
      <c r="Z2444" s="55">
        <f t="shared" si="395"/>
        <v>0</v>
      </c>
      <c r="AA2444" s="55">
        <f t="shared" si="396"/>
        <v>9108916.2369551975</v>
      </c>
      <c r="AB2444" s="55">
        <f t="shared" si="397"/>
        <v>-9712254.5492930785</v>
      </c>
      <c r="AC2444" s="55">
        <f t="shared" si="398"/>
        <v>-603338.31233788095</v>
      </c>
      <c r="AD2444" s="55">
        <f t="shared" si="399"/>
        <v>0</v>
      </c>
      <c r="AE2444" s="14">
        <f t="shared" si="400"/>
        <v>1</v>
      </c>
      <c r="AF2444" s="14">
        <f>PRODUCT($AE$3:$AE2444)</f>
        <v>1.549318229084294</v>
      </c>
      <c r="AG2444" s="120">
        <f>(POWER(AF2444,1/COUNTA($J$3:$J2444))-1)*360/28</f>
        <v>0.10870794921864459</v>
      </c>
    </row>
    <row r="2445" spans="20:33" x14ac:dyDescent="0.25">
      <c r="T2445" s="4">
        <f t="shared" si="391"/>
        <v>0.11244999999999999</v>
      </c>
      <c r="U2445" s="55">
        <f t="shared" si="392"/>
        <v>0</v>
      </c>
      <c r="V2445" s="55">
        <f t="shared" si="393"/>
        <v>0</v>
      </c>
      <c r="Y2445" s="55">
        <f t="shared" si="394"/>
        <v>0</v>
      </c>
      <c r="Z2445" s="55">
        <f t="shared" si="395"/>
        <v>0</v>
      </c>
      <c r="AA2445" s="55">
        <f t="shared" si="396"/>
        <v>9108916.2369551975</v>
      </c>
      <c r="AB2445" s="55">
        <f t="shared" si="397"/>
        <v>-9712254.5492930785</v>
      </c>
      <c r="AC2445" s="55">
        <f t="shared" si="398"/>
        <v>-603338.31233788095</v>
      </c>
      <c r="AD2445" s="55">
        <f t="shared" si="399"/>
        <v>0</v>
      </c>
      <c r="AE2445" s="14">
        <f t="shared" si="400"/>
        <v>1</v>
      </c>
      <c r="AF2445" s="14">
        <f>PRODUCT($AE$3:$AE2445)</f>
        <v>1.549318229084294</v>
      </c>
      <c r="AG2445" s="120">
        <f>(POWER(AF2445,1/COUNTA($J$3:$J2445))-1)*360/28</f>
        <v>0.10870794921864459</v>
      </c>
    </row>
    <row r="2446" spans="20:33" x14ac:dyDescent="0.25">
      <c r="T2446" s="4">
        <f t="shared" si="391"/>
        <v>0.11244999999999999</v>
      </c>
      <c r="U2446" s="55">
        <f t="shared" si="392"/>
        <v>0</v>
      </c>
      <c r="V2446" s="55">
        <f t="shared" si="393"/>
        <v>0</v>
      </c>
      <c r="Y2446" s="55">
        <f t="shared" si="394"/>
        <v>0</v>
      </c>
      <c r="Z2446" s="55">
        <f t="shared" si="395"/>
        <v>0</v>
      </c>
      <c r="AA2446" s="55">
        <f t="shared" si="396"/>
        <v>9108916.2369551975</v>
      </c>
      <c r="AB2446" s="55">
        <f t="shared" si="397"/>
        <v>-9712254.5492930785</v>
      </c>
      <c r="AC2446" s="55">
        <f t="shared" si="398"/>
        <v>-603338.31233788095</v>
      </c>
      <c r="AD2446" s="55">
        <f t="shared" si="399"/>
        <v>0</v>
      </c>
      <c r="AE2446" s="14">
        <f t="shared" si="400"/>
        <v>1</v>
      </c>
      <c r="AF2446" s="14">
        <f>PRODUCT($AE$3:$AE2446)</f>
        <v>1.549318229084294</v>
      </c>
      <c r="AG2446" s="120">
        <f>(POWER(AF2446,1/COUNTA($J$3:$J2446))-1)*360/28</f>
        <v>0.10870794921864459</v>
      </c>
    </row>
    <row r="2447" spans="20:33" x14ac:dyDescent="0.25">
      <c r="T2447" s="4">
        <f t="shared" si="391"/>
        <v>0.11244999999999999</v>
      </c>
      <c r="U2447" s="55">
        <f t="shared" si="392"/>
        <v>0</v>
      </c>
      <c r="V2447" s="55">
        <f t="shared" si="393"/>
        <v>0</v>
      </c>
      <c r="Y2447" s="55">
        <f t="shared" si="394"/>
        <v>0</v>
      </c>
      <c r="Z2447" s="55">
        <f t="shared" si="395"/>
        <v>0</v>
      </c>
      <c r="AA2447" s="55">
        <f t="shared" si="396"/>
        <v>9108916.2369551975</v>
      </c>
      <c r="AB2447" s="55">
        <f t="shared" si="397"/>
        <v>-9712254.5492930785</v>
      </c>
      <c r="AC2447" s="55">
        <f t="shared" si="398"/>
        <v>-603338.31233788095</v>
      </c>
      <c r="AD2447" s="55">
        <f t="shared" si="399"/>
        <v>0</v>
      </c>
      <c r="AE2447" s="14">
        <f t="shared" si="400"/>
        <v>1</v>
      </c>
      <c r="AF2447" s="14">
        <f>PRODUCT($AE$3:$AE2447)</f>
        <v>1.549318229084294</v>
      </c>
      <c r="AG2447" s="120">
        <f>(POWER(AF2447,1/COUNTA($J$3:$J2447))-1)*360/28</f>
        <v>0.10870794921864459</v>
      </c>
    </row>
    <row r="2448" spans="20:33" x14ac:dyDescent="0.25">
      <c r="T2448" s="4">
        <f t="shared" si="391"/>
        <v>0.11244999999999999</v>
      </c>
      <c r="U2448" s="55">
        <f t="shared" si="392"/>
        <v>0</v>
      </c>
      <c r="V2448" s="55">
        <f t="shared" si="393"/>
        <v>0</v>
      </c>
      <c r="Y2448" s="55">
        <f t="shared" si="394"/>
        <v>0</v>
      </c>
      <c r="Z2448" s="55">
        <f t="shared" si="395"/>
        <v>0</v>
      </c>
      <c r="AA2448" s="55">
        <f t="shared" si="396"/>
        <v>9108916.2369551975</v>
      </c>
      <c r="AB2448" s="55">
        <f t="shared" si="397"/>
        <v>-9712254.5492930785</v>
      </c>
      <c r="AC2448" s="55">
        <f t="shared" si="398"/>
        <v>-603338.31233788095</v>
      </c>
      <c r="AD2448" s="55">
        <f t="shared" si="399"/>
        <v>0</v>
      </c>
      <c r="AE2448" s="14">
        <f t="shared" si="400"/>
        <v>1</v>
      </c>
      <c r="AF2448" s="14">
        <f>PRODUCT($AE$3:$AE2448)</f>
        <v>1.549318229084294</v>
      </c>
      <c r="AG2448" s="120">
        <f>(POWER(AF2448,1/COUNTA($J$3:$J2448))-1)*360/28</f>
        <v>0.10870794921864459</v>
      </c>
    </row>
    <row r="2449" spans="20:33" x14ac:dyDescent="0.25">
      <c r="T2449" s="4">
        <f t="shared" si="391"/>
        <v>0.11244999999999999</v>
      </c>
      <c r="U2449" s="55">
        <f t="shared" si="392"/>
        <v>0</v>
      </c>
      <c r="V2449" s="55">
        <f t="shared" si="393"/>
        <v>0</v>
      </c>
      <c r="Y2449" s="55">
        <f t="shared" si="394"/>
        <v>0</v>
      </c>
      <c r="Z2449" s="55">
        <f t="shared" si="395"/>
        <v>0</v>
      </c>
      <c r="AA2449" s="55">
        <f t="shared" si="396"/>
        <v>9108916.2369551975</v>
      </c>
      <c r="AB2449" s="55">
        <f t="shared" si="397"/>
        <v>-9712254.5492930785</v>
      </c>
      <c r="AC2449" s="55">
        <f t="shared" si="398"/>
        <v>-603338.31233788095</v>
      </c>
      <c r="AD2449" s="55">
        <f t="shared" si="399"/>
        <v>0</v>
      </c>
      <c r="AE2449" s="14">
        <f t="shared" si="400"/>
        <v>1</v>
      </c>
      <c r="AF2449" s="14">
        <f>PRODUCT($AE$3:$AE2449)</f>
        <v>1.549318229084294</v>
      </c>
      <c r="AG2449" s="120">
        <f>(POWER(AF2449,1/COUNTA($J$3:$J2449))-1)*360/28</f>
        <v>0.10870794921864459</v>
      </c>
    </row>
    <row r="2450" spans="20:33" x14ac:dyDescent="0.25">
      <c r="T2450" s="4">
        <f t="shared" si="391"/>
        <v>0.11244999999999999</v>
      </c>
      <c r="U2450" s="55">
        <f t="shared" si="392"/>
        <v>0</v>
      </c>
      <c r="V2450" s="55">
        <f t="shared" si="393"/>
        <v>0</v>
      </c>
      <c r="Y2450" s="55">
        <f t="shared" si="394"/>
        <v>0</v>
      </c>
      <c r="Z2450" s="55">
        <f t="shared" si="395"/>
        <v>0</v>
      </c>
      <c r="AA2450" s="55">
        <f t="shared" si="396"/>
        <v>9108916.2369551975</v>
      </c>
      <c r="AB2450" s="55">
        <f t="shared" si="397"/>
        <v>-9712254.5492930785</v>
      </c>
      <c r="AC2450" s="55">
        <f t="shared" si="398"/>
        <v>-603338.31233788095</v>
      </c>
      <c r="AD2450" s="55">
        <f t="shared" si="399"/>
        <v>0</v>
      </c>
      <c r="AE2450" s="14">
        <f t="shared" si="400"/>
        <v>1</v>
      </c>
      <c r="AF2450" s="14">
        <f>PRODUCT($AE$3:$AE2450)</f>
        <v>1.549318229084294</v>
      </c>
      <c r="AG2450" s="120">
        <f>(POWER(AF2450,1/COUNTA($J$3:$J2450))-1)*360/28</f>
        <v>0.10870794921864459</v>
      </c>
    </row>
    <row r="2451" spans="20:33" x14ac:dyDescent="0.25">
      <c r="T2451" s="4">
        <f t="shared" si="391"/>
        <v>0.11244999999999999</v>
      </c>
      <c r="U2451" s="55">
        <f t="shared" si="392"/>
        <v>0</v>
      </c>
      <c r="V2451" s="55">
        <f t="shared" si="393"/>
        <v>0</v>
      </c>
      <c r="Y2451" s="55">
        <f t="shared" si="394"/>
        <v>0</v>
      </c>
      <c r="Z2451" s="55">
        <f t="shared" si="395"/>
        <v>0</v>
      </c>
      <c r="AA2451" s="55">
        <f t="shared" si="396"/>
        <v>9108916.2369551975</v>
      </c>
      <c r="AB2451" s="55">
        <f t="shared" si="397"/>
        <v>-9712254.5492930785</v>
      </c>
      <c r="AC2451" s="55">
        <f t="shared" si="398"/>
        <v>-603338.31233788095</v>
      </c>
      <c r="AD2451" s="55">
        <f t="shared" si="399"/>
        <v>0</v>
      </c>
      <c r="AE2451" s="14">
        <f t="shared" si="400"/>
        <v>1</v>
      </c>
      <c r="AF2451" s="14">
        <f>PRODUCT($AE$3:$AE2451)</f>
        <v>1.549318229084294</v>
      </c>
      <c r="AG2451" s="120">
        <f>(POWER(AF2451,1/COUNTA($J$3:$J2451))-1)*360/28</f>
        <v>0.10870794921864459</v>
      </c>
    </row>
    <row r="2452" spans="20:33" x14ac:dyDescent="0.25">
      <c r="T2452" s="4">
        <f t="shared" si="391"/>
        <v>0.11244999999999999</v>
      </c>
      <c r="U2452" s="55">
        <f t="shared" si="392"/>
        <v>0</v>
      </c>
      <c r="V2452" s="55">
        <f t="shared" si="393"/>
        <v>0</v>
      </c>
      <c r="Y2452" s="55">
        <f t="shared" si="394"/>
        <v>0</v>
      </c>
      <c r="Z2452" s="55">
        <f t="shared" si="395"/>
        <v>0</v>
      </c>
      <c r="AA2452" s="55">
        <f t="shared" si="396"/>
        <v>9108916.2369551975</v>
      </c>
      <c r="AB2452" s="55">
        <f t="shared" si="397"/>
        <v>-9712254.5492930785</v>
      </c>
      <c r="AC2452" s="55">
        <f t="shared" si="398"/>
        <v>-603338.31233788095</v>
      </c>
      <c r="AD2452" s="55">
        <f t="shared" si="399"/>
        <v>0</v>
      </c>
      <c r="AE2452" s="14">
        <f t="shared" si="400"/>
        <v>1</v>
      </c>
      <c r="AF2452" s="14">
        <f>PRODUCT($AE$3:$AE2452)</f>
        <v>1.549318229084294</v>
      </c>
      <c r="AG2452" s="120">
        <f>(POWER(AF2452,1/COUNTA($J$3:$J2452))-1)*360/28</f>
        <v>0.10870794921864459</v>
      </c>
    </row>
    <row r="2453" spans="20:33" x14ac:dyDescent="0.25">
      <c r="T2453" s="4">
        <f t="shared" si="391"/>
        <v>0.11244999999999999</v>
      </c>
      <c r="U2453" s="55">
        <f t="shared" si="392"/>
        <v>0</v>
      </c>
      <c r="V2453" s="55">
        <f t="shared" si="393"/>
        <v>0</v>
      </c>
      <c r="Y2453" s="55">
        <f t="shared" si="394"/>
        <v>0</v>
      </c>
      <c r="Z2453" s="55">
        <f t="shared" si="395"/>
        <v>0</v>
      </c>
      <c r="AA2453" s="55">
        <f t="shared" si="396"/>
        <v>9108916.2369551975</v>
      </c>
      <c r="AB2453" s="55">
        <f t="shared" si="397"/>
        <v>-9712254.5492930785</v>
      </c>
      <c r="AC2453" s="55">
        <f t="shared" si="398"/>
        <v>-603338.31233788095</v>
      </c>
      <c r="AD2453" s="55">
        <f t="shared" si="399"/>
        <v>0</v>
      </c>
      <c r="AE2453" s="14">
        <f t="shared" si="400"/>
        <v>1</v>
      </c>
      <c r="AF2453" s="14">
        <f>PRODUCT($AE$3:$AE2453)</f>
        <v>1.549318229084294</v>
      </c>
      <c r="AG2453" s="120">
        <f>(POWER(AF2453,1/COUNTA($J$3:$J2453))-1)*360/28</f>
        <v>0.10870794921864459</v>
      </c>
    </row>
    <row r="2454" spans="20:33" x14ac:dyDescent="0.25">
      <c r="T2454" s="4">
        <f t="shared" si="391"/>
        <v>0.11244999999999999</v>
      </c>
      <c r="U2454" s="55">
        <f t="shared" si="392"/>
        <v>0</v>
      </c>
      <c r="V2454" s="55">
        <f t="shared" si="393"/>
        <v>0</v>
      </c>
      <c r="Y2454" s="55">
        <f t="shared" si="394"/>
        <v>0</v>
      </c>
      <c r="Z2454" s="55">
        <f t="shared" si="395"/>
        <v>0</v>
      </c>
      <c r="AA2454" s="55">
        <f t="shared" si="396"/>
        <v>9108916.2369551975</v>
      </c>
      <c r="AB2454" s="55">
        <f t="shared" si="397"/>
        <v>-9712254.5492930785</v>
      </c>
      <c r="AC2454" s="55">
        <f t="shared" si="398"/>
        <v>-603338.31233788095</v>
      </c>
      <c r="AD2454" s="55">
        <f t="shared" si="399"/>
        <v>0</v>
      </c>
      <c r="AE2454" s="14">
        <f t="shared" si="400"/>
        <v>1</v>
      </c>
      <c r="AF2454" s="14">
        <f>PRODUCT($AE$3:$AE2454)</f>
        <v>1.549318229084294</v>
      </c>
      <c r="AG2454" s="120">
        <f>(POWER(AF2454,1/COUNTA($J$3:$J2454))-1)*360/28</f>
        <v>0.10870794921864459</v>
      </c>
    </row>
    <row r="2455" spans="20:33" x14ac:dyDescent="0.25">
      <c r="T2455" s="4">
        <f t="shared" si="391"/>
        <v>0.11244999999999999</v>
      </c>
      <c r="U2455" s="55">
        <f t="shared" si="392"/>
        <v>0</v>
      </c>
      <c r="V2455" s="55">
        <f t="shared" si="393"/>
        <v>0</v>
      </c>
      <c r="Y2455" s="55">
        <f t="shared" si="394"/>
        <v>0</v>
      </c>
      <c r="Z2455" s="55">
        <f t="shared" si="395"/>
        <v>0</v>
      </c>
      <c r="AA2455" s="55">
        <f t="shared" si="396"/>
        <v>9108916.2369551975</v>
      </c>
      <c r="AB2455" s="55">
        <f t="shared" si="397"/>
        <v>-9712254.5492930785</v>
      </c>
      <c r="AC2455" s="55">
        <f t="shared" si="398"/>
        <v>-603338.31233788095</v>
      </c>
      <c r="AD2455" s="55">
        <f t="shared" si="399"/>
        <v>0</v>
      </c>
      <c r="AE2455" s="14">
        <f t="shared" si="400"/>
        <v>1</v>
      </c>
      <c r="AF2455" s="14">
        <f>PRODUCT($AE$3:$AE2455)</f>
        <v>1.549318229084294</v>
      </c>
      <c r="AG2455" s="120">
        <f>(POWER(AF2455,1/COUNTA($J$3:$J2455))-1)*360/28</f>
        <v>0.10870794921864459</v>
      </c>
    </row>
    <row r="2456" spans="20:33" x14ac:dyDescent="0.25">
      <c r="T2456" s="4">
        <f t="shared" si="391"/>
        <v>0.11244999999999999</v>
      </c>
      <c r="U2456" s="55">
        <f t="shared" si="392"/>
        <v>0</v>
      </c>
      <c r="V2456" s="55">
        <f t="shared" si="393"/>
        <v>0</v>
      </c>
      <c r="Y2456" s="55">
        <f t="shared" si="394"/>
        <v>0</v>
      </c>
      <c r="Z2456" s="55">
        <f t="shared" si="395"/>
        <v>0</v>
      </c>
      <c r="AA2456" s="55">
        <f t="shared" si="396"/>
        <v>9108916.2369551975</v>
      </c>
      <c r="AB2456" s="55">
        <f t="shared" si="397"/>
        <v>-9712254.5492930785</v>
      </c>
      <c r="AC2456" s="55">
        <f t="shared" si="398"/>
        <v>-603338.31233788095</v>
      </c>
      <c r="AD2456" s="55">
        <f t="shared" si="399"/>
        <v>0</v>
      </c>
      <c r="AE2456" s="14">
        <f t="shared" si="400"/>
        <v>1</v>
      </c>
      <c r="AF2456" s="14">
        <f>PRODUCT($AE$3:$AE2456)</f>
        <v>1.549318229084294</v>
      </c>
      <c r="AG2456" s="120">
        <f>(POWER(AF2456,1/COUNTA($J$3:$J2456))-1)*360/28</f>
        <v>0.10870794921864459</v>
      </c>
    </row>
    <row r="2457" spans="20:33" x14ac:dyDescent="0.25">
      <c r="T2457" s="4">
        <f t="shared" si="391"/>
        <v>0.11244999999999999</v>
      </c>
      <c r="U2457" s="55">
        <f t="shared" si="392"/>
        <v>0</v>
      </c>
      <c r="V2457" s="55">
        <f t="shared" si="393"/>
        <v>0</v>
      </c>
      <c r="Y2457" s="55">
        <f t="shared" si="394"/>
        <v>0</v>
      </c>
      <c r="Z2457" s="55">
        <f t="shared" si="395"/>
        <v>0</v>
      </c>
      <c r="AA2457" s="55">
        <f t="shared" si="396"/>
        <v>9108916.2369551975</v>
      </c>
      <c r="AB2457" s="55">
        <f t="shared" si="397"/>
        <v>-9712254.5492930785</v>
      </c>
      <c r="AC2457" s="55">
        <f t="shared" si="398"/>
        <v>-603338.31233788095</v>
      </c>
      <c r="AD2457" s="55">
        <f t="shared" si="399"/>
        <v>0</v>
      </c>
      <c r="AE2457" s="14">
        <f t="shared" si="400"/>
        <v>1</v>
      </c>
      <c r="AF2457" s="14">
        <f>PRODUCT($AE$3:$AE2457)</f>
        <v>1.549318229084294</v>
      </c>
      <c r="AG2457" s="120">
        <f>(POWER(AF2457,1/COUNTA($J$3:$J2457))-1)*360/28</f>
        <v>0.10870794921864459</v>
      </c>
    </row>
    <row r="2458" spans="20:33" x14ac:dyDescent="0.25">
      <c r="T2458" s="4">
        <f t="shared" si="391"/>
        <v>0.11244999999999999</v>
      </c>
      <c r="U2458" s="55">
        <f t="shared" si="392"/>
        <v>0</v>
      </c>
      <c r="V2458" s="55">
        <f t="shared" si="393"/>
        <v>0</v>
      </c>
      <c r="Y2458" s="55">
        <f t="shared" si="394"/>
        <v>0</v>
      </c>
      <c r="Z2458" s="55">
        <f t="shared" si="395"/>
        <v>0</v>
      </c>
      <c r="AA2458" s="55">
        <f t="shared" si="396"/>
        <v>9108916.2369551975</v>
      </c>
      <c r="AB2458" s="55">
        <f t="shared" si="397"/>
        <v>-9712254.5492930785</v>
      </c>
      <c r="AC2458" s="55">
        <f t="shared" si="398"/>
        <v>-603338.31233788095</v>
      </c>
      <c r="AD2458" s="55">
        <f t="shared" si="399"/>
        <v>0</v>
      </c>
      <c r="AE2458" s="14">
        <f t="shared" si="400"/>
        <v>1</v>
      </c>
      <c r="AF2458" s="14">
        <f>PRODUCT($AE$3:$AE2458)</f>
        <v>1.549318229084294</v>
      </c>
      <c r="AG2458" s="120">
        <f>(POWER(AF2458,1/COUNTA($J$3:$J2458))-1)*360/28</f>
        <v>0.10870794921864459</v>
      </c>
    </row>
    <row r="2459" spans="20:33" x14ac:dyDescent="0.25">
      <c r="T2459" s="4">
        <f t="shared" si="391"/>
        <v>0.11244999999999999</v>
      </c>
      <c r="U2459" s="55">
        <f t="shared" si="392"/>
        <v>0</v>
      </c>
      <c r="V2459" s="55">
        <f t="shared" si="393"/>
        <v>0</v>
      </c>
      <c r="Y2459" s="55">
        <f t="shared" si="394"/>
        <v>0</v>
      </c>
      <c r="Z2459" s="55">
        <f t="shared" si="395"/>
        <v>0</v>
      </c>
      <c r="AA2459" s="55">
        <f t="shared" si="396"/>
        <v>9108916.2369551975</v>
      </c>
      <c r="AB2459" s="55">
        <f t="shared" si="397"/>
        <v>-9712254.5492930785</v>
      </c>
      <c r="AC2459" s="55">
        <f t="shared" si="398"/>
        <v>-603338.31233788095</v>
      </c>
      <c r="AD2459" s="55">
        <f t="shared" si="399"/>
        <v>0</v>
      </c>
      <c r="AE2459" s="14">
        <f t="shared" si="400"/>
        <v>1</v>
      </c>
      <c r="AF2459" s="14">
        <f>PRODUCT($AE$3:$AE2459)</f>
        <v>1.549318229084294</v>
      </c>
      <c r="AG2459" s="120">
        <f>(POWER(AF2459,1/COUNTA($J$3:$J2459))-1)*360/28</f>
        <v>0.10870794921864459</v>
      </c>
    </row>
    <row r="2460" spans="20:33" x14ac:dyDescent="0.25">
      <c r="T2460" s="4">
        <f t="shared" si="391"/>
        <v>0.11244999999999999</v>
      </c>
      <c r="U2460" s="55">
        <f t="shared" si="392"/>
        <v>0</v>
      </c>
      <c r="V2460" s="55">
        <f t="shared" si="393"/>
        <v>0</v>
      </c>
      <c r="Y2460" s="55">
        <f t="shared" si="394"/>
        <v>0</v>
      </c>
      <c r="Z2460" s="55">
        <f t="shared" si="395"/>
        <v>0</v>
      </c>
      <c r="AA2460" s="55">
        <f t="shared" si="396"/>
        <v>9108916.2369551975</v>
      </c>
      <c r="AB2460" s="55">
        <f t="shared" si="397"/>
        <v>-9712254.5492930785</v>
      </c>
      <c r="AC2460" s="55">
        <f t="shared" si="398"/>
        <v>-603338.31233788095</v>
      </c>
      <c r="AD2460" s="55">
        <f t="shared" si="399"/>
        <v>0</v>
      </c>
      <c r="AE2460" s="14">
        <f t="shared" si="400"/>
        <v>1</v>
      </c>
      <c r="AF2460" s="14">
        <f>PRODUCT($AE$3:$AE2460)</f>
        <v>1.549318229084294</v>
      </c>
      <c r="AG2460" s="120">
        <f>(POWER(AF2460,1/COUNTA($J$3:$J2460))-1)*360/28</f>
        <v>0.10870794921864459</v>
      </c>
    </row>
    <row r="2461" spans="20:33" x14ac:dyDescent="0.25">
      <c r="T2461" s="4">
        <f t="shared" si="391"/>
        <v>0.11244999999999999</v>
      </c>
      <c r="U2461" s="55">
        <f t="shared" si="392"/>
        <v>0</v>
      </c>
      <c r="V2461" s="55">
        <f t="shared" si="393"/>
        <v>0</v>
      </c>
      <c r="Y2461" s="55">
        <f t="shared" si="394"/>
        <v>0</v>
      </c>
      <c r="Z2461" s="55">
        <f t="shared" si="395"/>
        <v>0</v>
      </c>
      <c r="AA2461" s="55">
        <f t="shared" si="396"/>
        <v>9108916.2369551975</v>
      </c>
      <c r="AB2461" s="55">
        <f t="shared" si="397"/>
        <v>-9712254.5492930785</v>
      </c>
      <c r="AC2461" s="55">
        <f t="shared" si="398"/>
        <v>-603338.31233788095</v>
      </c>
      <c r="AD2461" s="55">
        <f t="shared" si="399"/>
        <v>0</v>
      </c>
      <c r="AE2461" s="14">
        <f t="shared" si="400"/>
        <v>1</v>
      </c>
      <c r="AF2461" s="14">
        <f>PRODUCT($AE$3:$AE2461)</f>
        <v>1.549318229084294</v>
      </c>
      <c r="AG2461" s="120">
        <f>(POWER(AF2461,1/COUNTA($J$3:$J2461))-1)*360/28</f>
        <v>0.10870794921864459</v>
      </c>
    </row>
    <row r="2462" spans="20:33" x14ac:dyDescent="0.25">
      <c r="T2462" s="4">
        <f t="shared" si="391"/>
        <v>0.11244999999999999</v>
      </c>
      <c r="U2462" s="55">
        <f t="shared" si="392"/>
        <v>0</v>
      </c>
      <c r="V2462" s="55">
        <f t="shared" si="393"/>
        <v>0</v>
      </c>
      <c r="Y2462" s="55">
        <f t="shared" si="394"/>
        <v>0</v>
      </c>
      <c r="Z2462" s="55">
        <f t="shared" si="395"/>
        <v>0</v>
      </c>
      <c r="AA2462" s="55">
        <f t="shared" si="396"/>
        <v>9108916.2369551975</v>
      </c>
      <c r="AB2462" s="55">
        <f t="shared" si="397"/>
        <v>-9712254.5492930785</v>
      </c>
      <c r="AC2462" s="55">
        <f t="shared" si="398"/>
        <v>-603338.31233788095</v>
      </c>
      <c r="AD2462" s="55">
        <f t="shared" si="399"/>
        <v>0</v>
      </c>
      <c r="AE2462" s="14">
        <f t="shared" si="400"/>
        <v>1</v>
      </c>
      <c r="AF2462" s="14">
        <f>PRODUCT($AE$3:$AE2462)</f>
        <v>1.549318229084294</v>
      </c>
      <c r="AG2462" s="120">
        <f>(POWER(AF2462,1/COUNTA($J$3:$J2462))-1)*360/28</f>
        <v>0.10870794921864459</v>
      </c>
    </row>
    <row r="2463" spans="20:33" x14ac:dyDescent="0.25">
      <c r="T2463" s="4">
        <f t="shared" si="391"/>
        <v>0.11244999999999999</v>
      </c>
      <c r="U2463" s="55">
        <f t="shared" si="392"/>
        <v>0</v>
      </c>
      <c r="V2463" s="55">
        <f t="shared" si="393"/>
        <v>0</v>
      </c>
      <c r="Y2463" s="55">
        <f t="shared" si="394"/>
        <v>0</v>
      </c>
      <c r="Z2463" s="55">
        <f t="shared" si="395"/>
        <v>0</v>
      </c>
      <c r="AA2463" s="55">
        <f t="shared" si="396"/>
        <v>9108916.2369551975</v>
      </c>
      <c r="AB2463" s="55">
        <f t="shared" si="397"/>
        <v>-9712254.5492930785</v>
      </c>
      <c r="AC2463" s="55">
        <f t="shared" si="398"/>
        <v>-603338.31233788095</v>
      </c>
      <c r="AD2463" s="55">
        <f t="shared" si="399"/>
        <v>0</v>
      </c>
      <c r="AE2463" s="14">
        <f t="shared" si="400"/>
        <v>1</v>
      </c>
      <c r="AF2463" s="14">
        <f>PRODUCT($AE$3:$AE2463)</f>
        <v>1.549318229084294</v>
      </c>
      <c r="AG2463" s="120">
        <f>(POWER(AF2463,1/COUNTA($J$3:$J2463))-1)*360/28</f>
        <v>0.10870794921864459</v>
      </c>
    </row>
    <row r="2464" spans="20:33" x14ac:dyDescent="0.25">
      <c r="T2464" s="4">
        <f t="shared" si="391"/>
        <v>0.11244999999999999</v>
      </c>
      <c r="U2464" s="55">
        <f t="shared" si="392"/>
        <v>0</v>
      </c>
      <c r="V2464" s="55">
        <f t="shared" si="393"/>
        <v>0</v>
      </c>
      <c r="Y2464" s="55">
        <f t="shared" si="394"/>
        <v>0</v>
      </c>
      <c r="Z2464" s="55">
        <f t="shared" si="395"/>
        <v>0</v>
      </c>
      <c r="AA2464" s="55">
        <f t="shared" si="396"/>
        <v>9108916.2369551975</v>
      </c>
      <c r="AB2464" s="55">
        <f t="shared" si="397"/>
        <v>-9712254.5492930785</v>
      </c>
      <c r="AC2464" s="55">
        <f t="shared" si="398"/>
        <v>-603338.31233788095</v>
      </c>
      <c r="AD2464" s="55">
        <f t="shared" si="399"/>
        <v>0</v>
      </c>
      <c r="AE2464" s="14">
        <f t="shared" si="400"/>
        <v>1</v>
      </c>
      <c r="AF2464" s="14">
        <f>PRODUCT($AE$3:$AE2464)</f>
        <v>1.549318229084294</v>
      </c>
      <c r="AG2464" s="120">
        <f>(POWER(AF2464,1/COUNTA($J$3:$J2464))-1)*360/28</f>
        <v>0.10870794921864459</v>
      </c>
    </row>
    <row r="2465" spans="20:33" x14ac:dyDescent="0.25">
      <c r="T2465" s="4">
        <f t="shared" si="391"/>
        <v>0.11244999999999999</v>
      </c>
      <c r="U2465" s="55">
        <f t="shared" si="392"/>
        <v>0</v>
      </c>
      <c r="V2465" s="55">
        <f t="shared" si="393"/>
        <v>0</v>
      </c>
      <c r="Y2465" s="55">
        <f t="shared" si="394"/>
        <v>0</v>
      </c>
      <c r="Z2465" s="55">
        <f t="shared" si="395"/>
        <v>0</v>
      </c>
      <c r="AA2465" s="55">
        <f t="shared" si="396"/>
        <v>9108916.2369551975</v>
      </c>
      <c r="AB2465" s="55">
        <f t="shared" si="397"/>
        <v>-9712254.5492930785</v>
      </c>
      <c r="AC2465" s="55">
        <f t="shared" si="398"/>
        <v>-603338.31233788095</v>
      </c>
      <c r="AD2465" s="55">
        <f t="shared" si="399"/>
        <v>0</v>
      </c>
      <c r="AE2465" s="14">
        <f t="shared" si="400"/>
        <v>1</v>
      </c>
      <c r="AF2465" s="14">
        <f>PRODUCT($AE$3:$AE2465)</f>
        <v>1.549318229084294</v>
      </c>
      <c r="AG2465" s="120">
        <f>(POWER(AF2465,1/COUNTA($J$3:$J2465))-1)*360/28</f>
        <v>0.10870794921864459</v>
      </c>
    </row>
    <row r="2466" spans="20:33" x14ac:dyDescent="0.25">
      <c r="T2466" s="4">
        <f t="shared" si="391"/>
        <v>0.11244999999999999</v>
      </c>
      <c r="U2466" s="55">
        <f t="shared" si="392"/>
        <v>0</v>
      </c>
      <c r="V2466" s="55">
        <f t="shared" si="393"/>
        <v>0</v>
      </c>
      <c r="Y2466" s="55">
        <f t="shared" si="394"/>
        <v>0</v>
      </c>
      <c r="Z2466" s="55">
        <f t="shared" si="395"/>
        <v>0</v>
      </c>
      <c r="AA2466" s="55">
        <f t="shared" si="396"/>
        <v>9108916.2369551975</v>
      </c>
      <c r="AB2466" s="55">
        <f t="shared" si="397"/>
        <v>-9712254.5492930785</v>
      </c>
      <c r="AC2466" s="55">
        <f t="shared" si="398"/>
        <v>-603338.31233788095</v>
      </c>
      <c r="AD2466" s="55">
        <f t="shared" si="399"/>
        <v>0</v>
      </c>
      <c r="AE2466" s="14">
        <f t="shared" si="400"/>
        <v>1</v>
      </c>
      <c r="AF2466" s="14">
        <f>PRODUCT($AE$3:$AE2466)</f>
        <v>1.549318229084294</v>
      </c>
      <c r="AG2466" s="120">
        <f>(POWER(AF2466,1/COUNTA($J$3:$J2466))-1)*360/28</f>
        <v>0.10870794921864459</v>
      </c>
    </row>
    <row r="2467" spans="20:33" x14ac:dyDescent="0.25">
      <c r="T2467" s="4">
        <f t="shared" si="391"/>
        <v>0.11244999999999999</v>
      </c>
      <c r="U2467" s="55">
        <f t="shared" si="392"/>
        <v>0</v>
      </c>
      <c r="V2467" s="55">
        <f t="shared" si="393"/>
        <v>0</v>
      </c>
      <c r="Y2467" s="55">
        <f t="shared" si="394"/>
        <v>0</v>
      </c>
      <c r="Z2467" s="55">
        <f t="shared" si="395"/>
        <v>0</v>
      </c>
      <c r="AA2467" s="55">
        <f t="shared" si="396"/>
        <v>9108916.2369551975</v>
      </c>
      <c r="AB2467" s="55">
        <f t="shared" si="397"/>
        <v>-9712254.5492930785</v>
      </c>
      <c r="AC2467" s="55">
        <f t="shared" si="398"/>
        <v>-603338.31233788095</v>
      </c>
      <c r="AD2467" s="55">
        <f t="shared" si="399"/>
        <v>0</v>
      </c>
      <c r="AE2467" s="14">
        <f t="shared" si="400"/>
        <v>1</v>
      </c>
      <c r="AF2467" s="14">
        <f>PRODUCT($AE$3:$AE2467)</f>
        <v>1.549318229084294</v>
      </c>
      <c r="AG2467" s="120">
        <f>(POWER(AF2467,1/COUNTA($J$3:$J2467))-1)*360/28</f>
        <v>0.10870794921864459</v>
      </c>
    </row>
    <row r="2468" spans="20:33" x14ac:dyDescent="0.25">
      <c r="T2468" s="4">
        <f t="shared" si="391"/>
        <v>0.11244999999999999</v>
      </c>
      <c r="U2468" s="55">
        <f t="shared" si="392"/>
        <v>0</v>
      </c>
      <c r="V2468" s="55">
        <f t="shared" si="393"/>
        <v>0</v>
      </c>
      <c r="Y2468" s="55">
        <f t="shared" si="394"/>
        <v>0</v>
      </c>
      <c r="Z2468" s="55">
        <f t="shared" si="395"/>
        <v>0</v>
      </c>
      <c r="AA2468" s="55">
        <f t="shared" si="396"/>
        <v>9108916.2369551975</v>
      </c>
      <c r="AB2468" s="55">
        <f t="shared" si="397"/>
        <v>-9712254.5492930785</v>
      </c>
      <c r="AC2468" s="55">
        <f t="shared" si="398"/>
        <v>-603338.31233788095</v>
      </c>
      <c r="AD2468" s="55">
        <f t="shared" si="399"/>
        <v>0</v>
      </c>
      <c r="AE2468" s="14">
        <f t="shared" si="400"/>
        <v>1</v>
      </c>
      <c r="AF2468" s="14">
        <f>PRODUCT($AE$3:$AE2468)</f>
        <v>1.549318229084294</v>
      </c>
      <c r="AG2468" s="120">
        <f>(POWER(AF2468,1/COUNTA($J$3:$J2468))-1)*360/28</f>
        <v>0.10870794921864459</v>
      </c>
    </row>
    <row r="2469" spans="20:33" x14ac:dyDescent="0.25">
      <c r="T2469" s="4">
        <f t="shared" si="391"/>
        <v>0.11244999999999999</v>
      </c>
      <c r="U2469" s="55">
        <f t="shared" si="392"/>
        <v>0</v>
      </c>
      <c r="V2469" s="55">
        <f t="shared" si="393"/>
        <v>0</v>
      </c>
      <c r="Y2469" s="55">
        <f t="shared" si="394"/>
        <v>0</v>
      </c>
      <c r="Z2469" s="55">
        <f t="shared" si="395"/>
        <v>0</v>
      </c>
      <c r="AA2469" s="55">
        <f t="shared" si="396"/>
        <v>9108916.2369551975</v>
      </c>
      <c r="AB2469" s="55">
        <f t="shared" si="397"/>
        <v>-9712254.5492930785</v>
      </c>
      <c r="AC2469" s="55">
        <f t="shared" si="398"/>
        <v>-603338.31233788095</v>
      </c>
      <c r="AD2469" s="55">
        <f t="shared" si="399"/>
        <v>0</v>
      </c>
      <c r="AE2469" s="14">
        <f t="shared" si="400"/>
        <v>1</v>
      </c>
      <c r="AF2469" s="14">
        <f>PRODUCT($AE$3:$AE2469)</f>
        <v>1.549318229084294</v>
      </c>
      <c r="AG2469" s="120">
        <f>(POWER(AF2469,1/COUNTA($J$3:$J2469))-1)*360/28</f>
        <v>0.10870794921864459</v>
      </c>
    </row>
    <row r="2470" spans="20:33" x14ac:dyDescent="0.25">
      <c r="T2470" s="4">
        <f t="shared" si="391"/>
        <v>0.11244999999999999</v>
      </c>
      <c r="U2470" s="55">
        <f t="shared" si="392"/>
        <v>0</v>
      </c>
      <c r="V2470" s="55">
        <f t="shared" si="393"/>
        <v>0</v>
      </c>
      <c r="Y2470" s="55">
        <f t="shared" si="394"/>
        <v>0</v>
      </c>
      <c r="Z2470" s="55">
        <f t="shared" si="395"/>
        <v>0</v>
      </c>
      <c r="AA2470" s="55">
        <f t="shared" si="396"/>
        <v>9108916.2369551975</v>
      </c>
      <c r="AB2470" s="55">
        <f t="shared" si="397"/>
        <v>-9712254.5492930785</v>
      </c>
      <c r="AC2470" s="55">
        <f t="shared" si="398"/>
        <v>-603338.31233788095</v>
      </c>
      <c r="AD2470" s="55">
        <f t="shared" si="399"/>
        <v>0</v>
      </c>
      <c r="AE2470" s="14">
        <f t="shared" si="400"/>
        <v>1</v>
      </c>
      <c r="AF2470" s="14">
        <f>PRODUCT($AE$3:$AE2470)</f>
        <v>1.549318229084294</v>
      </c>
      <c r="AG2470" s="120">
        <f>(POWER(AF2470,1/COUNTA($J$3:$J2470))-1)*360/28</f>
        <v>0.10870794921864459</v>
      </c>
    </row>
    <row r="2471" spans="20:33" x14ac:dyDescent="0.25">
      <c r="T2471" s="4">
        <f t="shared" si="391"/>
        <v>0.11244999999999999</v>
      </c>
      <c r="U2471" s="55">
        <f t="shared" si="392"/>
        <v>0</v>
      </c>
      <c r="V2471" s="55">
        <f t="shared" si="393"/>
        <v>0</v>
      </c>
      <c r="Y2471" s="55">
        <f t="shared" si="394"/>
        <v>0</v>
      </c>
      <c r="Z2471" s="55">
        <f t="shared" si="395"/>
        <v>0</v>
      </c>
      <c r="AA2471" s="55">
        <f t="shared" si="396"/>
        <v>9108916.2369551975</v>
      </c>
      <c r="AB2471" s="55">
        <f t="shared" si="397"/>
        <v>-9712254.5492930785</v>
      </c>
      <c r="AC2471" s="55">
        <f t="shared" si="398"/>
        <v>-603338.31233788095</v>
      </c>
      <c r="AD2471" s="55">
        <f t="shared" si="399"/>
        <v>0</v>
      </c>
      <c r="AE2471" s="14">
        <f t="shared" si="400"/>
        <v>1</v>
      </c>
      <c r="AF2471" s="14">
        <f>PRODUCT($AE$3:$AE2471)</f>
        <v>1.549318229084294</v>
      </c>
      <c r="AG2471" s="120">
        <f>(POWER(AF2471,1/COUNTA($J$3:$J2471))-1)*360/28</f>
        <v>0.10870794921864459</v>
      </c>
    </row>
    <row r="2472" spans="20:33" x14ac:dyDescent="0.25">
      <c r="T2472" s="4">
        <f t="shared" si="391"/>
        <v>0.11244999999999999</v>
      </c>
      <c r="U2472" s="55">
        <f t="shared" si="392"/>
        <v>0</v>
      </c>
      <c r="V2472" s="55">
        <f t="shared" si="393"/>
        <v>0</v>
      </c>
      <c r="Y2472" s="55">
        <f t="shared" si="394"/>
        <v>0</v>
      </c>
      <c r="Z2472" s="55">
        <f t="shared" si="395"/>
        <v>0</v>
      </c>
      <c r="AA2472" s="55">
        <f t="shared" si="396"/>
        <v>9108916.2369551975</v>
      </c>
      <c r="AB2472" s="55">
        <f t="shared" si="397"/>
        <v>-9712254.5492930785</v>
      </c>
      <c r="AC2472" s="55">
        <f t="shared" si="398"/>
        <v>-603338.31233788095</v>
      </c>
      <c r="AD2472" s="55">
        <f t="shared" si="399"/>
        <v>0</v>
      </c>
      <c r="AE2472" s="14">
        <f t="shared" si="400"/>
        <v>1</v>
      </c>
      <c r="AF2472" s="14">
        <f>PRODUCT($AE$3:$AE2472)</f>
        <v>1.549318229084294</v>
      </c>
      <c r="AG2472" s="120">
        <f>(POWER(AF2472,1/COUNTA($J$3:$J2472))-1)*360/28</f>
        <v>0.10870794921864459</v>
      </c>
    </row>
    <row r="2473" spans="20:33" x14ac:dyDescent="0.25">
      <c r="T2473" s="4">
        <f t="shared" si="391"/>
        <v>0.11244999999999999</v>
      </c>
      <c r="U2473" s="55">
        <f t="shared" si="392"/>
        <v>0</v>
      </c>
      <c r="V2473" s="55">
        <f t="shared" si="393"/>
        <v>0</v>
      </c>
      <c r="Y2473" s="55">
        <f t="shared" si="394"/>
        <v>0</v>
      </c>
      <c r="Z2473" s="55">
        <f t="shared" si="395"/>
        <v>0</v>
      </c>
      <c r="AA2473" s="55">
        <f t="shared" si="396"/>
        <v>9108916.2369551975</v>
      </c>
      <c r="AB2473" s="55">
        <f t="shared" si="397"/>
        <v>-9712254.5492930785</v>
      </c>
      <c r="AC2473" s="55">
        <f t="shared" si="398"/>
        <v>-603338.31233788095</v>
      </c>
      <c r="AD2473" s="55">
        <f t="shared" si="399"/>
        <v>0</v>
      </c>
      <c r="AE2473" s="14">
        <f t="shared" si="400"/>
        <v>1</v>
      </c>
      <c r="AF2473" s="14">
        <f>PRODUCT($AE$3:$AE2473)</f>
        <v>1.549318229084294</v>
      </c>
      <c r="AG2473" s="120">
        <f>(POWER(AF2473,1/COUNTA($J$3:$J2473))-1)*360/28</f>
        <v>0.10870794921864459</v>
      </c>
    </row>
    <row r="2474" spans="20:33" x14ac:dyDescent="0.25">
      <c r="T2474" s="4">
        <f t="shared" si="391"/>
        <v>0.11244999999999999</v>
      </c>
      <c r="U2474" s="55">
        <f t="shared" si="392"/>
        <v>0</v>
      </c>
      <c r="V2474" s="55">
        <f t="shared" si="393"/>
        <v>0</v>
      </c>
      <c r="Y2474" s="55">
        <f t="shared" si="394"/>
        <v>0</v>
      </c>
      <c r="Z2474" s="55">
        <f t="shared" si="395"/>
        <v>0</v>
      </c>
      <c r="AA2474" s="55">
        <f t="shared" si="396"/>
        <v>9108916.2369551975</v>
      </c>
      <c r="AB2474" s="55">
        <f t="shared" si="397"/>
        <v>-9712254.5492930785</v>
      </c>
      <c r="AC2474" s="55">
        <f t="shared" si="398"/>
        <v>-603338.31233788095</v>
      </c>
      <c r="AD2474" s="55">
        <f t="shared" si="399"/>
        <v>0</v>
      </c>
      <c r="AE2474" s="14">
        <f t="shared" si="400"/>
        <v>1</v>
      </c>
      <c r="AF2474" s="14">
        <f>PRODUCT($AE$3:$AE2474)</f>
        <v>1.549318229084294</v>
      </c>
      <c r="AG2474" s="120">
        <f>(POWER(AF2474,1/COUNTA($J$3:$J2474))-1)*360/28</f>
        <v>0.10870794921864459</v>
      </c>
    </row>
    <row r="2475" spans="20:33" x14ac:dyDescent="0.25">
      <c r="T2475" s="4">
        <f t="shared" si="391"/>
        <v>0.11244999999999999</v>
      </c>
      <c r="U2475" s="55">
        <f t="shared" si="392"/>
        <v>0</v>
      </c>
      <c r="V2475" s="55">
        <f t="shared" si="393"/>
        <v>0</v>
      </c>
      <c r="Y2475" s="55">
        <f t="shared" si="394"/>
        <v>0</v>
      </c>
      <c r="Z2475" s="55">
        <f t="shared" si="395"/>
        <v>0</v>
      </c>
      <c r="AA2475" s="55">
        <f t="shared" si="396"/>
        <v>9108916.2369551975</v>
      </c>
      <c r="AB2475" s="55">
        <f t="shared" si="397"/>
        <v>-9712254.5492930785</v>
      </c>
      <c r="AC2475" s="55">
        <f t="shared" si="398"/>
        <v>-603338.31233788095</v>
      </c>
      <c r="AD2475" s="55">
        <f t="shared" si="399"/>
        <v>0</v>
      </c>
      <c r="AE2475" s="14">
        <f t="shared" si="400"/>
        <v>1</v>
      </c>
      <c r="AF2475" s="14">
        <f>PRODUCT($AE$3:$AE2475)</f>
        <v>1.549318229084294</v>
      </c>
      <c r="AG2475" s="120">
        <f>(POWER(AF2475,1/COUNTA($J$3:$J2475))-1)*360/28</f>
        <v>0.10870794921864459</v>
      </c>
    </row>
    <row r="2476" spans="20:33" x14ac:dyDescent="0.25">
      <c r="T2476" s="4">
        <f t="shared" si="391"/>
        <v>0.11244999999999999</v>
      </c>
      <c r="U2476" s="55">
        <f t="shared" si="392"/>
        <v>0</v>
      </c>
      <c r="V2476" s="55">
        <f t="shared" si="393"/>
        <v>0</v>
      </c>
      <c r="Y2476" s="55">
        <f t="shared" si="394"/>
        <v>0</v>
      </c>
      <c r="Z2476" s="55">
        <f t="shared" si="395"/>
        <v>0</v>
      </c>
      <c r="AA2476" s="55">
        <f t="shared" si="396"/>
        <v>9108916.2369551975</v>
      </c>
      <c r="AB2476" s="55">
        <f t="shared" si="397"/>
        <v>-9712254.5492930785</v>
      </c>
      <c r="AC2476" s="55">
        <f t="shared" si="398"/>
        <v>-603338.31233788095</v>
      </c>
      <c r="AD2476" s="55">
        <f t="shared" si="399"/>
        <v>0</v>
      </c>
      <c r="AE2476" s="14">
        <f t="shared" si="400"/>
        <v>1</v>
      </c>
      <c r="AF2476" s="14">
        <f>PRODUCT($AE$3:$AE2476)</f>
        <v>1.549318229084294</v>
      </c>
      <c r="AG2476" s="120">
        <f>(POWER(AF2476,1/COUNTA($J$3:$J2476))-1)*360/28</f>
        <v>0.10870794921864459</v>
      </c>
    </row>
    <row r="2477" spans="20:33" x14ac:dyDescent="0.25">
      <c r="T2477" s="4">
        <f t="shared" si="391"/>
        <v>0.11244999999999999</v>
      </c>
      <c r="U2477" s="55">
        <f t="shared" si="392"/>
        <v>0</v>
      </c>
      <c r="V2477" s="55">
        <f t="shared" si="393"/>
        <v>0</v>
      </c>
      <c r="Y2477" s="55">
        <f t="shared" si="394"/>
        <v>0</v>
      </c>
      <c r="Z2477" s="55">
        <f t="shared" si="395"/>
        <v>0</v>
      </c>
      <c r="AA2477" s="55">
        <f t="shared" si="396"/>
        <v>9108916.2369551975</v>
      </c>
      <c r="AB2477" s="55">
        <f t="shared" si="397"/>
        <v>-9712254.5492930785</v>
      </c>
      <c r="AC2477" s="55">
        <f t="shared" si="398"/>
        <v>-603338.31233788095</v>
      </c>
      <c r="AD2477" s="55">
        <f t="shared" si="399"/>
        <v>0</v>
      </c>
      <c r="AE2477" s="14">
        <f t="shared" si="400"/>
        <v>1</v>
      </c>
      <c r="AF2477" s="14">
        <f>PRODUCT($AE$3:$AE2477)</f>
        <v>1.549318229084294</v>
      </c>
      <c r="AG2477" s="120">
        <f>(POWER(AF2477,1/COUNTA($J$3:$J2477))-1)*360/28</f>
        <v>0.10870794921864459</v>
      </c>
    </row>
    <row r="2478" spans="20:33" x14ac:dyDescent="0.25">
      <c r="T2478" s="4">
        <f t="shared" si="391"/>
        <v>0.11244999999999999</v>
      </c>
      <c r="U2478" s="55">
        <f t="shared" si="392"/>
        <v>0</v>
      </c>
      <c r="V2478" s="55">
        <f t="shared" si="393"/>
        <v>0</v>
      </c>
      <c r="Y2478" s="55">
        <f t="shared" si="394"/>
        <v>0</v>
      </c>
      <c r="Z2478" s="55">
        <f t="shared" si="395"/>
        <v>0</v>
      </c>
      <c r="AA2478" s="55">
        <f t="shared" si="396"/>
        <v>9108916.2369551975</v>
      </c>
      <c r="AB2478" s="55">
        <f t="shared" si="397"/>
        <v>-9712254.5492930785</v>
      </c>
      <c r="AC2478" s="55">
        <f t="shared" si="398"/>
        <v>-603338.31233788095</v>
      </c>
      <c r="AD2478" s="55">
        <f t="shared" si="399"/>
        <v>0</v>
      </c>
      <c r="AE2478" s="14">
        <f t="shared" si="400"/>
        <v>1</v>
      </c>
      <c r="AF2478" s="14">
        <f>PRODUCT($AE$3:$AE2478)</f>
        <v>1.549318229084294</v>
      </c>
      <c r="AG2478" s="120">
        <f>(POWER(AF2478,1/COUNTA($J$3:$J2478))-1)*360/28</f>
        <v>0.10870794921864459</v>
      </c>
    </row>
    <row r="2479" spans="20:33" x14ac:dyDescent="0.25">
      <c r="T2479" s="4">
        <f t="shared" si="391"/>
        <v>0.11244999999999999</v>
      </c>
      <c r="U2479" s="55">
        <f t="shared" si="392"/>
        <v>0</v>
      </c>
      <c r="V2479" s="55">
        <f t="shared" si="393"/>
        <v>0</v>
      </c>
      <c r="Y2479" s="55">
        <f t="shared" si="394"/>
        <v>0</v>
      </c>
      <c r="Z2479" s="55">
        <f t="shared" si="395"/>
        <v>0</v>
      </c>
      <c r="AA2479" s="55">
        <f t="shared" si="396"/>
        <v>9108916.2369551975</v>
      </c>
      <c r="AB2479" s="55">
        <f t="shared" si="397"/>
        <v>-9712254.5492930785</v>
      </c>
      <c r="AC2479" s="55">
        <f t="shared" si="398"/>
        <v>-603338.31233788095</v>
      </c>
      <c r="AD2479" s="55">
        <f t="shared" si="399"/>
        <v>0</v>
      </c>
      <c r="AE2479" s="14">
        <f t="shared" si="400"/>
        <v>1</v>
      </c>
      <c r="AF2479" s="14">
        <f>PRODUCT($AE$3:$AE2479)</f>
        <v>1.549318229084294</v>
      </c>
      <c r="AG2479" s="120">
        <f>(POWER(AF2479,1/COUNTA($J$3:$J2479))-1)*360/28</f>
        <v>0.10870794921864459</v>
      </c>
    </row>
    <row r="2480" spans="20:33" x14ac:dyDescent="0.25">
      <c r="T2480" s="4">
        <f t="shared" si="391"/>
        <v>0.11244999999999999</v>
      </c>
      <c r="U2480" s="55">
        <f t="shared" si="392"/>
        <v>0</v>
      </c>
      <c r="V2480" s="55">
        <f t="shared" si="393"/>
        <v>0</v>
      </c>
      <c r="Y2480" s="55">
        <f t="shared" si="394"/>
        <v>0</v>
      </c>
      <c r="Z2480" s="55">
        <f t="shared" si="395"/>
        <v>0</v>
      </c>
      <c r="AA2480" s="55">
        <f t="shared" si="396"/>
        <v>9108916.2369551975</v>
      </c>
      <c r="AB2480" s="55">
        <f t="shared" si="397"/>
        <v>-9712254.5492930785</v>
      </c>
      <c r="AC2480" s="55">
        <f t="shared" si="398"/>
        <v>-603338.31233788095</v>
      </c>
      <c r="AD2480" s="55">
        <f t="shared" si="399"/>
        <v>0</v>
      </c>
      <c r="AE2480" s="14">
        <f t="shared" si="400"/>
        <v>1</v>
      </c>
      <c r="AF2480" s="14">
        <f>PRODUCT($AE$3:$AE2480)</f>
        <v>1.549318229084294</v>
      </c>
      <c r="AG2480" s="120">
        <f>(POWER(AF2480,1/COUNTA($J$3:$J2480))-1)*360/28</f>
        <v>0.10870794921864459</v>
      </c>
    </row>
    <row r="2481" spans="20:33" x14ac:dyDescent="0.25">
      <c r="T2481" s="4">
        <f t="shared" si="391"/>
        <v>0.11244999999999999</v>
      </c>
      <c r="U2481" s="55">
        <f t="shared" si="392"/>
        <v>0</v>
      </c>
      <c r="V2481" s="55">
        <f t="shared" si="393"/>
        <v>0</v>
      </c>
      <c r="Y2481" s="55">
        <f t="shared" si="394"/>
        <v>0</v>
      </c>
      <c r="Z2481" s="55">
        <f t="shared" si="395"/>
        <v>0</v>
      </c>
      <c r="AA2481" s="55">
        <f t="shared" si="396"/>
        <v>9108916.2369551975</v>
      </c>
      <c r="AB2481" s="55">
        <f t="shared" si="397"/>
        <v>-9712254.5492930785</v>
      </c>
      <c r="AC2481" s="55">
        <f t="shared" si="398"/>
        <v>-603338.31233788095</v>
      </c>
      <c r="AD2481" s="55">
        <f t="shared" si="399"/>
        <v>0</v>
      </c>
      <c r="AE2481" s="14">
        <f t="shared" si="400"/>
        <v>1</v>
      </c>
      <c r="AF2481" s="14">
        <f>PRODUCT($AE$3:$AE2481)</f>
        <v>1.549318229084294</v>
      </c>
      <c r="AG2481" s="120">
        <f>(POWER(AF2481,1/COUNTA($J$3:$J2481))-1)*360/28</f>
        <v>0.10870794921864459</v>
      </c>
    </row>
    <row r="2482" spans="20:33" x14ac:dyDescent="0.25">
      <c r="T2482" s="4">
        <f t="shared" si="391"/>
        <v>0.11244999999999999</v>
      </c>
      <c r="U2482" s="55">
        <f t="shared" si="392"/>
        <v>0</v>
      </c>
      <c r="V2482" s="55">
        <f t="shared" si="393"/>
        <v>0</v>
      </c>
      <c r="Y2482" s="55">
        <f t="shared" si="394"/>
        <v>0</v>
      </c>
      <c r="Z2482" s="55">
        <f t="shared" si="395"/>
        <v>0</v>
      </c>
      <c r="AA2482" s="55">
        <f t="shared" si="396"/>
        <v>9108916.2369551975</v>
      </c>
      <c r="AB2482" s="55">
        <f t="shared" si="397"/>
        <v>-9712254.5492930785</v>
      </c>
      <c r="AC2482" s="55">
        <f t="shared" si="398"/>
        <v>-603338.31233788095</v>
      </c>
      <c r="AD2482" s="55">
        <f t="shared" si="399"/>
        <v>0</v>
      </c>
      <c r="AE2482" s="14">
        <f t="shared" si="400"/>
        <v>1</v>
      </c>
      <c r="AF2482" s="14">
        <f>PRODUCT($AE$3:$AE2482)</f>
        <v>1.549318229084294</v>
      </c>
      <c r="AG2482" s="120">
        <f>(POWER(AF2482,1/COUNTA($J$3:$J2482))-1)*360/28</f>
        <v>0.10870794921864459</v>
      </c>
    </row>
    <row r="2483" spans="20:33" x14ac:dyDescent="0.25">
      <c r="T2483" s="4">
        <f t="shared" si="391"/>
        <v>0.11244999999999999</v>
      </c>
      <c r="U2483" s="55">
        <f t="shared" si="392"/>
        <v>0</v>
      </c>
      <c r="V2483" s="55">
        <f t="shared" si="393"/>
        <v>0</v>
      </c>
      <c r="Y2483" s="55">
        <f t="shared" si="394"/>
        <v>0</v>
      </c>
      <c r="Z2483" s="55">
        <f t="shared" si="395"/>
        <v>0</v>
      </c>
      <c r="AA2483" s="55">
        <f t="shared" si="396"/>
        <v>9108916.2369551975</v>
      </c>
      <c r="AB2483" s="55">
        <f t="shared" si="397"/>
        <v>-9712254.5492930785</v>
      </c>
      <c r="AC2483" s="55">
        <f t="shared" si="398"/>
        <v>-603338.31233788095</v>
      </c>
      <c r="AD2483" s="55">
        <f t="shared" si="399"/>
        <v>0</v>
      </c>
      <c r="AE2483" s="14">
        <f t="shared" si="400"/>
        <v>1</v>
      </c>
      <c r="AF2483" s="14">
        <f>PRODUCT($AE$3:$AE2483)</f>
        <v>1.549318229084294</v>
      </c>
      <c r="AG2483" s="120">
        <f>(POWER(AF2483,1/COUNTA($J$3:$J2483))-1)*360/28</f>
        <v>0.10870794921864459</v>
      </c>
    </row>
    <row r="2484" spans="20:33" x14ac:dyDescent="0.25">
      <c r="T2484" s="4">
        <f t="shared" si="391"/>
        <v>0.11244999999999999</v>
      </c>
      <c r="U2484" s="55">
        <f t="shared" si="392"/>
        <v>0</v>
      </c>
      <c r="V2484" s="55">
        <f t="shared" si="393"/>
        <v>0</v>
      </c>
      <c r="Y2484" s="55">
        <f t="shared" si="394"/>
        <v>0</v>
      </c>
      <c r="Z2484" s="55">
        <f t="shared" si="395"/>
        <v>0</v>
      </c>
      <c r="AA2484" s="55">
        <f t="shared" si="396"/>
        <v>9108916.2369551975</v>
      </c>
      <c r="AB2484" s="55">
        <f t="shared" si="397"/>
        <v>-9712254.5492930785</v>
      </c>
      <c r="AC2484" s="55">
        <f t="shared" si="398"/>
        <v>-603338.31233788095</v>
      </c>
      <c r="AD2484" s="55">
        <f t="shared" si="399"/>
        <v>0</v>
      </c>
      <c r="AE2484" s="14">
        <f t="shared" si="400"/>
        <v>1</v>
      </c>
      <c r="AF2484" s="14">
        <f>PRODUCT($AE$3:$AE2484)</f>
        <v>1.549318229084294</v>
      </c>
      <c r="AG2484" s="120">
        <f>(POWER(AF2484,1/COUNTA($J$3:$J2484))-1)*360/28</f>
        <v>0.10870794921864459</v>
      </c>
    </row>
    <row r="2485" spans="20:33" x14ac:dyDescent="0.25">
      <c r="T2485" s="4">
        <f t="shared" si="391"/>
        <v>0.11244999999999999</v>
      </c>
      <c r="U2485" s="55">
        <f t="shared" si="392"/>
        <v>0</v>
      </c>
      <c r="V2485" s="55">
        <f t="shared" si="393"/>
        <v>0</v>
      </c>
      <c r="Y2485" s="55">
        <f t="shared" si="394"/>
        <v>0</v>
      </c>
      <c r="Z2485" s="55">
        <f t="shared" si="395"/>
        <v>0</v>
      </c>
      <c r="AA2485" s="55">
        <f t="shared" si="396"/>
        <v>9108916.2369551975</v>
      </c>
      <c r="AB2485" s="55">
        <f t="shared" si="397"/>
        <v>-9712254.5492930785</v>
      </c>
      <c r="AC2485" s="55">
        <f t="shared" si="398"/>
        <v>-603338.31233788095</v>
      </c>
      <c r="AD2485" s="55">
        <f t="shared" si="399"/>
        <v>0</v>
      </c>
      <c r="AE2485" s="14">
        <f t="shared" si="400"/>
        <v>1</v>
      </c>
      <c r="AF2485" s="14">
        <f>PRODUCT($AE$3:$AE2485)</f>
        <v>1.549318229084294</v>
      </c>
      <c r="AG2485" s="120">
        <f>(POWER(AF2485,1/COUNTA($J$3:$J2485))-1)*360/28</f>
        <v>0.10870794921864459</v>
      </c>
    </row>
    <row r="2486" spans="20:33" x14ac:dyDescent="0.25">
      <c r="T2486" s="4">
        <f t="shared" si="391"/>
        <v>0.11244999999999999</v>
      </c>
      <c r="U2486" s="55">
        <f t="shared" si="392"/>
        <v>0</v>
      </c>
      <c r="V2486" s="55">
        <f t="shared" si="393"/>
        <v>0</v>
      </c>
      <c r="Y2486" s="55">
        <f t="shared" si="394"/>
        <v>0</v>
      </c>
      <c r="Z2486" s="55">
        <f t="shared" si="395"/>
        <v>0</v>
      </c>
      <c r="AA2486" s="55">
        <f t="shared" si="396"/>
        <v>9108916.2369551975</v>
      </c>
      <c r="AB2486" s="55">
        <f t="shared" si="397"/>
        <v>-9712254.5492930785</v>
      </c>
      <c r="AC2486" s="55">
        <f t="shared" si="398"/>
        <v>-603338.31233788095</v>
      </c>
      <c r="AD2486" s="55">
        <f t="shared" si="399"/>
        <v>0</v>
      </c>
      <c r="AE2486" s="14">
        <f t="shared" si="400"/>
        <v>1</v>
      </c>
      <c r="AF2486" s="14">
        <f>PRODUCT($AE$3:$AE2486)</f>
        <v>1.549318229084294</v>
      </c>
      <c r="AG2486" s="120">
        <f>(POWER(AF2486,1/COUNTA($J$3:$J2486))-1)*360/28</f>
        <v>0.10870794921864459</v>
      </c>
    </row>
    <row r="2487" spans="20:33" x14ac:dyDescent="0.25">
      <c r="T2487" s="4">
        <f t="shared" si="391"/>
        <v>0.11244999999999999</v>
      </c>
      <c r="U2487" s="55">
        <f t="shared" si="392"/>
        <v>0</v>
      </c>
      <c r="V2487" s="55">
        <f t="shared" si="393"/>
        <v>0</v>
      </c>
      <c r="Y2487" s="55">
        <f t="shared" si="394"/>
        <v>0</v>
      </c>
      <c r="Z2487" s="55">
        <f t="shared" si="395"/>
        <v>0</v>
      </c>
      <c r="AA2487" s="55">
        <f t="shared" si="396"/>
        <v>9108916.2369551975</v>
      </c>
      <c r="AB2487" s="55">
        <f t="shared" si="397"/>
        <v>-9712254.5492930785</v>
      </c>
      <c r="AC2487" s="55">
        <f t="shared" si="398"/>
        <v>-603338.31233788095</v>
      </c>
      <c r="AD2487" s="55">
        <f t="shared" si="399"/>
        <v>0</v>
      </c>
      <c r="AE2487" s="14">
        <f t="shared" si="400"/>
        <v>1</v>
      </c>
      <c r="AF2487" s="14">
        <f>PRODUCT($AE$3:$AE2487)</f>
        <v>1.549318229084294</v>
      </c>
      <c r="AG2487" s="120">
        <f>(POWER(AF2487,1/COUNTA($J$3:$J2487))-1)*360/28</f>
        <v>0.10870794921864459</v>
      </c>
    </row>
    <row r="2488" spans="20:33" x14ac:dyDescent="0.25">
      <c r="T2488" s="4">
        <f t="shared" ref="T2488:T2551" si="401">_xlfn.IFNA(INDEX($E$6:$E$24,MATCH($K2488,$C$6:$C$24,1))/100,$D$1/100)</f>
        <v>0.11244999999999999</v>
      </c>
      <c r="U2488" s="55">
        <f t="shared" ref="U2488:U2551" si="402">(-1*S2488)*T2488*Q2488/360</f>
        <v>0</v>
      </c>
      <c r="V2488" s="55">
        <f t="shared" si="393"/>
        <v>0</v>
      </c>
      <c r="Y2488" s="55">
        <f t="shared" si="394"/>
        <v>0</v>
      </c>
      <c r="Z2488" s="55">
        <f t="shared" si="395"/>
        <v>0</v>
      </c>
      <c r="AA2488" s="55">
        <f t="shared" si="396"/>
        <v>9108916.2369551975</v>
      </c>
      <c r="AB2488" s="55">
        <f t="shared" si="397"/>
        <v>-9712254.5492930785</v>
      </c>
      <c r="AC2488" s="55">
        <f t="shared" si="398"/>
        <v>-603338.31233788095</v>
      </c>
      <c r="AD2488" s="55">
        <f t="shared" si="399"/>
        <v>0</v>
      </c>
      <c r="AE2488" s="14">
        <f t="shared" si="400"/>
        <v>1</v>
      </c>
      <c r="AF2488" s="14">
        <f>PRODUCT($AE$3:$AE2488)</f>
        <v>1.549318229084294</v>
      </c>
      <c r="AG2488" s="120">
        <f>(POWER(AF2488,1/COUNTA($J$3:$J2488))-1)*360/28</f>
        <v>0.10870794921864459</v>
      </c>
    </row>
    <row r="2489" spans="20:33" x14ac:dyDescent="0.25">
      <c r="T2489" s="4">
        <f t="shared" si="401"/>
        <v>0.11244999999999999</v>
      </c>
      <c r="U2489" s="55">
        <f t="shared" si="402"/>
        <v>0</v>
      </c>
      <c r="V2489" s="55">
        <f t="shared" si="393"/>
        <v>0</v>
      </c>
      <c r="Y2489" s="55">
        <f t="shared" si="394"/>
        <v>0</v>
      </c>
      <c r="Z2489" s="55">
        <f t="shared" si="395"/>
        <v>0</v>
      </c>
      <c r="AA2489" s="55">
        <f t="shared" si="396"/>
        <v>9108916.2369551975</v>
      </c>
      <c r="AB2489" s="55">
        <f t="shared" si="397"/>
        <v>-9712254.5492930785</v>
      </c>
      <c r="AC2489" s="55">
        <f t="shared" si="398"/>
        <v>-603338.31233788095</v>
      </c>
      <c r="AD2489" s="55">
        <f t="shared" si="399"/>
        <v>0</v>
      </c>
      <c r="AE2489" s="14">
        <f t="shared" si="400"/>
        <v>1</v>
      </c>
      <c r="AF2489" s="14">
        <f>PRODUCT($AE$3:$AE2489)</f>
        <v>1.549318229084294</v>
      </c>
      <c r="AG2489" s="120">
        <f>(POWER(AF2489,1/COUNTA($J$3:$J2489))-1)*360/28</f>
        <v>0.10870794921864459</v>
      </c>
    </row>
    <row r="2490" spans="20:33" x14ac:dyDescent="0.25">
      <c r="T2490" s="4">
        <f t="shared" si="401"/>
        <v>0.11244999999999999</v>
      </c>
      <c r="U2490" s="55">
        <f t="shared" si="402"/>
        <v>0</v>
      </c>
      <c r="V2490" s="55">
        <f t="shared" si="393"/>
        <v>0</v>
      </c>
      <c r="Y2490" s="55">
        <f t="shared" si="394"/>
        <v>0</v>
      </c>
      <c r="Z2490" s="55">
        <f t="shared" si="395"/>
        <v>0</v>
      </c>
      <c r="AA2490" s="55">
        <f t="shared" si="396"/>
        <v>9108916.2369551975</v>
      </c>
      <c r="AB2490" s="55">
        <f t="shared" si="397"/>
        <v>-9712254.5492930785</v>
      </c>
      <c r="AC2490" s="55">
        <f t="shared" si="398"/>
        <v>-603338.31233788095</v>
      </c>
      <c r="AD2490" s="55">
        <f t="shared" si="399"/>
        <v>0</v>
      </c>
      <c r="AE2490" s="14">
        <f t="shared" si="400"/>
        <v>1</v>
      </c>
      <c r="AF2490" s="14">
        <f>PRODUCT($AE$3:$AE2490)</f>
        <v>1.549318229084294</v>
      </c>
      <c r="AG2490" s="120">
        <f>(POWER(AF2490,1/COUNTA($J$3:$J2490))-1)*360/28</f>
        <v>0.10870794921864459</v>
      </c>
    </row>
    <row r="2491" spans="20:33" x14ac:dyDescent="0.25">
      <c r="T2491" s="4">
        <f t="shared" si="401"/>
        <v>0.11244999999999999</v>
      </c>
      <c r="U2491" s="55">
        <f t="shared" si="402"/>
        <v>0</v>
      </c>
      <c r="V2491" s="55">
        <f t="shared" si="393"/>
        <v>0</v>
      </c>
      <c r="Y2491" s="55">
        <f t="shared" si="394"/>
        <v>0</v>
      </c>
      <c r="Z2491" s="55">
        <f t="shared" si="395"/>
        <v>0</v>
      </c>
      <c r="AA2491" s="55">
        <f t="shared" si="396"/>
        <v>9108916.2369551975</v>
      </c>
      <c r="AB2491" s="55">
        <f t="shared" si="397"/>
        <v>-9712254.5492930785</v>
      </c>
      <c r="AC2491" s="55">
        <f t="shared" si="398"/>
        <v>-603338.31233788095</v>
      </c>
      <c r="AD2491" s="55">
        <f t="shared" si="399"/>
        <v>0</v>
      </c>
      <c r="AE2491" s="14">
        <f t="shared" si="400"/>
        <v>1</v>
      </c>
      <c r="AF2491" s="14">
        <f>PRODUCT($AE$3:$AE2491)</f>
        <v>1.549318229084294</v>
      </c>
      <c r="AG2491" s="120">
        <f>(POWER(AF2491,1/COUNTA($J$3:$J2491))-1)*360/28</f>
        <v>0.10870794921864459</v>
      </c>
    </row>
    <row r="2492" spans="20:33" x14ac:dyDescent="0.25">
      <c r="T2492" s="4">
        <f t="shared" si="401"/>
        <v>0.11244999999999999</v>
      </c>
      <c r="U2492" s="55">
        <f t="shared" si="402"/>
        <v>0</v>
      </c>
      <c r="V2492" s="55">
        <f t="shared" si="393"/>
        <v>0</v>
      </c>
      <c r="Y2492" s="55">
        <f t="shared" si="394"/>
        <v>0</v>
      </c>
      <c r="Z2492" s="55">
        <f t="shared" si="395"/>
        <v>0</v>
      </c>
      <c r="AA2492" s="55">
        <f t="shared" si="396"/>
        <v>9108916.2369551975</v>
      </c>
      <c r="AB2492" s="55">
        <f t="shared" si="397"/>
        <v>-9712254.5492930785</v>
      </c>
      <c r="AC2492" s="55">
        <f t="shared" si="398"/>
        <v>-603338.31233788095</v>
      </c>
      <c r="AD2492" s="55">
        <f t="shared" si="399"/>
        <v>0</v>
      </c>
      <c r="AE2492" s="14">
        <f t="shared" si="400"/>
        <v>1</v>
      </c>
      <c r="AF2492" s="14">
        <f>PRODUCT($AE$3:$AE2492)</f>
        <v>1.549318229084294</v>
      </c>
      <c r="AG2492" s="120">
        <f>(POWER(AF2492,1/COUNTA($J$3:$J2492))-1)*360/28</f>
        <v>0.10870794921864459</v>
      </c>
    </row>
    <row r="2493" spans="20:33" x14ac:dyDescent="0.25">
      <c r="T2493" s="4">
        <f t="shared" si="401"/>
        <v>0.11244999999999999</v>
      </c>
      <c r="U2493" s="55">
        <f t="shared" si="402"/>
        <v>0</v>
      </c>
      <c r="V2493" s="55">
        <f t="shared" si="393"/>
        <v>0</v>
      </c>
      <c r="Y2493" s="55">
        <f t="shared" si="394"/>
        <v>0</v>
      </c>
      <c r="Z2493" s="55">
        <f t="shared" si="395"/>
        <v>0</v>
      </c>
      <c r="AA2493" s="55">
        <f t="shared" si="396"/>
        <v>9108916.2369551975</v>
      </c>
      <c r="AB2493" s="55">
        <f t="shared" si="397"/>
        <v>-9712254.5492930785</v>
      </c>
      <c r="AC2493" s="55">
        <f t="shared" si="398"/>
        <v>-603338.31233788095</v>
      </c>
      <c r="AD2493" s="55">
        <f t="shared" si="399"/>
        <v>0</v>
      </c>
      <c r="AE2493" s="14">
        <f t="shared" si="400"/>
        <v>1</v>
      </c>
      <c r="AF2493" s="14">
        <f>PRODUCT($AE$3:$AE2493)</f>
        <v>1.549318229084294</v>
      </c>
      <c r="AG2493" s="120">
        <f>(POWER(AF2493,1/COUNTA($J$3:$J2493))-1)*360/28</f>
        <v>0.10870794921864459</v>
      </c>
    </row>
    <row r="2494" spans="20:33" x14ac:dyDescent="0.25">
      <c r="T2494" s="4">
        <f t="shared" si="401"/>
        <v>0.11244999999999999</v>
      </c>
      <c r="U2494" s="55">
        <f t="shared" si="402"/>
        <v>0</v>
      </c>
      <c r="V2494" s="55">
        <f t="shared" si="393"/>
        <v>0</v>
      </c>
      <c r="Y2494" s="55">
        <f t="shared" si="394"/>
        <v>0</v>
      </c>
      <c r="Z2494" s="55">
        <f t="shared" si="395"/>
        <v>0</v>
      </c>
      <c r="AA2494" s="55">
        <f t="shared" si="396"/>
        <v>9108916.2369551975</v>
      </c>
      <c r="AB2494" s="55">
        <f t="shared" si="397"/>
        <v>-9712254.5492930785</v>
      </c>
      <c r="AC2494" s="55">
        <f t="shared" si="398"/>
        <v>-603338.31233788095</v>
      </c>
      <c r="AD2494" s="55">
        <f t="shared" si="399"/>
        <v>0</v>
      </c>
      <c r="AE2494" s="14">
        <f t="shared" si="400"/>
        <v>1</v>
      </c>
      <c r="AF2494" s="14">
        <f>PRODUCT($AE$3:$AE2494)</f>
        <v>1.549318229084294</v>
      </c>
      <c r="AG2494" s="120">
        <f>(POWER(AF2494,1/COUNTA($J$3:$J2494))-1)*360/28</f>
        <v>0.10870794921864459</v>
      </c>
    </row>
    <row r="2495" spans="20:33" x14ac:dyDescent="0.25">
      <c r="T2495" s="4">
        <f t="shared" si="401"/>
        <v>0.11244999999999999</v>
      </c>
      <c r="U2495" s="55">
        <f t="shared" si="402"/>
        <v>0</v>
      </c>
      <c r="V2495" s="55">
        <f t="shared" si="393"/>
        <v>0</v>
      </c>
      <c r="Y2495" s="55">
        <f t="shared" si="394"/>
        <v>0</v>
      </c>
      <c r="Z2495" s="55">
        <f t="shared" si="395"/>
        <v>0</v>
      </c>
      <c r="AA2495" s="55">
        <f t="shared" si="396"/>
        <v>9108916.2369551975</v>
      </c>
      <c r="AB2495" s="55">
        <f t="shared" si="397"/>
        <v>-9712254.5492930785</v>
      </c>
      <c r="AC2495" s="55">
        <f t="shared" si="398"/>
        <v>-603338.31233788095</v>
      </c>
      <c r="AD2495" s="55">
        <f t="shared" si="399"/>
        <v>0</v>
      </c>
      <c r="AE2495" s="14">
        <f t="shared" si="400"/>
        <v>1</v>
      </c>
      <c r="AF2495" s="14">
        <f>PRODUCT($AE$3:$AE2495)</f>
        <v>1.549318229084294</v>
      </c>
      <c r="AG2495" s="120">
        <f>(POWER(AF2495,1/COUNTA($J$3:$J2495))-1)*360/28</f>
        <v>0.10870794921864459</v>
      </c>
    </row>
    <row r="2496" spans="20:33" x14ac:dyDescent="0.25">
      <c r="T2496" s="4">
        <f t="shared" si="401"/>
        <v>0.11244999999999999</v>
      </c>
      <c r="U2496" s="55">
        <f t="shared" si="402"/>
        <v>0</v>
      </c>
      <c r="V2496" s="55">
        <f t="shared" si="393"/>
        <v>0</v>
      </c>
      <c r="Y2496" s="55">
        <f t="shared" si="394"/>
        <v>0</v>
      </c>
      <c r="Z2496" s="55">
        <f t="shared" si="395"/>
        <v>0</v>
      </c>
      <c r="AA2496" s="55">
        <f t="shared" si="396"/>
        <v>9108916.2369551975</v>
      </c>
      <c r="AB2496" s="55">
        <f t="shared" si="397"/>
        <v>-9712254.5492930785</v>
      </c>
      <c r="AC2496" s="55">
        <f t="shared" si="398"/>
        <v>-603338.31233788095</v>
      </c>
      <c r="AD2496" s="55">
        <f t="shared" si="399"/>
        <v>0</v>
      </c>
      <c r="AE2496" s="14">
        <f t="shared" si="400"/>
        <v>1</v>
      </c>
      <c r="AF2496" s="14">
        <f>PRODUCT($AE$3:$AE2496)</f>
        <v>1.549318229084294</v>
      </c>
      <c r="AG2496" s="120">
        <f>(POWER(AF2496,1/COUNTA($J$3:$J2496))-1)*360/28</f>
        <v>0.10870794921864459</v>
      </c>
    </row>
    <row r="2497" spans="20:33" x14ac:dyDescent="0.25">
      <c r="T2497" s="4">
        <f t="shared" si="401"/>
        <v>0.11244999999999999</v>
      </c>
      <c r="U2497" s="55">
        <f t="shared" si="402"/>
        <v>0</v>
      </c>
      <c r="V2497" s="55">
        <f t="shared" si="393"/>
        <v>0</v>
      </c>
      <c r="Y2497" s="55">
        <f t="shared" si="394"/>
        <v>0</v>
      </c>
      <c r="Z2497" s="55">
        <f t="shared" si="395"/>
        <v>0</v>
      </c>
      <c r="AA2497" s="55">
        <f t="shared" si="396"/>
        <v>9108916.2369551975</v>
      </c>
      <c r="AB2497" s="55">
        <f t="shared" si="397"/>
        <v>-9712254.5492930785</v>
      </c>
      <c r="AC2497" s="55">
        <f t="shared" si="398"/>
        <v>-603338.31233788095</v>
      </c>
      <c r="AD2497" s="55">
        <f t="shared" si="399"/>
        <v>0</v>
      </c>
      <c r="AE2497" s="14">
        <f t="shared" si="400"/>
        <v>1</v>
      </c>
      <c r="AF2497" s="14">
        <f>PRODUCT($AE$3:$AE2497)</f>
        <v>1.549318229084294</v>
      </c>
      <c r="AG2497" s="120">
        <f>(POWER(AF2497,1/COUNTA($J$3:$J2497))-1)*360/28</f>
        <v>0.10870794921864459</v>
      </c>
    </row>
    <row r="2498" spans="20:33" x14ac:dyDescent="0.25">
      <c r="T2498" s="4">
        <f t="shared" si="401"/>
        <v>0.11244999999999999</v>
      </c>
      <c r="U2498" s="55">
        <f t="shared" si="402"/>
        <v>0</v>
      </c>
      <c r="V2498" s="55">
        <f t="shared" si="393"/>
        <v>0</v>
      </c>
      <c r="Y2498" s="55">
        <f t="shared" si="394"/>
        <v>0</v>
      </c>
      <c r="Z2498" s="55">
        <f t="shared" si="395"/>
        <v>0</v>
      </c>
      <c r="AA2498" s="55">
        <f t="shared" si="396"/>
        <v>9108916.2369551975</v>
      </c>
      <c r="AB2498" s="55">
        <f t="shared" si="397"/>
        <v>-9712254.5492930785</v>
      </c>
      <c r="AC2498" s="55">
        <f t="shared" si="398"/>
        <v>-603338.31233788095</v>
      </c>
      <c r="AD2498" s="55">
        <f t="shared" si="399"/>
        <v>0</v>
      </c>
      <c r="AE2498" s="14">
        <f t="shared" si="400"/>
        <v>1</v>
      </c>
      <c r="AF2498" s="14">
        <f>PRODUCT($AE$3:$AE2498)</f>
        <v>1.549318229084294</v>
      </c>
      <c r="AG2498" s="120">
        <f>(POWER(AF2498,1/COUNTA($J$3:$J2498))-1)*360/28</f>
        <v>0.10870794921864459</v>
      </c>
    </row>
    <row r="2499" spans="20:33" x14ac:dyDescent="0.25">
      <c r="T2499" s="4">
        <f t="shared" si="401"/>
        <v>0.11244999999999999</v>
      </c>
      <c r="U2499" s="55">
        <f t="shared" si="402"/>
        <v>0</v>
      </c>
      <c r="V2499" s="55">
        <f t="shared" si="393"/>
        <v>0</v>
      </c>
      <c r="Y2499" s="55">
        <f t="shared" si="394"/>
        <v>0</v>
      </c>
      <c r="Z2499" s="55">
        <f t="shared" si="395"/>
        <v>0</v>
      </c>
      <c r="AA2499" s="55">
        <f t="shared" si="396"/>
        <v>9108916.2369551975</v>
      </c>
      <c r="AB2499" s="55">
        <f t="shared" si="397"/>
        <v>-9712254.5492930785</v>
      </c>
      <c r="AC2499" s="55">
        <f t="shared" si="398"/>
        <v>-603338.31233788095</v>
      </c>
      <c r="AD2499" s="55">
        <f t="shared" si="399"/>
        <v>0</v>
      </c>
      <c r="AE2499" s="14">
        <f t="shared" si="400"/>
        <v>1</v>
      </c>
      <c r="AF2499" s="14">
        <f>PRODUCT($AE$3:$AE2499)</f>
        <v>1.549318229084294</v>
      </c>
      <c r="AG2499" s="120">
        <f>(POWER(AF2499,1/COUNTA($J$3:$J2499))-1)*360/28</f>
        <v>0.10870794921864459</v>
      </c>
    </row>
    <row r="2500" spans="20:33" x14ac:dyDescent="0.25">
      <c r="T2500" s="4">
        <f t="shared" si="401"/>
        <v>0.11244999999999999</v>
      </c>
      <c r="U2500" s="55">
        <f t="shared" si="402"/>
        <v>0</v>
      </c>
      <c r="V2500" s="55">
        <f t="shared" ref="V2500:V2563" si="403">+N2500+U2500</f>
        <v>0</v>
      </c>
      <c r="Y2500" s="55">
        <f t="shared" si="394"/>
        <v>0</v>
      </c>
      <c r="Z2500" s="55">
        <f t="shared" si="395"/>
        <v>0</v>
      </c>
      <c r="AA2500" s="55">
        <f t="shared" si="396"/>
        <v>9108916.2369551975</v>
      </c>
      <c r="AB2500" s="55">
        <f t="shared" si="397"/>
        <v>-9712254.5492930785</v>
      </c>
      <c r="AC2500" s="55">
        <f t="shared" si="398"/>
        <v>-603338.31233788095</v>
      </c>
      <c r="AD2500" s="55">
        <f t="shared" si="399"/>
        <v>0</v>
      </c>
      <c r="AE2500" s="14">
        <f t="shared" si="400"/>
        <v>1</v>
      </c>
      <c r="AF2500" s="14">
        <f>PRODUCT($AE$3:$AE2500)</f>
        <v>1.549318229084294</v>
      </c>
      <c r="AG2500" s="120">
        <f>(POWER(AF2500,1/COUNTA($J$3:$J2500))-1)*360/28</f>
        <v>0.10870794921864459</v>
      </c>
    </row>
    <row r="2501" spans="20:33" x14ac:dyDescent="0.25">
      <c r="T2501" s="4">
        <f t="shared" si="401"/>
        <v>0.11244999999999999</v>
      </c>
      <c r="U2501" s="55">
        <f t="shared" si="402"/>
        <v>0</v>
      </c>
      <c r="V2501" s="55">
        <f t="shared" si="403"/>
        <v>0</v>
      </c>
      <c r="Y2501" s="55">
        <f t="shared" si="394"/>
        <v>0</v>
      </c>
      <c r="Z2501" s="55">
        <f t="shared" si="395"/>
        <v>0</v>
      </c>
      <c r="AA2501" s="55">
        <f t="shared" si="396"/>
        <v>9108916.2369551975</v>
      </c>
      <c r="AB2501" s="55">
        <f t="shared" si="397"/>
        <v>-9712254.5492930785</v>
      </c>
      <c r="AC2501" s="55">
        <f t="shared" si="398"/>
        <v>-603338.31233788095</v>
      </c>
      <c r="AD2501" s="55">
        <f t="shared" si="399"/>
        <v>0</v>
      </c>
      <c r="AE2501" s="14">
        <f t="shared" si="400"/>
        <v>1</v>
      </c>
      <c r="AF2501" s="14">
        <f>PRODUCT($AE$3:$AE2501)</f>
        <v>1.549318229084294</v>
      </c>
      <c r="AG2501" s="120">
        <f>(POWER(AF2501,1/COUNTA($J$3:$J2501))-1)*360/28</f>
        <v>0.10870794921864459</v>
      </c>
    </row>
    <row r="2502" spans="20:33" x14ac:dyDescent="0.25">
      <c r="T2502" s="4">
        <f t="shared" si="401"/>
        <v>0.11244999999999999</v>
      </c>
      <c r="U2502" s="55">
        <f t="shared" si="402"/>
        <v>0</v>
      </c>
      <c r="V2502" s="55">
        <f t="shared" si="403"/>
        <v>0</v>
      </c>
      <c r="Y2502" s="55">
        <f t="shared" ref="Y2502:Y2565" si="404">+P2502*X2502</f>
        <v>0</v>
      </c>
      <c r="Z2502" s="55">
        <f t="shared" ref="Z2502:Z2565" si="405">+S2502*$Z$2*$Q2502/360</f>
        <v>0</v>
      </c>
      <c r="AA2502" s="55">
        <f t="shared" ref="AA2502:AA2565" si="406">+AA2501*(1+$Z$2*$Q2502/360)+Z2502</f>
        <v>9108916.2369551975</v>
      </c>
      <c r="AB2502" s="55">
        <f t="shared" ref="AB2502:AB2565" si="407">+AB2501*(1+$W2502*$Q2502/360)+O2502</f>
        <v>-9712254.5492930785</v>
      </c>
      <c r="AC2502" s="55">
        <f t="shared" ref="AC2502:AC2565" si="408">+AA2502+AB2502</f>
        <v>-603338.31233788095</v>
      </c>
      <c r="AD2502" s="55">
        <f t="shared" ref="AD2502:AD2565" si="409">+AC2502*X2502</f>
        <v>0</v>
      </c>
      <c r="AE2502" s="14">
        <f t="shared" ref="AE2502:AE2565" si="410">+(1+W2502*Q2502/360)</f>
        <v>1</v>
      </c>
      <c r="AF2502" s="14">
        <f>PRODUCT($AE$3:$AE2502)</f>
        <v>1.549318229084294</v>
      </c>
      <c r="AG2502" s="120">
        <f>(POWER(AF2502,1/COUNTA($J$3:$J2502))-1)*360/28</f>
        <v>0.10870794921864459</v>
      </c>
    </row>
    <row r="2503" spans="20:33" x14ac:dyDescent="0.25">
      <c r="T2503" s="4">
        <f t="shared" si="401"/>
        <v>0.11244999999999999</v>
      </c>
      <c r="U2503" s="55">
        <f t="shared" si="402"/>
        <v>0</v>
      </c>
      <c r="V2503" s="55">
        <f t="shared" si="403"/>
        <v>0</v>
      </c>
      <c r="Y2503" s="55">
        <f t="shared" si="404"/>
        <v>0</v>
      </c>
      <c r="Z2503" s="55">
        <f t="shared" si="405"/>
        <v>0</v>
      </c>
      <c r="AA2503" s="55">
        <f t="shared" si="406"/>
        <v>9108916.2369551975</v>
      </c>
      <c r="AB2503" s="55">
        <f t="shared" si="407"/>
        <v>-9712254.5492930785</v>
      </c>
      <c r="AC2503" s="55">
        <f t="shared" si="408"/>
        <v>-603338.31233788095</v>
      </c>
      <c r="AD2503" s="55">
        <f t="shared" si="409"/>
        <v>0</v>
      </c>
      <c r="AE2503" s="14">
        <f t="shared" si="410"/>
        <v>1</v>
      </c>
      <c r="AF2503" s="14">
        <f>PRODUCT($AE$3:$AE2503)</f>
        <v>1.549318229084294</v>
      </c>
      <c r="AG2503" s="120">
        <f>(POWER(AF2503,1/COUNTA($J$3:$J2503))-1)*360/28</f>
        <v>0.10870794921864459</v>
      </c>
    </row>
    <row r="2504" spans="20:33" x14ac:dyDescent="0.25">
      <c r="T2504" s="4">
        <f t="shared" si="401"/>
        <v>0.11244999999999999</v>
      </c>
      <c r="U2504" s="55">
        <f t="shared" si="402"/>
        <v>0</v>
      </c>
      <c r="V2504" s="55">
        <f t="shared" si="403"/>
        <v>0</v>
      </c>
      <c r="Y2504" s="55">
        <f t="shared" si="404"/>
        <v>0</v>
      </c>
      <c r="Z2504" s="55">
        <f t="shared" si="405"/>
        <v>0</v>
      </c>
      <c r="AA2504" s="55">
        <f t="shared" si="406"/>
        <v>9108916.2369551975</v>
      </c>
      <c r="AB2504" s="55">
        <f t="shared" si="407"/>
        <v>-9712254.5492930785</v>
      </c>
      <c r="AC2504" s="55">
        <f t="shared" si="408"/>
        <v>-603338.31233788095</v>
      </c>
      <c r="AD2504" s="55">
        <f t="shared" si="409"/>
        <v>0</v>
      </c>
      <c r="AE2504" s="14">
        <f t="shared" si="410"/>
        <v>1</v>
      </c>
      <c r="AF2504" s="14">
        <f>PRODUCT($AE$3:$AE2504)</f>
        <v>1.549318229084294</v>
      </c>
      <c r="AG2504" s="120">
        <f>(POWER(AF2504,1/COUNTA($J$3:$J2504))-1)*360/28</f>
        <v>0.10870794921864459</v>
      </c>
    </row>
    <row r="2505" spans="20:33" x14ac:dyDescent="0.25">
      <c r="T2505" s="4">
        <f t="shared" si="401"/>
        <v>0.11244999999999999</v>
      </c>
      <c r="U2505" s="55">
        <f t="shared" si="402"/>
        <v>0</v>
      </c>
      <c r="V2505" s="55">
        <f t="shared" si="403"/>
        <v>0</v>
      </c>
      <c r="Y2505" s="55">
        <f t="shared" si="404"/>
        <v>0</v>
      </c>
      <c r="Z2505" s="55">
        <f t="shared" si="405"/>
        <v>0</v>
      </c>
      <c r="AA2505" s="55">
        <f t="shared" si="406"/>
        <v>9108916.2369551975</v>
      </c>
      <c r="AB2505" s="55">
        <f t="shared" si="407"/>
        <v>-9712254.5492930785</v>
      </c>
      <c r="AC2505" s="55">
        <f t="shared" si="408"/>
        <v>-603338.31233788095</v>
      </c>
      <c r="AD2505" s="55">
        <f t="shared" si="409"/>
        <v>0</v>
      </c>
      <c r="AE2505" s="14">
        <f t="shared" si="410"/>
        <v>1</v>
      </c>
      <c r="AF2505" s="14">
        <f>PRODUCT($AE$3:$AE2505)</f>
        <v>1.549318229084294</v>
      </c>
      <c r="AG2505" s="120">
        <f>(POWER(AF2505,1/COUNTA($J$3:$J2505))-1)*360/28</f>
        <v>0.10870794921864459</v>
      </c>
    </row>
    <row r="2506" spans="20:33" x14ac:dyDescent="0.25">
      <c r="T2506" s="4">
        <f t="shared" si="401"/>
        <v>0.11244999999999999</v>
      </c>
      <c r="U2506" s="55">
        <f t="shared" si="402"/>
        <v>0</v>
      </c>
      <c r="V2506" s="55">
        <f t="shared" si="403"/>
        <v>0</v>
      </c>
      <c r="Y2506" s="55">
        <f t="shared" si="404"/>
        <v>0</v>
      </c>
      <c r="Z2506" s="55">
        <f t="shared" si="405"/>
        <v>0</v>
      </c>
      <c r="AA2506" s="55">
        <f t="shared" si="406"/>
        <v>9108916.2369551975</v>
      </c>
      <c r="AB2506" s="55">
        <f t="shared" si="407"/>
        <v>-9712254.5492930785</v>
      </c>
      <c r="AC2506" s="55">
        <f t="shared" si="408"/>
        <v>-603338.31233788095</v>
      </c>
      <c r="AD2506" s="55">
        <f t="shared" si="409"/>
        <v>0</v>
      </c>
      <c r="AE2506" s="14">
        <f t="shared" si="410"/>
        <v>1</v>
      </c>
      <c r="AF2506" s="14">
        <f>PRODUCT($AE$3:$AE2506)</f>
        <v>1.549318229084294</v>
      </c>
      <c r="AG2506" s="120">
        <f>(POWER(AF2506,1/COUNTA($J$3:$J2506))-1)*360/28</f>
        <v>0.10870794921864459</v>
      </c>
    </row>
    <row r="2507" spans="20:33" x14ac:dyDescent="0.25">
      <c r="T2507" s="4">
        <f t="shared" si="401"/>
        <v>0.11244999999999999</v>
      </c>
      <c r="U2507" s="55">
        <f t="shared" si="402"/>
        <v>0</v>
      </c>
      <c r="V2507" s="55">
        <f t="shared" si="403"/>
        <v>0</v>
      </c>
      <c r="Y2507" s="55">
        <f t="shared" si="404"/>
        <v>0</v>
      </c>
      <c r="Z2507" s="55">
        <f t="shared" si="405"/>
        <v>0</v>
      </c>
      <c r="AA2507" s="55">
        <f t="shared" si="406"/>
        <v>9108916.2369551975</v>
      </c>
      <c r="AB2507" s="55">
        <f t="shared" si="407"/>
        <v>-9712254.5492930785</v>
      </c>
      <c r="AC2507" s="55">
        <f t="shared" si="408"/>
        <v>-603338.31233788095</v>
      </c>
      <c r="AD2507" s="55">
        <f t="shared" si="409"/>
        <v>0</v>
      </c>
      <c r="AE2507" s="14">
        <f t="shared" si="410"/>
        <v>1</v>
      </c>
      <c r="AF2507" s="14">
        <f>PRODUCT($AE$3:$AE2507)</f>
        <v>1.549318229084294</v>
      </c>
      <c r="AG2507" s="120">
        <f>(POWER(AF2507,1/COUNTA($J$3:$J2507))-1)*360/28</f>
        <v>0.10870794921864459</v>
      </c>
    </row>
    <row r="2508" spans="20:33" x14ac:dyDescent="0.25">
      <c r="T2508" s="4">
        <f t="shared" si="401"/>
        <v>0.11244999999999999</v>
      </c>
      <c r="U2508" s="55">
        <f t="shared" si="402"/>
        <v>0</v>
      </c>
      <c r="V2508" s="55">
        <f t="shared" si="403"/>
        <v>0</v>
      </c>
      <c r="Y2508" s="55">
        <f t="shared" si="404"/>
        <v>0</v>
      </c>
      <c r="Z2508" s="55">
        <f t="shared" si="405"/>
        <v>0</v>
      </c>
      <c r="AA2508" s="55">
        <f t="shared" si="406"/>
        <v>9108916.2369551975</v>
      </c>
      <c r="AB2508" s="55">
        <f t="shared" si="407"/>
        <v>-9712254.5492930785</v>
      </c>
      <c r="AC2508" s="55">
        <f t="shared" si="408"/>
        <v>-603338.31233788095</v>
      </c>
      <c r="AD2508" s="55">
        <f t="shared" si="409"/>
        <v>0</v>
      </c>
      <c r="AE2508" s="14">
        <f t="shared" si="410"/>
        <v>1</v>
      </c>
      <c r="AF2508" s="14">
        <f>PRODUCT($AE$3:$AE2508)</f>
        <v>1.549318229084294</v>
      </c>
      <c r="AG2508" s="120">
        <f>(POWER(AF2508,1/COUNTA($J$3:$J2508))-1)*360/28</f>
        <v>0.10870794921864459</v>
      </c>
    </row>
    <row r="2509" spans="20:33" x14ac:dyDescent="0.25">
      <c r="T2509" s="4">
        <f t="shared" si="401"/>
        <v>0.11244999999999999</v>
      </c>
      <c r="U2509" s="55">
        <f t="shared" si="402"/>
        <v>0</v>
      </c>
      <c r="V2509" s="55">
        <f t="shared" si="403"/>
        <v>0</v>
      </c>
      <c r="Y2509" s="55">
        <f t="shared" si="404"/>
        <v>0</v>
      </c>
      <c r="Z2509" s="55">
        <f t="shared" si="405"/>
        <v>0</v>
      </c>
      <c r="AA2509" s="55">
        <f t="shared" si="406"/>
        <v>9108916.2369551975</v>
      </c>
      <c r="AB2509" s="55">
        <f t="shared" si="407"/>
        <v>-9712254.5492930785</v>
      </c>
      <c r="AC2509" s="55">
        <f t="shared" si="408"/>
        <v>-603338.31233788095</v>
      </c>
      <c r="AD2509" s="55">
        <f t="shared" si="409"/>
        <v>0</v>
      </c>
      <c r="AE2509" s="14">
        <f t="shared" si="410"/>
        <v>1</v>
      </c>
      <c r="AF2509" s="14">
        <f>PRODUCT($AE$3:$AE2509)</f>
        <v>1.549318229084294</v>
      </c>
      <c r="AG2509" s="120">
        <f>(POWER(AF2509,1/COUNTA($J$3:$J2509))-1)*360/28</f>
        <v>0.10870794921864459</v>
      </c>
    </row>
    <row r="2510" spans="20:33" x14ac:dyDescent="0.25">
      <c r="T2510" s="4">
        <f t="shared" si="401"/>
        <v>0.11244999999999999</v>
      </c>
      <c r="U2510" s="55">
        <f t="shared" si="402"/>
        <v>0</v>
      </c>
      <c r="V2510" s="55">
        <f t="shared" si="403"/>
        <v>0</v>
      </c>
      <c r="Y2510" s="55">
        <f t="shared" si="404"/>
        <v>0</v>
      </c>
      <c r="Z2510" s="55">
        <f t="shared" si="405"/>
        <v>0</v>
      </c>
      <c r="AA2510" s="55">
        <f t="shared" si="406"/>
        <v>9108916.2369551975</v>
      </c>
      <c r="AB2510" s="55">
        <f t="shared" si="407"/>
        <v>-9712254.5492930785</v>
      </c>
      <c r="AC2510" s="55">
        <f t="shared" si="408"/>
        <v>-603338.31233788095</v>
      </c>
      <c r="AD2510" s="55">
        <f t="shared" si="409"/>
        <v>0</v>
      </c>
      <c r="AE2510" s="14">
        <f t="shared" si="410"/>
        <v>1</v>
      </c>
      <c r="AF2510" s="14">
        <f>PRODUCT($AE$3:$AE2510)</f>
        <v>1.549318229084294</v>
      </c>
      <c r="AG2510" s="120">
        <f>(POWER(AF2510,1/COUNTA($J$3:$J2510))-1)*360/28</f>
        <v>0.10870794921864459</v>
      </c>
    </row>
    <row r="2511" spans="20:33" x14ac:dyDescent="0.25">
      <c r="T2511" s="4">
        <f t="shared" si="401"/>
        <v>0.11244999999999999</v>
      </c>
      <c r="U2511" s="55">
        <f t="shared" si="402"/>
        <v>0</v>
      </c>
      <c r="V2511" s="55">
        <f t="shared" si="403"/>
        <v>0</v>
      </c>
      <c r="Y2511" s="55">
        <f t="shared" si="404"/>
        <v>0</v>
      </c>
      <c r="Z2511" s="55">
        <f t="shared" si="405"/>
        <v>0</v>
      </c>
      <c r="AA2511" s="55">
        <f t="shared" si="406"/>
        <v>9108916.2369551975</v>
      </c>
      <c r="AB2511" s="55">
        <f t="shared" si="407"/>
        <v>-9712254.5492930785</v>
      </c>
      <c r="AC2511" s="55">
        <f t="shared" si="408"/>
        <v>-603338.31233788095</v>
      </c>
      <c r="AD2511" s="55">
        <f t="shared" si="409"/>
        <v>0</v>
      </c>
      <c r="AE2511" s="14">
        <f t="shared" si="410"/>
        <v>1</v>
      </c>
      <c r="AF2511" s="14">
        <f>PRODUCT($AE$3:$AE2511)</f>
        <v>1.549318229084294</v>
      </c>
      <c r="AG2511" s="120">
        <f>(POWER(AF2511,1/COUNTA($J$3:$J2511))-1)*360/28</f>
        <v>0.10870794921864459</v>
      </c>
    </row>
    <row r="2512" spans="20:33" x14ac:dyDescent="0.25">
      <c r="T2512" s="4">
        <f t="shared" si="401"/>
        <v>0.11244999999999999</v>
      </c>
      <c r="U2512" s="55">
        <f t="shared" si="402"/>
        <v>0</v>
      </c>
      <c r="V2512" s="55">
        <f t="shared" si="403"/>
        <v>0</v>
      </c>
      <c r="Y2512" s="55">
        <f t="shared" si="404"/>
        <v>0</v>
      </c>
      <c r="Z2512" s="55">
        <f t="shared" si="405"/>
        <v>0</v>
      </c>
      <c r="AA2512" s="55">
        <f t="shared" si="406"/>
        <v>9108916.2369551975</v>
      </c>
      <c r="AB2512" s="55">
        <f t="shared" si="407"/>
        <v>-9712254.5492930785</v>
      </c>
      <c r="AC2512" s="55">
        <f t="shared" si="408"/>
        <v>-603338.31233788095</v>
      </c>
      <c r="AD2512" s="55">
        <f t="shared" si="409"/>
        <v>0</v>
      </c>
      <c r="AE2512" s="14">
        <f t="shared" si="410"/>
        <v>1</v>
      </c>
      <c r="AF2512" s="14">
        <f>PRODUCT($AE$3:$AE2512)</f>
        <v>1.549318229084294</v>
      </c>
      <c r="AG2512" s="120">
        <f>(POWER(AF2512,1/COUNTA($J$3:$J2512))-1)*360/28</f>
        <v>0.10870794921864459</v>
      </c>
    </row>
    <row r="2513" spans="20:33" x14ac:dyDescent="0.25">
      <c r="T2513" s="4">
        <f t="shared" si="401"/>
        <v>0.11244999999999999</v>
      </c>
      <c r="U2513" s="55">
        <f t="shared" si="402"/>
        <v>0</v>
      </c>
      <c r="V2513" s="55">
        <f t="shared" si="403"/>
        <v>0</v>
      </c>
      <c r="Y2513" s="55">
        <f t="shared" si="404"/>
        <v>0</v>
      </c>
      <c r="Z2513" s="55">
        <f t="shared" si="405"/>
        <v>0</v>
      </c>
      <c r="AA2513" s="55">
        <f t="shared" si="406"/>
        <v>9108916.2369551975</v>
      </c>
      <c r="AB2513" s="55">
        <f t="shared" si="407"/>
        <v>-9712254.5492930785</v>
      </c>
      <c r="AC2513" s="55">
        <f t="shared" si="408"/>
        <v>-603338.31233788095</v>
      </c>
      <c r="AD2513" s="55">
        <f t="shared" si="409"/>
        <v>0</v>
      </c>
      <c r="AE2513" s="14">
        <f t="shared" si="410"/>
        <v>1</v>
      </c>
      <c r="AF2513" s="14">
        <f>PRODUCT($AE$3:$AE2513)</f>
        <v>1.549318229084294</v>
      </c>
      <c r="AG2513" s="120">
        <f>(POWER(AF2513,1/COUNTA($J$3:$J2513))-1)*360/28</f>
        <v>0.10870794921864459</v>
      </c>
    </row>
    <row r="2514" spans="20:33" x14ac:dyDescent="0.25">
      <c r="T2514" s="4">
        <f t="shared" si="401"/>
        <v>0.11244999999999999</v>
      </c>
      <c r="U2514" s="55">
        <f t="shared" si="402"/>
        <v>0</v>
      </c>
      <c r="V2514" s="55">
        <f t="shared" si="403"/>
        <v>0</v>
      </c>
      <c r="Y2514" s="55">
        <f t="shared" si="404"/>
        <v>0</v>
      </c>
      <c r="Z2514" s="55">
        <f t="shared" si="405"/>
        <v>0</v>
      </c>
      <c r="AA2514" s="55">
        <f t="shared" si="406"/>
        <v>9108916.2369551975</v>
      </c>
      <c r="AB2514" s="55">
        <f t="shared" si="407"/>
        <v>-9712254.5492930785</v>
      </c>
      <c r="AC2514" s="55">
        <f t="shared" si="408"/>
        <v>-603338.31233788095</v>
      </c>
      <c r="AD2514" s="55">
        <f t="shared" si="409"/>
        <v>0</v>
      </c>
      <c r="AE2514" s="14">
        <f t="shared" si="410"/>
        <v>1</v>
      </c>
      <c r="AF2514" s="14">
        <f>PRODUCT($AE$3:$AE2514)</f>
        <v>1.549318229084294</v>
      </c>
      <c r="AG2514" s="120">
        <f>(POWER(AF2514,1/COUNTA($J$3:$J2514))-1)*360/28</f>
        <v>0.10870794921864459</v>
      </c>
    </row>
    <row r="2515" spans="20:33" x14ac:dyDescent="0.25">
      <c r="T2515" s="4">
        <f t="shared" si="401"/>
        <v>0.11244999999999999</v>
      </c>
      <c r="U2515" s="55">
        <f t="shared" si="402"/>
        <v>0</v>
      </c>
      <c r="V2515" s="55">
        <f t="shared" si="403"/>
        <v>0</v>
      </c>
      <c r="Y2515" s="55">
        <f t="shared" si="404"/>
        <v>0</v>
      </c>
      <c r="Z2515" s="55">
        <f t="shared" si="405"/>
        <v>0</v>
      </c>
      <c r="AA2515" s="55">
        <f t="shared" si="406"/>
        <v>9108916.2369551975</v>
      </c>
      <c r="AB2515" s="55">
        <f t="shared" si="407"/>
        <v>-9712254.5492930785</v>
      </c>
      <c r="AC2515" s="55">
        <f t="shared" si="408"/>
        <v>-603338.31233788095</v>
      </c>
      <c r="AD2515" s="55">
        <f t="shared" si="409"/>
        <v>0</v>
      </c>
      <c r="AE2515" s="14">
        <f t="shared" si="410"/>
        <v>1</v>
      </c>
      <c r="AF2515" s="14">
        <f>PRODUCT($AE$3:$AE2515)</f>
        <v>1.549318229084294</v>
      </c>
      <c r="AG2515" s="120">
        <f>(POWER(AF2515,1/COUNTA($J$3:$J2515))-1)*360/28</f>
        <v>0.10870794921864459</v>
      </c>
    </row>
    <row r="2516" spans="20:33" x14ac:dyDescent="0.25">
      <c r="T2516" s="4">
        <f t="shared" si="401"/>
        <v>0.11244999999999999</v>
      </c>
      <c r="U2516" s="55">
        <f t="shared" si="402"/>
        <v>0</v>
      </c>
      <c r="V2516" s="55">
        <f t="shared" si="403"/>
        <v>0</v>
      </c>
      <c r="Y2516" s="55">
        <f t="shared" si="404"/>
        <v>0</v>
      </c>
      <c r="Z2516" s="55">
        <f t="shared" si="405"/>
        <v>0</v>
      </c>
      <c r="AA2516" s="55">
        <f t="shared" si="406"/>
        <v>9108916.2369551975</v>
      </c>
      <c r="AB2516" s="55">
        <f t="shared" si="407"/>
        <v>-9712254.5492930785</v>
      </c>
      <c r="AC2516" s="55">
        <f t="shared" si="408"/>
        <v>-603338.31233788095</v>
      </c>
      <c r="AD2516" s="55">
        <f t="shared" si="409"/>
        <v>0</v>
      </c>
      <c r="AE2516" s="14">
        <f t="shared" si="410"/>
        <v>1</v>
      </c>
      <c r="AF2516" s="14">
        <f>PRODUCT($AE$3:$AE2516)</f>
        <v>1.549318229084294</v>
      </c>
      <c r="AG2516" s="120">
        <f>(POWER(AF2516,1/COUNTA($J$3:$J2516))-1)*360/28</f>
        <v>0.10870794921864459</v>
      </c>
    </row>
    <row r="2517" spans="20:33" x14ac:dyDescent="0.25">
      <c r="T2517" s="4">
        <f t="shared" si="401"/>
        <v>0.11244999999999999</v>
      </c>
      <c r="U2517" s="55">
        <f t="shared" si="402"/>
        <v>0</v>
      </c>
      <c r="V2517" s="55">
        <f t="shared" si="403"/>
        <v>0</v>
      </c>
      <c r="Y2517" s="55">
        <f t="shared" si="404"/>
        <v>0</v>
      </c>
      <c r="Z2517" s="55">
        <f t="shared" si="405"/>
        <v>0</v>
      </c>
      <c r="AA2517" s="55">
        <f t="shared" si="406"/>
        <v>9108916.2369551975</v>
      </c>
      <c r="AB2517" s="55">
        <f t="shared" si="407"/>
        <v>-9712254.5492930785</v>
      </c>
      <c r="AC2517" s="55">
        <f t="shared" si="408"/>
        <v>-603338.31233788095</v>
      </c>
      <c r="AD2517" s="55">
        <f t="shared" si="409"/>
        <v>0</v>
      </c>
      <c r="AE2517" s="14">
        <f t="shared" si="410"/>
        <v>1</v>
      </c>
      <c r="AF2517" s="14">
        <f>PRODUCT($AE$3:$AE2517)</f>
        <v>1.549318229084294</v>
      </c>
      <c r="AG2517" s="120">
        <f>(POWER(AF2517,1/COUNTA($J$3:$J2517))-1)*360/28</f>
        <v>0.10870794921864459</v>
      </c>
    </row>
    <row r="2518" spans="20:33" x14ac:dyDescent="0.25">
      <c r="T2518" s="4">
        <f t="shared" si="401"/>
        <v>0.11244999999999999</v>
      </c>
      <c r="U2518" s="55">
        <f t="shared" si="402"/>
        <v>0</v>
      </c>
      <c r="V2518" s="55">
        <f t="shared" si="403"/>
        <v>0</v>
      </c>
      <c r="Y2518" s="55">
        <f t="shared" si="404"/>
        <v>0</v>
      </c>
      <c r="Z2518" s="55">
        <f t="shared" si="405"/>
        <v>0</v>
      </c>
      <c r="AA2518" s="55">
        <f t="shared" si="406"/>
        <v>9108916.2369551975</v>
      </c>
      <c r="AB2518" s="55">
        <f t="shared" si="407"/>
        <v>-9712254.5492930785</v>
      </c>
      <c r="AC2518" s="55">
        <f t="shared" si="408"/>
        <v>-603338.31233788095</v>
      </c>
      <c r="AD2518" s="55">
        <f t="shared" si="409"/>
        <v>0</v>
      </c>
      <c r="AE2518" s="14">
        <f t="shared" si="410"/>
        <v>1</v>
      </c>
      <c r="AF2518" s="14">
        <f>PRODUCT($AE$3:$AE2518)</f>
        <v>1.549318229084294</v>
      </c>
      <c r="AG2518" s="120">
        <f>(POWER(AF2518,1/COUNTA($J$3:$J2518))-1)*360/28</f>
        <v>0.10870794921864459</v>
      </c>
    </row>
    <row r="2519" spans="20:33" x14ac:dyDescent="0.25">
      <c r="T2519" s="4">
        <f t="shared" si="401"/>
        <v>0.11244999999999999</v>
      </c>
      <c r="U2519" s="55">
        <f t="shared" si="402"/>
        <v>0</v>
      </c>
      <c r="V2519" s="55">
        <f t="shared" si="403"/>
        <v>0</v>
      </c>
      <c r="Y2519" s="55">
        <f t="shared" si="404"/>
        <v>0</v>
      </c>
      <c r="Z2519" s="55">
        <f t="shared" si="405"/>
        <v>0</v>
      </c>
      <c r="AA2519" s="55">
        <f t="shared" si="406"/>
        <v>9108916.2369551975</v>
      </c>
      <c r="AB2519" s="55">
        <f t="shared" si="407"/>
        <v>-9712254.5492930785</v>
      </c>
      <c r="AC2519" s="55">
        <f t="shared" si="408"/>
        <v>-603338.31233788095</v>
      </c>
      <c r="AD2519" s="55">
        <f t="shared" si="409"/>
        <v>0</v>
      </c>
      <c r="AE2519" s="14">
        <f t="shared" si="410"/>
        <v>1</v>
      </c>
      <c r="AF2519" s="14">
        <f>PRODUCT($AE$3:$AE2519)</f>
        <v>1.549318229084294</v>
      </c>
      <c r="AG2519" s="120">
        <f>(POWER(AF2519,1/COUNTA($J$3:$J2519))-1)*360/28</f>
        <v>0.10870794921864459</v>
      </c>
    </row>
    <row r="2520" spans="20:33" x14ac:dyDescent="0.25">
      <c r="T2520" s="4">
        <f t="shared" si="401"/>
        <v>0.11244999999999999</v>
      </c>
      <c r="U2520" s="55">
        <f t="shared" si="402"/>
        <v>0</v>
      </c>
      <c r="V2520" s="55">
        <f t="shared" si="403"/>
        <v>0</v>
      </c>
      <c r="Y2520" s="55">
        <f t="shared" si="404"/>
        <v>0</v>
      </c>
      <c r="Z2520" s="55">
        <f t="shared" si="405"/>
        <v>0</v>
      </c>
      <c r="AA2520" s="55">
        <f t="shared" si="406"/>
        <v>9108916.2369551975</v>
      </c>
      <c r="AB2520" s="55">
        <f t="shared" si="407"/>
        <v>-9712254.5492930785</v>
      </c>
      <c r="AC2520" s="55">
        <f t="shared" si="408"/>
        <v>-603338.31233788095</v>
      </c>
      <c r="AD2520" s="55">
        <f t="shared" si="409"/>
        <v>0</v>
      </c>
      <c r="AE2520" s="14">
        <f t="shared" si="410"/>
        <v>1</v>
      </c>
      <c r="AF2520" s="14">
        <f>PRODUCT($AE$3:$AE2520)</f>
        <v>1.549318229084294</v>
      </c>
      <c r="AG2520" s="120">
        <f>(POWER(AF2520,1/COUNTA($J$3:$J2520))-1)*360/28</f>
        <v>0.10870794921864459</v>
      </c>
    </row>
    <row r="2521" spans="20:33" x14ac:dyDescent="0.25">
      <c r="T2521" s="4">
        <f t="shared" si="401"/>
        <v>0.11244999999999999</v>
      </c>
      <c r="U2521" s="55">
        <f t="shared" si="402"/>
        <v>0</v>
      </c>
      <c r="V2521" s="55">
        <f t="shared" si="403"/>
        <v>0</v>
      </c>
      <c r="Y2521" s="55">
        <f t="shared" si="404"/>
        <v>0</v>
      </c>
      <c r="Z2521" s="55">
        <f t="shared" si="405"/>
        <v>0</v>
      </c>
      <c r="AA2521" s="55">
        <f t="shared" si="406"/>
        <v>9108916.2369551975</v>
      </c>
      <c r="AB2521" s="55">
        <f t="shared" si="407"/>
        <v>-9712254.5492930785</v>
      </c>
      <c r="AC2521" s="55">
        <f t="shared" si="408"/>
        <v>-603338.31233788095</v>
      </c>
      <c r="AD2521" s="55">
        <f t="shared" si="409"/>
        <v>0</v>
      </c>
      <c r="AE2521" s="14">
        <f t="shared" si="410"/>
        <v>1</v>
      </c>
      <c r="AF2521" s="14">
        <f>PRODUCT($AE$3:$AE2521)</f>
        <v>1.549318229084294</v>
      </c>
      <c r="AG2521" s="120">
        <f>(POWER(AF2521,1/COUNTA($J$3:$J2521))-1)*360/28</f>
        <v>0.10870794921864459</v>
      </c>
    </row>
    <row r="2522" spans="20:33" x14ac:dyDescent="0.25">
      <c r="T2522" s="4">
        <f t="shared" si="401"/>
        <v>0.11244999999999999</v>
      </c>
      <c r="U2522" s="55">
        <f t="shared" si="402"/>
        <v>0</v>
      </c>
      <c r="V2522" s="55">
        <f t="shared" si="403"/>
        <v>0</v>
      </c>
      <c r="Y2522" s="55">
        <f t="shared" si="404"/>
        <v>0</v>
      </c>
      <c r="Z2522" s="55">
        <f t="shared" si="405"/>
        <v>0</v>
      </c>
      <c r="AA2522" s="55">
        <f t="shared" si="406"/>
        <v>9108916.2369551975</v>
      </c>
      <c r="AB2522" s="55">
        <f t="shared" si="407"/>
        <v>-9712254.5492930785</v>
      </c>
      <c r="AC2522" s="55">
        <f t="shared" si="408"/>
        <v>-603338.31233788095</v>
      </c>
      <c r="AD2522" s="55">
        <f t="shared" si="409"/>
        <v>0</v>
      </c>
      <c r="AE2522" s="14">
        <f t="shared" si="410"/>
        <v>1</v>
      </c>
      <c r="AF2522" s="14">
        <f>PRODUCT($AE$3:$AE2522)</f>
        <v>1.549318229084294</v>
      </c>
      <c r="AG2522" s="120">
        <f>(POWER(AF2522,1/COUNTA($J$3:$J2522))-1)*360/28</f>
        <v>0.10870794921864459</v>
      </c>
    </row>
    <row r="2523" spans="20:33" x14ac:dyDescent="0.25">
      <c r="T2523" s="4">
        <f t="shared" si="401"/>
        <v>0.11244999999999999</v>
      </c>
      <c r="U2523" s="55">
        <f t="shared" si="402"/>
        <v>0</v>
      </c>
      <c r="V2523" s="55">
        <f t="shared" si="403"/>
        <v>0</v>
      </c>
      <c r="Y2523" s="55">
        <f t="shared" si="404"/>
        <v>0</v>
      </c>
      <c r="Z2523" s="55">
        <f t="shared" si="405"/>
        <v>0</v>
      </c>
      <c r="AA2523" s="55">
        <f t="shared" si="406"/>
        <v>9108916.2369551975</v>
      </c>
      <c r="AB2523" s="55">
        <f t="shared" si="407"/>
        <v>-9712254.5492930785</v>
      </c>
      <c r="AC2523" s="55">
        <f t="shared" si="408"/>
        <v>-603338.31233788095</v>
      </c>
      <c r="AD2523" s="55">
        <f t="shared" si="409"/>
        <v>0</v>
      </c>
      <c r="AE2523" s="14">
        <f t="shared" si="410"/>
        <v>1</v>
      </c>
      <c r="AF2523" s="14">
        <f>PRODUCT($AE$3:$AE2523)</f>
        <v>1.549318229084294</v>
      </c>
      <c r="AG2523" s="120">
        <f>(POWER(AF2523,1/COUNTA($J$3:$J2523))-1)*360/28</f>
        <v>0.10870794921864459</v>
      </c>
    </row>
    <row r="2524" spans="20:33" x14ac:dyDescent="0.25">
      <c r="T2524" s="4">
        <f t="shared" si="401"/>
        <v>0.11244999999999999</v>
      </c>
      <c r="U2524" s="55">
        <f t="shared" si="402"/>
        <v>0</v>
      </c>
      <c r="V2524" s="55">
        <f t="shared" si="403"/>
        <v>0</v>
      </c>
      <c r="Y2524" s="55">
        <f t="shared" si="404"/>
        <v>0</v>
      </c>
      <c r="Z2524" s="55">
        <f t="shared" si="405"/>
        <v>0</v>
      </c>
      <c r="AA2524" s="55">
        <f t="shared" si="406"/>
        <v>9108916.2369551975</v>
      </c>
      <c r="AB2524" s="55">
        <f t="shared" si="407"/>
        <v>-9712254.5492930785</v>
      </c>
      <c r="AC2524" s="55">
        <f t="shared" si="408"/>
        <v>-603338.31233788095</v>
      </c>
      <c r="AD2524" s="55">
        <f t="shared" si="409"/>
        <v>0</v>
      </c>
      <c r="AE2524" s="14">
        <f t="shared" si="410"/>
        <v>1</v>
      </c>
      <c r="AF2524" s="14">
        <f>PRODUCT($AE$3:$AE2524)</f>
        <v>1.549318229084294</v>
      </c>
      <c r="AG2524" s="120">
        <f>(POWER(AF2524,1/COUNTA($J$3:$J2524))-1)*360/28</f>
        <v>0.10870794921864459</v>
      </c>
    </row>
    <row r="2525" spans="20:33" x14ac:dyDescent="0.25">
      <c r="T2525" s="4">
        <f t="shared" si="401"/>
        <v>0.11244999999999999</v>
      </c>
      <c r="U2525" s="55">
        <f t="shared" si="402"/>
        <v>0</v>
      </c>
      <c r="V2525" s="55">
        <f t="shared" si="403"/>
        <v>0</v>
      </c>
      <c r="Y2525" s="55">
        <f t="shared" si="404"/>
        <v>0</v>
      </c>
      <c r="Z2525" s="55">
        <f t="shared" si="405"/>
        <v>0</v>
      </c>
      <c r="AA2525" s="55">
        <f t="shared" si="406"/>
        <v>9108916.2369551975</v>
      </c>
      <c r="AB2525" s="55">
        <f t="shared" si="407"/>
        <v>-9712254.5492930785</v>
      </c>
      <c r="AC2525" s="55">
        <f t="shared" si="408"/>
        <v>-603338.31233788095</v>
      </c>
      <c r="AD2525" s="55">
        <f t="shared" si="409"/>
        <v>0</v>
      </c>
      <c r="AE2525" s="14">
        <f t="shared" si="410"/>
        <v>1</v>
      </c>
      <c r="AF2525" s="14">
        <f>PRODUCT($AE$3:$AE2525)</f>
        <v>1.549318229084294</v>
      </c>
      <c r="AG2525" s="120">
        <f>(POWER(AF2525,1/COUNTA($J$3:$J2525))-1)*360/28</f>
        <v>0.10870794921864459</v>
      </c>
    </row>
    <row r="2526" spans="20:33" x14ac:dyDescent="0.25">
      <c r="T2526" s="4">
        <f t="shared" si="401"/>
        <v>0.11244999999999999</v>
      </c>
      <c r="U2526" s="55">
        <f t="shared" si="402"/>
        <v>0</v>
      </c>
      <c r="V2526" s="55">
        <f t="shared" si="403"/>
        <v>0</v>
      </c>
      <c r="Y2526" s="55">
        <f t="shared" si="404"/>
        <v>0</v>
      </c>
      <c r="Z2526" s="55">
        <f t="shared" si="405"/>
        <v>0</v>
      </c>
      <c r="AA2526" s="55">
        <f t="shared" si="406"/>
        <v>9108916.2369551975</v>
      </c>
      <c r="AB2526" s="55">
        <f t="shared" si="407"/>
        <v>-9712254.5492930785</v>
      </c>
      <c r="AC2526" s="55">
        <f t="shared" si="408"/>
        <v>-603338.31233788095</v>
      </c>
      <c r="AD2526" s="55">
        <f t="shared" si="409"/>
        <v>0</v>
      </c>
      <c r="AE2526" s="14">
        <f t="shared" si="410"/>
        <v>1</v>
      </c>
      <c r="AF2526" s="14">
        <f>PRODUCT($AE$3:$AE2526)</f>
        <v>1.549318229084294</v>
      </c>
      <c r="AG2526" s="120">
        <f>(POWER(AF2526,1/COUNTA($J$3:$J2526))-1)*360/28</f>
        <v>0.10870794921864459</v>
      </c>
    </row>
    <row r="2527" spans="20:33" x14ac:dyDescent="0.25">
      <c r="T2527" s="4">
        <f t="shared" si="401"/>
        <v>0.11244999999999999</v>
      </c>
      <c r="U2527" s="55">
        <f t="shared" si="402"/>
        <v>0</v>
      </c>
      <c r="V2527" s="55">
        <f t="shared" si="403"/>
        <v>0</v>
      </c>
      <c r="Y2527" s="55">
        <f t="shared" si="404"/>
        <v>0</v>
      </c>
      <c r="Z2527" s="55">
        <f t="shared" si="405"/>
        <v>0</v>
      </c>
      <c r="AA2527" s="55">
        <f t="shared" si="406"/>
        <v>9108916.2369551975</v>
      </c>
      <c r="AB2527" s="55">
        <f t="shared" si="407"/>
        <v>-9712254.5492930785</v>
      </c>
      <c r="AC2527" s="55">
        <f t="shared" si="408"/>
        <v>-603338.31233788095</v>
      </c>
      <c r="AD2527" s="55">
        <f t="shared" si="409"/>
        <v>0</v>
      </c>
      <c r="AE2527" s="14">
        <f t="shared" si="410"/>
        <v>1</v>
      </c>
      <c r="AF2527" s="14">
        <f>PRODUCT($AE$3:$AE2527)</f>
        <v>1.549318229084294</v>
      </c>
      <c r="AG2527" s="120">
        <f>(POWER(AF2527,1/COUNTA($J$3:$J2527))-1)*360/28</f>
        <v>0.10870794921864459</v>
      </c>
    </row>
    <row r="2528" spans="20:33" x14ac:dyDescent="0.25">
      <c r="T2528" s="4">
        <f t="shared" si="401"/>
        <v>0.11244999999999999</v>
      </c>
      <c r="U2528" s="55">
        <f t="shared" si="402"/>
        <v>0</v>
      </c>
      <c r="V2528" s="55">
        <f t="shared" si="403"/>
        <v>0</v>
      </c>
      <c r="Y2528" s="55">
        <f t="shared" si="404"/>
        <v>0</v>
      </c>
      <c r="Z2528" s="55">
        <f t="shared" si="405"/>
        <v>0</v>
      </c>
      <c r="AA2528" s="55">
        <f t="shared" si="406"/>
        <v>9108916.2369551975</v>
      </c>
      <c r="AB2528" s="55">
        <f t="shared" si="407"/>
        <v>-9712254.5492930785</v>
      </c>
      <c r="AC2528" s="55">
        <f t="shared" si="408"/>
        <v>-603338.31233788095</v>
      </c>
      <c r="AD2528" s="55">
        <f t="shared" si="409"/>
        <v>0</v>
      </c>
      <c r="AE2528" s="14">
        <f t="shared" si="410"/>
        <v>1</v>
      </c>
      <c r="AF2528" s="14">
        <f>PRODUCT($AE$3:$AE2528)</f>
        <v>1.549318229084294</v>
      </c>
      <c r="AG2528" s="120">
        <f>(POWER(AF2528,1/COUNTA($J$3:$J2528))-1)*360/28</f>
        <v>0.10870794921864459</v>
      </c>
    </row>
    <row r="2529" spans="20:33" x14ac:dyDescent="0.25">
      <c r="T2529" s="4">
        <f t="shared" si="401"/>
        <v>0.11244999999999999</v>
      </c>
      <c r="U2529" s="55">
        <f t="shared" si="402"/>
        <v>0</v>
      </c>
      <c r="V2529" s="55">
        <f t="shared" si="403"/>
        <v>0</v>
      </c>
      <c r="Y2529" s="55">
        <f t="shared" si="404"/>
        <v>0</v>
      </c>
      <c r="Z2529" s="55">
        <f t="shared" si="405"/>
        <v>0</v>
      </c>
      <c r="AA2529" s="55">
        <f t="shared" si="406"/>
        <v>9108916.2369551975</v>
      </c>
      <c r="AB2529" s="55">
        <f t="shared" si="407"/>
        <v>-9712254.5492930785</v>
      </c>
      <c r="AC2529" s="55">
        <f t="shared" si="408"/>
        <v>-603338.31233788095</v>
      </c>
      <c r="AD2529" s="55">
        <f t="shared" si="409"/>
        <v>0</v>
      </c>
      <c r="AE2529" s="14">
        <f t="shared" si="410"/>
        <v>1</v>
      </c>
      <c r="AF2529" s="14">
        <f>PRODUCT($AE$3:$AE2529)</f>
        <v>1.549318229084294</v>
      </c>
      <c r="AG2529" s="120">
        <f>(POWER(AF2529,1/COUNTA($J$3:$J2529))-1)*360/28</f>
        <v>0.10870794921864459</v>
      </c>
    </row>
    <row r="2530" spans="20:33" x14ac:dyDescent="0.25">
      <c r="T2530" s="4">
        <f t="shared" si="401"/>
        <v>0.11244999999999999</v>
      </c>
      <c r="U2530" s="55">
        <f t="shared" si="402"/>
        <v>0</v>
      </c>
      <c r="V2530" s="55">
        <f t="shared" si="403"/>
        <v>0</v>
      </c>
      <c r="Y2530" s="55">
        <f t="shared" si="404"/>
        <v>0</v>
      </c>
      <c r="Z2530" s="55">
        <f t="shared" si="405"/>
        <v>0</v>
      </c>
      <c r="AA2530" s="55">
        <f t="shared" si="406"/>
        <v>9108916.2369551975</v>
      </c>
      <c r="AB2530" s="55">
        <f t="shared" si="407"/>
        <v>-9712254.5492930785</v>
      </c>
      <c r="AC2530" s="55">
        <f t="shared" si="408"/>
        <v>-603338.31233788095</v>
      </c>
      <c r="AD2530" s="55">
        <f t="shared" si="409"/>
        <v>0</v>
      </c>
      <c r="AE2530" s="14">
        <f t="shared" si="410"/>
        <v>1</v>
      </c>
      <c r="AF2530" s="14">
        <f>PRODUCT($AE$3:$AE2530)</f>
        <v>1.549318229084294</v>
      </c>
      <c r="AG2530" s="120">
        <f>(POWER(AF2530,1/COUNTA($J$3:$J2530))-1)*360/28</f>
        <v>0.10870794921864459</v>
      </c>
    </row>
    <row r="2531" spans="20:33" x14ac:dyDescent="0.25">
      <c r="T2531" s="4">
        <f t="shared" si="401"/>
        <v>0.11244999999999999</v>
      </c>
      <c r="U2531" s="55">
        <f t="shared" si="402"/>
        <v>0</v>
      </c>
      <c r="V2531" s="55">
        <f t="shared" si="403"/>
        <v>0</v>
      </c>
      <c r="Y2531" s="55">
        <f t="shared" si="404"/>
        <v>0</v>
      </c>
      <c r="Z2531" s="55">
        <f t="shared" si="405"/>
        <v>0</v>
      </c>
      <c r="AA2531" s="55">
        <f t="shared" si="406"/>
        <v>9108916.2369551975</v>
      </c>
      <c r="AB2531" s="55">
        <f t="shared" si="407"/>
        <v>-9712254.5492930785</v>
      </c>
      <c r="AC2531" s="55">
        <f t="shared" si="408"/>
        <v>-603338.31233788095</v>
      </c>
      <c r="AD2531" s="55">
        <f t="shared" si="409"/>
        <v>0</v>
      </c>
      <c r="AE2531" s="14">
        <f t="shared" si="410"/>
        <v>1</v>
      </c>
      <c r="AF2531" s="14">
        <f>PRODUCT($AE$3:$AE2531)</f>
        <v>1.549318229084294</v>
      </c>
      <c r="AG2531" s="120">
        <f>(POWER(AF2531,1/COUNTA($J$3:$J2531))-1)*360/28</f>
        <v>0.10870794921864459</v>
      </c>
    </row>
    <row r="2532" spans="20:33" x14ac:dyDescent="0.25">
      <c r="T2532" s="4">
        <f t="shared" si="401"/>
        <v>0.11244999999999999</v>
      </c>
      <c r="U2532" s="55">
        <f t="shared" si="402"/>
        <v>0</v>
      </c>
      <c r="V2532" s="55">
        <f t="shared" si="403"/>
        <v>0</v>
      </c>
      <c r="Y2532" s="55">
        <f t="shared" si="404"/>
        <v>0</v>
      </c>
      <c r="Z2532" s="55">
        <f t="shared" si="405"/>
        <v>0</v>
      </c>
      <c r="AA2532" s="55">
        <f t="shared" si="406"/>
        <v>9108916.2369551975</v>
      </c>
      <c r="AB2532" s="55">
        <f t="shared" si="407"/>
        <v>-9712254.5492930785</v>
      </c>
      <c r="AC2532" s="55">
        <f t="shared" si="408"/>
        <v>-603338.31233788095</v>
      </c>
      <c r="AD2532" s="55">
        <f t="shared" si="409"/>
        <v>0</v>
      </c>
      <c r="AE2532" s="14">
        <f t="shared" si="410"/>
        <v>1</v>
      </c>
      <c r="AF2532" s="14">
        <f>PRODUCT($AE$3:$AE2532)</f>
        <v>1.549318229084294</v>
      </c>
      <c r="AG2532" s="120">
        <f>(POWER(AF2532,1/COUNTA($J$3:$J2532))-1)*360/28</f>
        <v>0.10870794921864459</v>
      </c>
    </row>
    <row r="2533" spans="20:33" x14ac:dyDescent="0.25">
      <c r="T2533" s="4">
        <f t="shared" si="401"/>
        <v>0.11244999999999999</v>
      </c>
      <c r="U2533" s="55">
        <f t="shared" si="402"/>
        <v>0</v>
      </c>
      <c r="V2533" s="55">
        <f t="shared" si="403"/>
        <v>0</v>
      </c>
      <c r="Y2533" s="55">
        <f t="shared" si="404"/>
        <v>0</v>
      </c>
      <c r="Z2533" s="55">
        <f t="shared" si="405"/>
        <v>0</v>
      </c>
      <c r="AA2533" s="55">
        <f t="shared" si="406"/>
        <v>9108916.2369551975</v>
      </c>
      <c r="AB2533" s="55">
        <f t="shared" si="407"/>
        <v>-9712254.5492930785</v>
      </c>
      <c r="AC2533" s="55">
        <f t="shared" si="408"/>
        <v>-603338.31233788095</v>
      </c>
      <c r="AD2533" s="55">
        <f t="shared" si="409"/>
        <v>0</v>
      </c>
      <c r="AE2533" s="14">
        <f t="shared" si="410"/>
        <v>1</v>
      </c>
      <c r="AF2533" s="14">
        <f>PRODUCT($AE$3:$AE2533)</f>
        <v>1.549318229084294</v>
      </c>
      <c r="AG2533" s="120">
        <f>(POWER(AF2533,1/COUNTA($J$3:$J2533))-1)*360/28</f>
        <v>0.10870794921864459</v>
      </c>
    </row>
    <row r="2534" spans="20:33" x14ac:dyDescent="0.25">
      <c r="T2534" s="4">
        <f t="shared" si="401"/>
        <v>0.11244999999999999</v>
      </c>
      <c r="U2534" s="55">
        <f t="shared" si="402"/>
        <v>0</v>
      </c>
      <c r="V2534" s="55">
        <f t="shared" si="403"/>
        <v>0</v>
      </c>
      <c r="Y2534" s="55">
        <f t="shared" si="404"/>
        <v>0</v>
      </c>
      <c r="Z2534" s="55">
        <f t="shared" si="405"/>
        <v>0</v>
      </c>
      <c r="AA2534" s="55">
        <f t="shared" si="406"/>
        <v>9108916.2369551975</v>
      </c>
      <c r="AB2534" s="55">
        <f t="shared" si="407"/>
        <v>-9712254.5492930785</v>
      </c>
      <c r="AC2534" s="55">
        <f t="shared" si="408"/>
        <v>-603338.31233788095</v>
      </c>
      <c r="AD2534" s="55">
        <f t="shared" si="409"/>
        <v>0</v>
      </c>
      <c r="AE2534" s="14">
        <f t="shared" si="410"/>
        <v>1</v>
      </c>
      <c r="AF2534" s="14">
        <f>PRODUCT($AE$3:$AE2534)</f>
        <v>1.549318229084294</v>
      </c>
      <c r="AG2534" s="120">
        <f>(POWER(AF2534,1/COUNTA($J$3:$J2534))-1)*360/28</f>
        <v>0.10870794921864459</v>
      </c>
    </row>
    <row r="2535" spans="20:33" x14ac:dyDescent="0.25">
      <c r="T2535" s="4">
        <f t="shared" si="401"/>
        <v>0.11244999999999999</v>
      </c>
      <c r="U2535" s="55">
        <f t="shared" si="402"/>
        <v>0</v>
      </c>
      <c r="V2535" s="55">
        <f t="shared" si="403"/>
        <v>0</v>
      </c>
      <c r="Y2535" s="55">
        <f t="shared" si="404"/>
        <v>0</v>
      </c>
      <c r="Z2535" s="55">
        <f t="shared" si="405"/>
        <v>0</v>
      </c>
      <c r="AA2535" s="55">
        <f t="shared" si="406"/>
        <v>9108916.2369551975</v>
      </c>
      <c r="AB2535" s="55">
        <f t="shared" si="407"/>
        <v>-9712254.5492930785</v>
      </c>
      <c r="AC2535" s="55">
        <f t="shared" si="408"/>
        <v>-603338.31233788095</v>
      </c>
      <c r="AD2535" s="55">
        <f t="shared" si="409"/>
        <v>0</v>
      </c>
      <c r="AE2535" s="14">
        <f t="shared" si="410"/>
        <v>1</v>
      </c>
      <c r="AF2535" s="14">
        <f>PRODUCT($AE$3:$AE2535)</f>
        <v>1.549318229084294</v>
      </c>
      <c r="AG2535" s="120">
        <f>(POWER(AF2535,1/COUNTA($J$3:$J2535))-1)*360/28</f>
        <v>0.10870794921864459</v>
      </c>
    </row>
    <row r="2536" spans="20:33" x14ac:dyDescent="0.25">
      <c r="T2536" s="4">
        <f t="shared" si="401"/>
        <v>0.11244999999999999</v>
      </c>
      <c r="U2536" s="55">
        <f t="shared" si="402"/>
        <v>0</v>
      </c>
      <c r="V2536" s="55">
        <f t="shared" si="403"/>
        <v>0</v>
      </c>
      <c r="Y2536" s="55">
        <f t="shared" si="404"/>
        <v>0</v>
      </c>
      <c r="Z2536" s="55">
        <f t="shared" si="405"/>
        <v>0</v>
      </c>
      <c r="AA2536" s="55">
        <f t="shared" si="406"/>
        <v>9108916.2369551975</v>
      </c>
      <c r="AB2536" s="55">
        <f t="shared" si="407"/>
        <v>-9712254.5492930785</v>
      </c>
      <c r="AC2536" s="55">
        <f t="shared" si="408"/>
        <v>-603338.31233788095</v>
      </c>
      <c r="AD2536" s="55">
        <f t="shared" si="409"/>
        <v>0</v>
      </c>
      <c r="AE2536" s="14">
        <f t="shared" si="410"/>
        <v>1</v>
      </c>
      <c r="AF2536" s="14">
        <f>PRODUCT($AE$3:$AE2536)</f>
        <v>1.549318229084294</v>
      </c>
      <c r="AG2536" s="120">
        <f>(POWER(AF2536,1/COUNTA($J$3:$J2536))-1)*360/28</f>
        <v>0.10870794921864459</v>
      </c>
    </row>
    <row r="2537" spans="20:33" x14ac:dyDescent="0.25">
      <c r="T2537" s="4">
        <f t="shared" si="401"/>
        <v>0.11244999999999999</v>
      </c>
      <c r="U2537" s="55">
        <f t="shared" si="402"/>
        <v>0</v>
      </c>
      <c r="V2537" s="55">
        <f t="shared" si="403"/>
        <v>0</v>
      </c>
      <c r="Y2537" s="55">
        <f t="shared" si="404"/>
        <v>0</v>
      </c>
      <c r="Z2537" s="55">
        <f t="shared" si="405"/>
        <v>0</v>
      </c>
      <c r="AA2537" s="55">
        <f t="shared" si="406"/>
        <v>9108916.2369551975</v>
      </c>
      <c r="AB2537" s="55">
        <f t="shared" si="407"/>
        <v>-9712254.5492930785</v>
      </c>
      <c r="AC2537" s="55">
        <f t="shared" si="408"/>
        <v>-603338.31233788095</v>
      </c>
      <c r="AD2537" s="55">
        <f t="shared" si="409"/>
        <v>0</v>
      </c>
      <c r="AE2537" s="14">
        <f t="shared" si="410"/>
        <v>1</v>
      </c>
      <c r="AF2537" s="14">
        <f>PRODUCT($AE$3:$AE2537)</f>
        <v>1.549318229084294</v>
      </c>
      <c r="AG2537" s="120">
        <f>(POWER(AF2537,1/COUNTA($J$3:$J2537))-1)*360/28</f>
        <v>0.10870794921864459</v>
      </c>
    </row>
    <row r="2538" spans="20:33" x14ac:dyDescent="0.25">
      <c r="T2538" s="4">
        <f t="shared" si="401"/>
        <v>0.11244999999999999</v>
      </c>
      <c r="U2538" s="55">
        <f t="shared" si="402"/>
        <v>0</v>
      </c>
      <c r="V2538" s="55">
        <f t="shared" si="403"/>
        <v>0</v>
      </c>
      <c r="Y2538" s="55">
        <f t="shared" si="404"/>
        <v>0</v>
      </c>
      <c r="Z2538" s="55">
        <f t="shared" si="405"/>
        <v>0</v>
      </c>
      <c r="AA2538" s="55">
        <f t="shared" si="406"/>
        <v>9108916.2369551975</v>
      </c>
      <c r="AB2538" s="55">
        <f t="shared" si="407"/>
        <v>-9712254.5492930785</v>
      </c>
      <c r="AC2538" s="55">
        <f t="shared" si="408"/>
        <v>-603338.31233788095</v>
      </c>
      <c r="AD2538" s="55">
        <f t="shared" si="409"/>
        <v>0</v>
      </c>
      <c r="AE2538" s="14">
        <f t="shared" si="410"/>
        <v>1</v>
      </c>
      <c r="AF2538" s="14">
        <f>PRODUCT($AE$3:$AE2538)</f>
        <v>1.549318229084294</v>
      </c>
      <c r="AG2538" s="120">
        <f>(POWER(AF2538,1/COUNTA($J$3:$J2538))-1)*360/28</f>
        <v>0.10870794921864459</v>
      </c>
    </row>
    <row r="2539" spans="20:33" x14ac:dyDescent="0.25">
      <c r="T2539" s="4">
        <f t="shared" si="401"/>
        <v>0.11244999999999999</v>
      </c>
      <c r="U2539" s="55">
        <f t="shared" si="402"/>
        <v>0</v>
      </c>
      <c r="V2539" s="55">
        <f t="shared" si="403"/>
        <v>0</v>
      </c>
      <c r="Y2539" s="55">
        <f t="shared" si="404"/>
        <v>0</v>
      </c>
      <c r="Z2539" s="55">
        <f t="shared" si="405"/>
        <v>0</v>
      </c>
      <c r="AA2539" s="55">
        <f t="shared" si="406"/>
        <v>9108916.2369551975</v>
      </c>
      <c r="AB2539" s="55">
        <f t="shared" si="407"/>
        <v>-9712254.5492930785</v>
      </c>
      <c r="AC2539" s="55">
        <f t="shared" si="408"/>
        <v>-603338.31233788095</v>
      </c>
      <c r="AD2539" s="55">
        <f t="shared" si="409"/>
        <v>0</v>
      </c>
      <c r="AE2539" s="14">
        <f t="shared" si="410"/>
        <v>1</v>
      </c>
      <c r="AF2539" s="14">
        <f>PRODUCT($AE$3:$AE2539)</f>
        <v>1.549318229084294</v>
      </c>
      <c r="AG2539" s="120">
        <f>(POWER(AF2539,1/COUNTA($J$3:$J2539))-1)*360/28</f>
        <v>0.10870794921864459</v>
      </c>
    </row>
    <row r="2540" spans="20:33" x14ac:dyDescent="0.25">
      <c r="T2540" s="4">
        <f t="shared" si="401"/>
        <v>0.11244999999999999</v>
      </c>
      <c r="U2540" s="55">
        <f t="shared" si="402"/>
        <v>0</v>
      </c>
      <c r="V2540" s="55">
        <f t="shared" si="403"/>
        <v>0</v>
      </c>
      <c r="Y2540" s="55">
        <f t="shared" si="404"/>
        <v>0</v>
      </c>
      <c r="Z2540" s="55">
        <f t="shared" si="405"/>
        <v>0</v>
      </c>
      <c r="AA2540" s="55">
        <f t="shared" si="406"/>
        <v>9108916.2369551975</v>
      </c>
      <c r="AB2540" s="55">
        <f t="shared" si="407"/>
        <v>-9712254.5492930785</v>
      </c>
      <c r="AC2540" s="55">
        <f t="shared" si="408"/>
        <v>-603338.31233788095</v>
      </c>
      <c r="AD2540" s="55">
        <f t="shared" si="409"/>
        <v>0</v>
      </c>
      <c r="AE2540" s="14">
        <f t="shared" si="410"/>
        <v>1</v>
      </c>
      <c r="AF2540" s="14">
        <f>PRODUCT($AE$3:$AE2540)</f>
        <v>1.549318229084294</v>
      </c>
      <c r="AG2540" s="120">
        <f>(POWER(AF2540,1/COUNTA($J$3:$J2540))-1)*360/28</f>
        <v>0.10870794921864459</v>
      </c>
    </row>
    <row r="2541" spans="20:33" x14ac:dyDescent="0.25">
      <c r="T2541" s="4">
        <f t="shared" si="401"/>
        <v>0.11244999999999999</v>
      </c>
      <c r="U2541" s="55">
        <f t="shared" si="402"/>
        <v>0</v>
      </c>
      <c r="V2541" s="55">
        <f t="shared" si="403"/>
        <v>0</v>
      </c>
      <c r="Y2541" s="55">
        <f t="shared" si="404"/>
        <v>0</v>
      </c>
      <c r="Z2541" s="55">
        <f t="shared" si="405"/>
        <v>0</v>
      </c>
      <c r="AA2541" s="55">
        <f t="shared" si="406"/>
        <v>9108916.2369551975</v>
      </c>
      <c r="AB2541" s="55">
        <f t="shared" si="407"/>
        <v>-9712254.5492930785</v>
      </c>
      <c r="AC2541" s="55">
        <f t="shared" si="408"/>
        <v>-603338.31233788095</v>
      </c>
      <c r="AD2541" s="55">
        <f t="shared" si="409"/>
        <v>0</v>
      </c>
      <c r="AE2541" s="14">
        <f t="shared" si="410"/>
        <v>1</v>
      </c>
      <c r="AF2541" s="14">
        <f>PRODUCT($AE$3:$AE2541)</f>
        <v>1.549318229084294</v>
      </c>
      <c r="AG2541" s="120">
        <f>(POWER(AF2541,1/COUNTA($J$3:$J2541))-1)*360/28</f>
        <v>0.10870794921864459</v>
      </c>
    </row>
    <row r="2542" spans="20:33" x14ac:dyDescent="0.25">
      <c r="T2542" s="4">
        <f t="shared" si="401"/>
        <v>0.11244999999999999</v>
      </c>
      <c r="U2542" s="55">
        <f t="shared" si="402"/>
        <v>0</v>
      </c>
      <c r="V2542" s="55">
        <f t="shared" si="403"/>
        <v>0</v>
      </c>
      <c r="Y2542" s="55">
        <f t="shared" si="404"/>
        <v>0</v>
      </c>
      <c r="Z2542" s="55">
        <f t="shared" si="405"/>
        <v>0</v>
      </c>
      <c r="AA2542" s="55">
        <f t="shared" si="406"/>
        <v>9108916.2369551975</v>
      </c>
      <c r="AB2542" s="55">
        <f t="shared" si="407"/>
        <v>-9712254.5492930785</v>
      </c>
      <c r="AC2542" s="55">
        <f t="shared" si="408"/>
        <v>-603338.31233788095</v>
      </c>
      <c r="AD2542" s="55">
        <f t="shared" si="409"/>
        <v>0</v>
      </c>
      <c r="AE2542" s="14">
        <f t="shared" si="410"/>
        <v>1</v>
      </c>
      <c r="AF2542" s="14">
        <f>PRODUCT($AE$3:$AE2542)</f>
        <v>1.549318229084294</v>
      </c>
      <c r="AG2542" s="120">
        <f>(POWER(AF2542,1/COUNTA($J$3:$J2542))-1)*360/28</f>
        <v>0.10870794921864459</v>
      </c>
    </row>
    <row r="2543" spans="20:33" x14ac:dyDescent="0.25">
      <c r="T2543" s="4">
        <f t="shared" si="401"/>
        <v>0.11244999999999999</v>
      </c>
      <c r="U2543" s="55">
        <f t="shared" si="402"/>
        <v>0</v>
      </c>
      <c r="V2543" s="55">
        <f t="shared" si="403"/>
        <v>0</v>
      </c>
      <c r="Y2543" s="55">
        <f t="shared" si="404"/>
        <v>0</v>
      </c>
      <c r="Z2543" s="55">
        <f t="shared" si="405"/>
        <v>0</v>
      </c>
      <c r="AA2543" s="55">
        <f t="shared" si="406"/>
        <v>9108916.2369551975</v>
      </c>
      <c r="AB2543" s="55">
        <f t="shared" si="407"/>
        <v>-9712254.5492930785</v>
      </c>
      <c r="AC2543" s="55">
        <f t="shared" si="408"/>
        <v>-603338.31233788095</v>
      </c>
      <c r="AD2543" s="55">
        <f t="shared" si="409"/>
        <v>0</v>
      </c>
      <c r="AE2543" s="14">
        <f t="shared" si="410"/>
        <v>1</v>
      </c>
      <c r="AF2543" s="14">
        <f>PRODUCT($AE$3:$AE2543)</f>
        <v>1.549318229084294</v>
      </c>
      <c r="AG2543" s="120">
        <f>(POWER(AF2543,1/COUNTA($J$3:$J2543))-1)*360/28</f>
        <v>0.10870794921864459</v>
      </c>
    </row>
    <row r="2544" spans="20:33" x14ac:dyDescent="0.25">
      <c r="T2544" s="4">
        <f t="shared" si="401"/>
        <v>0.11244999999999999</v>
      </c>
      <c r="U2544" s="55">
        <f t="shared" si="402"/>
        <v>0</v>
      </c>
      <c r="V2544" s="55">
        <f t="shared" si="403"/>
        <v>0</v>
      </c>
      <c r="Y2544" s="55">
        <f t="shared" si="404"/>
        <v>0</v>
      </c>
      <c r="Z2544" s="55">
        <f t="shared" si="405"/>
        <v>0</v>
      </c>
      <c r="AA2544" s="55">
        <f t="shared" si="406"/>
        <v>9108916.2369551975</v>
      </c>
      <c r="AB2544" s="55">
        <f t="shared" si="407"/>
        <v>-9712254.5492930785</v>
      </c>
      <c r="AC2544" s="55">
        <f t="shared" si="408"/>
        <v>-603338.31233788095</v>
      </c>
      <c r="AD2544" s="55">
        <f t="shared" si="409"/>
        <v>0</v>
      </c>
      <c r="AE2544" s="14">
        <f t="shared" si="410"/>
        <v>1</v>
      </c>
      <c r="AF2544" s="14">
        <f>PRODUCT($AE$3:$AE2544)</f>
        <v>1.549318229084294</v>
      </c>
      <c r="AG2544" s="120">
        <f>(POWER(AF2544,1/COUNTA($J$3:$J2544))-1)*360/28</f>
        <v>0.10870794921864459</v>
      </c>
    </row>
    <row r="2545" spans="20:33" x14ac:dyDescent="0.25">
      <c r="T2545" s="4">
        <f t="shared" si="401"/>
        <v>0.11244999999999999</v>
      </c>
      <c r="U2545" s="55">
        <f t="shared" si="402"/>
        <v>0</v>
      </c>
      <c r="V2545" s="55">
        <f t="shared" si="403"/>
        <v>0</v>
      </c>
      <c r="Y2545" s="55">
        <f t="shared" si="404"/>
        <v>0</v>
      </c>
      <c r="Z2545" s="55">
        <f t="shared" si="405"/>
        <v>0</v>
      </c>
      <c r="AA2545" s="55">
        <f t="shared" si="406"/>
        <v>9108916.2369551975</v>
      </c>
      <c r="AB2545" s="55">
        <f t="shared" si="407"/>
        <v>-9712254.5492930785</v>
      </c>
      <c r="AC2545" s="55">
        <f t="shared" si="408"/>
        <v>-603338.31233788095</v>
      </c>
      <c r="AD2545" s="55">
        <f t="shared" si="409"/>
        <v>0</v>
      </c>
      <c r="AE2545" s="14">
        <f t="shared" si="410"/>
        <v>1</v>
      </c>
      <c r="AF2545" s="14">
        <f>PRODUCT($AE$3:$AE2545)</f>
        <v>1.549318229084294</v>
      </c>
      <c r="AG2545" s="120">
        <f>(POWER(AF2545,1/COUNTA($J$3:$J2545))-1)*360/28</f>
        <v>0.10870794921864459</v>
      </c>
    </row>
    <row r="2546" spans="20:33" x14ac:dyDescent="0.25">
      <c r="T2546" s="4">
        <f t="shared" si="401"/>
        <v>0.11244999999999999</v>
      </c>
      <c r="U2546" s="55">
        <f t="shared" si="402"/>
        <v>0</v>
      </c>
      <c r="V2546" s="55">
        <f t="shared" si="403"/>
        <v>0</v>
      </c>
      <c r="Y2546" s="55">
        <f t="shared" si="404"/>
        <v>0</v>
      </c>
      <c r="Z2546" s="55">
        <f t="shared" si="405"/>
        <v>0</v>
      </c>
      <c r="AA2546" s="55">
        <f t="shared" si="406"/>
        <v>9108916.2369551975</v>
      </c>
      <c r="AB2546" s="55">
        <f t="shared" si="407"/>
        <v>-9712254.5492930785</v>
      </c>
      <c r="AC2546" s="55">
        <f t="shared" si="408"/>
        <v>-603338.31233788095</v>
      </c>
      <c r="AD2546" s="55">
        <f t="shared" si="409"/>
        <v>0</v>
      </c>
      <c r="AE2546" s="14">
        <f t="shared" si="410"/>
        <v>1</v>
      </c>
      <c r="AF2546" s="14">
        <f>PRODUCT($AE$3:$AE2546)</f>
        <v>1.549318229084294</v>
      </c>
      <c r="AG2546" s="120">
        <f>(POWER(AF2546,1/COUNTA($J$3:$J2546))-1)*360/28</f>
        <v>0.10870794921864459</v>
      </c>
    </row>
    <row r="2547" spans="20:33" x14ac:dyDescent="0.25">
      <c r="T2547" s="4">
        <f t="shared" si="401"/>
        <v>0.11244999999999999</v>
      </c>
      <c r="U2547" s="55">
        <f t="shared" si="402"/>
        <v>0</v>
      </c>
      <c r="V2547" s="55">
        <f t="shared" si="403"/>
        <v>0</v>
      </c>
      <c r="Y2547" s="55">
        <f t="shared" si="404"/>
        <v>0</v>
      </c>
      <c r="Z2547" s="55">
        <f t="shared" si="405"/>
        <v>0</v>
      </c>
      <c r="AA2547" s="55">
        <f t="shared" si="406"/>
        <v>9108916.2369551975</v>
      </c>
      <c r="AB2547" s="55">
        <f t="shared" si="407"/>
        <v>-9712254.5492930785</v>
      </c>
      <c r="AC2547" s="55">
        <f t="shared" si="408"/>
        <v>-603338.31233788095</v>
      </c>
      <c r="AD2547" s="55">
        <f t="shared" si="409"/>
        <v>0</v>
      </c>
      <c r="AE2547" s="14">
        <f t="shared" si="410"/>
        <v>1</v>
      </c>
      <c r="AF2547" s="14">
        <f>PRODUCT($AE$3:$AE2547)</f>
        <v>1.549318229084294</v>
      </c>
      <c r="AG2547" s="120">
        <f>(POWER(AF2547,1/COUNTA($J$3:$J2547))-1)*360/28</f>
        <v>0.10870794921864459</v>
      </c>
    </row>
    <row r="2548" spans="20:33" x14ac:dyDescent="0.25">
      <c r="T2548" s="4">
        <f t="shared" si="401"/>
        <v>0.11244999999999999</v>
      </c>
      <c r="U2548" s="55">
        <f t="shared" si="402"/>
        <v>0</v>
      </c>
      <c r="V2548" s="55">
        <f t="shared" si="403"/>
        <v>0</v>
      </c>
      <c r="Y2548" s="55">
        <f t="shared" si="404"/>
        <v>0</v>
      </c>
      <c r="Z2548" s="55">
        <f t="shared" si="405"/>
        <v>0</v>
      </c>
      <c r="AA2548" s="55">
        <f t="shared" si="406"/>
        <v>9108916.2369551975</v>
      </c>
      <c r="AB2548" s="55">
        <f t="shared" si="407"/>
        <v>-9712254.5492930785</v>
      </c>
      <c r="AC2548" s="55">
        <f t="shared" si="408"/>
        <v>-603338.31233788095</v>
      </c>
      <c r="AD2548" s="55">
        <f t="shared" si="409"/>
        <v>0</v>
      </c>
      <c r="AE2548" s="14">
        <f t="shared" si="410"/>
        <v>1</v>
      </c>
      <c r="AF2548" s="14">
        <f>PRODUCT($AE$3:$AE2548)</f>
        <v>1.549318229084294</v>
      </c>
      <c r="AG2548" s="120">
        <f>(POWER(AF2548,1/COUNTA($J$3:$J2548))-1)*360/28</f>
        <v>0.10870794921864459</v>
      </c>
    </row>
    <row r="2549" spans="20:33" x14ac:dyDescent="0.25">
      <c r="T2549" s="4">
        <f t="shared" si="401"/>
        <v>0.11244999999999999</v>
      </c>
      <c r="U2549" s="55">
        <f t="shared" si="402"/>
        <v>0</v>
      </c>
      <c r="V2549" s="55">
        <f t="shared" si="403"/>
        <v>0</v>
      </c>
      <c r="Y2549" s="55">
        <f t="shared" si="404"/>
        <v>0</v>
      </c>
      <c r="Z2549" s="55">
        <f t="shared" si="405"/>
        <v>0</v>
      </c>
      <c r="AA2549" s="55">
        <f t="shared" si="406"/>
        <v>9108916.2369551975</v>
      </c>
      <c r="AB2549" s="55">
        <f t="shared" si="407"/>
        <v>-9712254.5492930785</v>
      </c>
      <c r="AC2549" s="55">
        <f t="shared" si="408"/>
        <v>-603338.31233788095</v>
      </c>
      <c r="AD2549" s="55">
        <f t="shared" si="409"/>
        <v>0</v>
      </c>
      <c r="AE2549" s="14">
        <f t="shared" si="410"/>
        <v>1</v>
      </c>
      <c r="AF2549" s="14">
        <f>PRODUCT($AE$3:$AE2549)</f>
        <v>1.549318229084294</v>
      </c>
      <c r="AG2549" s="120">
        <f>(POWER(AF2549,1/COUNTA($J$3:$J2549))-1)*360/28</f>
        <v>0.10870794921864459</v>
      </c>
    </row>
    <row r="2550" spans="20:33" x14ac:dyDescent="0.25">
      <c r="T2550" s="4">
        <f t="shared" si="401"/>
        <v>0.11244999999999999</v>
      </c>
      <c r="U2550" s="55">
        <f t="shared" si="402"/>
        <v>0</v>
      </c>
      <c r="V2550" s="55">
        <f t="shared" si="403"/>
        <v>0</v>
      </c>
      <c r="Y2550" s="55">
        <f t="shared" si="404"/>
        <v>0</v>
      </c>
      <c r="Z2550" s="55">
        <f t="shared" si="405"/>
        <v>0</v>
      </c>
      <c r="AA2550" s="55">
        <f t="shared" si="406"/>
        <v>9108916.2369551975</v>
      </c>
      <c r="AB2550" s="55">
        <f t="shared" si="407"/>
        <v>-9712254.5492930785</v>
      </c>
      <c r="AC2550" s="55">
        <f t="shared" si="408"/>
        <v>-603338.31233788095</v>
      </c>
      <c r="AD2550" s="55">
        <f t="shared" si="409"/>
        <v>0</v>
      </c>
      <c r="AE2550" s="14">
        <f t="shared" si="410"/>
        <v>1</v>
      </c>
      <c r="AF2550" s="14">
        <f>PRODUCT($AE$3:$AE2550)</f>
        <v>1.549318229084294</v>
      </c>
      <c r="AG2550" s="120">
        <f>(POWER(AF2550,1/COUNTA($J$3:$J2550))-1)*360/28</f>
        <v>0.10870794921864459</v>
      </c>
    </row>
    <row r="2551" spans="20:33" x14ac:dyDescent="0.25">
      <c r="T2551" s="4">
        <f t="shared" si="401"/>
        <v>0.11244999999999999</v>
      </c>
      <c r="U2551" s="55">
        <f t="shared" si="402"/>
        <v>0</v>
      </c>
      <c r="V2551" s="55">
        <f t="shared" si="403"/>
        <v>0</v>
      </c>
      <c r="Y2551" s="55">
        <f t="shared" si="404"/>
        <v>0</v>
      </c>
      <c r="Z2551" s="55">
        <f t="shared" si="405"/>
        <v>0</v>
      </c>
      <c r="AA2551" s="55">
        <f t="shared" si="406"/>
        <v>9108916.2369551975</v>
      </c>
      <c r="AB2551" s="55">
        <f t="shared" si="407"/>
        <v>-9712254.5492930785</v>
      </c>
      <c r="AC2551" s="55">
        <f t="shared" si="408"/>
        <v>-603338.31233788095</v>
      </c>
      <c r="AD2551" s="55">
        <f t="shared" si="409"/>
        <v>0</v>
      </c>
      <c r="AE2551" s="14">
        <f t="shared" si="410"/>
        <v>1</v>
      </c>
      <c r="AF2551" s="14">
        <f>PRODUCT($AE$3:$AE2551)</f>
        <v>1.549318229084294</v>
      </c>
      <c r="AG2551" s="120">
        <f>(POWER(AF2551,1/COUNTA($J$3:$J2551))-1)*360/28</f>
        <v>0.10870794921864459</v>
      </c>
    </row>
    <row r="2552" spans="20:33" x14ac:dyDescent="0.25">
      <c r="T2552" s="4">
        <f t="shared" ref="T2552:T2615" si="411">_xlfn.IFNA(INDEX($E$6:$E$24,MATCH($K2552,$C$6:$C$24,1))/100,$D$1/100)</f>
        <v>0.11244999999999999</v>
      </c>
      <c r="U2552" s="55">
        <f t="shared" ref="U2552:U2593" si="412">(-1*S2552)*T2552*Q2552/360</f>
        <v>0</v>
      </c>
      <c r="V2552" s="55">
        <f t="shared" si="403"/>
        <v>0</v>
      </c>
      <c r="Y2552" s="55">
        <f t="shared" si="404"/>
        <v>0</v>
      </c>
      <c r="Z2552" s="55">
        <f t="shared" si="405"/>
        <v>0</v>
      </c>
      <c r="AA2552" s="55">
        <f t="shared" si="406"/>
        <v>9108916.2369551975</v>
      </c>
      <c r="AB2552" s="55">
        <f t="shared" si="407"/>
        <v>-9712254.5492930785</v>
      </c>
      <c r="AC2552" s="55">
        <f t="shared" si="408"/>
        <v>-603338.31233788095</v>
      </c>
      <c r="AD2552" s="55">
        <f t="shared" si="409"/>
        <v>0</v>
      </c>
      <c r="AE2552" s="14">
        <f t="shared" si="410"/>
        <v>1</v>
      </c>
      <c r="AF2552" s="14">
        <f>PRODUCT($AE$3:$AE2552)</f>
        <v>1.549318229084294</v>
      </c>
      <c r="AG2552" s="120">
        <f>(POWER(AF2552,1/COUNTA($J$3:$J2552))-1)*360/28</f>
        <v>0.10870794921864459</v>
      </c>
    </row>
    <row r="2553" spans="20:33" x14ac:dyDescent="0.25">
      <c r="T2553" s="4">
        <f t="shared" si="411"/>
        <v>0.11244999999999999</v>
      </c>
      <c r="U2553" s="55">
        <f t="shared" si="412"/>
        <v>0</v>
      </c>
      <c r="V2553" s="55">
        <f t="shared" si="403"/>
        <v>0</v>
      </c>
      <c r="Y2553" s="55">
        <f t="shared" si="404"/>
        <v>0</v>
      </c>
      <c r="Z2553" s="55">
        <f t="shared" si="405"/>
        <v>0</v>
      </c>
      <c r="AA2553" s="55">
        <f t="shared" si="406"/>
        <v>9108916.2369551975</v>
      </c>
      <c r="AB2553" s="55">
        <f t="shared" si="407"/>
        <v>-9712254.5492930785</v>
      </c>
      <c r="AC2553" s="55">
        <f t="shared" si="408"/>
        <v>-603338.31233788095</v>
      </c>
      <c r="AD2553" s="55">
        <f t="shared" si="409"/>
        <v>0</v>
      </c>
      <c r="AE2553" s="14">
        <f t="shared" si="410"/>
        <v>1</v>
      </c>
      <c r="AF2553" s="14">
        <f>PRODUCT($AE$3:$AE2553)</f>
        <v>1.549318229084294</v>
      </c>
      <c r="AG2553" s="120">
        <f>(POWER(AF2553,1/COUNTA($J$3:$J2553))-1)*360/28</f>
        <v>0.10870794921864459</v>
      </c>
    </row>
    <row r="2554" spans="20:33" x14ac:dyDescent="0.25">
      <c r="T2554" s="4">
        <f t="shared" si="411"/>
        <v>0.11244999999999999</v>
      </c>
      <c r="U2554" s="55">
        <f t="shared" si="412"/>
        <v>0</v>
      </c>
      <c r="V2554" s="55">
        <f t="shared" si="403"/>
        <v>0</v>
      </c>
      <c r="Y2554" s="55">
        <f t="shared" si="404"/>
        <v>0</v>
      </c>
      <c r="Z2554" s="55">
        <f t="shared" si="405"/>
        <v>0</v>
      </c>
      <c r="AA2554" s="55">
        <f t="shared" si="406"/>
        <v>9108916.2369551975</v>
      </c>
      <c r="AB2554" s="55">
        <f t="shared" si="407"/>
        <v>-9712254.5492930785</v>
      </c>
      <c r="AC2554" s="55">
        <f t="shared" si="408"/>
        <v>-603338.31233788095</v>
      </c>
      <c r="AD2554" s="55">
        <f t="shared" si="409"/>
        <v>0</v>
      </c>
      <c r="AE2554" s="14">
        <f t="shared" si="410"/>
        <v>1</v>
      </c>
      <c r="AF2554" s="14">
        <f>PRODUCT($AE$3:$AE2554)</f>
        <v>1.549318229084294</v>
      </c>
      <c r="AG2554" s="120">
        <f>(POWER(AF2554,1/COUNTA($J$3:$J2554))-1)*360/28</f>
        <v>0.10870794921864459</v>
      </c>
    </row>
    <row r="2555" spans="20:33" x14ac:dyDescent="0.25">
      <c r="T2555" s="4">
        <f t="shared" si="411"/>
        <v>0.11244999999999999</v>
      </c>
      <c r="U2555" s="55">
        <f t="shared" si="412"/>
        <v>0</v>
      </c>
      <c r="V2555" s="55">
        <f t="shared" si="403"/>
        <v>0</v>
      </c>
      <c r="Y2555" s="55">
        <f t="shared" si="404"/>
        <v>0</v>
      </c>
      <c r="Z2555" s="55">
        <f t="shared" si="405"/>
        <v>0</v>
      </c>
      <c r="AA2555" s="55">
        <f t="shared" si="406"/>
        <v>9108916.2369551975</v>
      </c>
      <c r="AB2555" s="55">
        <f t="shared" si="407"/>
        <v>-9712254.5492930785</v>
      </c>
      <c r="AC2555" s="55">
        <f t="shared" si="408"/>
        <v>-603338.31233788095</v>
      </c>
      <c r="AD2555" s="55">
        <f t="shared" si="409"/>
        <v>0</v>
      </c>
      <c r="AE2555" s="14">
        <f t="shared" si="410"/>
        <v>1</v>
      </c>
      <c r="AF2555" s="14">
        <f>PRODUCT($AE$3:$AE2555)</f>
        <v>1.549318229084294</v>
      </c>
      <c r="AG2555" s="120">
        <f>(POWER(AF2555,1/COUNTA($J$3:$J2555))-1)*360/28</f>
        <v>0.10870794921864459</v>
      </c>
    </row>
    <row r="2556" spans="20:33" x14ac:dyDescent="0.25">
      <c r="T2556" s="4">
        <f t="shared" si="411"/>
        <v>0.11244999999999999</v>
      </c>
      <c r="U2556" s="55">
        <f t="shared" si="412"/>
        <v>0</v>
      </c>
      <c r="V2556" s="55">
        <f t="shared" si="403"/>
        <v>0</v>
      </c>
      <c r="Y2556" s="55">
        <f t="shared" si="404"/>
        <v>0</v>
      </c>
      <c r="Z2556" s="55">
        <f t="shared" si="405"/>
        <v>0</v>
      </c>
      <c r="AA2556" s="55">
        <f t="shared" si="406"/>
        <v>9108916.2369551975</v>
      </c>
      <c r="AB2556" s="55">
        <f t="shared" si="407"/>
        <v>-9712254.5492930785</v>
      </c>
      <c r="AC2556" s="55">
        <f t="shared" si="408"/>
        <v>-603338.31233788095</v>
      </c>
      <c r="AD2556" s="55">
        <f t="shared" si="409"/>
        <v>0</v>
      </c>
      <c r="AE2556" s="14">
        <f t="shared" si="410"/>
        <v>1</v>
      </c>
      <c r="AF2556" s="14">
        <f>PRODUCT($AE$3:$AE2556)</f>
        <v>1.549318229084294</v>
      </c>
      <c r="AG2556" s="120">
        <f>(POWER(AF2556,1/COUNTA($J$3:$J2556))-1)*360/28</f>
        <v>0.10870794921864459</v>
      </c>
    </row>
    <row r="2557" spans="20:33" x14ac:dyDescent="0.25">
      <c r="T2557" s="4">
        <f t="shared" si="411"/>
        <v>0.11244999999999999</v>
      </c>
      <c r="U2557" s="55">
        <f t="shared" si="412"/>
        <v>0</v>
      </c>
      <c r="V2557" s="55">
        <f t="shared" si="403"/>
        <v>0</v>
      </c>
      <c r="Y2557" s="55">
        <f t="shared" si="404"/>
        <v>0</v>
      </c>
      <c r="Z2557" s="55">
        <f t="shared" si="405"/>
        <v>0</v>
      </c>
      <c r="AA2557" s="55">
        <f t="shared" si="406"/>
        <v>9108916.2369551975</v>
      </c>
      <c r="AB2557" s="55">
        <f t="shared" si="407"/>
        <v>-9712254.5492930785</v>
      </c>
      <c r="AC2557" s="55">
        <f t="shared" si="408"/>
        <v>-603338.31233788095</v>
      </c>
      <c r="AD2557" s="55">
        <f t="shared" si="409"/>
        <v>0</v>
      </c>
      <c r="AE2557" s="14">
        <f t="shared" si="410"/>
        <v>1</v>
      </c>
      <c r="AF2557" s="14">
        <f>PRODUCT($AE$3:$AE2557)</f>
        <v>1.549318229084294</v>
      </c>
      <c r="AG2557" s="120">
        <f>(POWER(AF2557,1/COUNTA($J$3:$J2557))-1)*360/28</f>
        <v>0.10870794921864459</v>
      </c>
    </row>
    <row r="2558" spans="20:33" x14ac:dyDescent="0.25">
      <c r="T2558" s="4">
        <f t="shared" si="411"/>
        <v>0.11244999999999999</v>
      </c>
      <c r="U2558" s="55">
        <f t="shared" si="412"/>
        <v>0</v>
      </c>
      <c r="V2558" s="55">
        <f t="shared" si="403"/>
        <v>0</v>
      </c>
      <c r="Y2558" s="55">
        <f t="shared" si="404"/>
        <v>0</v>
      </c>
      <c r="Z2558" s="55">
        <f t="shared" si="405"/>
        <v>0</v>
      </c>
      <c r="AA2558" s="55">
        <f t="shared" si="406"/>
        <v>9108916.2369551975</v>
      </c>
      <c r="AB2558" s="55">
        <f t="shared" si="407"/>
        <v>-9712254.5492930785</v>
      </c>
      <c r="AC2558" s="55">
        <f t="shared" si="408"/>
        <v>-603338.31233788095</v>
      </c>
      <c r="AD2558" s="55">
        <f t="shared" si="409"/>
        <v>0</v>
      </c>
      <c r="AE2558" s="14">
        <f t="shared" si="410"/>
        <v>1</v>
      </c>
      <c r="AF2558" s="14">
        <f>PRODUCT($AE$3:$AE2558)</f>
        <v>1.549318229084294</v>
      </c>
      <c r="AG2558" s="120">
        <f>(POWER(AF2558,1/COUNTA($J$3:$J2558))-1)*360/28</f>
        <v>0.10870794921864459</v>
      </c>
    </row>
    <row r="2559" spans="20:33" x14ac:dyDescent="0.25">
      <c r="T2559" s="4">
        <f t="shared" si="411"/>
        <v>0.11244999999999999</v>
      </c>
      <c r="U2559" s="55">
        <f t="shared" si="412"/>
        <v>0</v>
      </c>
      <c r="V2559" s="55">
        <f t="shared" si="403"/>
        <v>0</v>
      </c>
      <c r="Y2559" s="55">
        <f t="shared" si="404"/>
        <v>0</v>
      </c>
      <c r="Z2559" s="55">
        <f t="shared" si="405"/>
        <v>0</v>
      </c>
      <c r="AA2559" s="55">
        <f t="shared" si="406"/>
        <v>9108916.2369551975</v>
      </c>
      <c r="AB2559" s="55">
        <f t="shared" si="407"/>
        <v>-9712254.5492930785</v>
      </c>
      <c r="AC2559" s="55">
        <f t="shared" si="408"/>
        <v>-603338.31233788095</v>
      </c>
      <c r="AD2559" s="55">
        <f t="shared" si="409"/>
        <v>0</v>
      </c>
      <c r="AE2559" s="14">
        <f t="shared" si="410"/>
        <v>1</v>
      </c>
      <c r="AF2559" s="14">
        <f>PRODUCT($AE$3:$AE2559)</f>
        <v>1.549318229084294</v>
      </c>
      <c r="AG2559" s="120">
        <f>(POWER(AF2559,1/COUNTA($J$3:$J2559))-1)*360/28</f>
        <v>0.10870794921864459</v>
      </c>
    </row>
    <row r="2560" spans="20:33" x14ac:dyDescent="0.25">
      <c r="T2560" s="4">
        <f t="shared" si="411"/>
        <v>0.11244999999999999</v>
      </c>
      <c r="U2560" s="55">
        <f t="shared" si="412"/>
        <v>0</v>
      </c>
      <c r="V2560" s="55">
        <f t="shared" si="403"/>
        <v>0</v>
      </c>
      <c r="Y2560" s="55">
        <f t="shared" si="404"/>
        <v>0</v>
      </c>
      <c r="Z2560" s="55">
        <f t="shared" si="405"/>
        <v>0</v>
      </c>
      <c r="AA2560" s="55">
        <f t="shared" si="406"/>
        <v>9108916.2369551975</v>
      </c>
      <c r="AB2560" s="55">
        <f t="shared" si="407"/>
        <v>-9712254.5492930785</v>
      </c>
      <c r="AC2560" s="55">
        <f t="shared" si="408"/>
        <v>-603338.31233788095</v>
      </c>
      <c r="AD2560" s="55">
        <f t="shared" si="409"/>
        <v>0</v>
      </c>
      <c r="AE2560" s="14">
        <f t="shared" si="410"/>
        <v>1</v>
      </c>
      <c r="AF2560" s="14">
        <f>PRODUCT($AE$3:$AE2560)</f>
        <v>1.549318229084294</v>
      </c>
      <c r="AG2560" s="120">
        <f>(POWER(AF2560,1/COUNTA($J$3:$J2560))-1)*360/28</f>
        <v>0.10870794921864459</v>
      </c>
    </row>
    <row r="2561" spans="20:33" x14ac:dyDescent="0.25">
      <c r="T2561" s="4">
        <f t="shared" si="411"/>
        <v>0.11244999999999999</v>
      </c>
      <c r="U2561" s="55">
        <f t="shared" si="412"/>
        <v>0</v>
      </c>
      <c r="V2561" s="55">
        <f t="shared" si="403"/>
        <v>0</v>
      </c>
      <c r="Y2561" s="55">
        <f t="shared" si="404"/>
        <v>0</v>
      </c>
      <c r="Z2561" s="55">
        <f t="shared" si="405"/>
        <v>0</v>
      </c>
      <c r="AA2561" s="55">
        <f t="shared" si="406"/>
        <v>9108916.2369551975</v>
      </c>
      <c r="AB2561" s="55">
        <f t="shared" si="407"/>
        <v>-9712254.5492930785</v>
      </c>
      <c r="AC2561" s="55">
        <f t="shared" si="408"/>
        <v>-603338.31233788095</v>
      </c>
      <c r="AD2561" s="55">
        <f t="shared" si="409"/>
        <v>0</v>
      </c>
      <c r="AE2561" s="14">
        <f t="shared" si="410"/>
        <v>1</v>
      </c>
      <c r="AF2561" s="14">
        <f>PRODUCT($AE$3:$AE2561)</f>
        <v>1.549318229084294</v>
      </c>
      <c r="AG2561" s="120">
        <f>(POWER(AF2561,1/COUNTA($J$3:$J2561))-1)*360/28</f>
        <v>0.10870794921864459</v>
      </c>
    </row>
    <row r="2562" spans="20:33" x14ac:dyDescent="0.25">
      <c r="T2562" s="4">
        <f t="shared" si="411"/>
        <v>0.11244999999999999</v>
      </c>
      <c r="U2562" s="55">
        <f t="shared" si="412"/>
        <v>0</v>
      </c>
      <c r="V2562" s="55">
        <f t="shared" si="403"/>
        <v>0</v>
      </c>
      <c r="Y2562" s="55">
        <f t="shared" si="404"/>
        <v>0</v>
      </c>
      <c r="Z2562" s="55">
        <f t="shared" si="405"/>
        <v>0</v>
      </c>
      <c r="AA2562" s="55">
        <f t="shared" si="406"/>
        <v>9108916.2369551975</v>
      </c>
      <c r="AB2562" s="55">
        <f t="shared" si="407"/>
        <v>-9712254.5492930785</v>
      </c>
      <c r="AC2562" s="55">
        <f t="shared" si="408"/>
        <v>-603338.31233788095</v>
      </c>
      <c r="AD2562" s="55">
        <f t="shared" si="409"/>
        <v>0</v>
      </c>
      <c r="AE2562" s="14">
        <f t="shared" si="410"/>
        <v>1</v>
      </c>
      <c r="AF2562" s="14">
        <f>PRODUCT($AE$3:$AE2562)</f>
        <v>1.549318229084294</v>
      </c>
      <c r="AG2562" s="120">
        <f>(POWER(AF2562,1/COUNTA($J$3:$J2562))-1)*360/28</f>
        <v>0.10870794921864459</v>
      </c>
    </row>
    <row r="2563" spans="20:33" x14ac:dyDescent="0.25">
      <c r="T2563" s="4">
        <f t="shared" si="411"/>
        <v>0.11244999999999999</v>
      </c>
      <c r="U2563" s="55">
        <f t="shared" si="412"/>
        <v>0</v>
      </c>
      <c r="V2563" s="55">
        <f t="shared" si="403"/>
        <v>0</v>
      </c>
      <c r="Y2563" s="55">
        <f t="shared" si="404"/>
        <v>0</v>
      </c>
      <c r="Z2563" s="55">
        <f t="shared" si="405"/>
        <v>0</v>
      </c>
      <c r="AA2563" s="55">
        <f t="shared" si="406"/>
        <v>9108916.2369551975</v>
      </c>
      <c r="AB2563" s="55">
        <f t="shared" si="407"/>
        <v>-9712254.5492930785</v>
      </c>
      <c r="AC2563" s="55">
        <f t="shared" si="408"/>
        <v>-603338.31233788095</v>
      </c>
      <c r="AD2563" s="55">
        <f t="shared" si="409"/>
        <v>0</v>
      </c>
      <c r="AE2563" s="14">
        <f t="shared" si="410"/>
        <v>1</v>
      </c>
      <c r="AF2563" s="14">
        <f>PRODUCT($AE$3:$AE2563)</f>
        <v>1.549318229084294</v>
      </c>
      <c r="AG2563" s="120">
        <f>(POWER(AF2563,1/COUNTA($J$3:$J2563))-1)*360/28</f>
        <v>0.10870794921864459</v>
      </c>
    </row>
    <row r="2564" spans="20:33" x14ac:dyDescent="0.25">
      <c r="T2564" s="4">
        <f t="shared" si="411"/>
        <v>0.11244999999999999</v>
      </c>
      <c r="U2564" s="55">
        <f t="shared" si="412"/>
        <v>0</v>
      </c>
      <c r="V2564" s="55">
        <f t="shared" ref="V2564:V2593" si="413">+N2564+U2564</f>
        <v>0</v>
      </c>
      <c r="Y2564" s="55">
        <f t="shared" si="404"/>
        <v>0</v>
      </c>
      <c r="Z2564" s="55">
        <f t="shared" si="405"/>
        <v>0</v>
      </c>
      <c r="AA2564" s="55">
        <f t="shared" si="406"/>
        <v>9108916.2369551975</v>
      </c>
      <c r="AB2564" s="55">
        <f t="shared" si="407"/>
        <v>-9712254.5492930785</v>
      </c>
      <c r="AC2564" s="55">
        <f t="shared" si="408"/>
        <v>-603338.31233788095</v>
      </c>
      <c r="AD2564" s="55">
        <f t="shared" si="409"/>
        <v>0</v>
      </c>
      <c r="AE2564" s="14">
        <f t="shared" si="410"/>
        <v>1</v>
      </c>
      <c r="AF2564" s="14">
        <f>PRODUCT($AE$3:$AE2564)</f>
        <v>1.549318229084294</v>
      </c>
      <c r="AG2564" s="120">
        <f>(POWER(AF2564,1/COUNTA($J$3:$J2564))-1)*360/28</f>
        <v>0.10870794921864459</v>
      </c>
    </row>
    <row r="2565" spans="20:33" x14ac:dyDescent="0.25">
      <c r="T2565" s="4">
        <f t="shared" si="411"/>
        <v>0.11244999999999999</v>
      </c>
      <c r="U2565" s="55">
        <f t="shared" si="412"/>
        <v>0</v>
      </c>
      <c r="V2565" s="55">
        <f t="shared" si="413"/>
        <v>0</v>
      </c>
      <c r="Y2565" s="55">
        <f t="shared" si="404"/>
        <v>0</v>
      </c>
      <c r="Z2565" s="55">
        <f t="shared" si="405"/>
        <v>0</v>
      </c>
      <c r="AA2565" s="55">
        <f t="shared" si="406"/>
        <v>9108916.2369551975</v>
      </c>
      <c r="AB2565" s="55">
        <f t="shared" si="407"/>
        <v>-9712254.5492930785</v>
      </c>
      <c r="AC2565" s="55">
        <f t="shared" si="408"/>
        <v>-603338.31233788095</v>
      </c>
      <c r="AD2565" s="55">
        <f t="shared" si="409"/>
        <v>0</v>
      </c>
      <c r="AE2565" s="14">
        <f t="shared" si="410"/>
        <v>1</v>
      </c>
      <c r="AF2565" s="14">
        <f>PRODUCT($AE$3:$AE2565)</f>
        <v>1.549318229084294</v>
      </c>
      <c r="AG2565" s="120">
        <f>(POWER(AF2565,1/COUNTA($J$3:$J2565))-1)*360/28</f>
        <v>0.10870794921864459</v>
      </c>
    </row>
    <row r="2566" spans="20:33" x14ac:dyDescent="0.25">
      <c r="T2566" s="4">
        <f t="shared" si="411"/>
        <v>0.11244999999999999</v>
      </c>
      <c r="U2566" s="55">
        <f t="shared" si="412"/>
        <v>0</v>
      </c>
      <c r="V2566" s="55">
        <f t="shared" si="413"/>
        <v>0</v>
      </c>
      <c r="Y2566" s="55">
        <f t="shared" ref="Y2566:Y2593" si="414">+P2566*X2566</f>
        <v>0</v>
      </c>
      <c r="Z2566" s="55">
        <f t="shared" ref="Z2566:Z2593" si="415">+S2566*$Z$2*$Q2566/360</f>
        <v>0</v>
      </c>
      <c r="AA2566" s="55">
        <f t="shared" ref="AA2566:AA2593" si="416">+AA2565*(1+$Z$2*$Q2566/360)+Z2566</f>
        <v>9108916.2369551975</v>
      </c>
      <c r="AB2566" s="55">
        <f t="shared" ref="AB2566:AB2593" si="417">+AB2565*(1+$W2566*$Q2566/360)+O2566</f>
        <v>-9712254.5492930785</v>
      </c>
      <c r="AC2566" s="55">
        <f t="shared" ref="AC2566:AC2593" si="418">+AA2566+AB2566</f>
        <v>-603338.31233788095</v>
      </c>
      <c r="AD2566" s="55">
        <f t="shared" ref="AD2566:AD2593" si="419">+AC2566*X2566</f>
        <v>0</v>
      </c>
      <c r="AE2566" s="14">
        <f t="shared" ref="AE2566:AE2593" si="420">+(1+W2566*Q2566/360)</f>
        <v>1</v>
      </c>
      <c r="AF2566" s="14">
        <f>PRODUCT($AE$3:$AE2566)</f>
        <v>1.549318229084294</v>
      </c>
      <c r="AG2566" s="120">
        <f>(POWER(AF2566,1/COUNTA($J$3:$J2566))-1)*360/28</f>
        <v>0.10870794921864459</v>
      </c>
    </row>
    <row r="2567" spans="20:33" x14ac:dyDescent="0.25">
      <c r="T2567" s="4">
        <f t="shared" si="411"/>
        <v>0.11244999999999999</v>
      </c>
      <c r="U2567" s="55">
        <f t="shared" si="412"/>
        <v>0</v>
      </c>
      <c r="V2567" s="55">
        <f t="shared" si="413"/>
        <v>0</v>
      </c>
      <c r="Y2567" s="55">
        <f t="shared" si="414"/>
        <v>0</v>
      </c>
      <c r="Z2567" s="55">
        <f t="shared" si="415"/>
        <v>0</v>
      </c>
      <c r="AA2567" s="55">
        <f t="shared" si="416"/>
        <v>9108916.2369551975</v>
      </c>
      <c r="AB2567" s="55">
        <f t="shared" si="417"/>
        <v>-9712254.5492930785</v>
      </c>
      <c r="AC2567" s="55">
        <f t="shared" si="418"/>
        <v>-603338.31233788095</v>
      </c>
      <c r="AD2567" s="55">
        <f t="shared" si="419"/>
        <v>0</v>
      </c>
      <c r="AE2567" s="14">
        <f t="shared" si="420"/>
        <v>1</v>
      </c>
      <c r="AF2567" s="14">
        <f>PRODUCT($AE$3:$AE2567)</f>
        <v>1.549318229084294</v>
      </c>
      <c r="AG2567" s="120">
        <f>(POWER(AF2567,1/COUNTA($J$3:$J2567))-1)*360/28</f>
        <v>0.10870794921864459</v>
      </c>
    </row>
    <row r="2568" spans="20:33" x14ac:dyDescent="0.25">
      <c r="T2568" s="4">
        <f t="shared" si="411"/>
        <v>0.11244999999999999</v>
      </c>
      <c r="U2568" s="55">
        <f t="shared" si="412"/>
        <v>0</v>
      </c>
      <c r="V2568" s="55">
        <f t="shared" si="413"/>
        <v>0</v>
      </c>
      <c r="Y2568" s="55">
        <f t="shared" si="414"/>
        <v>0</v>
      </c>
      <c r="Z2568" s="55">
        <f t="shared" si="415"/>
        <v>0</v>
      </c>
      <c r="AA2568" s="55">
        <f t="shared" si="416"/>
        <v>9108916.2369551975</v>
      </c>
      <c r="AB2568" s="55">
        <f t="shared" si="417"/>
        <v>-9712254.5492930785</v>
      </c>
      <c r="AC2568" s="55">
        <f t="shared" si="418"/>
        <v>-603338.31233788095</v>
      </c>
      <c r="AD2568" s="55">
        <f t="shared" si="419"/>
        <v>0</v>
      </c>
      <c r="AE2568" s="14">
        <f t="shared" si="420"/>
        <v>1</v>
      </c>
      <c r="AF2568" s="14">
        <f>PRODUCT($AE$3:$AE2568)</f>
        <v>1.549318229084294</v>
      </c>
      <c r="AG2568" s="120">
        <f>(POWER(AF2568,1/COUNTA($J$3:$J2568))-1)*360/28</f>
        <v>0.10870794921864459</v>
      </c>
    </row>
    <row r="2569" spans="20:33" x14ac:dyDescent="0.25">
      <c r="T2569" s="4">
        <f t="shared" si="411"/>
        <v>0.11244999999999999</v>
      </c>
      <c r="U2569" s="55">
        <f t="shared" si="412"/>
        <v>0</v>
      </c>
      <c r="V2569" s="55">
        <f t="shared" si="413"/>
        <v>0</v>
      </c>
      <c r="Y2569" s="55">
        <f t="shared" si="414"/>
        <v>0</v>
      </c>
      <c r="Z2569" s="55">
        <f t="shared" si="415"/>
        <v>0</v>
      </c>
      <c r="AA2569" s="55">
        <f t="shared" si="416"/>
        <v>9108916.2369551975</v>
      </c>
      <c r="AB2569" s="55">
        <f t="shared" si="417"/>
        <v>-9712254.5492930785</v>
      </c>
      <c r="AC2569" s="55">
        <f t="shared" si="418"/>
        <v>-603338.31233788095</v>
      </c>
      <c r="AD2569" s="55">
        <f t="shared" si="419"/>
        <v>0</v>
      </c>
      <c r="AE2569" s="14">
        <f t="shared" si="420"/>
        <v>1</v>
      </c>
      <c r="AF2569" s="14">
        <f>PRODUCT($AE$3:$AE2569)</f>
        <v>1.549318229084294</v>
      </c>
      <c r="AG2569" s="120">
        <f>(POWER(AF2569,1/COUNTA($J$3:$J2569))-1)*360/28</f>
        <v>0.10870794921864459</v>
      </c>
    </row>
    <row r="2570" spans="20:33" x14ac:dyDescent="0.25">
      <c r="T2570" s="4">
        <f t="shared" si="411"/>
        <v>0.11244999999999999</v>
      </c>
      <c r="U2570" s="55">
        <f t="shared" si="412"/>
        <v>0</v>
      </c>
      <c r="V2570" s="55">
        <f t="shared" si="413"/>
        <v>0</v>
      </c>
      <c r="Y2570" s="55">
        <f t="shared" si="414"/>
        <v>0</v>
      </c>
      <c r="Z2570" s="55">
        <f t="shared" si="415"/>
        <v>0</v>
      </c>
      <c r="AA2570" s="55">
        <f t="shared" si="416"/>
        <v>9108916.2369551975</v>
      </c>
      <c r="AB2570" s="55">
        <f t="shared" si="417"/>
        <v>-9712254.5492930785</v>
      </c>
      <c r="AC2570" s="55">
        <f t="shared" si="418"/>
        <v>-603338.31233788095</v>
      </c>
      <c r="AD2570" s="55">
        <f t="shared" si="419"/>
        <v>0</v>
      </c>
      <c r="AE2570" s="14">
        <f t="shared" si="420"/>
        <v>1</v>
      </c>
      <c r="AF2570" s="14">
        <f>PRODUCT($AE$3:$AE2570)</f>
        <v>1.549318229084294</v>
      </c>
      <c r="AG2570" s="120">
        <f>(POWER(AF2570,1/COUNTA($J$3:$J2570))-1)*360/28</f>
        <v>0.10870794921864459</v>
      </c>
    </row>
    <row r="2571" spans="20:33" x14ac:dyDescent="0.25">
      <c r="T2571" s="4">
        <f t="shared" si="411"/>
        <v>0.11244999999999999</v>
      </c>
      <c r="U2571" s="55">
        <f t="shared" si="412"/>
        <v>0</v>
      </c>
      <c r="V2571" s="55">
        <f t="shared" si="413"/>
        <v>0</v>
      </c>
      <c r="Y2571" s="55">
        <f t="shared" si="414"/>
        <v>0</v>
      </c>
      <c r="Z2571" s="55">
        <f t="shared" si="415"/>
        <v>0</v>
      </c>
      <c r="AA2571" s="55">
        <f t="shared" si="416"/>
        <v>9108916.2369551975</v>
      </c>
      <c r="AB2571" s="55">
        <f t="shared" si="417"/>
        <v>-9712254.5492930785</v>
      </c>
      <c r="AC2571" s="55">
        <f t="shared" si="418"/>
        <v>-603338.31233788095</v>
      </c>
      <c r="AD2571" s="55">
        <f t="shared" si="419"/>
        <v>0</v>
      </c>
      <c r="AE2571" s="14">
        <f t="shared" si="420"/>
        <v>1</v>
      </c>
      <c r="AF2571" s="14">
        <f>PRODUCT($AE$3:$AE2571)</f>
        <v>1.549318229084294</v>
      </c>
      <c r="AG2571" s="120">
        <f>(POWER(AF2571,1/COUNTA($J$3:$J2571))-1)*360/28</f>
        <v>0.10870794921864459</v>
      </c>
    </row>
    <row r="2572" spans="20:33" x14ac:dyDescent="0.25">
      <c r="T2572" s="4">
        <f t="shared" si="411"/>
        <v>0.11244999999999999</v>
      </c>
      <c r="U2572" s="55">
        <f t="shared" si="412"/>
        <v>0</v>
      </c>
      <c r="V2572" s="55">
        <f t="shared" si="413"/>
        <v>0</v>
      </c>
      <c r="Y2572" s="55">
        <f t="shared" si="414"/>
        <v>0</v>
      </c>
      <c r="Z2572" s="55">
        <f t="shared" si="415"/>
        <v>0</v>
      </c>
      <c r="AA2572" s="55">
        <f t="shared" si="416"/>
        <v>9108916.2369551975</v>
      </c>
      <c r="AB2572" s="55">
        <f t="shared" si="417"/>
        <v>-9712254.5492930785</v>
      </c>
      <c r="AC2572" s="55">
        <f t="shared" si="418"/>
        <v>-603338.31233788095</v>
      </c>
      <c r="AD2572" s="55">
        <f t="shared" si="419"/>
        <v>0</v>
      </c>
      <c r="AE2572" s="14">
        <f t="shared" si="420"/>
        <v>1</v>
      </c>
      <c r="AF2572" s="14">
        <f>PRODUCT($AE$3:$AE2572)</f>
        <v>1.549318229084294</v>
      </c>
      <c r="AG2572" s="120">
        <f>(POWER(AF2572,1/COUNTA($J$3:$J2572))-1)*360/28</f>
        <v>0.10870794921864459</v>
      </c>
    </row>
    <row r="2573" spans="20:33" x14ac:dyDescent="0.25">
      <c r="T2573" s="4">
        <f t="shared" si="411"/>
        <v>0.11244999999999999</v>
      </c>
      <c r="U2573" s="55">
        <f t="shared" si="412"/>
        <v>0</v>
      </c>
      <c r="V2573" s="55">
        <f t="shared" si="413"/>
        <v>0</v>
      </c>
      <c r="Y2573" s="55">
        <f t="shared" si="414"/>
        <v>0</v>
      </c>
      <c r="Z2573" s="55">
        <f t="shared" si="415"/>
        <v>0</v>
      </c>
      <c r="AA2573" s="55">
        <f t="shared" si="416"/>
        <v>9108916.2369551975</v>
      </c>
      <c r="AB2573" s="55">
        <f t="shared" si="417"/>
        <v>-9712254.5492930785</v>
      </c>
      <c r="AC2573" s="55">
        <f t="shared" si="418"/>
        <v>-603338.31233788095</v>
      </c>
      <c r="AD2573" s="55">
        <f t="shared" si="419"/>
        <v>0</v>
      </c>
      <c r="AE2573" s="14">
        <f t="shared" si="420"/>
        <v>1</v>
      </c>
      <c r="AF2573" s="14">
        <f>PRODUCT($AE$3:$AE2573)</f>
        <v>1.549318229084294</v>
      </c>
      <c r="AG2573" s="120">
        <f>(POWER(AF2573,1/COUNTA($J$3:$J2573))-1)*360/28</f>
        <v>0.10870794921864459</v>
      </c>
    </row>
    <row r="2574" spans="20:33" x14ac:dyDescent="0.25">
      <c r="T2574" s="4">
        <f t="shared" si="411"/>
        <v>0.11244999999999999</v>
      </c>
      <c r="U2574" s="55">
        <f t="shared" si="412"/>
        <v>0</v>
      </c>
      <c r="V2574" s="55">
        <f t="shared" si="413"/>
        <v>0</v>
      </c>
      <c r="Y2574" s="55">
        <f t="shared" si="414"/>
        <v>0</v>
      </c>
      <c r="Z2574" s="55">
        <f t="shared" si="415"/>
        <v>0</v>
      </c>
      <c r="AA2574" s="55">
        <f t="shared" si="416"/>
        <v>9108916.2369551975</v>
      </c>
      <c r="AB2574" s="55">
        <f t="shared" si="417"/>
        <v>-9712254.5492930785</v>
      </c>
      <c r="AC2574" s="55">
        <f t="shared" si="418"/>
        <v>-603338.31233788095</v>
      </c>
      <c r="AD2574" s="55">
        <f t="shared" si="419"/>
        <v>0</v>
      </c>
      <c r="AE2574" s="14">
        <f t="shared" si="420"/>
        <v>1</v>
      </c>
      <c r="AF2574" s="14">
        <f>PRODUCT($AE$3:$AE2574)</f>
        <v>1.549318229084294</v>
      </c>
      <c r="AG2574" s="120">
        <f>(POWER(AF2574,1/COUNTA($J$3:$J2574))-1)*360/28</f>
        <v>0.10870794921864459</v>
      </c>
    </row>
    <row r="2575" spans="20:33" x14ac:dyDescent="0.25">
      <c r="T2575" s="4">
        <f t="shared" si="411"/>
        <v>0.11244999999999999</v>
      </c>
      <c r="U2575" s="55">
        <f t="shared" si="412"/>
        <v>0</v>
      </c>
      <c r="V2575" s="55">
        <f t="shared" si="413"/>
        <v>0</v>
      </c>
      <c r="Y2575" s="55">
        <f t="shared" si="414"/>
        <v>0</v>
      </c>
      <c r="Z2575" s="55">
        <f t="shared" si="415"/>
        <v>0</v>
      </c>
      <c r="AA2575" s="55">
        <f t="shared" si="416"/>
        <v>9108916.2369551975</v>
      </c>
      <c r="AB2575" s="55">
        <f t="shared" si="417"/>
        <v>-9712254.5492930785</v>
      </c>
      <c r="AC2575" s="55">
        <f t="shared" si="418"/>
        <v>-603338.31233788095</v>
      </c>
      <c r="AD2575" s="55">
        <f t="shared" si="419"/>
        <v>0</v>
      </c>
      <c r="AE2575" s="14">
        <f t="shared" si="420"/>
        <v>1</v>
      </c>
      <c r="AF2575" s="14">
        <f>PRODUCT($AE$3:$AE2575)</f>
        <v>1.549318229084294</v>
      </c>
      <c r="AG2575" s="120">
        <f>(POWER(AF2575,1/COUNTA($J$3:$J2575))-1)*360/28</f>
        <v>0.10870794921864459</v>
      </c>
    </row>
    <row r="2576" spans="20:33" x14ac:dyDescent="0.25">
      <c r="T2576" s="4">
        <f t="shared" si="411"/>
        <v>0.11244999999999999</v>
      </c>
      <c r="U2576" s="55">
        <f t="shared" si="412"/>
        <v>0</v>
      </c>
      <c r="V2576" s="55">
        <f t="shared" si="413"/>
        <v>0</v>
      </c>
      <c r="Y2576" s="55">
        <f t="shared" si="414"/>
        <v>0</v>
      </c>
      <c r="Z2576" s="55">
        <f t="shared" si="415"/>
        <v>0</v>
      </c>
      <c r="AA2576" s="55">
        <f t="shared" si="416"/>
        <v>9108916.2369551975</v>
      </c>
      <c r="AB2576" s="55">
        <f t="shared" si="417"/>
        <v>-9712254.5492930785</v>
      </c>
      <c r="AC2576" s="55">
        <f t="shared" si="418"/>
        <v>-603338.31233788095</v>
      </c>
      <c r="AD2576" s="55">
        <f t="shared" si="419"/>
        <v>0</v>
      </c>
      <c r="AE2576" s="14">
        <f t="shared" si="420"/>
        <v>1</v>
      </c>
      <c r="AF2576" s="14">
        <f>PRODUCT($AE$3:$AE2576)</f>
        <v>1.549318229084294</v>
      </c>
      <c r="AG2576" s="120">
        <f>(POWER(AF2576,1/COUNTA($J$3:$J2576))-1)*360/28</f>
        <v>0.10870794921864459</v>
      </c>
    </row>
    <row r="2577" spans="20:33" x14ac:dyDescent="0.25">
      <c r="T2577" s="4">
        <f t="shared" si="411"/>
        <v>0.11244999999999999</v>
      </c>
      <c r="U2577" s="55">
        <f t="shared" si="412"/>
        <v>0</v>
      </c>
      <c r="V2577" s="55">
        <f t="shared" si="413"/>
        <v>0</v>
      </c>
      <c r="Y2577" s="55">
        <f t="shared" si="414"/>
        <v>0</v>
      </c>
      <c r="Z2577" s="55">
        <f t="shared" si="415"/>
        <v>0</v>
      </c>
      <c r="AA2577" s="55">
        <f t="shared" si="416"/>
        <v>9108916.2369551975</v>
      </c>
      <c r="AB2577" s="55">
        <f t="shared" si="417"/>
        <v>-9712254.5492930785</v>
      </c>
      <c r="AC2577" s="55">
        <f t="shared" si="418"/>
        <v>-603338.31233788095</v>
      </c>
      <c r="AD2577" s="55">
        <f t="shared" si="419"/>
        <v>0</v>
      </c>
      <c r="AE2577" s="14">
        <f t="shared" si="420"/>
        <v>1</v>
      </c>
      <c r="AF2577" s="14">
        <f>PRODUCT($AE$3:$AE2577)</f>
        <v>1.549318229084294</v>
      </c>
      <c r="AG2577" s="120">
        <f>(POWER(AF2577,1/COUNTA($J$3:$J2577))-1)*360/28</f>
        <v>0.10870794921864459</v>
      </c>
    </row>
    <row r="2578" spans="20:33" x14ac:dyDescent="0.25">
      <c r="T2578" s="4">
        <f t="shared" si="411"/>
        <v>0.11244999999999999</v>
      </c>
      <c r="U2578" s="55">
        <f t="shared" si="412"/>
        <v>0</v>
      </c>
      <c r="V2578" s="55">
        <f t="shared" si="413"/>
        <v>0</v>
      </c>
      <c r="Y2578" s="55">
        <f t="shared" si="414"/>
        <v>0</v>
      </c>
      <c r="Z2578" s="55">
        <f t="shared" si="415"/>
        <v>0</v>
      </c>
      <c r="AA2578" s="55">
        <f t="shared" si="416"/>
        <v>9108916.2369551975</v>
      </c>
      <c r="AB2578" s="55">
        <f t="shared" si="417"/>
        <v>-9712254.5492930785</v>
      </c>
      <c r="AC2578" s="55">
        <f t="shared" si="418"/>
        <v>-603338.31233788095</v>
      </c>
      <c r="AD2578" s="55">
        <f t="shared" si="419"/>
        <v>0</v>
      </c>
      <c r="AE2578" s="14">
        <f t="shared" si="420"/>
        <v>1</v>
      </c>
      <c r="AF2578" s="14">
        <f>PRODUCT($AE$3:$AE2578)</f>
        <v>1.549318229084294</v>
      </c>
      <c r="AG2578" s="120">
        <f>(POWER(AF2578,1/COUNTA($J$3:$J2578))-1)*360/28</f>
        <v>0.10870794921864459</v>
      </c>
    </row>
    <row r="2579" spans="20:33" x14ac:dyDescent="0.25">
      <c r="T2579" s="4">
        <f t="shared" si="411"/>
        <v>0.11244999999999999</v>
      </c>
      <c r="U2579" s="55">
        <f t="shared" si="412"/>
        <v>0</v>
      </c>
      <c r="V2579" s="55">
        <f t="shared" si="413"/>
        <v>0</v>
      </c>
      <c r="Y2579" s="55">
        <f t="shared" si="414"/>
        <v>0</v>
      </c>
      <c r="Z2579" s="55">
        <f t="shared" si="415"/>
        <v>0</v>
      </c>
      <c r="AA2579" s="55">
        <f t="shared" si="416"/>
        <v>9108916.2369551975</v>
      </c>
      <c r="AB2579" s="55">
        <f t="shared" si="417"/>
        <v>-9712254.5492930785</v>
      </c>
      <c r="AC2579" s="55">
        <f t="shared" si="418"/>
        <v>-603338.31233788095</v>
      </c>
      <c r="AD2579" s="55">
        <f t="shared" si="419"/>
        <v>0</v>
      </c>
      <c r="AE2579" s="14">
        <f t="shared" si="420"/>
        <v>1</v>
      </c>
      <c r="AF2579" s="14">
        <f>PRODUCT($AE$3:$AE2579)</f>
        <v>1.549318229084294</v>
      </c>
      <c r="AG2579" s="120">
        <f>(POWER(AF2579,1/COUNTA($J$3:$J2579))-1)*360/28</f>
        <v>0.10870794921864459</v>
      </c>
    </row>
    <row r="2580" spans="20:33" x14ac:dyDescent="0.25">
      <c r="T2580" s="4">
        <f t="shared" si="411"/>
        <v>0.11244999999999999</v>
      </c>
      <c r="U2580" s="55">
        <f t="shared" si="412"/>
        <v>0</v>
      </c>
      <c r="V2580" s="55">
        <f t="shared" si="413"/>
        <v>0</v>
      </c>
      <c r="Y2580" s="55">
        <f t="shared" si="414"/>
        <v>0</v>
      </c>
      <c r="Z2580" s="55">
        <f t="shared" si="415"/>
        <v>0</v>
      </c>
      <c r="AA2580" s="55">
        <f t="shared" si="416"/>
        <v>9108916.2369551975</v>
      </c>
      <c r="AB2580" s="55">
        <f t="shared" si="417"/>
        <v>-9712254.5492930785</v>
      </c>
      <c r="AC2580" s="55">
        <f t="shared" si="418"/>
        <v>-603338.31233788095</v>
      </c>
      <c r="AD2580" s="55">
        <f t="shared" si="419"/>
        <v>0</v>
      </c>
      <c r="AE2580" s="14">
        <f t="shared" si="420"/>
        <v>1</v>
      </c>
      <c r="AF2580" s="14">
        <f>PRODUCT($AE$3:$AE2580)</f>
        <v>1.549318229084294</v>
      </c>
      <c r="AG2580" s="120">
        <f>(POWER(AF2580,1/COUNTA($J$3:$J2580))-1)*360/28</f>
        <v>0.10870794921864459</v>
      </c>
    </row>
    <row r="2581" spans="20:33" x14ac:dyDescent="0.25">
      <c r="T2581" s="4">
        <f t="shared" si="411"/>
        <v>0.11244999999999999</v>
      </c>
      <c r="U2581" s="55">
        <f t="shared" si="412"/>
        <v>0</v>
      </c>
      <c r="V2581" s="55">
        <f t="shared" si="413"/>
        <v>0</v>
      </c>
      <c r="Y2581" s="55">
        <f t="shared" si="414"/>
        <v>0</v>
      </c>
      <c r="Z2581" s="55">
        <f t="shared" si="415"/>
        <v>0</v>
      </c>
      <c r="AA2581" s="55">
        <f t="shared" si="416"/>
        <v>9108916.2369551975</v>
      </c>
      <c r="AB2581" s="55">
        <f t="shared" si="417"/>
        <v>-9712254.5492930785</v>
      </c>
      <c r="AC2581" s="55">
        <f t="shared" si="418"/>
        <v>-603338.31233788095</v>
      </c>
      <c r="AD2581" s="55">
        <f t="shared" si="419"/>
        <v>0</v>
      </c>
      <c r="AE2581" s="14">
        <f t="shared" si="420"/>
        <v>1</v>
      </c>
      <c r="AF2581" s="14">
        <f>PRODUCT($AE$3:$AE2581)</f>
        <v>1.549318229084294</v>
      </c>
      <c r="AG2581" s="120">
        <f>(POWER(AF2581,1/COUNTA($J$3:$J2581))-1)*360/28</f>
        <v>0.10870794921864459</v>
      </c>
    </row>
    <row r="2582" spans="20:33" x14ac:dyDescent="0.25">
      <c r="T2582" s="4">
        <f t="shared" si="411"/>
        <v>0.11244999999999999</v>
      </c>
      <c r="U2582" s="55">
        <f t="shared" si="412"/>
        <v>0</v>
      </c>
      <c r="V2582" s="55">
        <f t="shared" si="413"/>
        <v>0</v>
      </c>
      <c r="Y2582" s="55">
        <f t="shared" si="414"/>
        <v>0</v>
      </c>
      <c r="Z2582" s="55">
        <f t="shared" si="415"/>
        <v>0</v>
      </c>
      <c r="AA2582" s="55">
        <f t="shared" si="416"/>
        <v>9108916.2369551975</v>
      </c>
      <c r="AB2582" s="55">
        <f t="shared" si="417"/>
        <v>-9712254.5492930785</v>
      </c>
      <c r="AC2582" s="55">
        <f t="shared" si="418"/>
        <v>-603338.31233788095</v>
      </c>
      <c r="AD2582" s="55">
        <f t="shared" si="419"/>
        <v>0</v>
      </c>
      <c r="AE2582" s="14">
        <f t="shared" si="420"/>
        <v>1</v>
      </c>
      <c r="AF2582" s="14">
        <f>PRODUCT($AE$3:$AE2582)</f>
        <v>1.549318229084294</v>
      </c>
      <c r="AG2582" s="120">
        <f>(POWER(AF2582,1/COUNTA($J$3:$J2582))-1)*360/28</f>
        <v>0.10870794921864459</v>
      </c>
    </row>
    <row r="2583" spans="20:33" x14ac:dyDescent="0.25">
      <c r="T2583" s="4">
        <f t="shared" si="411"/>
        <v>0.11244999999999999</v>
      </c>
      <c r="U2583" s="55">
        <f t="shared" si="412"/>
        <v>0</v>
      </c>
      <c r="V2583" s="55">
        <f t="shared" si="413"/>
        <v>0</v>
      </c>
      <c r="Y2583" s="55">
        <f t="shared" si="414"/>
        <v>0</v>
      </c>
      <c r="Z2583" s="55">
        <f t="shared" si="415"/>
        <v>0</v>
      </c>
      <c r="AA2583" s="55">
        <f t="shared" si="416"/>
        <v>9108916.2369551975</v>
      </c>
      <c r="AB2583" s="55">
        <f t="shared" si="417"/>
        <v>-9712254.5492930785</v>
      </c>
      <c r="AC2583" s="55">
        <f t="shared" si="418"/>
        <v>-603338.31233788095</v>
      </c>
      <c r="AD2583" s="55">
        <f t="shared" si="419"/>
        <v>0</v>
      </c>
      <c r="AE2583" s="14">
        <f t="shared" si="420"/>
        <v>1</v>
      </c>
      <c r="AF2583" s="14">
        <f>PRODUCT($AE$3:$AE2583)</f>
        <v>1.549318229084294</v>
      </c>
      <c r="AG2583" s="120">
        <f>(POWER(AF2583,1/COUNTA($J$3:$J2583))-1)*360/28</f>
        <v>0.10870794921864459</v>
      </c>
    </row>
    <row r="2584" spans="20:33" x14ac:dyDescent="0.25">
      <c r="T2584" s="4">
        <f t="shared" si="411"/>
        <v>0.11244999999999999</v>
      </c>
      <c r="U2584" s="55">
        <f t="shared" si="412"/>
        <v>0</v>
      </c>
      <c r="V2584" s="55">
        <f t="shared" si="413"/>
        <v>0</v>
      </c>
      <c r="Y2584" s="55">
        <f t="shared" si="414"/>
        <v>0</v>
      </c>
      <c r="Z2584" s="55">
        <f t="shared" si="415"/>
        <v>0</v>
      </c>
      <c r="AA2584" s="55">
        <f t="shared" si="416"/>
        <v>9108916.2369551975</v>
      </c>
      <c r="AB2584" s="55">
        <f t="shared" si="417"/>
        <v>-9712254.5492930785</v>
      </c>
      <c r="AC2584" s="55">
        <f t="shared" si="418"/>
        <v>-603338.31233788095</v>
      </c>
      <c r="AD2584" s="55">
        <f t="shared" si="419"/>
        <v>0</v>
      </c>
      <c r="AE2584" s="14">
        <f t="shared" si="420"/>
        <v>1</v>
      </c>
      <c r="AF2584" s="14">
        <f>PRODUCT($AE$3:$AE2584)</f>
        <v>1.549318229084294</v>
      </c>
      <c r="AG2584" s="120">
        <f>(POWER(AF2584,1/COUNTA($J$3:$J2584))-1)*360/28</f>
        <v>0.10870794921864459</v>
      </c>
    </row>
    <row r="2585" spans="20:33" x14ac:dyDescent="0.25">
      <c r="T2585" s="4">
        <f t="shared" si="411"/>
        <v>0.11244999999999999</v>
      </c>
      <c r="U2585" s="55">
        <f t="shared" si="412"/>
        <v>0</v>
      </c>
      <c r="V2585" s="55">
        <f t="shared" si="413"/>
        <v>0</v>
      </c>
      <c r="Y2585" s="55">
        <f t="shared" si="414"/>
        <v>0</v>
      </c>
      <c r="Z2585" s="55">
        <f t="shared" si="415"/>
        <v>0</v>
      </c>
      <c r="AA2585" s="55">
        <f t="shared" si="416"/>
        <v>9108916.2369551975</v>
      </c>
      <c r="AB2585" s="55">
        <f t="shared" si="417"/>
        <v>-9712254.5492930785</v>
      </c>
      <c r="AC2585" s="55">
        <f t="shared" si="418"/>
        <v>-603338.31233788095</v>
      </c>
      <c r="AD2585" s="55">
        <f t="shared" si="419"/>
        <v>0</v>
      </c>
      <c r="AE2585" s="14">
        <f t="shared" si="420"/>
        <v>1</v>
      </c>
      <c r="AF2585" s="14">
        <f>PRODUCT($AE$3:$AE2585)</f>
        <v>1.549318229084294</v>
      </c>
      <c r="AG2585" s="120">
        <f>(POWER(AF2585,1/COUNTA($J$3:$J2585))-1)*360/28</f>
        <v>0.10870794921864459</v>
      </c>
    </row>
    <row r="2586" spans="20:33" x14ac:dyDescent="0.25">
      <c r="T2586" s="4">
        <f t="shared" si="411"/>
        <v>0.11244999999999999</v>
      </c>
      <c r="U2586" s="55">
        <f t="shared" si="412"/>
        <v>0</v>
      </c>
      <c r="V2586" s="55">
        <f t="shared" si="413"/>
        <v>0</v>
      </c>
      <c r="Y2586" s="55">
        <f t="shared" si="414"/>
        <v>0</v>
      </c>
      <c r="Z2586" s="55">
        <f t="shared" si="415"/>
        <v>0</v>
      </c>
      <c r="AA2586" s="55">
        <f t="shared" si="416"/>
        <v>9108916.2369551975</v>
      </c>
      <c r="AB2586" s="55">
        <f t="shared" si="417"/>
        <v>-9712254.5492930785</v>
      </c>
      <c r="AC2586" s="55">
        <f t="shared" si="418"/>
        <v>-603338.31233788095</v>
      </c>
      <c r="AD2586" s="55">
        <f t="shared" si="419"/>
        <v>0</v>
      </c>
      <c r="AE2586" s="14">
        <f t="shared" si="420"/>
        <v>1</v>
      </c>
      <c r="AF2586" s="14">
        <f>PRODUCT($AE$3:$AE2586)</f>
        <v>1.549318229084294</v>
      </c>
      <c r="AG2586" s="120">
        <f>(POWER(AF2586,1/COUNTA($J$3:$J2586))-1)*360/28</f>
        <v>0.10870794921864459</v>
      </c>
    </row>
    <row r="2587" spans="20:33" x14ac:dyDescent="0.25">
      <c r="T2587" s="4">
        <f t="shared" si="411"/>
        <v>0.11244999999999999</v>
      </c>
      <c r="U2587" s="55">
        <f t="shared" si="412"/>
        <v>0</v>
      </c>
      <c r="V2587" s="55">
        <f t="shared" si="413"/>
        <v>0</v>
      </c>
      <c r="Y2587" s="55">
        <f t="shared" si="414"/>
        <v>0</v>
      </c>
      <c r="Z2587" s="55">
        <f t="shared" si="415"/>
        <v>0</v>
      </c>
      <c r="AA2587" s="55">
        <f t="shared" si="416"/>
        <v>9108916.2369551975</v>
      </c>
      <c r="AB2587" s="55">
        <f t="shared" si="417"/>
        <v>-9712254.5492930785</v>
      </c>
      <c r="AC2587" s="55">
        <f t="shared" si="418"/>
        <v>-603338.31233788095</v>
      </c>
      <c r="AD2587" s="55">
        <f t="shared" si="419"/>
        <v>0</v>
      </c>
      <c r="AE2587" s="14">
        <f t="shared" si="420"/>
        <v>1</v>
      </c>
      <c r="AF2587" s="14">
        <f>PRODUCT($AE$3:$AE2587)</f>
        <v>1.549318229084294</v>
      </c>
      <c r="AG2587" s="120">
        <f>(POWER(AF2587,1/COUNTA($J$3:$J2587))-1)*360/28</f>
        <v>0.10870794921864459</v>
      </c>
    </row>
    <row r="2588" spans="20:33" x14ac:dyDescent="0.25">
      <c r="T2588" s="4">
        <f t="shared" si="411"/>
        <v>0.11244999999999999</v>
      </c>
      <c r="U2588" s="55">
        <f t="shared" si="412"/>
        <v>0</v>
      </c>
      <c r="V2588" s="55">
        <f t="shared" si="413"/>
        <v>0</v>
      </c>
      <c r="Y2588" s="55">
        <f t="shared" si="414"/>
        <v>0</v>
      </c>
      <c r="Z2588" s="55">
        <f t="shared" si="415"/>
        <v>0</v>
      </c>
      <c r="AA2588" s="55">
        <f t="shared" si="416"/>
        <v>9108916.2369551975</v>
      </c>
      <c r="AB2588" s="55">
        <f t="shared" si="417"/>
        <v>-9712254.5492930785</v>
      </c>
      <c r="AC2588" s="55">
        <f t="shared" si="418"/>
        <v>-603338.31233788095</v>
      </c>
      <c r="AD2588" s="55">
        <f t="shared" si="419"/>
        <v>0</v>
      </c>
      <c r="AE2588" s="14">
        <f t="shared" si="420"/>
        <v>1</v>
      </c>
      <c r="AF2588" s="14">
        <f>PRODUCT($AE$3:$AE2588)</f>
        <v>1.549318229084294</v>
      </c>
      <c r="AG2588" s="120">
        <f>(POWER(AF2588,1/COUNTA($J$3:$J2588))-1)*360/28</f>
        <v>0.10870794921864459</v>
      </c>
    </row>
    <row r="2589" spans="20:33" x14ac:dyDescent="0.25">
      <c r="T2589" s="4">
        <f t="shared" si="411"/>
        <v>0.11244999999999999</v>
      </c>
      <c r="U2589" s="55">
        <f t="shared" si="412"/>
        <v>0</v>
      </c>
      <c r="V2589" s="55">
        <f t="shared" si="413"/>
        <v>0</v>
      </c>
      <c r="Y2589" s="55">
        <f t="shared" si="414"/>
        <v>0</v>
      </c>
      <c r="Z2589" s="55">
        <f t="shared" si="415"/>
        <v>0</v>
      </c>
      <c r="AA2589" s="55">
        <f t="shared" si="416"/>
        <v>9108916.2369551975</v>
      </c>
      <c r="AB2589" s="55">
        <f t="shared" si="417"/>
        <v>-9712254.5492930785</v>
      </c>
      <c r="AC2589" s="55">
        <f t="shared" si="418"/>
        <v>-603338.31233788095</v>
      </c>
      <c r="AD2589" s="55">
        <f t="shared" si="419"/>
        <v>0</v>
      </c>
      <c r="AE2589" s="14">
        <f t="shared" si="420"/>
        <v>1</v>
      </c>
      <c r="AF2589" s="14">
        <f>PRODUCT($AE$3:$AE2589)</f>
        <v>1.549318229084294</v>
      </c>
      <c r="AG2589" s="120">
        <f>(POWER(AF2589,1/COUNTA($J$3:$J2589))-1)*360/28</f>
        <v>0.10870794921864459</v>
      </c>
    </row>
    <row r="2590" spans="20:33" x14ac:dyDescent="0.25">
      <c r="T2590" s="4">
        <f t="shared" si="411"/>
        <v>0.11244999999999999</v>
      </c>
      <c r="U2590" s="55">
        <f t="shared" si="412"/>
        <v>0</v>
      </c>
      <c r="V2590" s="55">
        <f t="shared" si="413"/>
        <v>0</v>
      </c>
      <c r="Y2590" s="55">
        <f t="shared" si="414"/>
        <v>0</v>
      </c>
      <c r="Z2590" s="55">
        <f t="shared" si="415"/>
        <v>0</v>
      </c>
      <c r="AA2590" s="55">
        <f t="shared" si="416"/>
        <v>9108916.2369551975</v>
      </c>
      <c r="AB2590" s="55">
        <f t="shared" si="417"/>
        <v>-9712254.5492930785</v>
      </c>
      <c r="AC2590" s="55">
        <f t="shared" si="418"/>
        <v>-603338.31233788095</v>
      </c>
      <c r="AD2590" s="55">
        <f t="shared" si="419"/>
        <v>0</v>
      </c>
      <c r="AE2590" s="14">
        <f t="shared" si="420"/>
        <v>1</v>
      </c>
      <c r="AF2590" s="14">
        <f>PRODUCT($AE$3:$AE2590)</f>
        <v>1.549318229084294</v>
      </c>
      <c r="AG2590" s="120">
        <f>(POWER(AF2590,1/COUNTA($J$3:$J2590))-1)*360/28</f>
        <v>0.10870794921864459</v>
      </c>
    </row>
    <row r="2591" spans="20:33" x14ac:dyDescent="0.25">
      <c r="T2591" s="4">
        <f t="shared" si="411"/>
        <v>0.11244999999999999</v>
      </c>
      <c r="U2591" s="55">
        <f t="shared" si="412"/>
        <v>0</v>
      </c>
      <c r="V2591" s="55">
        <f t="shared" si="413"/>
        <v>0</v>
      </c>
      <c r="Y2591" s="55">
        <f t="shared" si="414"/>
        <v>0</v>
      </c>
      <c r="Z2591" s="55">
        <f t="shared" si="415"/>
        <v>0</v>
      </c>
      <c r="AA2591" s="55">
        <f t="shared" si="416"/>
        <v>9108916.2369551975</v>
      </c>
      <c r="AB2591" s="55">
        <f t="shared" si="417"/>
        <v>-9712254.5492930785</v>
      </c>
      <c r="AC2591" s="55">
        <f t="shared" si="418"/>
        <v>-603338.31233788095</v>
      </c>
      <c r="AD2591" s="55">
        <f t="shared" si="419"/>
        <v>0</v>
      </c>
      <c r="AE2591" s="14">
        <f t="shared" si="420"/>
        <v>1</v>
      </c>
      <c r="AF2591" s="14">
        <f>PRODUCT($AE$3:$AE2591)</f>
        <v>1.549318229084294</v>
      </c>
      <c r="AG2591" s="120">
        <f>(POWER(AF2591,1/COUNTA($J$3:$J2591))-1)*360/28</f>
        <v>0.10870794921864459</v>
      </c>
    </row>
    <row r="2592" spans="20:33" x14ac:dyDescent="0.25">
      <c r="T2592" s="4">
        <f t="shared" si="411"/>
        <v>0.11244999999999999</v>
      </c>
      <c r="U2592" s="55">
        <f t="shared" si="412"/>
        <v>0</v>
      </c>
      <c r="V2592" s="55">
        <f t="shared" si="413"/>
        <v>0</v>
      </c>
      <c r="Y2592" s="55">
        <f t="shared" si="414"/>
        <v>0</v>
      </c>
      <c r="Z2592" s="55">
        <f t="shared" si="415"/>
        <v>0</v>
      </c>
      <c r="AA2592" s="55">
        <f t="shared" si="416"/>
        <v>9108916.2369551975</v>
      </c>
      <c r="AB2592" s="55">
        <f t="shared" si="417"/>
        <v>-9712254.5492930785</v>
      </c>
      <c r="AC2592" s="55">
        <f t="shared" si="418"/>
        <v>-603338.31233788095</v>
      </c>
      <c r="AD2592" s="55">
        <f t="shared" si="419"/>
        <v>0</v>
      </c>
      <c r="AE2592" s="14">
        <f t="shared" si="420"/>
        <v>1</v>
      </c>
      <c r="AF2592" s="14">
        <f>PRODUCT($AE$3:$AE2592)</f>
        <v>1.549318229084294</v>
      </c>
      <c r="AG2592" s="120">
        <f>(POWER(AF2592,1/COUNTA($J$3:$J2592))-1)*360/28</f>
        <v>0.10870794921864459</v>
      </c>
    </row>
    <row r="2593" spans="20:33" x14ac:dyDescent="0.25">
      <c r="T2593" s="4">
        <f t="shared" si="411"/>
        <v>0.11244999999999999</v>
      </c>
      <c r="U2593" s="55">
        <f t="shared" si="412"/>
        <v>0</v>
      </c>
      <c r="V2593" s="55">
        <f t="shared" si="413"/>
        <v>0</v>
      </c>
      <c r="Y2593" s="55">
        <f t="shared" si="414"/>
        <v>0</v>
      </c>
      <c r="Z2593" s="55">
        <f t="shared" si="415"/>
        <v>0</v>
      </c>
      <c r="AA2593" s="55">
        <f t="shared" si="416"/>
        <v>9108916.2369551975</v>
      </c>
      <c r="AB2593" s="55">
        <f t="shared" si="417"/>
        <v>-9712254.5492930785</v>
      </c>
      <c r="AC2593" s="55">
        <f t="shared" si="418"/>
        <v>-603338.31233788095</v>
      </c>
      <c r="AD2593" s="55">
        <f t="shared" si="419"/>
        <v>0</v>
      </c>
      <c r="AE2593" s="14">
        <f t="shared" si="420"/>
        <v>1</v>
      </c>
      <c r="AF2593" s="14">
        <f>PRODUCT($AE$3:$AE2593)</f>
        <v>1.549318229084294</v>
      </c>
      <c r="AG2593" s="120">
        <f>(POWER(AF2593,1/COUNTA($J$3:$J2593))-1)*360/28</f>
        <v>0.10870794921864459</v>
      </c>
    </row>
    <row r="2594" spans="20:33" x14ac:dyDescent="0.25">
      <c r="T2594" s="4">
        <f t="shared" si="411"/>
        <v>0.11244999999999999</v>
      </c>
      <c r="U2594" s="55">
        <f t="shared" ref="U2594:U2657" si="421">(-1*S2594)*T2594*Q2594/360</f>
        <v>0</v>
      </c>
      <c r="V2594" s="55">
        <f t="shared" ref="V2594:V2657" si="422">+N2594+U2594</f>
        <v>0</v>
      </c>
      <c r="Y2594" s="55">
        <f t="shared" ref="Y2594:Y2657" si="423">+P2594*X2594</f>
        <v>0</v>
      </c>
      <c r="Z2594" s="55">
        <f t="shared" ref="Z2594:Z2657" si="424">+S2594*$Z$2*$Q2594/360</f>
        <v>0</v>
      </c>
      <c r="AA2594" s="55">
        <f t="shared" ref="AA2594:AA2657" si="425">+AA2593*(1+$Z$2*$Q2594/360)+Z2594</f>
        <v>9108916.2369551975</v>
      </c>
      <c r="AB2594" s="55">
        <f t="shared" ref="AB2594:AB2657" si="426">+AB2593*(1+$W2594*$Q2594/360)+O2594</f>
        <v>-9712254.5492930785</v>
      </c>
      <c r="AC2594" s="55">
        <f t="shared" ref="AC2594:AC2657" si="427">+AA2594+AB2594</f>
        <v>-603338.31233788095</v>
      </c>
      <c r="AD2594" s="55">
        <f t="shared" ref="AD2594:AD2657" si="428">+AC2594*X2594</f>
        <v>0</v>
      </c>
      <c r="AE2594" s="14">
        <f t="shared" ref="AE2594:AE2657" si="429">+(1+W2594*Q2594/360)</f>
        <v>1</v>
      </c>
      <c r="AF2594" s="14">
        <f>PRODUCT($AE$3:$AE2594)</f>
        <v>1.549318229084294</v>
      </c>
      <c r="AG2594" s="120">
        <f>(POWER(AF2594,1/COUNTA($J$3:$J2594))-1)*360/28</f>
        <v>0.10870794921864459</v>
      </c>
    </row>
    <row r="2595" spans="20:33" x14ac:dyDescent="0.25">
      <c r="T2595" s="4">
        <f t="shared" si="411"/>
        <v>0.11244999999999999</v>
      </c>
      <c r="U2595" s="55">
        <f t="shared" si="421"/>
        <v>0</v>
      </c>
      <c r="V2595" s="55">
        <f t="shared" si="422"/>
        <v>0</v>
      </c>
      <c r="Y2595" s="55">
        <f t="shared" si="423"/>
        <v>0</v>
      </c>
      <c r="Z2595" s="55">
        <f t="shared" si="424"/>
        <v>0</v>
      </c>
      <c r="AA2595" s="55">
        <f t="shared" si="425"/>
        <v>9108916.2369551975</v>
      </c>
      <c r="AB2595" s="55">
        <f t="shared" si="426"/>
        <v>-9712254.5492930785</v>
      </c>
      <c r="AC2595" s="55">
        <f t="shared" si="427"/>
        <v>-603338.31233788095</v>
      </c>
      <c r="AD2595" s="55">
        <f t="shared" si="428"/>
        <v>0</v>
      </c>
      <c r="AE2595" s="14">
        <f t="shared" si="429"/>
        <v>1</v>
      </c>
      <c r="AF2595" s="14">
        <f>PRODUCT($AE$3:$AE2595)</f>
        <v>1.549318229084294</v>
      </c>
      <c r="AG2595" s="120">
        <f>(POWER(AF2595,1/COUNTA($J$3:$J2595))-1)*360/28</f>
        <v>0.10870794921864459</v>
      </c>
    </row>
    <row r="2596" spans="20:33" x14ac:dyDescent="0.25">
      <c r="T2596" s="4">
        <f t="shared" si="411"/>
        <v>0.11244999999999999</v>
      </c>
      <c r="U2596" s="55">
        <f t="shared" si="421"/>
        <v>0</v>
      </c>
      <c r="V2596" s="55">
        <f t="shared" si="422"/>
        <v>0</v>
      </c>
      <c r="Y2596" s="55">
        <f t="shared" si="423"/>
        <v>0</v>
      </c>
      <c r="Z2596" s="55">
        <f t="shared" si="424"/>
        <v>0</v>
      </c>
      <c r="AA2596" s="55">
        <f t="shared" si="425"/>
        <v>9108916.2369551975</v>
      </c>
      <c r="AB2596" s="55">
        <f t="shared" si="426"/>
        <v>-9712254.5492930785</v>
      </c>
      <c r="AC2596" s="55">
        <f t="shared" si="427"/>
        <v>-603338.31233788095</v>
      </c>
      <c r="AD2596" s="55">
        <f t="shared" si="428"/>
        <v>0</v>
      </c>
      <c r="AE2596" s="14">
        <f t="shared" si="429"/>
        <v>1</v>
      </c>
      <c r="AF2596" s="14">
        <f>PRODUCT($AE$3:$AE2596)</f>
        <v>1.549318229084294</v>
      </c>
      <c r="AG2596" s="120">
        <f>(POWER(AF2596,1/COUNTA($J$3:$J2596))-1)*360/28</f>
        <v>0.10870794921864459</v>
      </c>
    </row>
    <row r="2597" spans="20:33" x14ac:dyDescent="0.25">
      <c r="T2597" s="4">
        <f t="shared" si="411"/>
        <v>0.11244999999999999</v>
      </c>
      <c r="U2597" s="55">
        <f t="shared" si="421"/>
        <v>0</v>
      </c>
      <c r="V2597" s="55">
        <f t="shared" si="422"/>
        <v>0</v>
      </c>
      <c r="Y2597" s="55">
        <f t="shared" si="423"/>
        <v>0</v>
      </c>
      <c r="Z2597" s="55">
        <f t="shared" si="424"/>
        <v>0</v>
      </c>
      <c r="AA2597" s="55">
        <f t="shared" si="425"/>
        <v>9108916.2369551975</v>
      </c>
      <c r="AB2597" s="55">
        <f t="shared" si="426"/>
        <v>-9712254.5492930785</v>
      </c>
      <c r="AC2597" s="55">
        <f t="shared" si="427"/>
        <v>-603338.31233788095</v>
      </c>
      <c r="AD2597" s="55">
        <f t="shared" si="428"/>
        <v>0</v>
      </c>
      <c r="AE2597" s="14">
        <f t="shared" si="429"/>
        <v>1</v>
      </c>
      <c r="AF2597" s="14">
        <f>PRODUCT($AE$3:$AE2597)</f>
        <v>1.549318229084294</v>
      </c>
      <c r="AG2597" s="120">
        <f>(POWER(AF2597,1/COUNTA($J$3:$J2597))-1)*360/28</f>
        <v>0.10870794921864459</v>
      </c>
    </row>
    <row r="2598" spans="20:33" x14ac:dyDescent="0.25">
      <c r="T2598" s="4">
        <f t="shared" si="411"/>
        <v>0.11244999999999999</v>
      </c>
      <c r="U2598" s="55">
        <f t="shared" si="421"/>
        <v>0</v>
      </c>
      <c r="V2598" s="55">
        <f t="shared" si="422"/>
        <v>0</v>
      </c>
      <c r="Y2598" s="55">
        <f t="shared" si="423"/>
        <v>0</v>
      </c>
      <c r="Z2598" s="55">
        <f t="shared" si="424"/>
        <v>0</v>
      </c>
      <c r="AA2598" s="55">
        <f t="shared" si="425"/>
        <v>9108916.2369551975</v>
      </c>
      <c r="AB2598" s="55">
        <f t="shared" si="426"/>
        <v>-9712254.5492930785</v>
      </c>
      <c r="AC2598" s="55">
        <f t="shared" si="427"/>
        <v>-603338.31233788095</v>
      </c>
      <c r="AD2598" s="55">
        <f t="shared" si="428"/>
        <v>0</v>
      </c>
      <c r="AE2598" s="14">
        <f t="shared" si="429"/>
        <v>1</v>
      </c>
      <c r="AF2598" s="14">
        <f>PRODUCT($AE$3:$AE2598)</f>
        <v>1.549318229084294</v>
      </c>
      <c r="AG2598" s="120">
        <f>(POWER(AF2598,1/COUNTA($J$3:$J2598))-1)*360/28</f>
        <v>0.10870794921864459</v>
      </c>
    </row>
    <row r="2599" spans="20:33" x14ac:dyDescent="0.25">
      <c r="T2599" s="4">
        <f t="shared" si="411"/>
        <v>0.11244999999999999</v>
      </c>
      <c r="U2599" s="55">
        <f t="shared" si="421"/>
        <v>0</v>
      </c>
      <c r="V2599" s="55">
        <f t="shared" si="422"/>
        <v>0</v>
      </c>
      <c r="Y2599" s="55">
        <f t="shared" si="423"/>
        <v>0</v>
      </c>
      <c r="Z2599" s="55">
        <f t="shared" si="424"/>
        <v>0</v>
      </c>
      <c r="AA2599" s="55">
        <f t="shared" si="425"/>
        <v>9108916.2369551975</v>
      </c>
      <c r="AB2599" s="55">
        <f t="shared" si="426"/>
        <v>-9712254.5492930785</v>
      </c>
      <c r="AC2599" s="55">
        <f t="shared" si="427"/>
        <v>-603338.31233788095</v>
      </c>
      <c r="AD2599" s="55">
        <f t="shared" si="428"/>
        <v>0</v>
      </c>
      <c r="AE2599" s="14">
        <f t="shared" si="429"/>
        <v>1</v>
      </c>
      <c r="AF2599" s="14">
        <f>PRODUCT($AE$3:$AE2599)</f>
        <v>1.549318229084294</v>
      </c>
      <c r="AG2599" s="120">
        <f>(POWER(AF2599,1/COUNTA($J$3:$J2599))-1)*360/28</f>
        <v>0.10870794921864459</v>
      </c>
    </row>
    <row r="2600" spans="20:33" x14ac:dyDescent="0.25">
      <c r="T2600" s="4">
        <f t="shared" si="411"/>
        <v>0.11244999999999999</v>
      </c>
      <c r="U2600" s="55">
        <f t="shared" si="421"/>
        <v>0</v>
      </c>
      <c r="V2600" s="55">
        <f t="shared" si="422"/>
        <v>0</v>
      </c>
      <c r="Y2600" s="55">
        <f t="shared" si="423"/>
        <v>0</v>
      </c>
      <c r="Z2600" s="55">
        <f t="shared" si="424"/>
        <v>0</v>
      </c>
      <c r="AA2600" s="55">
        <f t="shared" si="425"/>
        <v>9108916.2369551975</v>
      </c>
      <c r="AB2600" s="55">
        <f t="shared" si="426"/>
        <v>-9712254.5492930785</v>
      </c>
      <c r="AC2600" s="55">
        <f t="shared" si="427"/>
        <v>-603338.31233788095</v>
      </c>
      <c r="AD2600" s="55">
        <f t="shared" si="428"/>
        <v>0</v>
      </c>
      <c r="AE2600" s="14">
        <f t="shared" si="429"/>
        <v>1</v>
      </c>
      <c r="AF2600" s="14">
        <f>PRODUCT($AE$3:$AE2600)</f>
        <v>1.549318229084294</v>
      </c>
      <c r="AG2600" s="120">
        <f>(POWER(AF2600,1/COUNTA($J$3:$J2600))-1)*360/28</f>
        <v>0.10870794921864459</v>
      </c>
    </row>
    <row r="2601" spans="20:33" x14ac:dyDescent="0.25">
      <c r="T2601" s="4">
        <f t="shared" si="411"/>
        <v>0.11244999999999999</v>
      </c>
      <c r="U2601" s="55">
        <f t="shared" si="421"/>
        <v>0</v>
      </c>
      <c r="V2601" s="55">
        <f t="shared" si="422"/>
        <v>0</v>
      </c>
      <c r="Y2601" s="55">
        <f t="shared" si="423"/>
        <v>0</v>
      </c>
      <c r="Z2601" s="55">
        <f t="shared" si="424"/>
        <v>0</v>
      </c>
      <c r="AA2601" s="55">
        <f t="shared" si="425"/>
        <v>9108916.2369551975</v>
      </c>
      <c r="AB2601" s="55">
        <f t="shared" si="426"/>
        <v>-9712254.5492930785</v>
      </c>
      <c r="AC2601" s="55">
        <f t="shared" si="427"/>
        <v>-603338.31233788095</v>
      </c>
      <c r="AD2601" s="55">
        <f t="shared" si="428"/>
        <v>0</v>
      </c>
      <c r="AE2601" s="14">
        <f t="shared" si="429"/>
        <v>1</v>
      </c>
      <c r="AF2601" s="14">
        <f>PRODUCT($AE$3:$AE2601)</f>
        <v>1.549318229084294</v>
      </c>
      <c r="AG2601" s="120">
        <f>(POWER(AF2601,1/COUNTA($J$3:$J2601))-1)*360/28</f>
        <v>0.10870794921864459</v>
      </c>
    </row>
    <row r="2602" spans="20:33" x14ac:dyDescent="0.25">
      <c r="T2602" s="4">
        <f t="shared" si="411"/>
        <v>0.11244999999999999</v>
      </c>
      <c r="U2602" s="55">
        <f t="shared" si="421"/>
        <v>0</v>
      </c>
      <c r="V2602" s="55">
        <f t="shared" si="422"/>
        <v>0</v>
      </c>
      <c r="Y2602" s="55">
        <f t="shared" si="423"/>
        <v>0</v>
      </c>
      <c r="Z2602" s="55">
        <f t="shared" si="424"/>
        <v>0</v>
      </c>
      <c r="AA2602" s="55">
        <f t="shared" si="425"/>
        <v>9108916.2369551975</v>
      </c>
      <c r="AB2602" s="55">
        <f t="shared" si="426"/>
        <v>-9712254.5492930785</v>
      </c>
      <c r="AC2602" s="55">
        <f t="shared" si="427"/>
        <v>-603338.31233788095</v>
      </c>
      <c r="AD2602" s="55">
        <f t="shared" si="428"/>
        <v>0</v>
      </c>
      <c r="AE2602" s="14">
        <f t="shared" si="429"/>
        <v>1</v>
      </c>
      <c r="AF2602" s="14">
        <f>PRODUCT($AE$3:$AE2602)</f>
        <v>1.549318229084294</v>
      </c>
      <c r="AG2602" s="120">
        <f>(POWER(AF2602,1/COUNTA($J$3:$J2602))-1)*360/28</f>
        <v>0.10870794921864459</v>
      </c>
    </row>
    <row r="2603" spans="20:33" x14ac:dyDescent="0.25">
      <c r="T2603" s="4">
        <f t="shared" si="411"/>
        <v>0.11244999999999999</v>
      </c>
      <c r="U2603" s="55">
        <f t="shared" si="421"/>
        <v>0</v>
      </c>
      <c r="V2603" s="55">
        <f t="shared" si="422"/>
        <v>0</v>
      </c>
      <c r="Y2603" s="55">
        <f t="shared" si="423"/>
        <v>0</v>
      </c>
      <c r="Z2603" s="55">
        <f t="shared" si="424"/>
        <v>0</v>
      </c>
      <c r="AA2603" s="55">
        <f t="shared" si="425"/>
        <v>9108916.2369551975</v>
      </c>
      <c r="AB2603" s="55">
        <f t="shared" si="426"/>
        <v>-9712254.5492930785</v>
      </c>
      <c r="AC2603" s="55">
        <f t="shared" si="427"/>
        <v>-603338.31233788095</v>
      </c>
      <c r="AD2603" s="55">
        <f t="shared" si="428"/>
        <v>0</v>
      </c>
      <c r="AE2603" s="14">
        <f t="shared" si="429"/>
        <v>1</v>
      </c>
      <c r="AF2603" s="14">
        <f>PRODUCT($AE$3:$AE2603)</f>
        <v>1.549318229084294</v>
      </c>
      <c r="AG2603" s="120">
        <f>(POWER(AF2603,1/COUNTA($J$3:$J2603))-1)*360/28</f>
        <v>0.10870794921864459</v>
      </c>
    </row>
    <row r="2604" spans="20:33" x14ac:dyDescent="0.25">
      <c r="T2604" s="4">
        <f t="shared" si="411"/>
        <v>0.11244999999999999</v>
      </c>
      <c r="U2604" s="55">
        <f t="shared" si="421"/>
        <v>0</v>
      </c>
      <c r="V2604" s="55">
        <f t="shared" si="422"/>
        <v>0</v>
      </c>
      <c r="Y2604" s="55">
        <f t="shared" si="423"/>
        <v>0</v>
      </c>
      <c r="Z2604" s="55">
        <f t="shared" si="424"/>
        <v>0</v>
      </c>
      <c r="AA2604" s="55">
        <f t="shared" si="425"/>
        <v>9108916.2369551975</v>
      </c>
      <c r="AB2604" s="55">
        <f t="shared" si="426"/>
        <v>-9712254.5492930785</v>
      </c>
      <c r="AC2604" s="55">
        <f t="shared" si="427"/>
        <v>-603338.31233788095</v>
      </c>
      <c r="AD2604" s="55">
        <f t="shared" si="428"/>
        <v>0</v>
      </c>
      <c r="AE2604" s="14">
        <f t="shared" si="429"/>
        <v>1</v>
      </c>
      <c r="AF2604" s="14">
        <f>PRODUCT($AE$3:$AE2604)</f>
        <v>1.549318229084294</v>
      </c>
      <c r="AG2604" s="120">
        <f>(POWER(AF2604,1/COUNTA($J$3:$J2604))-1)*360/28</f>
        <v>0.10870794921864459</v>
      </c>
    </row>
    <row r="2605" spans="20:33" x14ac:dyDescent="0.25">
      <c r="T2605" s="4">
        <f t="shared" si="411"/>
        <v>0.11244999999999999</v>
      </c>
      <c r="U2605" s="55">
        <f t="shared" si="421"/>
        <v>0</v>
      </c>
      <c r="V2605" s="55">
        <f t="shared" si="422"/>
        <v>0</v>
      </c>
      <c r="Y2605" s="55">
        <f t="shared" si="423"/>
        <v>0</v>
      </c>
      <c r="Z2605" s="55">
        <f t="shared" si="424"/>
        <v>0</v>
      </c>
      <c r="AA2605" s="55">
        <f t="shared" si="425"/>
        <v>9108916.2369551975</v>
      </c>
      <c r="AB2605" s="55">
        <f t="shared" si="426"/>
        <v>-9712254.5492930785</v>
      </c>
      <c r="AC2605" s="55">
        <f t="shared" si="427"/>
        <v>-603338.31233788095</v>
      </c>
      <c r="AD2605" s="55">
        <f t="shared" si="428"/>
        <v>0</v>
      </c>
      <c r="AE2605" s="14">
        <f t="shared" si="429"/>
        <v>1</v>
      </c>
      <c r="AF2605" s="14">
        <f>PRODUCT($AE$3:$AE2605)</f>
        <v>1.549318229084294</v>
      </c>
      <c r="AG2605" s="120">
        <f>(POWER(AF2605,1/COUNTA($J$3:$J2605))-1)*360/28</f>
        <v>0.10870794921864459</v>
      </c>
    </row>
    <row r="2606" spans="20:33" x14ac:dyDescent="0.25">
      <c r="T2606" s="4">
        <f t="shared" si="411"/>
        <v>0.11244999999999999</v>
      </c>
      <c r="U2606" s="55">
        <f t="shared" si="421"/>
        <v>0</v>
      </c>
      <c r="V2606" s="55">
        <f t="shared" si="422"/>
        <v>0</v>
      </c>
      <c r="Y2606" s="55">
        <f t="shared" si="423"/>
        <v>0</v>
      </c>
      <c r="Z2606" s="55">
        <f t="shared" si="424"/>
        <v>0</v>
      </c>
      <c r="AA2606" s="55">
        <f t="shared" si="425"/>
        <v>9108916.2369551975</v>
      </c>
      <c r="AB2606" s="55">
        <f t="shared" si="426"/>
        <v>-9712254.5492930785</v>
      </c>
      <c r="AC2606" s="55">
        <f t="shared" si="427"/>
        <v>-603338.31233788095</v>
      </c>
      <c r="AD2606" s="55">
        <f t="shared" si="428"/>
        <v>0</v>
      </c>
      <c r="AE2606" s="14">
        <f t="shared" si="429"/>
        <v>1</v>
      </c>
      <c r="AF2606" s="14">
        <f>PRODUCT($AE$3:$AE2606)</f>
        <v>1.549318229084294</v>
      </c>
      <c r="AG2606" s="120">
        <f>(POWER(AF2606,1/COUNTA($J$3:$J2606))-1)*360/28</f>
        <v>0.10870794921864459</v>
      </c>
    </row>
    <row r="2607" spans="20:33" x14ac:dyDescent="0.25">
      <c r="T2607" s="4">
        <f t="shared" si="411"/>
        <v>0.11244999999999999</v>
      </c>
      <c r="U2607" s="55">
        <f t="shared" si="421"/>
        <v>0</v>
      </c>
      <c r="V2607" s="55">
        <f t="shared" si="422"/>
        <v>0</v>
      </c>
      <c r="Y2607" s="55">
        <f t="shared" si="423"/>
        <v>0</v>
      </c>
      <c r="Z2607" s="55">
        <f t="shared" si="424"/>
        <v>0</v>
      </c>
      <c r="AA2607" s="55">
        <f t="shared" si="425"/>
        <v>9108916.2369551975</v>
      </c>
      <c r="AB2607" s="55">
        <f t="shared" si="426"/>
        <v>-9712254.5492930785</v>
      </c>
      <c r="AC2607" s="55">
        <f t="shared" si="427"/>
        <v>-603338.31233788095</v>
      </c>
      <c r="AD2607" s="55">
        <f t="shared" si="428"/>
        <v>0</v>
      </c>
      <c r="AE2607" s="14">
        <f t="shared" si="429"/>
        <v>1</v>
      </c>
      <c r="AF2607" s="14">
        <f>PRODUCT($AE$3:$AE2607)</f>
        <v>1.549318229084294</v>
      </c>
      <c r="AG2607" s="120">
        <f>(POWER(AF2607,1/COUNTA($J$3:$J2607))-1)*360/28</f>
        <v>0.10870794921864459</v>
      </c>
    </row>
    <row r="2608" spans="20:33" x14ac:dyDescent="0.25">
      <c r="T2608" s="4">
        <f t="shared" si="411"/>
        <v>0.11244999999999999</v>
      </c>
      <c r="U2608" s="55">
        <f t="shared" si="421"/>
        <v>0</v>
      </c>
      <c r="V2608" s="55">
        <f t="shared" si="422"/>
        <v>0</v>
      </c>
      <c r="Y2608" s="55">
        <f t="shared" si="423"/>
        <v>0</v>
      </c>
      <c r="Z2608" s="55">
        <f t="shared" si="424"/>
        <v>0</v>
      </c>
      <c r="AA2608" s="55">
        <f t="shared" si="425"/>
        <v>9108916.2369551975</v>
      </c>
      <c r="AB2608" s="55">
        <f t="shared" si="426"/>
        <v>-9712254.5492930785</v>
      </c>
      <c r="AC2608" s="55">
        <f t="shared" si="427"/>
        <v>-603338.31233788095</v>
      </c>
      <c r="AD2608" s="55">
        <f t="shared" si="428"/>
        <v>0</v>
      </c>
      <c r="AE2608" s="14">
        <f t="shared" si="429"/>
        <v>1</v>
      </c>
      <c r="AF2608" s="14">
        <f>PRODUCT($AE$3:$AE2608)</f>
        <v>1.549318229084294</v>
      </c>
      <c r="AG2608" s="120">
        <f>(POWER(AF2608,1/COUNTA($J$3:$J2608))-1)*360/28</f>
        <v>0.10870794921864459</v>
      </c>
    </row>
    <row r="2609" spans="20:33" x14ac:dyDescent="0.25">
      <c r="T2609" s="4">
        <f t="shared" si="411"/>
        <v>0.11244999999999999</v>
      </c>
      <c r="U2609" s="55">
        <f t="shared" si="421"/>
        <v>0</v>
      </c>
      <c r="V2609" s="55">
        <f t="shared" si="422"/>
        <v>0</v>
      </c>
      <c r="Y2609" s="55">
        <f t="shared" si="423"/>
        <v>0</v>
      </c>
      <c r="Z2609" s="55">
        <f t="shared" si="424"/>
        <v>0</v>
      </c>
      <c r="AA2609" s="55">
        <f t="shared" si="425"/>
        <v>9108916.2369551975</v>
      </c>
      <c r="AB2609" s="55">
        <f t="shared" si="426"/>
        <v>-9712254.5492930785</v>
      </c>
      <c r="AC2609" s="55">
        <f t="shared" si="427"/>
        <v>-603338.31233788095</v>
      </c>
      <c r="AD2609" s="55">
        <f t="shared" si="428"/>
        <v>0</v>
      </c>
      <c r="AE2609" s="14">
        <f t="shared" si="429"/>
        <v>1</v>
      </c>
      <c r="AF2609" s="14">
        <f>PRODUCT($AE$3:$AE2609)</f>
        <v>1.549318229084294</v>
      </c>
      <c r="AG2609" s="120">
        <f>(POWER(AF2609,1/COUNTA($J$3:$J2609))-1)*360/28</f>
        <v>0.10870794921864459</v>
      </c>
    </row>
    <row r="2610" spans="20:33" x14ac:dyDescent="0.25">
      <c r="T2610" s="4">
        <f t="shared" si="411"/>
        <v>0.11244999999999999</v>
      </c>
      <c r="U2610" s="55">
        <f t="shared" si="421"/>
        <v>0</v>
      </c>
      <c r="V2610" s="55">
        <f t="shared" si="422"/>
        <v>0</v>
      </c>
      <c r="Y2610" s="55">
        <f t="shared" si="423"/>
        <v>0</v>
      </c>
      <c r="Z2610" s="55">
        <f t="shared" si="424"/>
        <v>0</v>
      </c>
      <c r="AA2610" s="55">
        <f t="shared" si="425"/>
        <v>9108916.2369551975</v>
      </c>
      <c r="AB2610" s="55">
        <f t="shared" si="426"/>
        <v>-9712254.5492930785</v>
      </c>
      <c r="AC2610" s="55">
        <f t="shared" si="427"/>
        <v>-603338.31233788095</v>
      </c>
      <c r="AD2610" s="55">
        <f t="shared" si="428"/>
        <v>0</v>
      </c>
      <c r="AE2610" s="14">
        <f t="shared" si="429"/>
        <v>1</v>
      </c>
      <c r="AF2610" s="14">
        <f>PRODUCT($AE$3:$AE2610)</f>
        <v>1.549318229084294</v>
      </c>
      <c r="AG2610" s="120">
        <f>(POWER(AF2610,1/COUNTA($J$3:$J2610))-1)*360/28</f>
        <v>0.10870794921864459</v>
      </c>
    </row>
    <row r="2611" spans="20:33" x14ac:dyDescent="0.25">
      <c r="T2611" s="4">
        <f t="shared" si="411"/>
        <v>0.11244999999999999</v>
      </c>
      <c r="U2611" s="55">
        <f t="shared" si="421"/>
        <v>0</v>
      </c>
      <c r="V2611" s="55">
        <f t="shared" si="422"/>
        <v>0</v>
      </c>
      <c r="Y2611" s="55">
        <f t="shared" si="423"/>
        <v>0</v>
      </c>
      <c r="Z2611" s="55">
        <f t="shared" si="424"/>
        <v>0</v>
      </c>
      <c r="AA2611" s="55">
        <f t="shared" si="425"/>
        <v>9108916.2369551975</v>
      </c>
      <c r="AB2611" s="55">
        <f t="shared" si="426"/>
        <v>-9712254.5492930785</v>
      </c>
      <c r="AC2611" s="55">
        <f t="shared" si="427"/>
        <v>-603338.31233788095</v>
      </c>
      <c r="AD2611" s="55">
        <f t="shared" si="428"/>
        <v>0</v>
      </c>
      <c r="AE2611" s="14">
        <f t="shared" si="429"/>
        <v>1</v>
      </c>
      <c r="AF2611" s="14">
        <f>PRODUCT($AE$3:$AE2611)</f>
        <v>1.549318229084294</v>
      </c>
      <c r="AG2611" s="120">
        <f>(POWER(AF2611,1/COUNTA($J$3:$J2611))-1)*360/28</f>
        <v>0.10870794921864459</v>
      </c>
    </row>
    <row r="2612" spans="20:33" x14ac:dyDescent="0.25">
      <c r="T2612" s="4">
        <f t="shared" si="411"/>
        <v>0.11244999999999999</v>
      </c>
      <c r="U2612" s="55">
        <f t="shared" si="421"/>
        <v>0</v>
      </c>
      <c r="V2612" s="55">
        <f t="shared" si="422"/>
        <v>0</v>
      </c>
      <c r="Y2612" s="55">
        <f t="shared" si="423"/>
        <v>0</v>
      </c>
      <c r="Z2612" s="55">
        <f t="shared" si="424"/>
        <v>0</v>
      </c>
      <c r="AA2612" s="55">
        <f t="shared" si="425"/>
        <v>9108916.2369551975</v>
      </c>
      <c r="AB2612" s="55">
        <f t="shared" si="426"/>
        <v>-9712254.5492930785</v>
      </c>
      <c r="AC2612" s="55">
        <f t="shared" si="427"/>
        <v>-603338.31233788095</v>
      </c>
      <c r="AD2612" s="55">
        <f t="shared" si="428"/>
        <v>0</v>
      </c>
      <c r="AE2612" s="14">
        <f t="shared" si="429"/>
        <v>1</v>
      </c>
      <c r="AF2612" s="14">
        <f>PRODUCT($AE$3:$AE2612)</f>
        <v>1.549318229084294</v>
      </c>
      <c r="AG2612" s="120">
        <f>(POWER(AF2612,1/COUNTA($J$3:$J2612))-1)*360/28</f>
        <v>0.10870794921864459</v>
      </c>
    </row>
    <row r="2613" spans="20:33" x14ac:dyDescent="0.25">
      <c r="T2613" s="4">
        <f t="shared" si="411"/>
        <v>0.11244999999999999</v>
      </c>
      <c r="U2613" s="55">
        <f t="shared" si="421"/>
        <v>0</v>
      </c>
      <c r="V2613" s="55">
        <f t="shared" si="422"/>
        <v>0</v>
      </c>
      <c r="Y2613" s="55">
        <f t="shared" si="423"/>
        <v>0</v>
      </c>
      <c r="Z2613" s="55">
        <f t="shared" si="424"/>
        <v>0</v>
      </c>
      <c r="AA2613" s="55">
        <f t="shared" si="425"/>
        <v>9108916.2369551975</v>
      </c>
      <c r="AB2613" s="55">
        <f t="shared" si="426"/>
        <v>-9712254.5492930785</v>
      </c>
      <c r="AC2613" s="55">
        <f t="shared" si="427"/>
        <v>-603338.31233788095</v>
      </c>
      <c r="AD2613" s="55">
        <f t="shared" si="428"/>
        <v>0</v>
      </c>
      <c r="AE2613" s="14">
        <f t="shared" si="429"/>
        <v>1</v>
      </c>
      <c r="AF2613" s="14">
        <f>PRODUCT($AE$3:$AE2613)</f>
        <v>1.549318229084294</v>
      </c>
      <c r="AG2613" s="120">
        <f>(POWER(AF2613,1/COUNTA($J$3:$J2613))-1)*360/28</f>
        <v>0.10870794921864459</v>
      </c>
    </row>
    <row r="2614" spans="20:33" x14ac:dyDescent="0.25">
      <c r="T2614" s="4">
        <f t="shared" si="411"/>
        <v>0.11244999999999999</v>
      </c>
      <c r="U2614" s="55">
        <f t="shared" si="421"/>
        <v>0</v>
      </c>
      <c r="V2614" s="55">
        <f t="shared" si="422"/>
        <v>0</v>
      </c>
      <c r="Y2614" s="55">
        <f t="shared" si="423"/>
        <v>0</v>
      </c>
      <c r="Z2614" s="55">
        <f t="shared" si="424"/>
        <v>0</v>
      </c>
      <c r="AA2614" s="55">
        <f t="shared" si="425"/>
        <v>9108916.2369551975</v>
      </c>
      <c r="AB2614" s="55">
        <f t="shared" si="426"/>
        <v>-9712254.5492930785</v>
      </c>
      <c r="AC2614" s="55">
        <f t="shared" si="427"/>
        <v>-603338.31233788095</v>
      </c>
      <c r="AD2614" s="55">
        <f t="shared" si="428"/>
        <v>0</v>
      </c>
      <c r="AE2614" s="14">
        <f t="shared" si="429"/>
        <v>1</v>
      </c>
      <c r="AF2614" s="14">
        <f>PRODUCT($AE$3:$AE2614)</f>
        <v>1.549318229084294</v>
      </c>
      <c r="AG2614" s="120">
        <f>(POWER(AF2614,1/COUNTA($J$3:$J2614))-1)*360/28</f>
        <v>0.10870794921864459</v>
      </c>
    </row>
    <row r="2615" spans="20:33" x14ac:dyDescent="0.25">
      <c r="T2615" s="4">
        <f t="shared" si="411"/>
        <v>0.11244999999999999</v>
      </c>
      <c r="U2615" s="55">
        <f t="shared" si="421"/>
        <v>0</v>
      </c>
      <c r="V2615" s="55">
        <f t="shared" si="422"/>
        <v>0</v>
      </c>
      <c r="Y2615" s="55">
        <f t="shared" si="423"/>
        <v>0</v>
      </c>
      <c r="Z2615" s="55">
        <f t="shared" si="424"/>
        <v>0</v>
      </c>
      <c r="AA2615" s="55">
        <f t="shared" si="425"/>
        <v>9108916.2369551975</v>
      </c>
      <c r="AB2615" s="55">
        <f t="shared" si="426"/>
        <v>-9712254.5492930785</v>
      </c>
      <c r="AC2615" s="55">
        <f t="shared" si="427"/>
        <v>-603338.31233788095</v>
      </c>
      <c r="AD2615" s="55">
        <f t="shared" si="428"/>
        <v>0</v>
      </c>
      <c r="AE2615" s="14">
        <f t="shared" si="429"/>
        <v>1</v>
      </c>
      <c r="AF2615" s="14">
        <f>PRODUCT($AE$3:$AE2615)</f>
        <v>1.549318229084294</v>
      </c>
      <c r="AG2615" s="120">
        <f>(POWER(AF2615,1/COUNTA($J$3:$J2615))-1)*360/28</f>
        <v>0.10870794921864459</v>
      </c>
    </row>
    <row r="2616" spans="20:33" x14ac:dyDescent="0.25">
      <c r="T2616" s="4">
        <f t="shared" ref="T2616:T2679" si="430">_xlfn.IFNA(INDEX($E$6:$E$24,MATCH($K2616,$C$6:$C$24,1))/100,$D$1/100)</f>
        <v>0.11244999999999999</v>
      </c>
      <c r="U2616" s="55">
        <f t="shared" si="421"/>
        <v>0</v>
      </c>
      <c r="V2616" s="55">
        <f t="shared" si="422"/>
        <v>0</v>
      </c>
      <c r="Y2616" s="55">
        <f t="shared" si="423"/>
        <v>0</v>
      </c>
      <c r="Z2616" s="55">
        <f t="shared" si="424"/>
        <v>0</v>
      </c>
      <c r="AA2616" s="55">
        <f t="shared" si="425"/>
        <v>9108916.2369551975</v>
      </c>
      <c r="AB2616" s="55">
        <f t="shared" si="426"/>
        <v>-9712254.5492930785</v>
      </c>
      <c r="AC2616" s="55">
        <f t="shared" si="427"/>
        <v>-603338.31233788095</v>
      </c>
      <c r="AD2616" s="55">
        <f t="shared" si="428"/>
        <v>0</v>
      </c>
      <c r="AE2616" s="14">
        <f t="shared" si="429"/>
        <v>1</v>
      </c>
      <c r="AF2616" s="14">
        <f>PRODUCT($AE$3:$AE2616)</f>
        <v>1.549318229084294</v>
      </c>
      <c r="AG2616" s="120">
        <f>(POWER(AF2616,1/COUNTA($J$3:$J2616))-1)*360/28</f>
        <v>0.10870794921864459</v>
      </c>
    </row>
    <row r="2617" spans="20:33" x14ac:dyDescent="0.25">
      <c r="T2617" s="4">
        <f t="shared" si="430"/>
        <v>0.11244999999999999</v>
      </c>
      <c r="U2617" s="55">
        <f t="shared" si="421"/>
        <v>0</v>
      </c>
      <c r="V2617" s="55">
        <f t="shared" si="422"/>
        <v>0</v>
      </c>
      <c r="Y2617" s="55">
        <f t="shared" si="423"/>
        <v>0</v>
      </c>
      <c r="Z2617" s="55">
        <f t="shared" si="424"/>
        <v>0</v>
      </c>
      <c r="AA2617" s="55">
        <f t="shared" si="425"/>
        <v>9108916.2369551975</v>
      </c>
      <c r="AB2617" s="55">
        <f t="shared" si="426"/>
        <v>-9712254.5492930785</v>
      </c>
      <c r="AC2617" s="55">
        <f t="shared" si="427"/>
        <v>-603338.31233788095</v>
      </c>
      <c r="AD2617" s="55">
        <f t="shared" si="428"/>
        <v>0</v>
      </c>
      <c r="AE2617" s="14">
        <f t="shared" si="429"/>
        <v>1</v>
      </c>
      <c r="AF2617" s="14">
        <f>PRODUCT($AE$3:$AE2617)</f>
        <v>1.549318229084294</v>
      </c>
      <c r="AG2617" s="120">
        <f>(POWER(AF2617,1/COUNTA($J$3:$J2617))-1)*360/28</f>
        <v>0.10870794921864459</v>
      </c>
    </row>
    <row r="2618" spans="20:33" x14ac:dyDescent="0.25">
      <c r="T2618" s="4">
        <f t="shared" si="430"/>
        <v>0.11244999999999999</v>
      </c>
      <c r="U2618" s="55">
        <f t="shared" si="421"/>
        <v>0</v>
      </c>
      <c r="V2618" s="55">
        <f t="shared" si="422"/>
        <v>0</v>
      </c>
      <c r="Y2618" s="55">
        <f t="shared" si="423"/>
        <v>0</v>
      </c>
      <c r="Z2618" s="55">
        <f t="shared" si="424"/>
        <v>0</v>
      </c>
      <c r="AA2618" s="55">
        <f t="shared" si="425"/>
        <v>9108916.2369551975</v>
      </c>
      <c r="AB2618" s="55">
        <f t="shared" si="426"/>
        <v>-9712254.5492930785</v>
      </c>
      <c r="AC2618" s="55">
        <f t="shared" si="427"/>
        <v>-603338.31233788095</v>
      </c>
      <c r="AD2618" s="55">
        <f t="shared" si="428"/>
        <v>0</v>
      </c>
      <c r="AE2618" s="14">
        <f t="shared" si="429"/>
        <v>1</v>
      </c>
      <c r="AF2618" s="14">
        <f>PRODUCT($AE$3:$AE2618)</f>
        <v>1.549318229084294</v>
      </c>
      <c r="AG2618" s="120">
        <f>(POWER(AF2618,1/COUNTA($J$3:$J2618))-1)*360/28</f>
        <v>0.10870794921864459</v>
      </c>
    </row>
    <row r="2619" spans="20:33" x14ac:dyDescent="0.25">
      <c r="T2619" s="4">
        <f t="shared" si="430"/>
        <v>0.11244999999999999</v>
      </c>
      <c r="U2619" s="55">
        <f t="shared" si="421"/>
        <v>0</v>
      </c>
      <c r="V2619" s="55">
        <f t="shared" si="422"/>
        <v>0</v>
      </c>
      <c r="Y2619" s="55">
        <f t="shared" si="423"/>
        <v>0</v>
      </c>
      <c r="Z2619" s="55">
        <f t="shared" si="424"/>
        <v>0</v>
      </c>
      <c r="AA2619" s="55">
        <f t="shared" si="425"/>
        <v>9108916.2369551975</v>
      </c>
      <c r="AB2619" s="55">
        <f t="shared" si="426"/>
        <v>-9712254.5492930785</v>
      </c>
      <c r="AC2619" s="55">
        <f t="shared" si="427"/>
        <v>-603338.31233788095</v>
      </c>
      <c r="AD2619" s="55">
        <f t="shared" si="428"/>
        <v>0</v>
      </c>
      <c r="AE2619" s="14">
        <f t="shared" si="429"/>
        <v>1</v>
      </c>
      <c r="AF2619" s="14">
        <f>PRODUCT($AE$3:$AE2619)</f>
        <v>1.549318229084294</v>
      </c>
      <c r="AG2619" s="120">
        <f>(POWER(AF2619,1/COUNTA($J$3:$J2619))-1)*360/28</f>
        <v>0.10870794921864459</v>
      </c>
    </row>
    <row r="2620" spans="20:33" x14ac:dyDescent="0.25">
      <c r="T2620" s="4">
        <f t="shared" si="430"/>
        <v>0.11244999999999999</v>
      </c>
      <c r="U2620" s="55">
        <f t="shared" si="421"/>
        <v>0</v>
      </c>
      <c r="V2620" s="55">
        <f t="shared" si="422"/>
        <v>0</v>
      </c>
      <c r="Y2620" s="55">
        <f t="shared" si="423"/>
        <v>0</v>
      </c>
      <c r="Z2620" s="55">
        <f t="shared" si="424"/>
        <v>0</v>
      </c>
      <c r="AA2620" s="55">
        <f t="shared" si="425"/>
        <v>9108916.2369551975</v>
      </c>
      <c r="AB2620" s="55">
        <f t="shared" si="426"/>
        <v>-9712254.5492930785</v>
      </c>
      <c r="AC2620" s="55">
        <f t="shared" si="427"/>
        <v>-603338.31233788095</v>
      </c>
      <c r="AD2620" s="55">
        <f t="shared" si="428"/>
        <v>0</v>
      </c>
      <c r="AE2620" s="14">
        <f t="shared" si="429"/>
        <v>1</v>
      </c>
      <c r="AF2620" s="14">
        <f>PRODUCT($AE$3:$AE2620)</f>
        <v>1.549318229084294</v>
      </c>
      <c r="AG2620" s="120">
        <f>(POWER(AF2620,1/COUNTA($J$3:$J2620))-1)*360/28</f>
        <v>0.10870794921864459</v>
      </c>
    </row>
    <row r="2621" spans="20:33" x14ac:dyDescent="0.25">
      <c r="T2621" s="4">
        <f t="shared" si="430"/>
        <v>0.11244999999999999</v>
      </c>
      <c r="U2621" s="55">
        <f t="shared" si="421"/>
        <v>0</v>
      </c>
      <c r="V2621" s="55">
        <f t="shared" si="422"/>
        <v>0</v>
      </c>
      <c r="Y2621" s="55">
        <f t="shared" si="423"/>
        <v>0</v>
      </c>
      <c r="Z2621" s="55">
        <f t="shared" si="424"/>
        <v>0</v>
      </c>
      <c r="AA2621" s="55">
        <f t="shared" si="425"/>
        <v>9108916.2369551975</v>
      </c>
      <c r="AB2621" s="55">
        <f t="shared" si="426"/>
        <v>-9712254.5492930785</v>
      </c>
      <c r="AC2621" s="55">
        <f t="shared" si="427"/>
        <v>-603338.31233788095</v>
      </c>
      <c r="AD2621" s="55">
        <f t="shared" si="428"/>
        <v>0</v>
      </c>
      <c r="AE2621" s="14">
        <f t="shared" si="429"/>
        <v>1</v>
      </c>
      <c r="AF2621" s="14">
        <f>PRODUCT($AE$3:$AE2621)</f>
        <v>1.549318229084294</v>
      </c>
      <c r="AG2621" s="120">
        <f>(POWER(AF2621,1/COUNTA($J$3:$J2621))-1)*360/28</f>
        <v>0.10870794921864459</v>
      </c>
    </row>
    <row r="2622" spans="20:33" x14ac:dyDescent="0.25">
      <c r="T2622" s="4">
        <f t="shared" si="430"/>
        <v>0.11244999999999999</v>
      </c>
      <c r="U2622" s="55">
        <f t="shared" si="421"/>
        <v>0</v>
      </c>
      <c r="V2622" s="55">
        <f t="shared" si="422"/>
        <v>0</v>
      </c>
      <c r="Y2622" s="55">
        <f t="shared" si="423"/>
        <v>0</v>
      </c>
      <c r="Z2622" s="55">
        <f t="shared" si="424"/>
        <v>0</v>
      </c>
      <c r="AA2622" s="55">
        <f t="shared" si="425"/>
        <v>9108916.2369551975</v>
      </c>
      <c r="AB2622" s="55">
        <f t="shared" si="426"/>
        <v>-9712254.5492930785</v>
      </c>
      <c r="AC2622" s="55">
        <f t="shared" si="427"/>
        <v>-603338.31233788095</v>
      </c>
      <c r="AD2622" s="55">
        <f t="shared" si="428"/>
        <v>0</v>
      </c>
      <c r="AE2622" s="14">
        <f t="shared" si="429"/>
        <v>1</v>
      </c>
      <c r="AF2622" s="14">
        <f>PRODUCT($AE$3:$AE2622)</f>
        <v>1.549318229084294</v>
      </c>
      <c r="AG2622" s="120">
        <f>(POWER(AF2622,1/COUNTA($J$3:$J2622))-1)*360/28</f>
        <v>0.10870794921864459</v>
      </c>
    </row>
    <row r="2623" spans="20:33" x14ac:dyDescent="0.25">
      <c r="T2623" s="4">
        <f t="shared" si="430"/>
        <v>0.11244999999999999</v>
      </c>
      <c r="U2623" s="55">
        <f t="shared" si="421"/>
        <v>0</v>
      </c>
      <c r="V2623" s="55">
        <f t="shared" si="422"/>
        <v>0</v>
      </c>
      <c r="Y2623" s="55">
        <f t="shared" si="423"/>
        <v>0</v>
      </c>
      <c r="Z2623" s="55">
        <f t="shared" si="424"/>
        <v>0</v>
      </c>
      <c r="AA2623" s="55">
        <f t="shared" si="425"/>
        <v>9108916.2369551975</v>
      </c>
      <c r="AB2623" s="55">
        <f t="shared" si="426"/>
        <v>-9712254.5492930785</v>
      </c>
      <c r="AC2623" s="55">
        <f t="shared" si="427"/>
        <v>-603338.31233788095</v>
      </c>
      <c r="AD2623" s="55">
        <f t="shared" si="428"/>
        <v>0</v>
      </c>
      <c r="AE2623" s="14">
        <f t="shared" si="429"/>
        <v>1</v>
      </c>
      <c r="AF2623" s="14">
        <f>PRODUCT($AE$3:$AE2623)</f>
        <v>1.549318229084294</v>
      </c>
      <c r="AG2623" s="120">
        <f>(POWER(AF2623,1/COUNTA($J$3:$J2623))-1)*360/28</f>
        <v>0.10870794921864459</v>
      </c>
    </row>
    <row r="2624" spans="20:33" x14ac:dyDescent="0.25">
      <c r="T2624" s="4">
        <f t="shared" si="430"/>
        <v>0.11244999999999999</v>
      </c>
      <c r="U2624" s="55">
        <f t="shared" si="421"/>
        <v>0</v>
      </c>
      <c r="V2624" s="55">
        <f t="shared" si="422"/>
        <v>0</v>
      </c>
      <c r="Y2624" s="55">
        <f t="shared" si="423"/>
        <v>0</v>
      </c>
      <c r="Z2624" s="55">
        <f t="shared" si="424"/>
        <v>0</v>
      </c>
      <c r="AA2624" s="55">
        <f t="shared" si="425"/>
        <v>9108916.2369551975</v>
      </c>
      <c r="AB2624" s="55">
        <f t="shared" si="426"/>
        <v>-9712254.5492930785</v>
      </c>
      <c r="AC2624" s="55">
        <f t="shared" si="427"/>
        <v>-603338.31233788095</v>
      </c>
      <c r="AD2624" s="55">
        <f t="shared" si="428"/>
        <v>0</v>
      </c>
      <c r="AE2624" s="14">
        <f t="shared" si="429"/>
        <v>1</v>
      </c>
      <c r="AF2624" s="14">
        <f>PRODUCT($AE$3:$AE2624)</f>
        <v>1.549318229084294</v>
      </c>
      <c r="AG2624" s="120">
        <f>(POWER(AF2624,1/COUNTA($J$3:$J2624))-1)*360/28</f>
        <v>0.10870794921864459</v>
      </c>
    </row>
    <row r="2625" spans="20:33" x14ac:dyDescent="0.25">
      <c r="T2625" s="4">
        <f t="shared" si="430"/>
        <v>0.11244999999999999</v>
      </c>
      <c r="U2625" s="55">
        <f t="shared" si="421"/>
        <v>0</v>
      </c>
      <c r="V2625" s="55">
        <f t="shared" si="422"/>
        <v>0</v>
      </c>
      <c r="Y2625" s="55">
        <f t="shared" si="423"/>
        <v>0</v>
      </c>
      <c r="Z2625" s="55">
        <f t="shared" si="424"/>
        <v>0</v>
      </c>
      <c r="AA2625" s="55">
        <f t="shared" si="425"/>
        <v>9108916.2369551975</v>
      </c>
      <c r="AB2625" s="55">
        <f t="shared" si="426"/>
        <v>-9712254.5492930785</v>
      </c>
      <c r="AC2625" s="55">
        <f t="shared" si="427"/>
        <v>-603338.31233788095</v>
      </c>
      <c r="AD2625" s="55">
        <f t="shared" si="428"/>
        <v>0</v>
      </c>
      <c r="AE2625" s="14">
        <f t="shared" si="429"/>
        <v>1</v>
      </c>
      <c r="AF2625" s="14">
        <f>PRODUCT($AE$3:$AE2625)</f>
        <v>1.549318229084294</v>
      </c>
      <c r="AG2625" s="120">
        <f>(POWER(AF2625,1/COUNTA($J$3:$J2625))-1)*360/28</f>
        <v>0.10870794921864459</v>
      </c>
    </row>
    <row r="2626" spans="20:33" x14ac:dyDescent="0.25">
      <c r="T2626" s="4">
        <f t="shared" si="430"/>
        <v>0.11244999999999999</v>
      </c>
      <c r="U2626" s="55">
        <f t="shared" si="421"/>
        <v>0</v>
      </c>
      <c r="V2626" s="55">
        <f t="shared" si="422"/>
        <v>0</v>
      </c>
      <c r="Y2626" s="55">
        <f t="shared" si="423"/>
        <v>0</v>
      </c>
      <c r="Z2626" s="55">
        <f t="shared" si="424"/>
        <v>0</v>
      </c>
      <c r="AA2626" s="55">
        <f t="shared" si="425"/>
        <v>9108916.2369551975</v>
      </c>
      <c r="AB2626" s="55">
        <f t="shared" si="426"/>
        <v>-9712254.5492930785</v>
      </c>
      <c r="AC2626" s="55">
        <f t="shared" si="427"/>
        <v>-603338.31233788095</v>
      </c>
      <c r="AD2626" s="55">
        <f t="shared" si="428"/>
        <v>0</v>
      </c>
      <c r="AE2626" s="14">
        <f t="shared" si="429"/>
        <v>1</v>
      </c>
      <c r="AF2626" s="14">
        <f>PRODUCT($AE$3:$AE2626)</f>
        <v>1.549318229084294</v>
      </c>
      <c r="AG2626" s="120">
        <f>(POWER(AF2626,1/COUNTA($J$3:$J2626))-1)*360/28</f>
        <v>0.10870794921864459</v>
      </c>
    </row>
    <row r="2627" spans="20:33" x14ac:dyDescent="0.25">
      <c r="T2627" s="4">
        <f t="shared" si="430"/>
        <v>0.11244999999999999</v>
      </c>
      <c r="U2627" s="55">
        <f t="shared" si="421"/>
        <v>0</v>
      </c>
      <c r="V2627" s="55">
        <f t="shared" si="422"/>
        <v>0</v>
      </c>
      <c r="Y2627" s="55">
        <f t="shared" si="423"/>
        <v>0</v>
      </c>
      <c r="Z2627" s="55">
        <f t="shared" si="424"/>
        <v>0</v>
      </c>
      <c r="AA2627" s="55">
        <f t="shared" si="425"/>
        <v>9108916.2369551975</v>
      </c>
      <c r="AB2627" s="55">
        <f t="shared" si="426"/>
        <v>-9712254.5492930785</v>
      </c>
      <c r="AC2627" s="55">
        <f t="shared" si="427"/>
        <v>-603338.31233788095</v>
      </c>
      <c r="AD2627" s="55">
        <f t="shared" si="428"/>
        <v>0</v>
      </c>
      <c r="AE2627" s="14">
        <f t="shared" si="429"/>
        <v>1</v>
      </c>
      <c r="AF2627" s="14">
        <f>PRODUCT($AE$3:$AE2627)</f>
        <v>1.549318229084294</v>
      </c>
      <c r="AG2627" s="120">
        <f>(POWER(AF2627,1/COUNTA($J$3:$J2627))-1)*360/28</f>
        <v>0.10870794921864459</v>
      </c>
    </row>
    <row r="2628" spans="20:33" x14ac:dyDescent="0.25">
      <c r="T2628" s="4">
        <f t="shared" si="430"/>
        <v>0.11244999999999999</v>
      </c>
      <c r="U2628" s="55">
        <f t="shared" si="421"/>
        <v>0</v>
      </c>
      <c r="V2628" s="55">
        <f t="shared" si="422"/>
        <v>0</v>
      </c>
      <c r="Y2628" s="55">
        <f t="shared" si="423"/>
        <v>0</v>
      </c>
      <c r="Z2628" s="55">
        <f t="shared" si="424"/>
        <v>0</v>
      </c>
      <c r="AA2628" s="55">
        <f t="shared" si="425"/>
        <v>9108916.2369551975</v>
      </c>
      <c r="AB2628" s="55">
        <f t="shared" si="426"/>
        <v>-9712254.5492930785</v>
      </c>
      <c r="AC2628" s="55">
        <f t="shared" si="427"/>
        <v>-603338.31233788095</v>
      </c>
      <c r="AD2628" s="55">
        <f t="shared" si="428"/>
        <v>0</v>
      </c>
      <c r="AE2628" s="14">
        <f t="shared" si="429"/>
        <v>1</v>
      </c>
      <c r="AF2628" s="14">
        <f>PRODUCT($AE$3:$AE2628)</f>
        <v>1.549318229084294</v>
      </c>
      <c r="AG2628" s="120">
        <f>(POWER(AF2628,1/COUNTA($J$3:$J2628))-1)*360/28</f>
        <v>0.10870794921864459</v>
      </c>
    </row>
    <row r="2629" spans="20:33" x14ac:dyDescent="0.25">
      <c r="T2629" s="4">
        <f t="shared" si="430"/>
        <v>0.11244999999999999</v>
      </c>
      <c r="U2629" s="55">
        <f t="shared" si="421"/>
        <v>0</v>
      </c>
      <c r="V2629" s="55">
        <f t="shared" si="422"/>
        <v>0</v>
      </c>
      <c r="Y2629" s="55">
        <f t="shared" si="423"/>
        <v>0</v>
      </c>
      <c r="Z2629" s="55">
        <f t="shared" si="424"/>
        <v>0</v>
      </c>
      <c r="AA2629" s="55">
        <f t="shared" si="425"/>
        <v>9108916.2369551975</v>
      </c>
      <c r="AB2629" s="55">
        <f t="shared" si="426"/>
        <v>-9712254.5492930785</v>
      </c>
      <c r="AC2629" s="55">
        <f t="shared" si="427"/>
        <v>-603338.31233788095</v>
      </c>
      <c r="AD2629" s="55">
        <f t="shared" si="428"/>
        <v>0</v>
      </c>
      <c r="AE2629" s="14">
        <f t="shared" si="429"/>
        <v>1</v>
      </c>
      <c r="AF2629" s="14">
        <f>PRODUCT($AE$3:$AE2629)</f>
        <v>1.549318229084294</v>
      </c>
      <c r="AG2629" s="120">
        <f>(POWER(AF2629,1/COUNTA($J$3:$J2629))-1)*360/28</f>
        <v>0.10870794921864459</v>
      </c>
    </row>
    <row r="2630" spans="20:33" x14ac:dyDescent="0.25">
      <c r="T2630" s="4">
        <f t="shared" si="430"/>
        <v>0.11244999999999999</v>
      </c>
      <c r="U2630" s="55">
        <f t="shared" si="421"/>
        <v>0</v>
      </c>
      <c r="V2630" s="55">
        <f t="shared" si="422"/>
        <v>0</v>
      </c>
      <c r="Y2630" s="55">
        <f t="shared" si="423"/>
        <v>0</v>
      </c>
      <c r="Z2630" s="55">
        <f t="shared" si="424"/>
        <v>0</v>
      </c>
      <c r="AA2630" s="55">
        <f t="shared" si="425"/>
        <v>9108916.2369551975</v>
      </c>
      <c r="AB2630" s="55">
        <f t="shared" si="426"/>
        <v>-9712254.5492930785</v>
      </c>
      <c r="AC2630" s="55">
        <f t="shared" si="427"/>
        <v>-603338.31233788095</v>
      </c>
      <c r="AD2630" s="55">
        <f t="shared" si="428"/>
        <v>0</v>
      </c>
      <c r="AE2630" s="14">
        <f t="shared" si="429"/>
        <v>1</v>
      </c>
      <c r="AF2630" s="14">
        <f>PRODUCT($AE$3:$AE2630)</f>
        <v>1.549318229084294</v>
      </c>
      <c r="AG2630" s="120">
        <f>(POWER(AF2630,1/COUNTA($J$3:$J2630))-1)*360/28</f>
        <v>0.10870794921864459</v>
      </c>
    </row>
    <row r="2631" spans="20:33" x14ac:dyDescent="0.25">
      <c r="T2631" s="4">
        <f t="shared" si="430"/>
        <v>0.11244999999999999</v>
      </c>
      <c r="U2631" s="55">
        <f t="shared" si="421"/>
        <v>0</v>
      </c>
      <c r="V2631" s="55">
        <f t="shared" si="422"/>
        <v>0</v>
      </c>
      <c r="Y2631" s="55">
        <f t="shared" si="423"/>
        <v>0</v>
      </c>
      <c r="Z2631" s="55">
        <f t="shared" si="424"/>
        <v>0</v>
      </c>
      <c r="AA2631" s="55">
        <f t="shared" si="425"/>
        <v>9108916.2369551975</v>
      </c>
      <c r="AB2631" s="55">
        <f t="shared" si="426"/>
        <v>-9712254.5492930785</v>
      </c>
      <c r="AC2631" s="55">
        <f t="shared" si="427"/>
        <v>-603338.31233788095</v>
      </c>
      <c r="AD2631" s="55">
        <f t="shared" si="428"/>
        <v>0</v>
      </c>
      <c r="AE2631" s="14">
        <f t="shared" si="429"/>
        <v>1</v>
      </c>
      <c r="AF2631" s="14">
        <f>PRODUCT($AE$3:$AE2631)</f>
        <v>1.549318229084294</v>
      </c>
      <c r="AG2631" s="120">
        <f>(POWER(AF2631,1/COUNTA($J$3:$J2631))-1)*360/28</f>
        <v>0.10870794921864459</v>
      </c>
    </row>
    <row r="2632" spans="20:33" x14ac:dyDescent="0.25">
      <c r="T2632" s="4">
        <f t="shared" si="430"/>
        <v>0.11244999999999999</v>
      </c>
      <c r="U2632" s="55">
        <f t="shared" si="421"/>
        <v>0</v>
      </c>
      <c r="V2632" s="55">
        <f t="shared" si="422"/>
        <v>0</v>
      </c>
      <c r="Y2632" s="55">
        <f t="shared" si="423"/>
        <v>0</v>
      </c>
      <c r="Z2632" s="55">
        <f t="shared" si="424"/>
        <v>0</v>
      </c>
      <c r="AA2632" s="55">
        <f t="shared" si="425"/>
        <v>9108916.2369551975</v>
      </c>
      <c r="AB2632" s="55">
        <f t="shared" si="426"/>
        <v>-9712254.5492930785</v>
      </c>
      <c r="AC2632" s="55">
        <f t="shared" si="427"/>
        <v>-603338.31233788095</v>
      </c>
      <c r="AD2632" s="55">
        <f t="shared" si="428"/>
        <v>0</v>
      </c>
      <c r="AE2632" s="14">
        <f t="shared" si="429"/>
        <v>1</v>
      </c>
      <c r="AF2632" s="14">
        <f>PRODUCT($AE$3:$AE2632)</f>
        <v>1.549318229084294</v>
      </c>
      <c r="AG2632" s="120">
        <f>(POWER(AF2632,1/COUNTA($J$3:$J2632))-1)*360/28</f>
        <v>0.10870794921864459</v>
      </c>
    </row>
    <row r="2633" spans="20:33" x14ac:dyDescent="0.25">
      <c r="T2633" s="4">
        <f t="shared" si="430"/>
        <v>0.11244999999999999</v>
      </c>
      <c r="U2633" s="55">
        <f t="shared" si="421"/>
        <v>0</v>
      </c>
      <c r="V2633" s="55">
        <f t="shared" si="422"/>
        <v>0</v>
      </c>
      <c r="Y2633" s="55">
        <f t="shared" si="423"/>
        <v>0</v>
      </c>
      <c r="Z2633" s="55">
        <f t="shared" si="424"/>
        <v>0</v>
      </c>
      <c r="AA2633" s="55">
        <f t="shared" si="425"/>
        <v>9108916.2369551975</v>
      </c>
      <c r="AB2633" s="55">
        <f t="shared" si="426"/>
        <v>-9712254.5492930785</v>
      </c>
      <c r="AC2633" s="55">
        <f t="shared" si="427"/>
        <v>-603338.31233788095</v>
      </c>
      <c r="AD2633" s="55">
        <f t="shared" si="428"/>
        <v>0</v>
      </c>
      <c r="AE2633" s="14">
        <f t="shared" si="429"/>
        <v>1</v>
      </c>
      <c r="AF2633" s="14">
        <f>PRODUCT($AE$3:$AE2633)</f>
        <v>1.549318229084294</v>
      </c>
      <c r="AG2633" s="120">
        <f>(POWER(AF2633,1/COUNTA($J$3:$J2633))-1)*360/28</f>
        <v>0.10870794921864459</v>
      </c>
    </row>
    <row r="2634" spans="20:33" x14ac:dyDescent="0.25">
      <c r="T2634" s="4">
        <f t="shared" si="430"/>
        <v>0.11244999999999999</v>
      </c>
      <c r="U2634" s="55">
        <f t="shared" si="421"/>
        <v>0</v>
      </c>
      <c r="V2634" s="55">
        <f t="shared" si="422"/>
        <v>0</v>
      </c>
      <c r="Y2634" s="55">
        <f t="shared" si="423"/>
        <v>0</v>
      </c>
      <c r="Z2634" s="55">
        <f t="shared" si="424"/>
        <v>0</v>
      </c>
      <c r="AA2634" s="55">
        <f t="shared" si="425"/>
        <v>9108916.2369551975</v>
      </c>
      <c r="AB2634" s="55">
        <f t="shared" si="426"/>
        <v>-9712254.5492930785</v>
      </c>
      <c r="AC2634" s="55">
        <f t="shared" si="427"/>
        <v>-603338.31233788095</v>
      </c>
      <c r="AD2634" s="55">
        <f t="shared" si="428"/>
        <v>0</v>
      </c>
      <c r="AE2634" s="14">
        <f t="shared" si="429"/>
        <v>1</v>
      </c>
      <c r="AF2634" s="14">
        <f>PRODUCT($AE$3:$AE2634)</f>
        <v>1.549318229084294</v>
      </c>
      <c r="AG2634" s="120">
        <f>(POWER(AF2634,1/COUNTA($J$3:$J2634))-1)*360/28</f>
        <v>0.10870794921864459</v>
      </c>
    </row>
    <row r="2635" spans="20:33" x14ac:dyDescent="0.25">
      <c r="T2635" s="4">
        <f t="shared" si="430"/>
        <v>0.11244999999999999</v>
      </c>
      <c r="U2635" s="55">
        <f t="shared" si="421"/>
        <v>0</v>
      </c>
      <c r="V2635" s="55">
        <f t="shared" si="422"/>
        <v>0</v>
      </c>
      <c r="Y2635" s="55">
        <f t="shared" si="423"/>
        <v>0</v>
      </c>
      <c r="Z2635" s="55">
        <f t="shared" si="424"/>
        <v>0</v>
      </c>
      <c r="AA2635" s="55">
        <f t="shared" si="425"/>
        <v>9108916.2369551975</v>
      </c>
      <c r="AB2635" s="55">
        <f t="shared" si="426"/>
        <v>-9712254.5492930785</v>
      </c>
      <c r="AC2635" s="55">
        <f t="shared" si="427"/>
        <v>-603338.31233788095</v>
      </c>
      <c r="AD2635" s="55">
        <f t="shared" si="428"/>
        <v>0</v>
      </c>
      <c r="AE2635" s="14">
        <f t="shared" si="429"/>
        <v>1</v>
      </c>
      <c r="AF2635" s="14">
        <f>PRODUCT($AE$3:$AE2635)</f>
        <v>1.549318229084294</v>
      </c>
      <c r="AG2635" s="120">
        <f>(POWER(AF2635,1/COUNTA($J$3:$J2635))-1)*360/28</f>
        <v>0.10870794921864459</v>
      </c>
    </row>
    <row r="2636" spans="20:33" x14ac:dyDescent="0.25">
      <c r="T2636" s="4">
        <f t="shared" si="430"/>
        <v>0.11244999999999999</v>
      </c>
      <c r="U2636" s="55">
        <f t="shared" si="421"/>
        <v>0</v>
      </c>
      <c r="V2636" s="55">
        <f t="shared" si="422"/>
        <v>0</v>
      </c>
      <c r="Y2636" s="55">
        <f t="shared" si="423"/>
        <v>0</v>
      </c>
      <c r="Z2636" s="55">
        <f t="shared" si="424"/>
        <v>0</v>
      </c>
      <c r="AA2636" s="55">
        <f t="shared" si="425"/>
        <v>9108916.2369551975</v>
      </c>
      <c r="AB2636" s="55">
        <f t="shared" si="426"/>
        <v>-9712254.5492930785</v>
      </c>
      <c r="AC2636" s="55">
        <f t="shared" si="427"/>
        <v>-603338.31233788095</v>
      </c>
      <c r="AD2636" s="55">
        <f t="shared" si="428"/>
        <v>0</v>
      </c>
      <c r="AE2636" s="14">
        <f t="shared" si="429"/>
        <v>1</v>
      </c>
      <c r="AF2636" s="14">
        <f>PRODUCT($AE$3:$AE2636)</f>
        <v>1.549318229084294</v>
      </c>
      <c r="AG2636" s="120">
        <f>(POWER(AF2636,1/COUNTA($J$3:$J2636))-1)*360/28</f>
        <v>0.10870794921864459</v>
      </c>
    </row>
    <row r="2637" spans="20:33" x14ac:dyDescent="0.25">
      <c r="T2637" s="4">
        <f t="shared" si="430"/>
        <v>0.11244999999999999</v>
      </c>
      <c r="U2637" s="55">
        <f t="shared" si="421"/>
        <v>0</v>
      </c>
      <c r="V2637" s="55">
        <f t="shared" si="422"/>
        <v>0</v>
      </c>
      <c r="Y2637" s="55">
        <f t="shared" si="423"/>
        <v>0</v>
      </c>
      <c r="Z2637" s="55">
        <f t="shared" si="424"/>
        <v>0</v>
      </c>
      <c r="AA2637" s="55">
        <f t="shared" si="425"/>
        <v>9108916.2369551975</v>
      </c>
      <c r="AB2637" s="55">
        <f t="shared" si="426"/>
        <v>-9712254.5492930785</v>
      </c>
      <c r="AC2637" s="55">
        <f t="shared" si="427"/>
        <v>-603338.31233788095</v>
      </c>
      <c r="AD2637" s="55">
        <f t="shared" si="428"/>
        <v>0</v>
      </c>
      <c r="AE2637" s="14">
        <f t="shared" si="429"/>
        <v>1</v>
      </c>
      <c r="AF2637" s="14">
        <f>PRODUCT($AE$3:$AE2637)</f>
        <v>1.549318229084294</v>
      </c>
      <c r="AG2637" s="120">
        <f>(POWER(AF2637,1/COUNTA($J$3:$J2637))-1)*360/28</f>
        <v>0.10870794921864459</v>
      </c>
    </row>
    <row r="2638" spans="20:33" x14ac:dyDescent="0.25">
      <c r="T2638" s="4">
        <f t="shared" si="430"/>
        <v>0.11244999999999999</v>
      </c>
      <c r="U2638" s="55">
        <f t="shared" si="421"/>
        <v>0</v>
      </c>
      <c r="V2638" s="55">
        <f t="shared" si="422"/>
        <v>0</v>
      </c>
      <c r="Y2638" s="55">
        <f t="shared" si="423"/>
        <v>0</v>
      </c>
      <c r="Z2638" s="55">
        <f t="shared" si="424"/>
        <v>0</v>
      </c>
      <c r="AA2638" s="55">
        <f t="shared" si="425"/>
        <v>9108916.2369551975</v>
      </c>
      <c r="AB2638" s="55">
        <f t="shared" si="426"/>
        <v>-9712254.5492930785</v>
      </c>
      <c r="AC2638" s="55">
        <f t="shared" si="427"/>
        <v>-603338.31233788095</v>
      </c>
      <c r="AD2638" s="55">
        <f t="shared" si="428"/>
        <v>0</v>
      </c>
      <c r="AE2638" s="14">
        <f t="shared" si="429"/>
        <v>1</v>
      </c>
      <c r="AF2638" s="14">
        <f>PRODUCT($AE$3:$AE2638)</f>
        <v>1.549318229084294</v>
      </c>
      <c r="AG2638" s="120">
        <f>(POWER(AF2638,1/COUNTA($J$3:$J2638))-1)*360/28</f>
        <v>0.10870794921864459</v>
      </c>
    </row>
    <row r="2639" spans="20:33" x14ac:dyDescent="0.25">
      <c r="T2639" s="4">
        <f t="shared" si="430"/>
        <v>0.11244999999999999</v>
      </c>
      <c r="U2639" s="55">
        <f t="shared" si="421"/>
        <v>0</v>
      </c>
      <c r="V2639" s="55">
        <f t="shared" si="422"/>
        <v>0</v>
      </c>
      <c r="Y2639" s="55">
        <f t="shared" si="423"/>
        <v>0</v>
      </c>
      <c r="Z2639" s="55">
        <f t="shared" si="424"/>
        <v>0</v>
      </c>
      <c r="AA2639" s="55">
        <f t="shared" si="425"/>
        <v>9108916.2369551975</v>
      </c>
      <c r="AB2639" s="55">
        <f t="shared" si="426"/>
        <v>-9712254.5492930785</v>
      </c>
      <c r="AC2639" s="55">
        <f t="shared" si="427"/>
        <v>-603338.31233788095</v>
      </c>
      <c r="AD2639" s="55">
        <f t="shared" si="428"/>
        <v>0</v>
      </c>
      <c r="AE2639" s="14">
        <f t="shared" si="429"/>
        <v>1</v>
      </c>
      <c r="AF2639" s="14">
        <f>PRODUCT($AE$3:$AE2639)</f>
        <v>1.549318229084294</v>
      </c>
      <c r="AG2639" s="120">
        <f>(POWER(AF2639,1/COUNTA($J$3:$J2639))-1)*360/28</f>
        <v>0.10870794921864459</v>
      </c>
    </row>
    <row r="2640" spans="20:33" x14ac:dyDescent="0.25">
      <c r="T2640" s="4">
        <f t="shared" si="430"/>
        <v>0.11244999999999999</v>
      </c>
      <c r="U2640" s="55">
        <f t="shared" si="421"/>
        <v>0</v>
      </c>
      <c r="V2640" s="55">
        <f t="shared" si="422"/>
        <v>0</v>
      </c>
      <c r="Y2640" s="55">
        <f t="shared" si="423"/>
        <v>0</v>
      </c>
      <c r="Z2640" s="55">
        <f t="shared" si="424"/>
        <v>0</v>
      </c>
      <c r="AA2640" s="55">
        <f t="shared" si="425"/>
        <v>9108916.2369551975</v>
      </c>
      <c r="AB2640" s="55">
        <f t="shared" si="426"/>
        <v>-9712254.5492930785</v>
      </c>
      <c r="AC2640" s="55">
        <f t="shared" si="427"/>
        <v>-603338.31233788095</v>
      </c>
      <c r="AD2640" s="55">
        <f t="shared" si="428"/>
        <v>0</v>
      </c>
      <c r="AE2640" s="14">
        <f t="shared" si="429"/>
        <v>1</v>
      </c>
      <c r="AF2640" s="14">
        <f>PRODUCT($AE$3:$AE2640)</f>
        <v>1.549318229084294</v>
      </c>
      <c r="AG2640" s="120">
        <f>(POWER(AF2640,1/COUNTA($J$3:$J2640))-1)*360/28</f>
        <v>0.10870794921864459</v>
      </c>
    </row>
    <row r="2641" spans="20:33" x14ac:dyDescent="0.25">
      <c r="T2641" s="4">
        <f t="shared" si="430"/>
        <v>0.11244999999999999</v>
      </c>
      <c r="U2641" s="55">
        <f t="shared" si="421"/>
        <v>0</v>
      </c>
      <c r="V2641" s="55">
        <f t="shared" si="422"/>
        <v>0</v>
      </c>
      <c r="Y2641" s="55">
        <f t="shared" si="423"/>
        <v>0</v>
      </c>
      <c r="Z2641" s="55">
        <f t="shared" si="424"/>
        <v>0</v>
      </c>
      <c r="AA2641" s="55">
        <f t="shared" si="425"/>
        <v>9108916.2369551975</v>
      </c>
      <c r="AB2641" s="55">
        <f t="shared" si="426"/>
        <v>-9712254.5492930785</v>
      </c>
      <c r="AC2641" s="55">
        <f t="shared" si="427"/>
        <v>-603338.31233788095</v>
      </c>
      <c r="AD2641" s="55">
        <f t="shared" si="428"/>
        <v>0</v>
      </c>
      <c r="AE2641" s="14">
        <f t="shared" si="429"/>
        <v>1</v>
      </c>
      <c r="AF2641" s="14">
        <f>PRODUCT($AE$3:$AE2641)</f>
        <v>1.549318229084294</v>
      </c>
      <c r="AG2641" s="120">
        <f>(POWER(AF2641,1/COUNTA($J$3:$J2641))-1)*360/28</f>
        <v>0.10870794921864459</v>
      </c>
    </row>
    <row r="2642" spans="20:33" x14ac:dyDescent="0.25">
      <c r="T2642" s="4">
        <f t="shared" si="430"/>
        <v>0.11244999999999999</v>
      </c>
      <c r="U2642" s="55">
        <f t="shared" si="421"/>
        <v>0</v>
      </c>
      <c r="V2642" s="55">
        <f t="shared" si="422"/>
        <v>0</v>
      </c>
      <c r="Y2642" s="55">
        <f t="shared" si="423"/>
        <v>0</v>
      </c>
      <c r="Z2642" s="55">
        <f t="shared" si="424"/>
        <v>0</v>
      </c>
      <c r="AA2642" s="55">
        <f t="shared" si="425"/>
        <v>9108916.2369551975</v>
      </c>
      <c r="AB2642" s="55">
        <f t="shared" si="426"/>
        <v>-9712254.5492930785</v>
      </c>
      <c r="AC2642" s="55">
        <f t="shared" si="427"/>
        <v>-603338.31233788095</v>
      </c>
      <c r="AD2642" s="55">
        <f t="shared" si="428"/>
        <v>0</v>
      </c>
      <c r="AE2642" s="14">
        <f t="shared" si="429"/>
        <v>1</v>
      </c>
      <c r="AF2642" s="14">
        <f>PRODUCT($AE$3:$AE2642)</f>
        <v>1.549318229084294</v>
      </c>
      <c r="AG2642" s="120">
        <f>(POWER(AF2642,1/COUNTA($J$3:$J2642))-1)*360/28</f>
        <v>0.10870794921864459</v>
      </c>
    </row>
    <row r="2643" spans="20:33" x14ac:dyDescent="0.25">
      <c r="T2643" s="4">
        <f t="shared" si="430"/>
        <v>0.11244999999999999</v>
      </c>
      <c r="U2643" s="55">
        <f t="shared" si="421"/>
        <v>0</v>
      </c>
      <c r="V2643" s="55">
        <f t="shared" si="422"/>
        <v>0</v>
      </c>
      <c r="Y2643" s="55">
        <f t="shared" si="423"/>
        <v>0</v>
      </c>
      <c r="Z2643" s="55">
        <f t="shared" si="424"/>
        <v>0</v>
      </c>
      <c r="AA2643" s="55">
        <f t="shared" si="425"/>
        <v>9108916.2369551975</v>
      </c>
      <c r="AB2643" s="55">
        <f t="shared" si="426"/>
        <v>-9712254.5492930785</v>
      </c>
      <c r="AC2643" s="55">
        <f t="shared" si="427"/>
        <v>-603338.31233788095</v>
      </c>
      <c r="AD2643" s="55">
        <f t="shared" si="428"/>
        <v>0</v>
      </c>
      <c r="AE2643" s="14">
        <f t="shared" si="429"/>
        <v>1</v>
      </c>
      <c r="AF2643" s="14">
        <f>PRODUCT($AE$3:$AE2643)</f>
        <v>1.549318229084294</v>
      </c>
      <c r="AG2643" s="120">
        <f>(POWER(AF2643,1/COUNTA($J$3:$J2643))-1)*360/28</f>
        <v>0.10870794921864459</v>
      </c>
    </row>
    <row r="2644" spans="20:33" x14ac:dyDescent="0.25">
      <c r="T2644" s="4">
        <f t="shared" si="430"/>
        <v>0.11244999999999999</v>
      </c>
      <c r="U2644" s="55">
        <f t="shared" si="421"/>
        <v>0</v>
      </c>
      <c r="V2644" s="55">
        <f t="shared" si="422"/>
        <v>0</v>
      </c>
      <c r="Y2644" s="55">
        <f t="shared" si="423"/>
        <v>0</v>
      </c>
      <c r="Z2644" s="55">
        <f t="shared" si="424"/>
        <v>0</v>
      </c>
      <c r="AA2644" s="55">
        <f t="shared" si="425"/>
        <v>9108916.2369551975</v>
      </c>
      <c r="AB2644" s="55">
        <f t="shared" si="426"/>
        <v>-9712254.5492930785</v>
      </c>
      <c r="AC2644" s="55">
        <f t="shared" si="427"/>
        <v>-603338.31233788095</v>
      </c>
      <c r="AD2644" s="55">
        <f t="shared" si="428"/>
        <v>0</v>
      </c>
      <c r="AE2644" s="14">
        <f t="shared" si="429"/>
        <v>1</v>
      </c>
      <c r="AF2644" s="14">
        <f>PRODUCT($AE$3:$AE2644)</f>
        <v>1.549318229084294</v>
      </c>
      <c r="AG2644" s="120">
        <f>(POWER(AF2644,1/COUNTA($J$3:$J2644))-1)*360/28</f>
        <v>0.10870794921864459</v>
      </c>
    </row>
    <row r="2645" spans="20:33" x14ac:dyDescent="0.25">
      <c r="T2645" s="4">
        <f t="shared" si="430"/>
        <v>0.11244999999999999</v>
      </c>
      <c r="U2645" s="55">
        <f t="shared" si="421"/>
        <v>0</v>
      </c>
      <c r="V2645" s="55">
        <f t="shared" si="422"/>
        <v>0</v>
      </c>
      <c r="Y2645" s="55">
        <f t="shared" si="423"/>
        <v>0</v>
      </c>
      <c r="Z2645" s="55">
        <f t="shared" si="424"/>
        <v>0</v>
      </c>
      <c r="AA2645" s="55">
        <f t="shared" si="425"/>
        <v>9108916.2369551975</v>
      </c>
      <c r="AB2645" s="55">
        <f t="shared" si="426"/>
        <v>-9712254.5492930785</v>
      </c>
      <c r="AC2645" s="55">
        <f t="shared" si="427"/>
        <v>-603338.31233788095</v>
      </c>
      <c r="AD2645" s="55">
        <f t="shared" si="428"/>
        <v>0</v>
      </c>
      <c r="AE2645" s="14">
        <f t="shared" si="429"/>
        <v>1</v>
      </c>
      <c r="AF2645" s="14">
        <f>PRODUCT($AE$3:$AE2645)</f>
        <v>1.549318229084294</v>
      </c>
      <c r="AG2645" s="120">
        <f>(POWER(AF2645,1/COUNTA($J$3:$J2645))-1)*360/28</f>
        <v>0.10870794921864459</v>
      </c>
    </row>
    <row r="2646" spans="20:33" x14ac:dyDescent="0.25">
      <c r="T2646" s="4">
        <f t="shared" si="430"/>
        <v>0.11244999999999999</v>
      </c>
      <c r="U2646" s="55">
        <f t="shared" si="421"/>
        <v>0</v>
      </c>
      <c r="V2646" s="55">
        <f t="shared" si="422"/>
        <v>0</v>
      </c>
      <c r="Y2646" s="55">
        <f t="shared" si="423"/>
        <v>0</v>
      </c>
      <c r="Z2646" s="55">
        <f t="shared" si="424"/>
        <v>0</v>
      </c>
      <c r="AA2646" s="55">
        <f t="shared" si="425"/>
        <v>9108916.2369551975</v>
      </c>
      <c r="AB2646" s="55">
        <f t="shared" si="426"/>
        <v>-9712254.5492930785</v>
      </c>
      <c r="AC2646" s="55">
        <f t="shared" si="427"/>
        <v>-603338.31233788095</v>
      </c>
      <c r="AD2646" s="55">
        <f t="shared" si="428"/>
        <v>0</v>
      </c>
      <c r="AE2646" s="14">
        <f t="shared" si="429"/>
        <v>1</v>
      </c>
      <c r="AF2646" s="14">
        <f>PRODUCT($AE$3:$AE2646)</f>
        <v>1.549318229084294</v>
      </c>
      <c r="AG2646" s="120">
        <f>(POWER(AF2646,1/COUNTA($J$3:$J2646))-1)*360/28</f>
        <v>0.10870794921864459</v>
      </c>
    </row>
    <row r="2647" spans="20:33" x14ac:dyDescent="0.25">
      <c r="T2647" s="4">
        <f t="shared" si="430"/>
        <v>0.11244999999999999</v>
      </c>
      <c r="U2647" s="55">
        <f t="shared" si="421"/>
        <v>0</v>
      </c>
      <c r="V2647" s="55">
        <f t="shared" si="422"/>
        <v>0</v>
      </c>
      <c r="Y2647" s="55">
        <f t="shared" si="423"/>
        <v>0</v>
      </c>
      <c r="Z2647" s="55">
        <f t="shared" si="424"/>
        <v>0</v>
      </c>
      <c r="AA2647" s="55">
        <f t="shared" si="425"/>
        <v>9108916.2369551975</v>
      </c>
      <c r="AB2647" s="55">
        <f t="shared" si="426"/>
        <v>-9712254.5492930785</v>
      </c>
      <c r="AC2647" s="55">
        <f t="shared" si="427"/>
        <v>-603338.31233788095</v>
      </c>
      <c r="AD2647" s="55">
        <f t="shared" si="428"/>
        <v>0</v>
      </c>
      <c r="AE2647" s="14">
        <f t="shared" si="429"/>
        <v>1</v>
      </c>
      <c r="AF2647" s="14">
        <f>PRODUCT($AE$3:$AE2647)</f>
        <v>1.549318229084294</v>
      </c>
      <c r="AG2647" s="120">
        <f>(POWER(AF2647,1/COUNTA($J$3:$J2647))-1)*360/28</f>
        <v>0.10870794921864459</v>
      </c>
    </row>
    <row r="2648" spans="20:33" x14ac:dyDescent="0.25">
      <c r="T2648" s="4">
        <f t="shared" si="430"/>
        <v>0.11244999999999999</v>
      </c>
      <c r="U2648" s="55">
        <f t="shared" si="421"/>
        <v>0</v>
      </c>
      <c r="V2648" s="55">
        <f t="shared" si="422"/>
        <v>0</v>
      </c>
      <c r="Y2648" s="55">
        <f t="shared" si="423"/>
        <v>0</v>
      </c>
      <c r="Z2648" s="55">
        <f t="shared" si="424"/>
        <v>0</v>
      </c>
      <c r="AA2648" s="55">
        <f t="shared" si="425"/>
        <v>9108916.2369551975</v>
      </c>
      <c r="AB2648" s="55">
        <f t="shared" si="426"/>
        <v>-9712254.5492930785</v>
      </c>
      <c r="AC2648" s="55">
        <f t="shared" si="427"/>
        <v>-603338.31233788095</v>
      </c>
      <c r="AD2648" s="55">
        <f t="shared" si="428"/>
        <v>0</v>
      </c>
      <c r="AE2648" s="14">
        <f t="shared" si="429"/>
        <v>1</v>
      </c>
      <c r="AF2648" s="14">
        <f>PRODUCT($AE$3:$AE2648)</f>
        <v>1.549318229084294</v>
      </c>
      <c r="AG2648" s="120">
        <f>(POWER(AF2648,1/COUNTA($J$3:$J2648))-1)*360/28</f>
        <v>0.10870794921864459</v>
      </c>
    </row>
    <row r="2649" spans="20:33" x14ac:dyDescent="0.25">
      <c r="T2649" s="4">
        <f t="shared" si="430"/>
        <v>0.11244999999999999</v>
      </c>
      <c r="U2649" s="55">
        <f t="shared" si="421"/>
        <v>0</v>
      </c>
      <c r="V2649" s="55">
        <f t="shared" si="422"/>
        <v>0</v>
      </c>
      <c r="Y2649" s="55">
        <f t="shared" si="423"/>
        <v>0</v>
      </c>
      <c r="Z2649" s="55">
        <f t="shared" si="424"/>
        <v>0</v>
      </c>
      <c r="AA2649" s="55">
        <f t="shared" si="425"/>
        <v>9108916.2369551975</v>
      </c>
      <c r="AB2649" s="55">
        <f t="shared" si="426"/>
        <v>-9712254.5492930785</v>
      </c>
      <c r="AC2649" s="55">
        <f t="shared" si="427"/>
        <v>-603338.31233788095</v>
      </c>
      <c r="AD2649" s="55">
        <f t="shared" si="428"/>
        <v>0</v>
      </c>
      <c r="AE2649" s="14">
        <f t="shared" si="429"/>
        <v>1</v>
      </c>
      <c r="AF2649" s="14">
        <f>PRODUCT($AE$3:$AE2649)</f>
        <v>1.549318229084294</v>
      </c>
      <c r="AG2649" s="120">
        <f>(POWER(AF2649,1/COUNTA($J$3:$J2649))-1)*360/28</f>
        <v>0.10870794921864459</v>
      </c>
    </row>
    <row r="2650" spans="20:33" x14ac:dyDescent="0.25">
      <c r="T2650" s="4">
        <f t="shared" si="430"/>
        <v>0.11244999999999999</v>
      </c>
      <c r="U2650" s="55">
        <f t="shared" si="421"/>
        <v>0</v>
      </c>
      <c r="V2650" s="55">
        <f t="shared" si="422"/>
        <v>0</v>
      </c>
      <c r="Y2650" s="55">
        <f t="shared" si="423"/>
        <v>0</v>
      </c>
      <c r="Z2650" s="55">
        <f t="shared" si="424"/>
        <v>0</v>
      </c>
      <c r="AA2650" s="55">
        <f t="shared" si="425"/>
        <v>9108916.2369551975</v>
      </c>
      <c r="AB2650" s="55">
        <f t="shared" si="426"/>
        <v>-9712254.5492930785</v>
      </c>
      <c r="AC2650" s="55">
        <f t="shared" si="427"/>
        <v>-603338.31233788095</v>
      </c>
      <c r="AD2650" s="55">
        <f t="shared" si="428"/>
        <v>0</v>
      </c>
      <c r="AE2650" s="14">
        <f t="shared" si="429"/>
        <v>1</v>
      </c>
      <c r="AF2650" s="14">
        <f>PRODUCT($AE$3:$AE2650)</f>
        <v>1.549318229084294</v>
      </c>
      <c r="AG2650" s="120">
        <f>(POWER(AF2650,1/COUNTA($J$3:$J2650))-1)*360/28</f>
        <v>0.10870794921864459</v>
      </c>
    </row>
    <row r="2651" spans="20:33" x14ac:dyDescent="0.25">
      <c r="T2651" s="4">
        <f t="shared" si="430"/>
        <v>0.11244999999999999</v>
      </c>
      <c r="U2651" s="55">
        <f t="shared" si="421"/>
        <v>0</v>
      </c>
      <c r="V2651" s="55">
        <f t="shared" si="422"/>
        <v>0</v>
      </c>
      <c r="Y2651" s="55">
        <f t="shared" si="423"/>
        <v>0</v>
      </c>
      <c r="Z2651" s="55">
        <f t="shared" si="424"/>
        <v>0</v>
      </c>
      <c r="AA2651" s="55">
        <f t="shared" si="425"/>
        <v>9108916.2369551975</v>
      </c>
      <c r="AB2651" s="55">
        <f t="shared" si="426"/>
        <v>-9712254.5492930785</v>
      </c>
      <c r="AC2651" s="55">
        <f t="shared" si="427"/>
        <v>-603338.31233788095</v>
      </c>
      <c r="AD2651" s="55">
        <f t="shared" si="428"/>
        <v>0</v>
      </c>
      <c r="AE2651" s="14">
        <f t="shared" si="429"/>
        <v>1</v>
      </c>
      <c r="AF2651" s="14">
        <f>PRODUCT($AE$3:$AE2651)</f>
        <v>1.549318229084294</v>
      </c>
      <c r="AG2651" s="120">
        <f>(POWER(AF2651,1/COUNTA($J$3:$J2651))-1)*360/28</f>
        <v>0.10870794921864459</v>
      </c>
    </row>
    <row r="2652" spans="20:33" x14ac:dyDescent="0.25">
      <c r="T2652" s="4">
        <f t="shared" si="430"/>
        <v>0.11244999999999999</v>
      </c>
      <c r="U2652" s="55">
        <f t="shared" si="421"/>
        <v>0</v>
      </c>
      <c r="V2652" s="55">
        <f t="shared" si="422"/>
        <v>0</v>
      </c>
      <c r="Y2652" s="55">
        <f t="shared" si="423"/>
        <v>0</v>
      </c>
      <c r="Z2652" s="55">
        <f t="shared" si="424"/>
        <v>0</v>
      </c>
      <c r="AA2652" s="55">
        <f t="shared" si="425"/>
        <v>9108916.2369551975</v>
      </c>
      <c r="AB2652" s="55">
        <f t="shared" si="426"/>
        <v>-9712254.5492930785</v>
      </c>
      <c r="AC2652" s="55">
        <f t="shared" si="427"/>
        <v>-603338.31233788095</v>
      </c>
      <c r="AD2652" s="55">
        <f t="shared" si="428"/>
        <v>0</v>
      </c>
      <c r="AE2652" s="14">
        <f t="shared" si="429"/>
        <v>1</v>
      </c>
      <c r="AF2652" s="14">
        <f>PRODUCT($AE$3:$AE2652)</f>
        <v>1.549318229084294</v>
      </c>
      <c r="AG2652" s="120">
        <f>(POWER(AF2652,1/COUNTA($J$3:$J2652))-1)*360/28</f>
        <v>0.10870794921864459</v>
      </c>
    </row>
    <row r="2653" spans="20:33" x14ac:dyDescent="0.25">
      <c r="T2653" s="4">
        <f t="shared" si="430"/>
        <v>0.11244999999999999</v>
      </c>
      <c r="U2653" s="55">
        <f t="shared" si="421"/>
        <v>0</v>
      </c>
      <c r="V2653" s="55">
        <f t="shared" si="422"/>
        <v>0</v>
      </c>
      <c r="Y2653" s="55">
        <f t="shared" si="423"/>
        <v>0</v>
      </c>
      <c r="Z2653" s="55">
        <f t="shared" si="424"/>
        <v>0</v>
      </c>
      <c r="AA2653" s="55">
        <f t="shared" si="425"/>
        <v>9108916.2369551975</v>
      </c>
      <c r="AB2653" s="55">
        <f t="shared" si="426"/>
        <v>-9712254.5492930785</v>
      </c>
      <c r="AC2653" s="55">
        <f t="shared" si="427"/>
        <v>-603338.31233788095</v>
      </c>
      <c r="AD2653" s="55">
        <f t="shared" si="428"/>
        <v>0</v>
      </c>
      <c r="AE2653" s="14">
        <f t="shared" si="429"/>
        <v>1</v>
      </c>
      <c r="AF2653" s="14">
        <f>PRODUCT($AE$3:$AE2653)</f>
        <v>1.549318229084294</v>
      </c>
      <c r="AG2653" s="120">
        <f>(POWER(AF2653,1/COUNTA($J$3:$J2653))-1)*360/28</f>
        <v>0.10870794921864459</v>
      </c>
    </row>
    <row r="2654" spans="20:33" x14ac:dyDescent="0.25">
      <c r="T2654" s="4">
        <f t="shared" si="430"/>
        <v>0.11244999999999999</v>
      </c>
      <c r="U2654" s="55">
        <f t="shared" si="421"/>
        <v>0</v>
      </c>
      <c r="V2654" s="55">
        <f t="shared" si="422"/>
        <v>0</v>
      </c>
      <c r="Y2654" s="55">
        <f t="shared" si="423"/>
        <v>0</v>
      </c>
      <c r="Z2654" s="55">
        <f t="shared" si="424"/>
        <v>0</v>
      </c>
      <c r="AA2654" s="55">
        <f t="shared" si="425"/>
        <v>9108916.2369551975</v>
      </c>
      <c r="AB2654" s="55">
        <f t="shared" si="426"/>
        <v>-9712254.5492930785</v>
      </c>
      <c r="AC2654" s="55">
        <f t="shared" si="427"/>
        <v>-603338.31233788095</v>
      </c>
      <c r="AD2654" s="55">
        <f t="shared" si="428"/>
        <v>0</v>
      </c>
      <c r="AE2654" s="14">
        <f t="shared" si="429"/>
        <v>1</v>
      </c>
      <c r="AF2654" s="14">
        <f>PRODUCT($AE$3:$AE2654)</f>
        <v>1.549318229084294</v>
      </c>
      <c r="AG2654" s="120">
        <f>(POWER(AF2654,1/COUNTA($J$3:$J2654))-1)*360/28</f>
        <v>0.10870794921864459</v>
      </c>
    </row>
    <row r="2655" spans="20:33" x14ac:dyDescent="0.25">
      <c r="T2655" s="4">
        <f t="shared" si="430"/>
        <v>0.11244999999999999</v>
      </c>
      <c r="U2655" s="55">
        <f t="shared" si="421"/>
        <v>0</v>
      </c>
      <c r="V2655" s="55">
        <f t="shared" si="422"/>
        <v>0</v>
      </c>
      <c r="Y2655" s="55">
        <f t="shared" si="423"/>
        <v>0</v>
      </c>
      <c r="Z2655" s="55">
        <f t="shared" si="424"/>
        <v>0</v>
      </c>
      <c r="AA2655" s="55">
        <f t="shared" si="425"/>
        <v>9108916.2369551975</v>
      </c>
      <c r="AB2655" s="55">
        <f t="shared" si="426"/>
        <v>-9712254.5492930785</v>
      </c>
      <c r="AC2655" s="55">
        <f t="shared" si="427"/>
        <v>-603338.31233788095</v>
      </c>
      <c r="AD2655" s="55">
        <f t="shared" si="428"/>
        <v>0</v>
      </c>
      <c r="AE2655" s="14">
        <f t="shared" si="429"/>
        <v>1</v>
      </c>
      <c r="AF2655" s="14">
        <f>PRODUCT($AE$3:$AE2655)</f>
        <v>1.549318229084294</v>
      </c>
      <c r="AG2655" s="120">
        <f>(POWER(AF2655,1/COUNTA($J$3:$J2655))-1)*360/28</f>
        <v>0.10870794921864459</v>
      </c>
    </row>
    <row r="2656" spans="20:33" x14ac:dyDescent="0.25">
      <c r="T2656" s="4">
        <f t="shared" si="430"/>
        <v>0.11244999999999999</v>
      </c>
      <c r="U2656" s="55">
        <f t="shared" si="421"/>
        <v>0</v>
      </c>
      <c r="V2656" s="55">
        <f t="shared" si="422"/>
        <v>0</v>
      </c>
      <c r="Y2656" s="55">
        <f t="shared" si="423"/>
        <v>0</v>
      </c>
      <c r="Z2656" s="55">
        <f t="shared" si="424"/>
        <v>0</v>
      </c>
      <c r="AA2656" s="55">
        <f t="shared" si="425"/>
        <v>9108916.2369551975</v>
      </c>
      <c r="AB2656" s="55">
        <f t="shared" si="426"/>
        <v>-9712254.5492930785</v>
      </c>
      <c r="AC2656" s="55">
        <f t="shared" si="427"/>
        <v>-603338.31233788095</v>
      </c>
      <c r="AD2656" s="55">
        <f t="shared" si="428"/>
        <v>0</v>
      </c>
      <c r="AE2656" s="14">
        <f t="shared" si="429"/>
        <v>1</v>
      </c>
      <c r="AF2656" s="14">
        <f>PRODUCT($AE$3:$AE2656)</f>
        <v>1.549318229084294</v>
      </c>
      <c r="AG2656" s="120">
        <f>(POWER(AF2656,1/COUNTA($J$3:$J2656))-1)*360/28</f>
        <v>0.10870794921864459</v>
      </c>
    </row>
    <row r="2657" spans="20:33" x14ac:dyDescent="0.25">
      <c r="T2657" s="4">
        <f t="shared" si="430"/>
        <v>0.11244999999999999</v>
      </c>
      <c r="U2657" s="55">
        <f t="shared" si="421"/>
        <v>0</v>
      </c>
      <c r="V2657" s="55">
        <f t="shared" si="422"/>
        <v>0</v>
      </c>
      <c r="Y2657" s="55">
        <f t="shared" si="423"/>
        <v>0</v>
      </c>
      <c r="Z2657" s="55">
        <f t="shared" si="424"/>
        <v>0</v>
      </c>
      <c r="AA2657" s="55">
        <f t="shared" si="425"/>
        <v>9108916.2369551975</v>
      </c>
      <c r="AB2657" s="55">
        <f t="shared" si="426"/>
        <v>-9712254.5492930785</v>
      </c>
      <c r="AC2657" s="55">
        <f t="shared" si="427"/>
        <v>-603338.31233788095</v>
      </c>
      <c r="AD2657" s="55">
        <f t="shared" si="428"/>
        <v>0</v>
      </c>
      <c r="AE2657" s="14">
        <f t="shared" si="429"/>
        <v>1</v>
      </c>
      <c r="AF2657" s="14">
        <f>PRODUCT($AE$3:$AE2657)</f>
        <v>1.549318229084294</v>
      </c>
      <c r="AG2657" s="120">
        <f>(POWER(AF2657,1/COUNTA($J$3:$J2657))-1)*360/28</f>
        <v>0.10870794921864459</v>
      </c>
    </row>
    <row r="2658" spans="20:33" x14ac:dyDescent="0.25">
      <c r="T2658" s="4">
        <f t="shared" si="430"/>
        <v>0.11244999999999999</v>
      </c>
      <c r="U2658" s="55">
        <f t="shared" ref="U2658:U2721" si="431">(-1*S2658)*T2658*Q2658/360</f>
        <v>0</v>
      </c>
      <c r="V2658" s="55">
        <f t="shared" ref="V2658:V2721" si="432">+N2658+U2658</f>
        <v>0</v>
      </c>
      <c r="Y2658" s="55">
        <f t="shared" ref="Y2658:Y2721" si="433">+P2658*X2658</f>
        <v>0</v>
      </c>
      <c r="Z2658" s="55">
        <f t="shared" ref="Z2658:Z2721" si="434">+S2658*$Z$2*$Q2658/360</f>
        <v>0</v>
      </c>
      <c r="AA2658" s="55">
        <f t="shared" ref="AA2658:AA2721" si="435">+AA2657*(1+$Z$2*$Q2658/360)+Z2658</f>
        <v>9108916.2369551975</v>
      </c>
      <c r="AB2658" s="55">
        <f t="shared" ref="AB2658:AB2721" si="436">+AB2657*(1+$W2658*$Q2658/360)+O2658</f>
        <v>-9712254.5492930785</v>
      </c>
      <c r="AC2658" s="55">
        <f t="shared" ref="AC2658:AC2721" si="437">+AA2658+AB2658</f>
        <v>-603338.31233788095</v>
      </c>
      <c r="AD2658" s="55">
        <f t="shared" ref="AD2658:AD2721" si="438">+AC2658*X2658</f>
        <v>0</v>
      </c>
      <c r="AE2658" s="14">
        <f t="shared" ref="AE2658:AE2721" si="439">+(1+W2658*Q2658/360)</f>
        <v>1</v>
      </c>
      <c r="AF2658" s="14">
        <f>PRODUCT($AE$3:$AE2658)</f>
        <v>1.549318229084294</v>
      </c>
      <c r="AG2658" s="120">
        <f>(POWER(AF2658,1/COUNTA($J$3:$J2658))-1)*360/28</f>
        <v>0.10870794921864459</v>
      </c>
    </row>
    <row r="2659" spans="20:33" x14ac:dyDescent="0.25">
      <c r="T2659" s="4">
        <f t="shared" si="430"/>
        <v>0.11244999999999999</v>
      </c>
      <c r="U2659" s="55">
        <f t="shared" si="431"/>
        <v>0</v>
      </c>
      <c r="V2659" s="55">
        <f t="shared" si="432"/>
        <v>0</v>
      </c>
      <c r="Y2659" s="55">
        <f t="shared" si="433"/>
        <v>0</v>
      </c>
      <c r="Z2659" s="55">
        <f t="shared" si="434"/>
        <v>0</v>
      </c>
      <c r="AA2659" s="55">
        <f t="shared" si="435"/>
        <v>9108916.2369551975</v>
      </c>
      <c r="AB2659" s="55">
        <f t="shared" si="436"/>
        <v>-9712254.5492930785</v>
      </c>
      <c r="AC2659" s="55">
        <f t="shared" si="437"/>
        <v>-603338.31233788095</v>
      </c>
      <c r="AD2659" s="55">
        <f t="shared" si="438"/>
        <v>0</v>
      </c>
      <c r="AE2659" s="14">
        <f t="shared" si="439"/>
        <v>1</v>
      </c>
      <c r="AF2659" s="14">
        <f>PRODUCT($AE$3:$AE2659)</f>
        <v>1.549318229084294</v>
      </c>
      <c r="AG2659" s="120">
        <f>(POWER(AF2659,1/COUNTA($J$3:$J2659))-1)*360/28</f>
        <v>0.10870794921864459</v>
      </c>
    </row>
    <row r="2660" spans="20:33" x14ac:dyDescent="0.25">
      <c r="T2660" s="4">
        <f t="shared" si="430"/>
        <v>0.11244999999999999</v>
      </c>
      <c r="U2660" s="55">
        <f t="shared" si="431"/>
        <v>0</v>
      </c>
      <c r="V2660" s="55">
        <f t="shared" si="432"/>
        <v>0</v>
      </c>
      <c r="Y2660" s="55">
        <f t="shared" si="433"/>
        <v>0</v>
      </c>
      <c r="Z2660" s="55">
        <f t="shared" si="434"/>
        <v>0</v>
      </c>
      <c r="AA2660" s="55">
        <f t="shared" si="435"/>
        <v>9108916.2369551975</v>
      </c>
      <c r="AB2660" s="55">
        <f t="shared" si="436"/>
        <v>-9712254.5492930785</v>
      </c>
      <c r="AC2660" s="55">
        <f t="shared" si="437"/>
        <v>-603338.31233788095</v>
      </c>
      <c r="AD2660" s="55">
        <f t="shared" si="438"/>
        <v>0</v>
      </c>
      <c r="AE2660" s="14">
        <f t="shared" si="439"/>
        <v>1</v>
      </c>
      <c r="AF2660" s="14">
        <f>PRODUCT($AE$3:$AE2660)</f>
        <v>1.549318229084294</v>
      </c>
      <c r="AG2660" s="120">
        <f>(POWER(AF2660,1/COUNTA($J$3:$J2660))-1)*360/28</f>
        <v>0.10870794921864459</v>
      </c>
    </row>
    <row r="2661" spans="20:33" x14ac:dyDescent="0.25">
      <c r="T2661" s="4">
        <f t="shared" si="430"/>
        <v>0.11244999999999999</v>
      </c>
      <c r="U2661" s="55">
        <f t="shared" si="431"/>
        <v>0</v>
      </c>
      <c r="V2661" s="55">
        <f t="shared" si="432"/>
        <v>0</v>
      </c>
      <c r="Y2661" s="55">
        <f t="shared" si="433"/>
        <v>0</v>
      </c>
      <c r="Z2661" s="55">
        <f t="shared" si="434"/>
        <v>0</v>
      </c>
      <c r="AA2661" s="55">
        <f t="shared" si="435"/>
        <v>9108916.2369551975</v>
      </c>
      <c r="AB2661" s="55">
        <f t="shared" si="436"/>
        <v>-9712254.5492930785</v>
      </c>
      <c r="AC2661" s="55">
        <f t="shared" si="437"/>
        <v>-603338.31233788095</v>
      </c>
      <c r="AD2661" s="55">
        <f t="shared" si="438"/>
        <v>0</v>
      </c>
      <c r="AE2661" s="14">
        <f t="shared" si="439"/>
        <v>1</v>
      </c>
      <c r="AF2661" s="14">
        <f>PRODUCT($AE$3:$AE2661)</f>
        <v>1.549318229084294</v>
      </c>
      <c r="AG2661" s="120">
        <f>(POWER(AF2661,1/COUNTA($J$3:$J2661))-1)*360/28</f>
        <v>0.10870794921864459</v>
      </c>
    </row>
    <row r="2662" spans="20:33" x14ac:dyDescent="0.25">
      <c r="T2662" s="4">
        <f t="shared" si="430"/>
        <v>0.11244999999999999</v>
      </c>
      <c r="U2662" s="55">
        <f t="shared" si="431"/>
        <v>0</v>
      </c>
      <c r="V2662" s="55">
        <f t="shared" si="432"/>
        <v>0</v>
      </c>
      <c r="Y2662" s="55">
        <f t="shared" si="433"/>
        <v>0</v>
      </c>
      <c r="Z2662" s="55">
        <f t="shared" si="434"/>
        <v>0</v>
      </c>
      <c r="AA2662" s="55">
        <f t="shared" si="435"/>
        <v>9108916.2369551975</v>
      </c>
      <c r="AB2662" s="55">
        <f t="shared" si="436"/>
        <v>-9712254.5492930785</v>
      </c>
      <c r="AC2662" s="55">
        <f t="shared" si="437"/>
        <v>-603338.31233788095</v>
      </c>
      <c r="AD2662" s="55">
        <f t="shared" si="438"/>
        <v>0</v>
      </c>
      <c r="AE2662" s="14">
        <f t="shared" si="439"/>
        <v>1</v>
      </c>
      <c r="AF2662" s="14">
        <f>PRODUCT($AE$3:$AE2662)</f>
        <v>1.549318229084294</v>
      </c>
      <c r="AG2662" s="120">
        <f>(POWER(AF2662,1/COUNTA($J$3:$J2662))-1)*360/28</f>
        <v>0.10870794921864459</v>
      </c>
    </row>
    <row r="2663" spans="20:33" x14ac:dyDescent="0.25">
      <c r="T2663" s="4">
        <f t="shared" si="430"/>
        <v>0.11244999999999999</v>
      </c>
      <c r="U2663" s="55">
        <f t="shared" si="431"/>
        <v>0</v>
      </c>
      <c r="V2663" s="55">
        <f t="shared" si="432"/>
        <v>0</v>
      </c>
      <c r="Y2663" s="55">
        <f t="shared" si="433"/>
        <v>0</v>
      </c>
      <c r="Z2663" s="55">
        <f t="shared" si="434"/>
        <v>0</v>
      </c>
      <c r="AA2663" s="55">
        <f t="shared" si="435"/>
        <v>9108916.2369551975</v>
      </c>
      <c r="AB2663" s="55">
        <f t="shared" si="436"/>
        <v>-9712254.5492930785</v>
      </c>
      <c r="AC2663" s="55">
        <f t="shared" si="437"/>
        <v>-603338.31233788095</v>
      </c>
      <c r="AD2663" s="55">
        <f t="shared" si="438"/>
        <v>0</v>
      </c>
      <c r="AE2663" s="14">
        <f t="shared" si="439"/>
        <v>1</v>
      </c>
      <c r="AF2663" s="14">
        <f>PRODUCT($AE$3:$AE2663)</f>
        <v>1.549318229084294</v>
      </c>
      <c r="AG2663" s="120">
        <f>(POWER(AF2663,1/COUNTA($J$3:$J2663))-1)*360/28</f>
        <v>0.10870794921864459</v>
      </c>
    </row>
    <row r="2664" spans="20:33" x14ac:dyDescent="0.25">
      <c r="T2664" s="4">
        <f t="shared" si="430"/>
        <v>0.11244999999999999</v>
      </c>
      <c r="U2664" s="55">
        <f t="shared" si="431"/>
        <v>0</v>
      </c>
      <c r="V2664" s="55">
        <f t="shared" si="432"/>
        <v>0</v>
      </c>
      <c r="Y2664" s="55">
        <f t="shared" si="433"/>
        <v>0</v>
      </c>
      <c r="Z2664" s="55">
        <f t="shared" si="434"/>
        <v>0</v>
      </c>
      <c r="AA2664" s="55">
        <f t="shared" si="435"/>
        <v>9108916.2369551975</v>
      </c>
      <c r="AB2664" s="55">
        <f t="shared" si="436"/>
        <v>-9712254.5492930785</v>
      </c>
      <c r="AC2664" s="55">
        <f t="shared" si="437"/>
        <v>-603338.31233788095</v>
      </c>
      <c r="AD2664" s="55">
        <f t="shared" si="438"/>
        <v>0</v>
      </c>
      <c r="AE2664" s="14">
        <f t="shared" si="439"/>
        <v>1</v>
      </c>
      <c r="AF2664" s="14">
        <f>PRODUCT($AE$3:$AE2664)</f>
        <v>1.549318229084294</v>
      </c>
      <c r="AG2664" s="120">
        <f>(POWER(AF2664,1/COUNTA($J$3:$J2664))-1)*360/28</f>
        <v>0.10870794921864459</v>
      </c>
    </row>
    <row r="2665" spans="20:33" x14ac:dyDescent="0.25">
      <c r="T2665" s="4">
        <f t="shared" si="430"/>
        <v>0.11244999999999999</v>
      </c>
      <c r="U2665" s="55">
        <f t="shared" si="431"/>
        <v>0</v>
      </c>
      <c r="V2665" s="55">
        <f t="shared" si="432"/>
        <v>0</v>
      </c>
      <c r="Y2665" s="55">
        <f t="shared" si="433"/>
        <v>0</v>
      </c>
      <c r="Z2665" s="55">
        <f t="shared" si="434"/>
        <v>0</v>
      </c>
      <c r="AA2665" s="55">
        <f t="shared" si="435"/>
        <v>9108916.2369551975</v>
      </c>
      <c r="AB2665" s="55">
        <f t="shared" si="436"/>
        <v>-9712254.5492930785</v>
      </c>
      <c r="AC2665" s="55">
        <f t="shared" si="437"/>
        <v>-603338.31233788095</v>
      </c>
      <c r="AD2665" s="55">
        <f t="shared" si="438"/>
        <v>0</v>
      </c>
      <c r="AE2665" s="14">
        <f t="shared" si="439"/>
        <v>1</v>
      </c>
      <c r="AF2665" s="14">
        <f>PRODUCT($AE$3:$AE2665)</f>
        <v>1.549318229084294</v>
      </c>
      <c r="AG2665" s="120">
        <f>(POWER(AF2665,1/COUNTA($J$3:$J2665))-1)*360/28</f>
        <v>0.10870794921864459</v>
      </c>
    </row>
    <row r="2666" spans="20:33" x14ac:dyDescent="0.25">
      <c r="T2666" s="4">
        <f t="shared" si="430"/>
        <v>0.11244999999999999</v>
      </c>
      <c r="U2666" s="55">
        <f t="shared" si="431"/>
        <v>0</v>
      </c>
      <c r="V2666" s="55">
        <f t="shared" si="432"/>
        <v>0</v>
      </c>
      <c r="Y2666" s="55">
        <f t="shared" si="433"/>
        <v>0</v>
      </c>
      <c r="Z2666" s="55">
        <f t="shared" si="434"/>
        <v>0</v>
      </c>
      <c r="AA2666" s="55">
        <f t="shared" si="435"/>
        <v>9108916.2369551975</v>
      </c>
      <c r="AB2666" s="55">
        <f t="shared" si="436"/>
        <v>-9712254.5492930785</v>
      </c>
      <c r="AC2666" s="55">
        <f t="shared" si="437"/>
        <v>-603338.31233788095</v>
      </c>
      <c r="AD2666" s="55">
        <f t="shared" si="438"/>
        <v>0</v>
      </c>
      <c r="AE2666" s="14">
        <f t="shared" si="439"/>
        <v>1</v>
      </c>
      <c r="AF2666" s="14">
        <f>PRODUCT($AE$3:$AE2666)</f>
        <v>1.549318229084294</v>
      </c>
      <c r="AG2666" s="120">
        <f>(POWER(AF2666,1/COUNTA($J$3:$J2666))-1)*360/28</f>
        <v>0.10870794921864459</v>
      </c>
    </row>
    <row r="2667" spans="20:33" x14ac:dyDescent="0.25">
      <c r="T2667" s="4">
        <f t="shared" si="430"/>
        <v>0.11244999999999999</v>
      </c>
      <c r="U2667" s="55">
        <f t="shared" si="431"/>
        <v>0</v>
      </c>
      <c r="V2667" s="55">
        <f t="shared" si="432"/>
        <v>0</v>
      </c>
      <c r="Y2667" s="55">
        <f t="shared" si="433"/>
        <v>0</v>
      </c>
      <c r="Z2667" s="55">
        <f t="shared" si="434"/>
        <v>0</v>
      </c>
      <c r="AA2667" s="55">
        <f t="shared" si="435"/>
        <v>9108916.2369551975</v>
      </c>
      <c r="AB2667" s="55">
        <f t="shared" si="436"/>
        <v>-9712254.5492930785</v>
      </c>
      <c r="AC2667" s="55">
        <f t="shared" si="437"/>
        <v>-603338.31233788095</v>
      </c>
      <c r="AD2667" s="55">
        <f t="shared" si="438"/>
        <v>0</v>
      </c>
      <c r="AE2667" s="14">
        <f t="shared" si="439"/>
        <v>1</v>
      </c>
      <c r="AF2667" s="14">
        <f>PRODUCT($AE$3:$AE2667)</f>
        <v>1.549318229084294</v>
      </c>
      <c r="AG2667" s="120">
        <f>(POWER(AF2667,1/COUNTA($J$3:$J2667))-1)*360/28</f>
        <v>0.10870794921864459</v>
      </c>
    </row>
    <row r="2668" spans="20:33" x14ac:dyDescent="0.25">
      <c r="T2668" s="4">
        <f t="shared" si="430"/>
        <v>0.11244999999999999</v>
      </c>
      <c r="U2668" s="55">
        <f t="shared" si="431"/>
        <v>0</v>
      </c>
      <c r="V2668" s="55">
        <f t="shared" si="432"/>
        <v>0</v>
      </c>
      <c r="Y2668" s="55">
        <f t="shared" si="433"/>
        <v>0</v>
      </c>
      <c r="Z2668" s="55">
        <f t="shared" si="434"/>
        <v>0</v>
      </c>
      <c r="AA2668" s="55">
        <f t="shared" si="435"/>
        <v>9108916.2369551975</v>
      </c>
      <c r="AB2668" s="55">
        <f t="shared" si="436"/>
        <v>-9712254.5492930785</v>
      </c>
      <c r="AC2668" s="55">
        <f t="shared" si="437"/>
        <v>-603338.31233788095</v>
      </c>
      <c r="AD2668" s="55">
        <f t="shared" si="438"/>
        <v>0</v>
      </c>
      <c r="AE2668" s="14">
        <f t="shared" si="439"/>
        <v>1</v>
      </c>
      <c r="AF2668" s="14">
        <f>PRODUCT($AE$3:$AE2668)</f>
        <v>1.549318229084294</v>
      </c>
      <c r="AG2668" s="120">
        <f>(POWER(AF2668,1/COUNTA($J$3:$J2668))-1)*360/28</f>
        <v>0.10870794921864459</v>
      </c>
    </row>
    <row r="2669" spans="20:33" x14ac:dyDescent="0.25">
      <c r="T2669" s="4">
        <f t="shared" si="430"/>
        <v>0.11244999999999999</v>
      </c>
      <c r="U2669" s="55">
        <f t="shared" si="431"/>
        <v>0</v>
      </c>
      <c r="V2669" s="55">
        <f t="shared" si="432"/>
        <v>0</v>
      </c>
      <c r="Y2669" s="55">
        <f t="shared" si="433"/>
        <v>0</v>
      </c>
      <c r="Z2669" s="55">
        <f t="shared" si="434"/>
        <v>0</v>
      </c>
      <c r="AA2669" s="55">
        <f t="shared" si="435"/>
        <v>9108916.2369551975</v>
      </c>
      <c r="AB2669" s="55">
        <f t="shared" si="436"/>
        <v>-9712254.5492930785</v>
      </c>
      <c r="AC2669" s="55">
        <f t="shared" si="437"/>
        <v>-603338.31233788095</v>
      </c>
      <c r="AD2669" s="55">
        <f t="shared" si="438"/>
        <v>0</v>
      </c>
      <c r="AE2669" s="14">
        <f t="shared" si="439"/>
        <v>1</v>
      </c>
      <c r="AF2669" s="14">
        <f>PRODUCT($AE$3:$AE2669)</f>
        <v>1.549318229084294</v>
      </c>
      <c r="AG2669" s="120">
        <f>(POWER(AF2669,1/COUNTA($J$3:$J2669))-1)*360/28</f>
        <v>0.10870794921864459</v>
      </c>
    </row>
    <row r="2670" spans="20:33" x14ac:dyDescent="0.25">
      <c r="T2670" s="4">
        <f t="shared" si="430"/>
        <v>0.11244999999999999</v>
      </c>
      <c r="U2670" s="55">
        <f t="shared" si="431"/>
        <v>0</v>
      </c>
      <c r="V2670" s="55">
        <f t="shared" si="432"/>
        <v>0</v>
      </c>
      <c r="Y2670" s="55">
        <f t="shared" si="433"/>
        <v>0</v>
      </c>
      <c r="Z2670" s="55">
        <f t="shared" si="434"/>
        <v>0</v>
      </c>
      <c r="AA2670" s="55">
        <f t="shared" si="435"/>
        <v>9108916.2369551975</v>
      </c>
      <c r="AB2670" s="55">
        <f t="shared" si="436"/>
        <v>-9712254.5492930785</v>
      </c>
      <c r="AC2670" s="55">
        <f t="shared" si="437"/>
        <v>-603338.31233788095</v>
      </c>
      <c r="AD2670" s="55">
        <f t="shared" si="438"/>
        <v>0</v>
      </c>
      <c r="AE2670" s="14">
        <f t="shared" si="439"/>
        <v>1</v>
      </c>
      <c r="AF2670" s="14">
        <f>PRODUCT($AE$3:$AE2670)</f>
        <v>1.549318229084294</v>
      </c>
      <c r="AG2670" s="120">
        <f>(POWER(AF2670,1/COUNTA($J$3:$J2670))-1)*360/28</f>
        <v>0.10870794921864459</v>
      </c>
    </row>
    <row r="2671" spans="20:33" x14ac:dyDescent="0.25">
      <c r="T2671" s="4">
        <f t="shared" si="430"/>
        <v>0.11244999999999999</v>
      </c>
      <c r="U2671" s="55">
        <f t="shared" si="431"/>
        <v>0</v>
      </c>
      <c r="V2671" s="55">
        <f t="shared" si="432"/>
        <v>0</v>
      </c>
      <c r="Y2671" s="55">
        <f t="shared" si="433"/>
        <v>0</v>
      </c>
      <c r="Z2671" s="55">
        <f t="shared" si="434"/>
        <v>0</v>
      </c>
      <c r="AA2671" s="55">
        <f t="shared" si="435"/>
        <v>9108916.2369551975</v>
      </c>
      <c r="AB2671" s="55">
        <f t="shared" si="436"/>
        <v>-9712254.5492930785</v>
      </c>
      <c r="AC2671" s="55">
        <f t="shared" si="437"/>
        <v>-603338.31233788095</v>
      </c>
      <c r="AD2671" s="55">
        <f t="shared" si="438"/>
        <v>0</v>
      </c>
      <c r="AE2671" s="14">
        <f t="shared" si="439"/>
        <v>1</v>
      </c>
      <c r="AF2671" s="14">
        <f>PRODUCT($AE$3:$AE2671)</f>
        <v>1.549318229084294</v>
      </c>
      <c r="AG2671" s="120">
        <f>(POWER(AF2671,1/COUNTA($J$3:$J2671))-1)*360/28</f>
        <v>0.10870794921864459</v>
      </c>
    </row>
    <row r="2672" spans="20:33" x14ac:dyDescent="0.25">
      <c r="T2672" s="4">
        <f t="shared" si="430"/>
        <v>0.11244999999999999</v>
      </c>
      <c r="U2672" s="55">
        <f t="shared" si="431"/>
        <v>0</v>
      </c>
      <c r="V2672" s="55">
        <f t="shared" si="432"/>
        <v>0</v>
      </c>
      <c r="Y2672" s="55">
        <f t="shared" si="433"/>
        <v>0</v>
      </c>
      <c r="Z2672" s="55">
        <f t="shared" si="434"/>
        <v>0</v>
      </c>
      <c r="AA2672" s="55">
        <f t="shared" si="435"/>
        <v>9108916.2369551975</v>
      </c>
      <c r="AB2672" s="55">
        <f t="shared" si="436"/>
        <v>-9712254.5492930785</v>
      </c>
      <c r="AC2672" s="55">
        <f t="shared" si="437"/>
        <v>-603338.31233788095</v>
      </c>
      <c r="AD2672" s="55">
        <f t="shared" si="438"/>
        <v>0</v>
      </c>
      <c r="AE2672" s="14">
        <f t="shared" si="439"/>
        <v>1</v>
      </c>
      <c r="AF2672" s="14">
        <f>PRODUCT($AE$3:$AE2672)</f>
        <v>1.549318229084294</v>
      </c>
      <c r="AG2672" s="120">
        <f>(POWER(AF2672,1/COUNTA($J$3:$J2672))-1)*360/28</f>
        <v>0.10870794921864459</v>
      </c>
    </row>
    <row r="2673" spans="20:33" x14ac:dyDescent="0.25">
      <c r="T2673" s="4">
        <f t="shared" si="430"/>
        <v>0.11244999999999999</v>
      </c>
      <c r="U2673" s="55">
        <f t="shared" si="431"/>
        <v>0</v>
      </c>
      <c r="V2673" s="55">
        <f t="shared" si="432"/>
        <v>0</v>
      </c>
      <c r="Y2673" s="55">
        <f t="shared" si="433"/>
        <v>0</v>
      </c>
      <c r="Z2673" s="55">
        <f t="shared" si="434"/>
        <v>0</v>
      </c>
      <c r="AA2673" s="55">
        <f t="shared" si="435"/>
        <v>9108916.2369551975</v>
      </c>
      <c r="AB2673" s="55">
        <f t="shared" si="436"/>
        <v>-9712254.5492930785</v>
      </c>
      <c r="AC2673" s="55">
        <f t="shared" si="437"/>
        <v>-603338.31233788095</v>
      </c>
      <c r="AD2673" s="55">
        <f t="shared" si="438"/>
        <v>0</v>
      </c>
      <c r="AE2673" s="14">
        <f t="shared" si="439"/>
        <v>1</v>
      </c>
      <c r="AF2673" s="14">
        <f>PRODUCT($AE$3:$AE2673)</f>
        <v>1.549318229084294</v>
      </c>
      <c r="AG2673" s="120">
        <f>(POWER(AF2673,1/COUNTA($J$3:$J2673))-1)*360/28</f>
        <v>0.10870794921864459</v>
      </c>
    </row>
    <row r="2674" spans="20:33" x14ac:dyDescent="0.25">
      <c r="T2674" s="4">
        <f t="shared" si="430"/>
        <v>0.11244999999999999</v>
      </c>
      <c r="U2674" s="55">
        <f t="shared" si="431"/>
        <v>0</v>
      </c>
      <c r="V2674" s="55">
        <f t="shared" si="432"/>
        <v>0</v>
      </c>
      <c r="Y2674" s="55">
        <f t="shared" si="433"/>
        <v>0</v>
      </c>
      <c r="Z2674" s="55">
        <f t="shared" si="434"/>
        <v>0</v>
      </c>
      <c r="AA2674" s="55">
        <f t="shared" si="435"/>
        <v>9108916.2369551975</v>
      </c>
      <c r="AB2674" s="55">
        <f t="shared" si="436"/>
        <v>-9712254.5492930785</v>
      </c>
      <c r="AC2674" s="55">
        <f t="shared" si="437"/>
        <v>-603338.31233788095</v>
      </c>
      <c r="AD2674" s="55">
        <f t="shared" si="438"/>
        <v>0</v>
      </c>
      <c r="AE2674" s="14">
        <f t="shared" si="439"/>
        <v>1</v>
      </c>
      <c r="AF2674" s="14">
        <f>PRODUCT($AE$3:$AE2674)</f>
        <v>1.549318229084294</v>
      </c>
      <c r="AG2674" s="120">
        <f>(POWER(AF2674,1/COUNTA($J$3:$J2674))-1)*360/28</f>
        <v>0.10870794921864459</v>
      </c>
    </row>
    <row r="2675" spans="20:33" x14ac:dyDescent="0.25">
      <c r="T2675" s="4">
        <f t="shared" si="430"/>
        <v>0.11244999999999999</v>
      </c>
      <c r="U2675" s="55">
        <f t="shared" si="431"/>
        <v>0</v>
      </c>
      <c r="V2675" s="55">
        <f t="shared" si="432"/>
        <v>0</v>
      </c>
      <c r="Y2675" s="55">
        <f t="shared" si="433"/>
        <v>0</v>
      </c>
      <c r="Z2675" s="55">
        <f t="shared" si="434"/>
        <v>0</v>
      </c>
      <c r="AA2675" s="55">
        <f t="shared" si="435"/>
        <v>9108916.2369551975</v>
      </c>
      <c r="AB2675" s="55">
        <f t="shared" si="436"/>
        <v>-9712254.5492930785</v>
      </c>
      <c r="AC2675" s="55">
        <f t="shared" si="437"/>
        <v>-603338.31233788095</v>
      </c>
      <c r="AD2675" s="55">
        <f t="shared" si="438"/>
        <v>0</v>
      </c>
      <c r="AE2675" s="14">
        <f t="shared" si="439"/>
        <v>1</v>
      </c>
      <c r="AF2675" s="14">
        <f>PRODUCT($AE$3:$AE2675)</f>
        <v>1.549318229084294</v>
      </c>
      <c r="AG2675" s="120">
        <f>(POWER(AF2675,1/COUNTA($J$3:$J2675))-1)*360/28</f>
        <v>0.10870794921864459</v>
      </c>
    </row>
    <row r="2676" spans="20:33" x14ac:dyDescent="0.25">
      <c r="T2676" s="4">
        <f t="shared" si="430"/>
        <v>0.11244999999999999</v>
      </c>
      <c r="U2676" s="55">
        <f t="shared" si="431"/>
        <v>0</v>
      </c>
      <c r="V2676" s="55">
        <f t="shared" si="432"/>
        <v>0</v>
      </c>
      <c r="Y2676" s="55">
        <f t="shared" si="433"/>
        <v>0</v>
      </c>
      <c r="Z2676" s="55">
        <f t="shared" si="434"/>
        <v>0</v>
      </c>
      <c r="AA2676" s="55">
        <f t="shared" si="435"/>
        <v>9108916.2369551975</v>
      </c>
      <c r="AB2676" s="55">
        <f t="shared" si="436"/>
        <v>-9712254.5492930785</v>
      </c>
      <c r="AC2676" s="55">
        <f t="shared" si="437"/>
        <v>-603338.31233788095</v>
      </c>
      <c r="AD2676" s="55">
        <f t="shared" si="438"/>
        <v>0</v>
      </c>
      <c r="AE2676" s="14">
        <f t="shared" si="439"/>
        <v>1</v>
      </c>
      <c r="AF2676" s="14">
        <f>PRODUCT($AE$3:$AE2676)</f>
        <v>1.549318229084294</v>
      </c>
      <c r="AG2676" s="120">
        <f>(POWER(AF2676,1/COUNTA($J$3:$J2676))-1)*360/28</f>
        <v>0.10870794921864459</v>
      </c>
    </row>
    <row r="2677" spans="20:33" x14ac:dyDescent="0.25">
      <c r="T2677" s="4">
        <f t="shared" si="430"/>
        <v>0.11244999999999999</v>
      </c>
      <c r="U2677" s="55">
        <f t="shared" si="431"/>
        <v>0</v>
      </c>
      <c r="V2677" s="55">
        <f t="shared" si="432"/>
        <v>0</v>
      </c>
      <c r="Y2677" s="55">
        <f t="shared" si="433"/>
        <v>0</v>
      </c>
      <c r="Z2677" s="55">
        <f t="shared" si="434"/>
        <v>0</v>
      </c>
      <c r="AA2677" s="55">
        <f t="shared" si="435"/>
        <v>9108916.2369551975</v>
      </c>
      <c r="AB2677" s="55">
        <f t="shared" si="436"/>
        <v>-9712254.5492930785</v>
      </c>
      <c r="AC2677" s="55">
        <f t="shared" si="437"/>
        <v>-603338.31233788095</v>
      </c>
      <c r="AD2677" s="55">
        <f t="shared" si="438"/>
        <v>0</v>
      </c>
      <c r="AE2677" s="14">
        <f t="shared" si="439"/>
        <v>1</v>
      </c>
      <c r="AF2677" s="14">
        <f>PRODUCT($AE$3:$AE2677)</f>
        <v>1.549318229084294</v>
      </c>
      <c r="AG2677" s="120">
        <f>(POWER(AF2677,1/COUNTA($J$3:$J2677))-1)*360/28</f>
        <v>0.10870794921864459</v>
      </c>
    </row>
    <row r="2678" spans="20:33" x14ac:dyDescent="0.25">
      <c r="T2678" s="4">
        <f t="shared" si="430"/>
        <v>0.11244999999999999</v>
      </c>
      <c r="U2678" s="55">
        <f t="shared" si="431"/>
        <v>0</v>
      </c>
      <c r="V2678" s="55">
        <f t="shared" si="432"/>
        <v>0</v>
      </c>
      <c r="Y2678" s="55">
        <f t="shared" si="433"/>
        <v>0</v>
      </c>
      <c r="Z2678" s="55">
        <f t="shared" si="434"/>
        <v>0</v>
      </c>
      <c r="AA2678" s="55">
        <f t="shared" si="435"/>
        <v>9108916.2369551975</v>
      </c>
      <c r="AB2678" s="55">
        <f t="shared" si="436"/>
        <v>-9712254.5492930785</v>
      </c>
      <c r="AC2678" s="55">
        <f t="shared" si="437"/>
        <v>-603338.31233788095</v>
      </c>
      <c r="AD2678" s="55">
        <f t="shared" si="438"/>
        <v>0</v>
      </c>
      <c r="AE2678" s="14">
        <f t="shared" si="439"/>
        <v>1</v>
      </c>
      <c r="AF2678" s="14">
        <f>PRODUCT($AE$3:$AE2678)</f>
        <v>1.549318229084294</v>
      </c>
      <c r="AG2678" s="120">
        <f>(POWER(AF2678,1/COUNTA($J$3:$J2678))-1)*360/28</f>
        <v>0.10870794921864459</v>
      </c>
    </row>
    <row r="2679" spans="20:33" x14ac:dyDescent="0.25">
      <c r="T2679" s="4">
        <f t="shared" si="430"/>
        <v>0.11244999999999999</v>
      </c>
      <c r="U2679" s="55">
        <f t="shared" si="431"/>
        <v>0</v>
      </c>
      <c r="V2679" s="55">
        <f t="shared" si="432"/>
        <v>0</v>
      </c>
      <c r="Y2679" s="55">
        <f t="shared" si="433"/>
        <v>0</v>
      </c>
      <c r="Z2679" s="55">
        <f t="shared" si="434"/>
        <v>0</v>
      </c>
      <c r="AA2679" s="55">
        <f t="shared" si="435"/>
        <v>9108916.2369551975</v>
      </c>
      <c r="AB2679" s="55">
        <f t="shared" si="436"/>
        <v>-9712254.5492930785</v>
      </c>
      <c r="AC2679" s="55">
        <f t="shared" si="437"/>
        <v>-603338.31233788095</v>
      </c>
      <c r="AD2679" s="55">
        <f t="shared" si="438"/>
        <v>0</v>
      </c>
      <c r="AE2679" s="14">
        <f t="shared" si="439"/>
        <v>1</v>
      </c>
      <c r="AF2679" s="14">
        <f>PRODUCT($AE$3:$AE2679)</f>
        <v>1.549318229084294</v>
      </c>
      <c r="AG2679" s="120">
        <f>(POWER(AF2679,1/COUNTA($J$3:$J2679))-1)*360/28</f>
        <v>0.10870794921864459</v>
      </c>
    </row>
    <row r="2680" spans="20:33" x14ac:dyDescent="0.25">
      <c r="T2680" s="4">
        <f t="shared" ref="T2680:T2743" si="440">_xlfn.IFNA(INDEX($E$6:$E$24,MATCH($K2680,$C$6:$C$24,1))/100,$D$1/100)</f>
        <v>0.11244999999999999</v>
      </c>
      <c r="U2680" s="55">
        <f t="shared" si="431"/>
        <v>0</v>
      </c>
      <c r="V2680" s="55">
        <f t="shared" si="432"/>
        <v>0</v>
      </c>
      <c r="Y2680" s="55">
        <f t="shared" si="433"/>
        <v>0</v>
      </c>
      <c r="Z2680" s="55">
        <f t="shared" si="434"/>
        <v>0</v>
      </c>
      <c r="AA2680" s="55">
        <f t="shared" si="435"/>
        <v>9108916.2369551975</v>
      </c>
      <c r="AB2680" s="55">
        <f t="shared" si="436"/>
        <v>-9712254.5492930785</v>
      </c>
      <c r="AC2680" s="55">
        <f t="shared" si="437"/>
        <v>-603338.31233788095</v>
      </c>
      <c r="AD2680" s="55">
        <f t="shared" si="438"/>
        <v>0</v>
      </c>
      <c r="AE2680" s="14">
        <f t="shared" si="439"/>
        <v>1</v>
      </c>
      <c r="AF2680" s="14">
        <f>PRODUCT($AE$3:$AE2680)</f>
        <v>1.549318229084294</v>
      </c>
      <c r="AG2680" s="120">
        <f>(POWER(AF2680,1/COUNTA($J$3:$J2680))-1)*360/28</f>
        <v>0.10870794921864459</v>
      </c>
    </row>
    <row r="2681" spans="20:33" x14ac:dyDescent="0.25">
      <c r="T2681" s="4">
        <f t="shared" si="440"/>
        <v>0.11244999999999999</v>
      </c>
      <c r="U2681" s="55">
        <f t="shared" si="431"/>
        <v>0</v>
      </c>
      <c r="V2681" s="55">
        <f t="shared" si="432"/>
        <v>0</v>
      </c>
      <c r="Y2681" s="55">
        <f t="shared" si="433"/>
        <v>0</v>
      </c>
      <c r="Z2681" s="55">
        <f t="shared" si="434"/>
        <v>0</v>
      </c>
      <c r="AA2681" s="55">
        <f t="shared" si="435"/>
        <v>9108916.2369551975</v>
      </c>
      <c r="AB2681" s="55">
        <f t="shared" si="436"/>
        <v>-9712254.5492930785</v>
      </c>
      <c r="AC2681" s="55">
        <f t="shared" si="437"/>
        <v>-603338.31233788095</v>
      </c>
      <c r="AD2681" s="55">
        <f t="shared" si="438"/>
        <v>0</v>
      </c>
      <c r="AE2681" s="14">
        <f t="shared" si="439"/>
        <v>1</v>
      </c>
      <c r="AF2681" s="14">
        <f>PRODUCT($AE$3:$AE2681)</f>
        <v>1.549318229084294</v>
      </c>
      <c r="AG2681" s="120">
        <f>(POWER(AF2681,1/COUNTA($J$3:$J2681))-1)*360/28</f>
        <v>0.10870794921864459</v>
      </c>
    </row>
    <row r="2682" spans="20:33" x14ac:dyDescent="0.25">
      <c r="T2682" s="4">
        <f t="shared" si="440"/>
        <v>0.11244999999999999</v>
      </c>
      <c r="U2682" s="55">
        <f t="shared" si="431"/>
        <v>0</v>
      </c>
      <c r="V2682" s="55">
        <f t="shared" si="432"/>
        <v>0</v>
      </c>
      <c r="Y2682" s="55">
        <f t="shared" si="433"/>
        <v>0</v>
      </c>
      <c r="Z2682" s="55">
        <f t="shared" si="434"/>
        <v>0</v>
      </c>
      <c r="AA2682" s="55">
        <f t="shared" si="435"/>
        <v>9108916.2369551975</v>
      </c>
      <c r="AB2682" s="55">
        <f t="shared" si="436"/>
        <v>-9712254.5492930785</v>
      </c>
      <c r="AC2682" s="55">
        <f t="shared" si="437"/>
        <v>-603338.31233788095</v>
      </c>
      <c r="AD2682" s="55">
        <f t="shared" si="438"/>
        <v>0</v>
      </c>
      <c r="AE2682" s="14">
        <f t="shared" si="439"/>
        <v>1</v>
      </c>
      <c r="AF2682" s="14">
        <f>PRODUCT($AE$3:$AE2682)</f>
        <v>1.549318229084294</v>
      </c>
      <c r="AG2682" s="120">
        <f>(POWER(AF2682,1/COUNTA($J$3:$J2682))-1)*360/28</f>
        <v>0.10870794921864459</v>
      </c>
    </row>
    <row r="2683" spans="20:33" x14ac:dyDescent="0.25">
      <c r="T2683" s="4">
        <f t="shared" si="440"/>
        <v>0.11244999999999999</v>
      </c>
      <c r="U2683" s="55">
        <f t="shared" si="431"/>
        <v>0</v>
      </c>
      <c r="V2683" s="55">
        <f t="shared" si="432"/>
        <v>0</v>
      </c>
      <c r="Y2683" s="55">
        <f t="shared" si="433"/>
        <v>0</v>
      </c>
      <c r="Z2683" s="55">
        <f t="shared" si="434"/>
        <v>0</v>
      </c>
      <c r="AA2683" s="55">
        <f t="shared" si="435"/>
        <v>9108916.2369551975</v>
      </c>
      <c r="AB2683" s="55">
        <f t="shared" si="436"/>
        <v>-9712254.5492930785</v>
      </c>
      <c r="AC2683" s="55">
        <f t="shared" si="437"/>
        <v>-603338.31233788095</v>
      </c>
      <c r="AD2683" s="55">
        <f t="shared" si="438"/>
        <v>0</v>
      </c>
      <c r="AE2683" s="14">
        <f t="shared" si="439"/>
        <v>1</v>
      </c>
      <c r="AF2683" s="14">
        <f>PRODUCT($AE$3:$AE2683)</f>
        <v>1.549318229084294</v>
      </c>
      <c r="AG2683" s="120">
        <f>(POWER(AF2683,1/COUNTA($J$3:$J2683))-1)*360/28</f>
        <v>0.10870794921864459</v>
      </c>
    </row>
    <row r="2684" spans="20:33" x14ac:dyDescent="0.25">
      <c r="T2684" s="4">
        <f t="shared" si="440"/>
        <v>0.11244999999999999</v>
      </c>
      <c r="U2684" s="55">
        <f t="shared" si="431"/>
        <v>0</v>
      </c>
      <c r="V2684" s="55">
        <f t="shared" si="432"/>
        <v>0</v>
      </c>
      <c r="Y2684" s="55">
        <f t="shared" si="433"/>
        <v>0</v>
      </c>
      <c r="Z2684" s="55">
        <f t="shared" si="434"/>
        <v>0</v>
      </c>
      <c r="AA2684" s="55">
        <f t="shared" si="435"/>
        <v>9108916.2369551975</v>
      </c>
      <c r="AB2684" s="55">
        <f t="shared" si="436"/>
        <v>-9712254.5492930785</v>
      </c>
      <c r="AC2684" s="55">
        <f t="shared" si="437"/>
        <v>-603338.31233788095</v>
      </c>
      <c r="AD2684" s="55">
        <f t="shared" si="438"/>
        <v>0</v>
      </c>
      <c r="AE2684" s="14">
        <f t="shared" si="439"/>
        <v>1</v>
      </c>
      <c r="AF2684" s="14">
        <f>PRODUCT($AE$3:$AE2684)</f>
        <v>1.549318229084294</v>
      </c>
      <c r="AG2684" s="120">
        <f>(POWER(AF2684,1/COUNTA($J$3:$J2684))-1)*360/28</f>
        <v>0.10870794921864459</v>
      </c>
    </row>
    <row r="2685" spans="20:33" x14ac:dyDescent="0.25">
      <c r="T2685" s="4">
        <f t="shared" si="440"/>
        <v>0.11244999999999999</v>
      </c>
      <c r="U2685" s="55">
        <f t="shared" si="431"/>
        <v>0</v>
      </c>
      <c r="V2685" s="55">
        <f t="shared" si="432"/>
        <v>0</v>
      </c>
      <c r="Y2685" s="55">
        <f t="shared" si="433"/>
        <v>0</v>
      </c>
      <c r="Z2685" s="55">
        <f t="shared" si="434"/>
        <v>0</v>
      </c>
      <c r="AA2685" s="55">
        <f t="shared" si="435"/>
        <v>9108916.2369551975</v>
      </c>
      <c r="AB2685" s="55">
        <f t="shared" si="436"/>
        <v>-9712254.5492930785</v>
      </c>
      <c r="AC2685" s="55">
        <f t="shared" si="437"/>
        <v>-603338.31233788095</v>
      </c>
      <c r="AD2685" s="55">
        <f t="shared" si="438"/>
        <v>0</v>
      </c>
      <c r="AE2685" s="14">
        <f t="shared" si="439"/>
        <v>1</v>
      </c>
      <c r="AF2685" s="14">
        <f>PRODUCT($AE$3:$AE2685)</f>
        <v>1.549318229084294</v>
      </c>
      <c r="AG2685" s="120">
        <f>(POWER(AF2685,1/COUNTA($J$3:$J2685))-1)*360/28</f>
        <v>0.10870794921864459</v>
      </c>
    </row>
    <row r="2686" spans="20:33" x14ac:dyDescent="0.25">
      <c r="T2686" s="4">
        <f t="shared" si="440"/>
        <v>0.11244999999999999</v>
      </c>
      <c r="U2686" s="55">
        <f t="shared" si="431"/>
        <v>0</v>
      </c>
      <c r="V2686" s="55">
        <f t="shared" si="432"/>
        <v>0</v>
      </c>
      <c r="Y2686" s="55">
        <f t="shared" si="433"/>
        <v>0</v>
      </c>
      <c r="Z2686" s="55">
        <f t="shared" si="434"/>
        <v>0</v>
      </c>
      <c r="AA2686" s="55">
        <f t="shared" si="435"/>
        <v>9108916.2369551975</v>
      </c>
      <c r="AB2686" s="55">
        <f t="shared" si="436"/>
        <v>-9712254.5492930785</v>
      </c>
      <c r="AC2686" s="55">
        <f t="shared" si="437"/>
        <v>-603338.31233788095</v>
      </c>
      <c r="AD2686" s="55">
        <f t="shared" si="438"/>
        <v>0</v>
      </c>
      <c r="AE2686" s="14">
        <f t="shared" si="439"/>
        <v>1</v>
      </c>
      <c r="AF2686" s="14">
        <f>PRODUCT($AE$3:$AE2686)</f>
        <v>1.549318229084294</v>
      </c>
      <c r="AG2686" s="120">
        <f>(POWER(AF2686,1/COUNTA($J$3:$J2686))-1)*360/28</f>
        <v>0.10870794921864459</v>
      </c>
    </row>
    <row r="2687" spans="20:33" x14ac:dyDescent="0.25">
      <c r="T2687" s="4">
        <f t="shared" si="440"/>
        <v>0.11244999999999999</v>
      </c>
      <c r="U2687" s="55">
        <f t="shared" si="431"/>
        <v>0</v>
      </c>
      <c r="V2687" s="55">
        <f t="shared" si="432"/>
        <v>0</v>
      </c>
      <c r="Y2687" s="55">
        <f t="shared" si="433"/>
        <v>0</v>
      </c>
      <c r="Z2687" s="55">
        <f t="shared" si="434"/>
        <v>0</v>
      </c>
      <c r="AA2687" s="55">
        <f t="shared" si="435"/>
        <v>9108916.2369551975</v>
      </c>
      <c r="AB2687" s="55">
        <f t="shared" si="436"/>
        <v>-9712254.5492930785</v>
      </c>
      <c r="AC2687" s="55">
        <f t="shared" si="437"/>
        <v>-603338.31233788095</v>
      </c>
      <c r="AD2687" s="55">
        <f t="shared" si="438"/>
        <v>0</v>
      </c>
      <c r="AE2687" s="14">
        <f t="shared" si="439"/>
        <v>1</v>
      </c>
      <c r="AF2687" s="14">
        <f>PRODUCT($AE$3:$AE2687)</f>
        <v>1.549318229084294</v>
      </c>
      <c r="AG2687" s="120">
        <f>(POWER(AF2687,1/COUNTA($J$3:$J2687))-1)*360/28</f>
        <v>0.10870794921864459</v>
      </c>
    </row>
    <row r="2688" spans="20:33" x14ac:dyDescent="0.25">
      <c r="T2688" s="4">
        <f t="shared" si="440"/>
        <v>0.11244999999999999</v>
      </c>
      <c r="U2688" s="55">
        <f t="shared" si="431"/>
        <v>0</v>
      </c>
      <c r="V2688" s="55">
        <f t="shared" si="432"/>
        <v>0</v>
      </c>
      <c r="Y2688" s="55">
        <f t="shared" si="433"/>
        <v>0</v>
      </c>
      <c r="Z2688" s="55">
        <f t="shared" si="434"/>
        <v>0</v>
      </c>
      <c r="AA2688" s="55">
        <f t="shared" si="435"/>
        <v>9108916.2369551975</v>
      </c>
      <c r="AB2688" s="55">
        <f t="shared" si="436"/>
        <v>-9712254.5492930785</v>
      </c>
      <c r="AC2688" s="55">
        <f t="shared" si="437"/>
        <v>-603338.31233788095</v>
      </c>
      <c r="AD2688" s="55">
        <f t="shared" si="438"/>
        <v>0</v>
      </c>
      <c r="AE2688" s="14">
        <f t="shared" si="439"/>
        <v>1</v>
      </c>
      <c r="AF2688" s="14">
        <f>PRODUCT($AE$3:$AE2688)</f>
        <v>1.549318229084294</v>
      </c>
      <c r="AG2688" s="120">
        <f>(POWER(AF2688,1/COUNTA($J$3:$J2688))-1)*360/28</f>
        <v>0.10870794921864459</v>
      </c>
    </row>
    <row r="2689" spans="20:33" x14ac:dyDescent="0.25">
      <c r="T2689" s="4">
        <f t="shared" si="440"/>
        <v>0.11244999999999999</v>
      </c>
      <c r="U2689" s="55">
        <f t="shared" si="431"/>
        <v>0</v>
      </c>
      <c r="V2689" s="55">
        <f t="shared" si="432"/>
        <v>0</v>
      </c>
      <c r="Y2689" s="55">
        <f t="shared" si="433"/>
        <v>0</v>
      </c>
      <c r="Z2689" s="55">
        <f t="shared" si="434"/>
        <v>0</v>
      </c>
      <c r="AA2689" s="55">
        <f t="shared" si="435"/>
        <v>9108916.2369551975</v>
      </c>
      <c r="AB2689" s="55">
        <f t="shared" si="436"/>
        <v>-9712254.5492930785</v>
      </c>
      <c r="AC2689" s="55">
        <f t="shared" si="437"/>
        <v>-603338.31233788095</v>
      </c>
      <c r="AD2689" s="55">
        <f t="shared" si="438"/>
        <v>0</v>
      </c>
      <c r="AE2689" s="14">
        <f t="shared" si="439"/>
        <v>1</v>
      </c>
      <c r="AF2689" s="14">
        <f>PRODUCT($AE$3:$AE2689)</f>
        <v>1.549318229084294</v>
      </c>
      <c r="AG2689" s="120">
        <f>(POWER(AF2689,1/COUNTA($J$3:$J2689))-1)*360/28</f>
        <v>0.10870794921864459</v>
      </c>
    </row>
    <row r="2690" spans="20:33" x14ac:dyDescent="0.25">
      <c r="T2690" s="4">
        <f t="shared" si="440"/>
        <v>0.11244999999999999</v>
      </c>
      <c r="U2690" s="55">
        <f t="shared" si="431"/>
        <v>0</v>
      </c>
      <c r="V2690" s="55">
        <f t="shared" si="432"/>
        <v>0</v>
      </c>
      <c r="Y2690" s="55">
        <f t="shared" si="433"/>
        <v>0</v>
      </c>
      <c r="Z2690" s="55">
        <f t="shared" si="434"/>
        <v>0</v>
      </c>
      <c r="AA2690" s="55">
        <f t="shared" si="435"/>
        <v>9108916.2369551975</v>
      </c>
      <c r="AB2690" s="55">
        <f t="shared" si="436"/>
        <v>-9712254.5492930785</v>
      </c>
      <c r="AC2690" s="55">
        <f t="shared" si="437"/>
        <v>-603338.31233788095</v>
      </c>
      <c r="AD2690" s="55">
        <f t="shared" si="438"/>
        <v>0</v>
      </c>
      <c r="AE2690" s="14">
        <f t="shared" si="439"/>
        <v>1</v>
      </c>
      <c r="AF2690" s="14">
        <f>PRODUCT($AE$3:$AE2690)</f>
        <v>1.549318229084294</v>
      </c>
      <c r="AG2690" s="120">
        <f>(POWER(AF2690,1/COUNTA($J$3:$J2690))-1)*360/28</f>
        <v>0.10870794921864459</v>
      </c>
    </row>
    <row r="2691" spans="20:33" x14ac:dyDescent="0.25">
      <c r="T2691" s="4">
        <f t="shared" si="440"/>
        <v>0.11244999999999999</v>
      </c>
      <c r="U2691" s="55">
        <f t="shared" si="431"/>
        <v>0</v>
      </c>
      <c r="V2691" s="55">
        <f t="shared" si="432"/>
        <v>0</v>
      </c>
      <c r="Y2691" s="55">
        <f t="shared" si="433"/>
        <v>0</v>
      </c>
      <c r="Z2691" s="55">
        <f t="shared" si="434"/>
        <v>0</v>
      </c>
      <c r="AA2691" s="55">
        <f t="shared" si="435"/>
        <v>9108916.2369551975</v>
      </c>
      <c r="AB2691" s="55">
        <f t="shared" si="436"/>
        <v>-9712254.5492930785</v>
      </c>
      <c r="AC2691" s="55">
        <f t="shared" si="437"/>
        <v>-603338.31233788095</v>
      </c>
      <c r="AD2691" s="55">
        <f t="shared" si="438"/>
        <v>0</v>
      </c>
      <c r="AE2691" s="14">
        <f t="shared" si="439"/>
        <v>1</v>
      </c>
      <c r="AF2691" s="14">
        <f>PRODUCT($AE$3:$AE2691)</f>
        <v>1.549318229084294</v>
      </c>
      <c r="AG2691" s="120">
        <f>(POWER(AF2691,1/COUNTA($J$3:$J2691))-1)*360/28</f>
        <v>0.10870794921864459</v>
      </c>
    </row>
    <row r="2692" spans="20:33" x14ac:dyDescent="0.25">
      <c r="T2692" s="4">
        <f t="shared" si="440"/>
        <v>0.11244999999999999</v>
      </c>
      <c r="U2692" s="55">
        <f t="shared" si="431"/>
        <v>0</v>
      </c>
      <c r="V2692" s="55">
        <f t="shared" si="432"/>
        <v>0</v>
      </c>
      <c r="Y2692" s="55">
        <f t="shared" si="433"/>
        <v>0</v>
      </c>
      <c r="Z2692" s="55">
        <f t="shared" si="434"/>
        <v>0</v>
      </c>
      <c r="AA2692" s="55">
        <f t="shared" si="435"/>
        <v>9108916.2369551975</v>
      </c>
      <c r="AB2692" s="55">
        <f t="shared" si="436"/>
        <v>-9712254.5492930785</v>
      </c>
      <c r="AC2692" s="55">
        <f t="shared" si="437"/>
        <v>-603338.31233788095</v>
      </c>
      <c r="AD2692" s="55">
        <f t="shared" si="438"/>
        <v>0</v>
      </c>
      <c r="AE2692" s="14">
        <f t="shared" si="439"/>
        <v>1</v>
      </c>
      <c r="AF2692" s="14">
        <f>PRODUCT($AE$3:$AE2692)</f>
        <v>1.549318229084294</v>
      </c>
      <c r="AG2692" s="120">
        <f>(POWER(AF2692,1/COUNTA($J$3:$J2692))-1)*360/28</f>
        <v>0.10870794921864459</v>
      </c>
    </row>
    <row r="2693" spans="20:33" x14ac:dyDescent="0.25">
      <c r="T2693" s="4">
        <f t="shared" si="440"/>
        <v>0.11244999999999999</v>
      </c>
      <c r="U2693" s="55">
        <f t="shared" si="431"/>
        <v>0</v>
      </c>
      <c r="V2693" s="55">
        <f t="shared" si="432"/>
        <v>0</v>
      </c>
      <c r="Y2693" s="55">
        <f t="shared" si="433"/>
        <v>0</v>
      </c>
      <c r="Z2693" s="55">
        <f t="shared" si="434"/>
        <v>0</v>
      </c>
      <c r="AA2693" s="55">
        <f t="shared" si="435"/>
        <v>9108916.2369551975</v>
      </c>
      <c r="AB2693" s="55">
        <f t="shared" si="436"/>
        <v>-9712254.5492930785</v>
      </c>
      <c r="AC2693" s="55">
        <f t="shared" si="437"/>
        <v>-603338.31233788095</v>
      </c>
      <c r="AD2693" s="55">
        <f t="shared" si="438"/>
        <v>0</v>
      </c>
      <c r="AE2693" s="14">
        <f t="shared" si="439"/>
        <v>1</v>
      </c>
      <c r="AF2693" s="14">
        <f>PRODUCT($AE$3:$AE2693)</f>
        <v>1.549318229084294</v>
      </c>
      <c r="AG2693" s="120">
        <f>(POWER(AF2693,1/COUNTA($J$3:$J2693))-1)*360/28</f>
        <v>0.10870794921864459</v>
      </c>
    </row>
    <row r="2694" spans="20:33" x14ac:dyDescent="0.25">
      <c r="T2694" s="4">
        <f t="shared" si="440"/>
        <v>0.11244999999999999</v>
      </c>
      <c r="U2694" s="55">
        <f t="shared" si="431"/>
        <v>0</v>
      </c>
      <c r="V2694" s="55">
        <f t="shared" si="432"/>
        <v>0</v>
      </c>
      <c r="Y2694" s="55">
        <f t="shared" si="433"/>
        <v>0</v>
      </c>
      <c r="Z2694" s="55">
        <f t="shared" si="434"/>
        <v>0</v>
      </c>
      <c r="AA2694" s="55">
        <f t="shared" si="435"/>
        <v>9108916.2369551975</v>
      </c>
      <c r="AB2694" s="55">
        <f t="shared" si="436"/>
        <v>-9712254.5492930785</v>
      </c>
      <c r="AC2694" s="55">
        <f t="shared" si="437"/>
        <v>-603338.31233788095</v>
      </c>
      <c r="AD2694" s="55">
        <f t="shared" si="438"/>
        <v>0</v>
      </c>
      <c r="AE2694" s="14">
        <f t="shared" si="439"/>
        <v>1</v>
      </c>
      <c r="AF2694" s="14">
        <f>PRODUCT($AE$3:$AE2694)</f>
        <v>1.549318229084294</v>
      </c>
      <c r="AG2694" s="120">
        <f>(POWER(AF2694,1/COUNTA($J$3:$J2694))-1)*360/28</f>
        <v>0.10870794921864459</v>
      </c>
    </row>
    <row r="2695" spans="20:33" x14ac:dyDescent="0.25">
      <c r="T2695" s="4">
        <f t="shared" si="440"/>
        <v>0.11244999999999999</v>
      </c>
      <c r="U2695" s="55">
        <f t="shared" si="431"/>
        <v>0</v>
      </c>
      <c r="V2695" s="55">
        <f t="shared" si="432"/>
        <v>0</v>
      </c>
      <c r="Y2695" s="55">
        <f t="shared" si="433"/>
        <v>0</v>
      </c>
      <c r="Z2695" s="55">
        <f t="shared" si="434"/>
        <v>0</v>
      </c>
      <c r="AA2695" s="55">
        <f t="shared" si="435"/>
        <v>9108916.2369551975</v>
      </c>
      <c r="AB2695" s="55">
        <f t="shared" si="436"/>
        <v>-9712254.5492930785</v>
      </c>
      <c r="AC2695" s="55">
        <f t="shared" si="437"/>
        <v>-603338.31233788095</v>
      </c>
      <c r="AD2695" s="55">
        <f t="shared" si="438"/>
        <v>0</v>
      </c>
      <c r="AE2695" s="14">
        <f t="shared" si="439"/>
        <v>1</v>
      </c>
      <c r="AF2695" s="14">
        <f>PRODUCT($AE$3:$AE2695)</f>
        <v>1.549318229084294</v>
      </c>
      <c r="AG2695" s="120">
        <f>(POWER(AF2695,1/COUNTA($J$3:$J2695))-1)*360/28</f>
        <v>0.10870794921864459</v>
      </c>
    </row>
    <row r="2696" spans="20:33" x14ac:dyDescent="0.25">
      <c r="T2696" s="4">
        <f t="shared" si="440"/>
        <v>0.11244999999999999</v>
      </c>
      <c r="U2696" s="55">
        <f t="shared" si="431"/>
        <v>0</v>
      </c>
      <c r="V2696" s="55">
        <f t="shared" si="432"/>
        <v>0</v>
      </c>
      <c r="Y2696" s="55">
        <f t="shared" si="433"/>
        <v>0</v>
      </c>
      <c r="Z2696" s="55">
        <f t="shared" si="434"/>
        <v>0</v>
      </c>
      <c r="AA2696" s="55">
        <f t="shared" si="435"/>
        <v>9108916.2369551975</v>
      </c>
      <c r="AB2696" s="55">
        <f t="shared" si="436"/>
        <v>-9712254.5492930785</v>
      </c>
      <c r="AC2696" s="55">
        <f t="shared" si="437"/>
        <v>-603338.31233788095</v>
      </c>
      <c r="AD2696" s="55">
        <f t="shared" si="438"/>
        <v>0</v>
      </c>
      <c r="AE2696" s="14">
        <f t="shared" si="439"/>
        <v>1</v>
      </c>
      <c r="AF2696" s="14">
        <f>PRODUCT($AE$3:$AE2696)</f>
        <v>1.549318229084294</v>
      </c>
      <c r="AG2696" s="120">
        <f>(POWER(AF2696,1/COUNTA($J$3:$J2696))-1)*360/28</f>
        <v>0.10870794921864459</v>
      </c>
    </row>
    <row r="2697" spans="20:33" x14ac:dyDescent="0.25">
      <c r="T2697" s="4">
        <f t="shared" si="440"/>
        <v>0.11244999999999999</v>
      </c>
      <c r="U2697" s="55">
        <f t="shared" si="431"/>
        <v>0</v>
      </c>
      <c r="V2697" s="55">
        <f t="shared" si="432"/>
        <v>0</v>
      </c>
      <c r="Y2697" s="55">
        <f t="shared" si="433"/>
        <v>0</v>
      </c>
      <c r="Z2697" s="55">
        <f t="shared" si="434"/>
        <v>0</v>
      </c>
      <c r="AA2697" s="55">
        <f t="shared" si="435"/>
        <v>9108916.2369551975</v>
      </c>
      <c r="AB2697" s="55">
        <f t="shared" si="436"/>
        <v>-9712254.5492930785</v>
      </c>
      <c r="AC2697" s="55">
        <f t="shared" si="437"/>
        <v>-603338.31233788095</v>
      </c>
      <c r="AD2697" s="55">
        <f t="shared" si="438"/>
        <v>0</v>
      </c>
      <c r="AE2697" s="14">
        <f t="shared" si="439"/>
        <v>1</v>
      </c>
      <c r="AF2697" s="14">
        <f>PRODUCT($AE$3:$AE2697)</f>
        <v>1.549318229084294</v>
      </c>
      <c r="AG2697" s="120">
        <f>(POWER(AF2697,1/COUNTA($J$3:$J2697))-1)*360/28</f>
        <v>0.10870794921864459</v>
      </c>
    </row>
    <row r="2698" spans="20:33" x14ac:dyDescent="0.25">
      <c r="T2698" s="4">
        <f t="shared" si="440"/>
        <v>0.11244999999999999</v>
      </c>
      <c r="U2698" s="55">
        <f t="shared" si="431"/>
        <v>0</v>
      </c>
      <c r="V2698" s="55">
        <f t="shared" si="432"/>
        <v>0</v>
      </c>
      <c r="Y2698" s="55">
        <f t="shared" si="433"/>
        <v>0</v>
      </c>
      <c r="Z2698" s="55">
        <f t="shared" si="434"/>
        <v>0</v>
      </c>
      <c r="AA2698" s="55">
        <f t="shared" si="435"/>
        <v>9108916.2369551975</v>
      </c>
      <c r="AB2698" s="55">
        <f t="shared" si="436"/>
        <v>-9712254.5492930785</v>
      </c>
      <c r="AC2698" s="55">
        <f t="shared" si="437"/>
        <v>-603338.31233788095</v>
      </c>
      <c r="AD2698" s="55">
        <f t="shared" si="438"/>
        <v>0</v>
      </c>
      <c r="AE2698" s="14">
        <f t="shared" si="439"/>
        <v>1</v>
      </c>
      <c r="AF2698" s="14">
        <f>PRODUCT($AE$3:$AE2698)</f>
        <v>1.549318229084294</v>
      </c>
      <c r="AG2698" s="120">
        <f>(POWER(AF2698,1/COUNTA($J$3:$J2698))-1)*360/28</f>
        <v>0.10870794921864459</v>
      </c>
    </row>
    <row r="2699" spans="20:33" x14ac:dyDescent="0.25">
      <c r="T2699" s="4">
        <f t="shared" si="440"/>
        <v>0.11244999999999999</v>
      </c>
      <c r="U2699" s="55">
        <f t="shared" si="431"/>
        <v>0</v>
      </c>
      <c r="V2699" s="55">
        <f t="shared" si="432"/>
        <v>0</v>
      </c>
      <c r="Y2699" s="55">
        <f t="shared" si="433"/>
        <v>0</v>
      </c>
      <c r="Z2699" s="55">
        <f t="shared" si="434"/>
        <v>0</v>
      </c>
      <c r="AA2699" s="55">
        <f t="shared" si="435"/>
        <v>9108916.2369551975</v>
      </c>
      <c r="AB2699" s="55">
        <f t="shared" si="436"/>
        <v>-9712254.5492930785</v>
      </c>
      <c r="AC2699" s="55">
        <f t="shared" si="437"/>
        <v>-603338.31233788095</v>
      </c>
      <c r="AD2699" s="55">
        <f t="shared" si="438"/>
        <v>0</v>
      </c>
      <c r="AE2699" s="14">
        <f t="shared" si="439"/>
        <v>1</v>
      </c>
      <c r="AF2699" s="14">
        <f>PRODUCT($AE$3:$AE2699)</f>
        <v>1.549318229084294</v>
      </c>
      <c r="AG2699" s="120">
        <f>(POWER(AF2699,1/COUNTA($J$3:$J2699))-1)*360/28</f>
        <v>0.10870794921864459</v>
      </c>
    </row>
    <row r="2700" spans="20:33" x14ac:dyDescent="0.25">
      <c r="T2700" s="4">
        <f t="shared" si="440"/>
        <v>0.11244999999999999</v>
      </c>
      <c r="U2700" s="55">
        <f t="shared" si="431"/>
        <v>0</v>
      </c>
      <c r="V2700" s="55">
        <f t="shared" si="432"/>
        <v>0</v>
      </c>
      <c r="Y2700" s="55">
        <f t="shared" si="433"/>
        <v>0</v>
      </c>
      <c r="Z2700" s="55">
        <f t="shared" si="434"/>
        <v>0</v>
      </c>
      <c r="AA2700" s="55">
        <f t="shared" si="435"/>
        <v>9108916.2369551975</v>
      </c>
      <c r="AB2700" s="55">
        <f t="shared" si="436"/>
        <v>-9712254.5492930785</v>
      </c>
      <c r="AC2700" s="55">
        <f t="shared" si="437"/>
        <v>-603338.31233788095</v>
      </c>
      <c r="AD2700" s="55">
        <f t="shared" si="438"/>
        <v>0</v>
      </c>
      <c r="AE2700" s="14">
        <f t="shared" si="439"/>
        <v>1</v>
      </c>
      <c r="AF2700" s="14">
        <f>PRODUCT($AE$3:$AE2700)</f>
        <v>1.549318229084294</v>
      </c>
      <c r="AG2700" s="120">
        <f>(POWER(AF2700,1/COUNTA($J$3:$J2700))-1)*360/28</f>
        <v>0.10870794921864459</v>
      </c>
    </row>
    <row r="2701" spans="20:33" x14ac:dyDescent="0.25">
      <c r="T2701" s="4">
        <f t="shared" si="440"/>
        <v>0.11244999999999999</v>
      </c>
      <c r="U2701" s="55">
        <f t="shared" si="431"/>
        <v>0</v>
      </c>
      <c r="V2701" s="55">
        <f t="shared" si="432"/>
        <v>0</v>
      </c>
      <c r="Y2701" s="55">
        <f t="shared" si="433"/>
        <v>0</v>
      </c>
      <c r="Z2701" s="55">
        <f t="shared" si="434"/>
        <v>0</v>
      </c>
      <c r="AA2701" s="55">
        <f t="shared" si="435"/>
        <v>9108916.2369551975</v>
      </c>
      <c r="AB2701" s="55">
        <f t="shared" si="436"/>
        <v>-9712254.5492930785</v>
      </c>
      <c r="AC2701" s="55">
        <f t="shared" si="437"/>
        <v>-603338.31233788095</v>
      </c>
      <c r="AD2701" s="55">
        <f t="shared" si="438"/>
        <v>0</v>
      </c>
      <c r="AE2701" s="14">
        <f t="shared" si="439"/>
        <v>1</v>
      </c>
      <c r="AF2701" s="14">
        <f>PRODUCT($AE$3:$AE2701)</f>
        <v>1.549318229084294</v>
      </c>
      <c r="AG2701" s="120">
        <f>(POWER(AF2701,1/COUNTA($J$3:$J2701))-1)*360/28</f>
        <v>0.10870794921864459</v>
      </c>
    </row>
    <row r="2702" spans="20:33" x14ac:dyDescent="0.25">
      <c r="T2702" s="4">
        <f t="shared" si="440"/>
        <v>0.11244999999999999</v>
      </c>
      <c r="U2702" s="55">
        <f t="shared" si="431"/>
        <v>0</v>
      </c>
      <c r="V2702" s="55">
        <f t="shared" si="432"/>
        <v>0</v>
      </c>
      <c r="Y2702" s="55">
        <f t="shared" si="433"/>
        <v>0</v>
      </c>
      <c r="Z2702" s="55">
        <f t="shared" si="434"/>
        <v>0</v>
      </c>
      <c r="AA2702" s="55">
        <f t="shared" si="435"/>
        <v>9108916.2369551975</v>
      </c>
      <c r="AB2702" s="55">
        <f t="shared" si="436"/>
        <v>-9712254.5492930785</v>
      </c>
      <c r="AC2702" s="55">
        <f t="shared" si="437"/>
        <v>-603338.31233788095</v>
      </c>
      <c r="AD2702" s="55">
        <f t="shared" si="438"/>
        <v>0</v>
      </c>
      <c r="AE2702" s="14">
        <f t="shared" si="439"/>
        <v>1</v>
      </c>
      <c r="AF2702" s="14">
        <f>PRODUCT($AE$3:$AE2702)</f>
        <v>1.549318229084294</v>
      </c>
      <c r="AG2702" s="120">
        <f>(POWER(AF2702,1/COUNTA($J$3:$J2702))-1)*360/28</f>
        <v>0.10870794921864459</v>
      </c>
    </row>
    <row r="2703" spans="20:33" x14ac:dyDescent="0.25">
      <c r="T2703" s="4">
        <f t="shared" si="440"/>
        <v>0.11244999999999999</v>
      </c>
      <c r="U2703" s="55">
        <f t="shared" si="431"/>
        <v>0</v>
      </c>
      <c r="V2703" s="55">
        <f t="shared" si="432"/>
        <v>0</v>
      </c>
      <c r="Y2703" s="55">
        <f t="shared" si="433"/>
        <v>0</v>
      </c>
      <c r="Z2703" s="55">
        <f t="shared" si="434"/>
        <v>0</v>
      </c>
      <c r="AA2703" s="55">
        <f t="shared" si="435"/>
        <v>9108916.2369551975</v>
      </c>
      <c r="AB2703" s="55">
        <f t="shared" si="436"/>
        <v>-9712254.5492930785</v>
      </c>
      <c r="AC2703" s="55">
        <f t="shared" si="437"/>
        <v>-603338.31233788095</v>
      </c>
      <c r="AD2703" s="55">
        <f t="shared" si="438"/>
        <v>0</v>
      </c>
      <c r="AE2703" s="14">
        <f t="shared" si="439"/>
        <v>1</v>
      </c>
      <c r="AF2703" s="14">
        <f>PRODUCT($AE$3:$AE2703)</f>
        <v>1.549318229084294</v>
      </c>
      <c r="AG2703" s="120">
        <f>(POWER(AF2703,1/COUNTA($J$3:$J2703))-1)*360/28</f>
        <v>0.10870794921864459</v>
      </c>
    </row>
    <row r="2704" spans="20:33" x14ac:dyDescent="0.25">
      <c r="T2704" s="4">
        <f t="shared" si="440"/>
        <v>0.11244999999999999</v>
      </c>
      <c r="U2704" s="55">
        <f t="shared" si="431"/>
        <v>0</v>
      </c>
      <c r="V2704" s="55">
        <f t="shared" si="432"/>
        <v>0</v>
      </c>
      <c r="Y2704" s="55">
        <f t="shared" si="433"/>
        <v>0</v>
      </c>
      <c r="Z2704" s="55">
        <f t="shared" si="434"/>
        <v>0</v>
      </c>
      <c r="AA2704" s="55">
        <f t="shared" si="435"/>
        <v>9108916.2369551975</v>
      </c>
      <c r="AB2704" s="55">
        <f t="shared" si="436"/>
        <v>-9712254.5492930785</v>
      </c>
      <c r="AC2704" s="55">
        <f t="shared" si="437"/>
        <v>-603338.31233788095</v>
      </c>
      <c r="AD2704" s="55">
        <f t="shared" si="438"/>
        <v>0</v>
      </c>
      <c r="AE2704" s="14">
        <f t="shared" si="439"/>
        <v>1</v>
      </c>
      <c r="AF2704" s="14">
        <f>PRODUCT($AE$3:$AE2704)</f>
        <v>1.549318229084294</v>
      </c>
      <c r="AG2704" s="120">
        <f>(POWER(AF2704,1/COUNTA($J$3:$J2704))-1)*360/28</f>
        <v>0.10870794921864459</v>
      </c>
    </row>
    <row r="2705" spans="20:33" x14ac:dyDescent="0.25">
      <c r="T2705" s="4">
        <f t="shared" si="440"/>
        <v>0.11244999999999999</v>
      </c>
      <c r="U2705" s="55">
        <f t="shared" si="431"/>
        <v>0</v>
      </c>
      <c r="V2705" s="55">
        <f t="shared" si="432"/>
        <v>0</v>
      </c>
      <c r="Y2705" s="55">
        <f t="shared" si="433"/>
        <v>0</v>
      </c>
      <c r="Z2705" s="55">
        <f t="shared" si="434"/>
        <v>0</v>
      </c>
      <c r="AA2705" s="55">
        <f t="shared" si="435"/>
        <v>9108916.2369551975</v>
      </c>
      <c r="AB2705" s="55">
        <f t="shared" si="436"/>
        <v>-9712254.5492930785</v>
      </c>
      <c r="AC2705" s="55">
        <f t="shared" si="437"/>
        <v>-603338.31233788095</v>
      </c>
      <c r="AD2705" s="55">
        <f t="shared" si="438"/>
        <v>0</v>
      </c>
      <c r="AE2705" s="14">
        <f t="shared" si="439"/>
        <v>1</v>
      </c>
      <c r="AF2705" s="14">
        <f>PRODUCT($AE$3:$AE2705)</f>
        <v>1.549318229084294</v>
      </c>
      <c r="AG2705" s="120">
        <f>(POWER(AF2705,1/COUNTA($J$3:$J2705))-1)*360/28</f>
        <v>0.10870794921864459</v>
      </c>
    </row>
    <row r="2706" spans="20:33" x14ac:dyDescent="0.25">
      <c r="T2706" s="4">
        <f t="shared" si="440"/>
        <v>0.11244999999999999</v>
      </c>
      <c r="U2706" s="55">
        <f t="shared" si="431"/>
        <v>0</v>
      </c>
      <c r="V2706" s="55">
        <f t="shared" si="432"/>
        <v>0</v>
      </c>
      <c r="Y2706" s="55">
        <f t="shared" si="433"/>
        <v>0</v>
      </c>
      <c r="Z2706" s="55">
        <f t="shared" si="434"/>
        <v>0</v>
      </c>
      <c r="AA2706" s="55">
        <f t="shared" si="435"/>
        <v>9108916.2369551975</v>
      </c>
      <c r="AB2706" s="55">
        <f t="shared" si="436"/>
        <v>-9712254.5492930785</v>
      </c>
      <c r="AC2706" s="55">
        <f t="shared" si="437"/>
        <v>-603338.31233788095</v>
      </c>
      <c r="AD2706" s="55">
        <f t="shared" si="438"/>
        <v>0</v>
      </c>
      <c r="AE2706" s="14">
        <f t="shared" si="439"/>
        <v>1</v>
      </c>
      <c r="AF2706" s="14">
        <f>PRODUCT($AE$3:$AE2706)</f>
        <v>1.549318229084294</v>
      </c>
      <c r="AG2706" s="120">
        <f>(POWER(AF2706,1/COUNTA($J$3:$J2706))-1)*360/28</f>
        <v>0.10870794921864459</v>
      </c>
    </row>
    <row r="2707" spans="20:33" x14ac:dyDescent="0.25">
      <c r="T2707" s="4">
        <f t="shared" si="440"/>
        <v>0.11244999999999999</v>
      </c>
      <c r="U2707" s="55">
        <f t="shared" si="431"/>
        <v>0</v>
      </c>
      <c r="V2707" s="55">
        <f t="shared" si="432"/>
        <v>0</v>
      </c>
      <c r="Y2707" s="55">
        <f t="shared" si="433"/>
        <v>0</v>
      </c>
      <c r="Z2707" s="55">
        <f t="shared" si="434"/>
        <v>0</v>
      </c>
      <c r="AA2707" s="55">
        <f t="shared" si="435"/>
        <v>9108916.2369551975</v>
      </c>
      <c r="AB2707" s="55">
        <f t="shared" si="436"/>
        <v>-9712254.5492930785</v>
      </c>
      <c r="AC2707" s="55">
        <f t="shared" si="437"/>
        <v>-603338.31233788095</v>
      </c>
      <c r="AD2707" s="55">
        <f t="shared" si="438"/>
        <v>0</v>
      </c>
      <c r="AE2707" s="14">
        <f t="shared" si="439"/>
        <v>1</v>
      </c>
      <c r="AF2707" s="14">
        <f>PRODUCT($AE$3:$AE2707)</f>
        <v>1.549318229084294</v>
      </c>
      <c r="AG2707" s="120">
        <f>(POWER(AF2707,1/COUNTA($J$3:$J2707))-1)*360/28</f>
        <v>0.10870794921864459</v>
      </c>
    </row>
    <row r="2708" spans="20:33" x14ac:dyDescent="0.25">
      <c r="T2708" s="4">
        <f t="shared" si="440"/>
        <v>0.11244999999999999</v>
      </c>
      <c r="U2708" s="55">
        <f t="shared" si="431"/>
        <v>0</v>
      </c>
      <c r="V2708" s="55">
        <f t="shared" si="432"/>
        <v>0</v>
      </c>
      <c r="Y2708" s="55">
        <f t="shared" si="433"/>
        <v>0</v>
      </c>
      <c r="Z2708" s="55">
        <f t="shared" si="434"/>
        <v>0</v>
      </c>
      <c r="AA2708" s="55">
        <f t="shared" si="435"/>
        <v>9108916.2369551975</v>
      </c>
      <c r="AB2708" s="55">
        <f t="shared" si="436"/>
        <v>-9712254.5492930785</v>
      </c>
      <c r="AC2708" s="55">
        <f t="shared" si="437"/>
        <v>-603338.31233788095</v>
      </c>
      <c r="AD2708" s="55">
        <f t="shared" si="438"/>
        <v>0</v>
      </c>
      <c r="AE2708" s="14">
        <f t="shared" si="439"/>
        <v>1</v>
      </c>
      <c r="AF2708" s="14">
        <f>PRODUCT($AE$3:$AE2708)</f>
        <v>1.549318229084294</v>
      </c>
      <c r="AG2708" s="120">
        <f>(POWER(AF2708,1/COUNTA($J$3:$J2708))-1)*360/28</f>
        <v>0.10870794921864459</v>
      </c>
    </row>
    <row r="2709" spans="20:33" x14ac:dyDescent="0.25">
      <c r="T2709" s="4">
        <f t="shared" si="440"/>
        <v>0.11244999999999999</v>
      </c>
      <c r="U2709" s="55">
        <f t="shared" si="431"/>
        <v>0</v>
      </c>
      <c r="V2709" s="55">
        <f t="shared" si="432"/>
        <v>0</v>
      </c>
      <c r="Y2709" s="55">
        <f t="shared" si="433"/>
        <v>0</v>
      </c>
      <c r="Z2709" s="55">
        <f t="shared" si="434"/>
        <v>0</v>
      </c>
      <c r="AA2709" s="55">
        <f t="shared" si="435"/>
        <v>9108916.2369551975</v>
      </c>
      <c r="AB2709" s="55">
        <f t="shared" si="436"/>
        <v>-9712254.5492930785</v>
      </c>
      <c r="AC2709" s="55">
        <f t="shared" si="437"/>
        <v>-603338.31233788095</v>
      </c>
      <c r="AD2709" s="55">
        <f t="shared" si="438"/>
        <v>0</v>
      </c>
      <c r="AE2709" s="14">
        <f t="shared" si="439"/>
        <v>1</v>
      </c>
      <c r="AF2709" s="14">
        <f>PRODUCT($AE$3:$AE2709)</f>
        <v>1.549318229084294</v>
      </c>
      <c r="AG2709" s="120">
        <f>(POWER(AF2709,1/COUNTA($J$3:$J2709))-1)*360/28</f>
        <v>0.10870794921864459</v>
      </c>
    </row>
    <row r="2710" spans="20:33" x14ac:dyDescent="0.25">
      <c r="T2710" s="4">
        <f t="shared" si="440"/>
        <v>0.11244999999999999</v>
      </c>
      <c r="U2710" s="55">
        <f t="shared" si="431"/>
        <v>0</v>
      </c>
      <c r="V2710" s="55">
        <f t="shared" si="432"/>
        <v>0</v>
      </c>
      <c r="Y2710" s="55">
        <f t="shared" si="433"/>
        <v>0</v>
      </c>
      <c r="Z2710" s="55">
        <f t="shared" si="434"/>
        <v>0</v>
      </c>
      <c r="AA2710" s="55">
        <f t="shared" si="435"/>
        <v>9108916.2369551975</v>
      </c>
      <c r="AB2710" s="55">
        <f t="shared" si="436"/>
        <v>-9712254.5492930785</v>
      </c>
      <c r="AC2710" s="55">
        <f t="shared" si="437"/>
        <v>-603338.31233788095</v>
      </c>
      <c r="AD2710" s="55">
        <f t="shared" si="438"/>
        <v>0</v>
      </c>
      <c r="AE2710" s="14">
        <f t="shared" si="439"/>
        <v>1</v>
      </c>
      <c r="AF2710" s="14">
        <f>PRODUCT($AE$3:$AE2710)</f>
        <v>1.549318229084294</v>
      </c>
      <c r="AG2710" s="120">
        <f>(POWER(AF2710,1/COUNTA($J$3:$J2710))-1)*360/28</f>
        <v>0.10870794921864459</v>
      </c>
    </row>
    <row r="2711" spans="20:33" x14ac:dyDescent="0.25">
      <c r="T2711" s="4">
        <f t="shared" si="440"/>
        <v>0.11244999999999999</v>
      </c>
      <c r="U2711" s="55">
        <f t="shared" si="431"/>
        <v>0</v>
      </c>
      <c r="V2711" s="55">
        <f t="shared" si="432"/>
        <v>0</v>
      </c>
      <c r="Y2711" s="55">
        <f t="shared" si="433"/>
        <v>0</v>
      </c>
      <c r="Z2711" s="55">
        <f t="shared" si="434"/>
        <v>0</v>
      </c>
      <c r="AA2711" s="55">
        <f t="shared" si="435"/>
        <v>9108916.2369551975</v>
      </c>
      <c r="AB2711" s="55">
        <f t="shared" si="436"/>
        <v>-9712254.5492930785</v>
      </c>
      <c r="AC2711" s="55">
        <f t="shared" si="437"/>
        <v>-603338.31233788095</v>
      </c>
      <c r="AD2711" s="55">
        <f t="shared" si="438"/>
        <v>0</v>
      </c>
      <c r="AE2711" s="14">
        <f t="shared" si="439"/>
        <v>1</v>
      </c>
      <c r="AF2711" s="14">
        <f>PRODUCT($AE$3:$AE2711)</f>
        <v>1.549318229084294</v>
      </c>
      <c r="AG2711" s="120">
        <f>(POWER(AF2711,1/COUNTA($J$3:$J2711))-1)*360/28</f>
        <v>0.10870794921864459</v>
      </c>
    </row>
    <row r="2712" spans="20:33" x14ac:dyDescent="0.25">
      <c r="T2712" s="4">
        <f t="shared" si="440"/>
        <v>0.11244999999999999</v>
      </c>
      <c r="U2712" s="55">
        <f t="shared" si="431"/>
        <v>0</v>
      </c>
      <c r="V2712" s="55">
        <f t="shared" si="432"/>
        <v>0</v>
      </c>
      <c r="Y2712" s="55">
        <f t="shared" si="433"/>
        <v>0</v>
      </c>
      <c r="Z2712" s="55">
        <f t="shared" si="434"/>
        <v>0</v>
      </c>
      <c r="AA2712" s="55">
        <f t="shared" si="435"/>
        <v>9108916.2369551975</v>
      </c>
      <c r="AB2712" s="55">
        <f t="shared" si="436"/>
        <v>-9712254.5492930785</v>
      </c>
      <c r="AC2712" s="55">
        <f t="shared" si="437"/>
        <v>-603338.31233788095</v>
      </c>
      <c r="AD2712" s="55">
        <f t="shared" si="438"/>
        <v>0</v>
      </c>
      <c r="AE2712" s="14">
        <f t="shared" si="439"/>
        <v>1</v>
      </c>
      <c r="AF2712" s="14">
        <f>PRODUCT($AE$3:$AE2712)</f>
        <v>1.549318229084294</v>
      </c>
      <c r="AG2712" s="120">
        <f>(POWER(AF2712,1/COUNTA($J$3:$J2712))-1)*360/28</f>
        <v>0.10870794921864459</v>
      </c>
    </row>
    <row r="2713" spans="20:33" x14ac:dyDescent="0.25">
      <c r="T2713" s="4">
        <f t="shared" si="440"/>
        <v>0.11244999999999999</v>
      </c>
      <c r="U2713" s="55">
        <f t="shared" si="431"/>
        <v>0</v>
      </c>
      <c r="V2713" s="55">
        <f t="shared" si="432"/>
        <v>0</v>
      </c>
      <c r="Y2713" s="55">
        <f t="shared" si="433"/>
        <v>0</v>
      </c>
      <c r="Z2713" s="55">
        <f t="shared" si="434"/>
        <v>0</v>
      </c>
      <c r="AA2713" s="55">
        <f t="shared" si="435"/>
        <v>9108916.2369551975</v>
      </c>
      <c r="AB2713" s="55">
        <f t="shared" si="436"/>
        <v>-9712254.5492930785</v>
      </c>
      <c r="AC2713" s="55">
        <f t="shared" si="437"/>
        <v>-603338.31233788095</v>
      </c>
      <c r="AD2713" s="55">
        <f t="shared" si="438"/>
        <v>0</v>
      </c>
      <c r="AE2713" s="14">
        <f t="shared" si="439"/>
        <v>1</v>
      </c>
      <c r="AF2713" s="14">
        <f>PRODUCT($AE$3:$AE2713)</f>
        <v>1.549318229084294</v>
      </c>
      <c r="AG2713" s="120">
        <f>(POWER(AF2713,1/COUNTA($J$3:$J2713))-1)*360/28</f>
        <v>0.10870794921864459</v>
      </c>
    </row>
    <row r="2714" spans="20:33" x14ac:dyDescent="0.25">
      <c r="T2714" s="4">
        <f t="shared" si="440"/>
        <v>0.11244999999999999</v>
      </c>
      <c r="U2714" s="55">
        <f t="shared" si="431"/>
        <v>0</v>
      </c>
      <c r="V2714" s="55">
        <f t="shared" si="432"/>
        <v>0</v>
      </c>
      <c r="Y2714" s="55">
        <f t="shared" si="433"/>
        <v>0</v>
      </c>
      <c r="Z2714" s="55">
        <f t="shared" si="434"/>
        <v>0</v>
      </c>
      <c r="AA2714" s="55">
        <f t="shared" si="435"/>
        <v>9108916.2369551975</v>
      </c>
      <c r="AB2714" s="55">
        <f t="shared" si="436"/>
        <v>-9712254.5492930785</v>
      </c>
      <c r="AC2714" s="55">
        <f t="shared" si="437"/>
        <v>-603338.31233788095</v>
      </c>
      <c r="AD2714" s="55">
        <f t="shared" si="438"/>
        <v>0</v>
      </c>
      <c r="AE2714" s="14">
        <f t="shared" si="439"/>
        <v>1</v>
      </c>
      <c r="AF2714" s="14">
        <f>PRODUCT($AE$3:$AE2714)</f>
        <v>1.549318229084294</v>
      </c>
      <c r="AG2714" s="120">
        <f>(POWER(AF2714,1/COUNTA($J$3:$J2714))-1)*360/28</f>
        <v>0.10870794921864459</v>
      </c>
    </row>
    <row r="2715" spans="20:33" x14ac:dyDescent="0.25">
      <c r="T2715" s="4">
        <f t="shared" si="440"/>
        <v>0.11244999999999999</v>
      </c>
      <c r="U2715" s="55">
        <f t="shared" si="431"/>
        <v>0</v>
      </c>
      <c r="V2715" s="55">
        <f t="shared" si="432"/>
        <v>0</v>
      </c>
      <c r="Y2715" s="55">
        <f t="shared" si="433"/>
        <v>0</v>
      </c>
      <c r="Z2715" s="55">
        <f t="shared" si="434"/>
        <v>0</v>
      </c>
      <c r="AA2715" s="55">
        <f t="shared" si="435"/>
        <v>9108916.2369551975</v>
      </c>
      <c r="AB2715" s="55">
        <f t="shared" si="436"/>
        <v>-9712254.5492930785</v>
      </c>
      <c r="AC2715" s="55">
        <f t="shared" si="437"/>
        <v>-603338.31233788095</v>
      </c>
      <c r="AD2715" s="55">
        <f t="shared" si="438"/>
        <v>0</v>
      </c>
      <c r="AE2715" s="14">
        <f t="shared" si="439"/>
        <v>1</v>
      </c>
      <c r="AF2715" s="14">
        <f>PRODUCT($AE$3:$AE2715)</f>
        <v>1.549318229084294</v>
      </c>
      <c r="AG2715" s="120">
        <f>(POWER(AF2715,1/COUNTA($J$3:$J2715))-1)*360/28</f>
        <v>0.10870794921864459</v>
      </c>
    </row>
    <row r="2716" spans="20:33" x14ac:dyDescent="0.25">
      <c r="T2716" s="4">
        <f t="shared" si="440"/>
        <v>0.11244999999999999</v>
      </c>
      <c r="U2716" s="55">
        <f t="shared" si="431"/>
        <v>0</v>
      </c>
      <c r="V2716" s="55">
        <f t="shared" si="432"/>
        <v>0</v>
      </c>
      <c r="Y2716" s="55">
        <f t="shared" si="433"/>
        <v>0</v>
      </c>
      <c r="Z2716" s="55">
        <f t="shared" si="434"/>
        <v>0</v>
      </c>
      <c r="AA2716" s="55">
        <f t="shared" si="435"/>
        <v>9108916.2369551975</v>
      </c>
      <c r="AB2716" s="55">
        <f t="shared" si="436"/>
        <v>-9712254.5492930785</v>
      </c>
      <c r="AC2716" s="55">
        <f t="shared" si="437"/>
        <v>-603338.31233788095</v>
      </c>
      <c r="AD2716" s="55">
        <f t="shared" si="438"/>
        <v>0</v>
      </c>
      <c r="AE2716" s="14">
        <f t="shared" si="439"/>
        <v>1</v>
      </c>
      <c r="AF2716" s="14">
        <f>PRODUCT($AE$3:$AE2716)</f>
        <v>1.549318229084294</v>
      </c>
      <c r="AG2716" s="120">
        <f>(POWER(AF2716,1/COUNTA($J$3:$J2716))-1)*360/28</f>
        <v>0.10870794921864459</v>
      </c>
    </row>
    <row r="2717" spans="20:33" x14ac:dyDescent="0.25">
      <c r="T2717" s="4">
        <f t="shared" si="440"/>
        <v>0.11244999999999999</v>
      </c>
      <c r="U2717" s="55">
        <f t="shared" si="431"/>
        <v>0</v>
      </c>
      <c r="V2717" s="55">
        <f t="shared" si="432"/>
        <v>0</v>
      </c>
      <c r="Y2717" s="55">
        <f t="shared" si="433"/>
        <v>0</v>
      </c>
      <c r="Z2717" s="55">
        <f t="shared" si="434"/>
        <v>0</v>
      </c>
      <c r="AA2717" s="55">
        <f t="shared" si="435"/>
        <v>9108916.2369551975</v>
      </c>
      <c r="AB2717" s="55">
        <f t="shared" si="436"/>
        <v>-9712254.5492930785</v>
      </c>
      <c r="AC2717" s="55">
        <f t="shared" si="437"/>
        <v>-603338.31233788095</v>
      </c>
      <c r="AD2717" s="55">
        <f t="shared" si="438"/>
        <v>0</v>
      </c>
      <c r="AE2717" s="14">
        <f t="shared" si="439"/>
        <v>1</v>
      </c>
      <c r="AF2717" s="14">
        <f>PRODUCT($AE$3:$AE2717)</f>
        <v>1.549318229084294</v>
      </c>
      <c r="AG2717" s="120">
        <f>(POWER(AF2717,1/COUNTA($J$3:$J2717))-1)*360/28</f>
        <v>0.10870794921864459</v>
      </c>
    </row>
    <row r="2718" spans="20:33" x14ac:dyDescent="0.25">
      <c r="T2718" s="4">
        <f t="shared" si="440"/>
        <v>0.11244999999999999</v>
      </c>
      <c r="U2718" s="55">
        <f t="shared" si="431"/>
        <v>0</v>
      </c>
      <c r="V2718" s="55">
        <f t="shared" si="432"/>
        <v>0</v>
      </c>
      <c r="Y2718" s="55">
        <f t="shared" si="433"/>
        <v>0</v>
      </c>
      <c r="Z2718" s="55">
        <f t="shared" si="434"/>
        <v>0</v>
      </c>
      <c r="AA2718" s="55">
        <f t="shared" si="435"/>
        <v>9108916.2369551975</v>
      </c>
      <c r="AB2718" s="55">
        <f t="shared" si="436"/>
        <v>-9712254.5492930785</v>
      </c>
      <c r="AC2718" s="55">
        <f t="shared" si="437"/>
        <v>-603338.31233788095</v>
      </c>
      <c r="AD2718" s="55">
        <f t="shared" si="438"/>
        <v>0</v>
      </c>
      <c r="AE2718" s="14">
        <f t="shared" si="439"/>
        <v>1</v>
      </c>
      <c r="AF2718" s="14">
        <f>PRODUCT($AE$3:$AE2718)</f>
        <v>1.549318229084294</v>
      </c>
      <c r="AG2718" s="120">
        <f>(POWER(AF2718,1/COUNTA($J$3:$J2718))-1)*360/28</f>
        <v>0.10870794921864459</v>
      </c>
    </row>
    <row r="2719" spans="20:33" x14ac:dyDescent="0.25">
      <c r="T2719" s="4">
        <f t="shared" si="440"/>
        <v>0.11244999999999999</v>
      </c>
      <c r="U2719" s="55">
        <f t="shared" si="431"/>
        <v>0</v>
      </c>
      <c r="V2719" s="55">
        <f t="shared" si="432"/>
        <v>0</v>
      </c>
      <c r="Y2719" s="55">
        <f t="shared" si="433"/>
        <v>0</v>
      </c>
      <c r="Z2719" s="55">
        <f t="shared" si="434"/>
        <v>0</v>
      </c>
      <c r="AA2719" s="55">
        <f t="shared" si="435"/>
        <v>9108916.2369551975</v>
      </c>
      <c r="AB2719" s="55">
        <f t="shared" si="436"/>
        <v>-9712254.5492930785</v>
      </c>
      <c r="AC2719" s="55">
        <f t="shared" si="437"/>
        <v>-603338.31233788095</v>
      </c>
      <c r="AD2719" s="55">
        <f t="shared" si="438"/>
        <v>0</v>
      </c>
      <c r="AE2719" s="14">
        <f t="shared" si="439"/>
        <v>1</v>
      </c>
      <c r="AF2719" s="14">
        <f>PRODUCT($AE$3:$AE2719)</f>
        <v>1.549318229084294</v>
      </c>
      <c r="AG2719" s="120">
        <f>(POWER(AF2719,1/COUNTA($J$3:$J2719))-1)*360/28</f>
        <v>0.10870794921864459</v>
      </c>
    </row>
    <row r="2720" spans="20:33" x14ac:dyDescent="0.25">
      <c r="T2720" s="4">
        <f t="shared" si="440"/>
        <v>0.11244999999999999</v>
      </c>
      <c r="U2720" s="55">
        <f t="shared" si="431"/>
        <v>0</v>
      </c>
      <c r="V2720" s="55">
        <f t="shared" si="432"/>
        <v>0</v>
      </c>
      <c r="Y2720" s="55">
        <f t="shared" si="433"/>
        <v>0</v>
      </c>
      <c r="Z2720" s="55">
        <f t="shared" si="434"/>
        <v>0</v>
      </c>
      <c r="AA2720" s="55">
        <f t="shared" si="435"/>
        <v>9108916.2369551975</v>
      </c>
      <c r="AB2720" s="55">
        <f t="shared" si="436"/>
        <v>-9712254.5492930785</v>
      </c>
      <c r="AC2720" s="55">
        <f t="shared" si="437"/>
        <v>-603338.31233788095</v>
      </c>
      <c r="AD2720" s="55">
        <f t="shared" si="438"/>
        <v>0</v>
      </c>
      <c r="AE2720" s="14">
        <f t="shared" si="439"/>
        <v>1</v>
      </c>
      <c r="AF2720" s="14">
        <f>PRODUCT($AE$3:$AE2720)</f>
        <v>1.549318229084294</v>
      </c>
      <c r="AG2720" s="120">
        <f>(POWER(AF2720,1/COUNTA($J$3:$J2720))-1)*360/28</f>
        <v>0.10870794921864459</v>
      </c>
    </row>
    <row r="2721" spans="20:33" x14ac:dyDescent="0.25">
      <c r="T2721" s="4">
        <f t="shared" si="440"/>
        <v>0.11244999999999999</v>
      </c>
      <c r="U2721" s="55">
        <f t="shared" si="431"/>
        <v>0</v>
      </c>
      <c r="V2721" s="55">
        <f t="shared" si="432"/>
        <v>0</v>
      </c>
      <c r="Y2721" s="55">
        <f t="shared" si="433"/>
        <v>0</v>
      </c>
      <c r="Z2721" s="55">
        <f t="shared" si="434"/>
        <v>0</v>
      </c>
      <c r="AA2721" s="55">
        <f t="shared" si="435"/>
        <v>9108916.2369551975</v>
      </c>
      <c r="AB2721" s="55">
        <f t="shared" si="436"/>
        <v>-9712254.5492930785</v>
      </c>
      <c r="AC2721" s="55">
        <f t="shared" si="437"/>
        <v>-603338.31233788095</v>
      </c>
      <c r="AD2721" s="55">
        <f t="shared" si="438"/>
        <v>0</v>
      </c>
      <c r="AE2721" s="14">
        <f t="shared" si="439"/>
        <v>1</v>
      </c>
      <c r="AF2721" s="14">
        <f>PRODUCT($AE$3:$AE2721)</f>
        <v>1.549318229084294</v>
      </c>
      <c r="AG2721" s="120">
        <f>(POWER(AF2721,1/COUNTA($J$3:$J2721))-1)*360/28</f>
        <v>0.10870794921864459</v>
      </c>
    </row>
    <row r="2722" spans="20:33" x14ac:dyDescent="0.25">
      <c r="T2722" s="4">
        <f t="shared" si="440"/>
        <v>0.11244999999999999</v>
      </c>
      <c r="U2722" s="55">
        <f t="shared" ref="U2722:U2785" si="441">(-1*S2722)*T2722*Q2722/360</f>
        <v>0</v>
      </c>
      <c r="V2722" s="55">
        <f t="shared" ref="V2722:V2785" si="442">+N2722+U2722</f>
        <v>0</v>
      </c>
      <c r="Y2722" s="55">
        <f t="shared" ref="Y2722:Y2785" si="443">+P2722*X2722</f>
        <v>0</v>
      </c>
      <c r="Z2722" s="55">
        <f t="shared" ref="Z2722:Z2785" si="444">+S2722*$Z$2*$Q2722/360</f>
        <v>0</v>
      </c>
      <c r="AA2722" s="55">
        <f t="shared" ref="AA2722:AA2785" si="445">+AA2721*(1+$Z$2*$Q2722/360)+Z2722</f>
        <v>9108916.2369551975</v>
      </c>
      <c r="AB2722" s="55">
        <f t="shared" ref="AB2722:AB2785" si="446">+AB2721*(1+$W2722*$Q2722/360)+O2722</f>
        <v>-9712254.5492930785</v>
      </c>
      <c r="AC2722" s="55">
        <f t="shared" ref="AC2722:AC2785" si="447">+AA2722+AB2722</f>
        <v>-603338.31233788095</v>
      </c>
      <c r="AD2722" s="55">
        <f t="shared" ref="AD2722:AD2785" si="448">+AC2722*X2722</f>
        <v>0</v>
      </c>
      <c r="AE2722" s="14">
        <f t="shared" ref="AE2722:AE2785" si="449">+(1+W2722*Q2722/360)</f>
        <v>1</v>
      </c>
      <c r="AF2722" s="14">
        <f>PRODUCT($AE$3:$AE2722)</f>
        <v>1.549318229084294</v>
      </c>
      <c r="AG2722" s="120">
        <f>(POWER(AF2722,1/COUNTA($J$3:$J2722))-1)*360/28</f>
        <v>0.10870794921864459</v>
      </c>
    </row>
    <row r="2723" spans="20:33" x14ac:dyDescent="0.25">
      <c r="T2723" s="4">
        <f t="shared" si="440"/>
        <v>0.11244999999999999</v>
      </c>
      <c r="U2723" s="55">
        <f t="shared" si="441"/>
        <v>0</v>
      </c>
      <c r="V2723" s="55">
        <f t="shared" si="442"/>
        <v>0</v>
      </c>
      <c r="Y2723" s="55">
        <f t="shared" si="443"/>
        <v>0</v>
      </c>
      <c r="Z2723" s="55">
        <f t="shared" si="444"/>
        <v>0</v>
      </c>
      <c r="AA2723" s="55">
        <f t="shared" si="445"/>
        <v>9108916.2369551975</v>
      </c>
      <c r="AB2723" s="55">
        <f t="shared" si="446"/>
        <v>-9712254.5492930785</v>
      </c>
      <c r="AC2723" s="55">
        <f t="shared" si="447"/>
        <v>-603338.31233788095</v>
      </c>
      <c r="AD2723" s="55">
        <f t="shared" si="448"/>
        <v>0</v>
      </c>
      <c r="AE2723" s="14">
        <f t="shared" si="449"/>
        <v>1</v>
      </c>
      <c r="AF2723" s="14">
        <f>PRODUCT($AE$3:$AE2723)</f>
        <v>1.549318229084294</v>
      </c>
      <c r="AG2723" s="120">
        <f>(POWER(AF2723,1/COUNTA($J$3:$J2723))-1)*360/28</f>
        <v>0.10870794921864459</v>
      </c>
    </row>
    <row r="2724" spans="20:33" x14ac:dyDescent="0.25">
      <c r="T2724" s="4">
        <f t="shared" si="440"/>
        <v>0.11244999999999999</v>
      </c>
      <c r="U2724" s="55">
        <f t="shared" si="441"/>
        <v>0</v>
      </c>
      <c r="V2724" s="55">
        <f t="shared" si="442"/>
        <v>0</v>
      </c>
      <c r="Y2724" s="55">
        <f t="shared" si="443"/>
        <v>0</v>
      </c>
      <c r="Z2724" s="55">
        <f t="shared" si="444"/>
        <v>0</v>
      </c>
      <c r="AA2724" s="55">
        <f t="shared" si="445"/>
        <v>9108916.2369551975</v>
      </c>
      <c r="AB2724" s="55">
        <f t="shared" si="446"/>
        <v>-9712254.5492930785</v>
      </c>
      <c r="AC2724" s="55">
        <f t="shared" si="447"/>
        <v>-603338.31233788095</v>
      </c>
      <c r="AD2724" s="55">
        <f t="shared" si="448"/>
        <v>0</v>
      </c>
      <c r="AE2724" s="14">
        <f t="shared" si="449"/>
        <v>1</v>
      </c>
      <c r="AF2724" s="14">
        <f>PRODUCT($AE$3:$AE2724)</f>
        <v>1.549318229084294</v>
      </c>
      <c r="AG2724" s="120">
        <f>(POWER(AF2724,1/COUNTA($J$3:$J2724))-1)*360/28</f>
        <v>0.10870794921864459</v>
      </c>
    </row>
    <row r="2725" spans="20:33" x14ac:dyDescent="0.25">
      <c r="T2725" s="4">
        <f t="shared" si="440"/>
        <v>0.11244999999999999</v>
      </c>
      <c r="U2725" s="55">
        <f t="shared" si="441"/>
        <v>0</v>
      </c>
      <c r="V2725" s="55">
        <f t="shared" si="442"/>
        <v>0</v>
      </c>
      <c r="Y2725" s="55">
        <f t="shared" si="443"/>
        <v>0</v>
      </c>
      <c r="Z2725" s="55">
        <f t="shared" si="444"/>
        <v>0</v>
      </c>
      <c r="AA2725" s="55">
        <f t="shared" si="445"/>
        <v>9108916.2369551975</v>
      </c>
      <c r="AB2725" s="55">
        <f t="shared" si="446"/>
        <v>-9712254.5492930785</v>
      </c>
      <c r="AC2725" s="55">
        <f t="shared" si="447"/>
        <v>-603338.31233788095</v>
      </c>
      <c r="AD2725" s="55">
        <f t="shared" si="448"/>
        <v>0</v>
      </c>
      <c r="AE2725" s="14">
        <f t="shared" si="449"/>
        <v>1</v>
      </c>
      <c r="AF2725" s="14">
        <f>PRODUCT($AE$3:$AE2725)</f>
        <v>1.549318229084294</v>
      </c>
      <c r="AG2725" s="120">
        <f>(POWER(AF2725,1/COUNTA($J$3:$J2725))-1)*360/28</f>
        <v>0.10870794921864459</v>
      </c>
    </row>
    <row r="2726" spans="20:33" x14ac:dyDescent="0.25">
      <c r="T2726" s="4">
        <f t="shared" si="440"/>
        <v>0.11244999999999999</v>
      </c>
      <c r="U2726" s="55">
        <f t="shared" si="441"/>
        <v>0</v>
      </c>
      <c r="V2726" s="55">
        <f t="shared" si="442"/>
        <v>0</v>
      </c>
      <c r="Y2726" s="55">
        <f t="shared" si="443"/>
        <v>0</v>
      </c>
      <c r="Z2726" s="55">
        <f t="shared" si="444"/>
        <v>0</v>
      </c>
      <c r="AA2726" s="55">
        <f t="shared" si="445"/>
        <v>9108916.2369551975</v>
      </c>
      <c r="AB2726" s="55">
        <f t="shared" si="446"/>
        <v>-9712254.5492930785</v>
      </c>
      <c r="AC2726" s="55">
        <f t="shared" si="447"/>
        <v>-603338.31233788095</v>
      </c>
      <c r="AD2726" s="55">
        <f t="shared" si="448"/>
        <v>0</v>
      </c>
      <c r="AE2726" s="14">
        <f t="shared" si="449"/>
        <v>1</v>
      </c>
      <c r="AF2726" s="14">
        <f>PRODUCT($AE$3:$AE2726)</f>
        <v>1.549318229084294</v>
      </c>
      <c r="AG2726" s="120">
        <f>(POWER(AF2726,1/COUNTA($J$3:$J2726))-1)*360/28</f>
        <v>0.10870794921864459</v>
      </c>
    </row>
    <row r="2727" spans="20:33" x14ac:dyDescent="0.25">
      <c r="T2727" s="4">
        <f t="shared" si="440"/>
        <v>0.11244999999999999</v>
      </c>
      <c r="U2727" s="55">
        <f t="shared" si="441"/>
        <v>0</v>
      </c>
      <c r="V2727" s="55">
        <f t="shared" si="442"/>
        <v>0</v>
      </c>
      <c r="Y2727" s="55">
        <f t="shared" si="443"/>
        <v>0</v>
      </c>
      <c r="Z2727" s="55">
        <f t="shared" si="444"/>
        <v>0</v>
      </c>
      <c r="AA2727" s="55">
        <f t="shared" si="445"/>
        <v>9108916.2369551975</v>
      </c>
      <c r="AB2727" s="55">
        <f t="shared" si="446"/>
        <v>-9712254.5492930785</v>
      </c>
      <c r="AC2727" s="55">
        <f t="shared" si="447"/>
        <v>-603338.31233788095</v>
      </c>
      <c r="AD2727" s="55">
        <f t="shared" si="448"/>
        <v>0</v>
      </c>
      <c r="AE2727" s="14">
        <f t="shared" si="449"/>
        <v>1</v>
      </c>
      <c r="AF2727" s="14">
        <f>PRODUCT($AE$3:$AE2727)</f>
        <v>1.549318229084294</v>
      </c>
      <c r="AG2727" s="120">
        <f>(POWER(AF2727,1/COUNTA($J$3:$J2727))-1)*360/28</f>
        <v>0.10870794921864459</v>
      </c>
    </row>
    <row r="2728" spans="20:33" x14ac:dyDescent="0.25">
      <c r="T2728" s="4">
        <f t="shared" si="440"/>
        <v>0.11244999999999999</v>
      </c>
      <c r="U2728" s="55">
        <f t="shared" si="441"/>
        <v>0</v>
      </c>
      <c r="V2728" s="55">
        <f t="shared" si="442"/>
        <v>0</v>
      </c>
      <c r="Y2728" s="55">
        <f t="shared" si="443"/>
        <v>0</v>
      </c>
      <c r="Z2728" s="55">
        <f t="shared" si="444"/>
        <v>0</v>
      </c>
      <c r="AA2728" s="55">
        <f t="shared" si="445"/>
        <v>9108916.2369551975</v>
      </c>
      <c r="AB2728" s="55">
        <f t="shared" si="446"/>
        <v>-9712254.5492930785</v>
      </c>
      <c r="AC2728" s="55">
        <f t="shared" si="447"/>
        <v>-603338.31233788095</v>
      </c>
      <c r="AD2728" s="55">
        <f t="shared" si="448"/>
        <v>0</v>
      </c>
      <c r="AE2728" s="14">
        <f t="shared" si="449"/>
        <v>1</v>
      </c>
      <c r="AF2728" s="14">
        <f>PRODUCT($AE$3:$AE2728)</f>
        <v>1.549318229084294</v>
      </c>
      <c r="AG2728" s="120">
        <f>(POWER(AF2728,1/COUNTA($J$3:$J2728))-1)*360/28</f>
        <v>0.10870794921864459</v>
      </c>
    </row>
    <row r="2729" spans="20:33" x14ac:dyDescent="0.25">
      <c r="T2729" s="4">
        <f t="shared" si="440"/>
        <v>0.11244999999999999</v>
      </c>
      <c r="U2729" s="55">
        <f t="shared" si="441"/>
        <v>0</v>
      </c>
      <c r="V2729" s="55">
        <f t="shared" si="442"/>
        <v>0</v>
      </c>
      <c r="Y2729" s="55">
        <f t="shared" si="443"/>
        <v>0</v>
      </c>
      <c r="Z2729" s="55">
        <f t="shared" si="444"/>
        <v>0</v>
      </c>
      <c r="AA2729" s="55">
        <f t="shared" si="445"/>
        <v>9108916.2369551975</v>
      </c>
      <c r="AB2729" s="55">
        <f t="shared" si="446"/>
        <v>-9712254.5492930785</v>
      </c>
      <c r="AC2729" s="55">
        <f t="shared" si="447"/>
        <v>-603338.31233788095</v>
      </c>
      <c r="AD2729" s="55">
        <f t="shared" si="448"/>
        <v>0</v>
      </c>
      <c r="AE2729" s="14">
        <f t="shared" si="449"/>
        <v>1</v>
      </c>
      <c r="AF2729" s="14">
        <f>PRODUCT($AE$3:$AE2729)</f>
        <v>1.549318229084294</v>
      </c>
      <c r="AG2729" s="120">
        <f>(POWER(AF2729,1/COUNTA($J$3:$J2729))-1)*360/28</f>
        <v>0.10870794921864459</v>
      </c>
    </row>
    <row r="2730" spans="20:33" x14ac:dyDescent="0.25">
      <c r="T2730" s="4">
        <f t="shared" si="440"/>
        <v>0.11244999999999999</v>
      </c>
      <c r="U2730" s="55">
        <f t="shared" si="441"/>
        <v>0</v>
      </c>
      <c r="V2730" s="55">
        <f t="shared" si="442"/>
        <v>0</v>
      </c>
      <c r="Y2730" s="55">
        <f t="shared" si="443"/>
        <v>0</v>
      </c>
      <c r="Z2730" s="55">
        <f t="shared" si="444"/>
        <v>0</v>
      </c>
      <c r="AA2730" s="55">
        <f t="shared" si="445"/>
        <v>9108916.2369551975</v>
      </c>
      <c r="AB2730" s="55">
        <f t="shared" si="446"/>
        <v>-9712254.5492930785</v>
      </c>
      <c r="AC2730" s="55">
        <f t="shared" si="447"/>
        <v>-603338.31233788095</v>
      </c>
      <c r="AD2730" s="55">
        <f t="shared" si="448"/>
        <v>0</v>
      </c>
      <c r="AE2730" s="14">
        <f t="shared" si="449"/>
        <v>1</v>
      </c>
      <c r="AF2730" s="14">
        <f>PRODUCT($AE$3:$AE2730)</f>
        <v>1.549318229084294</v>
      </c>
      <c r="AG2730" s="120">
        <f>(POWER(AF2730,1/COUNTA($J$3:$J2730))-1)*360/28</f>
        <v>0.10870794921864459</v>
      </c>
    </row>
    <row r="2731" spans="20:33" x14ac:dyDescent="0.25">
      <c r="T2731" s="4">
        <f t="shared" si="440"/>
        <v>0.11244999999999999</v>
      </c>
      <c r="U2731" s="55">
        <f t="shared" si="441"/>
        <v>0</v>
      </c>
      <c r="V2731" s="55">
        <f t="shared" si="442"/>
        <v>0</v>
      </c>
      <c r="Y2731" s="55">
        <f t="shared" si="443"/>
        <v>0</v>
      </c>
      <c r="Z2731" s="55">
        <f t="shared" si="444"/>
        <v>0</v>
      </c>
      <c r="AA2731" s="55">
        <f t="shared" si="445"/>
        <v>9108916.2369551975</v>
      </c>
      <c r="AB2731" s="55">
        <f t="shared" si="446"/>
        <v>-9712254.5492930785</v>
      </c>
      <c r="AC2731" s="55">
        <f t="shared" si="447"/>
        <v>-603338.31233788095</v>
      </c>
      <c r="AD2731" s="55">
        <f t="shared" si="448"/>
        <v>0</v>
      </c>
      <c r="AE2731" s="14">
        <f t="shared" si="449"/>
        <v>1</v>
      </c>
      <c r="AF2731" s="14">
        <f>PRODUCT($AE$3:$AE2731)</f>
        <v>1.549318229084294</v>
      </c>
      <c r="AG2731" s="120">
        <f>(POWER(AF2731,1/COUNTA($J$3:$J2731))-1)*360/28</f>
        <v>0.10870794921864459</v>
      </c>
    </row>
    <row r="2732" spans="20:33" x14ac:dyDescent="0.25">
      <c r="T2732" s="4">
        <f t="shared" si="440"/>
        <v>0.11244999999999999</v>
      </c>
      <c r="U2732" s="55">
        <f t="shared" si="441"/>
        <v>0</v>
      </c>
      <c r="V2732" s="55">
        <f t="shared" si="442"/>
        <v>0</v>
      </c>
      <c r="Y2732" s="55">
        <f t="shared" si="443"/>
        <v>0</v>
      </c>
      <c r="Z2732" s="55">
        <f t="shared" si="444"/>
        <v>0</v>
      </c>
      <c r="AA2732" s="55">
        <f t="shared" si="445"/>
        <v>9108916.2369551975</v>
      </c>
      <c r="AB2732" s="55">
        <f t="shared" si="446"/>
        <v>-9712254.5492930785</v>
      </c>
      <c r="AC2732" s="55">
        <f t="shared" si="447"/>
        <v>-603338.31233788095</v>
      </c>
      <c r="AD2732" s="55">
        <f t="shared" si="448"/>
        <v>0</v>
      </c>
      <c r="AE2732" s="14">
        <f t="shared" si="449"/>
        <v>1</v>
      </c>
      <c r="AF2732" s="14">
        <f>PRODUCT($AE$3:$AE2732)</f>
        <v>1.549318229084294</v>
      </c>
      <c r="AG2732" s="120">
        <f>(POWER(AF2732,1/COUNTA($J$3:$J2732))-1)*360/28</f>
        <v>0.10870794921864459</v>
      </c>
    </row>
    <row r="2733" spans="20:33" x14ac:dyDescent="0.25">
      <c r="T2733" s="4">
        <f t="shared" si="440"/>
        <v>0.11244999999999999</v>
      </c>
      <c r="U2733" s="55">
        <f t="shared" si="441"/>
        <v>0</v>
      </c>
      <c r="V2733" s="55">
        <f t="shared" si="442"/>
        <v>0</v>
      </c>
      <c r="Y2733" s="55">
        <f t="shared" si="443"/>
        <v>0</v>
      </c>
      <c r="Z2733" s="55">
        <f t="shared" si="444"/>
        <v>0</v>
      </c>
      <c r="AA2733" s="55">
        <f t="shared" si="445"/>
        <v>9108916.2369551975</v>
      </c>
      <c r="AB2733" s="55">
        <f t="shared" si="446"/>
        <v>-9712254.5492930785</v>
      </c>
      <c r="AC2733" s="55">
        <f t="shared" si="447"/>
        <v>-603338.31233788095</v>
      </c>
      <c r="AD2733" s="55">
        <f t="shared" si="448"/>
        <v>0</v>
      </c>
      <c r="AE2733" s="14">
        <f t="shared" si="449"/>
        <v>1</v>
      </c>
      <c r="AF2733" s="14">
        <f>PRODUCT($AE$3:$AE2733)</f>
        <v>1.549318229084294</v>
      </c>
      <c r="AG2733" s="120">
        <f>(POWER(AF2733,1/COUNTA($J$3:$J2733))-1)*360/28</f>
        <v>0.10870794921864459</v>
      </c>
    </row>
    <row r="2734" spans="20:33" x14ac:dyDescent="0.25">
      <c r="T2734" s="4">
        <f t="shared" si="440"/>
        <v>0.11244999999999999</v>
      </c>
      <c r="U2734" s="55">
        <f t="shared" si="441"/>
        <v>0</v>
      </c>
      <c r="V2734" s="55">
        <f t="shared" si="442"/>
        <v>0</v>
      </c>
      <c r="Y2734" s="55">
        <f t="shared" si="443"/>
        <v>0</v>
      </c>
      <c r="Z2734" s="55">
        <f t="shared" si="444"/>
        <v>0</v>
      </c>
      <c r="AA2734" s="55">
        <f t="shared" si="445"/>
        <v>9108916.2369551975</v>
      </c>
      <c r="AB2734" s="55">
        <f t="shared" si="446"/>
        <v>-9712254.5492930785</v>
      </c>
      <c r="AC2734" s="55">
        <f t="shared" si="447"/>
        <v>-603338.31233788095</v>
      </c>
      <c r="AD2734" s="55">
        <f t="shared" si="448"/>
        <v>0</v>
      </c>
      <c r="AE2734" s="14">
        <f t="shared" si="449"/>
        <v>1</v>
      </c>
      <c r="AF2734" s="14">
        <f>PRODUCT($AE$3:$AE2734)</f>
        <v>1.549318229084294</v>
      </c>
      <c r="AG2734" s="120">
        <f>(POWER(AF2734,1/COUNTA($J$3:$J2734))-1)*360/28</f>
        <v>0.10870794921864459</v>
      </c>
    </row>
    <row r="2735" spans="20:33" x14ac:dyDescent="0.25">
      <c r="T2735" s="4">
        <f t="shared" si="440"/>
        <v>0.11244999999999999</v>
      </c>
      <c r="U2735" s="55">
        <f t="shared" si="441"/>
        <v>0</v>
      </c>
      <c r="V2735" s="55">
        <f t="shared" si="442"/>
        <v>0</v>
      </c>
      <c r="Y2735" s="55">
        <f t="shared" si="443"/>
        <v>0</v>
      </c>
      <c r="Z2735" s="55">
        <f t="shared" si="444"/>
        <v>0</v>
      </c>
      <c r="AA2735" s="55">
        <f t="shared" si="445"/>
        <v>9108916.2369551975</v>
      </c>
      <c r="AB2735" s="55">
        <f t="shared" si="446"/>
        <v>-9712254.5492930785</v>
      </c>
      <c r="AC2735" s="55">
        <f t="shared" si="447"/>
        <v>-603338.31233788095</v>
      </c>
      <c r="AD2735" s="55">
        <f t="shared" si="448"/>
        <v>0</v>
      </c>
      <c r="AE2735" s="14">
        <f t="shared" si="449"/>
        <v>1</v>
      </c>
      <c r="AF2735" s="14">
        <f>PRODUCT($AE$3:$AE2735)</f>
        <v>1.549318229084294</v>
      </c>
      <c r="AG2735" s="120">
        <f>(POWER(AF2735,1/COUNTA($J$3:$J2735))-1)*360/28</f>
        <v>0.10870794921864459</v>
      </c>
    </row>
    <row r="2736" spans="20:33" x14ac:dyDescent="0.25">
      <c r="T2736" s="4">
        <f t="shared" si="440"/>
        <v>0.11244999999999999</v>
      </c>
      <c r="U2736" s="55">
        <f t="shared" si="441"/>
        <v>0</v>
      </c>
      <c r="V2736" s="55">
        <f t="shared" si="442"/>
        <v>0</v>
      </c>
      <c r="Y2736" s="55">
        <f t="shared" si="443"/>
        <v>0</v>
      </c>
      <c r="Z2736" s="55">
        <f t="shared" si="444"/>
        <v>0</v>
      </c>
      <c r="AA2736" s="55">
        <f t="shared" si="445"/>
        <v>9108916.2369551975</v>
      </c>
      <c r="AB2736" s="55">
        <f t="shared" si="446"/>
        <v>-9712254.5492930785</v>
      </c>
      <c r="AC2736" s="55">
        <f t="shared" si="447"/>
        <v>-603338.31233788095</v>
      </c>
      <c r="AD2736" s="55">
        <f t="shared" si="448"/>
        <v>0</v>
      </c>
      <c r="AE2736" s="14">
        <f t="shared" si="449"/>
        <v>1</v>
      </c>
      <c r="AF2736" s="14">
        <f>PRODUCT($AE$3:$AE2736)</f>
        <v>1.549318229084294</v>
      </c>
      <c r="AG2736" s="120">
        <f>(POWER(AF2736,1/COUNTA($J$3:$J2736))-1)*360/28</f>
        <v>0.10870794921864459</v>
      </c>
    </row>
    <row r="2737" spans="20:33" x14ac:dyDescent="0.25">
      <c r="T2737" s="4">
        <f t="shared" si="440"/>
        <v>0.11244999999999999</v>
      </c>
      <c r="U2737" s="55">
        <f t="shared" si="441"/>
        <v>0</v>
      </c>
      <c r="V2737" s="55">
        <f t="shared" si="442"/>
        <v>0</v>
      </c>
      <c r="Y2737" s="55">
        <f t="shared" si="443"/>
        <v>0</v>
      </c>
      <c r="Z2737" s="55">
        <f t="shared" si="444"/>
        <v>0</v>
      </c>
      <c r="AA2737" s="55">
        <f t="shared" si="445"/>
        <v>9108916.2369551975</v>
      </c>
      <c r="AB2737" s="55">
        <f t="shared" si="446"/>
        <v>-9712254.5492930785</v>
      </c>
      <c r="AC2737" s="55">
        <f t="shared" si="447"/>
        <v>-603338.31233788095</v>
      </c>
      <c r="AD2737" s="55">
        <f t="shared" si="448"/>
        <v>0</v>
      </c>
      <c r="AE2737" s="14">
        <f t="shared" si="449"/>
        <v>1</v>
      </c>
      <c r="AF2737" s="14">
        <f>PRODUCT($AE$3:$AE2737)</f>
        <v>1.549318229084294</v>
      </c>
      <c r="AG2737" s="120">
        <f>(POWER(AF2737,1/COUNTA($J$3:$J2737))-1)*360/28</f>
        <v>0.10870794921864459</v>
      </c>
    </row>
    <row r="2738" spans="20:33" x14ac:dyDescent="0.25">
      <c r="T2738" s="4">
        <f t="shared" si="440"/>
        <v>0.11244999999999999</v>
      </c>
      <c r="U2738" s="55">
        <f t="shared" si="441"/>
        <v>0</v>
      </c>
      <c r="V2738" s="55">
        <f t="shared" si="442"/>
        <v>0</v>
      </c>
      <c r="Y2738" s="55">
        <f t="shared" si="443"/>
        <v>0</v>
      </c>
      <c r="Z2738" s="55">
        <f t="shared" si="444"/>
        <v>0</v>
      </c>
      <c r="AA2738" s="55">
        <f t="shared" si="445"/>
        <v>9108916.2369551975</v>
      </c>
      <c r="AB2738" s="55">
        <f t="shared" si="446"/>
        <v>-9712254.5492930785</v>
      </c>
      <c r="AC2738" s="55">
        <f t="shared" si="447"/>
        <v>-603338.31233788095</v>
      </c>
      <c r="AD2738" s="55">
        <f t="shared" si="448"/>
        <v>0</v>
      </c>
      <c r="AE2738" s="14">
        <f t="shared" si="449"/>
        <v>1</v>
      </c>
      <c r="AF2738" s="14">
        <f>PRODUCT($AE$3:$AE2738)</f>
        <v>1.549318229084294</v>
      </c>
      <c r="AG2738" s="120">
        <f>(POWER(AF2738,1/COUNTA($J$3:$J2738))-1)*360/28</f>
        <v>0.10870794921864459</v>
      </c>
    </row>
    <row r="2739" spans="20:33" x14ac:dyDescent="0.25">
      <c r="T2739" s="4">
        <f t="shared" si="440"/>
        <v>0.11244999999999999</v>
      </c>
      <c r="U2739" s="55">
        <f t="shared" si="441"/>
        <v>0</v>
      </c>
      <c r="V2739" s="55">
        <f t="shared" si="442"/>
        <v>0</v>
      </c>
      <c r="Y2739" s="55">
        <f t="shared" si="443"/>
        <v>0</v>
      </c>
      <c r="Z2739" s="55">
        <f t="shared" si="444"/>
        <v>0</v>
      </c>
      <c r="AA2739" s="55">
        <f t="shared" si="445"/>
        <v>9108916.2369551975</v>
      </c>
      <c r="AB2739" s="55">
        <f t="shared" si="446"/>
        <v>-9712254.5492930785</v>
      </c>
      <c r="AC2739" s="55">
        <f t="shared" si="447"/>
        <v>-603338.31233788095</v>
      </c>
      <c r="AD2739" s="55">
        <f t="shared" si="448"/>
        <v>0</v>
      </c>
      <c r="AE2739" s="14">
        <f t="shared" si="449"/>
        <v>1</v>
      </c>
      <c r="AF2739" s="14">
        <f>PRODUCT($AE$3:$AE2739)</f>
        <v>1.549318229084294</v>
      </c>
      <c r="AG2739" s="120">
        <f>(POWER(AF2739,1/COUNTA($J$3:$J2739))-1)*360/28</f>
        <v>0.10870794921864459</v>
      </c>
    </row>
    <row r="2740" spans="20:33" x14ac:dyDescent="0.25">
      <c r="T2740" s="4">
        <f t="shared" si="440"/>
        <v>0.11244999999999999</v>
      </c>
      <c r="U2740" s="55">
        <f t="shared" si="441"/>
        <v>0</v>
      </c>
      <c r="V2740" s="55">
        <f t="shared" si="442"/>
        <v>0</v>
      </c>
      <c r="Y2740" s="55">
        <f t="shared" si="443"/>
        <v>0</v>
      </c>
      <c r="Z2740" s="55">
        <f t="shared" si="444"/>
        <v>0</v>
      </c>
      <c r="AA2740" s="55">
        <f t="shared" si="445"/>
        <v>9108916.2369551975</v>
      </c>
      <c r="AB2740" s="55">
        <f t="shared" si="446"/>
        <v>-9712254.5492930785</v>
      </c>
      <c r="AC2740" s="55">
        <f t="shared" si="447"/>
        <v>-603338.31233788095</v>
      </c>
      <c r="AD2740" s="55">
        <f t="shared" si="448"/>
        <v>0</v>
      </c>
      <c r="AE2740" s="14">
        <f t="shared" si="449"/>
        <v>1</v>
      </c>
      <c r="AF2740" s="14">
        <f>PRODUCT($AE$3:$AE2740)</f>
        <v>1.549318229084294</v>
      </c>
      <c r="AG2740" s="120">
        <f>(POWER(AF2740,1/COUNTA($J$3:$J2740))-1)*360/28</f>
        <v>0.10870794921864459</v>
      </c>
    </row>
    <row r="2741" spans="20:33" x14ac:dyDescent="0.25">
      <c r="T2741" s="4">
        <f t="shared" si="440"/>
        <v>0.11244999999999999</v>
      </c>
      <c r="U2741" s="55">
        <f t="shared" si="441"/>
        <v>0</v>
      </c>
      <c r="V2741" s="55">
        <f t="shared" si="442"/>
        <v>0</v>
      </c>
      <c r="Y2741" s="55">
        <f t="shared" si="443"/>
        <v>0</v>
      </c>
      <c r="Z2741" s="55">
        <f t="shared" si="444"/>
        <v>0</v>
      </c>
      <c r="AA2741" s="55">
        <f t="shared" si="445"/>
        <v>9108916.2369551975</v>
      </c>
      <c r="AB2741" s="55">
        <f t="shared" si="446"/>
        <v>-9712254.5492930785</v>
      </c>
      <c r="AC2741" s="55">
        <f t="shared" si="447"/>
        <v>-603338.31233788095</v>
      </c>
      <c r="AD2741" s="55">
        <f t="shared" si="448"/>
        <v>0</v>
      </c>
      <c r="AE2741" s="14">
        <f t="shared" si="449"/>
        <v>1</v>
      </c>
      <c r="AF2741" s="14">
        <f>PRODUCT($AE$3:$AE2741)</f>
        <v>1.549318229084294</v>
      </c>
      <c r="AG2741" s="120">
        <f>(POWER(AF2741,1/COUNTA($J$3:$J2741))-1)*360/28</f>
        <v>0.10870794921864459</v>
      </c>
    </row>
    <row r="2742" spans="20:33" x14ac:dyDescent="0.25">
      <c r="T2742" s="4">
        <f t="shared" si="440"/>
        <v>0.11244999999999999</v>
      </c>
      <c r="U2742" s="55">
        <f t="shared" si="441"/>
        <v>0</v>
      </c>
      <c r="V2742" s="55">
        <f t="shared" si="442"/>
        <v>0</v>
      </c>
      <c r="Y2742" s="55">
        <f t="shared" si="443"/>
        <v>0</v>
      </c>
      <c r="Z2742" s="55">
        <f t="shared" si="444"/>
        <v>0</v>
      </c>
      <c r="AA2742" s="55">
        <f t="shared" si="445"/>
        <v>9108916.2369551975</v>
      </c>
      <c r="AB2742" s="55">
        <f t="shared" si="446"/>
        <v>-9712254.5492930785</v>
      </c>
      <c r="AC2742" s="55">
        <f t="shared" si="447"/>
        <v>-603338.31233788095</v>
      </c>
      <c r="AD2742" s="55">
        <f t="shared" si="448"/>
        <v>0</v>
      </c>
      <c r="AE2742" s="14">
        <f t="shared" si="449"/>
        <v>1</v>
      </c>
      <c r="AF2742" s="14">
        <f>PRODUCT($AE$3:$AE2742)</f>
        <v>1.549318229084294</v>
      </c>
      <c r="AG2742" s="120">
        <f>(POWER(AF2742,1/COUNTA($J$3:$J2742))-1)*360/28</f>
        <v>0.10870794921864459</v>
      </c>
    </row>
    <row r="2743" spans="20:33" x14ac:dyDescent="0.25">
      <c r="T2743" s="4">
        <f t="shared" si="440"/>
        <v>0.11244999999999999</v>
      </c>
      <c r="U2743" s="55">
        <f t="shared" si="441"/>
        <v>0</v>
      </c>
      <c r="V2743" s="55">
        <f t="shared" si="442"/>
        <v>0</v>
      </c>
      <c r="Y2743" s="55">
        <f t="shared" si="443"/>
        <v>0</v>
      </c>
      <c r="Z2743" s="55">
        <f t="shared" si="444"/>
        <v>0</v>
      </c>
      <c r="AA2743" s="55">
        <f t="shared" si="445"/>
        <v>9108916.2369551975</v>
      </c>
      <c r="AB2743" s="55">
        <f t="shared" si="446"/>
        <v>-9712254.5492930785</v>
      </c>
      <c r="AC2743" s="55">
        <f t="shared" si="447"/>
        <v>-603338.31233788095</v>
      </c>
      <c r="AD2743" s="55">
        <f t="shared" si="448"/>
        <v>0</v>
      </c>
      <c r="AE2743" s="14">
        <f t="shared" si="449"/>
        <v>1</v>
      </c>
      <c r="AF2743" s="14">
        <f>PRODUCT($AE$3:$AE2743)</f>
        <v>1.549318229084294</v>
      </c>
      <c r="AG2743" s="120">
        <f>(POWER(AF2743,1/COUNTA($J$3:$J2743))-1)*360/28</f>
        <v>0.10870794921864459</v>
      </c>
    </row>
    <row r="2744" spans="20:33" x14ac:dyDescent="0.25">
      <c r="T2744" s="4">
        <f t="shared" ref="T2744:T2807" si="450">_xlfn.IFNA(INDEX($E$6:$E$24,MATCH($K2744,$C$6:$C$24,1))/100,$D$1/100)</f>
        <v>0.11244999999999999</v>
      </c>
      <c r="U2744" s="55">
        <f t="shared" si="441"/>
        <v>0</v>
      </c>
      <c r="V2744" s="55">
        <f t="shared" si="442"/>
        <v>0</v>
      </c>
      <c r="Y2744" s="55">
        <f t="shared" si="443"/>
        <v>0</v>
      </c>
      <c r="Z2744" s="55">
        <f t="shared" si="444"/>
        <v>0</v>
      </c>
      <c r="AA2744" s="55">
        <f t="shared" si="445"/>
        <v>9108916.2369551975</v>
      </c>
      <c r="AB2744" s="55">
        <f t="shared" si="446"/>
        <v>-9712254.5492930785</v>
      </c>
      <c r="AC2744" s="55">
        <f t="shared" si="447"/>
        <v>-603338.31233788095</v>
      </c>
      <c r="AD2744" s="55">
        <f t="shared" si="448"/>
        <v>0</v>
      </c>
      <c r="AE2744" s="14">
        <f t="shared" si="449"/>
        <v>1</v>
      </c>
      <c r="AF2744" s="14">
        <f>PRODUCT($AE$3:$AE2744)</f>
        <v>1.549318229084294</v>
      </c>
      <c r="AG2744" s="120">
        <f>(POWER(AF2744,1/COUNTA($J$3:$J2744))-1)*360/28</f>
        <v>0.10870794921864459</v>
      </c>
    </row>
    <row r="2745" spans="20:33" x14ac:dyDescent="0.25">
      <c r="T2745" s="4">
        <f t="shared" si="450"/>
        <v>0.11244999999999999</v>
      </c>
      <c r="U2745" s="55">
        <f t="shared" si="441"/>
        <v>0</v>
      </c>
      <c r="V2745" s="55">
        <f t="shared" si="442"/>
        <v>0</v>
      </c>
      <c r="Y2745" s="55">
        <f t="shared" si="443"/>
        <v>0</v>
      </c>
      <c r="Z2745" s="55">
        <f t="shared" si="444"/>
        <v>0</v>
      </c>
      <c r="AA2745" s="55">
        <f t="shared" si="445"/>
        <v>9108916.2369551975</v>
      </c>
      <c r="AB2745" s="55">
        <f t="shared" si="446"/>
        <v>-9712254.5492930785</v>
      </c>
      <c r="AC2745" s="55">
        <f t="shared" si="447"/>
        <v>-603338.31233788095</v>
      </c>
      <c r="AD2745" s="55">
        <f t="shared" si="448"/>
        <v>0</v>
      </c>
      <c r="AE2745" s="14">
        <f t="shared" si="449"/>
        <v>1</v>
      </c>
      <c r="AF2745" s="14">
        <f>PRODUCT($AE$3:$AE2745)</f>
        <v>1.549318229084294</v>
      </c>
      <c r="AG2745" s="120">
        <f>(POWER(AF2745,1/COUNTA($J$3:$J2745))-1)*360/28</f>
        <v>0.10870794921864459</v>
      </c>
    </row>
    <row r="2746" spans="20:33" x14ac:dyDescent="0.25">
      <c r="T2746" s="4">
        <f t="shared" si="450"/>
        <v>0.11244999999999999</v>
      </c>
      <c r="U2746" s="55">
        <f t="shared" si="441"/>
        <v>0</v>
      </c>
      <c r="V2746" s="55">
        <f t="shared" si="442"/>
        <v>0</v>
      </c>
      <c r="Y2746" s="55">
        <f t="shared" si="443"/>
        <v>0</v>
      </c>
      <c r="Z2746" s="55">
        <f t="shared" si="444"/>
        <v>0</v>
      </c>
      <c r="AA2746" s="55">
        <f t="shared" si="445"/>
        <v>9108916.2369551975</v>
      </c>
      <c r="AB2746" s="55">
        <f t="shared" si="446"/>
        <v>-9712254.5492930785</v>
      </c>
      <c r="AC2746" s="55">
        <f t="shared" si="447"/>
        <v>-603338.31233788095</v>
      </c>
      <c r="AD2746" s="55">
        <f t="shared" si="448"/>
        <v>0</v>
      </c>
      <c r="AE2746" s="14">
        <f t="shared" si="449"/>
        <v>1</v>
      </c>
      <c r="AF2746" s="14">
        <f>PRODUCT($AE$3:$AE2746)</f>
        <v>1.549318229084294</v>
      </c>
      <c r="AG2746" s="120">
        <f>(POWER(AF2746,1/COUNTA($J$3:$J2746))-1)*360/28</f>
        <v>0.10870794921864459</v>
      </c>
    </row>
    <row r="2747" spans="20:33" x14ac:dyDescent="0.25">
      <c r="T2747" s="4">
        <f t="shared" si="450"/>
        <v>0.11244999999999999</v>
      </c>
      <c r="U2747" s="55">
        <f t="shared" si="441"/>
        <v>0</v>
      </c>
      <c r="V2747" s="55">
        <f t="shared" si="442"/>
        <v>0</v>
      </c>
      <c r="Y2747" s="55">
        <f t="shared" si="443"/>
        <v>0</v>
      </c>
      <c r="Z2747" s="55">
        <f t="shared" si="444"/>
        <v>0</v>
      </c>
      <c r="AA2747" s="55">
        <f t="shared" si="445"/>
        <v>9108916.2369551975</v>
      </c>
      <c r="AB2747" s="55">
        <f t="shared" si="446"/>
        <v>-9712254.5492930785</v>
      </c>
      <c r="AC2747" s="55">
        <f t="shared" si="447"/>
        <v>-603338.31233788095</v>
      </c>
      <c r="AD2747" s="55">
        <f t="shared" si="448"/>
        <v>0</v>
      </c>
      <c r="AE2747" s="14">
        <f t="shared" si="449"/>
        <v>1</v>
      </c>
      <c r="AF2747" s="14">
        <f>PRODUCT($AE$3:$AE2747)</f>
        <v>1.549318229084294</v>
      </c>
      <c r="AG2747" s="120">
        <f>(POWER(AF2747,1/COUNTA($J$3:$J2747))-1)*360/28</f>
        <v>0.10870794921864459</v>
      </c>
    </row>
    <row r="2748" spans="20:33" x14ac:dyDescent="0.25">
      <c r="T2748" s="4">
        <f t="shared" si="450"/>
        <v>0.11244999999999999</v>
      </c>
      <c r="U2748" s="55">
        <f t="shared" si="441"/>
        <v>0</v>
      </c>
      <c r="V2748" s="55">
        <f t="shared" si="442"/>
        <v>0</v>
      </c>
      <c r="Y2748" s="55">
        <f t="shared" si="443"/>
        <v>0</v>
      </c>
      <c r="Z2748" s="55">
        <f t="shared" si="444"/>
        <v>0</v>
      </c>
      <c r="AA2748" s="55">
        <f t="shared" si="445"/>
        <v>9108916.2369551975</v>
      </c>
      <c r="AB2748" s="55">
        <f t="shared" si="446"/>
        <v>-9712254.5492930785</v>
      </c>
      <c r="AC2748" s="55">
        <f t="shared" si="447"/>
        <v>-603338.31233788095</v>
      </c>
      <c r="AD2748" s="55">
        <f t="shared" si="448"/>
        <v>0</v>
      </c>
      <c r="AE2748" s="14">
        <f t="shared" si="449"/>
        <v>1</v>
      </c>
      <c r="AF2748" s="14">
        <f>PRODUCT($AE$3:$AE2748)</f>
        <v>1.549318229084294</v>
      </c>
      <c r="AG2748" s="120">
        <f>(POWER(AF2748,1/COUNTA($J$3:$J2748))-1)*360/28</f>
        <v>0.10870794921864459</v>
      </c>
    </row>
    <row r="2749" spans="20:33" x14ac:dyDescent="0.25">
      <c r="T2749" s="4">
        <f t="shared" si="450"/>
        <v>0.11244999999999999</v>
      </c>
      <c r="U2749" s="55">
        <f t="shared" si="441"/>
        <v>0</v>
      </c>
      <c r="V2749" s="55">
        <f t="shared" si="442"/>
        <v>0</v>
      </c>
      <c r="Y2749" s="55">
        <f t="shared" si="443"/>
        <v>0</v>
      </c>
      <c r="Z2749" s="55">
        <f t="shared" si="444"/>
        <v>0</v>
      </c>
      <c r="AA2749" s="55">
        <f t="shared" si="445"/>
        <v>9108916.2369551975</v>
      </c>
      <c r="AB2749" s="55">
        <f t="shared" si="446"/>
        <v>-9712254.5492930785</v>
      </c>
      <c r="AC2749" s="55">
        <f t="shared" si="447"/>
        <v>-603338.31233788095</v>
      </c>
      <c r="AD2749" s="55">
        <f t="shared" si="448"/>
        <v>0</v>
      </c>
      <c r="AE2749" s="14">
        <f t="shared" si="449"/>
        <v>1</v>
      </c>
      <c r="AF2749" s="14">
        <f>PRODUCT($AE$3:$AE2749)</f>
        <v>1.549318229084294</v>
      </c>
      <c r="AG2749" s="120">
        <f>(POWER(AF2749,1/COUNTA($J$3:$J2749))-1)*360/28</f>
        <v>0.10870794921864459</v>
      </c>
    </row>
    <row r="2750" spans="20:33" x14ac:dyDescent="0.25">
      <c r="T2750" s="4">
        <f t="shared" si="450"/>
        <v>0.11244999999999999</v>
      </c>
      <c r="U2750" s="55">
        <f t="shared" si="441"/>
        <v>0</v>
      </c>
      <c r="V2750" s="55">
        <f t="shared" si="442"/>
        <v>0</v>
      </c>
      <c r="Y2750" s="55">
        <f t="shared" si="443"/>
        <v>0</v>
      </c>
      <c r="Z2750" s="55">
        <f t="shared" si="444"/>
        <v>0</v>
      </c>
      <c r="AA2750" s="55">
        <f t="shared" si="445"/>
        <v>9108916.2369551975</v>
      </c>
      <c r="AB2750" s="55">
        <f t="shared" si="446"/>
        <v>-9712254.5492930785</v>
      </c>
      <c r="AC2750" s="55">
        <f t="shared" si="447"/>
        <v>-603338.31233788095</v>
      </c>
      <c r="AD2750" s="55">
        <f t="shared" si="448"/>
        <v>0</v>
      </c>
      <c r="AE2750" s="14">
        <f t="shared" si="449"/>
        <v>1</v>
      </c>
      <c r="AF2750" s="14">
        <f>PRODUCT($AE$3:$AE2750)</f>
        <v>1.549318229084294</v>
      </c>
      <c r="AG2750" s="120">
        <f>(POWER(AF2750,1/COUNTA($J$3:$J2750))-1)*360/28</f>
        <v>0.10870794921864459</v>
      </c>
    </row>
    <row r="2751" spans="20:33" x14ac:dyDescent="0.25">
      <c r="T2751" s="4">
        <f t="shared" si="450"/>
        <v>0.11244999999999999</v>
      </c>
      <c r="U2751" s="55">
        <f t="shared" si="441"/>
        <v>0</v>
      </c>
      <c r="V2751" s="55">
        <f t="shared" si="442"/>
        <v>0</v>
      </c>
      <c r="Y2751" s="55">
        <f t="shared" si="443"/>
        <v>0</v>
      </c>
      <c r="Z2751" s="55">
        <f t="shared" si="444"/>
        <v>0</v>
      </c>
      <c r="AA2751" s="55">
        <f t="shared" si="445"/>
        <v>9108916.2369551975</v>
      </c>
      <c r="AB2751" s="55">
        <f t="shared" si="446"/>
        <v>-9712254.5492930785</v>
      </c>
      <c r="AC2751" s="55">
        <f t="shared" si="447"/>
        <v>-603338.31233788095</v>
      </c>
      <c r="AD2751" s="55">
        <f t="shared" si="448"/>
        <v>0</v>
      </c>
      <c r="AE2751" s="14">
        <f t="shared" si="449"/>
        <v>1</v>
      </c>
      <c r="AF2751" s="14">
        <f>PRODUCT($AE$3:$AE2751)</f>
        <v>1.549318229084294</v>
      </c>
      <c r="AG2751" s="120">
        <f>(POWER(AF2751,1/COUNTA($J$3:$J2751))-1)*360/28</f>
        <v>0.10870794921864459</v>
      </c>
    </row>
    <row r="2752" spans="20:33" x14ac:dyDescent="0.25">
      <c r="T2752" s="4">
        <f t="shared" si="450"/>
        <v>0.11244999999999999</v>
      </c>
      <c r="U2752" s="55">
        <f t="shared" si="441"/>
        <v>0</v>
      </c>
      <c r="V2752" s="55">
        <f t="shared" si="442"/>
        <v>0</v>
      </c>
      <c r="Y2752" s="55">
        <f t="shared" si="443"/>
        <v>0</v>
      </c>
      <c r="Z2752" s="55">
        <f t="shared" si="444"/>
        <v>0</v>
      </c>
      <c r="AA2752" s="55">
        <f t="shared" si="445"/>
        <v>9108916.2369551975</v>
      </c>
      <c r="AB2752" s="55">
        <f t="shared" si="446"/>
        <v>-9712254.5492930785</v>
      </c>
      <c r="AC2752" s="55">
        <f t="shared" si="447"/>
        <v>-603338.31233788095</v>
      </c>
      <c r="AD2752" s="55">
        <f t="shared" si="448"/>
        <v>0</v>
      </c>
      <c r="AE2752" s="14">
        <f t="shared" si="449"/>
        <v>1</v>
      </c>
      <c r="AF2752" s="14">
        <f>PRODUCT($AE$3:$AE2752)</f>
        <v>1.549318229084294</v>
      </c>
      <c r="AG2752" s="120">
        <f>(POWER(AF2752,1/COUNTA($J$3:$J2752))-1)*360/28</f>
        <v>0.10870794921864459</v>
      </c>
    </row>
    <row r="2753" spans="20:33" x14ac:dyDescent="0.25">
      <c r="T2753" s="4">
        <f t="shared" si="450"/>
        <v>0.11244999999999999</v>
      </c>
      <c r="U2753" s="55">
        <f t="shared" si="441"/>
        <v>0</v>
      </c>
      <c r="V2753" s="55">
        <f t="shared" si="442"/>
        <v>0</v>
      </c>
      <c r="Y2753" s="55">
        <f t="shared" si="443"/>
        <v>0</v>
      </c>
      <c r="Z2753" s="55">
        <f t="shared" si="444"/>
        <v>0</v>
      </c>
      <c r="AA2753" s="55">
        <f t="shared" si="445"/>
        <v>9108916.2369551975</v>
      </c>
      <c r="AB2753" s="55">
        <f t="shared" si="446"/>
        <v>-9712254.5492930785</v>
      </c>
      <c r="AC2753" s="55">
        <f t="shared" si="447"/>
        <v>-603338.31233788095</v>
      </c>
      <c r="AD2753" s="55">
        <f t="shared" si="448"/>
        <v>0</v>
      </c>
      <c r="AE2753" s="14">
        <f t="shared" si="449"/>
        <v>1</v>
      </c>
      <c r="AF2753" s="14">
        <f>PRODUCT($AE$3:$AE2753)</f>
        <v>1.549318229084294</v>
      </c>
      <c r="AG2753" s="120">
        <f>(POWER(AF2753,1/COUNTA($J$3:$J2753))-1)*360/28</f>
        <v>0.10870794921864459</v>
      </c>
    </row>
    <row r="2754" spans="20:33" x14ac:dyDescent="0.25">
      <c r="T2754" s="4">
        <f t="shared" si="450"/>
        <v>0.11244999999999999</v>
      </c>
      <c r="U2754" s="55">
        <f t="shared" si="441"/>
        <v>0</v>
      </c>
      <c r="V2754" s="55">
        <f t="shared" si="442"/>
        <v>0</v>
      </c>
      <c r="Y2754" s="55">
        <f t="shared" si="443"/>
        <v>0</v>
      </c>
      <c r="Z2754" s="55">
        <f t="shared" si="444"/>
        <v>0</v>
      </c>
      <c r="AA2754" s="55">
        <f t="shared" si="445"/>
        <v>9108916.2369551975</v>
      </c>
      <c r="AB2754" s="55">
        <f t="shared" si="446"/>
        <v>-9712254.5492930785</v>
      </c>
      <c r="AC2754" s="55">
        <f t="shared" si="447"/>
        <v>-603338.31233788095</v>
      </c>
      <c r="AD2754" s="55">
        <f t="shared" si="448"/>
        <v>0</v>
      </c>
      <c r="AE2754" s="14">
        <f t="shared" si="449"/>
        <v>1</v>
      </c>
      <c r="AF2754" s="14">
        <f>PRODUCT($AE$3:$AE2754)</f>
        <v>1.549318229084294</v>
      </c>
      <c r="AG2754" s="120">
        <f>(POWER(AF2754,1/COUNTA($J$3:$J2754))-1)*360/28</f>
        <v>0.10870794921864459</v>
      </c>
    </row>
    <row r="2755" spans="20:33" x14ac:dyDescent="0.25">
      <c r="T2755" s="4">
        <f t="shared" si="450"/>
        <v>0.11244999999999999</v>
      </c>
      <c r="U2755" s="55">
        <f t="shared" si="441"/>
        <v>0</v>
      </c>
      <c r="V2755" s="55">
        <f t="shared" si="442"/>
        <v>0</v>
      </c>
      <c r="Y2755" s="55">
        <f t="shared" si="443"/>
        <v>0</v>
      </c>
      <c r="Z2755" s="55">
        <f t="shared" si="444"/>
        <v>0</v>
      </c>
      <c r="AA2755" s="55">
        <f t="shared" si="445"/>
        <v>9108916.2369551975</v>
      </c>
      <c r="AB2755" s="55">
        <f t="shared" si="446"/>
        <v>-9712254.5492930785</v>
      </c>
      <c r="AC2755" s="55">
        <f t="shared" si="447"/>
        <v>-603338.31233788095</v>
      </c>
      <c r="AD2755" s="55">
        <f t="shared" si="448"/>
        <v>0</v>
      </c>
      <c r="AE2755" s="14">
        <f t="shared" si="449"/>
        <v>1</v>
      </c>
      <c r="AF2755" s="14">
        <f>PRODUCT($AE$3:$AE2755)</f>
        <v>1.549318229084294</v>
      </c>
      <c r="AG2755" s="120">
        <f>(POWER(AF2755,1/COUNTA($J$3:$J2755))-1)*360/28</f>
        <v>0.10870794921864459</v>
      </c>
    </row>
    <row r="2756" spans="20:33" x14ac:dyDescent="0.25">
      <c r="T2756" s="4">
        <f t="shared" si="450"/>
        <v>0.11244999999999999</v>
      </c>
      <c r="U2756" s="55">
        <f t="shared" si="441"/>
        <v>0</v>
      </c>
      <c r="V2756" s="55">
        <f t="shared" si="442"/>
        <v>0</v>
      </c>
      <c r="Y2756" s="55">
        <f t="shared" si="443"/>
        <v>0</v>
      </c>
      <c r="Z2756" s="55">
        <f t="shared" si="444"/>
        <v>0</v>
      </c>
      <c r="AA2756" s="55">
        <f t="shared" si="445"/>
        <v>9108916.2369551975</v>
      </c>
      <c r="AB2756" s="55">
        <f t="shared" si="446"/>
        <v>-9712254.5492930785</v>
      </c>
      <c r="AC2756" s="55">
        <f t="shared" si="447"/>
        <v>-603338.31233788095</v>
      </c>
      <c r="AD2756" s="55">
        <f t="shared" si="448"/>
        <v>0</v>
      </c>
      <c r="AE2756" s="14">
        <f t="shared" si="449"/>
        <v>1</v>
      </c>
      <c r="AF2756" s="14">
        <f>PRODUCT($AE$3:$AE2756)</f>
        <v>1.549318229084294</v>
      </c>
      <c r="AG2756" s="120">
        <f>(POWER(AF2756,1/COUNTA($J$3:$J2756))-1)*360/28</f>
        <v>0.10870794921864459</v>
      </c>
    </row>
    <row r="2757" spans="20:33" x14ac:dyDescent="0.25">
      <c r="T2757" s="4">
        <f t="shared" si="450"/>
        <v>0.11244999999999999</v>
      </c>
      <c r="U2757" s="55">
        <f t="shared" si="441"/>
        <v>0</v>
      </c>
      <c r="V2757" s="55">
        <f t="shared" si="442"/>
        <v>0</v>
      </c>
      <c r="Y2757" s="55">
        <f t="shared" si="443"/>
        <v>0</v>
      </c>
      <c r="Z2757" s="55">
        <f t="shared" si="444"/>
        <v>0</v>
      </c>
      <c r="AA2757" s="55">
        <f t="shared" si="445"/>
        <v>9108916.2369551975</v>
      </c>
      <c r="AB2757" s="55">
        <f t="shared" si="446"/>
        <v>-9712254.5492930785</v>
      </c>
      <c r="AC2757" s="55">
        <f t="shared" si="447"/>
        <v>-603338.31233788095</v>
      </c>
      <c r="AD2757" s="55">
        <f t="shared" si="448"/>
        <v>0</v>
      </c>
      <c r="AE2757" s="14">
        <f t="shared" si="449"/>
        <v>1</v>
      </c>
      <c r="AF2757" s="14">
        <f>PRODUCT($AE$3:$AE2757)</f>
        <v>1.549318229084294</v>
      </c>
      <c r="AG2757" s="120">
        <f>(POWER(AF2757,1/COUNTA($J$3:$J2757))-1)*360/28</f>
        <v>0.10870794921864459</v>
      </c>
    </row>
    <row r="2758" spans="20:33" x14ac:dyDescent="0.25">
      <c r="T2758" s="4">
        <f t="shared" si="450"/>
        <v>0.11244999999999999</v>
      </c>
      <c r="U2758" s="55">
        <f t="shared" si="441"/>
        <v>0</v>
      </c>
      <c r="V2758" s="55">
        <f t="shared" si="442"/>
        <v>0</v>
      </c>
      <c r="Y2758" s="55">
        <f t="shared" si="443"/>
        <v>0</v>
      </c>
      <c r="Z2758" s="55">
        <f t="shared" si="444"/>
        <v>0</v>
      </c>
      <c r="AA2758" s="55">
        <f t="shared" si="445"/>
        <v>9108916.2369551975</v>
      </c>
      <c r="AB2758" s="55">
        <f t="shared" si="446"/>
        <v>-9712254.5492930785</v>
      </c>
      <c r="AC2758" s="55">
        <f t="shared" si="447"/>
        <v>-603338.31233788095</v>
      </c>
      <c r="AD2758" s="55">
        <f t="shared" si="448"/>
        <v>0</v>
      </c>
      <c r="AE2758" s="14">
        <f t="shared" si="449"/>
        <v>1</v>
      </c>
      <c r="AF2758" s="14">
        <f>PRODUCT($AE$3:$AE2758)</f>
        <v>1.549318229084294</v>
      </c>
      <c r="AG2758" s="120">
        <f>(POWER(AF2758,1/COUNTA($J$3:$J2758))-1)*360/28</f>
        <v>0.10870794921864459</v>
      </c>
    </row>
    <row r="2759" spans="20:33" x14ac:dyDescent="0.25">
      <c r="T2759" s="4">
        <f t="shared" si="450"/>
        <v>0.11244999999999999</v>
      </c>
      <c r="U2759" s="55">
        <f t="shared" si="441"/>
        <v>0</v>
      </c>
      <c r="V2759" s="55">
        <f t="shared" si="442"/>
        <v>0</v>
      </c>
      <c r="Y2759" s="55">
        <f t="shared" si="443"/>
        <v>0</v>
      </c>
      <c r="Z2759" s="55">
        <f t="shared" si="444"/>
        <v>0</v>
      </c>
      <c r="AA2759" s="55">
        <f t="shared" si="445"/>
        <v>9108916.2369551975</v>
      </c>
      <c r="AB2759" s="55">
        <f t="shared" si="446"/>
        <v>-9712254.5492930785</v>
      </c>
      <c r="AC2759" s="55">
        <f t="shared" si="447"/>
        <v>-603338.31233788095</v>
      </c>
      <c r="AD2759" s="55">
        <f t="shared" si="448"/>
        <v>0</v>
      </c>
      <c r="AE2759" s="14">
        <f t="shared" si="449"/>
        <v>1</v>
      </c>
      <c r="AF2759" s="14">
        <f>PRODUCT($AE$3:$AE2759)</f>
        <v>1.549318229084294</v>
      </c>
      <c r="AG2759" s="120">
        <f>(POWER(AF2759,1/COUNTA($J$3:$J2759))-1)*360/28</f>
        <v>0.10870794921864459</v>
      </c>
    </row>
    <row r="2760" spans="20:33" x14ac:dyDescent="0.25">
      <c r="T2760" s="4">
        <f t="shared" si="450"/>
        <v>0.11244999999999999</v>
      </c>
      <c r="U2760" s="55">
        <f t="shared" si="441"/>
        <v>0</v>
      </c>
      <c r="V2760" s="55">
        <f t="shared" si="442"/>
        <v>0</v>
      </c>
      <c r="Y2760" s="55">
        <f t="shared" si="443"/>
        <v>0</v>
      </c>
      <c r="Z2760" s="55">
        <f t="shared" si="444"/>
        <v>0</v>
      </c>
      <c r="AA2760" s="55">
        <f t="shared" si="445"/>
        <v>9108916.2369551975</v>
      </c>
      <c r="AB2760" s="55">
        <f t="shared" si="446"/>
        <v>-9712254.5492930785</v>
      </c>
      <c r="AC2760" s="55">
        <f t="shared" si="447"/>
        <v>-603338.31233788095</v>
      </c>
      <c r="AD2760" s="55">
        <f t="shared" si="448"/>
        <v>0</v>
      </c>
      <c r="AE2760" s="14">
        <f t="shared" si="449"/>
        <v>1</v>
      </c>
      <c r="AF2760" s="14">
        <f>PRODUCT($AE$3:$AE2760)</f>
        <v>1.549318229084294</v>
      </c>
      <c r="AG2760" s="120">
        <f>(POWER(AF2760,1/COUNTA($J$3:$J2760))-1)*360/28</f>
        <v>0.10870794921864459</v>
      </c>
    </row>
    <row r="2761" spans="20:33" x14ac:dyDescent="0.25">
      <c r="T2761" s="4">
        <f t="shared" si="450"/>
        <v>0.11244999999999999</v>
      </c>
      <c r="U2761" s="55">
        <f t="shared" si="441"/>
        <v>0</v>
      </c>
      <c r="V2761" s="55">
        <f t="shared" si="442"/>
        <v>0</v>
      </c>
      <c r="Y2761" s="55">
        <f t="shared" si="443"/>
        <v>0</v>
      </c>
      <c r="Z2761" s="55">
        <f t="shared" si="444"/>
        <v>0</v>
      </c>
      <c r="AA2761" s="55">
        <f t="shared" si="445"/>
        <v>9108916.2369551975</v>
      </c>
      <c r="AB2761" s="55">
        <f t="shared" si="446"/>
        <v>-9712254.5492930785</v>
      </c>
      <c r="AC2761" s="55">
        <f t="shared" si="447"/>
        <v>-603338.31233788095</v>
      </c>
      <c r="AD2761" s="55">
        <f t="shared" si="448"/>
        <v>0</v>
      </c>
      <c r="AE2761" s="14">
        <f t="shared" si="449"/>
        <v>1</v>
      </c>
      <c r="AF2761" s="14">
        <f>PRODUCT($AE$3:$AE2761)</f>
        <v>1.549318229084294</v>
      </c>
      <c r="AG2761" s="120">
        <f>(POWER(AF2761,1/COUNTA($J$3:$J2761))-1)*360/28</f>
        <v>0.10870794921864459</v>
      </c>
    </row>
    <row r="2762" spans="20:33" x14ac:dyDescent="0.25">
      <c r="T2762" s="4">
        <f t="shared" si="450"/>
        <v>0.11244999999999999</v>
      </c>
      <c r="U2762" s="55">
        <f t="shared" si="441"/>
        <v>0</v>
      </c>
      <c r="V2762" s="55">
        <f t="shared" si="442"/>
        <v>0</v>
      </c>
      <c r="Y2762" s="55">
        <f t="shared" si="443"/>
        <v>0</v>
      </c>
      <c r="Z2762" s="55">
        <f t="shared" si="444"/>
        <v>0</v>
      </c>
      <c r="AA2762" s="55">
        <f t="shared" si="445"/>
        <v>9108916.2369551975</v>
      </c>
      <c r="AB2762" s="55">
        <f t="shared" si="446"/>
        <v>-9712254.5492930785</v>
      </c>
      <c r="AC2762" s="55">
        <f t="shared" si="447"/>
        <v>-603338.31233788095</v>
      </c>
      <c r="AD2762" s="55">
        <f t="shared" si="448"/>
        <v>0</v>
      </c>
      <c r="AE2762" s="14">
        <f t="shared" si="449"/>
        <v>1</v>
      </c>
      <c r="AF2762" s="14">
        <f>PRODUCT($AE$3:$AE2762)</f>
        <v>1.549318229084294</v>
      </c>
      <c r="AG2762" s="120">
        <f>(POWER(AF2762,1/COUNTA($J$3:$J2762))-1)*360/28</f>
        <v>0.10870794921864459</v>
      </c>
    </row>
    <row r="2763" spans="20:33" x14ac:dyDescent="0.25">
      <c r="T2763" s="4">
        <f t="shared" si="450"/>
        <v>0.11244999999999999</v>
      </c>
      <c r="U2763" s="55">
        <f t="shared" si="441"/>
        <v>0</v>
      </c>
      <c r="V2763" s="55">
        <f t="shared" si="442"/>
        <v>0</v>
      </c>
      <c r="Y2763" s="55">
        <f t="shared" si="443"/>
        <v>0</v>
      </c>
      <c r="Z2763" s="55">
        <f t="shared" si="444"/>
        <v>0</v>
      </c>
      <c r="AA2763" s="55">
        <f t="shared" si="445"/>
        <v>9108916.2369551975</v>
      </c>
      <c r="AB2763" s="55">
        <f t="shared" si="446"/>
        <v>-9712254.5492930785</v>
      </c>
      <c r="AC2763" s="55">
        <f t="shared" si="447"/>
        <v>-603338.31233788095</v>
      </c>
      <c r="AD2763" s="55">
        <f t="shared" si="448"/>
        <v>0</v>
      </c>
      <c r="AE2763" s="14">
        <f t="shared" si="449"/>
        <v>1</v>
      </c>
      <c r="AF2763" s="14">
        <f>PRODUCT($AE$3:$AE2763)</f>
        <v>1.549318229084294</v>
      </c>
      <c r="AG2763" s="120">
        <f>(POWER(AF2763,1/COUNTA($J$3:$J2763))-1)*360/28</f>
        <v>0.10870794921864459</v>
      </c>
    </row>
    <row r="2764" spans="20:33" x14ac:dyDescent="0.25">
      <c r="T2764" s="4">
        <f t="shared" si="450"/>
        <v>0.11244999999999999</v>
      </c>
      <c r="U2764" s="55">
        <f t="shared" si="441"/>
        <v>0</v>
      </c>
      <c r="V2764" s="55">
        <f t="shared" si="442"/>
        <v>0</v>
      </c>
      <c r="Y2764" s="55">
        <f t="shared" si="443"/>
        <v>0</v>
      </c>
      <c r="Z2764" s="55">
        <f t="shared" si="444"/>
        <v>0</v>
      </c>
      <c r="AA2764" s="55">
        <f t="shared" si="445"/>
        <v>9108916.2369551975</v>
      </c>
      <c r="AB2764" s="55">
        <f t="shared" si="446"/>
        <v>-9712254.5492930785</v>
      </c>
      <c r="AC2764" s="55">
        <f t="shared" si="447"/>
        <v>-603338.31233788095</v>
      </c>
      <c r="AD2764" s="55">
        <f t="shared" si="448"/>
        <v>0</v>
      </c>
      <c r="AE2764" s="14">
        <f t="shared" si="449"/>
        <v>1</v>
      </c>
      <c r="AF2764" s="14">
        <f>PRODUCT($AE$3:$AE2764)</f>
        <v>1.549318229084294</v>
      </c>
      <c r="AG2764" s="120">
        <f>(POWER(AF2764,1/COUNTA($J$3:$J2764))-1)*360/28</f>
        <v>0.10870794921864459</v>
      </c>
    </row>
    <row r="2765" spans="20:33" x14ac:dyDescent="0.25">
      <c r="T2765" s="4">
        <f t="shared" si="450"/>
        <v>0.11244999999999999</v>
      </c>
      <c r="U2765" s="55">
        <f t="shared" si="441"/>
        <v>0</v>
      </c>
      <c r="V2765" s="55">
        <f t="shared" si="442"/>
        <v>0</v>
      </c>
      <c r="Y2765" s="55">
        <f t="shared" si="443"/>
        <v>0</v>
      </c>
      <c r="Z2765" s="55">
        <f t="shared" si="444"/>
        <v>0</v>
      </c>
      <c r="AA2765" s="55">
        <f t="shared" si="445"/>
        <v>9108916.2369551975</v>
      </c>
      <c r="AB2765" s="55">
        <f t="shared" si="446"/>
        <v>-9712254.5492930785</v>
      </c>
      <c r="AC2765" s="55">
        <f t="shared" si="447"/>
        <v>-603338.31233788095</v>
      </c>
      <c r="AD2765" s="55">
        <f t="shared" si="448"/>
        <v>0</v>
      </c>
      <c r="AE2765" s="14">
        <f t="shared" si="449"/>
        <v>1</v>
      </c>
      <c r="AF2765" s="14">
        <f>PRODUCT($AE$3:$AE2765)</f>
        <v>1.549318229084294</v>
      </c>
      <c r="AG2765" s="120">
        <f>(POWER(AF2765,1/COUNTA($J$3:$J2765))-1)*360/28</f>
        <v>0.10870794921864459</v>
      </c>
    </row>
    <row r="2766" spans="20:33" x14ac:dyDescent="0.25">
      <c r="T2766" s="4">
        <f t="shared" si="450"/>
        <v>0.11244999999999999</v>
      </c>
      <c r="U2766" s="55">
        <f t="shared" si="441"/>
        <v>0</v>
      </c>
      <c r="V2766" s="55">
        <f t="shared" si="442"/>
        <v>0</v>
      </c>
      <c r="Y2766" s="55">
        <f t="shared" si="443"/>
        <v>0</v>
      </c>
      <c r="Z2766" s="55">
        <f t="shared" si="444"/>
        <v>0</v>
      </c>
      <c r="AA2766" s="55">
        <f t="shared" si="445"/>
        <v>9108916.2369551975</v>
      </c>
      <c r="AB2766" s="55">
        <f t="shared" si="446"/>
        <v>-9712254.5492930785</v>
      </c>
      <c r="AC2766" s="55">
        <f t="shared" si="447"/>
        <v>-603338.31233788095</v>
      </c>
      <c r="AD2766" s="55">
        <f t="shared" si="448"/>
        <v>0</v>
      </c>
      <c r="AE2766" s="14">
        <f t="shared" si="449"/>
        <v>1</v>
      </c>
      <c r="AF2766" s="14">
        <f>PRODUCT($AE$3:$AE2766)</f>
        <v>1.549318229084294</v>
      </c>
      <c r="AG2766" s="120">
        <f>(POWER(AF2766,1/COUNTA($J$3:$J2766))-1)*360/28</f>
        <v>0.10870794921864459</v>
      </c>
    </row>
    <row r="2767" spans="20:33" x14ac:dyDescent="0.25">
      <c r="T2767" s="4">
        <f t="shared" si="450"/>
        <v>0.11244999999999999</v>
      </c>
      <c r="U2767" s="55">
        <f t="shared" si="441"/>
        <v>0</v>
      </c>
      <c r="V2767" s="55">
        <f t="shared" si="442"/>
        <v>0</v>
      </c>
      <c r="Y2767" s="55">
        <f t="shared" si="443"/>
        <v>0</v>
      </c>
      <c r="Z2767" s="55">
        <f t="shared" si="444"/>
        <v>0</v>
      </c>
      <c r="AA2767" s="55">
        <f t="shared" si="445"/>
        <v>9108916.2369551975</v>
      </c>
      <c r="AB2767" s="55">
        <f t="shared" si="446"/>
        <v>-9712254.5492930785</v>
      </c>
      <c r="AC2767" s="55">
        <f t="shared" si="447"/>
        <v>-603338.31233788095</v>
      </c>
      <c r="AD2767" s="55">
        <f t="shared" si="448"/>
        <v>0</v>
      </c>
      <c r="AE2767" s="14">
        <f t="shared" si="449"/>
        <v>1</v>
      </c>
      <c r="AF2767" s="14">
        <f>PRODUCT($AE$3:$AE2767)</f>
        <v>1.549318229084294</v>
      </c>
      <c r="AG2767" s="120">
        <f>(POWER(AF2767,1/COUNTA($J$3:$J2767))-1)*360/28</f>
        <v>0.10870794921864459</v>
      </c>
    </row>
    <row r="2768" spans="20:33" x14ac:dyDescent="0.25">
      <c r="T2768" s="4">
        <f t="shared" si="450"/>
        <v>0.11244999999999999</v>
      </c>
      <c r="U2768" s="55">
        <f t="shared" si="441"/>
        <v>0</v>
      </c>
      <c r="V2768" s="55">
        <f t="shared" si="442"/>
        <v>0</v>
      </c>
      <c r="Y2768" s="55">
        <f t="shared" si="443"/>
        <v>0</v>
      </c>
      <c r="Z2768" s="55">
        <f t="shared" si="444"/>
        <v>0</v>
      </c>
      <c r="AA2768" s="55">
        <f t="shared" si="445"/>
        <v>9108916.2369551975</v>
      </c>
      <c r="AB2768" s="55">
        <f t="shared" si="446"/>
        <v>-9712254.5492930785</v>
      </c>
      <c r="AC2768" s="55">
        <f t="shared" si="447"/>
        <v>-603338.31233788095</v>
      </c>
      <c r="AD2768" s="55">
        <f t="shared" si="448"/>
        <v>0</v>
      </c>
      <c r="AE2768" s="14">
        <f t="shared" si="449"/>
        <v>1</v>
      </c>
      <c r="AF2768" s="14">
        <f>PRODUCT($AE$3:$AE2768)</f>
        <v>1.549318229084294</v>
      </c>
      <c r="AG2768" s="120">
        <f>(POWER(AF2768,1/COUNTA($J$3:$J2768))-1)*360/28</f>
        <v>0.10870794921864459</v>
      </c>
    </row>
    <row r="2769" spans="20:33" x14ac:dyDescent="0.25">
      <c r="T2769" s="4">
        <f t="shared" si="450"/>
        <v>0.11244999999999999</v>
      </c>
      <c r="U2769" s="55">
        <f t="shared" si="441"/>
        <v>0</v>
      </c>
      <c r="V2769" s="55">
        <f t="shared" si="442"/>
        <v>0</v>
      </c>
      <c r="Y2769" s="55">
        <f t="shared" si="443"/>
        <v>0</v>
      </c>
      <c r="Z2769" s="55">
        <f t="shared" si="444"/>
        <v>0</v>
      </c>
      <c r="AA2769" s="55">
        <f t="shared" si="445"/>
        <v>9108916.2369551975</v>
      </c>
      <c r="AB2769" s="55">
        <f t="shared" si="446"/>
        <v>-9712254.5492930785</v>
      </c>
      <c r="AC2769" s="55">
        <f t="shared" si="447"/>
        <v>-603338.31233788095</v>
      </c>
      <c r="AD2769" s="55">
        <f t="shared" si="448"/>
        <v>0</v>
      </c>
      <c r="AE2769" s="14">
        <f t="shared" si="449"/>
        <v>1</v>
      </c>
      <c r="AF2769" s="14">
        <f>PRODUCT($AE$3:$AE2769)</f>
        <v>1.549318229084294</v>
      </c>
      <c r="AG2769" s="120">
        <f>(POWER(AF2769,1/COUNTA($J$3:$J2769))-1)*360/28</f>
        <v>0.10870794921864459</v>
      </c>
    </row>
    <row r="2770" spans="20:33" x14ac:dyDescent="0.25">
      <c r="T2770" s="4">
        <f t="shared" si="450"/>
        <v>0.11244999999999999</v>
      </c>
      <c r="U2770" s="55">
        <f t="shared" si="441"/>
        <v>0</v>
      </c>
      <c r="V2770" s="55">
        <f t="shared" si="442"/>
        <v>0</v>
      </c>
      <c r="Y2770" s="55">
        <f t="shared" si="443"/>
        <v>0</v>
      </c>
      <c r="Z2770" s="55">
        <f t="shared" si="444"/>
        <v>0</v>
      </c>
      <c r="AA2770" s="55">
        <f t="shared" si="445"/>
        <v>9108916.2369551975</v>
      </c>
      <c r="AB2770" s="55">
        <f t="shared" si="446"/>
        <v>-9712254.5492930785</v>
      </c>
      <c r="AC2770" s="55">
        <f t="shared" si="447"/>
        <v>-603338.31233788095</v>
      </c>
      <c r="AD2770" s="55">
        <f t="shared" si="448"/>
        <v>0</v>
      </c>
      <c r="AE2770" s="14">
        <f t="shared" si="449"/>
        <v>1</v>
      </c>
      <c r="AF2770" s="14">
        <f>PRODUCT($AE$3:$AE2770)</f>
        <v>1.549318229084294</v>
      </c>
      <c r="AG2770" s="120">
        <f>(POWER(AF2770,1/COUNTA($J$3:$J2770))-1)*360/28</f>
        <v>0.10870794921864459</v>
      </c>
    </row>
    <row r="2771" spans="20:33" x14ac:dyDescent="0.25">
      <c r="T2771" s="4">
        <f t="shared" si="450"/>
        <v>0.11244999999999999</v>
      </c>
      <c r="U2771" s="55">
        <f t="shared" si="441"/>
        <v>0</v>
      </c>
      <c r="V2771" s="55">
        <f t="shared" si="442"/>
        <v>0</v>
      </c>
      <c r="Y2771" s="55">
        <f t="shared" si="443"/>
        <v>0</v>
      </c>
      <c r="Z2771" s="55">
        <f t="shared" si="444"/>
        <v>0</v>
      </c>
      <c r="AA2771" s="55">
        <f t="shared" si="445"/>
        <v>9108916.2369551975</v>
      </c>
      <c r="AB2771" s="55">
        <f t="shared" si="446"/>
        <v>-9712254.5492930785</v>
      </c>
      <c r="AC2771" s="55">
        <f t="shared" si="447"/>
        <v>-603338.31233788095</v>
      </c>
      <c r="AD2771" s="55">
        <f t="shared" si="448"/>
        <v>0</v>
      </c>
      <c r="AE2771" s="14">
        <f t="shared" si="449"/>
        <v>1</v>
      </c>
      <c r="AF2771" s="14">
        <f>PRODUCT($AE$3:$AE2771)</f>
        <v>1.549318229084294</v>
      </c>
      <c r="AG2771" s="120">
        <f>(POWER(AF2771,1/COUNTA($J$3:$J2771))-1)*360/28</f>
        <v>0.10870794921864459</v>
      </c>
    </row>
    <row r="2772" spans="20:33" x14ac:dyDescent="0.25">
      <c r="T2772" s="4">
        <f t="shared" si="450"/>
        <v>0.11244999999999999</v>
      </c>
      <c r="U2772" s="55">
        <f t="shared" si="441"/>
        <v>0</v>
      </c>
      <c r="V2772" s="55">
        <f t="shared" si="442"/>
        <v>0</v>
      </c>
      <c r="Y2772" s="55">
        <f t="shared" si="443"/>
        <v>0</v>
      </c>
      <c r="Z2772" s="55">
        <f t="shared" si="444"/>
        <v>0</v>
      </c>
      <c r="AA2772" s="55">
        <f t="shared" si="445"/>
        <v>9108916.2369551975</v>
      </c>
      <c r="AB2772" s="55">
        <f t="shared" si="446"/>
        <v>-9712254.5492930785</v>
      </c>
      <c r="AC2772" s="55">
        <f t="shared" si="447"/>
        <v>-603338.31233788095</v>
      </c>
      <c r="AD2772" s="55">
        <f t="shared" si="448"/>
        <v>0</v>
      </c>
      <c r="AE2772" s="14">
        <f t="shared" si="449"/>
        <v>1</v>
      </c>
      <c r="AF2772" s="14">
        <f>PRODUCT($AE$3:$AE2772)</f>
        <v>1.549318229084294</v>
      </c>
      <c r="AG2772" s="120">
        <f>(POWER(AF2772,1/COUNTA($J$3:$J2772))-1)*360/28</f>
        <v>0.10870794921864459</v>
      </c>
    </row>
    <row r="2773" spans="20:33" x14ac:dyDescent="0.25">
      <c r="T2773" s="4">
        <f t="shared" si="450"/>
        <v>0.11244999999999999</v>
      </c>
      <c r="U2773" s="55">
        <f t="shared" si="441"/>
        <v>0</v>
      </c>
      <c r="V2773" s="55">
        <f t="shared" si="442"/>
        <v>0</v>
      </c>
      <c r="Y2773" s="55">
        <f t="shared" si="443"/>
        <v>0</v>
      </c>
      <c r="Z2773" s="55">
        <f t="shared" si="444"/>
        <v>0</v>
      </c>
      <c r="AA2773" s="55">
        <f t="shared" si="445"/>
        <v>9108916.2369551975</v>
      </c>
      <c r="AB2773" s="55">
        <f t="shared" si="446"/>
        <v>-9712254.5492930785</v>
      </c>
      <c r="AC2773" s="55">
        <f t="shared" si="447"/>
        <v>-603338.31233788095</v>
      </c>
      <c r="AD2773" s="55">
        <f t="shared" si="448"/>
        <v>0</v>
      </c>
      <c r="AE2773" s="14">
        <f t="shared" si="449"/>
        <v>1</v>
      </c>
      <c r="AF2773" s="14">
        <f>PRODUCT($AE$3:$AE2773)</f>
        <v>1.549318229084294</v>
      </c>
      <c r="AG2773" s="120">
        <f>(POWER(AF2773,1/COUNTA($J$3:$J2773))-1)*360/28</f>
        <v>0.10870794921864459</v>
      </c>
    </row>
    <row r="2774" spans="20:33" x14ac:dyDescent="0.25">
      <c r="T2774" s="4">
        <f t="shared" si="450"/>
        <v>0.11244999999999999</v>
      </c>
      <c r="U2774" s="55">
        <f t="shared" si="441"/>
        <v>0</v>
      </c>
      <c r="V2774" s="55">
        <f t="shared" si="442"/>
        <v>0</v>
      </c>
      <c r="Y2774" s="55">
        <f t="shared" si="443"/>
        <v>0</v>
      </c>
      <c r="Z2774" s="55">
        <f t="shared" si="444"/>
        <v>0</v>
      </c>
      <c r="AA2774" s="55">
        <f t="shared" si="445"/>
        <v>9108916.2369551975</v>
      </c>
      <c r="AB2774" s="55">
        <f t="shared" si="446"/>
        <v>-9712254.5492930785</v>
      </c>
      <c r="AC2774" s="55">
        <f t="shared" si="447"/>
        <v>-603338.31233788095</v>
      </c>
      <c r="AD2774" s="55">
        <f t="shared" si="448"/>
        <v>0</v>
      </c>
      <c r="AE2774" s="14">
        <f t="shared" si="449"/>
        <v>1</v>
      </c>
      <c r="AF2774" s="14">
        <f>PRODUCT($AE$3:$AE2774)</f>
        <v>1.549318229084294</v>
      </c>
      <c r="AG2774" s="120">
        <f>(POWER(AF2774,1/COUNTA($J$3:$J2774))-1)*360/28</f>
        <v>0.10870794921864459</v>
      </c>
    </row>
    <row r="2775" spans="20:33" x14ac:dyDescent="0.25">
      <c r="T2775" s="4">
        <f t="shared" si="450"/>
        <v>0.11244999999999999</v>
      </c>
      <c r="U2775" s="55">
        <f t="shared" si="441"/>
        <v>0</v>
      </c>
      <c r="V2775" s="55">
        <f t="shared" si="442"/>
        <v>0</v>
      </c>
      <c r="Y2775" s="55">
        <f t="shared" si="443"/>
        <v>0</v>
      </c>
      <c r="Z2775" s="55">
        <f t="shared" si="444"/>
        <v>0</v>
      </c>
      <c r="AA2775" s="55">
        <f t="shared" si="445"/>
        <v>9108916.2369551975</v>
      </c>
      <c r="AB2775" s="55">
        <f t="shared" si="446"/>
        <v>-9712254.5492930785</v>
      </c>
      <c r="AC2775" s="55">
        <f t="shared" si="447"/>
        <v>-603338.31233788095</v>
      </c>
      <c r="AD2775" s="55">
        <f t="shared" si="448"/>
        <v>0</v>
      </c>
      <c r="AE2775" s="14">
        <f t="shared" si="449"/>
        <v>1</v>
      </c>
      <c r="AF2775" s="14">
        <f>PRODUCT($AE$3:$AE2775)</f>
        <v>1.549318229084294</v>
      </c>
      <c r="AG2775" s="120">
        <f>(POWER(AF2775,1/COUNTA($J$3:$J2775))-1)*360/28</f>
        <v>0.10870794921864459</v>
      </c>
    </row>
    <row r="2776" spans="20:33" x14ac:dyDescent="0.25">
      <c r="T2776" s="4">
        <f t="shared" si="450"/>
        <v>0.11244999999999999</v>
      </c>
      <c r="U2776" s="55">
        <f t="shared" si="441"/>
        <v>0</v>
      </c>
      <c r="V2776" s="55">
        <f t="shared" si="442"/>
        <v>0</v>
      </c>
      <c r="Y2776" s="55">
        <f t="shared" si="443"/>
        <v>0</v>
      </c>
      <c r="Z2776" s="55">
        <f t="shared" si="444"/>
        <v>0</v>
      </c>
      <c r="AA2776" s="55">
        <f t="shared" si="445"/>
        <v>9108916.2369551975</v>
      </c>
      <c r="AB2776" s="55">
        <f t="shared" si="446"/>
        <v>-9712254.5492930785</v>
      </c>
      <c r="AC2776" s="55">
        <f t="shared" si="447"/>
        <v>-603338.31233788095</v>
      </c>
      <c r="AD2776" s="55">
        <f t="shared" si="448"/>
        <v>0</v>
      </c>
      <c r="AE2776" s="14">
        <f t="shared" si="449"/>
        <v>1</v>
      </c>
      <c r="AF2776" s="14">
        <f>PRODUCT($AE$3:$AE2776)</f>
        <v>1.549318229084294</v>
      </c>
      <c r="AG2776" s="120">
        <f>(POWER(AF2776,1/COUNTA($J$3:$J2776))-1)*360/28</f>
        <v>0.10870794921864459</v>
      </c>
    </row>
    <row r="2777" spans="20:33" x14ac:dyDescent="0.25">
      <c r="T2777" s="4">
        <f t="shared" si="450"/>
        <v>0.11244999999999999</v>
      </c>
      <c r="U2777" s="55">
        <f t="shared" si="441"/>
        <v>0</v>
      </c>
      <c r="V2777" s="55">
        <f t="shared" si="442"/>
        <v>0</v>
      </c>
      <c r="Y2777" s="55">
        <f t="shared" si="443"/>
        <v>0</v>
      </c>
      <c r="Z2777" s="55">
        <f t="shared" si="444"/>
        <v>0</v>
      </c>
      <c r="AA2777" s="55">
        <f t="shared" si="445"/>
        <v>9108916.2369551975</v>
      </c>
      <c r="AB2777" s="55">
        <f t="shared" si="446"/>
        <v>-9712254.5492930785</v>
      </c>
      <c r="AC2777" s="55">
        <f t="shared" si="447"/>
        <v>-603338.31233788095</v>
      </c>
      <c r="AD2777" s="55">
        <f t="shared" si="448"/>
        <v>0</v>
      </c>
      <c r="AE2777" s="14">
        <f t="shared" si="449"/>
        <v>1</v>
      </c>
      <c r="AF2777" s="14">
        <f>PRODUCT($AE$3:$AE2777)</f>
        <v>1.549318229084294</v>
      </c>
      <c r="AG2777" s="120">
        <f>(POWER(AF2777,1/COUNTA($J$3:$J2777))-1)*360/28</f>
        <v>0.10870794921864459</v>
      </c>
    </row>
    <row r="2778" spans="20:33" x14ac:dyDescent="0.25">
      <c r="T2778" s="4">
        <f t="shared" si="450"/>
        <v>0.11244999999999999</v>
      </c>
      <c r="U2778" s="55">
        <f t="shared" si="441"/>
        <v>0</v>
      </c>
      <c r="V2778" s="55">
        <f t="shared" si="442"/>
        <v>0</v>
      </c>
      <c r="Y2778" s="55">
        <f t="shared" si="443"/>
        <v>0</v>
      </c>
      <c r="Z2778" s="55">
        <f t="shared" si="444"/>
        <v>0</v>
      </c>
      <c r="AA2778" s="55">
        <f t="shared" si="445"/>
        <v>9108916.2369551975</v>
      </c>
      <c r="AB2778" s="55">
        <f t="shared" si="446"/>
        <v>-9712254.5492930785</v>
      </c>
      <c r="AC2778" s="55">
        <f t="shared" si="447"/>
        <v>-603338.31233788095</v>
      </c>
      <c r="AD2778" s="55">
        <f t="shared" si="448"/>
        <v>0</v>
      </c>
      <c r="AE2778" s="14">
        <f t="shared" si="449"/>
        <v>1</v>
      </c>
      <c r="AF2778" s="14">
        <f>PRODUCT($AE$3:$AE2778)</f>
        <v>1.549318229084294</v>
      </c>
      <c r="AG2778" s="120">
        <f>(POWER(AF2778,1/COUNTA($J$3:$J2778))-1)*360/28</f>
        <v>0.10870794921864459</v>
      </c>
    </row>
    <row r="2779" spans="20:33" x14ac:dyDescent="0.25">
      <c r="T2779" s="4">
        <f t="shared" si="450"/>
        <v>0.11244999999999999</v>
      </c>
      <c r="U2779" s="55">
        <f t="shared" si="441"/>
        <v>0</v>
      </c>
      <c r="V2779" s="55">
        <f t="shared" si="442"/>
        <v>0</v>
      </c>
      <c r="Y2779" s="55">
        <f t="shared" si="443"/>
        <v>0</v>
      </c>
      <c r="Z2779" s="55">
        <f t="shared" si="444"/>
        <v>0</v>
      </c>
      <c r="AA2779" s="55">
        <f t="shared" si="445"/>
        <v>9108916.2369551975</v>
      </c>
      <c r="AB2779" s="55">
        <f t="shared" si="446"/>
        <v>-9712254.5492930785</v>
      </c>
      <c r="AC2779" s="55">
        <f t="shared" si="447"/>
        <v>-603338.31233788095</v>
      </c>
      <c r="AD2779" s="55">
        <f t="shared" si="448"/>
        <v>0</v>
      </c>
      <c r="AE2779" s="14">
        <f t="shared" si="449"/>
        <v>1</v>
      </c>
      <c r="AF2779" s="14">
        <f>PRODUCT($AE$3:$AE2779)</f>
        <v>1.549318229084294</v>
      </c>
      <c r="AG2779" s="120">
        <f>(POWER(AF2779,1/COUNTA($J$3:$J2779))-1)*360/28</f>
        <v>0.10870794921864459</v>
      </c>
    </row>
    <row r="2780" spans="20:33" x14ac:dyDescent="0.25">
      <c r="T2780" s="4">
        <f t="shared" si="450"/>
        <v>0.11244999999999999</v>
      </c>
      <c r="U2780" s="55">
        <f t="shared" si="441"/>
        <v>0</v>
      </c>
      <c r="V2780" s="55">
        <f t="shared" si="442"/>
        <v>0</v>
      </c>
      <c r="Y2780" s="55">
        <f t="shared" si="443"/>
        <v>0</v>
      </c>
      <c r="Z2780" s="55">
        <f t="shared" si="444"/>
        <v>0</v>
      </c>
      <c r="AA2780" s="55">
        <f t="shared" si="445"/>
        <v>9108916.2369551975</v>
      </c>
      <c r="AB2780" s="55">
        <f t="shared" si="446"/>
        <v>-9712254.5492930785</v>
      </c>
      <c r="AC2780" s="55">
        <f t="shared" si="447"/>
        <v>-603338.31233788095</v>
      </c>
      <c r="AD2780" s="55">
        <f t="shared" si="448"/>
        <v>0</v>
      </c>
      <c r="AE2780" s="14">
        <f t="shared" si="449"/>
        <v>1</v>
      </c>
      <c r="AF2780" s="14">
        <f>PRODUCT($AE$3:$AE2780)</f>
        <v>1.549318229084294</v>
      </c>
      <c r="AG2780" s="120">
        <f>(POWER(AF2780,1/COUNTA($J$3:$J2780))-1)*360/28</f>
        <v>0.10870794921864459</v>
      </c>
    </row>
    <row r="2781" spans="20:33" x14ac:dyDescent="0.25">
      <c r="T2781" s="4">
        <f t="shared" si="450"/>
        <v>0.11244999999999999</v>
      </c>
      <c r="U2781" s="55">
        <f t="shared" si="441"/>
        <v>0</v>
      </c>
      <c r="V2781" s="55">
        <f t="shared" si="442"/>
        <v>0</v>
      </c>
      <c r="Y2781" s="55">
        <f t="shared" si="443"/>
        <v>0</v>
      </c>
      <c r="Z2781" s="55">
        <f t="shared" si="444"/>
        <v>0</v>
      </c>
      <c r="AA2781" s="55">
        <f t="shared" si="445"/>
        <v>9108916.2369551975</v>
      </c>
      <c r="AB2781" s="55">
        <f t="shared" si="446"/>
        <v>-9712254.5492930785</v>
      </c>
      <c r="AC2781" s="55">
        <f t="shared" si="447"/>
        <v>-603338.31233788095</v>
      </c>
      <c r="AD2781" s="55">
        <f t="shared" si="448"/>
        <v>0</v>
      </c>
      <c r="AE2781" s="14">
        <f t="shared" si="449"/>
        <v>1</v>
      </c>
      <c r="AF2781" s="14">
        <f>PRODUCT($AE$3:$AE2781)</f>
        <v>1.549318229084294</v>
      </c>
      <c r="AG2781" s="120">
        <f>(POWER(AF2781,1/COUNTA($J$3:$J2781))-1)*360/28</f>
        <v>0.10870794921864459</v>
      </c>
    </row>
    <row r="2782" spans="20:33" x14ac:dyDescent="0.25">
      <c r="T2782" s="4">
        <f t="shared" si="450"/>
        <v>0.11244999999999999</v>
      </c>
      <c r="U2782" s="55">
        <f t="shared" si="441"/>
        <v>0</v>
      </c>
      <c r="V2782" s="55">
        <f t="shared" si="442"/>
        <v>0</v>
      </c>
      <c r="Y2782" s="55">
        <f t="shared" si="443"/>
        <v>0</v>
      </c>
      <c r="Z2782" s="55">
        <f t="shared" si="444"/>
        <v>0</v>
      </c>
      <c r="AA2782" s="55">
        <f t="shared" si="445"/>
        <v>9108916.2369551975</v>
      </c>
      <c r="AB2782" s="55">
        <f t="shared" si="446"/>
        <v>-9712254.5492930785</v>
      </c>
      <c r="AC2782" s="55">
        <f t="shared" si="447"/>
        <v>-603338.31233788095</v>
      </c>
      <c r="AD2782" s="55">
        <f t="shared" si="448"/>
        <v>0</v>
      </c>
      <c r="AE2782" s="14">
        <f t="shared" si="449"/>
        <v>1</v>
      </c>
      <c r="AF2782" s="14">
        <f>PRODUCT($AE$3:$AE2782)</f>
        <v>1.549318229084294</v>
      </c>
      <c r="AG2782" s="120">
        <f>(POWER(AF2782,1/COUNTA($J$3:$J2782))-1)*360/28</f>
        <v>0.10870794921864459</v>
      </c>
    </row>
    <row r="2783" spans="20:33" x14ac:dyDescent="0.25">
      <c r="T2783" s="4">
        <f t="shared" si="450"/>
        <v>0.11244999999999999</v>
      </c>
      <c r="U2783" s="55">
        <f t="shared" si="441"/>
        <v>0</v>
      </c>
      <c r="V2783" s="55">
        <f t="shared" si="442"/>
        <v>0</v>
      </c>
      <c r="Y2783" s="55">
        <f t="shared" si="443"/>
        <v>0</v>
      </c>
      <c r="Z2783" s="55">
        <f t="shared" si="444"/>
        <v>0</v>
      </c>
      <c r="AA2783" s="55">
        <f t="shared" si="445"/>
        <v>9108916.2369551975</v>
      </c>
      <c r="AB2783" s="55">
        <f t="shared" si="446"/>
        <v>-9712254.5492930785</v>
      </c>
      <c r="AC2783" s="55">
        <f t="shared" si="447"/>
        <v>-603338.31233788095</v>
      </c>
      <c r="AD2783" s="55">
        <f t="shared" si="448"/>
        <v>0</v>
      </c>
      <c r="AE2783" s="14">
        <f t="shared" si="449"/>
        <v>1</v>
      </c>
      <c r="AF2783" s="14">
        <f>PRODUCT($AE$3:$AE2783)</f>
        <v>1.549318229084294</v>
      </c>
      <c r="AG2783" s="120">
        <f>(POWER(AF2783,1/COUNTA($J$3:$J2783))-1)*360/28</f>
        <v>0.10870794921864459</v>
      </c>
    </row>
    <row r="2784" spans="20:33" x14ac:dyDescent="0.25">
      <c r="T2784" s="4">
        <f t="shared" si="450"/>
        <v>0.11244999999999999</v>
      </c>
      <c r="U2784" s="55">
        <f t="shared" si="441"/>
        <v>0</v>
      </c>
      <c r="V2784" s="55">
        <f t="shared" si="442"/>
        <v>0</v>
      </c>
      <c r="Y2784" s="55">
        <f t="shared" si="443"/>
        <v>0</v>
      </c>
      <c r="Z2784" s="55">
        <f t="shared" si="444"/>
        <v>0</v>
      </c>
      <c r="AA2784" s="55">
        <f t="shared" si="445"/>
        <v>9108916.2369551975</v>
      </c>
      <c r="AB2784" s="55">
        <f t="shared" si="446"/>
        <v>-9712254.5492930785</v>
      </c>
      <c r="AC2784" s="55">
        <f t="shared" si="447"/>
        <v>-603338.31233788095</v>
      </c>
      <c r="AD2784" s="55">
        <f t="shared" si="448"/>
        <v>0</v>
      </c>
      <c r="AE2784" s="14">
        <f t="shared" si="449"/>
        <v>1</v>
      </c>
      <c r="AF2784" s="14">
        <f>PRODUCT($AE$3:$AE2784)</f>
        <v>1.549318229084294</v>
      </c>
      <c r="AG2784" s="120">
        <f>(POWER(AF2784,1/COUNTA($J$3:$J2784))-1)*360/28</f>
        <v>0.10870794921864459</v>
      </c>
    </row>
    <row r="2785" spans="20:33" x14ac:dyDescent="0.25">
      <c r="T2785" s="4">
        <f t="shared" si="450"/>
        <v>0.11244999999999999</v>
      </c>
      <c r="U2785" s="55">
        <f t="shared" si="441"/>
        <v>0</v>
      </c>
      <c r="V2785" s="55">
        <f t="shared" si="442"/>
        <v>0</v>
      </c>
      <c r="Y2785" s="55">
        <f t="shared" si="443"/>
        <v>0</v>
      </c>
      <c r="Z2785" s="55">
        <f t="shared" si="444"/>
        <v>0</v>
      </c>
      <c r="AA2785" s="55">
        <f t="shared" si="445"/>
        <v>9108916.2369551975</v>
      </c>
      <c r="AB2785" s="55">
        <f t="shared" si="446"/>
        <v>-9712254.5492930785</v>
      </c>
      <c r="AC2785" s="55">
        <f t="shared" si="447"/>
        <v>-603338.31233788095</v>
      </c>
      <c r="AD2785" s="55">
        <f t="shared" si="448"/>
        <v>0</v>
      </c>
      <c r="AE2785" s="14">
        <f t="shared" si="449"/>
        <v>1</v>
      </c>
      <c r="AF2785" s="14">
        <f>PRODUCT($AE$3:$AE2785)</f>
        <v>1.549318229084294</v>
      </c>
      <c r="AG2785" s="120">
        <f>(POWER(AF2785,1/COUNTA($J$3:$J2785))-1)*360/28</f>
        <v>0.10870794921864459</v>
      </c>
    </row>
    <row r="2786" spans="20:33" x14ac:dyDescent="0.25">
      <c r="T2786" s="4">
        <f t="shared" si="450"/>
        <v>0.11244999999999999</v>
      </c>
      <c r="U2786" s="55">
        <f t="shared" ref="U2786:U2849" si="451">(-1*S2786)*T2786*Q2786/360</f>
        <v>0</v>
      </c>
      <c r="V2786" s="55">
        <f t="shared" ref="V2786:V2849" si="452">+N2786+U2786</f>
        <v>0</v>
      </c>
      <c r="Y2786" s="55">
        <f t="shared" ref="Y2786:Y2849" si="453">+P2786*X2786</f>
        <v>0</v>
      </c>
      <c r="Z2786" s="55">
        <f t="shared" ref="Z2786:Z2849" si="454">+S2786*$Z$2*$Q2786/360</f>
        <v>0</v>
      </c>
      <c r="AA2786" s="55">
        <f t="shared" ref="AA2786:AA2849" si="455">+AA2785*(1+$Z$2*$Q2786/360)+Z2786</f>
        <v>9108916.2369551975</v>
      </c>
      <c r="AB2786" s="55">
        <f t="shared" ref="AB2786:AB2849" si="456">+AB2785*(1+$W2786*$Q2786/360)+O2786</f>
        <v>-9712254.5492930785</v>
      </c>
      <c r="AC2786" s="55">
        <f t="shared" ref="AC2786:AC2849" si="457">+AA2786+AB2786</f>
        <v>-603338.31233788095</v>
      </c>
      <c r="AD2786" s="55">
        <f t="shared" ref="AD2786:AD2849" si="458">+AC2786*X2786</f>
        <v>0</v>
      </c>
      <c r="AE2786" s="14">
        <f t="shared" ref="AE2786:AE2849" si="459">+(1+W2786*Q2786/360)</f>
        <v>1</v>
      </c>
      <c r="AF2786" s="14">
        <f>PRODUCT($AE$3:$AE2786)</f>
        <v>1.549318229084294</v>
      </c>
      <c r="AG2786" s="120">
        <f>(POWER(AF2786,1/COUNTA($J$3:$J2786))-1)*360/28</f>
        <v>0.10870794921864459</v>
      </c>
    </row>
    <row r="2787" spans="20:33" x14ac:dyDescent="0.25">
      <c r="T2787" s="4">
        <f t="shared" si="450"/>
        <v>0.11244999999999999</v>
      </c>
      <c r="U2787" s="55">
        <f t="shared" si="451"/>
        <v>0</v>
      </c>
      <c r="V2787" s="55">
        <f t="shared" si="452"/>
        <v>0</v>
      </c>
      <c r="Y2787" s="55">
        <f t="shared" si="453"/>
        <v>0</v>
      </c>
      <c r="Z2787" s="55">
        <f t="shared" si="454"/>
        <v>0</v>
      </c>
      <c r="AA2787" s="55">
        <f t="shared" si="455"/>
        <v>9108916.2369551975</v>
      </c>
      <c r="AB2787" s="55">
        <f t="shared" si="456"/>
        <v>-9712254.5492930785</v>
      </c>
      <c r="AC2787" s="55">
        <f t="shared" si="457"/>
        <v>-603338.31233788095</v>
      </c>
      <c r="AD2787" s="55">
        <f t="shared" si="458"/>
        <v>0</v>
      </c>
      <c r="AE2787" s="14">
        <f t="shared" si="459"/>
        <v>1</v>
      </c>
      <c r="AF2787" s="14">
        <f>PRODUCT($AE$3:$AE2787)</f>
        <v>1.549318229084294</v>
      </c>
      <c r="AG2787" s="120">
        <f>(POWER(AF2787,1/COUNTA($J$3:$J2787))-1)*360/28</f>
        <v>0.10870794921864459</v>
      </c>
    </row>
    <row r="2788" spans="20:33" x14ac:dyDescent="0.25">
      <c r="T2788" s="4">
        <f t="shared" si="450"/>
        <v>0.11244999999999999</v>
      </c>
      <c r="U2788" s="55">
        <f t="shared" si="451"/>
        <v>0</v>
      </c>
      <c r="V2788" s="55">
        <f t="shared" si="452"/>
        <v>0</v>
      </c>
      <c r="Y2788" s="55">
        <f t="shared" si="453"/>
        <v>0</v>
      </c>
      <c r="Z2788" s="55">
        <f t="shared" si="454"/>
        <v>0</v>
      </c>
      <c r="AA2788" s="55">
        <f t="shared" si="455"/>
        <v>9108916.2369551975</v>
      </c>
      <c r="AB2788" s="55">
        <f t="shared" si="456"/>
        <v>-9712254.5492930785</v>
      </c>
      <c r="AC2788" s="55">
        <f t="shared" si="457"/>
        <v>-603338.31233788095</v>
      </c>
      <c r="AD2788" s="55">
        <f t="shared" si="458"/>
        <v>0</v>
      </c>
      <c r="AE2788" s="14">
        <f t="shared" si="459"/>
        <v>1</v>
      </c>
      <c r="AF2788" s="14">
        <f>PRODUCT($AE$3:$AE2788)</f>
        <v>1.549318229084294</v>
      </c>
      <c r="AG2788" s="120">
        <f>(POWER(AF2788,1/COUNTA($J$3:$J2788))-1)*360/28</f>
        <v>0.10870794921864459</v>
      </c>
    </row>
    <row r="2789" spans="20:33" x14ac:dyDescent="0.25">
      <c r="T2789" s="4">
        <f t="shared" si="450"/>
        <v>0.11244999999999999</v>
      </c>
      <c r="U2789" s="55">
        <f t="shared" si="451"/>
        <v>0</v>
      </c>
      <c r="V2789" s="55">
        <f t="shared" si="452"/>
        <v>0</v>
      </c>
      <c r="Y2789" s="55">
        <f t="shared" si="453"/>
        <v>0</v>
      </c>
      <c r="Z2789" s="55">
        <f t="shared" si="454"/>
        <v>0</v>
      </c>
      <c r="AA2789" s="55">
        <f t="shared" si="455"/>
        <v>9108916.2369551975</v>
      </c>
      <c r="AB2789" s="55">
        <f t="shared" si="456"/>
        <v>-9712254.5492930785</v>
      </c>
      <c r="AC2789" s="55">
        <f t="shared" si="457"/>
        <v>-603338.31233788095</v>
      </c>
      <c r="AD2789" s="55">
        <f t="shared" si="458"/>
        <v>0</v>
      </c>
      <c r="AE2789" s="14">
        <f t="shared" si="459"/>
        <v>1</v>
      </c>
      <c r="AF2789" s="14">
        <f>PRODUCT($AE$3:$AE2789)</f>
        <v>1.549318229084294</v>
      </c>
      <c r="AG2789" s="120">
        <f>(POWER(AF2789,1/COUNTA($J$3:$J2789))-1)*360/28</f>
        <v>0.10870794921864459</v>
      </c>
    </row>
    <row r="2790" spans="20:33" x14ac:dyDescent="0.25">
      <c r="T2790" s="4">
        <f t="shared" si="450"/>
        <v>0.11244999999999999</v>
      </c>
      <c r="U2790" s="55">
        <f t="shared" si="451"/>
        <v>0</v>
      </c>
      <c r="V2790" s="55">
        <f t="shared" si="452"/>
        <v>0</v>
      </c>
      <c r="Y2790" s="55">
        <f t="shared" si="453"/>
        <v>0</v>
      </c>
      <c r="Z2790" s="55">
        <f t="shared" si="454"/>
        <v>0</v>
      </c>
      <c r="AA2790" s="55">
        <f t="shared" si="455"/>
        <v>9108916.2369551975</v>
      </c>
      <c r="AB2790" s="55">
        <f t="shared" si="456"/>
        <v>-9712254.5492930785</v>
      </c>
      <c r="AC2790" s="55">
        <f t="shared" si="457"/>
        <v>-603338.31233788095</v>
      </c>
      <c r="AD2790" s="55">
        <f t="shared" si="458"/>
        <v>0</v>
      </c>
      <c r="AE2790" s="14">
        <f t="shared" si="459"/>
        <v>1</v>
      </c>
      <c r="AF2790" s="14">
        <f>PRODUCT($AE$3:$AE2790)</f>
        <v>1.549318229084294</v>
      </c>
      <c r="AG2790" s="120">
        <f>(POWER(AF2790,1/COUNTA($J$3:$J2790))-1)*360/28</f>
        <v>0.10870794921864459</v>
      </c>
    </row>
    <row r="2791" spans="20:33" x14ac:dyDescent="0.25">
      <c r="T2791" s="4">
        <f t="shared" si="450"/>
        <v>0.11244999999999999</v>
      </c>
      <c r="U2791" s="55">
        <f t="shared" si="451"/>
        <v>0</v>
      </c>
      <c r="V2791" s="55">
        <f t="shared" si="452"/>
        <v>0</v>
      </c>
      <c r="Y2791" s="55">
        <f t="shared" si="453"/>
        <v>0</v>
      </c>
      <c r="Z2791" s="55">
        <f t="shared" si="454"/>
        <v>0</v>
      </c>
      <c r="AA2791" s="55">
        <f t="shared" si="455"/>
        <v>9108916.2369551975</v>
      </c>
      <c r="AB2791" s="55">
        <f t="shared" si="456"/>
        <v>-9712254.5492930785</v>
      </c>
      <c r="AC2791" s="55">
        <f t="shared" si="457"/>
        <v>-603338.31233788095</v>
      </c>
      <c r="AD2791" s="55">
        <f t="shared" si="458"/>
        <v>0</v>
      </c>
      <c r="AE2791" s="14">
        <f t="shared" si="459"/>
        <v>1</v>
      </c>
      <c r="AF2791" s="14">
        <f>PRODUCT($AE$3:$AE2791)</f>
        <v>1.549318229084294</v>
      </c>
      <c r="AG2791" s="120">
        <f>(POWER(AF2791,1/COUNTA($J$3:$J2791))-1)*360/28</f>
        <v>0.10870794921864459</v>
      </c>
    </row>
    <row r="2792" spans="20:33" x14ac:dyDescent="0.25">
      <c r="T2792" s="4">
        <f t="shared" si="450"/>
        <v>0.11244999999999999</v>
      </c>
      <c r="U2792" s="55">
        <f t="shared" si="451"/>
        <v>0</v>
      </c>
      <c r="V2792" s="55">
        <f t="shared" si="452"/>
        <v>0</v>
      </c>
      <c r="Y2792" s="55">
        <f t="shared" si="453"/>
        <v>0</v>
      </c>
      <c r="Z2792" s="55">
        <f t="shared" si="454"/>
        <v>0</v>
      </c>
      <c r="AA2792" s="55">
        <f t="shared" si="455"/>
        <v>9108916.2369551975</v>
      </c>
      <c r="AB2792" s="55">
        <f t="shared" si="456"/>
        <v>-9712254.5492930785</v>
      </c>
      <c r="AC2792" s="55">
        <f t="shared" si="457"/>
        <v>-603338.31233788095</v>
      </c>
      <c r="AD2792" s="55">
        <f t="shared" si="458"/>
        <v>0</v>
      </c>
      <c r="AE2792" s="14">
        <f t="shared" si="459"/>
        <v>1</v>
      </c>
      <c r="AF2792" s="14">
        <f>PRODUCT($AE$3:$AE2792)</f>
        <v>1.549318229084294</v>
      </c>
      <c r="AG2792" s="120">
        <f>(POWER(AF2792,1/COUNTA($J$3:$J2792))-1)*360/28</f>
        <v>0.10870794921864459</v>
      </c>
    </row>
    <row r="2793" spans="20:33" x14ac:dyDescent="0.25">
      <c r="T2793" s="4">
        <f t="shared" si="450"/>
        <v>0.11244999999999999</v>
      </c>
      <c r="U2793" s="55">
        <f t="shared" si="451"/>
        <v>0</v>
      </c>
      <c r="V2793" s="55">
        <f t="shared" si="452"/>
        <v>0</v>
      </c>
      <c r="Y2793" s="55">
        <f t="shared" si="453"/>
        <v>0</v>
      </c>
      <c r="Z2793" s="55">
        <f t="shared" si="454"/>
        <v>0</v>
      </c>
      <c r="AA2793" s="55">
        <f t="shared" si="455"/>
        <v>9108916.2369551975</v>
      </c>
      <c r="AB2793" s="55">
        <f t="shared" si="456"/>
        <v>-9712254.5492930785</v>
      </c>
      <c r="AC2793" s="55">
        <f t="shared" si="457"/>
        <v>-603338.31233788095</v>
      </c>
      <c r="AD2793" s="55">
        <f t="shared" si="458"/>
        <v>0</v>
      </c>
      <c r="AE2793" s="14">
        <f t="shared" si="459"/>
        <v>1</v>
      </c>
      <c r="AF2793" s="14">
        <f>PRODUCT($AE$3:$AE2793)</f>
        <v>1.549318229084294</v>
      </c>
      <c r="AG2793" s="120">
        <f>(POWER(AF2793,1/COUNTA($J$3:$J2793))-1)*360/28</f>
        <v>0.10870794921864459</v>
      </c>
    </row>
    <row r="2794" spans="20:33" x14ac:dyDescent="0.25">
      <c r="T2794" s="4">
        <f t="shared" si="450"/>
        <v>0.11244999999999999</v>
      </c>
      <c r="U2794" s="55">
        <f t="shared" si="451"/>
        <v>0</v>
      </c>
      <c r="V2794" s="55">
        <f t="shared" si="452"/>
        <v>0</v>
      </c>
      <c r="Y2794" s="55">
        <f t="shared" si="453"/>
        <v>0</v>
      </c>
      <c r="Z2794" s="55">
        <f t="shared" si="454"/>
        <v>0</v>
      </c>
      <c r="AA2794" s="55">
        <f t="shared" si="455"/>
        <v>9108916.2369551975</v>
      </c>
      <c r="AB2794" s="55">
        <f t="shared" si="456"/>
        <v>-9712254.5492930785</v>
      </c>
      <c r="AC2794" s="55">
        <f t="shared" si="457"/>
        <v>-603338.31233788095</v>
      </c>
      <c r="AD2794" s="55">
        <f t="shared" si="458"/>
        <v>0</v>
      </c>
      <c r="AE2794" s="14">
        <f t="shared" si="459"/>
        <v>1</v>
      </c>
      <c r="AF2794" s="14">
        <f>PRODUCT($AE$3:$AE2794)</f>
        <v>1.549318229084294</v>
      </c>
      <c r="AG2794" s="120">
        <f>(POWER(AF2794,1/COUNTA($J$3:$J2794))-1)*360/28</f>
        <v>0.10870794921864459</v>
      </c>
    </row>
    <row r="2795" spans="20:33" x14ac:dyDescent="0.25">
      <c r="T2795" s="4">
        <f t="shared" si="450"/>
        <v>0.11244999999999999</v>
      </c>
      <c r="U2795" s="55">
        <f t="shared" si="451"/>
        <v>0</v>
      </c>
      <c r="V2795" s="55">
        <f t="shared" si="452"/>
        <v>0</v>
      </c>
      <c r="Y2795" s="55">
        <f t="shared" si="453"/>
        <v>0</v>
      </c>
      <c r="Z2795" s="55">
        <f t="shared" si="454"/>
        <v>0</v>
      </c>
      <c r="AA2795" s="55">
        <f t="shared" si="455"/>
        <v>9108916.2369551975</v>
      </c>
      <c r="AB2795" s="55">
        <f t="shared" si="456"/>
        <v>-9712254.5492930785</v>
      </c>
      <c r="AC2795" s="55">
        <f t="shared" si="457"/>
        <v>-603338.31233788095</v>
      </c>
      <c r="AD2795" s="55">
        <f t="shared" si="458"/>
        <v>0</v>
      </c>
      <c r="AE2795" s="14">
        <f t="shared" si="459"/>
        <v>1</v>
      </c>
      <c r="AF2795" s="14">
        <f>PRODUCT($AE$3:$AE2795)</f>
        <v>1.549318229084294</v>
      </c>
      <c r="AG2795" s="120">
        <f>(POWER(AF2795,1/COUNTA($J$3:$J2795))-1)*360/28</f>
        <v>0.10870794921864459</v>
      </c>
    </row>
    <row r="2796" spans="20:33" x14ac:dyDescent="0.25">
      <c r="T2796" s="4">
        <f t="shared" si="450"/>
        <v>0.11244999999999999</v>
      </c>
      <c r="U2796" s="55">
        <f t="shared" si="451"/>
        <v>0</v>
      </c>
      <c r="V2796" s="55">
        <f t="shared" si="452"/>
        <v>0</v>
      </c>
      <c r="Y2796" s="55">
        <f t="shared" si="453"/>
        <v>0</v>
      </c>
      <c r="Z2796" s="55">
        <f t="shared" si="454"/>
        <v>0</v>
      </c>
      <c r="AA2796" s="55">
        <f t="shared" si="455"/>
        <v>9108916.2369551975</v>
      </c>
      <c r="AB2796" s="55">
        <f t="shared" si="456"/>
        <v>-9712254.5492930785</v>
      </c>
      <c r="AC2796" s="55">
        <f t="shared" si="457"/>
        <v>-603338.31233788095</v>
      </c>
      <c r="AD2796" s="55">
        <f t="shared" si="458"/>
        <v>0</v>
      </c>
      <c r="AE2796" s="14">
        <f t="shared" si="459"/>
        <v>1</v>
      </c>
      <c r="AF2796" s="14">
        <f>PRODUCT($AE$3:$AE2796)</f>
        <v>1.549318229084294</v>
      </c>
      <c r="AG2796" s="120">
        <f>(POWER(AF2796,1/COUNTA($J$3:$J2796))-1)*360/28</f>
        <v>0.10870794921864459</v>
      </c>
    </row>
    <row r="2797" spans="20:33" x14ac:dyDescent="0.25">
      <c r="T2797" s="4">
        <f t="shared" si="450"/>
        <v>0.11244999999999999</v>
      </c>
      <c r="U2797" s="55">
        <f t="shared" si="451"/>
        <v>0</v>
      </c>
      <c r="V2797" s="55">
        <f t="shared" si="452"/>
        <v>0</v>
      </c>
      <c r="Y2797" s="55">
        <f t="shared" si="453"/>
        <v>0</v>
      </c>
      <c r="Z2797" s="55">
        <f t="shared" si="454"/>
        <v>0</v>
      </c>
      <c r="AA2797" s="55">
        <f t="shared" si="455"/>
        <v>9108916.2369551975</v>
      </c>
      <c r="AB2797" s="55">
        <f t="shared" si="456"/>
        <v>-9712254.5492930785</v>
      </c>
      <c r="AC2797" s="55">
        <f t="shared" si="457"/>
        <v>-603338.31233788095</v>
      </c>
      <c r="AD2797" s="55">
        <f t="shared" si="458"/>
        <v>0</v>
      </c>
      <c r="AE2797" s="14">
        <f t="shared" si="459"/>
        <v>1</v>
      </c>
      <c r="AF2797" s="14">
        <f>PRODUCT($AE$3:$AE2797)</f>
        <v>1.549318229084294</v>
      </c>
      <c r="AG2797" s="120">
        <f>(POWER(AF2797,1/COUNTA($J$3:$J2797))-1)*360/28</f>
        <v>0.10870794921864459</v>
      </c>
    </row>
    <row r="2798" spans="20:33" x14ac:dyDescent="0.25">
      <c r="T2798" s="4">
        <f t="shared" si="450"/>
        <v>0.11244999999999999</v>
      </c>
      <c r="U2798" s="55">
        <f t="shared" si="451"/>
        <v>0</v>
      </c>
      <c r="V2798" s="55">
        <f t="shared" si="452"/>
        <v>0</v>
      </c>
      <c r="Y2798" s="55">
        <f t="shared" si="453"/>
        <v>0</v>
      </c>
      <c r="Z2798" s="55">
        <f t="shared" si="454"/>
        <v>0</v>
      </c>
      <c r="AA2798" s="55">
        <f t="shared" si="455"/>
        <v>9108916.2369551975</v>
      </c>
      <c r="AB2798" s="55">
        <f t="shared" si="456"/>
        <v>-9712254.5492930785</v>
      </c>
      <c r="AC2798" s="55">
        <f t="shared" si="457"/>
        <v>-603338.31233788095</v>
      </c>
      <c r="AD2798" s="55">
        <f t="shared" si="458"/>
        <v>0</v>
      </c>
      <c r="AE2798" s="14">
        <f t="shared" si="459"/>
        <v>1</v>
      </c>
      <c r="AF2798" s="14">
        <f>PRODUCT($AE$3:$AE2798)</f>
        <v>1.549318229084294</v>
      </c>
      <c r="AG2798" s="120">
        <f>(POWER(AF2798,1/COUNTA($J$3:$J2798))-1)*360/28</f>
        <v>0.10870794921864459</v>
      </c>
    </row>
    <row r="2799" spans="20:33" x14ac:dyDescent="0.25">
      <c r="T2799" s="4">
        <f t="shared" si="450"/>
        <v>0.11244999999999999</v>
      </c>
      <c r="U2799" s="55">
        <f t="shared" si="451"/>
        <v>0</v>
      </c>
      <c r="V2799" s="55">
        <f t="shared" si="452"/>
        <v>0</v>
      </c>
      <c r="Y2799" s="55">
        <f t="shared" si="453"/>
        <v>0</v>
      </c>
      <c r="Z2799" s="55">
        <f t="shared" si="454"/>
        <v>0</v>
      </c>
      <c r="AA2799" s="55">
        <f t="shared" si="455"/>
        <v>9108916.2369551975</v>
      </c>
      <c r="AB2799" s="55">
        <f t="shared" si="456"/>
        <v>-9712254.5492930785</v>
      </c>
      <c r="AC2799" s="55">
        <f t="shared" si="457"/>
        <v>-603338.31233788095</v>
      </c>
      <c r="AD2799" s="55">
        <f t="shared" si="458"/>
        <v>0</v>
      </c>
      <c r="AE2799" s="14">
        <f t="shared" si="459"/>
        <v>1</v>
      </c>
      <c r="AF2799" s="14">
        <f>PRODUCT($AE$3:$AE2799)</f>
        <v>1.549318229084294</v>
      </c>
      <c r="AG2799" s="120">
        <f>(POWER(AF2799,1/COUNTA($J$3:$J2799))-1)*360/28</f>
        <v>0.10870794921864459</v>
      </c>
    </row>
    <row r="2800" spans="20:33" x14ac:dyDescent="0.25">
      <c r="T2800" s="4">
        <f t="shared" si="450"/>
        <v>0.11244999999999999</v>
      </c>
      <c r="U2800" s="55">
        <f t="shared" si="451"/>
        <v>0</v>
      </c>
      <c r="V2800" s="55">
        <f t="shared" si="452"/>
        <v>0</v>
      </c>
      <c r="Y2800" s="55">
        <f t="shared" si="453"/>
        <v>0</v>
      </c>
      <c r="Z2800" s="55">
        <f t="shared" si="454"/>
        <v>0</v>
      </c>
      <c r="AA2800" s="55">
        <f t="shared" si="455"/>
        <v>9108916.2369551975</v>
      </c>
      <c r="AB2800" s="55">
        <f t="shared" si="456"/>
        <v>-9712254.5492930785</v>
      </c>
      <c r="AC2800" s="55">
        <f t="shared" si="457"/>
        <v>-603338.31233788095</v>
      </c>
      <c r="AD2800" s="55">
        <f t="shared" si="458"/>
        <v>0</v>
      </c>
      <c r="AE2800" s="14">
        <f t="shared" si="459"/>
        <v>1</v>
      </c>
      <c r="AF2800" s="14">
        <f>PRODUCT($AE$3:$AE2800)</f>
        <v>1.549318229084294</v>
      </c>
      <c r="AG2800" s="120">
        <f>(POWER(AF2800,1/COUNTA($J$3:$J2800))-1)*360/28</f>
        <v>0.10870794921864459</v>
      </c>
    </row>
    <row r="2801" spans="20:33" x14ac:dyDescent="0.25">
      <c r="T2801" s="4">
        <f t="shared" si="450"/>
        <v>0.11244999999999999</v>
      </c>
      <c r="U2801" s="55">
        <f t="shared" si="451"/>
        <v>0</v>
      </c>
      <c r="V2801" s="55">
        <f t="shared" si="452"/>
        <v>0</v>
      </c>
      <c r="Y2801" s="55">
        <f t="shared" si="453"/>
        <v>0</v>
      </c>
      <c r="Z2801" s="55">
        <f t="shared" si="454"/>
        <v>0</v>
      </c>
      <c r="AA2801" s="55">
        <f t="shared" si="455"/>
        <v>9108916.2369551975</v>
      </c>
      <c r="AB2801" s="55">
        <f t="shared" si="456"/>
        <v>-9712254.5492930785</v>
      </c>
      <c r="AC2801" s="55">
        <f t="shared" si="457"/>
        <v>-603338.31233788095</v>
      </c>
      <c r="AD2801" s="55">
        <f t="shared" si="458"/>
        <v>0</v>
      </c>
      <c r="AE2801" s="14">
        <f t="shared" si="459"/>
        <v>1</v>
      </c>
      <c r="AF2801" s="14">
        <f>PRODUCT($AE$3:$AE2801)</f>
        <v>1.549318229084294</v>
      </c>
      <c r="AG2801" s="120">
        <f>(POWER(AF2801,1/COUNTA($J$3:$J2801))-1)*360/28</f>
        <v>0.10870794921864459</v>
      </c>
    </row>
    <row r="2802" spans="20:33" x14ac:dyDescent="0.25">
      <c r="T2802" s="4">
        <f t="shared" si="450"/>
        <v>0.11244999999999999</v>
      </c>
      <c r="U2802" s="55">
        <f t="shared" si="451"/>
        <v>0</v>
      </c>
      <c r="V2802" s="55">
        <f t="shared" si="452"/>
        <v>0</v>
      </c>
      <c r="Y2802" s="55">
        <f t="shared" si="453"/>
        <v>0</v>
      </c>
      <c r="Z2802" s="55">
        <f t="shared" si="454"/>
        <v>0</v>
      </c>
      <c r="AA2802" s="55">
        <f t="shared" si="455"/>
        <v>9108916.2369551975</v>
      </c>
      <c r="AB2802" s="55">
        <f t="shared" si="456"/>
        <v>-9712254.5492930785</v>
      </c>
      <c r="AC2802" s="55">
        <f t="shared" si="457"/>
        <v>-603338.31233788095</v>
      </c>
      <c r="AD2802" s="55">
        <f t="shared" si="458"/>
        <v>0</v>
      </c>
      <c r="AE2802" s="14">
        <f t="shared" si="459"/>
        <v>1</v>
      </c>
      <c r="AF2802" s="14">
        <f>PRODUCT($AE$3:$AE2802)</f>
        <v>1.549318229084294</v>
      </c>
      <c r="AG2802" s="120">
        <f>(POWER(AF2802,1/COUNTA($J$3:$J2802))-1)*360/28</f>
        <v>0.10870794921864459</v>
      </c>
    </row>
    <row r="2803" spans="20:33" x14ac:dyDescent="0.25">
      <c r="T2803" s="4">
        <f t="shared" si="450"/>
        <v>0.11244999999999999</v>
      </c>
      <c r="U2803" s="55">
        <f t="shared" si="451"/>
        <v>0</v>
      </c>
      <c r="V2803" s="55">
        <f t="shared" si="452"/>
        <v>0</v>
      </c>
      <c r="Y2803" s="55">
        <f t="shared" si="453"/>
        <v>0</v>
      </c>
      <c r="Z2803" s="55">
        <f t="shared" si="454"/>
        <v>0</v>
      </c>
      <c r="AA2803" s="55">
        <f t="shared" si="455"/>
        <v>9108916.2369551975</v>
      </c>
      <c r="AB2803" s="55">
        <f t="shared" si="456"/>
        <v>-9712254.5492930785</v>
      </c>
      <c r="AC2803" s="55">
        <f t="shared" si="457"/>
        <v>-603338.31233788095</v>
      </c>
      <c r="AD2803" s="55">
        <f t="shared" si="458"/>
        <v>0</v>
      </c>
      <c r="AE2803" s="14">
        <f t="shared" si="459"/>
        <v>1</v>
      </c>
      <c r="AF2803" s="14">
        <f>PRODUCT($AE$3:$AE2803)</f>
        <v>1.549318229084294</v>
      </c>
      <c r="AG2803" s="120">
        <f>(POWER(AF2803,1/COUNTA($J$3:$J2803))-1)*360/28</f>
        <v>0.10870794921864459</v>
      </c>
    </row>
    <row r="2804" spans="20:33" x14ac:dyDescent="0.25">
      <c r="T2804" s="4">
        <f t="shared" si="450"/>
        <v>0.11244999999999999</v>
      </c>
      <c r="U2804" s="55">
        <f t="shared" si="451"/>
        <v>0</v>
      </c>
      <c r="V2804" s="55">
        <f t="shared" si="452"/>
        <v>0</v>
      </c>
      <c r="Y2804" s="55">
        <f t="shared" si="453"/>
        <v>0</v>
      </c>
      <c r="Z2804" s="55">
        <f t="shared" si="454"/>
        <v>0</v>
      </c>
      <c r="AA2804" s="55">
        <f t="shared" si="455"/>
        <v>9108916.2369551975</v>
      </c>
      <c r="AB2804" s="55">
        <f t="shared" si="456"/>
        <v>-9712254.5492930785</v>
      </c>
      <c r="AC2804" s="55">
        <f t="shared" si="457"/>
        <v>-603338.31233788095</v>
      </c>
      <c r="AD2804" s="55">
        <f t="shared" si="458"/>
        <v>0</v>
      </c>
      <c r="AE2804" s="14">
        <f t="shared" si="459"/>
        <v>1</v>
      </c>
      <c r="AF2804" s="14">
        <f>PRODUCT($AE$3:$AE2804)</f>
        <v>1.549318229084294</v>
      </c>
      <c r="AG2804" s="120">
        <f>(POWER(AF2804,1/COUNTA($J$3:$J2804))-1)*360/28</f>
        <v>0.10870794921864459</v>
      </c>
    </row>
    <row r="2805" spans="20:33" x14ac:dyDescent="0.25">
      <c r="T2805" s="4">
        <f t="shared" si="450"/>
        <v>0.11244999999999999</v>
      </c>
      <c r="U2805" s="55">
        <f t="shared" si="451"/>
        <v>0</v>
      </c>
      <c r="V2805" s="55">
        <f t="shared" si="452"/>
        <v>0</v>
      </c>
      <c r="Y2805" s="55">
        <f t="shared" si="453"/>
        <v>0</v>
      </c>
      <c r="Z2805" s="55">
        <f t="shared" si="454"/>
        <v>0</v>
      </c>
      <c r="AA2805" s="55">
        <f t="shared" si="455"/>
        <v>9108916.2369551975</v>
      </c>
      <c r="AB2805" s="55">
        <f t="shared" si="456"/>
        <v>-9712254.5492930785</v>
      </c>
      <c r="AC2805" s="55">
        <f t="shared" si="457"/>
        <v>-603338.31233788095</v>
      </c>
      <c r="AD2805" s="55">
        <f t="shared" si="458"/>
        <v>0</v>
      </c>
      <c r="AE2805" s="14">
        <f t="shared" si="459"/>
        <v>1</v>
      </c>
      <c r="AF2805" s="14">
        <f>PRODUCT($AE$3:$AE2805)</f>
        <v>1.549318229084294</v>
      </c>
      <c r="AG2805" s="120">
        <f>(POWER(AF2805,1/COUNTA($J$3:$J2805))-1)*360/28</f>
        <v>0.10870794921864459</v>
      </c>
    </row>
    <row r="2806" spans="20:33" x14ac:dyDescent="0.25">
      <c r="T2806" s="4">
        <f t="shared" si="450"/>
        <v>0.11244999999999999</v>
      </c>
      <c r="U2806" s="55">
        <f t="shared" si="451"/>
        <v>0</v>
      </c>
      <c r="V2806" s="55">
        <f t="shared" si="452"/>
        <v>0</v>
      </c>
      <c r="Y2806" s="55">
        <f t="shared" si="453"/>
        <v>0</v>
      </c>
      <c r="Z2806" s="55">
        <f t="shared" si="454"/>
        <v>0</v>
      </c>
      <c r="AA2806" s="55">
        <f t="shared" si="455"/>
        <v>9108916.2369551975</v>
      </c>
      <c r="AB2806" s="55">
        <f t="shared" si="456"/>
        <v>-9712254.5492930785</v>
      </c>
      <c r="AC2806" s="55">
        <f t="shared" si="457"/>
        <v>-603338.31233788095</v>
      </c>
      <c r="AD2806" s="55">
        <f t="shared" si="458"/>
        <v>0</v>
      </c>
      <c r="AE2806" s="14">
        <f t="shared" si="459"/>
        <v>1</v>
      </c>
      <c r="AF2806" s="14">
        <f>PRODUCT($AE$3:$AE2806)</f>
        <v>1.549318229084294</v>
      </c>
      <c r="AG2806" s="120">
        <f>(POWER(AF2806,1/COUNTA($J$3:$J2806))-1)*360/28</f>
        <v>0.10870794921864459</v>
      </c>
    </row>
    <row r="2807" spans="20:33" x14ac:dyDescent="0.25">
      <c r="T2807" s="4">
        <f t="shared" si="450"/>
        <v>0.11244999999999999</v>
      </c>
      <c r="U2807" s="55">
        <f t="shared" si="451"/>
        <v>0</v>
      </c>
      <c r="V2807" s="55">
        <f t="shared" si="452"/>
        <v>0</v>
      </c>
      <c r="Y2807" s="55">
        <f t="shared" si="453"/>
        <v>0</v>
      </c>
      <c r="Z2807" s="55">
        <f t="shared" si="454"/>
        <v>0</v>
      </c>
      <c r="AA2807" s="55">
        <f t="shared" si="455"/>
        <v>9108916.2369551975</v>
      </c>
      <c r="AB2807" s="55">
        <f t="shared" si="456"/>
        <v>-9712254.5492930785</v>
      </c>
      <c r="AC2807" s="55">
        <f t="shared" si="457"/>
        <v>-603338.31233788095</v>
      </c>
      <c r="AD2807" s="55">
        <f t="shared" si="458"/>
        <v>0</v>
      </c>
      <c r="AE2807" s="14">
        <f t="shared" si="459"/>
        <v>1</v>
      </c>
      <c r="AF2807" s="14">
        <f>PRODUCT($AE$3:$AE2807)</f>
        <v>1.549318229084294</v>
      </c>
      <c r="AG2807" s="120">
        <f>(POWER(AF2807,1/COUNTA($J$3:$J2807))-1)*360/28</f>
        <v>0.10870794921864459</v>
      </c>
    </row>
    <row r="2808" spans="20:33" x14ac:dyDescent="0.25">
      <c r="T2808" s="4">
        <f t="shared" ref="T2808:T2871" si="460">_xlfn.IFNA(INDEX($E$6:$E$24,MATCH($K2808,$C$6:$C$24,1))/100,$D$1/100)</f>
        <v>0.11244999999999999</v>
      </c>
      <c r="U2808" s="55">
        <f t="shared" si="451"/>
        <v>0</v>
      </c>
      <c r="V2808" s="55">
        <f t="shared" si="452"/>
        <v>0</v>
      </c>
      <c r="Y2808" s="55">
        <f t="shared" si="453"/>
        <v>0</v>
      </c>
      <c r="Z2808" s="55">
        <f t="shared" si="454"/>
        <v>0</v>
      </c>
      <c r="AA2808" s="55">
        <f t="shared" si="455"/>
        <v>9108916.2369551975</v>
      </c>
      <c r="AB2808" s="55">
        <f t="shared" si="456"/>
        <v>-9712254.5492930785</v>
      </c>
      <c r="AC2808" s="55">
        <f t="shared" si="457"/>
        <v>-603338.31233788095</v>
      </c>
      <c r="AD2808" s="55">
        <f t="shared" si="458"/>
        <v>0</v>
      </c>
      <c r="AE2808" s="14">
        <f t="shared" si="459"/>
        <v>1</v>
      </c>
      <c r="AF2808" s="14">
        <f>PRODUCT($AE$3:$AE2808)</f>
        <v>1.549318229084294</v>
      </c>
      <c r="AG2808" s="120">
        <f>(POWER(AF2808,1/COUNTA($J$3:$J2808))-1)*360/28</f>
        <v>0.10870794921864459</v>
      </c>
    </row>
    <row r="2809" spans="20:33" x14ac:dyDescent="0.25">
      <c r="T2809" s="4">
        <f t="shared" si="460"/>
        <v>0.11244999999999999</v>
      </c>
      <c r="U2809" s="55">
        <f t="shared" si="451"/>
        <v>0</v>
      </c>
      <c r="V2809" s="55">
        <f t="shared" si="452"/>
        <v>0</v>
      </c>
      <c r="Y2809" s="55">
        <f t="shared" si="453"/>
        <v>0</v>
      </c>
      <c r="Z2809" s="55">
        <f t="shared" si="454"/>
        <v>0</v>
      </c>
      <c r="AA2809" s="55">
        <f t="shared" si="455"/>
        <v>9108916.2369551975</v>
      </c>
      <c r="AB2809" s="55">
        <f t="shared" si="456"/>
        <v>-9712254.5492930785</v>
      </c>
      <c r="AC2809" s="55">
        <f t="shared" si="457"/>
        <v>-603338.31233788095</v>
      </c>
      <c r="AD2809" s="55">
        <f t="shared" si="458"/>
        <v>0</v>
      </c>
      <c r="AE2809" s="14">
        <f t="shared" si="459"/>
        <v>1</v>
      </c>
      <c r="AF2809" s="14">
        <f>PRODUCT($AE$3:$AE2809)</f>
        <v>1.549318229084294</v>
      </c>
      <c r="AG2809" s="120">
        <f>(POWER(AF2809,1/COUNTA($J$3:$J2809))-1)*360/28</f>
        <v>0.10870794921864459</v>
      </c>
    </row>
    <row r="2810" spans="20:33" x14ac:dyDescent="0.25">
      <c r="T2810" s="4">
        <f t="shared" si="460"/>
        <v>0.11244999999999999</v>
      </c>
      <c r="U2810" s="55">
        <f t="shared" si="451"/>
        <v>0</v>
      </c>
      <c r="V2810" s="55">
        <f t="shared" si="452"/>
        <v>0</v>
      </c>
      <c r="Y2810" s="55">
        <f t="shared" si="453"/>
        <v>0</v>
      </c>
      <c r="Z2810" s="55">
        <f t="shared" si="454"/>
        <v>0</v>
      </c>
      <c r="AA2810" s="55">
        <f t="shared" si="455"/>
        <v>9108916.2369551975</v>
      </c>
      <c r="AB2810" s="55">
        <f t="shared" si="456"/>
        <v>-9712254.5492930785</v>
      </c>
      <c r="AC2810" s="55">
        <f t="shared" si="457"/>
        <v>-603338.31233788095</v>
      </c>
      <c r="AD2810" s="55">
        <f t="shared" si="458"/>
        <v>0</v>
      </c>
      <c r="AE2810" s="14">
        <f t="shared" si="459"/>
        <v>1</v>
      </c>
      <c r="AF2810" s="14">
        <f>PRODUCT($AE$3:$AE2810)</f>
        <v>1.549318229084294</v>
      </c>
      <c r="AG2810" s="120">
        <f>(POWER(AF2810,1/COUNTA($J$3:$J2810))-1)*360/28</f>
        <v>0.10870794921864459</v>
      </c>
    </row>
    <row r="2811" spans="20:33" x14ac:dyDescent="0.25">
      <c r="T2811" s="4">
        <f t="shared" si="460"/>
        <v>0.11244999999999999</v>
      </c>
      <c r="U2811" s="55">
        <f t="shared" si="451"/>
        <v>0</v>
      </c>
      <c r="V2811" s="55">
        <f t="shared" si="452"/>
        <v>0</v>
      </c>
      <c r="Y2811" s="55">
        <f t="shared" si="453"/>
        <v>0</v>
      </c>
      <c r="Z2811" s="55">
        <f t="shared" si="454"/>
        <v>0</v>
      </c>
      <c r="AA2811" s="55">
        <f t="shared" si="455"/>
        <v>9108916.2369551975</v>
      </c>
      <c r="AB2811" s="55">
        <f t="shared" si="456"/>
        <v>-9712254.5492930785</v>
      </c>
      <c r="AC2811" s="55">
        <f t="shared" si="457"/>
        <v>-603338.31233788095</v>
      </c>
      <c r="AD2811" s="55">
        <f t="shared" si="458"/>
        <v>0</v>
      </c>
      <c r="AE2811" s="14">
        <f t="shared" si="459"/>
        <v>1</v>
      </c>
      <c r="AF2811" s="14">
        <f>PRODUCT($AE$3:$AE2811)</f>
        <v>1.549318229084294</v>
      </c>
      <c r="AG2811" s="120">
        <f>(POWER(AF2811,1/COUNTA($J$3:$J2811))-1)*360/28</f>
        <v>0.10870794921864459</v>
      </c>
    </row>
    <row r="2812" spans="20:33" x14ac:dyDescent="0.25">
      <c r="T2812" s="4">
        <f t="shared" si="460"/>
        <v>0.11244999999999999</v>
      </c>
      <c r="U2812" s="55">
        <f t="shared" si="451"/>
        <v>0</v>
      </c>
      <c r="V2812" s="55">
        <f t="shared" si="452"/>
        <v>0</v>
      </c>
      <c r="Y2812" s="55">
        <f t="shared" si="453"/>
        <v>0</v>
      </c>
      <c r="Z2812" s="55">
        <f t="shared" si="454"/>
        <v>0</v>
      </c>
      <c r="AA2812" s="55">
        <f t="shared" si="455"/>
        <v>9108916.2369551975</v>
      </c>
      <c r="AB2812" s="55">
        <f t="shared" si="456"/>
        <v>-9712254.5492930785</v>
      </c>
      <c r="AC2812" s="55">
        <f t="shared" si="457"/>
        <v>-603338.31233788095</v>
      </c>
      <c r="AD2812" s="55">
        <f t="shared" si="458"/>
        <v>0</v>
      </c>
      <c r="AE2812" s="14">
        <f t="shared" si="459"/>
        <v>1</v>
      </c>
      <c r="AF2812" s="14">
        <f>PRODUCT($AE$3:$AE2812)</f>
        <v>1.549318229084294</v>
      </c>
      <c r="AG2812" s="120">
        <f>(POWER(AF2812,1/COUNTA($J$3:$J2812))-1)*360/28</f>
        <v>0.10870794921864459</v>
      </c>
    </row>
    <row r="2813" spans="20:33" x14ac:dyDescent="0.25">
      <c r="T2813" s="4">
        <f t="shared" si="460"/>
        <v>0.11244999999999999</v>
      </c>
      <c r="U2813" s="55">
        <f t="shared" si="451"/>
        <v>0</v>
      </c>
      <c r="V2813" s="55">
        <f t="shared" si="452"/>
        <v>0</v>
      </c>
      <c r="Y2813" s="55">
        <f t="shared" si="453"/>
        <v>0</v>
      </c>
      <c r="Z2813" s="55">
        <f t="shared" si="454"/>
        <v>0</v>
      </c>
      <c r="AA2813" s="55">
        <f t="shared" si="455"/>
        <v>9108916.2369551975</v>
      </c>
      <c r="AB2813" s="55">
        <f t="shared" si="456"/>
        <v>-9712254.5492930785</v>
      </c>
      <c r="AC2813" s="55">
        <f t="shared" si="457"/>
        <v>-603338.31233788095</v>
      </c>
      <c r="AD2813" s="55">
        <f t="shared" si="458"/>
        <v>0</v>
      </c>
      <c r="AE2813" s="14">
        <f t="shared" si="459"/>
        <v>1</v>
      </c>
      <c r="AF2813" s="14">
        <f>PRODUCT($AE$3:$AE2813)</f>
        <v>1.549318229084294</v>
      </c>
      <c r="AG2813" s="120">
        <f>(POWER(AF2813,1/COUNTA($J$3:$J2813))-1)*360/28</f>
        <v>0.10870794921864459</v>
      </c>
    </row>
    <row r="2814" spans="20:33" x14ac:dyDescent="0.25">
      <c r="T2814" s="4">
        <f t="shared" si="460"/>
        <v>0.11244999999999999</v>
      </c>
      <c r="U2814" s="55">
        <f t="shared" si="451"/>
        <v>0</v>
      </c>
      <c r="V2814" s="55">
        <f t="shared" si="452"/>
        <v>0</v>
      </c>
      <c r="Y2814" s="55">
        <f t="shared" si="453"/>
        <v>0</v>
      </c>
      <c r="Z2814" s="55">
        <f t="shared" si="454"/>
        <v>0</v>
      </c>
      <c r="AA2814" s="55">
        <f t="shared" si="455"/>
        <v>9108916.2369551975</v>
      </c>
      <c r="AB2814" s="55">
        <f t="shared" si="456"/>
        <v>-9712254.5492930785</v>
      </c>
      <c r="AC2814" s="55">
        <f t="shared" si="457"/>
        <v>-603338.31233788095</v>
      </c>
      <c r="AD2814" s="55">
        <f t="shared" si="458"/>
        <v>0</v>
      </c>
      <c r="AE2814" s="14">
        <f t="shared" si="459"/>
        <v>1</v>
      </c>
      <c r="AF2814" s="14">
        <f>PRODUCT($AE$3:$AE2814)</f>
        <v>1.549318229084294</v>
      </c>
      <c r="AG2814" s="120">
        <f>(POWER(AF2814,1/COUNTA($J$3:$J2814))-1)*360/28</f>
        <v>0.10870794921864459</v>
      </c>
    </row>
    <row r="2815" spans="20:33" x14ac:dyDescent="0.25">
      <c r="T2815" s="4">
        <f t="shared" si="460"/>
        <v>0.11244999999999999</v>
      </c>
      <c r="U2815" s="55">
        <f t="shared" si="451"/>
        <v>0</v>
      </c>
      <c r="V2815" s="55">
        <f t="shared" si="452"/>
        <v>0</v>
      </c>
      <c r="Y2815" s="55">
        <f t="shared" si="453"/>
        <v>0</v>
      </c>
      <c r="Z2815" s="55">
        <f t="shared" si="454"/>
        <v>0</v>
      </c>
      <c r="AA2815" s="55">
        <f t="shared" si="455"/>
        <v>9108916.2369551975</v>
      </c>
      <c r="AB2815" s="55">
        <f t="shared" si="456"/>
        <v>-9712254.5492930785</v>
      </c>
      <c r="AC2815" s="55">
        <f t="shared" si="457"/>
        <v>-603338.31233788095</v>
      </c>
      <c r="AD2815" s="55">
        <f t="shared" si="458"/>
        <v>0</v>
      </c>
      <c r="AE2815" s="14">
        <f t="shared" si="459"/>
        <v>1</v>
      </c>
      <c r="AF2815" s="14">
        <f>PRODUCT($AE$3:$AE2815)</f>
        <v>1.549318229084294</v>
      </c>
      <c r="AG2815" s="120">
        <f>(POWER(AF2815,1/COUNTA($J$3:$J2815))-1)*360/28</f>
        <v>0.10870794921864459</v>
      </c>
    </row>
    <row r="2816" spans="20:33" x14ac:dyDescent="0.25">
      <c r="T2816" s="4">
        <f t="shared" si="460"/>
        <v>0.11244999999999999</v>
      </c>
      <c r="U2816" s="55">
        <f t="shared" si="451"/>
        <v>0</v>
      </c>
      <c r="V2816" s="55">
        <f t="shared" si="452"/>
        <v>0</v>
      </c>
      <c r="Y2816" s="55">
        <f t="shared" si="453"/>
        <v>0</v>
      </c>
      <c r="Z2816" s="55">
        <f t="shared" si="454"/>
        <v>0</v>
      </c>
      <c r="AA2816" s="55">
        <f t="shared" si="455"/>
        <v>9108916.2369551975</v>
      </c>
      <c r="AB2816" s="55">
        <f t="shared" si="456"/>
        <v>-9712254.5492930785</v>
      </c>
      <c r="AC2816" s="55">
        <f t="shared" si="457"/>
        <v>-603338.31233788095</v>
      </c>
      <c r="AD2816" s="55">
        <f t="shared" si="458"/>
        <v>0</v>
      </c>
      <c r="AE2816" s="14">
        <f t="shared" si="459"/>
        <v>1</v>
      </c>
      <c r="AF2816" s="14">
        <f>PRODUCT($AE$3:$AE2816)</f>
        <v>1.549318229084294</v>
      </c>
      <c r="AG2816" s="120">
        <f>(POWER(AF2816,1/COUNTA($J$3:$J2816))-1)*360/28</f>
        <v>0.10870794921864459</v>
      </c>
    </row>
    <row r="2817" spans="20:33" x14ac:dyDescent="0.25">
      <c r="T2817" s="4">
        <f t="shared" si="460"/>
        <v>0.11244999999999999</v>
      </c>
      <c r="U2817" s="55">
        <f t="shared" si="451"/>
        <v>0</v>
      </c>
      <c r="V2817" s="55">
        <f t="shared" si="452"/>
        <v>0</v>
      </c>
      <c r="Y2817" s="55">
        <f t="shared" si="453"/>
        <v>0</v>
      </c>
      <c r="Z2817" s="55">
        <f t="shared" si="454"/>
        <v>0</v>
      </c>
      <c r="AA2817" s="55">
        <f t="shared" si="455"/>
        <v>9108916.2369551975</v>
      </c>
      <c r="AB2817" s="55">
        <f t="shared" si="456"/>
        <v>-9712254.5492930785</v>
      </c>
      <c r="AC2817" s="55">
        <f t="shared" si="457"/>
        <v>-603338.31233788095</v>
      </c>
      <c r="AD2817" s="55">
        <f t="shared" si="458"/>
        <v>0</v>
      </c>
      <c r="AE2817" s="14">
        <f t="shared" si="459"/>
        <v>1</v>
      </c>
      <c r="AF2817" s="14">
        <f>PRODUCT($AE$3:$AE2817)</f>
        <v>1.549318229084294</v>
      </c>
      <c r="AG2817" s="120">
        <f>(POWER(AF2817,1/COUNTA($J$3:$J2817))-1)*360/28</f>
        <v>0.10870794921864459</v>
      </c>
    </row>
    <row r="2818" spans="20:33" x14ac:dyDescent="0.25">
      <c r="T2818" s="4">
        <f t="shared" si="460"/>
        <v>0.11244999999999999</v>
      </c>
      <c r="U2818" s="55">
        <f t="shared" si="451"/>
        <v>0</v>
      </c>
      <c r="V2818" s="55">
        <f t="shared" si="452"/>
        <v>0</v>
      </c>
      <c r="Y2818" s="55">
        <f t="shared" si="453"/>
        <v>0</v>
      </c>
      <c r="Z2818" s="55">
        <f t="shared" si="454"/>
        <v>0</v>
      </c>
      <c r="AA2818" s="55">
        <f t="shared" si="455"/>
        <v>9108916.2369551975</v>
      </c>
      <c r="AB2818" s="55">
        <f t="shared" si="456"/>
        <v>-9712254.5492930785</v>
      </c>
      <c r="AC2818" s="55">
        <f t="shared" si="457"/>
        <v>-603338.31233788095</v>
      </c>
      <c r="AD2818" s="55">
        <f t="shared" si="458"/>
        <v>0</v>
      </c>
      <c r="AE2818" s="14">
        <f t="shared" si="459"/>
        <v>1</v>
      </c>
      <c r="AF2818" s="14">
        <f>PRODUCT($AE$3:$AE2818)</f>
        <v>1.549318229084294</v>
      </c>
      <c r="AG2818" s="120">
        <f>(POWER(AF2818,1/COUNTA($J$3:$J2818))-1)*360/28</f>
        <v>0.10870794921864459</v>
      </c>
    </row>
    <row r="2819" spans="20:33" x14ac:dyDescent="0.25">
      <c r="T2819" s="4">
        <f t="shared" si="460"/>
        <v>0.11244999999999999</v>
      </c>
      <c r="U2819" s="55">
        <f t="shared" si="451"/>
        <v>0</v>
      </c>
      <c r="V2819" s="55">
        <f t="shared" si="452"/>
        <v>0</v>
      </c>
      <c r="Y2819" s="55">
        <f t="shared" si="453"/>
        <v>0</v>
      </c>
      <c r="Z2819" s="55">
        <f t="shared" si="454"/>
        <v>0</v>
      </c>
      <c r="AA2819" s="55">
        <f t="shared" si="455"/>
        <v>9108916.2369551975</v>
      </c>
      <c r="AB2819" s="55">
        <f t="shared" si="456"/>
        <v>-9712254.5492930785</v>
      </c>
      <c r="AC2819" s="55">
        <f t="shared" si="457"/>
        <v>-603338.31233788095</v>
      </c>
      <c r="AD2819" s="55">
        <f t="shared" si="458"/>
        <v>0</v>
      </c>
      <c r="AE2819" s="14">
        <f t="shared" si="459"/>
        <v>1</v>
      </c>
      <c r="AF2819" s="14">
        <f>PRODUCT($AE$3:$AE2819)</f>
        <v>1.549318229084294</v>
      </c>
      <c r="AG2819" s="120">
        <f>(POWER(AF2819,1/COUNTA($J$3:$J2819))-1)*360/28</f>
        <v>0.10870794921864459</v>
      </c>
    </row>
    <row r="2820" spans="20:33" x14ac:dyDescent="0.25">
      <c r="T2820" s="4">
        <f t="shared" si="460"/>
        <v>0.11244999999999999</v>
      </c>
      <c r="U2820" s="55">
        <f t="shared" si="451"/>
        <v>0</v>
      </c>
      <c r="V2820" s="55">
        <f t="shared" si="452"/>
        <v>0</v>
      </c>
      <c r="Y2820" s="55">
        <f t="shared" si="453"/>
        <v>0</v>
      </c>
      <c r="Z2820" s="55">
        <f t="shared" si="454"/>
        <v>0</v>
      </c>
      <c r="AA2820" s="55">
        <f t="shared" si="455"/>
        <v>9108916.2369551975</v>
      </c>
      <c r="AB2820" s="55">
        <f t="shared" si="456"/>
        <v>-9712254.5492930785</v>
      </c>
      <c r="AC2820" s="55">
        <f t="shared" si="457"/>
        <v>-603338.31233788095</v>
      </c>
      <c r="AD2820" s="55">
        <f t="shared" si="458"/>
        <v>0</v>
      </c>
      <c r="AE2820" s="14">
        <f t="shared" si="459"/>
        <v>1</v>
      </c>
      <c r="AF2820" s="14">
        <f>PRODUCT($AE$3:$AE2820)</f>
        <v>1.549318229084294</v>
      </c>
      <c r="AG2820" s="120">
        <f>(POWER(AF2820,1/COUNTA($J$3:$J2820))-1)*360/28</f>
        <v>0.10870794921864459</v>
      </c>
    </row>
    <row r="2821" spans="20:33" x14ac:dyDescent="0.25">
      <c r="T2821" s="4">
        <f t="shared" si="460"/>
        <v>0.11244999999999999</v>
      </c>
      <c r="U2821" s="55">
        <f t="shared" si="451"/>
        <v>0</v>
      </c>
      <c r="V2821" s="55">
        <f t="shared" si="452"/>
        <v>0</v>
      </c>
      <c r="Y2821" s="55">
        <f t="shared" si="453"/>
        <v>0</v>
      </c>
      <c r="Z2821" s="55">
        <f t="shared" si="454"/>
        <v>0</v>
      </c>
      <c r="AA2821" s="55">
        <f t="shared" si="455"/>
        <v>9108916.2369551975</v>
      </c>
      <c r="AB2821" s="55">
        <f t="shared" si="456"/>
        <v>-9712254.5492930785</v>
      </c>
      <c r="AC2821" s="55">
        <f t="shared" si="457"/>
        <v>-603338.31233788095</v>
      </c>
      <c r="AD2821" s="55">
        <f t="shared" si="458"/>
        <v>0</v>
      </c>
      <c r="AE2821" s="14">
        <f t="shared" si="459"/>
        <v>1</v>
      </c>
      <c r="AF2821" s="14">
        <f>PRODUCT($AE$3:$AE2821)</f>
        <v>1.549318229084294</v>
      </c>
      <c r="AG2821" s="120">
        <f>(POWER(AF2821,1/COUNTA($J$3:$J2821))-1)*360/28</f>
        <v>0.10870794921864459</v>
      </c>
    </row>
    <row r="2822" spans="20:33" x14ac:dyDescent="0.25">
      <c r="T2822" s="4">
        <f t="shared" si="460"/>
        <v>0.11244999999999999</v>
      </c>
      <c r="U2822" s="55">
        <f t="shared" si="451"/>
        <v>0</v>
      </c>
      <c r="V2822" s="55">
        <f t="shared" si="452"/>
        <v>0</v>
      </c>
      <c r="Y2822" s="55">
        <f t="shared" si="453"/>
        <v>0</v>
      </c>
      <c r="Z2822" s="55">
        <f t="shared" si="454"/>
        <v>0</v>
      </c>
      <c r="AA2822" s="55">
        <f t="shared" si="455"/>
        <v>9108916.2369551975</v>
      </c>
      <c r="AB2822" s="55">
        <f t="shared" si="456"/>
        <v>-9712254.5492930785</v>
      </c>
      <c r="AC2822" s="55">
        <f t="shared" si="457"/>
        <v>-603338.31233788095</v>
      </c>
      <c r="AD2822" s="55">
        <f t="shared" si="458"/>
        <v>0</v>
      </c>
      <c r="AE2822" s="14">
        <f t="shared" si="459"/>
        <v>1</v>
      </c>
      <c r="AF2822" s="14">
        <f>PRODUCT($AE$3:$AE2822)</f>
        <v>1.549318229084294</v>
      </c>
      <c r="AG2822" s="120">
        <f>(POWER(AF2822,1/COUNTA($J$3:$J2822))-1)*360/28</f>
        <v>0.10870794921864459</v>
      </c>
    </row>
    <row r="2823" spans="20:33" x14ac:dyDescent="0.25">
      <c r="T2823" s="4">
        <f t="shared" si="460"/>
        <v>0.11244999999999999</v>
      </c>
      <c r="U2823" s="55">
        <f t="shared" si="451"/>
        <v>0</v>
      </c>
      <c r="V2823" s="55">
        <f t="shared" si="452"/>
        <v>0</v>
      </c>
      <c r="Y2823" s="55">
        <f t="shared" si="453"/>
        <v>0</v>
      </c>
      <c r="Z2823" s="55">
        <f t="shared" si="454"/>
        <v>0</v>
      </c>
      <c r="AA2823" s="55">
        <f t="shared" si="455"/>
        <v>9108916.2369551975</v>
      </c>
      <c r="AB2823" s="55">
        <f t="shared" si="456"/>
        <v>-9712254.5492930785</v>
      </c>
      <c r="AC2823" s="55">
        <f t="shared" si="457"/>
        <v>-603338.31233788095</v>
      </c>
      <c r="AD2823" s="55">
        <f t="shared" si="458"/>
        <v>0</v>
      </c>
      <c r="AE2823" s="14">
        <f t="shared" si="459"/>
        <v>1</v>
      </c>
      <c r="AF2823" s="14">
        <f>PRODUCT($AE$3:$AE2823)</f>
        <v>1.549318229084294</v>
      </c>
      <c r="AG2823" s="120">
        <f>(POWER(AF2823,1/COUNTA($J$3:$J2823))-1)*360/28</f>
        <v>0.10870794921864459</v>
      </c>
    </row>
    <row r="2824" spans="20:33" x14ac:dyDescent="0.25">
      <c r="T2824" s="4">
        <f t="shared" si="460"/>
        <v>0.11244999999999999</v>
      </c>
      <c r="U2824" s="55">
        <f t="shared" si="451"/>
        <v>0</v>
      </c>
      <c r="V2824" s="55">
        <f t="shared" si="452"/>
        <v>0</v>
      </c>
      <c r="Y2824" s="55">
        <f t="shared" si="453"/>
        <v>0</v>
      </c>
      <c r="Z2824" s="55">
        <f t="shared" si="454"/>
        <v>0</v>
      </c>
      <c r="AA2824" s="55">
        <f t="shared" si="455"/>
        <v>9108916.2369551975</v>
      </c>
      <c r="AB2824" s="55">
        <f t="shared" si="456"/>
        <v>-9712254.5492930785</v>
      </c>
      <c r="AC2824" s="55">
        <f t="shared" si="457"/>
        <v>-603338.31233788095</v>
      </c>
      <c r="AD2824" s="55">
        <f t="shared" si="458"/>
        <v>0</v>
      </c>
      <c r="AE2824" s="14">
        <f t="shared" si="459"/>
        <v>1</v>
      </c>
      <c r="AF2824" s="14">
        <f>PRODUCT($AE$3:$AE2824)</f>
        <v>1.549318229084294</v>
      </c>
      <c r="AG2824" s="120">
        <f>(POWER(AF2824,1/COUNTA($J$3:$J2824))-1)*360/28</f>
        <v>0.10870794921864459</v>
      </c>
    </row>
    <row r="2825" spans="20:33" x14ac:dyDescent="0.25">
      <c r="T2825" s="4">
        <f t="shared" si="460"/>
        <v>0.11244999999999999</v>
      </c>
      <c r="U2825" s="55">
        <f t="shared" si="451"/>
        <v>0</v>
      </c>
      <c r="V2825" s="55">
        <f t="shared" si="452"/>
        <v>0</v>
      </c>
      <c r="Y2825" s="55">
        <f t="shared" si="453"/>
        <v>0</v>
      </c>
      <c r="Z2825" s="55">
        <f t="shared" si="454"/>
        <v>0</v>
      </c>
      <c r="AA2825" s="55">
        <f t="shared" si="455"/>
        <v>9108916.2369551975</v>
      </c>
      <c r="AB2825" s="55">
        <f t="shared" si="456"/>
        <v>-9712254.5492930785</v>
      </c>
      <c r="AC2825" s="55">
        <f t="shared" si="457"/>
        <v>-603338.31233788095</v>
      </c>
      <c r="AD2825" s="55">
        <f t="shared" si="458"/>
        <v>0</v>
      </c>
      <c r="AE2825" s="14">
        <f t="shared" si="459"/>
        <v>1</v>
      </c>
      <c r="AF2825" s="14">
        <f>PRODUCT($AE$3:$AE2825)</f>
        <v>1.549318229084294</v>
      </c>
      <c r="AG2825" s="120">
        <f>(POWER(AF2825,1/COUNTA($J$3:$J2825))-1)*360/28</f>
        <v>0.10870794921864459</v>
      </c>
    </row>
    <row r="2826" spans="20:33" x14ac:dyDescent="0.25">
      <c r="T2826" s="4">
        <f t="shared" si="460"/>
        <v>0.11244999999999999</v>
      </c>
      <c r="U2826" s="55">
        <f t="shared" si="451"/>
        <v>0</v>
      </c>
      <c r="V2826" s="55">
        <f t="shared" si="452"/>
        <v>0</v>
      </c>
      <c r="Y2826" s="55">
        <f t="shared" si="453"/>
        <v>0</v>
      </c>
      <c r="Z2826" s="55">
        <f t="shared" si="454"/>
        <v>0</v>
      </c>
      <c r="AA2826" s="55">
        <f t="shared" si="455"/>
        <v>9108916.2369551975</v>
      </c>
      <c r="AB2826" s="55">
        <f t="shared" si="456"/>
        <v>-9712254.5492930785</v>
      </c>
      <c r="AC2826" s="55">
        <f t="shared" si="457"/>
        <v>-603338.31233788095</v>
      </c>
      <c r="AD2826" s="55">
        <f t="shared" si="458"/>
        <v>0</v>
      </c>
      <c r="AE2826" s="14">
        <f t="shared" si="459"/>
        <v>1</v>
      </c>
      <c r="AF2826" s="14">
        <f>PRODUCT($AE$3:$AE2826)</f>
        <v>1.549318229084294</v>
      </c>
      <c r="AG2826" s="120">
        <f>(POWER(AF2826,1/COUNTA($J$3:$J2826))-1)*360/28</f>
        <v>0.10870794921864459</v>
      </c>
    </row>
    <row r="2827" spans="20:33" x14ac:dyDescent="0.25">
      <c r="T2827" s="4">
        <f t="shared" si="460"/>
        <v>0.11244999999999999</v>
      </c>
      <c r="U2827" s="55">
        <f t="shared" si="451"/>
        <v>0</v>
      </c>
      <c r="V2827" s="55">
        <f t="shared" si="452"/>
        <v>0</v>
      </c>
      <c r="Y2827" s="55">
        <f t="shared" si="453"/>
        <v>0</v>
      </c>
      <c r="Z2827" s="55">
        <f t="shared" si="454"/>
        <v>0</v>
      </c>
      <c r="AA2827" s="55">
        <f t="shared" si="455"/>
        <v>9108916.2369551975</v>
      </c>
      <c r="AB2827" s="55">
        <f t="shared" si="456"/>
        <v>-9712254.5492930785</v>
      </c>
      <c r="AC2827" s="55">
        <f t="shared" si="457"/>
        <v>-603338.31233788095</v>
      </c>
      <c r="AD2827" s="55">
        <f t="shared" si="458"/>
        <v>0</v>
      </c>
      <c r="AE2827" s="14">
        <f t="shared" si="459"/>
        <v>1</v>
      </c>
      <c r="AF2827" s="14">
        <f>PRODUCT($AE$3:$AE2827)</f>
        <v>1.549318229084294</v>
      </c>
      <c r="AG2827" s="120">
        <f>(POWER(AF2827,1/COUNTA($J$3:$J2827))-1)*360/28</f>
        <v>0.10870794921864459</v>
      </c>
    </row>
    <row r="2828" spans="20:33" x14ac:dyDescent="0.25">
      <c r="T2828" s="4">
        <f t="shared" si="460"/>
        <v>0.11244999999999999</v>
      </c>
      <c r="U2828" s="55">
        <f t="shared" si="451"/>
        <v>0</v>
      </c>
      <c r="V2828" s="55">
        <f t="shared" si="452"/>
        <v>0</v>
      </c>
      <c r="Y2828" s="55">
        <f t="shared" si="453"/>
        <v>0</v>
      </c>
      <c r="Z2828" s="55">
        <f t="shared" si="454"/>
        <v>0</v>
      </c>
      <c r="AA2828" s="55">
        <f t="shared" si="455"/>
        <v>9108916.2369551975</v>
      </c>
      <c r="AB2828" s="55">
        <f t="shared" si="456"/>
        <v>-9712254.5492930785</v>
      </c>
      <c r="AC2828" s="55">
        <f t="shared" si="457"/>
        <v>-603338.31233788095</v>
      </c>
      <c r="AD2828" s="55">
        <f t="shared" si="458"/>
        <v>0</v>
      </c>
      <c r="AE2828" s="14">
        <f t="shared" si="459"/>
        <v>1</v>
      </c>
      <c r="AF2828" s="14">
        <f>PRODUCT($AE$3:$AE2828)</f>
        <v>1.549318229084294</v>
      </c>
      <c r="AG2828" s="120">
        <f>(POWER(AF2828,1/COUNTA($J$3:$J2828))-1)*360/28</f>
        <v>0.10870794921864459</v>
      </c>
    </row>
    <row r="2829" spans="20:33" x14ac:dyDescent="0.25">
      <c r="T2829" s="4">
        <f t="shared" si="460"/>
        <v>0.11244999999999999</v>
      </c>
      <c r="U2829" s="55">
        <f t="shared" si="451"/>
        <v>0</v>
      </c>
      <c r="V2829" s="55">
        <f t="shared" si="452"/>
        <v>0</v>
      </c>
      <c r="Y2829" s="55">
        <f t="shared" si="453"/>
        <v>0</v>
      </c>
      <c r="Z2829" s="55">
        <f t="shared" si="454"/>
        <v>0</v>
      </c>
      <c r="AA2829" s="55">
        <f t="shared" si="455"/>
        <v>9108916.2369551975</v>
      </c>
      <c r="AB2829" s="55">
        <f t="shared" si="456"/>
        <v>-9712254.5492930785</v>
      </c>
      <c r="AC2829" s="55">
        <f t="shared" si="457"/>
        <v>-603338.31233788095</v>
      </c>
      <c r="AD2829" s="55">
        <f t="shared" si="458"/>
        <v>0</v>
      </c>
      <c r="AE2829" s="14">
        <f t="shared" si="459"/>
        <v>1</v>
      </c>
      <c r="AF2829" s="14">
        <f>PRODUCT($AE$3:$AE2829)</f>
        <v>1.549318229084294</v>
      </c>
      <c r="AG2829" s="120">
        <f>(POWER(AF2829,1/COUNTA($J$3:$J2829))-1)*360/28</f>
        <v>0.10870794921864459</v>
      </c>
    </row>
    <row r="2830" spans="20:33" x14ac:dyDescent="0.25">
      <c r="T2830" s="4">
        <f t="shared" si="460"/>
        <v>0.11244999999999999</v>
      </c>
      <c r="U2830" s="55">
        <f t="shared" si="451"/>
        <v>0</v>
      </c>
      <c r="V2830" s="55">
        <f t="shared" si="452"/>
        <v>0</v>
      </c>
      <c r="Y2830" s="55">
        <f t="shared" si="453"/>
        <v>0</v>
      </c>
      <c r="Z2830" s="55">
        <f t="shared" si="454"/>
        <v>0</v>
      </c>
      <c r="AA2830" s="55">
        <f t="shared" si="455"/>
        <v>9108916.2369551975</v>
      </c>
      <c r="AB2830" s="55">
        <f t="shared" si="456"/>
        <v>-9712254.5492930785</v>
      </c>
      <c r="AC2830" s="55">
        <f t="shared" si="457"/>
        <v>-603338.31233788095</v>
      </c>
      <c r="AD2830" s="55">
        <f t="shared" si="458"/>
        <v>0</v>
      </c>
      <c r="AE2830" s="14">
        <f t="shared" si="459"/>
        <v>1</v>
      </c>
      <c r="AF2830" s="14">
        <f>PRODUCT($AE$3:$AE2830)</f>
        <v>1.549318229084294</v>
      </c>
      <c r="AG2830" s="120">
        <f>(POWER(AF2830,1/COUNTA($J$3:$J2830))-1)*360/28</f>
        <v>0.10870794921864459</v>
      </c>
    </row>
    <row r="2831" spans="20:33" x14ac:dyDescent="0.25">
      <c r="T2831" s="4">
        <f t="shared" si="460"/>
        <v>0.11244999999999999</v>
      </c>
      <c r="U2831" s="55">
        <f t="shared" si="451"/>
        <v>0</v>
      </c>
      <c r="V2831" s="55">
        <f t="shared" si="452"/>
        <v>0</v>
      </c>
      <c r="Y2831" s="55">
        <f t="shared" si="453"/>
        <v>0</v>
      </c>
      <c r="Z2831" s="55">
        <f t="shared" si="454"/>
        <v>0</v>
      </c>
      <c r="AA2831" s="55">
        <f t="shared" si="455"/>
        <v>9108916.2369551975</v>
      </c>
      <c r="AB2831" s="55">
        <f t="shared" si="456"/>
        <v>-9712254.5492930785</v>
      </c>
      <c r="AC2831" s="55">
        <f t="shared" si="457"/>
        <v>-603338.31233788095</v>
      </c>
      <c r="AD2831" s="55">
        <f t="shared" si="458"/>
        <v>0</v>
      </c>
      <c r="AE2831" s="14">
        <f t="shared" si="459"/>
        <v>1</v>
      </c>
      <c r="AF2831" s="14">
        <f>PRODUCT($AE$3:$AE2831)</f>
        <v>1.549318229084294</v>
      </c>
      <c r="AG2831" s="120">
        <f>(POWER(AF2831,1/COUNTA($J$3:$J2831))-1)*360/28</f>
        <v>0.10870794921864459</v>
      </c>
    </row>
    <row r="2832" spans="20:33" x14ac:dyDescent="0.25">
      <c r="T2832" s="4">
        <f t="shared" si="460"/>
        <v>0.11244999999999999</v>
      </c>
      <c r="U2832" s="55">
        <f t="shared" si="451"/>
        <v>0</v>
      </c>
      <c r="V2832" s="55">
        <f t="shared" si="452"/>
        <v>0</v>
      </c>
      <c r="Y2832" s="55">
        <f t="shared" si="453"/>
        <v>0</v>
      </c>
      <c r="Z2832" s="55">
        <f t="shared" si="454"/>
        <v>0</v>
      </c>
      <c r="AA2832" s="55">
        <f t="shared" si="455"/>
        <v>9108916.2369551975</v>
      </c>
      <c r="AB2832" s="55">
        <f t="shared" si="456"/>
        <v>-9712254.5492930785</v>
      </c>
      <c r="AC2832" s="55">
        <f t="shared" si="457"/>
        <v>-603338.31233788095</v>
      </c>
      <c r="AD2832" s="55">
        <f t="shared" si="458"/>
        <v>0</v>
      </c>
      <c r="AE2832" s="14">
        <f t="shared" si="459"/>
        <v>1</v>
      </c>
      <c r="AF2832" s="14">
        <f>PRODUCT($AE$3:$AE2832)</f>
        <v>1.549318229084294</v>
      </c>
      <c r="AG2832" s="120">
        <f>(POWER(AF2832,1/COUNTA($J$3:$J2832))-1)*360/28</f>
        <v>0.10870794921864459</v>
      </c>
    </row>
    <row r="2833" spans="20:33" x14ac:dyDescent="0.25">
      <c r="T2833" s="4">
        <f t="shared" si="460"/>
        <v>0.11244999999999999</v>
      </c>
      <c r="U2833" s="55">
        <f t="shared" si="451"/>
        <v>0</v>
      </c>
      <c r="V2833" s="55">
        <f t="shared" si="452"/>
        <v>0</v>
      </c>
      <c r="Y2833" s="55">
        <f t="shared" si="453"/>
        <v>0</v>
      </c>
      <c r="Z2833" s="55">
        <f t="shared" si="454"/>
        <v>0</v>
      </c>
      <c r="AA2833" s="55">
        <f t="shared" si="455"/>
        <v>9108916.2369551975</v>
      </c>
      <c r="AB2833" s="55">
        <f t="shared" si="456"/>
        <v>-9712254.5492930785</v>
      </c>
      <c r="AC2833" s="55">
        <f t="shared" si="457"/>
        <v>-603338.31233788095</v>
      </c>
      <c r="AD2833" s="55">
        <f t="shared" si="458"/>
        <v>0</v>
      </c>
      <c r="AE2833" s="14">
        <f t="shared" si="459"/>
        <v>1</v>
      </c>
      <c r="AF2833" s="14">
        <f>PRODUCT($AE$3:$AE2833)</f>
        <v>1.549318229084294</v>
      </c>
      <c r="AG2833" s="120">
        <f>(POWER(AF2833,1/COUNTA($J$3:$J2833))-1)*360/28</f>
        <v>0.10870794921864459</v>
      </c>
    </row>
    <row r="2834" spans="20:33" x14ac:dyDescent="0.25">
      <c r="T2834" s="4">
        <f t="shared" si="460"/>
        <v>0.11244999999999999</v>
      </c>
      <c r="U2834" s="55">
        <f t="shared" si="451"/>
        <v>0</v>
      </c>
      <c r="V2834" s="55">
        <f t="shared" si="452"/>
        <v>0</v>
      </c>
      <c r="Y2834" s="55">
        <f t="shared" si="453"/>
        <v>0</v>
      </c>
      <c r="Z2834" s="55">
        <f t="shared" si="454"/>
        <v>0</v>
      </c>
      <c r="AA2834" s="55">
        <f t="shared" si="455"/>
        <v>9108916.2369551975</v>
      </c>
      <c r="AB2834" s="55">
        <f t="shared" si="456"/>
        <v>-9712254.5492930785</v>
      </c>
      <c r="AC2834" s="55">
        <f t="shared" si="457"/>
        <v>-603338.31233788095</v>
      </c>
      <c r="AD2834" s="55">
        <f t="shared" si="458"/>
        <v>0</v>
      </c>
      <c r="AE2834" s="14">
        <f t="shared" si="459"/>
        <v>1</v>
      </c>
      <c r="AF2834" s="14">
        <f>PRODUCT($AE$3:$AE2834)</f>
        <v>1.549318229084294</v>
      </c>
      <c r="AG2834" s="120">
        <f>(POWER(AF2834,1/COUNTA($J$3:$J2834))-1)*360/28</f>
        <v>0.10870794921864459</v>
      </c>
    </row>
    <row r="2835" spans="20:33" x14ac:dyDescent="0.25">
      <c r="T2835" s="4">
        <f t="shared" si="460"/>
        <v>0.11244999999999999</v>
      </c>
      <c r="U2835" s="55">
        <f t="shared" si="451"/>
        <v>0</v>
      </c>
      <c r="V2835" s="55">
        <f t="shared" si="452"/>
        <v>0</v>
      </c>
      <c r="Y2835" s="55">
        <f t="shared" si="453"/>
        <v>0</v>
      </c>
      <c r="Z2835" s="55">
        <f t="shared" si="454"/>
        <v>0</v>
      </c>
      <c r="AA2835" s="55">
        <f t="shared" si="455"/>
        <v>9108916.2369551975</v>
      </c>
      <c r="AB2835" s="55">
        <f t="shared" si="456"/>
        <v>-9712254.5492930785</v>
      </c>
      <c r="AC2835" s="55">
        <f t="shared" si="457"/>
        <v>-603338.31233788095</v>
      </c>
      <c r="AD2835" s="55">
        <f t="shared" si="458"/>
        <v>0</v>
      </c>
      <c r="AE2835" s="14">
        <f t="shared" si="459"/>
        <v>1</v>
      </c>
      <c r="AF2835" s="14">
        <f>PRODUCT($AE$3:$AE2835)</f>
        <v>1.549318229084294</v>
      </c>
      <c r="AG2835" s="120">
        <f>(POWER(AF2835,1/COUNTA($J$3:$J2835))-1)*360/28</f>
        <v>0.10870794921864459</v>
      </c>
    </row>
    <row r="2836" spans="20:33" x14ac:dyDescent="0.25">
      <c r="T2836" s="4">
        <f t="shared" si="460"/>
        <v>0.11244999999999999</v>
      </c>
      <c r="U2836" s="55">
        <f t="shared" si="451"/>
        <v>0</v>
      </c>
      <c r="V2836" s="55">
        <f t="shared" si="452"/>
        <v>0</v>
      </c>
      <c r="Y2836" s="55">
        <f t="shared" si="453"/>
        <v>0</v>
      </c>
      <c r="Z2836" s="55">
        <f t="shared" si="454"/>
        <v>0</v>
      </c>
      <c r="AA2836" s="55">
        <f t="shared" si="455"/>
        <v>9108916.2369551975</v>
      </c>
      <c r="AB2836" s="55">
        <f t="shared" si="456"/>
        <v>-9712254.5492930785</v>
      </c>
      <c r="AC2836" s="55">
        <f t="shared" si="457"/>
        <v>-603338.31233788095</v>
      </c>
      <c r="AD2836" s="55">
        <f t="shared" si="458"/>
        <v>0</v>
      </c>
      <c r="AE2836" s="14">
        <f t="shared" si="459"/>
        <v>1</v>
      </c>
      <c r="AF2836" s="14">
        <f>PRODUCT($AE$3:$AE2836)</f>
        <v>1.549318229084294</v>
      </c>
      <c r="AG2836" s="120">
        <f>(POWER(AF2836,1/COUNTA($J$3:$J2836))-1)*360/28</f>
        <v>0.10870794921864459</v>
      </c>
    </row>
    <row r="2837" spans="20:33" x14ac:dyDescent="0.25">
      <c r="T2837" s="4">
        <f t="shared" si="460"/>
        <v>0.11244999999999999</v>
      </c>
      <c r="U2837" s="55">
        <f t="shared" si="451"/>
        <v>0</v>
      </c>
      <c r="V2837" s="55">
        <f t="shared" si="452"/>
        <v>0</v>
      </c>
      <c r="Y2837" s="55">
        <f t="shared" si="453"/>
        <v>0</v>
      </c>
      <c r="Z2837" s="55">
        <f t="shared" si="454"/>
        <v>0</v>
      </c>
      <c r="AA2837" s="55">
        <f t="shared" si="455"/>
        <v>9108916.2369551975</v>
      </c>
      <c r="AB2837" s="55">
        <f t="shared" si="456"/>
        <v>-9712254.5492930785</v>
      </c>
      <c r="AC2837" s="55">
        <f t="shared" si="457"/>
        <v>-603338.31233788095</v>
      </c>
      <c r="AD2837" s="55">
        <f t="shared" si="458"/>
        <v>0</v>
      </c>
      <c r="AE2837" s="14">
        <f t="shared" si="459"/>
        <v>1</v>
      </c>
      <c r="AF2837" s="14">
        <f>PRODUCT($AE$3:$AE2837)</f>
        <v>1.549318229084294</v>
      </c>
      <c r="AG2837" s="120">
        <f>(POWER(AF2837,1/COUNTA($J$3:$J2837))-1)*360/28</f>
        <v>0.10870794921864459</v>
      </c>
    </row>
    <row r="2838" spans="20:33" x14ac:dyDescent="0.25">
      <c r="T2838" s="4">
        <f t="shared" si="460"/>
        <v>0.11244999999999999</v>
      </c>
      <c r="U2838" s="55">
        <f t="shared" si="451"/>
        <v>0</v>
      </c>
      <c r="V2838" s="55">
        <f t="shared" si="452"/>
        <v>0</v>
      </c>
      <c r="Y2838" s="55">
        <f t="shared" si="453"/>
        <v>0</v>
      </c>
      <c r="Z2838" s="55">
        <f t="shared" si="454"/>
        <v>0</v>
      </c>
      <c r="AA2838" s="55">
        <f t="shared" si="455"/>
        <v>9108916.2369551975</v>
      </c>
      <c r="AB2838" s="55">
        <f t="shared" si="456"/>
        <v>-9712254.5492930785</v>
      </c>
      <c r="AC2838" s="55">
        <f t="shared" si="457"/>
        <v>-603338.31233788095</v>
      </c>
      <c r="AD2838" s="55">
        <f t="shared" si="458"/>
        <v>0</v>
      </c>
      <c r="AE2838" s="14">
        <f t="shared" si="459"/>
        <v>1</v>
      </c>
      <c r="AF2838" s="14">
        <f>PRODUCT($AE$3:$AE2838)</f>
        <v>1.549318229084294</v>
      </c>
      <c r="AG2838" s="120">
        <f>(POWER(AF2838,1/COUNTA($J$3:$J2838))-1)*360/28</f>
        <v>0.10870794921864459</v>
      </c>
    </row>
    <row r="2839" spans="20:33" x14ac:dyDescent="0.25">
      <c r="T2839" s="4">
        <f t="shared" si="460"/>
        <v>0.11244999999999999</v>
      </c>
      <c r="U2839" s="55">
        <f t="shared" si="451"/>
        <v>0</v>
      </c>
      <c r="V2839" s="55">
        <f t="shared" si="452"/>
        <v>0</v>
      </c>
      <c r="Y2839" s="55">
        <f t="shared" si="453"/>
        <v>0</v>
      </c>
      <c r="Z2839" s="55">
        <f t="shared" si="454"/>
        <v>0</v>
      </c>
      <c r="AA2839" s="55">
        <f t="shared" si="455"/>
        <v>9108916.2369551975</v>
      </c>
      <c r="AB2839" s="55">
        <f t="shared" si="456"/>
        <v>-9712254.5492930785</v>
      </c>
      <c r="AC2839" s="55">
        <f t="shared" si="457"/>
        <v>-603338.31233788095</v>
      </c>
      <c r="AD2839" s="55">
        <f t="shared" si="458"/>
        <v>0</v>
      </c>
      <c r="AE2839" s="14">
        <f t="shared" si="459"/>
        <v>1</v>
      </c>
      <c r="AF2839" s="14">
        <f>PRODUCT($AE$3:$AE2839)</f>
        <v>1.549318229084294</v>
      </c>
      <c r="AG2839" s="120">
        <f>(POWER(AF2839,1/COUNTA($J$3:$J2839))-1)*360/28</f>
        <v>0.10870794921864459</v>
      </c>
    </row>
    <row r="2840" spans="20:33" x14ac:dyDescent="0.25">
      <c r="T2840" s="4">
        <f t="shared" si="460"/>
        <v>0.11244999999999999</v>
      </c>
      <c r="U2840" s="55">
        <f t="shared" si="451"/>
        <v>0</v>
      </c>
      <c r="V2840" s="55">
        <f t="shared" si="452"/>
        <v>0</v>
      </c>
      <c r="Y2840" s="55">
        <f t="shared" si="453"/>
        <v>0</v>
      </c>
      <c r="Z2840" s="55">
        <f t="shared" si="454"/>
        <v>0</v>
      </c>
      <c r="AA2840" s="55">
        <f t="shared" si="455"/>
        <v>9108916.2369551975</v>
      </c>
      <c r="AB2840" s="55">
        <f t="shared" si="456"/>
        <v>-9712254.5492930785</v>
      </c>
      <c r="AC2840" s="55">
        <f t="shared" si="457"/>
        <v>-603338.31233788095</v>
      </c>
      <c r="AD2840" s="55">
        <f t="shared" si="458"/>
        <v>0</v>
      </c>
      <c r="AE2840" s="14">
        <f t="shared" si="459"/>
        <v>1</v>
      </c>
      <c r="AF2840" s="14">
        <f>PRODUCT($AE$3:$AE2840)</f>
        <v>1.549318229084294</v>
      </c>
      <c r="AG2840" s="120">
        <f>(POWER(AF2840,1/COUNTA($J$3:$J2840))-1)*360/28</f>
        <v>0.10870794921864459</v>
      </c>
    </row>
    <row r="2841" spans="20:33" x14ac:dyDescent="0.25">
      <c r="T2841" s="4">
        <f t="shared" si="460"/>
        <v>0.11244999999999999</v>
      </c>
      <c r="U2841" s="55">
        <f t="shared" si="451"/>
        <v>0</v>
      </c>
      <c r="V2841" s="55">
        <f t="shared" si="452"/>
        <v>0</v>
      </c>
      <c r="Y2841" s="55">
        <f t="shared" si="453"/>
        <v>0</v>
      </c>
      <c r="Z2841" s="55">
        <f t="shared" si="454"/>
        <v>0</v>
      </c>
      <c r="AA2841" s="55">
        <f t="shared" si="455"/>
        <v>9108916.2369551975</v>
      </c>
      <c r="AB2841" s="55">
        <f t="shared" si="456"/>
        <v>-9712254.5492930785</v>
      </c>
      <c r="AC2841" s="55">
        <f t="shared" si="457"/>
        <v>-603338.31233788095</v>
      </c>
      <c r="AD2841" s="55">
        <f t="shared" si="458"/>
        <v>0</v>
      </c>
      <c r="AE2841" s="14">
        <f t="shared" si="459"/>
        <v>1</v>
      </c>
      <c r="AF2841" s="14">
        <f>PRODUCT($AE$3:$AE2841)</f>
        <v>1.549318229084294</v>
      </c>
      <c r="AG2841" s="120">
        <f>(POWER(AF2841,1/COUNTA($J$3:$J2841))-1)*360/28</f>
        <v>0.10870794921864459</v>
      </c>
    </row>
    <row r="2842" spans="20:33" x14ac:dyDescent="0.25">
      <c r="T2842" s="4">
        <f t="shared" si="460"/>
        <v>0.11244999999999999</v>
      </c>
      <c r="U2842" s="55">
        <f t="shared" si="451"/>
        <v>0</v>
      </c>
      <c r="V2842" s="55">
        <f t="shared" si="452"/>
        <v>0</v>
      </c>
      <c r="Y2842" s="55">
        <f t="shared" si="453"/>
        <v>0</v>
      </c>
      <c r="Z2842" s="55">
        <f t="shared" si="454"/>
        <v>0</v>
      </c>
      <c r="AA2842" s="55">
        <f t="shared" si="455"/>
        <v>9108916.2369551975</v>
      </c>
      <c r="AB2842" s="55">
        <f t="shared" si="456"/>
        <v>-9712254.5492930785</v>
      </c>
      <c r="AC2842" s="55">
        <f t="shared" si="457"/>
        <v>-603338.31233788095</v>
      </c>
      <c r="AD2842" s="55">
        <f t="shared" si="458"/>
        <v>0</v>
      </c>
      <c r="AE2842" s="14">
        <f t="shared" si="459"/>
        <v>1</v>
      </c>
      <c r="AF2842" s="14">
        <f>PRODUCT($AE$3:$AE2842)</f>
        <v>1.549318229084294</v>
      </c>
      <c r="AG2842" s="120">
        <f>(POWER(AF2842,1/COUNTA($J$3:$J2842))-1)*360/28</f>
        <v>0.10870794921864459</v>
      </c>
    </row>
    <row r="2843" spans="20:33" x14ac:dyDescent="0.25">
      <c r="T2843" s="4">
        <f t="shared" si="460"/>
        <v>0.11244999999999999</v>
      </c>
      <c r="U2843" s="55">
        <f t="shared" si="451"/>
        <v>0</v>
      </c>
      <c r="V2843" s="55">
        <f t="shared" si="452"/>
        <v>0</v>
      </c>
      <c r="Y2843" s="55">
        <f t="shared" si="453"/>
        <v>0</v>
      </c>
      <c r="Z2843" s="55">
        <f t="shared" si="454"/>
        <v>0</v>
      </c>
      <c r="AA2843" s="55">
        <f t="shared" si="455"/>
        <v>9108916.2369551975</v>
      </c>
      <c r="AB2843" s="55">
        <f t="shared" si="456"/>
        <v>-9712254.5492930785</v>
      </c>
      <c r="AC2843" s="55">
        <f t="shared" si="457"/>
        <v>-603338.31233788095</v>
      </c>
      <c r="AD2843" s="55">
        <f t="shared" si="458"/>
        <v>0</v>
      </c>
      <c r="AE2843" s="14">
        <f t="shared" si="459"/>
        <v>1</v>
      </c>
      <c r="AF2843" s="14">
        <f>PRODUCT($AE$3:$AE2843)</f>
        <v>1.549318229084294</v>
      </c>
      <c r="AG2843" s="120">
        <f>(POWER(AF2843,1/COUNTA($J$3:$J2843))-1)*360/28</f>
        <v>0.10870794921864459</v>
      </c>
    </row>
    <row r="2844" spans="20:33" x14ac:dyDescent="0.25">
      <c r="T2844" s="4">
        <f t="shared" si="460"/>
        <v>0.11244999999999999</v>
      </c>
      <c r="U2844" s="55">
        <f t="shared" si="451"/>
        <v>0</v>
      </c>
      <c r="V2844" s="55">
        <f t="shared" si="452"/>
        <v>0</v>
      </c>
      <c r="Y2844" s="55">
        <f t="shared" si="453"/>
        <v>0</v>
      </c>
      <c r="Z2844" s="55">
        <f t="shared" si="454"/>
        <v>0</v>
      </c>
      <c r="AA2844" s="55">
        <f t="shared" si="455"/>
        <v>9108916.2369551975</v>
      </c>
      <c r="AB2844" s="55">
        <f t="shared" si="456"/>
        <v>-9712254.5492930785</v>
      </c>
      <c r="AC2844" s="55">
        <f t="shared" si="457"/>
        <v>-603338.31233788095</v>
      </c>
      <c r="AD2844" s="55">
        <f t="shared" si="458"/>
        <v>0</v>
      </c>
      <c r="AE2844" s="14">
        <f t="shared" si="459"/>
        <v>1</v>
      </c>
      <c r="AF2844" s="14">
        <f>PRODUCT($AE$3:$AE2844)</f>
        <v>1.549318229084294</v>
      </c>
      <c r="AG2844" s="120">
        <f>(POWER(AF2844,1/COUNTA($J$3:$J2844))-1)*360/28</f>
        <v>0.10870794921864459</v>
      </c>
    </row>
    <row r="2845" spans="20:33" x14ac:dyDescent="0.25">
      <c r="T2845" s="4">
        <f t="shared" si="460"/>
        <v>0.11244999999999999</v>
      </c>
      <c r="U2845" s="55">
        <f t="shared" si="451"/>
        <v>0</v>
      </c>
      <c r="V2845" s="55">
        <f t="shared" si="452"/>
        <v>0</v>
      </c>
      <c r="Y2845" s="55">
        <f t="shared" si="453"/>
        <v>0</v>
      </c>
      <c r="Z2845" s="55">
        <f t="shared" si="454"/>
        <v>0</v>
      </c>
      <c r="AA2845" s="55">
        <f t="shared" si="455"/>
        <v>9108916.2369551975</v>
      </c>
      <c r="AB2845" s="55">
        <f t="shared" si="456"/>
        <v>-9712254.5492930785</v>
      </c>
      <c r="AC2845" s="55">
        <f t="shared" si="457"/>
        <v>-603338.31233788095</v>
      </c>
      <c r="AD2845" s="55">
        <f t="shared" si="458"/>
        <v>0</v>
      </c>
      <c r="AE2845" s="14">
        <f t="shared" si="459"/>
        <v>1</v>
      </c>
      <c r="AF2845" s="14">
        <f>PRODUCT($AE$3:$AE2845)</f>
        <v>1.549318229084294</v>
      </c>
      <c r="AG2845" s="120">
        <f>(POWER(AF2845,1/COUNTA($J$3:$J2845))-1)*360/28</f>
        <v>0.10870794921864459</v>
      </c>
    </row>
    <row r="2846" spans="20:33" x14ac:dyDescent="0.25">
      <c r="T2846" s="4">
        <f t="shared" si="460"/>
        <v>0.11244999999999999</v>
      </c>
      <c r="U2846" s="55">
        <f t="shared" si="451"/>
        <v>0</v>
      </c>
      <c r="V2846" s="55">
        <f t="shared" si="452"/>
        <v>0</v>
      </c>
      <c r="Y2846" s="55">
        <f t="shared" si="453"/>
        <v>0</v>
      </c>
      <c r="Z2846" s="55">
        <f t="shared" si="454"/>
        <v>0</v>
      </c>
      <c r="AA2846" s="55">
        <f t="shared" si="455"/>
        <v>9108916.2369551975</v>
      </c>
      <c r="AB2846" s="55">
        <f t="shared" si="456"/>
        <v>-9712254.5492930785</v>
      </c>
      <c r="AC2846" s="55">
        <f t="shared" si="457"/>
        <v>-603338.31233788095</v>
      </c>
      <c r="AD2846" s="55">
        <f t="shared" si="458"/>
        <v>0</v>
      </c>
      <c r="AE2846" s="14">
        <f t="shared" si="459"/>
        <v>1</v>
      </c>
      <c r="AF2846" s="14">
        <f>PRODUCT($AE$3:$AE2846)</f>
        <v>1.549318229084294</v>
      </c>
      <c r="AG2846" s="120">
        <f>(POWER(AF2846,1/COUNTA($J$3:$J2846))-1)*360/28</f>
        <v>0.10870794921864459</v>
      </c>
    </row>
    <row r="2847" spans="20:33" x14ac:dyDescent="0.25">
      <c r="T2847" s="4">
        <f t="shared" si="460"/>
        <v>0.11244999999999999</v>
      </c>
      <c r="U2847" s="55">
        <f t="shared" si="451"/>
        <v>0</v>
      </c>
      <c r="V2847" s="55">
        <f t="shared" si="452"/>
        <v>0</v>
      </c>
      <c r="Y2847" s="55">
        <f t="shared" si="453"/>
        <v>0</v>
      </c>
      <c r="Z2847" s="55">
        <f t="shared" si="454"/>
        <v>0</v>
      </c>
      <c r="AA2847" s="55">
        <f t="shared" si="455"/>
        <v>9108916.2369551975</v>
      </c>
      <c r="AB2847" s="55">
        <f t="shared" si="456"/>
        <v>-9712254.5492930785</v>
      </c>
      <c r="AC2847" s="55">
        <f t="shared" si="457"/>
        <v>-603338.31233788095</v>
      </c>
      <c r="AD2847" s="55">
        <f t="shared" si="458"/>
        <v>0</v>
      </c>
      <c r="AE2847" s="14">
        <f t="shared" si="459"/>
        <v>1</v>
      </c>
      <c r="AF2847" s="14">
        <f>PRODUCT($AE$3:$AE2847)</f>
        <v>1.549318229084294</v>
      </c>
      <c r="AG2847" s="120">
        <f>(POWER(AF2847,1/COUNTA($J$3:$J2847))-1)*360/28</f>
        <v>0.10870794921864459</v>
      </c>
    </row>
    <row r="2848" spans="20:33" x14ac:dyDescent="0.25">
      <c r="T2848" s="4">
        <f t="shared" si="460"/>
        <v>0.11244999999999999</v>
      </c>
      <c r="U2848" s="55">
        <f t="shared" si="451"/>
        <v>0</v>
      </c>
      <c r="V2848" s="55">
        <f t="shared" si="452"/>
        <v>0</v>
      </c>
      <c r="Y2848" s="55">
        <f t="shared" si="453"/>
        <v>0</v>
      </c>
      <c r="Z2848" s="55">
        <f t="shared" si="454"/>
        <v>0</v>
      </c>
      <c r="AA2848" s="55">
        <f t="shared" si="455"/>
        <v>9108916.2369551975</v>
      </c>
      <c r="AB2848" s="55">
        <f t="shared" si="456"/>
        <v>-9712254.5492930785</v>
      </c>
      <c r="AC2848" s="55">
        <f t="shared" si="457"/>
        <v>-603338.31233788095</v>
      </c>
      <c r="AD2848" s="55">
        <f t="shared" si="458"/>
        <v>0</v>
      </c>
      <c r="AE2848" s="14">
        <f t="shared" si="459"/>
        <v>1</v>
      </c>
      <c r="AF2848" s="14">
        <f>PRODUCT($AE$3:$AE2848)</f>
        <v>1.549318229084294</v>
      </c>
      <c r="AG2848" s="120">
        <f>(POWER(AF2848,1/COUNTA($J$3:$J2848))-1)*360/28</f>
        <v>0.10870794921864459</v>
      </c>
    </row>
    <row r="2849" spans="20:33" x14ac:dyDescent="0.25">
      <c r="T2849" s="4">
        <f t="shared" si="460"/>
        <v>0.11244999999999999</v>
      </c>
      <c r="U2849" s="55">
        <f t="shared" si="451"/>
        <v>0</v>
      </c>
      <c r="V2849" s="55">
        <f t="shared" si="452"/>
        <v>0</v>
      </c>
      <c r="Y2849" s="55">
        <f t="shared" si="453"/>
        <v>0</v>
      </c>
      <c r="Z2849" s="55">
        <f t="shared" si="454"/>
        <v>0</v>
      </c>
      <c r="AA2849" s="55">
        <f t="shared" si="455"/>
        <v>9108916.2369551975</v>
      </c>
      <c r="AB2849" s="55">
        <f t="shared" si="456"/>
        <v>-9712254.5492930785</v>
      </c>
      <c r="AC2849" s="55">
        <f t="shared" si="457"/>
        <v>-603338.31233788095</v>
      </c>
      <c r="AD2849" s="55">
        <f t="shared" si="458"/>
        <v>0</v>
      </c>
      <c r="AE2849" s="14">
        <f t="shared" si="459"/>
        <v>1</v>
      </c>
      <c r="AF2849" s="14">
        <f>PRODUCT($AE$3:$AE2849)</f>
        <v>1.549318229084294</v>
      </c>
      <c r="AG2849" s="120">
        <f>(POWER(AF2849,1/COUNTA($J$3:$J2849))-1)*360/28</f>
        <v>0.10870794921864459</v>
      </c>
    </row>
    <row r="2850" spans="20:33" x14ac:dyDescent="0.25">
      <c r="T2850" s="4">
        <f t="shared" si="460"/>
        <v>0.11244999999999999</v>
      </c>
      <c r="U2850" s="55">
        <f t="shared" ref="U2850:U2913" si="461">(-1*S2850)*T2850*Q2850/360</f>
        <v>0</v>
      </c>
      <c r="V2850" s="55">
        <f t="shared" ref="V2850:V2913" si="462">+N2850+U2850</f>
        <v>0</v>
      </c>
      <c r="Y2850" s="55">
        <f t="shared" ref="Y2850:Y2913" si="463">+P2850*X2850</f>
        <v>0</v>
      </c>
      <c r="Z2850" s="55">
        <f t="shared" ref="Z2850:Z2913" si="464">+S2850*$Z$2*$Q2850/360</f>
        <v>0</v>
      </c>
      <c r="AA2850" s="55">
        <f t="shared" ref="AA2850:AA2913" si="465">+AA2849*(1+$Z$2*$Q2850/360)+Z2850</f>
        <v>9108916.2369551975</v>
      </c>
      <c r="AB2850" s="55">
        <f t="shared" ref="AB2850:AB2913" si="466">+AB2849*(1+$W2850*$Q2850/360)+O2850</f>
        <v>-9712254.5492930785</v>
      </c>
      <c r="AC2850" s="55">
        <f t="shared" ref="AC2850:AC2913" si="467">+AA2850+AB2850</f>
        <v>-603338.31233788095</v>
      </c>
      <c r="AD2850" s="55">
        <f t="shared" ref="AD2850:AD2913" si="468">+AC2850*X2850</f>
        <v>0</v>
      </c>
      <c r="AE2850" s="14">
        <f t="shared" ref="AE2850:AE2913" si="469">+(1+W2850*Q2850/360)</f>
        <v>1</v>
      </c>
      <c r="AF2850" s="14">
        <f>PRODUCT($AE$3:$AE2850)</f>
        <v>1.549318229084294</v>
      </c>
      <c r="AG2850" s="120">
        <f>(POWER(AF2850,1/COUNTA($J$3:$J2850))-1)*360/28</f>
        <v>0.10870794921864459</v>
      </c>
    </row>
    <row r="2851" spans="20:33" x14ac:dyDescent="0.25">
      <c r="T2851" s="4">
        <f t="shared" si="460"/>
        <v>0.11244999999999999</v>
      </c>
      <c r="U2851" s="55">
        <f t="shared" si="461"/>
        <v>0</v>
      </c>
      <c r="V2851" s="55">
        <f t="shared" si="462"/>
        <v>0</v>
      </c>
      <c r="Y2851" s="55">
        <f t="shared" si="463"/>
        <v>0</v>
      </c>
      <c r="Z2851" s="55">
        <f t="shared" si="464"/>
        <v>0</v>
      </c>
      <c r="AA2851" s="55">
        <f t="shared" si="465"/>
        <v>9108916.2369551975</v>
      </c>
      <c r="AB2851" s="55">
        <f t="shared" si="466"/>
        <v>-9712254.5492930785</v>
      </c>
      <c r="AC2851" s="55">
        <f t="shared" si="467"/>
        <v>-603338.31233788095</v>
      </c>
      <c r="AD2851" s="55">
        <f t="shared" si="468"/>
        <v>0</v>
      </c>
      <c r="AE2851" s="14">
        <f t="shared" si="469"/>
        <v>1</v>
      </c>
      <c r="AF2851" s="14">
        <f>PRODUCT($AE$3:$AE2851)</f>
        <v>1.549318229084294</v>
      </c>
      <c r="AG2851" s="120">
        <f>(POWER(AF2851,1/COUNTA($J$3:$J2851))-1)*360/28</f>
        <v>0.10870794921864459</v>
      </c>
    </row>
    <row r="2852" spans="20:33" x14ac:dyDescent="0.25">
      <c r="T2852" s="4">
        <f t="shared" si="460"/>
        <v>0.11244999999999999</v>
      </c>
      <c r="U2852" s="55">
        <f t="shared" si="461"/>
        <v>0</v>
      </c>
      <c r="V2852" s="55">
        <f t="shared" si="462"/>
        <v>0</v>
      </c>
      <c r="Y2852" s="55">
        <f t="shared" si="463"/>
        <v>0</v>
      </c>
      <c r="Z2852" s="55">
        <f t="shared" si="464"/>
        <v>0</v>
      </c>
      <c r="AA2852" s="55">
        <f t="shared" si="465"/>
        <v>9108916.2369551975</v>
      </c>
      <c r="AB2852" s="55">
        <f t="shared" si="466"/>
        <v>-9712254.5492930785</v>
      </c>
      <c r="AC2852" s="55">
        <f t="shared" si="467"/>
        <v>-603338.31233788095</v>
      </c>
      <c r="AD2852" s="55">
        <f t="shared" si="468"/>
        <v>0</v>
      </c>
      <c r="AE2852" s="14">
        <f t="shared" si="469"/>
        <v>1</v>
      </c>
      <c r="AF2852" s="14">
        <f>PRODUCT($AE$3:$AE2852)</f>
        <v>1.549318229084294</v>
      </c>
      <c r="AG2852" s="120">
        <f>(POWER(AF2852,1/COUNTA($J$3:$J2852))-1)*360/28</f>
        <v>0.10870794921864459</v>
      </c>
    </row>
    <row r="2853" spans="20:33" x14ac:dyDescent="0.25">
      <c r="T2853" s="4">
        <f t="shared" si="460"/>
        <v>0.11244999999999999</v>
      </c>
      <c r="U2853" s="55">
        <f t="shared" si="461"/>
        <v>0</v>
      </c>
      <c r="V2853" s="55">
        <f t="shared" si="462"/>
        <v>0</v>
      </c>
      <c r="Y2853" s="55">
        <f t="shared" si="463"/>
        <v>0</v>
      </c>
      <c r="Z2853" s="55">
        <f t="shared" si="464"/>
        <v>0</v>
      </c>
      <c r="AA2853" s="55">
        <f t="shared" si="465"/>
        <v>9108916.2369551975</v>
      </c>
      <c r="AB2853" s="55">
        <f t="shared" si="466"/>
        <v>-9712254.5492930785</v>
      </c>
      <c r="AC2853" s="55">
        <f t="shared" si="467"/>
        <v>-603338.31233788095</v>
      </c>
      <c r="AD2853" s="55">
        <f t="shared" si="468"/>
        <v>0</v>
      </c>
      <c r="AE2853" s="14">
        <f t="shared" si="469"/>
        <v>1</v>
      </c>
      <c r="AF2853" s="14">
        <f>PRODUCT($AE$3:$AE2853)</f>
        <v>1.549318229084294</v>
      </c>
      <c r="AG2853" s="120">
        <f>(POWER(AF2853,1/COUNTA($J$3:$J2853))-1)*360/28</f>
        <v>0.10870794921864459</v>
      </c>
    </row>
    <row r="2854" spans="20:33" x14ac:dyDescent="0.25">
      <c r="T2854" s="4">
        <f t="shared" si="460"/>
        <v>0.11244999999999999</v>
      </c>
      <c r="U2854" s="55">
        <f t="shared" si="461"/>
        <v>0</v>
      </c>
      <c r="V2854" s="55">
        <f t="shared" si="462"/>
        <v>0</v>
      </c>
      <c r="Y2854" s="55">
        <f t="shared" si="463"/>
        <v>0</v>
      </c>
      <c r="Z2854" s="55">
        <f t="shared" si="464"/>
        <v>0</v>
      </c>
      <c r="AA2854" s="55">
        <f t="shared" si="465"/>
        <v>9108916.2369551975</v>
      </c>
      <c r="AB2854" s="55">
        <f t="shared" si="466"/>
        <v>-9712254.5492930785</v>
      </c>
      <c r="AC2854" s="55">
        <f t="shared" si="467"/>
        <v>-603338.31233788095</v>
      </c>
      <c r="AD2854" s="55">
        <f t="shared" si="468"/>
        <v>0</v>
      </c>
      <c r="AE2854" s="14">
        <f t="shared" si="469"/>
        <v>1</v>
      </c>
      <c r="AF2854" s="14">
        <f>PRODUCT($AE$3:$AE2854)</f>
        <v>1.549318229084294</v>
      </c>
      <c r="AG2854" s="120">
        <f>(POWER(AF2854,1/COUNTA($J$3:$J2854))-1)*360/28</f>
        <v>0.10870794921864459</v>
      </c>
    </row>
    <row r="2855" spans="20:33" x14ac:dyDescent="0.25">
      <c r="T2855" s="4">
        <f t="shared" si="460"/>
        <v>0.11244999999999999</v>
      </c>
      <c r="U2855" s="55">
        <f t="shared" si="461"/>
        <v>0</v>
      </c>
      <c r="V2855" s="55">
        <f t="shared" si="462"/>
        <v>0</v>
      </c>
      <c r="Y2855" s="55">
        <f t="shared" si="463"/>
        <v>0</v>
      </c>
      <c r="Z2855" s="55">
        <f t="shared" si="464"/>
        <v>0</v>
      </c>
      <c r="AA2855" s="55">
        <f t="shared" si="465"/>
        <v>9108916.2369551975</v>
      </c>
      <c r="AB2855" s="55">
        <f t="shared" si="466"/>
        <v>-9712254.5492930785</v>
      </c>
      <c r="AC2855" s="55">
        <f t="shared" si="467"/>
        <v>-603338.31233788095</v>
      </c>
      <c r="AD2855" s="55">
        <f t="shared" si="468"/>
        <v>0</v>
      </c>
      <c r="AE2855" s="14">
        <f t="shared" si="469"/>
        <v>1</v>
      </c>
      <c r="AF2855" s="14">
        <f>PRODUCT($AE$3:$AE2855)</f>
        <v>1.549318229084294</v>
      </c>
      <c r="AG2855" s="120">
        <f>(POWER(AF2855,1/COUNTA($J$3:$J2855))-1)*360/28</f>
        <v>0.10870794921864459</v>
      </c>
    </row>
    <row r="2856" spans="20:33" x14ac:dyDescent="0.25">
      <c r="T2856" s="4">
        <f t="shared" si="460"/>
        <v>0.11244999999999999</v>
      </c>
      <c r="U2856" s="55">
        <f t="shared" si="461"/>
        <v>0</v>
      </c>
      <c r="V2856" s="55">
        <f t="shared" si="462"/>
        <v>0</v>
      </c>
      <c r="Y2856" s="55">
        <f t="shared" si="463"/>
        <v>0</v>
      </c>
      <c r="Z2856" s="55">
        <f t="shared" si="464"/>
        <v>0</v>
      </c>
      <c r="AA2856" s="55">
        <f t="shared" si="465"/>
        <v>9108916.2369551975</v>
      </c>
      <c r="AB2856" s="55">
        <f t="shared" si="466"/>
        <v>-9712254.5492930785</v>
      </c>
      <c r="AC2856" s="55">
        <f t="shared" si="467"/>
        <v>-603338.31233788095</v>
      </c>
      <c r="AD2856" s="55">
        <f t="shared" si="468"/>
        <v>0</v>
      </c>
      <c r="AE2856" s="14">
        <f t="shared" si="469"/>
        <v>1</v>
      </c>
      <c r="AF2856" s="14">
        <f>PRODUCT($AE$3:$AE2856)</f>
        <v>1.549318229084294</v>
      </c>
      <c r="AG2856" s="120">
        <f>(POWER(AF2856,1/COUNTA($J$3:$J2856))-1)*360/28</f>
        <v>0.10870794921864459</v>
      </c>
    </row>
    <row r="2857" spans="20:33" x14ac:dyDescent="0.25">
      <c r="T2857" s="4">
        <f t="shared" si="460"/>
        <v>0.11244999999999999</v>
      </c>
      <c r="U2857" s="55">
        <f t="shared" si="461"/>
        <v>0</v>
      </c>
      <c r="V2857" s="55">
        <f t="shared" si="462"/>
        <v>0</v>
      </c>
      <c r="Y2857" s="55">
        <f t="shared" si="463"/>
        <v>0</v>
      </c>
      <c r="Z2857" s="55">
        <f t="shared" si="464"/>
        <v>0</v>
      </c>
      <c r="AA2857" s="55">
        <f t="shared" si="465"/>
        <v>9108916.2369551975</v>
      </c>
      <c r="AB2857" s="55">
        <f t="shared" si="466"/>
        <v>-9712254.5492930785</v>
      </c>
      <c r="AC2857" s="55">
        <f t="shared" si="467"/>
        <v>-603338.31233788095</v>
      </c>
      <c r="AD2857" s="55">
        <f t="shared" si="468"/>
        <v>0</v>
      </c>
      <c r="AE2857" s="14">
        <f t="shared" si="469"/>
        <v>1</v>
      </c>
      <c r="AF2857" s="14">
        <f>PRODUCT($AE$3:$AE2857)</f>
        <v>1.549318229084294</v>
      </c>
      <c r="AG2857" s="120">
        <f>(POWER(AF2857,1/COUNTA($J$3:$J2857))-1)*360/28</f>
        <v>0.10870794921864459</v>
      </c>
    </row>
    <row r="2858" spans="20:33" x14ac:dyDescent="0.25">
      <c r="T2858" s="4">
        <f t="shared" si="460"/>
        <v>0.11244999999999999</v>
      </c>
      <c r="U2858" s="55">
        <f t="shared" si="461"/>
        <v>0</v>
      </c>
      <c r="V2858" s="55">
        <f t="shared" si="462"/>
        <v>0</v>
      </c>
      <c r="Y2858" s="55">
        <f t="shared" si="463"/>
        <v>0</v>
      </c>
      <c r="Z2858" s="55">
        <f t="shared" si="464"/>
        <v>0</v>
      </c>
      <c r="AA2858" s="55">
        <f t="shared" si="465"/>
        <v>9108916.2369551975</v>
      </c>
      <c r="AB2858" s="55">
        <f t="shared" si="466"/>
        <v>-9712254.5492930785</v>
      </c>
      <c r="AC2858" s="55">
        <f t="shared" si="467"/>
        <v>-603338.31233788095</v>
      </c>
      <c r="AD2858" s="55">
        <f t="shared" si="468"/>
        <v>0</v>
      </c>
      <c r="AE2858" s="14">
        <f t="shared" si="469"/>
        <v>1</v>
      </c>
      <c r="AF2858" s="14">
        <f>PRODUCT($AE$3:$AE2858)</f>
        <v>1.549318229084294</v>
      </c>
      <c r="AG2858" s="120">
        <f>(POWER(AF2858,1/COUNTA($J$3:$J2858))-1)*360/28</f>
        <v>0.10870794921864459</v>
      </c>
    </row>
    <row r="2859" spans="20:33" x14ac:dyDescent="0.25">
      <c r="T2859" s="4">
        <f t="shared" si="460"/>
        <v>0.11244999999999999</v>
      </c>
      <c r="U2859" s="55">
        <f t="shared" si="461"/>
        <v>0</v>
      </c>
      <c r="V2859" s="55">
        <f t="shared" si="462"/>
        <v>0</v>
      </c>
      <c r="Y2859" s="55">
        <f t="shared" si="463"/>
        <v>0</v>
      </c>
      <c r="Z2859" s="55">
        <f t="shared" si="464"/>
        <v>0</v>
      </c>
      <c r="AA2859" s="55">
        <f t="shared" si="465"/>
        <v>9108916.2369551975</v>
      </c>
      <c r="AB2859" s="55">
        <f t="shared" si="466"/>
        <v>-9712254.5492930785</v>
      </c>
      <c r="AC2859" s="55">
        <f t="shared" si="467"/>
        <v>-603338.31233788095</v>
      </c>
      <c r="AD2859" s="55">
        <f t="shared" si="468"/>
        <v>0</v>
      </c>
      <c r="AE2859" s="14">
        <f t="shared" si="469"/>
        <v>1</v>
      </c>
      <c r="AF2859" s="14">
        <f>PRODUCT($AE$3:$AE2859)</f>
        <v>1.549318229084294</v>
      </c>
      <c r="AG2859" s="120">
        <f>(POWER(AF2859,1/COUNTA($J$3:$J2859))-1)*360/28</f>
        <v>0.10870794921864459</v>
      </c>
    </row>
    <row r="2860" spans="20:33" x14ac:dyDescent="0.25">
      <c r="T2860" s="4">
        <f t="shared" si="460"/>
        <v>0.11244999999999999</v>
      </c>
      <c r="U2860" s="55">
        <f t="shared" si="461"/>
        <v>0</v>
      </c>
      <c r="V2860" s="55">
        <f t="shared" si="462"/>
        <v>0</v>
      </c>
      <c r="Y2860" s="55">
        <f t="shared" si="463"/>
        <v>0</v>
      </c>
      <c r="Z2860" s="55">
        <f t="shared" si="464"/>
        <v>0</v>
      </c>
      <c r="AA2860" s="55">
        <f t="shared" si="465"/>
        <v>9108916.2369551975</v>
      </c>
      <c r="AB2860" s="55">
        <f t="shared" si="466"/>
        <v>-9712254.5492930785</v>
      </c>
      <c r="AC2860" s="55">
        <f t="shared" si="467"/>
        <v>-603338.31233788095</v>
      </c>
      <c r="AD2860" s="55">
        <f t="shared" si="468"/>
        <v>0</v>
      </c>
      <c r="AE2860" s="14">
        <f t="shared" si="469"/>
        <v>1</v>
      </c>
      <c r="AF2860" s="14">
        <f>PRODUCT($AE$3:$AE2860)</f>
        <v>1.549318229084294</v>
      </c>
      <c r="AG2860" s="120">
        <f>(POWER(AF2860,1/COUNTA($J$3:$J2860))-1)*360/28</f>
        <v>0.10870794921864459</v>
      </c>
    </row>
    <row r="2861" spans="20:33" x14ac:dyDescent="0.25">
      <c r="T2861" s="4">
        <f t="shared" si="460"/>
        <v>0.11244999999999999</v>
      </c>
      <c r="U2861" s="55">
        <f t="shared" si="461"/>
        <v>0</v>
      </c>
      <c r="V2861" s="55">
        <f t="shared" si="462"/>
        <v>0</v>
      </c>
      <c r="Y2861" s="55">
        <f t="shared" si="463"/>
        <v>0</v>
      </c>
      <c r="Z2861" s="55">
        <f t="shared" si="464"/>
        <v>0</v>
      </c>
      <c r="AA2861" s="55">
        <f t="shared" si="465"/>
        <v>9108916.2369551975</v>
      </c>
      <c r="AB2861" s="55">
        <f t="shared" si="466"/>
        <v>-9712254.5492930785</v>
      </c>
      <c r="AC2861" s="55">
        <f t="shared" si="467"/>
        <v>-603338.31233788095</v>
      </c>
      <c r="AD2861" s="55">
        <f t="shared" si="468"/>
        <v>0</v>
      </c>
      <c r="AE2861" s="14">
        <f t="shared" si="469"/>
        <v>1</v>
      </c>
      <c r="AF2861" s="14">
        <f>PRODUCT($AE$3:$AE2861)</f>
        <v>1.549318229084294</v>
      </c>
      <c r="AG2861" s="120">
        <f>(POWER(AF2861,1/COUNTA($J$3:$J2861))-1)*360/28</f>
        <v>0.10870794921864459</v>
      </c>
    </row>
    <row r="2862" spans="20:33" x14ac:dyDescent="0.25">
      <c r="T2862" s="4">
        <f t="shared" si="460"/>
        <v>0.11244999999999999</v>
      </c>
      <c r="U2862" s="55">
        <f t="shared" si="461"/>
        <v>0</v>
      </c>
      <c r="V2862" s="55">
        <f t="shared" si="462"/>
        <v>0</v>
      </c>
      <c r="Y2862" s="55">
        <f t="shared" si="463"/>
        <v>0</v>
      </c>
      <c r="Z2862" s="55">
        <f t="shared" si="464"/>
        <v>0</v>
      </c>
      <c r="AA2862" s="55">
        <f t="shared" si="465"/>
        <v>9108916.2369551975</v>
      </c>
      <c r="AB2862" s="55">
        <f t="shared" si="466"/>
        <v>-9712254.5492930785</v>
      </c>
      <c r="AC2862" s="55">
        <f t="shared" si="467"/>
        <v>-603338.31233788095</v>
      </c>
      <c r="AD2862" s="55">
        <f t="shared" si="468"/>
        <v>0</v>
      </c>
      <c r="AE2862" s="14">
        <f t="shared" si="469"/>
        <v>1</v>
      </c>
      <c r="AF2862" s="14">
        <f>PRODUCT($AE$3:$AE2862)</f>
        <v>1.549318229084294</v>
      </c>
      <c r="AG2862" s="120">
        <f>(POWER(AF2862,1/COUNTA($J$3:$J2862))-1)*360/28</f>
        <v>0.10870794921864459</v>
      </c>
    </row>
    <row r="2863" spans="20:33" x14ac:dyDescent="0.25">
      <c r="T2863" s="4">
        <f t="shared" si="460"/>
        <v>0.11244999999999999</v>
      </c>
      <c r="U2863" s="55">
        <f t="shared" si="461"/>
        <v>0</v>
      </c>
      <c r="V2863" s="55">
        <f t="shared" si="462"/>
        <v>0</v>
      </c>
      <c r="Y2863" s="55">
        <f t="shared" si="463"/>
        <v>0</v>
      </c>
      <c r="Z2863" s="55">
        <f t="shared" si="464"/>
        <v>0</v>
      </c>
      <c r="AA2863" s="55">
        <f t="shared" si="465"/>
        <v>9108916.2369551975</v>
      </c>
      <c r="AB2863" s="55">
        <f t="shared" si="466"/>
        <v>-9712254.5492930785</v>
      </c>
      <c r="AC2863" s="55">
        <f t="shared" si="467"/>
        <v>-603338.31233788095</v>
      </c>
      <c r="AD2863" s="55">
        <f t="shared" si="468"/>
        <v>0</v>
      </c>
      <c r="AE2863" s="14">
        <f t="shared" si="469"/>
        <v>1</v>
      </c>
      <c r="AF2863" s="14">
        <f>PRODUCT($AE$3:$AE2863)</f>
        <v>1.549318229084294</v>
      </c>
      <c r="AG2863" s="120">
        <f>(POWER(AF2863,1/COUNTA($J$3:$J2863))-1)*360/28</f>
        <v>0.10870794921864459</v>
      </c>
    </row>
    <row r="2864" spans="20:33" x14ac:dyDescent="0.25">
      <c r="T2864" s="4">
        <f t="shared" si="460"/>
        <v>0.11244999999999999</v>
      </c>
      <c r="U2864" s="55">
        <f t="shared" si="461"/>
        <v>0</v>
      </c>
      <c r="V2864" s="55">
        <f t="shared" si="462"/>
        <v>0</v>
      </c>
      <c r="Y2864" s="55">
        <f t="shared" si="463"/>
        <v>0</v>
      </c>
      <c r="Z2864" s="55">
        <f t="shared" si="464"/>
        <v>0</v>
      </c>
      <c r="AA2864" s="55">
        <f t="shared" si="465"/>
        <v>9108916.2369551975</v>
      </c>
      <c r="AB2864" s="55">
        <f t="shared" si="466"/>
        <v>-9712254.5492930785</v>
      </c>
      <c r="AC2864" s="55">
        <f t="shared" si="467"/>
        <v>-603338.31233788095</v>
      </c>
      <c r="AD2864" s="55">
        <f t="shared" si="468"/>
        <v>0</v>
      </c>
      <c r="AE2864" s="14">
        <f t="shared" si="469"/>
        <v>1</v>
      </c>
      <c r="AF2864" s="14">
        <f>PRODUCT($AE$3:$AE2864)</f>
        <v>1.549318229084294</v>
      </c>
      <c r="AG2864" s="120">
        <f>(POWER(AF2864,1/COUNTA($J$3:$J2864))-1)*360/28</f>
        <v>0.10870794921864459</v>
      </c>
    </row>
    <row r="2865" spans="20:33" x14ac:dyDescent="0.25">
      <c r="T2865" s="4">
        <f t="shared" si="460"/>
        <v>0.11244999999999999</v>
      </c>
      <c r="U2865" s="55">
        <f t="shared" si="461"/>
        <v>0</v>
      </c>
      <c r="V2865" s="55">
        <f t="shared" si="462"/>
        <v>0</v>
      </c>
      <c r="Y2865" s="55">
        <f t="shared" si="463"/>
        <v>0</v>
      </c>
      <c r="Z2865" s="55">
        <f t="shared" si="464"/>
        <v>0</v>
      </c>
      <c r="AA2865" s="55">
        <f t="shared" si="465"/>
        <v>9108916.2369551975</v>
      </c>
      <c r="AB2865" s="55">
        <f t="shared" si="466"/>
        <v>-9712254.5492930785</v>
      </c>
      <c r="AC2865" s="55">
        <f t="shared" si="467"/>
        <v>-603338.31233788095</v>
      </c>
      <c r="AD2865" s="55">
        <f t="shared" si="468"/>
        <v>0</v>
      </c>
      <c r="AE2865" s="14">
        <f t="shared" si="469"/>
        <v>1</v>
      </c>
      <c r="AF2865" s="14">
        <f>PRODUCT($AE$3:$AE2865)</f>
        <v>1.549318229084294</v>
      </c>
      <c r="AG2865" s="120">
        <f>(POWER(AF2865,1/COUNTA($J$3:$J2865))-1)*360/28</f>
        <v>0.10870794921864459</v>
      </c>
    </row>
    <row r="2866" spans="20:33" x14ac:dyDescent="0.25">
      <c r="T2866" s="4">
        <f t="shared" si="460"/>
        <v>0.11244999999999999</v>
      </c>
      <c r="U2866" s="55">
        <f t="shared" si="461"/>
        <v>0</v>
      </c>
      <c r="V2866" s="55">
        <f t="shared" si="462"/>
        <v>0</v>
      </c>
      <c r="Y2866" s="55">
        <f t="shared" si="463"/>
        <v>0</v>
      </c>
      <c r="Z2866" s="55">
        <f t="shared" si="464"/>
        <v>0</v>
      </c>
      <c r="AA2866" s="55">
        <f t="shared" si="465"/>
        <v>9108916.2369551975</v>
      </c>
      <c r="AB2866" s="55">
        <f t="shared" si="466"/>
        <v>-9712254.5492930785</v>
      </c>
      <c r="AC2866" s="55">
        <f t="shared" si="467"/>
        <v>-603338.31233788095</v>
      </c>
      <c r="AD2866" s="55">
        <f t="shared" si="468"/>
        <v>0</v>
      </c>
      <c r="AE2866" s="14">
        <f t="shared" si="469"/>
        <v>1</v>
      </c>
      <c r="AF2866" s="14">
        <f>PRODUCT($AE$3:$AE2866)</f>
        <v>1.549318229084294</v>
      </c>
      <c r="AG2866" s="120">
        <f>(POWER(AF2866,1/COUNTA($J$3:$J2866))-1)*360/28</f>
        <v>0.10870794921864459</v>
      </c>
    </row>
    <row r="2867" spans="20:33" x14ac:dyDescent="0.25">
      <c r="T2867" s="4">
        <f t="shared" si="460"/>
        <v>0.11244999999999999</v>
      </c>
      <c r="U2867" s="55">
        <f t="shared" si="461"/>
        <v>0</v>
      </c>
      <c r="V2867" s="55">
        <f t="shared" si="462"/>
        <v>0</v>
      </c>
      <c r="Y2867" s="55">
        <f t="shared" si="463"/>
        <v>0</v>
      </c>
      <c r="Z2867" s="55">
        <f t="shared" si="464"/>
        <v>0</v>
      </c>
      <c r="AA2867" s="55">
        <f t="shared" si="465"/>
        <v>9108916.2369551975</v>
      </c>
      <c r="AB2867" s="55">
        <f t="shared" si="466"/>
        <v>-9712254.5492930785</v>
      </c>
      <c r="AC2867" s="55">
        <f t="shared" si="467"/>
        <v>-603338.31233788095</v>
      </c>
      <c r="AD2867" s="55">
        <f t="shared" si="468"/>
        <v>0</v>
      </c>
      <c r="AE2867" s="14">
        <f t="shared" si="469"/>
        <v>1</v>
      </c>
      <c r="AF2867" s="14">
        <f>PRODUCT($AE$3:$AE2867)</f>
        <v>1.549318229084294</v>
      </c>
      <c r="AG2867" s="120">
        <f>(POWER(AF2867,1/COUNTA($J$3:$J2867))-1)*360/28</f>
        <v>0.10870794921864459</v>
      </c>
    </row>
    <row r="2868" spans="20:33" x14ac:dyDescent="0.25">
      <c r="T2868" s="4">
        <f t="shared" si="460"/>
        <v>0.11244999999999999</v>
      </c>
      <c r="U2868" s="55">
        <f t="shared" si="461"/>
        <v>0</v>
      </c>
      <c r="V2868" s="55">
        <f t="shared" si="462"/>
        <v>0</v>
      </c>
      <c r="Y2868" s="55">
        <f t="shared" si="463"/>
        <v>0</v>
      </c>
      <c r="Z2868" s="55">
        <f t="shared" si="464"/>
        <v>0</v>
      </c>
      <c r="AA2868" s="55">
        <f t="shared" si="465"/>
        <v>9108916.2369551975</v>
      </c>
      <c r="AB2868" s="55">
        <f t="shared" si="466"/>
        <v>-9712254.5492930785</v>
      </c>
      <c r="AC2868" s="55">
        <f t="shared" si="467"/>
        <v>-603338.31233788095</v>
      </c>
      <c r="AD2868" s="55">
        <f t="shared" si="468"/>
        <v>0</v>
      </c>
      <c r="AE2868" s="14">
        <f t="shared" si="469"/>
        <v>1</v>
      </c>
      <c r="AF2868" s="14">
        <f>PRODUCT($AE$3:$AE2868)</f>
        <v>1.549318229084294</v>
      </c>
      <c r="AG2868" s="120">
        <f>(POWER(AF2868,1/COUNTA($J$3:$J2868))-1)*360/28</f>
        <v>0.10870794921864459</v>
      </c>
    </row>
    <row r="2869" spans="20:33" x14ac:dyDescent="0.25">
      <c r="T2869" s="4">
        <f t="shared" si="460"/>
        <v>0.11244999999999999</v>
      </c>
      <c r="U2869" s="55">
        <f t="shared" si="461"/>
        <v>0</v>
      </c>
      <c r="V2869" s="55">
        <f t="shared" si="462"/>
        <v>0</v>
      </c>
      <c r="Y2869" s="55">
        <f t="shared" si="463"/>
        <v>0</v>
      </c>
      <c r="Z2869" s="55">
        <f t="shared" si="464"/>
        <v>0</v>
      </c>
      <c r="AA2869" s="55">
        <f t="shared" si="465"/>
        <v>9108916.2369551975</v>
      </c>
      <c r="AB2869" s="55">
        <f t="shared" si="466"/>
        <v>-9712254.5492930785</v>
      </c>
      <c r="AC2869" s="55">
        <f t="shared" si="467"/>
        <v>-603338.31233788095</v>
      </c>
      <c r="AD2869" s="55">
        <f t="shared" si="468"/>
        <v>0</v>
      </c>
      <c r="AE2869" s="14">
        <f t="shared" si="469"/>
        <v>1</v>
      </c>
      <c r="AF2869" s="14">
        <f>PRODUCT($AE$3:$AE2869)</f>
        <v>1.549318229084294</v>
      </c>
      <c r="AG2869" s="120">
        <f>(POWER(AF2869,1/COUNTA($J$3:$J2869))-1)*360/28</f>
        <v>0.10870794921864459</v>
      </c>
    </row>
    <row r="2870" spans="20:33" x14ac:dyDescent="0.25">
      <c r="T2870" s="4">
        <f t="shared" si="460"/>
        <v>0.11244999999999999</v>
      </c>
      <c r="U2870" s="55">
        <f t="shared" si="461"/>
        <v>0</v>
      </c>
      <c r="V2870" s="55">
        <f t="shared" si="462"/>
        <v>0</v>
      </c>
      <c r="Y2870" s="55">
        <f t="shared" si="463"/>
        <v>0</v>
      </c>
      <c r="Z2870" s="55">
        <f t="shared" si="464"/>
        <v>0</v>
      </c>
      <c r="AA2870" s="55">
        <f t="shared" si="465"/>
        <v>9108916.2369551975</v>
      </c>
      <c r="AB2870" s="55">
        <f t="shared" si="466"/>
        <v>-9712254.5492930785</v>
      </c>
      <c r="AC2870" s="55">
        <f t="shared" si="467"/>
        <v>-603338.31233788095</v>
      </c>
      <c r="AD2870" s="55">
        <f t="shared" si="468"/>
        <v>0</v>
      </c>
      <c r="AE2870" s="14">
        <f t="shared" si="469"/>
        <v>1</v>
      </c>
      <c r="AF2870" s="14">
        <f>PRODUCT($AE$3:$AE2870)</f>
        <v>1.549318229084294</v>
      </c>
      <c r="AG2870" s="120">
        <f>(POWER(AF2870,1/COUNTA($J$3:$J2870))-1)*360/28</f>
        <v>0.10870794921864459</v>
      </c>
    </row>
    <row r="2871" spans="20:33" x14ac:dyDescent="0.25">
      <c r="T2871" s="4">
        <f t="shared" si="460"/>
        <v>0.11244999999999999</v>
      </c>
      <c r="U2871" s="55">
        <f t="shared" si="461"/>
        <v>0</v>
      </c>
      <c r="V2871" s="55">
        <f t="shared" si="462"/>
        <v>0</v>
      </c>
      <c r="Y2871" s="55">
        <f t="shared" si="463"/>
        <v>0</v>
      </c>
      <c r="Z2871" s="55">
        <f t="shared" si="464"/>
        <v>0</v>
      </c>
      <c r="AA2871" s="55">
        <f t="shared" si="465"/>
        <v>9108916.2369551975</v>
      </c>
      <c r="AB2871" s="55">
        <f t="shared" si="466"/>
        <v>-9712254.5492930785</v>
      </c>
      <c r="AC2871" s="55">
        <f t="shared" si="467"/>
        <v>-603338.31233788095</v>
      </c>
      <c r="AD2871" s="55">
        <f t="shared" si="468"/>
        <v>0</v>
      </c>
      <c r="AE2871" s="14">
        <f t="shared" si="469"/>
        <v>1</v>
      </c>
      <c r="AF2871" s="14">
        <f>PRODUCT($AE$3:$AE2871)</f>
        <v>1.549318229084294</v>
      </c>
      <c r="AG2871" s="120">
        <f>(POWER(AF2871,1/COUNTA($J$3:$J2871))-1)*360/28</f>
        <v>0.10870794921864459</v>
      </c>
    </row>
    <row r="2872" spans="20:33" x14ac:dyDescent="0.25">
      <c r="T2872" s="4">
        <f t="shared" ref="T2872:T2935" si="470">_xlfn.IFNA(INDEX($E$6:$E$24,MATCH($K2872,$C$6:$C$24,1))/100,$D$1/100)</f>
        <v>0.11244999999999999</v>
      </c>
      <c r="U2872" s="55">
        <f t="shared" si="461"/>
        <v>0</v>
      </c>
      <c r="V2872" s="55">
        <f t="shared" si="462"/>
        <v>0</v>
      </c>
      <c r="Y2872" s="55">
        <f t="shared" si="463"/>
        <v>0</v>
      </c>
      <c r="Z2872" s="55">
        <f t="shared" si="464"/>
        <v>0</v>
      </c>
      <c r="AA2872" s="55">
        <f t="shared" si="465"/>
        <v>9108916.2369551975</v>
      </c>
      <c r="AB2872" s="55">
        <f t="shared" si="466"/>
        <v>-9712254.5492930785</v>
      </c>
      <c r="AC2872" s="55">
        <f t="shared" si="467"/>
        <v>-603338.31233788095</v>
      </c>
      <c r="AD2872" s="55">
        <f t="shared" si="468"/>
        <v>0</v>
      </c>
      <c r="AE2872" s="14">
        <f t="shared" si="469"/>
        <v>1</v>
      </c>
      <c r="AF2872" s="14">
        <f>PRODUCT($AE$3:$AE2872)</f>
        <v>1.549318229084294</v>
      </c>
      <c r="AG2872" s="120">
        <f>(POWER(AF2872,1/COUNTA($J$3:$J2872))-1)*360/28</f>
        <v>0.10870794921864459</v>
      </c>
    </row>
    <row r="2873" spans="20:33" x14ac:dyDescent="0.25">
      <c r="T2873" s="4">
        <f t="shared" si="470"/>
        <v>0.11244999999999999</v>
      </c>
      <c r="U2873" s="55">
        <f t="shared" si="461"/>
        <v>0</v>
      </c>
      <c r="V2873" s="55">
        <f t="shared" si="462"/>
        <v>0</v>
      </c>
      <c r="Y2873" s="55">
        <f t="shared" si="463"/>
        <v>0</v>
      </c>
      <c r="Z2873" s="55">
        <f t="shared" si="464"/>
        <v>0</v>
      </c>
      <c r="AA2873" s="55">
        <f t="shared" si="465"/>
        <v>9108916.2369551975</v>
      </c>
      <c r="AB2873" s="55">
        <f t="shared" si="466"/>
        <v>-9712254.5492930785</v>
      </c>
      <c r="AC2873" s="55">
        <f t="shared" si="467"/>
        <v>-603338.31233788095</v>
      </c>
      <c r="AD2873" s="55">
        <f t="shared" si="468"/>
        <v>0</v>
      </c>
      <c r="AE2873" s="14">
        <f t="shared" si="469"/>
        <v>1</v>
      </c>
      <c r="AF2873" s="14">
        <f>PRODUCT($AE$3:$AE2873)</f>
        <v>1.549318229084294</v>
      </c>
      <c r="AG2873" s="120">
        <f>(POWER(AF2873,1/COUNTA($J$3:$J2873))-1)*360/28</f>
        <v>0.10870794921864459</v>
      </c>
    </row>
    <row r="2874" spans="20:33" x14ac:dyDescent="0.25">
      <c r="T2874" s="4">
        <f t="shared" si="470"/>
        <v>0.11244999999999999</v>
      </c>
      <c r="U2874" s="55">
        <f t="shared" si="461"/>
        <v>0</v>
      </c>
      <c r="V2874" s="55">
        <f t="shared" si="462"/>
        <v>0</v>
      </c>
      <c r="Y2874" s="55">
        <f t="shared" si="463"/>
        <v>0</v>
      </c>
      <c r="Z2874" s="55">
        <f t="shared" si="464"/>
        <v>0</v>
      </c>
      <c r="AA2874" s="55">
        <f t="shared" si="465"/>
        <v>9108916.2369551975</v>
      </c>
      <c r="AB2874" s="55">
        <f t="shared" si="466"/>
        <v>-9712254.5492930785</v>
      </c>
      <c r="AC2874" s="55">
        <f t="shared" si="467"/>
        <v>-603338.31233788095</v>
      </c>
      <c r="AD2874" s="55">
        <f t="shared" si="468"/>
        <v>0</v>
      </c>
      <c r="AE2874" s="14">
        <f t="shared" si="469"/>
        <v>1</v>
      </c>
      <c r="AF2874" s="14">
        <f>PRODUCT($AE$3:$AE2874)</f>
        <v>1.549318229084294</v>
      </c>
      <c r="AG2874" s="120">
        <f>(POWER(AF2874,1/COUNTA($J$3:$J2874))-1)*360/28</f>
        <v>0.10870794921864459</v>
      </c>
    </row>
    <row r="2875" spans="20:33" x14ac:dyDescent="0.25">
      <c r="T2875" s="4">
        <f t="shared" si="470"/>
        <v>0.11244999999999999</v>
      </c>
      <c r="U2875" s="55">
        <f t="shared" si="461"/>
        <v>0</v>
      </c>
      <c r="V2875" s="55">
        <f t="shared" si="462"/>
        <v>0</v>
      </c>
      <c r="Y2875" s="55">
        <f t="shared" si="463"/>
        <v>0</v>
      </c>
      <c r="Z2875" s="55">
        <f t="shared" si="464"/>
        <v>0</v>
      </c>
      <c r="AA2875" s="55">
        <f t="shared" si="465"/>
        <v>9108916.2369551975</v>
      </c>
      <c r="AB2875" s="55">
        <f t="shared" si="466"/>
        <v>-9712254.5492930785</v>
      </c>
      <c r="AC2875" s="55">
        <f t="shared" si="467"/>
        <v>-603338.31233788095</v>
      </c>
      <c r="AD2875" s="55">
        <f t="shared" si="468"/>
        <v>0</v>
      </c>
      <c r="AE2875" s="14">
        <f t="shared" si="469"/>
        <v>1</v>
      </c>
      <c r="AF2875" s="14">
        <f>PRODUCT($AE$3:$AE2875)</f>
        <v>1.549318229084294</v>
      </c>
      <c r="AG2875" s="120">
        <f>(POWER(AF2875,1/COUNTA($J$3:$J2875))-1)*360/28</f>
        <v>0.10870794921864459</v>
      </c>
    </row>
    <row r="2876" spans="20:33" x14ac:dyDescent="0.25">
      <c r="T2876" s="4">
        <f t="shared" si="470"/>
        <v>0.11244999999999999</v>
      </c>
      <c r="U2876" s="55">
        <f t="shared" si="461"/>
        <v>0</v>
      </c>
      <c r="V2876" s="55">
        <f t="shared" si="462"/>
        <v>0</v>
      </c>
      <c r="Y2876" s="55">
        <f t="shared" si="463"/>
        <v>0</v>
      </c>
      <c r="Z2876" s="55">
        <f t="shared" si="464"/>
        <v>0</v>
      </c>
      <c r="AA2876" s="55">
        <f t="shared" si="465"/>
        <v>9108916.2369551975</v>
      </c>
      <c r="AB2876" s="55">
        <f t="shared" si="466"/>
        <v>-9712254.5492930785</v>
      </c>
      <c r="AC2876" s="55">
        <f t="shared" si="467"/>
        <v>-603338.31233788095</v>
      </c>
      <c r="AD2876" s="55">
        <f t="shared" si="468"/>
        <v>0</v>
      </c>
      <c r="AE2876" s="14">
        <f t="shared" si="469"/>
        <v>1</v>
      </c>
      <c r="AF2876" s="14">
        <f>PRODUCT($AE$3:$AE2876)</f>
        <v>1.549318229084294</v>
      </c>
      <c r="AG2876" s="120">
        <f>(POWER(AF2876,1/COUNTA($J$3:$J2876))-1)*360/28</f>
        <v>0.10870794921864459</v>
      </c>
    </row>
    <row r="2877" spans="20:33" x14ac:dyDescent="0.25">
      <c r="T2877" s="4">
        <f t="shared" si="470"/>
        <v>0.11244999999999999</v>
      </c>
      <c r="U2877" s="55">
        <f t="shared" si="461"/>
        <v>0</v>
      </c>
      <c r="V2877" s="55">
        <f t="shared" si="462"/>
        <v>0</v>
      </c>
      <c r="Y2877" s="55">
        <f t="shared" si="463"/>
        <v>0</v>
      </c>
      <c r="Z2877" s="55">
        <f t="shared" si="464"/>
        <v>0</v>
      </c>
      <c r="AA2877" s="55">
        <f t="shared" si="465"/>
        <v>9108916.2369551975</v>
      </c>
      <c r="AB2877" s="55">
        <f t="shared" si="466"/>
        <v>-9712254.5492930785</v>
      </c>
      <c r="AC2877" s="55">
        <f t="shared" si="467"/>
        <v>-603338.31233788095</v>
      </c>
      <c r="AD2877" s="55">
        <f t="shared" si="468"/>
        <v>0</v>
      </c>
      <c r="AE2877" s="14">
        <f t="shared" si="469"/>
        <v>1</v>
      </c>
      <c r="AF2877" s="14">
        <f>PRODUCT($AE$3:$AE2877)</f>
        <v>1.549318229084294</v>
      </c>
      <c r="AG2877" s="120">
        <f>(POWER(AF2877,1/COUNTA($J$3:$J2877))-1)*360/28</f>
        <v>0.10870794921864459</v>
      </c>
    </row>
    <row r="2878" spans="20:33" x14ac:dyDescent="0.25">
      <c r="T2878" s="4">
        <f t="shared" si="470"/>
        <v>0.11244999999999999</v>
      </c>
      <c r="U2878" s="55">
        <f t="shared" si="461"/>
        <v>0</v>
      </c>
      <c r="V2878" s="55">
        <f t="shared" si="462"/>
        <v>0</v>
      </c>
      <c r="Y2878" s="55">
        <f t="shared" si="463"/>
        <v>0</v>
      </c>
      <c r="Z2878" s="55">
        <f t="shared" si="464"/>
        <v>0</v>
      </c>
      <c r="AA2878" s="55">
        <f t="shared" si="465"/>
        <v>9108916.2369551975</v>
      </c>
      <c r="AB2878" s="55">
        <f t="shared" si="466"/>
        <v>-9712254.5492930785</v>
      </c>
      <c r="AC2878" s="55">
        <f t="shared" si="467"/>
        <v>-603338.31233788095</v>
      </c>
      <c r="AD2878" s="55">
        <f t="shared" si="468"/>
        <v>0</v>
      </c>
      <c r="AE2878" s="14">
        <f t="shared" si="469"/>
        <v>1</v>
      </c>
      <c r="AF2878" s="14">
        <f>PRODUCT($AE$3:$AE2878)</f>
        <v>1.549318229084294</v>
      </c>
      <c r="AG2878" s="120">
        <f>(POWER(AF2878,1/COUNTA($J$3:$J2878))-1)*360/28</f>
        <v>0.10870794921864459</v>
      </c>
    </row>
    <row r="2879" spans="20:33" x14ac:dyDescent="0.25">
      <c r="T2879" s="4">
        <f t="shared" si="470"/>
        <v>0.11244999999999999</v>
      </c>
      <c r="U2879" s="55">
        <f t="shared" si="461"/>
        <v>0</v>
      </c>
      <c r="V2879" s="55">
        <f t="shared" si="462"/>
        <v>0</v>
      </c>
      <c r="Y2879" s="55">
        <f t="shared" si="463"/>
        <v>0</v>
      </c>
      <c r="Z2879" s="55">
        <f t="shared" si="464"/>
        <v>0</v>
      </c>
      <c r="AA2879" s="55">
        <f t="shared" si="465"/>
        <v>9108916.2369551975</v>
      </c>
      <c r="AB2879" s="55">
        <f t="shared" si="466"/>
        <v>-9712254.5492930785</v>
      </c>
      <c r="AC2879" s="55">
        <f t="shared" si="467"/>
        <v>-603338.31233788095</v>
      </c>
      <c r="AD2879" s="55">
        <f t="shared" si="468"/>
        <v>0</v>
      </c>
      <c r="AE2879" s="14">
        <f t="shared" si="469"/>
        <v>1</v>
      </c>
      <c r="AF2879" s="14">
        <f>PRODUCT($AE$3:$AE2879)</f>
        <v>1.549318229084294</v>
      </c>
      <c r="AG2879" s="120">
        <f>(POWER(AF2879,1/COUNTA($J$3:$J2879))-1)*360/28</f>
        <v>0.10870794921864459</v>
      </c>
    </row>
    <row r="2880" spans="20:33" x14ac:dyDescent="0.25">
      <c r="T2880" s="4">
        <f t="shared" si="470"/>
        <v>0.11244999999999999</v>
      </c>
      <c r="U2880" s="55">
        <f t="shared" si="461"/>
        <v>0</v>
      </c>
      <c r="V2880" s="55">
        <f t="shared" si="462"/>
        <v>0</v>
      </c>
      <c r="Y2880" s="55">
        <f t="shared" si="463"/>
        <v>0</v>
      </c>
      <c r="Z2880" s="55">
        <f t="shared" si="464"/>
        <v>0</v>
      </c>
      <c r="AA2880" s="55">
        <f t="shared" si="465"/>
        <v>9108916.2369551975</v>
      </c>
      <c r="AB2880" s="55">
        <f t="shared" si="466"/>
        <v>-9712254.5492930785</v>
      </c>
      <c r="AC2880" s="55">
        <f t="shared" si="467"/>
        <v>-603338.31233788095</v>
      </c>
      <c r="AD2880" s="55">
        <f t="shared" si="468"/>
        <v>0</v>
      </c>
      <c r="AE2880" s="14">
        <f t="shared" si="469"/>
        <v>1</v>
      </c>
      <c r="AF2880" s="14">
        <f>PRODUCT($AE$3:$AE2880)</f>
        <v>1.549318229084294</v>
      </c>
      <c r="AG2880" s="120">
        <f>(POWER(AF2880,1/COUNTA($J$3:$J2880))-1)*360/28</f>
        <v>0.10870794921864459</v>
      </c>
    </row>
    <row r="2881" spans="20:33" x14ac:dyDescent="0.25">
      <c r="T2881" s="4">
        <f t="shared" si="470"/>
        <v>0.11244999999999999</v>
      </c>
      <c r="U2881" s="55">
        <f t="shared" si="461"/>
        <v>0</v>
      </c>
      <c r="V2881" s="55">
        <f t="shared" si="462"/>
        <v>0</v>
      </c>
      <c r="Y2881" s="55">
        <f t="shared" si="463"/>
        <v>0</v>
      </c>
      <c r="Z2881" s="55">
        <f t="shared" si="464"/>
        <v>0</v>
      </c>
      <c r="AA2881" s="55">
        <f t="shared" si="465"/>
        <v>9108916.2369551975</v>
      </c>
      <c r="AB2881" s="55">
        <f t="shared" si="466"/>
        <v>-9712254.5492930785</v>
      </c>
      <c r="AC2881" s="55">
        <f t="shared" si="467"/>
        <v>-603338.31233788095</v>
      </c>
      <c r="AD2881" s="55">
        <f t="shared" si="468"/>
        <v>0</v>
      </c>
      <c r="AE2881" s="14">
        <f t="shared" si="469"/>
        <v>1</v>
      </c>
      <c r="AF2881" s="14">
        <f>PRODUCT($AE$3:$AE2881)</f>
        <v>1.549318229084294</v>
      </c>
      <c r="AG2881" s="120">
        <f>(POWER(AF2881,1/COUNTA($J$3:$J2881))-1)*360/28</f>
        <v>0.10870794921864459</v>
      </c>
    </row>
    <row r="2882" spans="20:33" x14ac:dyDescent="0.25">
      <c r="T2882" s="4">
        <f t="shared" si="470"/>
        <v>0.11244999999999999</v>
      </c>
      <c r="U2882" s="55">
        <f t="shared" si="461"/>
        <v>0</v>
      </c>
      <c r="V2882" s="55">
        <f t="shared" si="462"/>
        <v>0</v>
      </c>
      <c r="Y2882" s="55">
        <f t="shared" si="463"/>
        <v>0</v>
      </c>
      <c r="Z2882" s="55">
        <f t="shared" si="464"/>
        <v>0</v>
      </c>
      <c r="AA2882" s="55">
        <f t="shared" si="465"/>
        <v>9108916.2369551975</v>
      </c>
      <c r="AB2882" s="55">
        <f t="shared" si="466"/>
        <v>-9712254.5492930785</v>
      </c>
      <c r="AC2882" s="55">
        <f t="shared" si="467"/>
        <v>-603338.31233788095</v>
      </c>
      <c r="AD2882" s="55">
        <f t="shared" si="468"/>
        <v>0</v>
      </c>
      <c r="AE2882" s="14">
        <f t="shared" si="469"/>
        <v>1</v>
      </c>
      <c r="AF2882" s="14">
        <f>PRODUCT($AE$3:$AE2882)</f>
        <v>1.549318229084294</v>
      </c>
      <c r="AG2882" s="120">
        <f>(POWER(AF2882,1/COUNTA($J$3:$J2882))-1)*360/28</f>
        <v>0.10870794921864459</v>
      </c>
    </row>
    <row r="2883" spans="20:33" x14ac:dyDescent="0.25">
      <c r="T2883" s="4">
        <f t="shared" si="470"/>
        <v>0.11244999999999999</v>
      </c>
      <c r="U2883" s="55">
        <f t="shared" si="461"/>
        <v>0</v>
      </c>
      <c r="V2883" s="55">
        <f t="shared" si="462"/>
        <v>0</v>
      </c>
      <c r="Y2883" s="55">
        <f t="shared" si="463"/>
        <v>0</v>
      </c>
      <c r="Z2883" s="55">
        <f t="shared" si="464"/>
        <v>0</v>
      </c>
      <c r="AA2883" s="55">
        <f t="shared" si="465"/>
        <v>9108916.2369551975</v>
      </c>
      <c r="AB2883" s="55">
        <f t="shared" si="466"/>
        <v>-9712254.5492930785</v>
      </c>
      <c r="AC2883" s="55">
        <f t="shared" si="467"/>
        <v>-603338.31233788095</v>
      </c>
      <c r="AD2883" s="55">
        <f t="shared" si="468"/>
        <v>0</v>
      </c>
      <c r="AE2883" s="14">
        <f t="shared" si="469"/>
        <v>1</v>
      </c>
      <c r="AF2883" s="14">
        <f>PRODUCT($AE$3:$AE2883)</f>
        <v>1.549318229084294</v>
      </c>
      <c r="AG2883" s="120">
        <f>(POWER(AF2883,1/COUNTA($J$3:$J2883))-1)*360/28</f>
        <v>0.10870794921864459</v>
      </c>
    </row>
    <row r="2884" spans="20:33" x14ac:dyDescent="0.25">
      <c r="T2884" s="4">
        <f t="shared" si="470"/>
        <v>0.11244999999999999</v>
      </c>
      <c r="U2884" s="55">
        <f t="shared" si="461"/>
        <v>0</v>
      </c>
      <c r="V2884" s="55">
        <f t="shared" si="462"/>
        <v>0</v>
      </c>
      <c r="Y2884" s="55">
        <f t="shared" si="463"/>
        <v>0</v>
      </c>
      <c r="Z2884" s="55">
        <f t="shared" si="464"/>
        <v>0</v>
      </c>
      <c r="AA2884" s="55">
        <f t="shared" si="465"/>
        <v>9108916.2369551975</v>
      </c>
      <c r="AB2884" s="55">
        <f t="shared" si="466"/>
        <v>-9712254.5492930785</v>
      </c>
      <c r="AC2884" s="55">
        <f t="shared" si="467"/>
        <v>-603338.31233788095</v>
      </c>
      <c r="AD2884" s="55">
        <f t="shared" si="468"/>
        <v>0</v>
      </c>
      <c r="AE2884" s="14">
        <f t="shared" si="469"/>
        <v>1</v>
      </c>
      <c r="AF2884" s="14">
        <f>PRODUCT($AE$3:$AE2884)</f>
        <v>1.549318229084294</v>
      </c>
      <c r="AG2884" s="120">
        <f>(POWER(AF2884,1/COUNTA($J$3:$J2884))-1)*360/28</f>
        <v>0.10870794921864459</v>
      </c>
    </row>
    <row r="2885" spans="20:33" x14ac:dyDescent="0.25">
      <c r="T2885" s="4">
        <f t="shared" si="470"/>
        <v>0.11244999999999999</v>
      </c>
      <c r="U2885" s="55">
        <f t="shared" si="461"/>
        <v>0</v>
      </c>
      <c r="V2885" s="55">
        <f t="shared" si="462"/>
        <v>0</v>
      </c>
      <c r="Y2885" s="55">
        <f t="shared" si="463"/>
        <v>0</v>
      </c>
      <c r="Z2885" s="55">
        <f t="shared" si="464"/>
        <v>0</v>
      </c>
      <c r="AA2885" s="55">
        <f t="shared" si="465"/>
        <v>9108916.2369551975</v>
      </c>
      <c r="AB2885" s="55">
        <f t="shared" si="466"/>
        <v>-9712254.5492930785</v>
      </c>
      <c r="AC2885" s="55">
        <f t="shared" si="467"/>
        <v>-603338.31233788095</v>
      </c>
      <c r="AD2885" s="55">
        <f t="shared" si="468"/>
        <v>0</v>
      </c>
      <c r="AE2885" s="14">
        <f t="shared" si="469"/>
        <v>1</v>
      </c>
      <c r="AF2885" s="14">
        <f>PRODUCT($AE$3:$AE2885)</f>
        <v>1.549318229084294</v>
      </c>
      <c r="AG2885" s="120">
        <f>(POWER(AF2885,1/COUNTA($J$3:$J2885))-1)*360/28</f>
        <v>0.10870794921864459</v>
      </c>
    </row>
    <row r="2886" spans="20:33" x14ac:dyDescent="0.25">
      <c r="T2886" s="4">
        <f t="shared" si="470"/>
        <v>0.11244999999999999</v>
      </c>
      <c r="U2886" s="55">
        <f t="shared" si="461"/>
        <v>0</v>
      </c>
      <c r="V2886" s="55">
        <f t="shared" si="462"/>
        <v>0</v>
      </c>
      <c r="Y2886" s="55">
        <f t="shared" si="463"/>
        <v>0</v>
      </c>
      <c r="Z2886" s="55">
        <f t="shared" si="464"/>
        <v>0</v>
      </c>
      <c r="AA2886" s="55">
        <f t="shared" si="465"/>
        <v>9108916.2369551975</v>
      </c>
      <c r="AB2886" s="55">
        <f t="shared" si="466"/>
        <v>-9712254.5492930785</v>
      </c>
      <c r="AC2886" s="55">
        <f t="shared" si="467"/>
        <v>-603338.31233788095</v>
      </c>
      <c r="AD2886" s="55">
        <f t="shared" si="468"/>
        <v>0</v>
      </c>
      <c r="AE2886" s="14">
        <f t="shared" si="469"/>
        <v>1</v>
      </c>
      <c r="AF2886" s="14">
        <f>PRODUCT($AE$3:$AE2886)</f>
        <v>1.549318229084294</v>
      </c>
      <c r="AG2886" s="120">
        <f>(POWER(AF2886,1/COUNTA($J$3:$J2886))-1)*360/28</f>
        <v>0.10870794921864459</v>
      </c>
    </row>
    <row r="2887" spans="20:33" x14ac:dyDescent="0.25">
      <c r="T2887" s="4">
        <f t="shared" si="470"/>
        <v>0.11244999999999999</v>
      </c>
      <c r="U2887" s="55">
        <f t="shared" si="461"/>
        <v>0</v>
      </c>
      <c r="V2887" s="55">
        <f t="shared" si="462"/>
        <v>0</v>
      </c>
      <c r="Y2887" s="55">
        <f t="shared" si="463"/>
        <v>0</v>
      </c>
      <c r="Z2887" s="55">
        <f t="shared" si="464"/>
        <v>0</v>
      </c>
      <c r="AA2887" s="55">
        <f t="shared" si="465"/>
        <v>9108916.2369551975</v>
      </c>
      <c r="AB2887" s="55">
        <f t="shared" si="466"/>
        <v>-9712254.5492930785</v>
      </c>
      <c r="AC2887" s="55">
        <f t="shared" si="467"/>
        <v>-603338.31233788095</v>
      </c>
      <c r="AD2887" s="55">
        <f t="shared" si="468"/>
        <v>0</v>
      </c>
      <c r="AE2887" s="14">
        <f t="shared" si="469"/>
        <v>1</v>
      </c>
      <c r="AF2887" s="14">
        <f>PRODUCT($AE$3:$AE2887)</f>
        <v>1.549318229084294</v>
      </c>
      <c r="AG2887" s="120">
        <f>(POWER(AF2887,1/COUNTA($J$3:$J2887))-1)*360/28</f>
        <v>0.10870794921864459</v>
      </c>
    </row>
    <row r="2888" spans="20:33" x14ac:dyDescent="0.25">
      <c r="T2888" s="4">
        <f t="shared" si="470"/>
        <v>0.11244999999999999</v>
      </c>
      <c r="U2888" s="55">
        <f t="shared" si="461"/>
        <v>0</v>
      </c>
      <c r="V2888" s="55">
        <f t="shared" si="462"/>
        <v>0</v>
      </c>
      <c r="Y2888" s="55">
        <f t="shared" si="463"/>
        <v>0</v>
      </c>
      <c r="Z2888" s="55">
        <f t="shared" si="464"/>
        <v>0</v>
      </c>
      <c r="AA2888" s="55">
        <f t="shared" si="465"/>
        <v>9108916.2369551975</v>
      </c>
      <c r="AB2888" s="55">
        <f t="shared" si="466"/>
        <v>-9712254.5492930785</v>
      </c>
      <c r="AC2888" s="55">
        <f t="shared" si="467"/>
        <v>-603338.31233788095</v>
      </c>
      <c r="AD2888" s="55">
        <f t="shared" si="468"/>
        <v>0</v>
      </c>
      <c r="AE2888" s="14">
        <f t="shared" si="469"/>
        <v>1</v>
      </c>
      <c r="AF2888" s="14">
        <f>PRODUCT($AE$3:$AE2888)</f>
        <v>1.549318229084294</v>
      </c>
      <c r="AG2888" s="120">
        <f>(POWER(AF2888,1/COUNTA($J$3:$J2888))-1)*360/28</f>
        <v>0.10870794921864459</v>
      </c>
    </row>
    <row r="2889" spans="20:33" x14ac:dyDescent="0.25">
      <c r="T2889" s="4">
        <f t="shared" si="470"/>
        <v>0.11244999999999999</v>
      </c>
      <c r="U2889" s="55">
        <f t="shared" si="461"/>
        <v>0</v>
      </c>
      <c r="V2889" s="55">
        <f t="shared" si="462"/>
        <v>0</v>
      </c>
      <c r="Y2889" s="55">
        <f t="shared" si="463"/>
        <v>0</v>
      </c>
      <c r="Z2889" s="55">
        <f t="shared" si="464"/>
        <v>0</v>
      </c>
      <c r="AA2889" s="55">
        <f t="shared" si="465"/>
        <v>9108916.2369551975</v>
      </c>
      <c r="AB2889" s="55">
        <f t="shared" si="466"/>
        <v>-9712254.5492930785</v>
      </c>
      <c r="AC2889" s="55">
        <f t="shared" si="467"/>
        <v>-603338.31233788095</v>
      </c>
      <c r="AD2889" s="55">
        <f t="shared" si="468"/>
        <v>0</v>
      </c>
      <c r="AE2889" s="14">
        <f t="shared" si="469"/>
        <v>1</v>
      </c>
      <c r="AF2889" s="14">
        <f>PRODUCT($AE$3:$AE2889)</f>
        <v>1.549318229084294</v>
      </c>
      <c r="AG2889" s="120">
        <f>(POWER(AF2889,1/COUNTA($J$3:$J2889))-1)*360/28</f>
        <v>0.10870794921864459</v>
      </c>
    </row>
    <row r="2890" spans="20:33" x14ac:dyDescent="0.25">
      <c r="T2890" s="4">
        <f t="shared" si="470"/>
        <v>0.11244999999999999</v>
      </c>
      <c r="U2890" s="55">
        <f t="shared" si="461"/>
        <v>0</v>
      </c>
      <c r="V2890" s="55">
        <f t="shared" si="462"/>
        <v>0</v>
      </c>
      <c r="Y2890" s="55">
        <f t="shared" si="463"/>
        <v>0</v>
      </c>
      <c r="Z2890" s="55">
        <f t="shared" si="464"/>
        <v>0</v>
      </c>
      <c r="AA2890" s="55">
        <f t="shared" si="465"/>
        <v>9108916.2369551975</v>
      </c>
      <c r="AB2890" s="55">
        <f t="shared" si="466"/>
        <v>-9712254.5492930785</v>
      </c>
      <c r="AC2890" s="55">
        <f t="shared" si="467"/>
        <v>-603338.31233788095</v>
      </c>
      <c r="AD2890" s="55">
        <f t="shared" si="468"/>
        <v>0</v>
      </c>
      <c r="AE2890" s="14">
        <f t="shared" si="469"/>
        <v>1</v>
      </c>
      <c r="AF2890" s="14">
        <f>PRODUCT($AE$3:$AE2890)</f>
        <v>1.549318229084294</v>
      </c>
      <c r="AG2890" s="120">
        <f>(POWER(AF2890,1/COUNTA($J$3:$J2890))-1)*360/28</f>
        <v>0.10870794921864459</v>
      </c>
    </row>
    <row r="2891" spans="20:33" x14ac:dyDescent="0.25">
      <c r="T2891" s="4">
        <f t="shared" si="470"/>
        <v>0.11244999999999999</v>
      </c>
      <c r="U2891" s="55">
        <f t="shared" si="461"/>
        <v>0</v>
      </c>
      <c r="V2891" s="55">
        <f t="shared" si="462"/>
        <v>0</v>
      </c>
      <c r="Y2891" s="55">
        <f t="shared" si="463"/>
        <v>0</v>
      </c>
      <c r="Z2891" s="55">
        <f t="shared" si="464"/>
        <v>0</v>
      </c>
      <c r="AA2891" s="55">
        <f t="shared" si="465"/>
        <v>9108916.2369551975</v>
      </c>
      <c r="AB2891" s="55">
        <f t="shared" si="466"/>
        <v>-9712254.5492930785</v>
      </c>
      <c r="AC2891" s="55">
        <f t="shared" si="467"/>
        <v>-603338.31233788095</v>
      </c>
      <c r="AD2891" s="55">
        <f t="shared" si="468"/>
        <v>0</v>
      </c>
      <c r="AE2891" s="14">
        <f t="shared" si="469"/>
        <v>1</v>
      </c>
      <c r="AF2891" s="14">
        <f>PRODUCT($AE$3:$AE2891)</f>
        <v>1.549318229084294</v>
      </c>
      <c r="AG2891" s="120">
        <f>(POWER(AF2891,1/COUNTA($J$3:$J2891))-1)*360/28</f>
        <v>0.10870794921864459</v>
      </c>
    </row>
    <row r="2892" spans="20:33" x14ac:dyDescent="0.25">
      <c r="T2892" s="4">
        <f t="shared" si="470"/>
        <v>0.11244999999999999</v>
      </c>
      <c r="U2892" s="55">
        <f t="shared" si="461"/>
        <v>0</v>
      </c>
      <c r="V2892" s="55">
        <f t="shared" si="462"/>
        <v>0</v>
      </c>
      <c r="Y2892" s="55">
        <f t="shared" si="463"/>
        <v>0</v>
      </c>
      <c r="Z2892" s="55">
        <f t="shared" si="464"/>
        <v>0</v>
      </c>
      <c r="AA2892" s="55">
        <f t="shared" si="465"/>
        <v>9108916.2369551975</v>
      </c>
      <c r="AB2892" s="55">
        <f t="shared" si="466"/>
        <v>-9712254.5492930785</v>
      </c>
      <c r="AC2892" s="55">
        <f t="shared" si="467"/>
        <v>-603338.31233788095</v>
      </c>
      <c r="AD2892" s="55">
        <f t="shared" si="468"/>
        <v>0</v>
      </c>
      <c r="AE2892" s="14">
        <f t="shared" si="469"/>
        <v>1</v>
      </c>
      <c r="AF2892" s="14">
        <f>PRODUCT($AE$3:$AE2892)</f>
        <v>1.549318229084294</v>
      </c>
      <c r="AG2892" s="120">
        <f>(POWER(AF2892,1/COUNTA($J$3:$J2892))-1)*360/28</f>
        <v>0.10870794921864459</v>
      </c>
    </row>
    <row r="2893" spans="20:33" x14ac:dyDescent="0.25">
      <c r="T2893" s="4">
        <f t="shared" si="470"/>
        <v>0.11244999999999999</v>
      </c>
      <c r="U2893" s="55">
        <f t="shared" si="461"/>
        <v>0</v>
      </c>
      <c r="V2893" s="55">
        <f t="shared" si="462"/>
        <v>0</v>
      </c>
      <c r="Y2893" s="55">
        <f t="shared" si="463"/>
        <v>0</v>
      </c>
      <c r="Z2893" s="55">
        <f t="shared" si="464"/>
        <v>0</v>
      </c>
      <c r="AA2893" s="55">
        <f t="shared" si="465"/>
        <v>9108916.2369551975</v>
      </c>
      <c r="AB2893" s="55">
        <f t="shared" si="466"/>
        <v>-9712254.5492930785</v>
      </c>
      <c r="AC2893" s="55">
        <f t="shared" si="467"/>
        <v>-603338.31233788095</v>
      </c>
      <c r="AD2893" s="55">
        <f t="shared" si="468"/>
        <v>0</v>
      </c>
      <c r="AE2893" s="14">
        <f t="shared" si="469"/>
        <v>1</v>
      </c>
      <c r="AF2893" s="14">
        <f>PRODUCT($AE$3:$AE2893)</f>
        <v>1.549318229084294</v>
      </c>
      <c r="AG2893" s="120">
        <f>(POWER(AF2893,1/COUNTA($J$3:$J2893))-1)*360/28</f>
        <v>0.10870794921864459</v>
      </c>
    </row>
    <row r="2894" spans="20:33" x14ac:dyDescent="0.25">
      <c r="T2894" s="4">
        <f t="shared" si="470"/>
        <v>0.11244999999999999</v>
      </c>
      <c r="U2894" s="55">
        <f t="shared" si="461"/>
        <v>0</v>
      </c>
      <c r="V2894" s="55">
        <f t="shared" si="462"/>
        <v>0</v>
      </c>
      <c r="Y2894" s="55">
        <f t="shared" si="463"/>
        <v>0</v>
      </c>
      <c r="Z2894" s="55">
        <f t="shared" si="464"/>
        <v>0</v>
      </c>
      <c r="AA2894" s="55">
        <f t="shared" si="465"/>
        <v>9108916.2369551975</v>
      </c>
      <c r="AB2894" s="55">
        <f t="shared" si="466"/>
        <v>-9712254.5492930785</v>
      </c>
      <c r="AC2894" s="55">
        <f t="shared" si="467"/>
        <v>-603338.31233788095</v>
      </c>
      <c r="AD2894" s="55">
        <f t="shared" si="468"/>
        <v>0</v>
      </c>
      <c r="AE2894" s="14">
        <f t="shared" si="469"/>
        <v>1</v>
      </c>
      <c r="AF2894" s="14">
        <f>PRODUCT($AE$3:$AE2894)</f>
        <v>1.549318229084294</v>
      </c>
      <c r="AG2894" s="120">
        <f>(POWER(AF2894,1/COUNTA($J$3:$J2894))-1)*360/28</f>
        <v>0.10870794921864459</v>
      </c>
    </row>
    <row r="2895" spans="20:33" x14ac:dyDescent="0.25">
      <c r="T2895" s="4">
        <f t="shared" si="470"/>
        <v>0.11244999999999999</v>
      </c>
      <c r="U2895" s="55">
        <f t="shared" si="461"/>
        <v>0</v>
      </c>
      <c r="V2895" s="55">
        <f t="shared" si="462"/>
        <v>0</v>
      </c>
      <c r="Y2895" s="55">
        <f t="shared" si="463"/>
        <v>0</v>
      </c>
      <c r="Z2895" s="55">
        <f t="shared" si="464"/>
        <v>0</v>
      </c>
      <c r="AA2895" s="55">
        <f t="shared" si="465"/>
        <v>9108916.2369551975</v>
      </c>
      <c r="AB2895" s="55">
        <f t="shared" si="466"/>
        <v>-9712254.5492930785</v>
      </c>
      <c r="AC2895" s="55">
        <f t="shared" si="467"/>
        <v>-603338.31233788095</v>
      </c>
      <c r="AD2895" s="55">
        <f t="shared" si="468"/>
        <v>0</v>
      </c>
      <c r="AE2895" s="14">
        <f t="shared" si="469"/>
        <v>1</v>
      </c>
      <c r="AF2895" s="14">
        <f>PRODUCT($AE$3:$AE2895)</f>
        <v>1.549318229084294</v>
      </c>
      <c r="AG2895" s="120">
        <f>(POWER(AF2895,1/COUNTA($J$3:$J2895))-1)*360/28</f>
        <v>0.10870794921864459</v>
      </c>
    </row>
    <row r="2896" spans="20:33" x14ac:dyDescent="0.25">
      <c r="T2896" s="4">
        <f t="shared" si="470"/>
        <v>0.11244999999999999</v>
      </c>
      <c r="U2896" s="55">
        <f t="shared" si="461"/>
        <v>0</v>
      </c>
      <c r="V2896" s="55">
        <f t="shared" si="462"/>
        <v>0</v>
      </c>
      <c r="Y2896" s="55">
        <f t="shared" si="463"/>
        <v>0</v>
      </c>
      <c r="Z2896" s="55">
        <f t="shared" si="464"/>
        <v>0</v>
      </c>
      <c r="AA2896" s="55">
        <f t="shared" si="465"/>
        <v>9108916.2369551975</v>
      </c>
      <c r="AB2896" s="55">
        <f t="shared" si="466"/>
        <v>-9712254.5492930785</v>
      </c>
      <c r="AC2896" s="55">
        <f t="shared" si="467"/>
        <v>-603338.31233788095</v>
      </c>
      <c r="AD2896" s="55">
        <f t="shared" si="468"/>
        <v>0</v>
      </c>
      <c r="AE2896" s="14">
        <f t="shared" si="469"/>
        <v>1</v>
      </c>
      <c r="AF2896" s="14">
        <f>PRODUCT($AE$3:$AE2896)</f>
        <v>1.549318229084294</v>
      </c>
      <c r="AG2896" s="120">
        <f>(POWER(AF2896,1/COUNTA($J$3:$J2896))-1)*360/28</f>
        <v>0.10870794921864459</v>
      </c>
    </row>
    <row r="2897" spans="20:33" x14ac:dyDescent="0.25">
      <c r="T2897" s="4">
        <f t="shared" si="470"/>
        <v>0.11244999999999999</v>
      </c>
      <c r="U2897" s="55">
        <f t="shared" si="461"/>
        <v>0</v>
      </c>
      <c r="V2897" s="55">
        <f t="shared" si="462"/>
        <v>0</v>
      </c>
      <c r="Y2897" s="55">
        <f t="shared" si="463"/>
        <v>0</v>
      </c>
      <c r="Z2897" s="55">
        <f t="shared" si="464"/>
        <v>0</v>
      </c>
      <c r="AA2897" s="55">
        <f t="shared" si="465"/>
        <v>9108916.2369551975</v>
      </c>
      <c r="AB2897" s="55">
        <f t="shared" si="466"/>
        <v>-9712254.5492930785</v>
      </c>
      <c r="AC2897" s="55">
        <f t="shared" si="467"/>
        <v>-603338.31233788095</v>
      </c>
      <c r="AD2897" s="55">
        <f t="shared" si="468"/>
        <v>0</v>
      </c>
      <c r="AE2897" s="14">
        <f t="shared" si="469"/>
        <v>1</v>
      </c>
      <c r="AF2897" s="14">
        <f>PRODUCT($AE$3:$AE2897)</f>
        <v>1.549318229084294</v>
      </c>
      <c r="AG2897" s="120">
        <f>(POWER(AF2897,1/COUNTA($J$3:$J2897))-1)*360/28</f>
        <v>0.10870794921864459</v>
      </c>
    </row>
    <row r="2898" spans="20:33" x14ac:dyDescent="0.25">
      <c r="T2898" s="4">
        <f t="shared" si="470"/>
        <v>0.11244999999999999</v>
      </c>
      <c r="U2898" s="55">
        <f t="shared" si="461"/>
        <v>0</v>
      </c>
      <c r="V2898" s="55">
        <f t="shared" si="462"/>
        <v>0</v>
      </c>
      <c r="Y2898" s="55">
        <f t="shared" si="463"/>
        <v>0</v>
      </c>
      <c r="Z2898" s="55">
        <f t="shared" si="464"/>
        <v>0</v>
      </c>
      <c r="AA2898" s="55">
        <f t="shared" si="465"/>
        <v>9108916.2369551975</v>
      </c>
      <c r="AB2898" s="55">
        <f t="shared" si="466"/>
        <v>-9712254.5492930785</v>
      </c>
      <c r="AC2898" s="55">
        <f t="shared" si="467"/>
        <v>-603338.31233788095</v>
      </c>
      <c r="AD2898" s="55">
        <f t="shared" si="468"/>
        <v>0</v>
      </c>
      <c r="AE2898" s="14">
        <f t="shared" si="469"/>
        <v>1</v>
      </c>
      <c r="AF2898" s="14">
        <f>PRODUCT($AE$3:$AE2898)</f>
        <v>1.549318229084294</v>
      </c>
      <c r="AG2898" s="120">
        <f>(POWER(AF2898,1/COUNTA($J$3:$J2898))-1)*360/28</f>
        <v>0.10870794921864459</v>
      </c>
    </row>
    <row r="2899" spans="20:33" x14ac:dyDescent="0.25">
      <c r="T2899" s="4">
        <f t="shared" si="470"/>
        <v>0.11244999999999999</v>
      </c>
      <c r="U2899" s="55">
        <f t="shared" si="461"/>
        <v>0</v>
      </c>
      <c r="V2899" s="55">
        <f t="shared" si="462"/>
        <v>0</v>
      </c>
      <c r="Y2899" s="55">
        <f t="shared" si="463"/>
        <v>0</v>
      </c>
      <c r="Z2899" s="55">
        <f t="shared" si="464"/>
        <v>0</v>
      </c>
      <c r="AA2899" s="55">
        <f t="shared" si="465"/>
        <v>9108916.2369551975</v>
      </c>
      <c r="AB2899" s="55">
        <f t="shared" si="466"/>
        <v>-9712254.5492930785</v>
      </c>
      <c r="AC2899" s="55">
        <f t="shared" si="467"/>
        <v>-603338.31233788095</v>
      </c>
      <c r="AD2899" s="55">
        <f t="shared" si="468"/>
        <v>0</v>
      </c>
      <c r="AE2899" s="14">
        <f t="shared" si="469"/>
        <v>1</v>
      </c>
      <c r="AF2899" s="14">
        <f>PRODUCT($AE$3:$AE2899)</f>
        <v>1.549318229084294</v>
      </c>
      <c r="AG2899" s="120">
        <f>(POWER(AF2899,1/COUNTA($J$3:$J2899))-1)*360/28</f>
        <v>0.10870794921864459</v>
      </c>
    </row>
    <row r="2900" spans="20:33" x14ac:dyDescent="0.25">
      <c r="T2900" s="4">
        <f t="shared" si="470"/>
        <v>0.11244999999999999</v>
      </c>
      <c r="U2900" s="55">
        <f t="shared" si="461"/>
        <v>0</v>
      </c>
      <c r="V2900" s="55">
        <f t="shared" si="462"/>
        <v>0</v>
      </c>
      <c r="Y2900" s="55">
        <f t="shared" si="463"/>
        <v>0</v>
      </c>
      <c r="Z2900" s="55">
        <f t="shared" si="464"/>
        <v>0</v>
      </c>
      <c r="AA2900" s="55">
        <f t="shared" si="465"/>
        <v>9108916.2369551975</v>
      </c>
      <c r="AB2900" s="55">
        <f t="shared" si="466"/>
        <v>-9712254.5492930785</v>
      </c>
      <c r="AC2900" s="55">
        <f t="shared" si="467"/>
        <v>-603338.31233788095</v>
      </c>
      <c r="AD2900" s="55">
        <f t="shared" si="468"/>
        <v>0</v>
      </c>
      <c r="AE2900" s="14">
        <f t="shared" si="469"/>
        <v>1</v>
      </c>
      <c r="AF2900" s="14">
        <f>PRODUCT($AE$3:$AE2900)</f>
        <v>1.549318229084294</v>
      </c>
      <c r="AG2900" s="120">
        <f>(POWER(AF2900,1/COUNTA($J$3:$J2900))-1)*360/28</f>
        <v>0.10870794921864459</v>
      </c>
    </row>
    <row r="2901" spans="20:33" x14ac:dyDescent="0.25">
      <c r="T2901" s="4">
        <f t="shared" si="470"/>
        <v>0.11244999999999999</v>
      </c>
      <c r="U2901" s="55">
        <f t="shared" si="461"/>
        <v>0</v>
      </c>
      <c r="V2901" s="55">
        <f t="shared" si="462"/>
        <v>0</v>
      </c>
      <c r="Y2901" s="55">
        <f t="shared" si="463"/>
        <v>0</v>
      </c>
      <c r="Z2901" s="55">
        <f t="shared" si="464"/>
        <v>0</v>
      </c>
      <c r="AA2901" s="55">
        <f t="shared" si="465"/>
        <v>9108916.2369551975</v>
      </c>
      <c r="AB2901" s="55">
        <f t="shared" si="466"/>
        <v>-9712254.5492930785</v>
      </c>
      <c r="AC2901" s="55">
        <f t="shared" si="467"/>
        <v>-603338.31233788095</v>
      </c>
      <c r="AD2901" s="55">
        <f t="shared" si="468"/>
        <v>0</v>
      </c>
      <c r="AE2901" s="14">
        <f t="shared" si="469"/>
        <v>1</v>
      </c>
      <c r="AF2901" s="14">
        <f>PRODUCT($AE$3:$AE2901)</f>
        <v>1.549318229084294</v>
      </c>
      <c r="AG2901" s="120">
        <f>(POWER(AF2901,1/COUNTA($J$3:$J2901))-1)*360/28</f>
        <v>0.10870794921864459</v>
      </c>
    </row>
    <row r="2902" spans="20:33" x14ac:dyDescent="0.25">
      <c r="T2902" s="4">
        <f t="shared" si="470"/>
        <v>0.11244999999999999</v>
      </c>
      <c r="U2902" s="55">
        <f t="shared" si="461"/>
        <v>0</v>
      </c>
      <c r="V2902" s="55">
        <f t="shared" si="462"/>
        <v>0</v>
      </c>
      <c r="Y2902" s="55">
        <f t="shared" si="463"/>
        <v>0</v>
      </c>
      <c r="Z2902" s="55">
        <f t="shared" si="464"/>
        <v>0</v>
      </c>
      <c r="AA2902" s="55">
        <f t="shared" si="465"/>
        <v>9108916.2369551975</v>
      </c>
      <c r="AB2902" s="55">
        <f t="shared" si="466"/>
        <v>-9712254.5492930785</v>
      </c>
      <c r="AC2902" s="55">
        <f t="shared" si="467"/>
        <v>-603338.31233788095</v>
      </c>
      <c r="AD2902" s="55">
        <f t="shared" si="468"/>
        <v>0</v>
      </c>
      <c r="AE2902" s="14">
        <f t="shared" si="469"/>
        <v>1</v>
      </c>
      <c r="AF2902" s="14">
        <f>PRODUCT($AE$3:$AE2902)</f>
        <v>1.549318229084294</v>
      </c>
      <c r="AG2902" s="120">
        <f>(POWER(AF2902,1/COUNTA($J$3:$J2902))-1)*360/28</f>
        <v>0.10870794921864459</v>
      </c>
    </row>
    <row r="2903" spans="20:33" x14ac:dyDescent="0.25">
      <c r="T2903" s="4">
        <f t="shared" si="470"/>
        <v>0.11244999999999999</v>
      </c>
      <c r="U2903" s="55">
        <f t="shared" si="461"/>
        <v>0</v>
      </c>
      <c r="V2903" s="55">
        <f t="shared" si="462"/>
        <v>0</v>
      </c>
      <c r="Y2903" s="55">
        <f t="shared" si="463"/>
        <v>0</v>
      </c>
      <c r="Z2903" s="55">
        <f t="shared" si="464"/>
        <v>0</v>
      </c>
      <c r="AA2903" s="55">
        <f t="shared" si="465"/>
        <v>9108916.2369551975</v>
      </c>
      <c r="AB2903" s="55">
        <f t="shared" si="466"/>
        <v>-9712254.5492930785</v>
      </c>
      <c r="AC2903" s="55">
        <f t="shared" si="467"/>
        <v>-603338.31233788095</v>
      </c>
      <c r="AD2903" s="55">
        <f t="shared" si="468"/>
        <v>0</v>
      </c>
      <c r="AE2903" s="14">
        <f t="shared" si="469"/>
        <v>1</v>
      </c>
      <c r="AF2903" s="14">
        <f>PRODUCT($AE$3:$AE2903)</f>
        <v>1.549318229084294</v>
      </c>
      <c r="AG2903" s="120">
        <f>(POWER(AF2903,1/COUNTA($J$3:$J2903))-1)*360/28</f>
        <v>0.10870794921864459</v>
      </c>
    </row>
    <row r="2904" spans="20:33" x14ac:dyDescent="0.25">
      <c r="T2904" s="4">
        <f t="shared" si="470"/>
        <v>0.11244999999999999</v>
      </c>
      <c r="U2904" s="55">
        <f t="shared" si="461"/>
        <v>0</v>
      </c>
      <c r="V2904" s="55">
        <f t="shared" si="462"/>
        <v>0</v>
      </c>
      <c r="Y2904" s="55">
        <f t="shared" si="463"/>
        <v>0</v>
      </c>
      <c r="Z2904" s="55">
        <f t="shared" si="464"/>
        <v>0</v>
      </c>
      <c r="AA2904" s="55">
        <f t="shared" si="465"/>
        <v>9108916.2369551975</v>
      </c>
      <c r="AB2904" s="55">
        <f t="shared" si="466"/>
        <v>-9712254.5492930785</v>
      </c>
      <c r="AC2904" s="55">
        <f t="shared" si="467"/>
        <v>-603338.31233788095</v>
      </c>
      <c r="AD2904" s="55">
        <f t="shared" si="468"/>
        <v>0</v>
      </c>
      <c r="AE2904" s="14">
        <f t="shared" si="469"/>
        <v>1</v>
      </c>
      <c r="AF2904" s="14">
        <f>PRODUCT($AE$3:$AE2904)</f>
        <v>1.549318229084294</v>
      </c>
      <c r="AG2904" s="120">
        <f>(POWER(AF2904,1/COUNTA($J$3:$J2904))-1)*360/28</f>
        <v>0.10870794921864459</v>
      </c>
    </row>
    <row r="2905" spans="20:33" x14ac:dyDescent="0.25">
      <c r="T2905" s="4">
        <f t="shared" si="470"/>
        <v>0.11244999999999999</v>
      </c>
      <c r="U2905" s="55">
        <f t="shared" si="461"/>
        <v>0</v>
      </c>
      <c r="V2905" s="55">
        <f t="shared" si="462"/>
        <v>0</v>
      </c>
      <c r="Y2905" s="55">
        <f t="shared" si="463"/>
        <v>0</v>
      </c>
      <c r="Z2905" s="55">
        <f t="shared" si="464"/>
        <v>0</v>
      </c>
      <c r="AA2905" s="55">
        <f t="shared" si="465"/>
        <v>9108916.2369551975</v>
      </c>
      <c r="AB2905" s="55">
        <f t="shared" si="466"/>
        <v>-9712254.5492930785</v>
      </c>
      <c r="AC2905" s="55">
        <f t="shared" si="467"/>
        <v>-603338.31233788095</v>
      </c>
      <c r="AD2905" s="55">
        <f t="shared" si="468"/>
        <v>0</v>
      </c>
      <c r="AE2905" s="14">
        <f t="shared" si="469"/>
        <v>1</v>
      </c>
      <c r="AF2905" s="14">
        <f>PRODUCT($AE$3:$AE2905)</f>
        <v>1.549318229084294</v>
      </c>
      <c r="AG2905" s="120">
        <f>(POWER(AF2905,1/COUNTA($J$3:$J2905))-1)*360/28</f>
        <v>0.10870794921864459</v>
      </c>
    </row>
    <row r="2906" spans="20:33" x14ac:dyDescent="0.25">
      <c r="T2906" s="4">
        <f t="shared" si="470"/>
        <v>0.11244999999999999</v>
      </c>
      <c r="U2906" s="55">
        <f t="shared" si="461"/>
        <v>0</v>
      </c>
      <c r="V2906" s="55">
        <f t="shared" si="462"/>
        <v>0</v>
      </c>
      <c r="Y2906" s="55">
        <f t="shared" si="463"/>
        <v>0</v>
      </c>
      <c r="Z2906" s="55">
        <f t="shared" si="464"/>
        <v>0</v>
      </c>
      <c r="AA2906" s="55">
        <f t="shared" si="465"/>
        <v>9108916.2369551975</v>
      </c>
      <c r="AB2906" s="55">
        <f t="shared" si="466"/>
        <v>-9712254.5492930785</v>
      </c>
      <c r="AC2906" s="55">
        <f t="shared" si="467"/>
        <v>-603338.31233788095</v>
      </c>
      <c r="AD2906" s="55">
        <f t="shared" si="468"/>
        <v>0</v>
      </c>
      <c r="AE2906" s="14">
        <f t="shared" si="469"/>
        <v>1</v>
      </c>
      <c r="AF2906" s="14">
        <f>PRODUCT($AE$3:$AE2906)</f>
        <v>1.549318229084294</v>
      </c>
      <c r="AG2906" s="120">
        <f>(POWER(AF2906,1/COUNTA($J$3:$J2906))-1)*360/28</f>
        <v>0.10870794921864459</v>
      </c>
    </row>
    <row r="2907" spans="20:33" x14ac:dyDescent="0.25">
      <c r="T2907" s="4">
        <f t="shared" si="470"/>
        <v>0.11244999999999999</v>
      </c>
      <c r="U2907" s="55">
        <f t="shared" si="461"/>
        <v>0</v>
      </c>
      <c r="V2907" s="55">
        <f t="shared" si="462"/>
        <v>0</v>
      </c>
      <c r="Y2907" s="55">
        <f t="shared" si="463"/>
        <v>0</v>
      </c>
      <c r="Z2907" s="55">
        <f t="shared" si="464"/>
        <v>0</v>
      </c>
      <c r="AA2907" s="55">
        <f t="shared" si="465"/>
        <v>9108916.2369551975</v>
      </c>
      <c r="AB2907" s="55">
        <f t="shared" si="466"/>
        <v>-9712254.5492930785</v>
      </c>
      <c r="AC2907" s="55">
        <f t="shared" si="467"/>
        <v>-603338.31233788095</v>
      </c>
      <c r="AD2907" s="55">
        <f t="shared" si="468"/>
        <v>0</v>
      </c>
      <c r="AE2907" s="14">
        <f t="shared" si="469"/>
        <v>1</v>
      </c>
      <c r="AF2907" s="14">
        <f>PRODUCT($AE$3:$AE2907)</f>
        <v>1.549318229084294</v>
      </c>
      <c r="AG2907" s="120">
        <f>(POWER(AF2907,1/COUNTA($J$3:$J2907))-1)*360/28</f>
        <v>0.10870794921864459</v>
      </c>
    </row>
    <row r="2908" spans="20:33" x14ac:dyDescent="0.25">
      <c r="T2908" s="4">
        <f t="shared" si="470"/>
        <v>0.11244999999999999</v>
      </c>
      <c r="U2908" s="55">
        <f t="shared" si="461"/>
        <v>0</v>
      </c>
      <c r="V2908" s="55">
        <f t="shared" si="462"/>
        <v>0</v>
      </c>
      <c r="Y2908" s="55">
        <f t="shared" si="463"/>
        <v>0</v>
      </c>
      <c r="Z2908" s="55">
        <f t="shared" si="464"/>
        <v>0</v>
      </c>
      <c r="AA2908" s="55">
        <f t="shared" si="465"/>
        <v>9108916.2369551975</v>
      </c>
      <c r="AB2908" s="55">
        <f t="shared" si="466"/>
        <v>-9712254.5492930785</v>
      </c>
      <c r="AC2908" s="55">
        <f t="shared" si="467"/>
        <v>-603338.31233788095</v>
      </c>
      <c r="AD2908" s="55">
        <f t="shared" si="468"/>
        <v>0</v>
      </c>
      <c r="AE2908" s="14">
        <f t="shared" si="469"/>
        <v>1</v>
      </c>
      <c r="AF2908" s="14">
        <f>PRODUCT($AE$3:$AE2908)</f>
        <v>1.549318229084294</v>
      </c>
      <c r="AG2908" s="120">
        <f>(POWER(AF2908,1/COUNTA($J$3:$J2908))-1)*360/28</f>
        <v>0.10870794921864459</v>
      </c>
    </row>
    <row r="2909" spans="20:33" x14ac:dyDescent="0.25">
      <c r="T2909" s="4">
        <f t="shared" si="470"/>
        <v>0.11244999999999999</v>
      </c>
      <c r="U2909" s="55">
        <f t="shared" si="461"/>
        <v>0</v>
      </c>
      <c r="V2909" s="55">
        <f t="shared" si="462"/>
        <v>0</v>
      </c>
      <c r="Y2909" s="55">
        <f t="shared" si="463"/>
        <v>0</v>
      </c>
      <c r="Z2909" s="55">
        <f t="shared" si="464"/>
        <v>0</v>
      </c>
      <c r="AA2909" s="55">
        <f t="shared" si="465"/>
        <v>9108916.2369551975</v>
      </c>
      <c r="AB2909" s="55">
        <f t="shared" si="466"/>
        <v>-9712254.5492930785</v>
      </c>
      <c r="AC2909" s="55">
        <f t="shared" si="467"/>
        <v>-603338.31233788095</v>
      </c>
      <c r="AD2909" s="55">
        <f t="shared" si="468"/>
        <v>0</v>
      </c>
      <c r="AE2909" s="14">
        <f t="shared" si="469"/>
        <v>1</v>
      </c>
      <c r="AF2909" s="14">
        <f>PRODUCT($AE$3:$AE2909)</f>
        <v>1.549318229084294</v>
      </c>
      <c r="AG2909" s="120">
        <f>(POWER(AF2909,1/COUNTA($J$3:$J2909))-1)*360/28</f>
        <v>0.10870794921864459</v>
      </c>
    </row>
    <row r="2910" spans="20:33" x14ac:dyDescent="0.25">
      <c r="T2910" s="4">
        <f t="shared" si="470"/>
        <v>0.11244999999999999</v>
      </c>
      <c r="U2910" s="55">
        <f t="shared" si="461"/>
        <v>0</v>
      </c>
      <c r="V2910" s="55">
        <f t="shared" si="462"/>
        <v>0</v>
      </c>
      <c r="Y2910" s="55">
        <f t="shared" si="463"/>
        <v>0</v>
      </c>
      <c r="Z2910" s="55">
        <f t="shared" si="464"/>
        <v>0</v>
      </c>
      <c r="AA2910" s="55">
        <f t="shared" si="465"/>
        <v>9108916.2369551975</v>
      </c>
      <c r="AB2910" s="55">
        <f t="shared" si="466"/>
        <v>-9712254.5492930785</v>
      </c>
      <c r="AC2910" s="55">
        <f t="shared" si="467"/>
        <v>-603338.31233788095</v>
      </c>
      <c r="AD2910" s="55">
        <f t="shared" si="468"/>
        <v>0</v>
      </c>
      <c r="AE2910" s="14">
        <f t="shared" si="469"/>
        <v>1</v>
      </c>
      <c r="AF2910" s="14">
        <f>PRODUCT($AE$3:$AE2910)</f>
        <v>1.549318229084294</v>
      </c>
      <c r="AG2910" s="120">
        <f>(POWER(AF2910,1/COUNTA($J$3:$J2910))-1)*360/28</f>
        <v>0.10870794921864459</v>
      </c>
    </row>
    <row r="2911" spans="20:33" x14ac:dyDescent="0.25">
      <c r="T2911" s="4">
        <f t="shared" si="470"/>
        <v>0.11244999999999999</v>
      </c>
      <c r="U2911" s="55">
        <f t="shared" si="461"/>
        <v>0</v>
      </c>
      <c r="V2911" s="55">
        <f t="shared" si="462"/>
        <v>0</v>
      </c>
      <c r="Y2911" s="55">
        <f t="shared" si="463"/>
        <v>0</v>
      </c>
      <c r="Z2911" s="55">
        <f t="shared" si="464"/>
        <v>0</v>
      </c>
      <c r="AA2911" s="55">
        <f t="shared" si="465"/>
        <v>9108916.2369551975</v>
      </c>
      <c r="AB2911" s="55">
        <f t="shared" si="466"/>
        <v>-9712254.5492930785</v>
      </c>
      <c r="AC2911" s="55">
        <f t="shared" si="467"/>
        <v>-603338.31233788095</v>
      </c>
      <c r="AD2911" s="55">
        <f t="shared" si="468"/>
        <v>0</v>
      </c>
      <c r="AE2911" s="14">
        <f t="shared" si="469"/>
        <v>1</v>
      </c>
      <c r="AF2911" s="14">
        <f>PRODUCT($AE$3:$AE2911)</f>
        <v>1.549318229084294</v>
      </c>
      <c r="AG2911" s="120">
        <f>(POWER(AF2911,1/COUNTA($J$3:$J2911))-1)*360/28</f>
        <v>0.10870794921864459</v>
      </c>
    </row>
    <row r="2912" spans="20:33" x14ac:dyDescent="0.25">
      <c r="T2912" s="4">
        <f t="shared" si="470"/>
        <v>0.11244999999999999</v>
      </c>
      <c r="U2912" s="55">
        <f t="shared" si="461"/>
        <v>0</v>
      </c>
      <c r="V2912" s="55">
        <f t="shared" si="462"/>
        <v>0</v>
      </c>
      <c r="Y2912" s="55">
        <f t="shared" si="463"/>
        <v>0</v>
      </c>
      <c r="Z2912" s="55">
        <f t="shared" si="464"/>
        <v>0</v>
      </c>
      <c r="AA2912" s="55">
        <f t="shared" si="465"/>
        <v>9108916.2369551975</v>
      </c>
      <c r="AB2912" s="55">
        <f t="shared" si="466"/>
        <v>-9712254.5492930785</v>
      </c>
      <c r="AC2912" s="55">
        <f t="shared" si="467"/>
        <v>-603338.31233788095</v>
      </c>
      <c r="AD2912" s="55">
        <f t="shared" si="468"/>
        <v>0</v>
      </c>
      <c r="AE2912" s="14">
        <f t="shared" si="469"/>
        <v>1</v>
      </c>
      <c r="AF2912" s="14">
        <f>PRODUCT($AE$3:$AE2912)</f>
        <v>1.549318229084294</v>
      </c>
      <c r="AG2912" s="120">
        <f>(POWER(AF2912,1/COUNTA($J$3:$J2912))-1)*360/28</f>
        <v>0.10870794921864459</v>
      </c>
    </row>
    <row r="2913" spans="20:33" x14ac:dyDescent="0.25">
      <c r="T2913" s="4">
        <f t="shared" si="470"/>
        <v>0.11244999999999999</v>
      </c>
      <c r="U2913" s="55">
        <f t="shared" si="461"/>
        <v>0</v>
      </c>
      <c r="V2913" s="55">
        <f t="shared" si="462"/>
        <v>0</v>
      </c>
      <c r="Y2913" s="55">
        <f t="shared" si="463"/>
        <v>0</v>
      </c>
      <c r="Z2913" s="55">
        <f t="shared" si="464"/>
        <v>0</v>
      </c>
      <c r="AA2913" s="55">
        <f t="shared" si="465"/>
        <v>9108916.2369551975</v>
      </c>
      <c r="AB2913" s="55">
        <f t="shared" si="466"/>
        <v>-9712254.5492930785</v>
      </c>
      <c r="AC2913" s="55">
        <f t="shared" si="467"/>
        <v>-603338.31233788095</v>
      </c>
      <c r="AD2913" s="55">
        <f t="shared" si="468"/>
        <v>0</v>
      </c>
      <c r="AE2913" s="14">
        <f t="shared" si="469"/>
        <v>1</v>
      </c>
      <c r="AF2913" s="14">
        <f>PRODUCT($AE$3:$AE2913)</f>
        <v>1.549318229084294</v>
      </c>
      <c r="AG2913" s="120">
        <f>(POWER(AF2913,1/COUNTA($J$3:$J2913))-1)*360/28</f>
        <v>0.10870794921864459</v>
      </c>
    </row>
    <row r="2914" spans="20:33" x14ac:dyDescent="0.25">
      <c r="T2914" s="4">
        <f t="shared" si="470"/>
        <v>0.11244999999999999</v>
      </c>
      <c r="U2914" s="55">
        <f t="shared" ref="U2914:U2977" si="471">(-1*S2914)*T2914*Q2914/360</f>
        <v>0</v>
      </c>
      <c r="V2914" s="55">
        <f t="shared" ref="V2914:V2977" si="472">+N2914+U2914</f>
        <v>0</v>
      </c>
      <c r="Y2914" s="55">
        <f t="shared" ref="Y2914:Y2977" si="473">+P2914*X2914</f>
        <v>0</v>
      </c>
      <c r="Z2914" s="55">
        <f t="shared" ref="Z2914:Z2977" si="474">+S2914*$Z$2*$Q2914/360</f>
        <v>0</v>
      </c>
      <c r="AA2914" s="55">
        <f t="shared" ref="AA2914:AA2977" si="475">+AA2913*(1+$Z$2*$Q2914/360)+Z2914</f>
        <v>9108916.2369551975</v>
      </c>
      <c r="AB2914" s="55">
        <f t="shared" ref="AB2914:AB2977" si="476">+AB2913*(1+$W2914*$Q2914/360)+O2914</f>
        <v>-9712254.5492930785</v>
      </c>
      <c r="AC2914" s="55">
        <f t="shared" ref="AC2914:AC2977" si="477">+AA2914+AB2914</f>
        <v>-603338.31233788095</v>
      </c>
      <c r="AD2914" s="55">
        <f t="shared" ref="AD2914:AD2977" si="478">+AC2914*X2914</f>
        <v>0</v>
      </c>
      <c r="AE2914" s="14">
        <f t="shared" ref="AE2914:AE2977" si="479">+(1+W2914*Q2914/360)</f>
        <v>1</v>
      </c>
      <c r="AF2914" s="14">
        <f>PRODUCT($AE$3:$AE2914)</f>
        <v>1.549318229084294</v>
      </c>
      <c r="AG2914" s="120">
        <f>(POWER(AF2914,1/COUNTA($J$3:$J2914))-1)*360/28</f>
        <v>0.10870794921864459</v>
      </c>
    </row>
    <row r="2915" spans="20:33" x14ac:dyDescent="0.25">
      <c r="T2915" s="4">
        <f t="shared" si="470"/>
        <v>0.11244999999999999</v>
      </c>
      <c r="U2915" s="55">
        <f t="shared" si="471"/>
        <v>0</v>
      </c>
      <c r="V2915" s="55">
        <f t="shared" si="472"/>
        <v>0</v>
      </c>
      <c r="Y2915" s="55">
        <f t="shared" si="473"/>
        <v>0</v>
      </c>
      <c r="Z2915" s="55">
        <f t="shared" si="474"/>
        <v>0</v>
      </c>
      <c r="AA2915" s="55">
        <f t="shared" si="475"/>
        <v>9108916.2369551975</v>
      </c>
      <c r="AB2915" s="55">
        <f t="shared" si="476"/>
        <v>-9712254.5492930785</v>
      </c>
      <c r="AC2915" s="55">
        <f t="shared" si="477"/>
        <v>-603338.31233788095</v>
      </c>
      <c r="AD2915" s="55">
        <f t="shared" si="478"/>
        <v>0</v>
      </c>
      <c r="AE2915" s="14">
        <f t="shared" si="479"/>
        <v>1</v>
      </c>
      <c r="AF2915" s="14">
        <f>PRODUCT($AE$3:$AE2915)</f>
        <v>1.549318229084294</v>
      </c>
      <c r="AG2915" s="120">
        <f>(POWER(AF2915,1/COUNTA($J$3:$J2915))-1)*360/28</f>
        <v>0.10870794921864459</v>
      </c>
    </row>
    <row r="2916" spans="20:33" x14ac:dyDescent="0.25">
      <c r="T2916" s="4">
        <f t="shared" si="470"/>
        <v>0.11244999999999999</v>
      </c>
      <c r="U2916" s="55">
        <f t="shared" si="471"/>
        <v>0</v>
      </c>
      <c r="V2916" s="55">
        <f t="shared" si="472"/>
        <v>0</v>
      </c>
      <c r="Y2916" s="55">
        <f t="shared" si="473"/>
        <v>0</v>
      </c>
      <c r="Z2916" s="55">
        <f t="shared" si="474"/>
        <v>0</v>
      </c>
      <c r="AA2916" s="55">
        <f t="shared" si="475"/>
        <v>9108916.2369551975</v>
      </c>
      <c r="AB2916" s="55">
        <f t="shared" si="476"/>
        <v>-9712254.5492930785</v>
      </c>
      <c r="AC2916" s="55">
        <f t="shared" si="477"/>
        <v>-603338.31233788095</v>
      </c>
      <c r="AD2916" s="55">
        <f t="shared" si="478"/>
        <v>0</v>
      </c>
      <c r="AE2916" s="14">
        <f t="shared" si="479"/>
        <v>1</v>
      </c>
      <c r="AF2916" s="14">
        <f>PRODUCT($AE$3:$AE2916)</f>
        <v>1.549318229084294</v>
      </c>
      <c r="AG2916" s="120">
        <f>(POWER(AF2916,1/COUNTA($J$3:$J2916))-1)*360/28</f>
        <v>0.10870794921864459</v>
      </c>
    </row>
    <row r="2917" spans="20:33" x14ac:dyDescent="0.25">
      <c r="T2917" s="4">
        <f t="shared" si="470"/>
        <v>0.11244999999999999</v>
      </c>
      <c r="U2917" s="55">
        <f t="shared" si="471"/>
        <v>0</v>
      </c>
      <c r="V2917" s="55">
        <f t="shared" si="472"/>
        <v>0</v>
      </c>
      <c r="Y2917" s="55">
        <f t="shared" si="473"/>
        <v>0</v>
      </c>
      <c r="Z2917" s="55">
        <f t="shared" si="474"/>
        <v>0</v>
      </c>
      <c r="AA2917" s="55">
        <f t="shared" si="475"/>
        <v>9108916.2369551975</v>
      </c>
      <c r="AB2917" s="55">
        <f t="shared" si="476"/>
        <v>-9712254.5492930785</v>
      </c>
      <c r="AC2917" s="55">
        <f t="shared" si="477"/>
        <v>-603338.31233788095</v>
      </c>
      <c r="AD2917" s="55">
        <f t="shared" si="478"/>
        <v>0</v>
      </c>
      <c r="AE2917" s="14">
        <f t="shared" si="479"/>
        <v>1</v>
      </c>
      <c r="AF2917" s="14">
        <f>PRODUCT($AE$3:$AE2917)</f>
        <v>1.549318229084294</v>
      </c>
      <c r="AG2917" s="120">
        <f>(POWER(AF2917,1/COUNTA($J$3:$J2917))-1)*360/28</f>
        <v>0.10870794921864459</v>
      </c>
    </row>
    <row r="2918" spans="20:33" x14ac:dyDescent="0.25">
      <c r="T2918" s="4">
        <f t="shared" si="470"/>
        <v>0.11244999999999999</v>
      </c>
      <c r="U2918" s="55">
        <f t="shared" si="471"/>
        <v>0</v>
      </c>
      <c r="V2918" s="55">
        <f t="shared" si="472"/>
        <v>0</v>
      </c>
      <c r="Y2918" s="55">
        <f t="shared" si="473"/>
        <v>0</v>
      </c>
      <c r="Z2918" s="55">
        <f t="shared" si="474"/>
        <v>0</v>
      </c>
      <c r="AA2918" s="55">
        <f t="shared" si="475"/>
        <v>9108916.2369551975</v>
      </c>
      <c r="AB2918" s="55">
        <f t="shared" si="476"/>
        <v>-9712254.5492930785</v>
      </c>
      <c r="AC2918" s="55">
        <f t="shared" si="477"/>
        <v>-603338.31233788095</v>
      </c>
      <c r="AD2918" s="55">
        <f t="shared" si="478"/>
        <v>0</v>
      </c>
      <c r="AE2918" s="14">
        <f t="shared" si="479"/>
        <v>1</v>
      </c>
      <c r="AF2918" s="14">
        <f>PRODUCT($AE$3:$AE2918)</f>
        <v>1.549318229084294</v>
      </c>
      <c r="AG2918" s="120">
        <f>(POWER(AF2918,1/COUNTA($J$3:$J2918))-1)*360/28</f>
        <v>0.10870794921864459</v>
      </c>
    </row>
    <row r="2919" spans="20:33" x14ac:dyDescent="0.25">
      <c r="T2919" s="4">
        <f t="shared" si="470"/>
        <v>0.11244999999999999</v>
      </c>
      <c r="U2919" s="55">
        <f t="shared" si="471"/>
        <v>0</v>
      </c>
      <c r="V2919" s="55">
        <f t="shared" si="472"/>
        <v>0</v>
      </c>
      <c r="Y2919" s="55">
        <f t="shared" si="473"/>
        <v>0</v>
      </c>
      <c r="Z2919" s="55">
        <f t="shared" si="474"/>
        <v>0</v>
      </c>
      <c r="AA2919" s="55">
        <f t="shared" si="475"/>
        <v>9108916.2369551975</v>
      </c>
      <c r="AB2919" s="55">
        <f t="shared" si="476"/>
        <v>-9712254.5492930785</v>
      </c>
      <c r="AC2919" s="55">
        <f t="shared" si="477"/>
        <v>-603338.31233788095</v>
      </c>
      <c r="AD2919" s="55">
        <f t="shared" si="478"/>
        <v>0</v>
      </c>
      <c r="AE2919" s="14">
        <f t="shared" si="479"/>
        <v>1</v>
      </c>
      <c r="AF2919" s="14">
        <f>PRODUCT($AE$3:$AE2919)</f>
        <v>1.549318229084294</v>
      </c>
      <c r="AG2919" s="120">
        <f>(POWER(AF2919,1/COUNTA($J$3:$J2919))-1)*360/28</f>
        <v>0.10870794921864459</v>
      </c>
    </row>
    <row r="2920" spans="20:33" x14ac:dyDescent="0.25">
      <c r="T2920" s="4">
        <f t="shared" si="470"/>
        <v>0.11244999999999999</v>
      </c>
      <c r="U2920" s="55">
        <f t="shared" si="471"/>
        <v>0</v>
      </c>
      <c r="V2920" s="55">
        <f t="shared" si="472"/>
        <v>0</v>
      </c>
      <c r="Y2920" s="55">
        <f t="shared" si="473"/>
        <v>0</v>
      </c>
      <c r="Z2920" s="55">
        <f t="shared" si="474"/>
        <v>0</v>
      </c>
      <c r="AA2920" s="55">
        <f t="shared" si="475"/>
        <v>9108916.2369551975</v>
      </c>
      <c r="AB2920" s="55">
        <f t="shared" si="476"/>
        <v>-9712254.5492930785</v>
      </c>
      <c r="AC2920" s="55">
        <f t="shared" si="477"/>
        <v>-603338.31233788095</v>
      </c>
      <c r="AD2920" s="55">
        <f t="shared" si="478"/>
        <v>0</v>
      </c>
      <c r="AE2920" s="14">
        <f t="shared" si="479"/>
        <v>1</v>
      </c>
      <c r="AF2920" s="14">
        <f>PRODUCT($AE$3:$AE2920)</f>
        <v>1.549318229084294</v>
      </c>
      <c r="AG2920" s="120">
        <f>(POWER(AF2920,1/COUNTA($J$3:$J2920))-1)*360/28</f>
        <v>0.10870794921864459</v>
      </c>
    </row>
    <row r="2921" spans="20:33" x14ac:dyDescent="0.25">
      <c r="T2921" s="4">
        <f t="shared" si="470"/>
        <v>0.11244999999999999</v>
      </c>
      <c r="U2921" s="55">
        <f t="shared" si="471"/>
        <v>0</v>
      </c>
      <c r="V2921" s="55">
        <f t="shared" si="472"/>
        <v>0</v>
      </c>
      <c r="Y2921" s="55">
        <f t="shared" si="473"/>
        <v>0</v>
      </c>
      <c r="Z2921" s="55">
        <f t="shared" si="474"/>
        <v>0</v>
      </c>
      <c r="AA2921" s="55">
        <f t="shared" si="475"/>
        <v>9108916.2369551975</v>
      </c>
      <c r="AB2921" s="55">
        <f t="shared" si="476"/>
        <v>-9712254.5492930785</v>
      </c>
      <c r="AC2921" s="55">
        <f t="shared" si="477"/>
        <v>-603338.31233788095</v>
      </c>
      <c r="AD2921" s="55">
        <f t="shared" si="478"/>
        <v>0</v>
      </c>
      <c r="AE2921" s="14">
        <f t="shared" si="479"/>
        <v>1</v>
      </c>
      <c r="AF2921" s="14">
        <f>PRODUCT($AE$3:$AE2921)</f>
        <v>1.549318229084294</v>
      </c>
      <c r="AG2921" s="120">
        <f>(POWER(AF2921,1/COUNTA($J$3:$J2921))-1)*360/28</f>
        <v>0.10870794921864459</v>
      </c>
    </row>
    <row r="2922" spans="20:33" x14ac:dyDescent="0.25">
      <c r="T2922" s="4">
        <f t="shared" si="470"/>
        <v>0.11244999999999999</v>
      </c>
      <c r="U2922" s="55">
        <f t="shared" si="471"/>
        <v>0</v>
      </c>
      <c r="V2922" s="55">
        <f t="shared" si="472"/>
        <v>0</v>
      </c>
      <c r="Y2922" s="55">
        <f t="shared" si="473"/>
        <v>0</v>
      </c>
      <c r="Z2922" s="55">
        <f t="shared" si="474"/>
        <v>0</v>
      </c>
      <c r="AA2922" s="55">
        <f t="shared" si="475"/>
        <v>9108916.2369551975</v>
      </c>
      <c r="AB2922" s="55">
        <f t="shared" si="476"/>
        <v>-9712254.5492930785</v>
      </c>
      <c r="AC2922" s="55">
        <f t="shared" si="477"/>
        <v>-603338.31233788095</v>
      </c>
      <c r="AD2922" s="55">
        <f t="shared" si="478"/>
        <v>0</v>
      </c>
      <c r="AE2922" s="14">
        <f t="shared" si="479"/>
        <v>1</v>
      </c>
      <c r="AF2922" s="14">
        <f>PRODUCT($AE$3:$AE2922)</f>
        <v>1.549318229084294</v>
      </c>
      <c r="AG2922" s="120">
        <f>(POWER(AF2922,1/COUNTA($J$3:$J2922))-1)*360/28</f>
        <v>0.10870794921864459</v>
      </c>
    </row>
    <row r="2923" spans="20:33" x14ac:dyDescent="0.25">
      <c r="T2923" s="4">
        <f t="shared" si="470"/>
        <v>0.11244999999999999</v>
      </c>
      <c r="U2923" s="55">
        <f t="shared" si="471"/>
        <v>0</v>
      </c>
      <c r="V2923" s="55">
        <f t="shared" si="472"/>
        <v>0</v>
      </c>
      <c r="Y2923" s="55">
        <f t="shared" si="473"/>
        <v>0</v>
      </c>
      <c r="Z2923" s="55">
        <f t="shared" si="474"/>
        <v>0</v>
      </c>
      <c r="AA2923" s="55">
        <f t="shared" si="475"/>
        <v>9108916.2369551975</v>
      </c>
      <c r="AB2923" s="55">
        <f t="shared" si="476"/>
        <v>-9712254.5492930785</v>
      </c>
      <c r="AC2923" s="55">
        <f t="shared" si="477"/>
        <v>-603338.31233788095</v>
      </c>
      <c r="AD2923" s="55">
        <f t="shared" si="478"/>
        <v>0</v>
      </c>
      <c r="AE2923" s="14">
        <f t="shared" si="479"/>
        <v>1</v>
      </c>
      <c r="AF2923" s="14">
        <f>PRODUCT($AE$3:$AE2923)</f>
        <v>1.549318229084294</v>
      </c>
      <c r="AG2923" s="120">
        <f>(POWER(AF2923,1/COUNTA($J$3:$J2923))-1)*360/28</f>
        <v>0.10870794921864459</v>
      </c>
    </row>
    <row r="2924" spans="20:33" x14ac:dyDescent="0.25">
      <c r="T2924" s="4">
        <f t="shared" si="470"/>
        <v>0.11244999999999999</v>
      </c>
      <c r="U2924" s="55">
        <f t="shared" si="471"/>
        <v>0</v>
      </c>
      <c r="V2924" s="55">
        <f t="shared" si="472"/>
        <v>0</v>
      </c>
      <c r="Y2924" s="55">
        <f t="shared" si="473"/>
        <v>0</v>
      </c>
      <c r="Z2924" s="55">
        <f t="shared" si="474"/>
        <v>0</v>
      </c>
      <c r="AA2924" s="55">
        <f t="shared" si="475"/>
        <v>9108916.2369551975</v>
      </c>
      <c r="AB2924" s="55">
        <f t="shared" si="476"/>
        <v>-9712254.5492930785</v>
      </c>
      <c r="AC2924" s="55">
        <f t="shared" si="477"/>
        <v>-603338.31233788095</v>
      </c>
      <c r="AD2924" s="55">
        <f t="shared" si="478"/>
        <v>0</v>
      </c>
      <c r="AE2924" s="14">
        <f t="shared" si="479"/>
        <v>1</v>
      </c>
      <c r="AF2924" s="14">
        <f>PRODUCT($AE$3:$AE2924)</f>
        <v>1.549318229084294</v>
      </c>
      <c r="AG2924" s="120">
        <f>(POWER(AF2924,1/COUNTA($J$3:$J2924))-1)*360/28</f>
        <v>0.10870794921864459</v>
      </c>
    </row>
    <row r="2925" spans="20:33" x14ac:dyDescent="0.25">
      <c r="T2925" s="4">
        <f t="shared" si="470"/>
        <v>0.11244999999999999</v>
      </c>
      <c r="U2925" s="55">
        <f t="shared" si="471"/>
        <v>0</v>
      </c>
      <c r="V2925" s="55">
        <f t="shared" si="472"/>
        <v>0</v>
      </c>
      <c r="Y2925" s="55">
        <f t="shared" si="473"/>
        <v>0</v>
      </c>
      <c r="Z2925" s="55">
        <f t="shared" si="474"/>
        <v>0</v>
      </c>
      <c r="AA2925" s="55">
        <f t="shared" si="475"/>
        <v>9108916.2369551975</v>
      </c>
      <c r="AB2925" s="55">
        <f t="shared" si="476"/>
        <v>-9712254.5492930785</v>
      </c>
      <c r="AC2925" s="55">
        <f t="shared" si="477"/>
        <v>-603338.31233788095</v>
      </c>
      <c r="AD2925" s="55">
        <f t="shared" si="478"/>
        <v>0</v>
      </c>
      <c r="AE2925" s="14">
        <f t="shared" si="479"/>
        <v>1</v>
      </c>
      <c r="AF2925" s="14">
        <f>PRODUCT($AE$3:$AE2925)</f>
        <v>1.549318229084294</v>
      </c>
      <c r="AG2925" s="120">
        <f>(POWER(AF2925,1/COUNTA($J$3:$J2925))-1)*360/28</f>
        <v>0.10870794921864459</v>
      </c>
    </row>
    <row r="2926" spans="20:33" x14ac:dyDescent="0.25">
      <c r="T2926" s="4">
        <f t="shared" si="470"/>
        <v>0.11244999999999999</v>
      </c>
      <c r="U2926" s="55">
        <f t="shared" si="471"/>
        <v>0</v>
      </c>
      <c r="V2926" s="55">
        <f t="shared" si="472"/>
        <v>0</v>
      </c>
      <c r="Y2926" s="55">
        <f t="shared" si="473"/>
        <v>0</v>
      </c>
      <c r="Z2926" s="55">
        <f t="shared" si="474"/>
        <v>0</v>
      </c>
      <c r="AA2926" s="55">
        <f t="shared" si="475"/>
        <v>9108916.2369551975</v>
      </c>
      <c r="AB2926" s="55">
        <f t="shared" si="476"/>
        <v>-9712254.5492930785</v>
      </c>
      <c r="AC2926" s="55">
        <f t="shared" si="477"/>
        <v>-603338.31233788095</v>
      </c>
      <c r="AD2926" s="55">
        <f t="shared" si="478"/>
        <v>0</v>
      </c>
      <c r="AE2926" s="14">
        <f t="shared" si="479"/>
        <v>1</v>
      </c>
      <c r="AF2926" s="14">
        <f>PRODUCT($AE$3:$AE2926)</f>
        <v>1.549318229084294</v>
      </c>
      <c r="AG2926" s="120">
        <f>(POWER(AF2926,1/COUNTA($J$3:$J2926))-1)*360/28</f>
        <v>0.10870794921864459</v>
      </c>
    </row>
    <row r="2927" spans="20:33" x14ac:dyDescent="0.25">
      <c r="T2927" s="4">
        <f t="shared" si="470"/>
        <v>0.11244999999999999</v>
      </c>
      <c r="U2927" s="55">
        <f t="shared" si="471"/>
        <v>0</v>
      </c>
      <c r="V2927" s="55">
        <f t="shared" si="472"/>
        <v>0</v>
      </c>
      <c r="Y2927" s="55">
        <f t="shared" si="473"/>
        <v>0</v>
      </c>
      <c r="Z2927" s="55">
        <f t="shared" si="474"/>
        <v>0</v>
      </c>
      <c r="AA2927" s="55">
        <f t="shared" si="475"/>
        <v>9108916.2369551975</v>
      </c>
      <c r="AB2927" s="55">
        <f t="shared" si="476"/>
        <v>-9712254.5492930785</v>
      </c>
      <c r="AC2927" s="55">
        <f t="shared" si="477"/>
        <v>-603338.31233788095</v>
      </c>
      <c r="AD2927" s="55">
        <f t="shared" si="478"/>
        <v>0</v>
      </c>
      <c r="AE2927" s="14">
        <f t="shared" si="479"/>
        <v>1</v>
      </c>
      <c r="AF2927" s="14">
        <f>PRODUCT($AE$3:$AE2927)</f>
        <v>1.549318229084294</v>
      </c>
      <c r="AG2927" s="120">
        <f>(POWER(AF2927,1/COUNTA($J$3:$J2927))-1)*360/28</f>
        <v>0.10870794921864459</v>
      </c>
    </row>
    <row r="2928" spans="20:33" x14ac:dyDescent="0.25">
      <c r="T2928" s="4">
        <f t="shared" si="470"/>
        <v>0.11244999999999999</v>
      </c>
      <c r="U2928" s="55">
        <f t="shared" si="471"/>
        <v>0</v>
      </c>
      <c r="V2928" s="55">
        <f t="shared" si="472"/>
        <v>0</v>
      </c>
      <c r="Y2928" s="55">
        <f t="shared" si="473"/>
        <v>0</v>
      </c>
      <c r="Z2928" s="55">
        <f t="shared" si="474"/>
        <v>0</v>
      </c>
      <c r="AA2928" s="55">
        <f t="shared" si="475"/>
        <v>9108916.2369551975</v>
      </c>
      <c r="AB2928" s="55">
        <f t="shared" si="476"/>
        <v>-9712254.5492930785</v>
      </c>
      <c r="AC2928" s="55">
        <f t="shared" si="477"/>
        <v>-603338.31233788095</v>
      </c>
      <c r="AD2928" s="55">
        <f t="shared" si="478"/>
        <v>0</v>
      </c>
      <c r="AE2928" s="14">
        <f t="shared" si="479"/>
        <v>1</v>
      </c>
      <c r="AF2928" s="14">
        <f>PRODUCT($AE$3:$AE2928)</f>
        <v>1.549318229084294</v>
      </c>
      <c r="AG2928" s="120">
        <f>(POWER(AF2928,1/COUNTA($J$3:$J2928))-1)*360/28</f>
        <v>0.10870794921864459</v>
      </c>
    </row>
    <row r="2929" spans="20:33" x14ac:dyDescent="0.25">
      <c r="T2929" s="4">
        <f t="shared" si="470"/>
        <v>0.11244999999999999</v>
      </c>
      <c r="U2929" s="55">
        <f t="shared" si="471"/>
        <v>0</v>
      </c>
      <c r="V2929" s="55">
        <f t="shared" si="472"/>
        <v>0</v>
      </c>
      <c r="Y2929" s="55">
        <f t="shared" si="473"/>
        <v>0</v>
      </c>
      <c r="Z2929" s="55">
        <f t="shared" si="474"/>
        <v>0</v>
      </c>
      <c r="AA2929" s="55">
        <f t="shared" si="475"/>
        <v>9108916.2369551975</v>
      </c>
      <c r="AB2929" s="55">
        <f t="shared" si="476"/>
        <v>-9712254.5492930785</v>
      </c>
      <c r="AC2929" s="55">
        <f t="shared" si="477"/>
        <v>-603338.31233788095</v>
      </c>
      <c r="AD2929" s="55">
        <f t="shared" si="478"/>
        <v>0</v>
      </c>
      <c r="AE2929" s="14">
        <f t="shared" si="479"/>
        <v>1</v>
      </c>
      <c r="AF2929" s="14">
        <f>PRODUCT($AE$3:$AE2929)</f>
        <v>1.549318229084294</v>
      </c>
      <c r="AG2929" s="120">
        <f>(POWER(AF2929,1/COUNTA($J$3:$J2929))-1)*360/28</f>
        <v>0.10870794921864459</v>
      </c>
    </row>
    <row r="2930" spans="20:33" x14ac:dyDescent="0.25">
      <c r="T2930" s="4">
        <f t="shared" si="470"/>
        <v>0.11244999999999999</v>
      </c>
      <c r="U2930" s="55">
        <f t="shared" si="471"/>
        <v>0</v>
      </c>
      <c r="V2930" s="55">
        <f t="shared" si="472"/>
        <v>0</v>
      </c>
      <c r="Y2930" s="55">
        <f t="shared" si="473"/>
        <v>0</v>
      </c>
      <c r="Z2930" s="55">
        <f t="shared" si="474"/>
        <v>0</v>
      </c>
      <c r="AA2930" s="55">
        <f t="shared" si="475"/>
        <v>9108916.2369551975</v>
      </c>
      <c r="AB2930" s="55">
        <f t="shared" si="476"/>
        <v>-9712254.5492930785</v>
      </c>
      <c r="AC2930" s="55">
        <f t="shared" si="477"/>
        <v>-603338.31233788095</v>
      </c>
      <c r="AD2930" s="55">
        <f t="shared" si="478"/>
        <v>0</v>
      </c>
      <c r="AE2930" s="14">
        <f t="shared" si="479"/>
        <v>1</v>
      </c>
      <c r="AF2930" s="14">
        <f>PRODUCT($AE$3:$AE2930)</f>
        <v>1.549318229084294</v>
      </c>
      <c r="AG2930" s="120">
        <f>(POWER(AF2930,1/COUNTA($J$3:$J2930))-1)*360/28</f>
        <v>0.10870794921864459</v>
      </c>
    </row>
    <row r="2931" spans="20:33" x14ac:dyDescent="0.25">
      <c r="T2931" s="4">
        <f t="shared" si="470"/>
        <v>0.11244999999999999</v>
      </c>
      <c r="U2931" s="55">
        <f t="shared" si="471"/>
        <v>0</v>
      </c>
      <c r="V2931" s="55">
        <f t="shared" si="472"/>
        <v>0</v>
      </c>
      <c r="Y2931" s="55">
        <f t="shared" si="473"/>
        <v>0</v>
      </c>
      <c r="Z2931" s="55">
        <f t="shared" si="474"/>
        <v>0</v>
      </c>
      <c r="AA2931" s="55">
        <f t="shared" si="475"/>
        <v>9108916.2369551975</v>
      </c>
      <c r="AB2931" s="55">
        <f t="shared" si="476"/>
        <v>-9712254.5492930785</v>
      </c>
      <c r="AC2931" s="55">
        <f t="shared" si="477"/>
        <v>-603338.31233788095</v>
      </c>
      <c r="AD2931" s="55">
        <f t="shared" si="478"/>
        <v>0</v>
      </c>
      <c r="AE2931" s="14">
        <f t="shared" si="479"/>
        <v>1</v>
      </c>
      <c r="AF2931" s="14">
        <f>PRODUCT($AE$3:$AE2931)</f>
        <v>1.549318229084294</v>
      </c>
      <c r="AG2931" s="120">
        <f>(POWER(AF2931,1/COUNTA($J$3:$J2931))-1)*360/28</f>
        <v>0.10870794921864459</v>
      </c>
    </row>
    <row r="2932" spans="20:33" x14ac:dyDescent="0.25">
      <c r="T2932" s="4">
        <f t="shared" si="470"/>
        <v>0.11244999999999999</v>
      </c>
      <c r="U2932" s="55">
        <f t="shared" si="471"/>
        <v>0</v>
      </c>
      <c r="V2932" s="55">
        <f t="shared" si="472"/>
        <v>0</v>
      </c>
      <c r="Y2932" s="55">
        <f t="shared" si="473"/>
        <v>0</v>
      </c>
      <c r="Z2932" s="55">
        <f t="shared" si="474"/>
        <v>0</v>
      </c>
      <c r="AA2932" s="55">
        <f t="shared" si="475"/>
        <v>9108916.2369551975</v>
      </c>
      <c r="AB2932" s="55">
        <f t="shared" si="476"/>
        <v>-9712254.5492930785</v>
      </c>
      <c r="AC2932" s="55">
        <f t="shared" si="477"/>
        <v>-603338.31233788095</v>
      </c>
      <c r="AD2932" s="55">
        <f t="shared" si="478"/>
        <v>0</v>
      </c>
      <c r="AE2932" s="14">
        <f t="shared" si="479"/>
        <v>1</v>
      </c>
      <c r="AF2932" s="14">
        <f>PRODUCT($AE$3:$AE2932)</f>
        <v>1.549318229084294</v>
      </c>
      <c r="AG2932" s="120">
        <f>(POWER(AF2932,1/COUNTA($J$3:$J2932))-1)*360/28</f>
        <v>0.10870794921864459</v>
      </c>
    </row>
    <row r="2933" spans="20:33" x14ac:dyDescent="0.25">
      <c r="T2933" s="4">
        <f t="shared" si="470"/>
        <v>0.11244999999999999</v>
      </c>
      <c r="U2933" s="55">
        <f t="shared" si="471"/>
        <v>0</v>
      </c>
      <c r="V2933" s="55">
        <f t="shared" si="472"/>
        <v>0</v>
      </c>
      <c r="Y2933" s="55">
        <f t="shared" si="473"/>
        <v>0</v>
      </c>
      <c r="Z2933" s="55">
        <f t="shared" si="474"/>
        <v>0</v>
      </c>
      <c r="AA2933" s="55">
        <f t="shared" si="475"/>
        <v>9108916.2369551975</v>
      </c>
      <c r="AB2933" s="55">
        <f t="shared" si="476"/>
        <v>-9712254.5492930785</v>
      </c>
      <c r="AC2933" s="55">
        <f t="shared" si="477"/>
        <v>-603338.31233788095</v>
      </c>
      <c r="AD2933" s="55">
        <f t="shared" si="478"/>
        <v>0</v>
      </c>
      <c r="AE2933" s="14">
        <f t="shared" si="479"/>
        <v>1</v>
      </c>
      <c r="AF2933" s="14">
        <f>PRODUCT($AE$3:$AE2933)</f>
        <v>1.549318229084294</v>
      </c>
      <c r="AG2933" s="120">
        <f>(POWER(AF2933,1/COUNTA($J$3:$J2933))-1)*360/28</f>
        <v>0.10870794921864459</v>
      </c>
    </row>
    <row r="2934" spans="20:33" x14ac:dyDescent="0.25">
      <c r="T2934" s="4">
        <f t="shared" si="470"/>
        <v>0.11244999999999999</v>
      </c>
      <c r="U2934" s="55">
        <f t="shared" si="471"/>
        <v>0</v>
      </c>
      <c r="V2934" s="55">
        <f t="shared" si="472"/>
        <v>0</v>
      </c>
      <c r="Y2934" s="55">
        <f t="shared" si="473"/>
        <v>0</v>
      </c>
      <c r="Z2934" s="55">
        <f t="shared" si="474"/>
        <v>0</v>
      </c>
      <c r="AA2934" s="55">
        <f t="shared" si="475"/>
        <v>9108916.2369551975</v>
      </c>
      <c r="AB2934" s="55">
        <f t="shared" si="476"/>
        <v>-9712254.5492930785</v>
      </c>
      <c r="AC2934" s="55">
        <f t="shared" si="477"/>
        <v>-603338.31233788095</v>
      </c>
      <c r="AD2934" s="55">
        <f t="shared" si="478"/>
        <v>0</v>
      </c>
      <c r="AE2934" s="14">
        <f t="shared" si="479"/>
        <v>1</v>
      </c>
      <c r="AF2934" s="14">
        <f>PRODUCT($AE$3:$AE2934)</f>
        <v>1.549318229084294</v>
      </c>
      <c r="AG2934" s="120">
        <f>(POWER(AF2934,1/COUNTA($J$3:$J2934))-1)*360/28</f>
        <v>0.10870794921864459</v>
      </c>
    </row>
    <row r="2935" spans="20:33" x14ac:dyDescent="0.25">
      <c r="T2935" s="4">
        <f t="shared" si="470"/>
        <v>0.11244999999999999</v>
      </c>
      <c r="U2935" s="55">
        <f t="shared" si="471"/>
        <v>0</v>
      </c>
      <c r="V2935" s="55">
        <f t="shared" si="472"/>
        <v>0</v>
      </c>
      <c r="Y2935" s="55">
        <f t="shared" si="473"/>
        <v>0</v>
      </c>
      <c r="Z2935" s="55">
        <f t="shared" si="474"/>
        <v>0</v>
      </c>
      <c r="AA2935" s="55">
        <f t="shared" si="475"/>
        <v>9108916.2369551975</v>
      </c>
      <c r="AB2935" s="55">
        <f t="shared" si="476"/>
        <v>-9712254.5492930785</v>
      </c>
      <c r="AC2935" s="55">
        <f t="shared" si="477"/>
        <v>-603338.31233788095</v>
      </c>
      <c r="AD2935" s="55">
        <f t="shared" si="478"/>
        <v>0</v>
      </c>
      <c r="AE2935" s="14">
        <f t="shared" si="479"/>
        <v>1</v>
      </c>
      <c r="AF2935" s="14">
        <f>PRODUCT($AE$3:$AE2935)</f>
        <v>1.549318229084294</v>
      </c>
      <c r="AG2935" s="120">
        <f>(POWER(AF2935,1/COUNTA($J$3:$J2935))-1)*360/28</f>
        <v>0.10870794921864459</v>
      </c>
    </row>
    <row r="2936" spans="20:33" x14ac:dyDescent="0.25">
      <c r="T2936" s="4">
        <f t="shared" ref="T2936:T2999" si="480">_xlfn.IFNA(INDEX($E$6:$E$24,MATCH($K2936,$C$6:$C$24,1))/100,$D$1/100)</f>
        <v>0.11244999999999999</v>
      </c>
      <c r="U2936" s="55">
        <f t="shared" si="471"/>
        <v>0</v>
      </c>
      <c r="V2936" s="55">
        <f t="shared" si="472"/>
        <v>0</v>
      </c>
      <c r="Y2936" s="55">
        <f t="shared" si="473"/>
        <v>0</v>
      </c>
      <c r="Z2936" s="55">
        <f t="shared" si="474"/>
        <v>0</v>
      </c>
      <c r="AA2936" s="55">
        <f t="shared" si="475"/>
        <v>9108916.2369551975</v>
      </c>
      <c r="AB2936" s="55">
        <f t="shared" si="476"/>
        <v>-9712254.5492930785</v>
      </c>
      <c r="AC2936" s="55">
        <f t="shared" si="477"/>
        <v>-603338.31233788095</v>
      </c>
      <c r="AD2936" s="55">
        <f t="shared" si="478"/>
        <v>0</v>
      </c>
      <c r="AE2936" s="14">
        <f t="shared" si="479"/>
        <v>1</v>
      </c>
      <c r="AF2936" s="14">
        <f>PRODUCT($AE$3:$AE2936)</f>
        <v>1.549318229084294</v>
      </c>
      <c r="AG2936" s="120">
        <f>(POWER(AF2936,1/COUNTA($J$3:$J2936))-1)*360/28</f>
        <v>0.10870794921864459</v>
      </c>
    </row>
    <row r="2937" spans="20:33" x14ac:dyDescent="0.25">
      <c r="T2937" s="4">
        <f t="shared" si="480"/>
        <v>0.11244999999999999</v>
      </c>
      <c r="U2937" s="55">
        <f t="shared" si="471"/>
        <v>0</v>
      </c>
      <c r="V2937" s="55">
        <f t="shared" si="472"/>
        <v>0</v>
      </c>
      <c r="Y2937" s="55">
        <f t="shared" si="473"/>
        <v>0</v>
      </c>
      <c r="Z2937" s="55">
        <f t="shared" si="474"/>
        <v>0</v>
      </c>
      <c r="AA2937" s="55">
        <f t="shared" si="475"/>
        <v>9108916.2369551975</v>
      </c>
      <c r="AB2937" s="55">
        <f t="shared" si="476"/>
        <v>-9712254.5492930785</v>
      </c>
      <c r="AC2937" s="55">
        <f t="shared" si="477"/>
        <v>-603338.31233788095</v>
      </c>
      <c r="AD2937" s="55">
        <f t="shared" si="478"/>
        <v>0</v>
      </c>
      <c r="AE2937" s="14">
        <f t="shared" si="479"/>
        <v>1</v>
      </c>
      <c r="AF2937" s="14">
        <f>PRODUCT($AE$3:$AE2937)</f>
        <v>1.549318229084294</v>
      </c>
      <c r="AG2937" s="120">
        <f>(POWER(AF2937,1/COUNTA($J$3:$J2937))-1)*360/28</f>
        <v>0.10870794921864459</v>
      </c>
    </row>
    <row r="2938" spans="20:33" x14ac:dyDescent="0.25">
      <c r="T2938" s="4">
        <f t="shared" si="480"/>
        <v>0.11244999999999999</v>
      </c>
      <c r="U2938" s="55">
        <f t="shared" si="471"/>
        <v>0</v>
      </c>
      <c r="V2938" s="55">
        <f t="shared" si="472"/>
        <v>0</v>
      </c>
      <c r="Y2938" s="55">
        <f t="shared" si="473"/>
        <v>0</v>
      </c>
      <c r="Z2938" s="55">
        <f t="shared" si="474"/>
        <v>0</v>
      </c>
      <c r="AA2938" s="55">
        <f t="shared" si="475"/>
        <v>9108916.2369551975</v>
      </c>
      <c r="AB2938" s="55">
        <f t="shared" si="476"/>
        <v>-9712254.5492930785</v>
      </c>
      <c r="AC2938" s="55">
        <f t="shared" si="477"/>
        <v>-603338.31233788095</v>
      </c>
      <c r="AD2938" s="55">
        <f t="shared" si="478"/>
        <v>0</v>
      </c>
      <c r="AE2938" s="14">
        <f t="shared" si="479"/>
        <v>1</v>
      </c>
      <c r="AF2938" s="14">
        <f>PRODUCT($AE$3:$AE2938)</f>
        <v>1.549318229084294</v>
      </c>
      <c r="AG2938" s="120">
        <f>(POWER(AF2938,1/COUNTA($J$3:$J2938))-1)*360/28</f>
        <v>0.10870794921864459</v>
      </c>
    </row>
    <row r="2939" spans="20:33" x14ac:dyDescent="0.25">
      <c r="T2939" s="4">
        <f t="shared" si="480"/>
        <v>0.11244999999999999</v>
      </c>
      <c r="U2939" s="55">
        <f t="shared" si="471"/>
        <v>0</v>
      </c>
      <c r="V2939" s="55">
        <f t="shared" si="472"/>
        <v>0</v>
      </c>
      <c r="Y2939" s="55">
        <f t="shared" si="473"/>
        <v>0</v>
      </c>
      <c r="Z2939" s="55">
        <f t="shared" si="474"/>
        <v>0</v>
      </c>
      <c r="AA2939" s="55">
        <f t="shared" si="475"/>
        <v>9108916.2369551975</v>
      </c>
      <c r="AB2939" s="55">
        <f t="shared" si="476"/>
        <v>-9712254.5492930785</v>
      </c>
      <c r="AC2939" s="55">
        <f t="shared" si="477"/>
        <v>-603338.31233788095</v>
      </c>
      <c r="AD2939" s="55">
        <f t="shared" si="478"/>
        <v>0</v>
      </c>
      <c r="AE2939" s="14">
        <f t="shared" si="479"/>
        <v>1</v>
      </c>
      <c r="AF2939" s="14">
        <f>PRODUCT($AE$3:$AE2939)</f>
        <v>1.549318229084294</v>
      </c>
      <c r="AG2939" s="120">
        <f>(POWER(AF2939,1/COUNTA($J$3:$J2939))-1)*360/28</f>
        <v>0.10870794921864459</v>
      </c>
    </row>
    <row r="2940" spans="20:33" x14ac:dyDescent="0.25">
      <c r="T2940" s="4">
        <f t="shared" si="480"/>
        <v>0.11244999999999999</v>
      </c>
      <c r="U2940" s="55">
        <f t="shared" si="471"/>
        <v>0</v>
      </c>
      <c r="V2940" s="55">
        <f t="shared" si="472"/>
        <v>0</v>
      </c>
      <c r="Y2940" s="55">
        <f t="shared" si="473"/>
        <v>0</v>
      </c>
      <c r="Z2940" s="55">
        <f t="shared" si="474"/>
        <v>0</v>
      </c>
      <c r="AA2940" s="55">
        <f t="shared" si="475"/>
        <v>9108916.2369551975</v>
      </c>
      <c r="AB2940" s="55">
        <f t="shared" si="476"/>
        <v>-9712254.5492930785</v>
      </c>
      <c r="AC2940" s="55">
        <f t="shared" si="477"/>
        <v>-603338.31233788095</v>
      </c>
      <c r="AD2940" s="55">
        <f t="shared" si="478"/>
        <v>0</v>
      </c>
      <c r="AE2940" s="14">
        <f t="shared" si="479"/>
        <v>1</v>
      </c>
      <c r="AF2940" s="14">
        <f>PRODUCT($AE$3:$AE2940)</f>
        <v>1.549318229084294</v>
      </c>
      <c r="AG2940" s="120">
        <f>(POWER(AF2940,1/COUNTA($J$3:$J2940))-1)*360/28</f>
        <v>0.10870794921864459</v>
      </c>
    </row>
    <row r="2941" spans="20:33" x14ac:dyDescent="0.25">
      <c r="T2941" s="4">
        <f t="shared" si="480"/>
        <v>0.11244999999999999</v>
      </c>
      <c r="U2941" s="55">
        <f t="shared" si="471"/>
        <v>0</v>
      </c>
      <c r="V2941" s="55">
        <f t="shared" si="472"/>
        <v>0</v>
      </c>
      <c r="Y2941" s="55">
        <f t="shared" si="473"/>
        <v>0</v>
      </c>
      <c r="Z2941" s="55">
        <f t="shared" si="474"/>
        <v>0</v>
      </c>
      <c r="AA2941" s="55">
        <f t="shared" si="475"/>
        <v>9108916.2369551975</v>
      </c>
      <c r="AB2941" s="55">
        <f t="shared" si="476"/>
        <v>-9712254.5492930785</v>
      </c>
      <c r="AC2941" s="55">
        <f t="shared" si="477"/>
        <v>-603338.31233788095</v>
      </c>
      <c r="AD2941" s="55">
        <f t="shared" si="478"/>
        <v>0</v>
      </c>
      <c r="AE2941" s="14">
        <f t="shared" si="479"/>
        <v>1</v>
      </c>
      <c r="AF2941" s="14">
        <f>PRODUCT($AE$3:$AE2941)</f>
        <v>1.549318229084294</v>
      </c>
      <c r="AG2941" s="120">
        <f>(POWER(AF2941,1/COUNTA($J$3:$J2941))-1)*360/28</f>
        <v>0.10870794921864459</v>
      </c>
    </row>
    <row r="2942" spans="20:33" x14ac:dyDescent="0.25">
      <c r="T2942" s="4">
        <f t="shared" si="480"/>
        <v>0.11244999999999999</v>
      </c>
      <c r="U2942" s="55">
        <f t="shared" si="471"/>
        <v>0</v>
      </c>
      <c r="V2942" s="55">
        <f t="shared" si="472"/>
        <v>0</v>
      </c>
      <c r="Y2942" s="55">
        <f t="shared" si="473"/>
        <v>0</v>
      </c>
      <c r="Z2942" s="55">
        <f t="shared" si="474"/>
        <v>0</v>
      </c>
      <c r="AA2942" s="55">
        <f t="shared" si="475"/>
        <v>9108916.2369551975</v>
      </c>
      <c r="AB2942" s="55">
        <f t="shared" si="476"/>
        <v>-9712254.5492930785</v>
      </c>
      <c r="AC2942" s="55">
        <f t="shared" si="477"/>
        <v>-603338.31233788095</v>
      </c>
      <c r="AD2942" s="55">
        <f t="shared" si="478"/>
        <v>0</v>
      </c>
      <c r="AE2942" s="14">
        <f t="shared" si="479"/>
        <v>1</v>
      </c>
      <c r="AF2942" s="14">
        <f>PRODUCT($AE$3:$AE2942)</f>
        <v>1.549318229084294</v>
      </c>
      <c r="AG2942" s="120">
        <f>(POWER(AF2942,1/COUNTA($J$3:$J2942))-1)*360/28</f>
        <v>0.10870794921864459</v>
      </c>
    </row>
    <row r="2943" spans="20:33" x14ac:dyDescent="0.25">
      <c r="T2943" s="4">
        <f t="shared" si="480"/>
        <v>0.11244999999999999</v>
      </c>
      <c r="U2943" s="55">
        <f t="shared" si="471"/>
        <v>0</v>
      </c>
      <c r="V2943" s="55">
        <f t="shared" si="472"/>
        <v>0</v>
      </c>
      <c r="Y2943" s="55">
        <f t="shared" si="473"/>
        <v>0</v>
      </c>
      <c r="Z2943" s="55">
        <f t="shared" si="474"/>
        <v>0</v>
      </c>
      <c r="AA2943" s="55">
        <f t="shared" si="475"/>
        <v>9108916.2369551975</v>
      </c>
      <c r="AB2943" s="55">
        <f t="shared" si="476"/>
        <v>-9712254.5492930785</v>
      </c>
      <c r="AC2943" s="55">
        <f t="shared" si="477"/>
        <v>-603338.31233788095</v>
      </c>
      <c r="AD2943" s="55">
        <f t="shared" si="478"/>
        <v>0</v>
      </c>
      <c r="AE2943" s="14">
        <f t="shared" si="479"/>
        <v>1</v>
      </c>
      <c r="AF2943" s="14">
        <f>PRODUCT($AE$3:$AE2943)</f>
        <v>1.549318229084294</v>
      </c>
      <c r="AG2943" s="120">
        <f>(POWER(AF2943,1/COUNTA($J$3:$J2943))-1)*360/28</f>
        <v>0.10870794921864459</v>
      </c>
    </row>
    <row r="2944" spans="20:33" x14ac:dyDescent="0.25">
      <c r="T2944" s="4">
        <f t="shared" si="480"/>
        <v>0.11244999999999999</v>
      </c>
      <c r="U2944" s="55">
        <f t="shared" si="471"/>
        <v>0</v>
      </c>
      <c r="V2944" s="55">
        <f t="shared" si="472"/>
        <v>0</v>
      </c>
      <c r="Y2944" s="55">
        <f t="shared" si="473"/>
        <v>0</v>
      </c>
      <c r="Z2944" s="55">
        <f t="shared" si="474"/>
        <v>0</v>
      </c>
      <c r="AA2944" s="55">
        <f t="shared" si="475"/>
        <v>9108916.2369551975</v>
      </c>
      <c r="AB2944" s="55">
        <f t="shared" si="476"/>
        <v>-9712254.5492930785</v>
      </c>
      <c r="AC2944" s="55">
        <f t="shared" si="477"/>
        <v>-603338.31233788095</v>
      </c>
      <c r="AD2944" s="55">
        <f t="shared" si="478"/>
        <v>0</v>
      </c>
      <c r="AE2944" s="14">
        <f t="shared" si="479"/>
        <v>1</v>
      </c>
      <c r="AF2944" s="14">
        <f>PRODUCT($AE$3:$AE2944)</f>
        <v>1.549318229084294</v>
      </c>
      <c r="AG2944" s="120">
        <f>(POWER(AF2944,1/COUNTA($J$3:$J2944))-1)*360/28</f>
        <v>0.10870794921864459</v>
      </c>
    </row>
    <row r="2945" spans="20:33" x14ac:dyDescent="0.25">
      <c r="T2945" s="4">
        <f t="shared" si="480"/>
        <v>0.11244999999999999</v>
      </c>
      <c r="U2945" s="55">
        <f t="shared" si="471"/>
        <v>0</v>
      </c>
      <c r="V2945" s="55">
        <f t="shared" si="472"/>
        <v>0</v>
      </c>
      <c r="Y2945" s="55">
        <f t="shared" si="473"/>
        <v>0</v>
      </c>
      <c r="Z2945" s="55">
        <f t="shared" si="474"/>
        <v>0</v>
      </c>
      <c r="AA2945" s="55">
        <f t="shared" si="475"/>
        <v>9108916.2369551975</v>
      </c>
      <c r="AB2945" s="55">
        <f t="shared" si="476"/>
        <v>-9712254.5492930785</v>
      </c>
      <c r="AC2945" s="55">
        <f t="shared" si="477"/>
        <v>-603338.31233788095</v>
      </c>
      <c r="AD2945" s="55">
        <f t="shared" si="478"/>
        <v>0</v>
      </c>
      <c r="AE2945" s="14">
        <f t="shared" si="479"/>
        <v>1</v>
      </c>
      <c r="AF2945" s="14">
        <f>PRODUCT($AE$3:$AE2945)</f>
        <v>1.549318229084294</v>
      </c>
      <c r="AG2945" s="120">
        <f>(POWER(AF2945,1/COUNTA($J$3:$J2945))-1)*360/28</f>
        <v>0.10870794921864459</v>
      </c>
    </row>
    <row r="2946" spans="20:33" x14ac:dyDescent="0.25">
      <c r="T2946" s="4">
        <f t="shared" si="480"/>
        <v>0.11244999999999999</v>
      </c>
      <c r="U2946" s="55">
        <f t="shared" si="471"/>
        <v>0</v>
      </c>
      <c r="V2946" s="55">
        <f t="shared" si="472"/>
        <v>0</v>
      </c>
      <c r="Y2946" s="55">
        <f t="shared" si="473"/>
        <v>0</v>
      </c>
      <c r="Z2946" s="55">
        <f t="shared" si="474"/>
        <v>0</v>
      </c>
      <c r="AA2946" s="55">
        <f t="shared" si="475"/>
        <v>9108916.2369551975</v>
      </c>
      <c r="AB2946" s="55">
        <f t="shared" si="476"/>
        <v>-9712254.5492930785</v>
      </c>
      <c r="AC2946" s="55">
        <f t="shared" si="477"/>
        <v>-603338.31233788095</v>
      </c>
      <c r="AD2946" s="55">
        <f t="shared" si="478"/>
        <v>0</v>
      </c>
      <c r="AE2946" s="14">
        <f t="shared" si="479"/>
        <v>1</v>
      </c>
      <c r="AF2946" s="14">
        <f>PRODUCT($AE$3:$AE2946)</f>
        <v>1.549318229084294</v>
      </c>
      <c r="AG2946" s="120">
        <f>(POWER(AF2946,1/COUNTA($J$3:$J2946))-1)*360/28</f>
        <v>0.10870794921864459</v>
      </c>
    </row>
    <row r="2947" spans="20:33" x14ac:dyDescent="0.25">
      <c r="T2947" s="4">
        <f t="shared" si="480"/>
        <v>0.11244999999999999</v>
      </c>
      <c r="U2947" s="55">
        <f t="shared" si="471"/>
        <v>0</v>
      </c>
      <c r="V2947" s="55">
        <f t="shared" si="472"/>
        <v>0</v>
      </c>
      <c r="Y2947" s="55">
        <f t="shared" si="473"/>
        <v>0</v>
      </c>
      <c r="Z2947" s="55">
        <f t="shared" si="474"/>
        <v>0</v>
      </c>
      <c r="AA2947" s="55">
        <f t="shared" si="475"/>
        <v>9108916.2369551975</v>
      </c>
      <c r="AB2947" s="55">
        <f t="shared" si="476"/>
        <v>-9712254.5492930785</v>
      </c>
      <c r="AC2947" s="55">
        <f t="shared" si="477"/>
        <v>-603338.31233788095</v>
      </c>
      <c r="AD2947" s="55">
        <f t="shared" si="478"/>
        <v>0</v>
      </c>
      <c r="AE2947" s="14">
        <f t="shared" si="479"/>
        <v>1</v>
      </c>
      <c r="AF2947" s="14">
        <f>PRODUCT($AE$3:$AE2947)</f>
        <v>1.549318229084294</v>
      </c>
      <c r="AG2947" s="120">
        <f>(POWER(AF2947,1/COUNTA($J$3:$J2947))-1)*360/28</f>
        <v>0.10870794921864459</v>
      </c>
    </row>
    <row r="2948" spans="20:33" x14ac:dyDescent="0.25">
      <c r="T2948" s="4">
        <f t="shared" si="480"/>
        <v>0.11244999999999999</v>
      </c>
      <c r="U2948" s="55">
        <f t="shared" si="471"/>
        <v>0</v>
      </c>
      <c r="V2948" s="55">
        <f t="shared" si="472"/>
        <v>0</v>
      </c>
      <c r="Y2948" s="55">
        <f t="shared" si="473"/>
        <v>0</v>
      </c>
      <c r="Z2948" s="55">
        <f t="shared" si="474"/>
        <v>0</v>
      </c>
      <c r="AA2948" s="55">
        <f t="shared" si="475"/>
        <v>9108916.2369551975</v>
      </c>
      <c r="AB2948" s="55">
        <f t="shared" si="476"/>
        <v>-9712254.5492930785</v>
      </c>
      <c r="AC2948" s="55">
        <f t="shared" si="477"/>
        <v>-603338.31233788095</v>
      </c>
      <c r="AD2948" s="55">
        <f t="shared" si="478"/>
        <v>0</v>
      </c>
      <c r="AE2948" s="14">
        <f t="shared" si="479"/>
        <v>1</v>
      </c>
      <c r="AF2948" s="14">
        <f>PRODUCT($AE$3:$AE2948)</f>
        <v>1.549318229084294</v>
      </c>
      <c r="AG2948" s="120">
        <f>(POWER(AF2948,1/COUNTA($J$3:$J2948))-1)*360/28</f>
        <v>0.10870794921864459</v>
      </c>
    </row>
    <row r="2949" spans="20:33" x14ac:dyDescent="0.25">
      <c r="T2949" s="4">
        <f t="shared" si="480"/>
        <v>0.11244999999999999</v>
      </c>
      <c r="U2949" s="55">
        <f t="shared" si="471"/>
        <v>0</v>
      </c>
      <c r="V2949" s="55">
        <f t="shared" si="472"/>
        <v>0</v>
      </c>
      <c r="Y2949" s="55">
        <f t="shared" si="473"/>
        <v>0</v>
      </c>
      <c r="Z2949" s="55">
        <f t="shared" si="474"/>
        <v>0</v>
      </c>
      <c r="AA2949" s="55">
        <f t="shared" si="475"/>
        <v>9108916.2369551975</v>
      </c>
      <c r="AB2949" s="55">
        <f t="shared" si="476"/>
        <v>-9712254.5492930785</v>
      </c>
      <c r="AC2949" s="55">
        <f t="shared" si="477"/>
        <v>-603338.31233788095</v>
      </c>
      <c r="AD2949" s="55">
        <f t="shared" si="478"/>
        <v>0</v>
      </c>
      <c r="AE2949" s="14">
        <f t="shared" si="479"/>
        <v>1</v>
      </c>
      <c r="AF2949" s="14">
        <f>PRODUCT($AE$3:$AE2949)</f>
        <v>1.549318229084294</v>
      </c>
      <c r="AG2949" s="120">
        <f>(POWER(AF2949,1/COUNTA($J$3:$J2949))-1)*360/28</f>
        <v>0.10870794921864459</v>
      </c>
    </row>
    <row r="2950" spans="20:33" x14ac:dyDescent="0.25">
      <c r="T2950" s="4">
        <f t="shared" si="480"/>
        <v>0.11244999999999999</v>
      </c>
      <c r="U2950" s="55">
        <f t="shared" si="471"/>
        <v>0</v>
      </c>
      <c r="V2950" s="55">
        <f t="shared" si="472"/>
        <v>0</v>
      </c>
      <c r="Y2950" s="55">
        <f t="shared" si="473"/>
        <v>0</v>
      </c>
      <c r="Z2950" s="55">
        <f t="shared" si="474"/>
        <v>0</v>
      </c>
      <c r="AA2950" s="55">
        <f t="shared" si="475"/>
        <v>9108916.2369551975</v>
      </c>
      <c r="AB2950" s="55">
        <f t="shared" si="476"/>
        <v>-9712254.5492930785</v>
      </c>
      <c r="AC2950" s="55">
        <f t="shared" si="477"/>
        <v>-603338.31233788095</v>
      </c>
      <c r="AD2950" s="55">
        <f t="shared" si="478"/>
        <v>0</v>
      </c>
      <c r="AE2950" s="14">
        <f t="shared" si="479"/>
        <v>1</v>
      </c>
      <c r="AF2950" s="14">
        <f>PRODUCT($AE$3:$AE2950)</f>
        <v>1.549318229084294</v>
      </c>
      <c r="AG2950" s="120">
        <f>(POWER(AF2950,1/COUNTA($J$3:$J2950))-1)*360/28</f>
        <v>0.10870794921864459</v>
      </c>
    </row>
    <row r="2951" spans="20:33" x14ac:dyDescent="0.25">
      <c r="T2951" s="4">
        <f t="shared" si="480"/>
        <v>0.11244999999999999</v>
      </c>
      <c r="U2951" s="55">
        <f t="shared" si="471"/>
        <v>0</v>
      </c>
      <c r="V2951" s="55">
        <f t="shared" si="472"/>
        <v>0</v>
      </c>
      <c r="Y2951" s="55">
        <f t="shared" si="473"/>
        <v>0</v>
      </c>
      <c r="Z2951" s="55">
        <f t="shared" si="474"/>
        <v>0</v>
      </c>
      <c r="AA2951" s="55">
        <f t="shared" si="475"/>
        <v>9108916.2369551975</v>
      </c>
      <c r="AB2951" s="55">
        <f t="shared" si="476"/>
        <v>-9712254.5492930785</v>
      </c>
      <c r="AC2951" s="55">
        <f t="shared" si="477"/>
        <v>-603338.31233788095</v>
      </c>
      <c r="AD2951" s="55">
        <f t="shared" si="478"/>
        <v>0</v>
      </c>
      <c r="AE2951" s="14">
        <f t="shared" si="479"/>
        <v>1</v>
      </c>
      <c r="AF2951" s="14">
        <f>PRODUCT($AE$3:$AE2951)</f>
        <v>1.549318229084294</v>
      </c>
      <c r="AG2951" s="120">
        <f>(POWER(AF2951,1/COUNTA($J$3:$J2951))-1)*360/28</f>
        <v>0.10870794921864459</v>
      </c>
    </row>
    <row r="2952" spans="20:33" x14ac:dyDescent="0.25">
      <c r="T2952" s="4">
        <f t="shared" si="480"/>
        <v>0.11244999999999999</v>
      </c>
      <c r="U2952" s="55">
        <f t="shared" si="471"/>
        <v>0</v>
      </c>
      <c r="V2952" s="55">
        <f t="shared" si="472"/>
        <v>0</v>
      </c>
      <c r="Y2952" s="55">
        <f t="shared" si="473"/>
        <v>0</v>
      </c>
      <c r="Z2952" s="55">
        <f t="shared" si="474"/>
        <v>0</v>
      </c>
      <c r="AA2952" s="55">
        <f t="shared" si="475"/>
        <v>9108916.2369551975</v>
      </c>
      <c r="AB2952" s="55">
        <f t="shared" si="476"/>
        <v>-9712254.5492930785</v>
      </c>
      <c r="AC2952" s="55">
        <f t="shared" si="477"/>
        <v>-603338.31233788095</v>
      </c>
      <c r="AD2952" s="55">
        <f t="shared" si="478"/>
        <v>0</v>
      </c>
      <c r="AE2952" s="14">
        <f t="shared" si="479"/>
        <v>1</v>
      </c>
      <c r="AF2952" s="14">
        <f>PRODUCT($AE$3:$AE2952)</f>
        <v>1.549318229084294</v>
      </c>
      <c r="AG2952" s="120">
        <f>(POWER(AF2952,1/COUNTA($J$3:$J2952))-1)*360/28</f>
        <v>0.10870794921864459</v>
      </c>
    </row>
    <row r="2953" spans="20:33" x14ac:dyDescent="0.25">
      <c r="T2953" s="4">
        <f t="shared" si="480"/>
        <v>0.11244999999999999</v>
      </c>
      <c r="U2953" s="55">
        <f t="shared" si="471"/>
        <v>0</v>
      </c>
      <c r="V2953" s="55">
        <f t="shared" si="472"/>
        <v>0</v>
      </c>
      <c r="Y2953" s="55">
        <f t="shared" si="473"/>
        <v>0</v>
      </c>
      <c r="Z2953" s="55">
        <f t="shared" si="474"/>
        <v>0</v>
      </c>
      <c r="AA2953" s="55">
        <f t="shared" si="475"/>
        <v>9108916.2369551975</v>
      </c>
      <c r="AB2953" s="55">
        <f t="shared" si="476"/>
        <v>-9712254.5492930785</v>
      </c>
      <c r="AC2953" s="55">
        <f t="shared" si="477"/>
        <v>-603338.31233788095</v>
      </c>
      <c r="AD2953" s="55">
        <f t="shared" si="478"/>
        <v>0</v>
      </c>
      <c r="AE2953" s="14">
        <f t="shared" si="479"/>
        <v>1</v>
      </c>
      <c r="AF2953" s="14">
        <f>PRODUCT($AE$3:$AE2953)</f>
        <v>1.549318229084294</v>
      </c>
      <c r="AG2953" s="120">
        <f>(POWER(AF2953,1/COUNTA($J$3:$J2953))-1)*360/28</f>
        <v>0.10870794921864459</v>
      </c>
    </row>
    <row r="2954" spans="20:33" x14ac:dyDescent="0.25">
      <c r="T2954" s="4">
        <f t="shared" si="480"/>
        <v>0.11244999999999999</v>
      </c>
      <c r="U2954" s="55">
        <f t="shared" si="471"/>
        <v>0</v>
      </c>
      <c r="V2954" s="55">
        <f t="shared" si="472"/>
        <v>0</v>
      </c>
      <c r="Y2954" s="55">
        <f t="shared" si="473"/>
        <v>0</v>
      </c>
      <c r="Z2954" s="55">
        <f t="shared" si="474"/>
        <v>0</v>
      </c>
      <c r="AA2954" s="55">
        <f t="shared" si="475"/>
        <v>9108916.2369551975</v>
      </c>
      <c r="AB2954" s="55">
        <f t="shared" si="476"/>
        <v>-9712254.5492930785</v>
      </c>
      <c r="AC2954" s="55">
        <f t="shared" si="477"/>
        <v>-603338.31233788095</v>
      </c>
      <c r="AD2954" s="55">
        <f t="shared" si="478"/>
        <v>0</v>
      </c>
      <c r="AE2954" s="14">
        <f t="shared" si="479"/>
        <v>1</v>
      </c>
      <c r="AF2954" s="14">
        <f>PRODUCT($AE$3:$AE2954)</f>
        <v>1.549318229084294</v>
      </c>
      <c r="AG2954" s="120">
        <f>(POWER(AF2954,1/COUNTA($J$3:$J2954))-1)*360/28</f>
        <v>0.10870794921864459</v>
      </c>
    </row>
    <row r="2955" spans="20:33" x14ac:dyDescent="0.25">
      <c r="T2955" s="4">
        <f t="shared" si="480"/>
        <v>0.11244999999999999</v>
      </c>
      <c r="U2955" s="55">
        <f t="shared" si="471"/>
        <v>0</v>
      </c>
      <c r="V2955" s="55">
        <f t="shared" si="472"/>
        <v>0</v>
      </c>
      <c r="Y2955" s="55">
        <f t="shared" si="473"/>
        <v>0</v>
      </c>
      <c r="Z2955" s="55">
        <f t="shared" si="474"/>
        <v>0</v>
      </c>
      <c r="AA2955" s="55">
        <f t="shared" si="475"/>
        <v>9108916.2369551975</v>
      </c>
      <c r="AB2955" s="55">
        <f t="shared" si="476"/>
        <v>-9712254.5492930785</v>
      </c>
      <c r="AC2955" s="55">
        <f t="shared" si="477"/>
        <v>-603338.31233788095</v>
      </c>
      <c r="AD2955" s="55">
        <f t="shared" si="478"/>
        <v>0</v>
      </c>
      <c r="AE2955" s="14">
        <f t="shared" si="479"/>
        <v>1</v>
      </c>
      <c r="AF2955" s="14">
        <f>PRODUCT($AE$3:$AE2955)</f>
        <v>1.549318229084294</v>
      </c>
      <c r="AG2955" s="120">
        <f>(POWER(AF2955,1/COUNTA($J$3:$J2955))-1)*360/28</f>
        <v>0.10870794921864459</v>
      </c>
    </row>
    <row r="2956" spans="20:33" x14ac:dyDescent="0.25">
      <c r="T2956" s="4">
        <f t="shared" si="480"/>
        <v>0.11244999999999999</v>
      </c>
      <c r="U2956" s="55">
        <f t="shared" si="471"/>
        <v>0</v>
      </c>
      <c r="V2956" s="55">
        <f t="shared" si="472"/>
        <v>0</v>
      </c>
      <c r="Y2956" s="55">
        <f t="shared" si="473"/>
        <v>0</v>
      </c>
      <c r="Z2956" s="55">
        <f t="shared" si="474"/>
        <v>0</v>
      </c>
      <c r="AA2956" s="55">
        <f t="shared" si="475"/>
        <v>9108916.2369551975</v>
      </c>
      <c r="AB2956" s="55">
        <f t="shared" si="476"/>
        <v>-9712254.5492930785</v>
      </c>
      <c r="AC2956" s="55">
        <f t="shared" si="477"/>
        <v>-603338.31233788095</v>
      </c>
      <c r="AD2956" s="55">
        <f t="shared" si="478"/>
        <v>0</v>
      </c>
      <c r="AE2956" s="14">
        <f t="shared" si="479"/>
        <v>1</v>
      </c>
      <c r="AF2956" s="14">
        <f>PRODUCT($AE$3:$AE2956)</f>
        <v>1.549318229084294</v>
      </c>
      <c r="AG2956" s="120">
        <f>(POWER(AF2956,1/COUNTA($J$3:$J2956))-1)*360/28</f>
        <v>0.10870794921864459</v>
      </c>
    </row>
    <row r="2957" spans="20:33" x14ac:dyDescent="0.25">
      <c r="T2957" s="4">
        <f t="shared" si="480"/>
        <v>0.11244999999999999</v>
      </c>
      <c r="U2957" s="55">
        <f t="shared" si="471"/>
        <v>0</v>
      </c>
      <c r="V2957" s="55">
        <f t="shared" si="472"/>
        <v>0</v>
      </c>
      <c r="Y2957" s="55">
        <f t="shared" si="473"/>
        <v>0</v>
      </c>
      <c r="Z2957" s="55">
        <f t="shared" si="474"/>
        <v>0</v>
      </c>
      <c r="AA2957" s="55">
        <f t="shared" si="475"/>
        <v>9108916.2369551975</v>
      </c>
      <c r="AB2957" s="55">
        <f t="shared" si="476"/>
        <v>-9712254.5492930785</v>
      </c>
      <c r="AC2957" s="55">
        <f t="shared" si="477"/>
        <v>-603338.31233788095</v>
      </c>
      <c r="AD2957" s="55">
        <f t="shared" si="478"/>
        <v>0</v>
      </c>
      <c r="AE2957" s="14">
        <f t="shared" si="479"/>
        <v>1</v>
      </c>
      <c r="AF2957" s="14">
        <f>PRODUCT($AE$3:$AE2957)</f>
        <v>1.549318229084294</v>
      </c>
      <c r="AG2957" s="120">
        <f>(POWER(AF2957,1/COUNTA($J$3:$J2957))-1)*360/28</f>
        <v>0.10870794921864459</v>
      </c>
    </row>
    <row r="2958" spans="20:33" x14ac:dyDescent="0.25">
      <c r="T2958" s="4">
        <f t="shared" si="480"/>
        <v>0.11244999999999999</v>
      </c>
      <c r="U2958" s="55">
        <f t="shared" si="471"/>
        <v>0</v>
      </c>
      <c r="V2958" s="55">
        <f t="shared" si="472"/>
        <v>0</v>
      </c>
      <c r="Y2958" s="55">
        <f t="shared" si="473"/>
        <v>0</v>
      </c>
      <c r="Z2958" s="55">
        <f t="shared" si="474"/>
        <v>0</v>
      </c>
      <c r="AA2958" s="55">
        <f t="shared" si="475"/>
        <v>9108916.2369551975</v>
      </c>
      <c r="AB2958" s="55">
        <f t="shared" si="476"/>
        <v>-9712254.5492930785</v>
      </c>
      <c r="AC2958" s="55">
        <f t="shared" si="477"/>
        <v>-603338.31233788095</v>
      </c>
      <c r="AD2958" s="55">
        <f t="shared" si="478"/>
        <v>0</v>
      </c>
      <c r="AE2958" s="14">
        <f t="shared" si="479"/>
        <v>1</v>
      </c>
      <c r="AF2958" s="14">
        <f>PRODUCT($AE$3:$AE2958)</f>
        <v>1.549318229084294</v>
      </c>
      <c r="AG2958" s="120">
        <f>(POWER(AF2958,1/COUNTA($J$3:$J2958))-1)*360/28</f>
        <v>0.10870794921864459</v>
      </c>
    </row>
    <row r="2959" spans="20:33" x14ac:dyDescent="0.25">
      <c r="T2959" s="4">
        <f t="shared" si="480"/>
        <v>0.11244999999999999</v>
      </c>
      <c r="U2959" s="55">
        <f t="shared" si="471"/>
        <v>0</v>
      </c>
      <c r="V2959" s="55">
        <f t="shared" si="472"/>
        <v>0</v>
      </c>
      <c r="Y2959" s="55">
        <f t="shared" si="473"/>
        <v>0</v>
      </c>
      <c r="Z2959" s="55">
        <f t="shared" si="474"/>
        <v>0</v>
      </c>
      <c r="AA2959" s="55">
        <f t="shared" si="475"/>
        <v>9108916.2369551975</v>
      </c>
      <c r="AB2959" s="55">
        <f t="shared" si="476"/>
        <v>-9712254.5492930785</v>
      </c>
      <c r="AC2959" s="55">
        <f t="shared" si="477"/>
        <v>-603338.31233788095</v>
      </c>
      <c r="AD2959" s="55">
        <f t="shared" si="478"/>
        <v>0</v>
      </c>
      <c r="AE2959" s="14">
        <f t="shared" si="479"/>
        <v>1</v>
      </c>
      <c r="AF2959" s="14">
        <f>PRODUCT($AE$3:$AE2959)</f>
        <v>1.549318229084294</v>
      </c>
      <c r="AG2959" s="120">
        <f>(POWER(AF2959,1/COUNTA($J$3:$J2959))-1)*360/28</f>
        <v>0.10870794921864459</v>
      </c>
    </row>
    <row r="2960" spans="20:33" x14ac:dyDescent="0.25">
      <c r="T2960" s="4">
        <f t="shared" si="480"/>
        <v>0.11244999999999999</v>
      </c>
      <c r="U2960" s="55">
        <f t="shared" si="471"/>
        <v>0</v>
      </c>
      <c r="V2960" s="55">
        <f t="shared" si="472"/>
        <v>0</v>
      </c>
      <c r="Y2960" s="55">
        <f t="shared" si="473"/>
        <v>0</v>
      </c>
      <c r="Z2960" s="55">
        <f t="shared" si="474"/>
        <v>0</v>
      </c>
      <c r="AA2960" s="55">
        <f t="shared" si="475"/>
        <v>9108916.2369551975</v>
      </c>
      <c r="AB2960" s="55">
        <f t="shared" si="476"/>
        <v>-9712254.5492930785</v>
      </c>
      <c r="AC2960" s="55">
        <f t="shared" si="477"/>
        <v>-603338.31233788095</v>
      </c>
      <c r="AD2960" s="55">
        <f t="shared" si="478"/>
        <v>0</v>
      </c>
      <c r="AE2960" s="14">
        <f t="shared" si="479"/>
        <v>1</v>
      </c>
      <c r="AF2960" s="14">
        <f>PRODUCT($AE$3:$AE2960)</f>
        <v>1.549318229084294</v>
      </c>
      <c r="AG2960" s="120">
        <f>(POWER(AF2960,1/COUNTA($J$3:$J2960))-1)*360/28</f>
        <v>0.10870794921864459</v>
      </c>
    </row>
    <row r="2961" spans="20:33" x14ac:dyDescent="0.25">
      <c r="T2961" s="4">
        <f t="shared" si="480"/>
        <v>0.11244999999999999</v>
      </c>
      <c r="U2961" s="55">
        <f t="shared" si="471"/>
        <v>0</v>
      </c>
      <c r="V2961" s="55">
        <f t="shared" si="472"/>
        <v>0</v>
      </c>
      <c r="Y2961" s="55">
        <f t="shared" si="473"/>
        <v>0</v>
      </c>
      <c r="Z2961" s="55">
        <f t="shared" si="474"/>
        <v>0</v>
      </c>
      <c r="AA2961" s="55">
        <f t="shared" si="475"/>
        <v>9108916.2369551975</v>
      </c>
      <c r="AB2961" s="55">
        <f t="shared" si="476"/>
        <v>-9712254.5492930785</v>
      </c>
      <c r="AC2961" s="55">
        <f t="shared" si="477"/>
        <v>-603338.31233788095</v>
      </c>
      <c r="AD2961" s="55">
        <f t="shared" si="478"/>
        <v>0</v>
      </c>
      <c r="AE2961" s="14">
        <f t="shared" si="479"/>
        <v>1</v>
      </c>
      <c r="AF2961" s="14">
        <f>PRODUCT($AE$3:$AE2961)</f>
        <v>1.549318229084294</v>
      </c>
      <c r="AG2961" s="120">
        <f>(POWER(AF2961,1/COUNTA($J$3:$J2961))-1)*360/28</f>
        <v>0.10870794921864459</v>
      </c>
    </row>
    <row r="2962" spans="20:33" x14ac:dyDescent="0.25">
      <c r="T2962" s="4">
        <f t="shared" si="480"/>
        <v>0.11244999999999999</v>
      </c>
      <c r="U2962" s="55">
        <f t="shared" si="471"/>
        <v>0</v>
      </c>
      <c r="V2962" s="55">
        <f t="shared" si="472"/>
        <v>0</v>
      </c>
      <c r="Y2962" s="55">
        <f t="shared" si="473"/>
        <v>0</v>
      </c>
      <c r="Z2962" s="55">
        <f t="shared" si="474"/>
        <v>0</v>
      </c>
      <c r="AA2962" s="55">
        <f t="shared" si="475"/>
        <v>9108916.2369551975</v>
      </c>
      <c r="AB2962" s="55">
        <f t="shared" si="476"/>
        <v>-9712254.5492930785</v>
      </c>
      <c r="AC2962" s="55">
        <f t="shared" si="477"/>
        <v>-603338.31233788095</v>
      </c>
      <c r="AD2962" s="55">
        <f t="shared" si="478"/>
        <v>0</v>
      </c>
      <c r="AE2962" s="14">
        <f t="shared" si="479"/>
        <v>1</v>
      </c>
      <c r="AF2962" s="14">
        <f>PRODUCT($AE$3:$AE2962)</f>
        <v>1.549318229084294</v>
      </c>
      <c r="AG2962" s="120">
        <f>(POWER(AF2962,1/COUNTA($J$3:$J2962))-1)*360/28</f>
        <v>0.10870794921864459</v>
      </c>
    </row>
    <row r="2963" spans="20:33" x14ac:dyDescent="0.25">
      <c r="T2963" s="4">
        <f t="shared" si="480"/>
        <v>0.11244999999999999</v>
      </c>
      <c r="U2963" s="55">
        <f t="shared" si="471"/>
        <v>0</v>
      </c>
      <c r="V2963" s="55">
        <f t="shared" si="472"/>
        <v>0</v>
      </c>
      <c r="Y2963" s="55">
        <f t="shared" si="473"/>
        <v>0</v>
      </c>
      <c r="Z2963" s="55">
        <f t="shared" si="474"/>
        <v>0</v>
      </c>
      <c r="AA2963" s="55">
        <f t="shared" si="475"/>
        <v>9108916.2369551975</v>
      </c>
      <c r="AB2963" s="55">
        <f t="shared" si="476"/>
        <v>-9712254.5492930785</v>
      </c>
      <c r="AC2963" s="55">
        <f t="shared" si="477"/>
        <v>-603338.31233788095</v>
      </c>
      <c r="AD2963" s="55">
        <f t="shared" si="478"/>
        <v>0</v>
      </c>
      <c r="AE2963" s="14">
        <f t="shared" si="479"/>
        <v>1</v>
      </c>
      <c r="AF2963" s="14">
        <f>PRODUCT($AE$3:$AE2963)</f>
        <v>1.549318229084294</v>
      </c>
      <c r="AG2963" s="120">
        <f>(POWER(AF2963,1/COUNTA($J$3:$J2963))-1)*360/28</f>
        <v>0.10870794921864459</v>
      </c>
    </row>
    <row r="2964" spans="20:33" x14ac:dyDescent="0.25">
      <c r="T2964" s="4">
        <f t="shared" si="480"/>
        <v>0.11244999999999999</v>
      </c>
      <c r="U2964" s="55">
        <f t="shared" si="471"/>
        <v>0</v>
      </c>
      <c r="V2964" s="55">
        <f t="shared" si="472"/>
        <v>0</v>
      </c>
      <c r="Y2964" s="55">
        <f t="shared" si="473"/>
        <v>0</v>
      </c>
      <c r="Z2964" s="55">
        <f t="shared" si="474"/>
        <v>0</v>
      </c>
      <c r="AA2964" s="55">
        <f t="shared" si="475"/>
        <v>9108916.2369551975</v>
      </c>
      <c r="AB2964" s="55">
        <f t="shared" si="476"/>
        <v>-9712254.5492930785</v>
      </c>
      <c r="AC2964" s="55">
        <f t="shared" si="477"/>
        <v>-603338.31233788095</v>
      </c>
      <c r="AD2964" s="55">
        <f t="shared" si="478"/>
        <v>0</v>
      </c>
      <c r="AE2964" s="14">
        <f t="shared" si="479"/>
        <v>1</v>
      </c>
      <c r="AF2964" s="14">
        <f>PRODUCT($AE$3:$AE2964)</f>
        <v>1.549318229084294</v>
      </c>
      <c r="AG2964" s="120">
        <f>(POWER(AF2964,1/COUNTA($J$3:$J2964))-1)*360/28</f>
        <v>0.10870794921864459</v>
      </c>
    </row>
    <row r="2965" spans="20:33" x14ac:dyDescent="0.25">
      <c r="T2965" s="4">
        <f t="shared" si="480"/>
        <v>0.11244999999999999</v>
      </c>
      <c r="U2965" s="55">
        <f t="shared" si="471"/>
        <v>0</v>
      </c>
      <c r="V2965" s="55">
        <f t="shared" si="472"/>
        <v>0</v>
      </c>
      <c r="Y2965" s="55">
        <f t="shared" si="473"/>
        <v>0</v>
      </c>
      <c r="Z2965" s="55">
        <f t="shared" si="474"/>
        <v>0</v>
      </c>
      <c r="AA2965" s="55">
        <f t="shared" si="475"/>
        <v>9108916.2369551975</v>
      </c>
      <c r="AB2965" s="55">
        <f t="shared" si="476"/>
        <v>-9712254.5492930785</v>
      </c>
      <c r="AC2965" s="55">
        <f t="shared" si="477"/>
        <v>-603338.31233788095</v>
      </c>
      <c r="AD2965" s="55">
        <f t="shared" si="478"/>
        <v>0</v>
      </c>
      <c r="AE2965" s="14">
        <f t="shared" si="479"/>
        <v>1</v>
      </c>
      <c r="AF2965" s="14">
        <f>PRODUCT($AE$3:$AE2965)</f>
        <v>1.549318229084294</v>
      </c>
      <c r="AG2965" s="120">
        <f>(POWER(AF2965,1/COUNTA($J$3:$J2965))-1)*360/28</f>
        <v>0.10870794921864459</v>
      </c>
    </row>
    <row r="2966" spans="20:33" x14ac:dyDescent="0.25">
      <c r="T2966" s="4">
        <f t="shared" si="480"/>
        <v>0.11244999999999999</v>
      </c>
      <c r="U2966" s="55">
        <f t="shared" si="471"/>
        <v>0</v>
      </c>
      <c r="V2966" s="55">
        <f t="shared" si="472"/>
        <v>0</v>
      </c>
      <c r="Y2966" s="55">
        <f t="shared" si="473"/>
        <v>0</v>
      </c>
      <c r="Z2966" s="55">
        <f t="shared" si="474"/>
        <v>0</v>
      </c>
      <c r="AA2966" s="55">
        <f t="shared" si="475"/>
        <v>9108916.2369551975</v>
      </c>
      <c r="AB2966" s="55">
        <f t="shared" si="476"/>
        <v>-9712254.5492930785</v>
      </c>
      <c r="AC2966" s="55">
        <f t="shared" si="477"/>
        <v>-603338.31233788095</v>
      </c>
      <c r="AD2966" s="55">
        <f t="shared" si="478"/>
        <v>0</v>
      </c>
      <c r="AE2966" s="14">
        <f t="shared" si="479"/>
        <v>1</v>
      </c>
      <c r="AF2966" s="14">
        <f>PRODUCT($AE$3:$AE2966)</f>
        <v>1.549318229084294</v>
      </c>
      <c r="AG2966" s="120">
        <f>(POWER(AF2966,1/COUNTA($J$3:$J2966))-1)*360/28</f>
        <v>0.10870794921864459</v>
      </c>
    </row>
    <row r="2967" spans="20:33" x14ac:dyDescent="0.25">
      <c r="T2967" s="4">
        <f t="shared" si="480"/>
        <v>0.11244999999999999</v>
      </c>
      <c r="U2967" s="55">
        <f t="shared" si="471"/>
        <v>0</v>
      </c>
      <c r="V2967" s="55">
        <f t="shared" si="472"/>
        <v>0</v>
      </c>
      <c r="Y2967" s="55">
        <f t="shared" si="473"/>
        <v>0</v>
      </c>
      <c r="Z2967" s="55">
        <f t="shared" si="474"/>
        <v>0</v>
      </c>
      <c r="AA2967" s="55">
        <f t="shared" si="475"/>
        <v>9108916.2369551975</v>
      </c>
      <c r="AB2967" s="55">
        <f t="shared" si="476"/>
        <v>-9712254.5492930785</v>
      </c>
      <c r="AC2967" s="55">
        <f t="shared" si="477"/>
        <v>-603338.31233788095</v>
      </c>
      <c r="AD2967" s="55">
        <f t="shared" si="478"/>
        <v>0</v>
      </c>
      <c r="AE2967" s="14">
        <f t="shared" si="479"/>
        <v>1</v>
      </c>
      <c r="AF2967" s="14">
        <f>PRODUCT($AE$3:$AE2967)</f>
        <v>1.549318229084294</v>
      </c>
      <c r="AG2967" s="120">
        <f>(POWER(AF2967,1/COUNTA($J$3:$J2967))-1)*360/28</f>
        <v>0.10870794921864459</v>
      </c>
    </row>
    <row r="2968" spans="20:33" x14ac:dyDescent="0.25">
      <c r="T2968" s="4">
        <f t="shared" si="480"/>
        <v>0.11244999999999999</v>
      </c>
      <c r="U2968" s="55">
        <f t="shared" si="471"/>
        <v>0</v>
      </c>
      <c r="V2968" s="55">
        <f t="shared" si="472"/>
        <v>0</v>
      </c>
      <c r="Y2968" s="55">
        <f t="shared" si="473"/>
        <v>0</v>
      </c>
      <c r="Z2968" s="55">
        <f t="shared" si="474"/>
        <v>0</v>
      </c>
      <c r="AA2968" s="55">
        <f t="shared" si="475"/>
        <v>9108916.2369551975</v>
      </c>
      <c r="AB2968" s="55">
        <f t="shared" si="476"/>
        <v>-9712254.5492930785</v>
      </c>
      <c r="AC2968" s="55">
        <f t="shared" si="477"/>
        <v>-603338.31233788095</v>
      </c>
      <c r="AD2968" s="55">
        <f t="shared" si="478"/>
        <v>0</v>
      </c>
      <c r="AE2968" s="14">
        <f t="shared" si="479"/>
        <v>1</v>
      </c>
      <c r="AF2968" s="14">
        <f>PRODUCT($AE$3:$AE2968)</f>
        <v>1.549318229084294</v>
      </c>
      <c r="AG2968" s="120">
        <f>(POWER(AF2968,1/COUNTA($J$3:$J2968))-1)*360/28</f>
        <v>0.10870794921864459</v>
      </c>
    </row>
    <row r="2969" spans="20:33" x14ac:dyDescent="0.25">
      <c r="T2969" s="4">
        <f t="shared" si="480"/>
        <v>0.11244999999999999</v>
      </c>
      <c r="U2969" s="55">
        <f t="shared" si="471"/>
        <v>0</v>
      </c>
      <c r="V2969" s="55">
        <f t="shared" si="472"/>
        <v>0</v>
      </c>
      <c r="Y2969" s="55">
        <f t="shared" si="473"/>
        <v>0</v>
      </c>
      <c r="Z2969" s="55">
        <f t="shared" si="474"/>
        <v>0</v>
      </c>
      <c r="AA2969" s="55">
        <f t="shared" si="475"/>
        <v>9108916.2369551975</v>
      </c>
      <c r="AB2969" s="55">
        <f t="shared" si="476"/>
        <v>-9712254.5492930785</v>
      </c>
      <c r="AC2969" s="55">
        <f t="shared" si="477"/>
        <v>-603338.31233788095</v>
      </c>
      <c r="AD2969" s="55">
        <f t="shared" si="478"/>
        <v>0</v>
      </c>
      <c r="AE2969" s="14">
        <f t="shared" si="479"/>
        <v>1</v>
      </c>
      <c r="AF2969" s="14">
        <f>PRODUCT($AE$3:$AE2969)</f>
        <v>1.549318229084294</v>
      </c>
      <c r="AG2969" s="120">
        <f>(POWER(AF2969,1/COUNTA($J$3:$J2969))-1)*360/28</f>
        <v>0.10870794921864459</v>
      </c>
    </row>
    <row r="2970" spans="20:33" x14ac:dyDescent="0.25">
      <c r="T2970" s="4">
        <f t="shared" si="480"/>
        <v>0.11244999999999999</v>
      </c>
      <c r="U2970" s="55">
        <f t="shared" si="471"/>
        <v>0</v>
      </c>
      <c r="V2970" s="55">
        <f t="shared" si="472"/>
        <v>0</v>
      </c>
      <c r="Y2970" s="55">
        <f t="shared" si="473"/>
        <v>0</v>
      </c>
      <c r="Z2970" s="55">
        <f t="shared" si="474"/>
        <v>0</v>
      </c>
      <c r="AA2970" s="55">
        <f t="shared" si="475"/>
        <v>9108916.2369551975</v>
      </c>
      <c r="AB2970" s="55">
        <f t="shared" si="476"/>
        <v>-9712254.5492930785</v>
      </c>
      <c r="AC2970" s="55">
        <f t="shared" si="477"/>
        <v>-603338.31233788095</v>
      </c>
      <c r="AD2970" s="55">
        <f t="shared" si="478"/>
        <v>0</v>
      </c>
      <c r="AE2970" s="14">
        <f t="shared" si="479"/>
        <v>1</v>
      </c>
      <c r="AF2970" s="14">
        <f>PRODUCT($AE$3:$AE2970)</f>
        <v>1.549318229084294</v>
      </c>
      <c r="AG2970" s="120">
        <f>(POWER(AF2970,1/COUNTA($J$3:$J2970))-1)*360/28</f>
        <v>0.10870794921864459</v>
      </c>
    </row>
    <row r="2971" spans="20:33" x14ac:dyDescent="0.25">
      <c r="T2971" s="4">
        <f t="shared" si="480"/>
        <v>0.11244999999999999</v>
      </c>
      <c r="U2971" s="55">
        <f t="shared" si="471"/>
        <v>0</v>
      </c>
      <c r="V2971" s="55">
        <f t="shared" si="472"/>
        <v>0</v>
      </c>
      <c r="Y2971" s="55">
        <f t="shared" si="473"/>
        <v>0</v>
      </c>
      <c r="Z2971" s="55">
        <f t="shared" si="474"/>
        <v>0</v>
      </c>
      <c r="AA2971" s="55">
        <f t="shared" si="475"/>
        <v>9108916.2369551975</v>
      </c>
      <c r="AB2971" s="55">
        <f t="shared" si="476"/>
        <v>-9712254.5492930785</v>
      </c>
      <c r="AC2971" s="55">
        <f t="shared" si="477"/>
        <v>-603338.31233788095</v>
      </c>
      <c r="AD2971" s="55">
        <f t="shared" si="478"/>
        <v>0</v>
      </c>
      <c r="AE2971" s="14">
        <f t="shared" si="479"/>
        <v>1</v>
      </c>
      <c r="AF2971" s="14">
        <f>PRODUCT($AE$3:$AE2971)</f>
        <v>1.549318229084294</v>
      </c>
      <c r="AG2971" s="120">
        <f>(POWER(AF2971,1/COUNTA($J$3:$J2971))-1)*360/28</f>
        <v>0.10870794921864459</v>
      </c>
    </row>
    <row r="2972" spans="20:33" x14ac:dyDescent="0.25">
      <c r="T2972" s="4">
        <f t="shared" si="480"/>
        <v>0.11244999999999999</v>
      </c>
      <c r="U2972" s="55">
        <f t="shared" si="471"/>
        <v>0</v>
      </c>
      <c r="V2972" s="55">
        <f t="shared" si="472"/>
        <v>0</v>
      </c>
      <c r="Y2972" s="55">
        <f t="shared" si="473"/>
        <v>0</v>
      </c>
      <c r="Z2972" s="55">
        <f t="shared" si="474"/>
        <v>0</v>
      </c>
      <c r="AA2972" s="55">
        <f t="shared" si="475"/>
        <v>9108916.2369551975</v>
      </c>
      <c r="AB2972" s="55">
        <f t="shared" si="476"/>
        <v>-9712254.5492930785</v>
      </c>
      <c r="AC2972" s="55">
        <f t="shared" si="477"/>
        <v>-603338.31233788095</v>
      </c>
      <c r="AD2972" s="55">
        <f t="shared" si="478"/>
        <v>0</v>
      </c>
      <c r="AE2972" s="14">
        <f t="shared" si="479"/>
        <v>1</v>
      </c>
      <c r="AF2972" s="14">
        <f>PRODUCT($AE$3:$AE2972)</f>
        <v>1.549318229084294</v>
      </c>
      <c r="AG2972" s="120">
        <f>(POWER(AF2972,1/COUNTA($J$3:$J2972))-1)*360/28</f>
        <v>0.10870794921864459</v>
      </c>
    </row>
    <row r="2973" spans="20:33" x14ac:dyDescent="0.25">
      <c r="T2973" s="4">
        <f t="shared" si="480"/>
        <v>0.11244999999999999</v>
      </c>
      <c r="U2973" s="55">
        <f t="shared" si="471"/>
        <v>0</v>
      </c>
      <c r="V2973" s="55">
        <f t="shared" si="472"/>
        <v>0</v>
      </c>
      <c r="Y2973" s="55">
        <f t="shared" si="473"/>
        <v>0</v>
      </c>
      <c r="Z2973" s="55">
        <f t="shared" si="474"/>
        <v>0</v>
      </c>
      <c r="AA2973" s="55">
        <f t="shared" si="475"/>
        <v>9108916.2369551975</v>
      </c>
      <c r="AB2973" s="55">
        <f t="shared" si="476"/>
        <v>-9712254.5492930785</v>
      </c>
      <c r="AC2973" s="55">
        <f t="shared" si="477"/>
        <v>-603338.31233788095</v>
      </c>
      <c r="AD2973" s="55">
        <f t="shared" si="478"/>
        <v>0</v>
      </c>
      <c r="AE2973" s="14">
        <f t="shared" si="479"/>
        <v>1</v>
      </c>
      <c r="AF2973" s="14">
        <f>PRODUCT($AE$3:$AE2973)</f>
        <v>1.549318229084294</v>
      </c>
      <c r="AG2973" s="120">
        <f>(POWER(AF2973,1/COUNTA($J$3:$J2973))-1)*360/28</f>
        <v>0.10870794921864459</v>
      </c>
    </row>
    <row r="2974" spans="20:33" x14ac:dyDescent="0.25">
      <c r="T2974" s="4">
        <f t="shared" si="480"/>
        <v>0.11244999999999999</v>
      </c>
      <c r="U2974" s="55">
        <f t="shared" si="471"/>
        <v>0</v>
      </c>
      <c r="V2974" s="55">
        <f t="shared" si="472"/>
        <v>0</v>
      </c>
      <c r="Y2974" s="55">
        <f t="shared" si="473"/>
        <v>0</v>
      </c>
      <c r="Z2974" s="55">
        <f t="shared" si="474"/>
        <v>0</v>
      </c>
      <c r="AA2974" s="55">
        <f t="shared" si="475"/>
        <v>9108916.2369551975</v>
      </c>
      <c r="AB2974" s="55">
        <f t="shared" si="476"/>
        <v>-9712254.5492930785</v>
      </c>
      <c r="AC2974" s="55">
        <f t="shared" si="477"/>
        <v>-603338.31233788095</v>
      </c>
      <c r="AD2974" s="55">
        <f t="shared" si="478"/>
        <v>0</v>
      </c>
      <c r="AE2974" s="14">
        <f t="shared" si="479"/>
        <v>1</v>
      </c>
      <c r="AF2974" s="14">
        <f>PRODUCT($AE$3:$AE2974)</f>
        <v>1.549318229084294</v>
      </c>
      <c r="AG2974" s="120">
        <f>(POWER(AF2974,1/COUNTA($J$3:$J2974))-1)*360/28</f>
        <v>0.10870794921864459</v>
      </c>
    </row>
    <row r="2975" spans="20:33" x14ac:dyDescent="0.25">
      <c r="T2975" s="4">
        <f t="shared" si="480"/>
        <v>0.11244999999999999</v>
      </c>
      <c r="U2975" s="55">
        <f t="shared" si="471"/>
        <v>0</v>
      </c>
      <c r="V2975" s="55">
        <f t="shared" si="472"/>
        <v>0</v>
      </c>
      <c r="Y2975" s="55">
        <f t="shared" si="473"/>
        <v>0</v>
      </c>
      <c r="Z2975" s="55">
        <f t="shared" si="474"/>
        <v>0</v>
      </c>
      <c r="AA2975" s="55">
        <f t="shared" si="475"/>
        <v>9108916.2369551975</v>
      </c>
      <c r="AB2975" s="55">
        <f t="shared" si="476"/>
        <v>-9712254.5492930785</v>
      </c>
      <c r="AC2975" s="55">
        <f t="shared" si="477"/>
        <v>-603338.31233788095</v>
      </c>
      <c r="AD2975" s="55">
        <f t="shared" si="478"/>
        <v>0</v>
      </c>
      <c r="AE2975" s="14">
        <f t="shared" si="479"/>
        <v>1</v>
      </c>
      <c r="AF2975" s="14">
        <f>PRODUCT($AE$3:$AE2975)</f>
        <v>1.549318229084294</v>
      </c>
      <c r="AG2975" s="120">
        <f>(POWER(AF2975,1/COUNTA($J$3:$J2975))-1)*360/28</f>
        <v>0.10870794921864459</v>
      </c>
    </row>
    <row r="2976" spans="20:33" x14ac:dyDescent="0.25">
      <c r="T2976" s="4">
        <f t="shared" si="480"/>
        <v>0.11244999999999999</v>
      </c>
      <c r="U2976" s="55">
        <f t="shared" si="471"/>
        <v>0</v>
      </c>
      <c r="V2976" s="55">
        <f t="shared" si="472"/>
        <v>0</v>
      </c>
      <c r="Y2976" s="55">
        <f t="shared" si="473"/>
        <v>0</v>
      </c>
      <c r="Z2976" s="55">
        <f t="shared" si="474"/>
        <v>0</v>
      </c>
      <c r="AA2976" s="55">
        <f t="shared" si="475"/>
        <v>9108916.2369551975</v>
      </c>
      <c r="AB2976" s="55">
        <f t="shared" si="476"/>
        <v>-9712254.5492930785</v>
      </c>
      <c r="AC2976" s="55">
        <f t="shared" si="477"/>
        <v>-603338.31233788095</v>
      </c>
      <c r="AD2976" s="55">
        <f t="shared" si="478"/>
        <v>0</v>
      </c>
      <c r="AE2976" s="14">
        <f t="shared" si="479"/>
        <v>1</v>
      </c>
      <c r="AF2976" s="14">
        <f>PRODUCT($AE$3:$AE2976)</f>
        <v>1.549318229084294</v>
      </c>
      <c r="AG2976" s="120">
        <f>(POWER(AF2976,1/COUNTA($J$3:$J2976))-1)*360/28</f>
        <v>0.10870794921864459</v>
      </c>
    </row>
    <row r="2977" spans="20:33" x14ac:dyDescent="0.25">
      <c r="T2977" s="4">
        <f t="shared" si="480"/>
        <v>0.11244999999999999</v>
      </c>
      <c r="U2977" s="55">
        <f t="shared" si="471"/>
        <v>0</v>
      </c>
      <c r="V2977" s="55">
        <f t="shared" si="472"/>
        <v>0</v>
      </c>
      <c r="Y2977" s="55">
        <f t="shared" si="473"/>
        <v>0</v>
      </c>
      <c r="Z2977" s="55">
        <f t="shared" si="474"/>
        <v>0</v>
      </c>
      <c r="AA2977" s="55">
        <f t="shared" si="475"/>
        <v>9108916.2369551975</v>
      </c>
      <c r="AB2977" s="55">
        <f t="shared" si="476"/>
        <v>-9712254.5492930785</v>
      </c>
      <c r="AC2977" s="55">
        <f t="shared" si="477"/>
        <v>-603338.31233788095</v>
      </c>
      <c r="AD2977" s="55">
        <f t="shared" si="478"/>
        <v>0</v>
      </c>
      <c r="AE2977" s="14">
        <f t="shared" si="479"/>
        <v>1</v>
      </c>
      <c r="AF2977" s="14">
        <f>PRODUCT($AE$3:$AE2977)</f>
        <v>1.549318229084294</v>
      </c>
      <c r="AG2977" s="120">
        <f>(POWER(AF2977,1/COUNTA($J$3:$J2977))-1)*360/28</f>
        <v>0.10870794921864459</v>
      </c>
    </row>
    <row r="2978" spans="20:33" x14ac:dyDescent="0.25">
      <c r="T2978" s="4">
        <f t="shared" si="480"/>
        <v>0.11244999999999999</v>
      </c>
      <c r="U2978" s="55">
        <f t="shared" ref="U2978:U3041" si="481">(-1*S2978)*T2978*Q2978/360</f>
        <v>0</v>
      </c>
      <c r="V2978" s="55">
        <f t="shared" ref="V2978:V3041" si="482">+N2978+U2978</f>
        <v>0</v>
      </c>
      <c r="Y2978" s="55">
        <f t="shared" ref="Y2978:Y3041" si="483">+P2978*X2978</f>
        <v>0</v>
      </c>
      <c r="Z2978" s="55">
        <f t="shared" ref="Z2978:Z3041" si="484">+S2978*$Z$2*$Q2978/360</f>
        <v>0</v>
      </c>
      <c r="AA2978" s="55">
        <f t="shared" ref="AA2978:AA3041" si="485">+AA2977*(1+$Z$2*$Q2978/360)+Z2978</f>
        <v>9108916.2369551975</v>
      </c>
      <c r="AB2978" s="55">
        <f t="shared" ref="AB2978:AB3041" si="486">+AB2977*(1+$W2978*$Q2978/360)+O2978</f>
        <v>-9712254.5492930785</v>
      </c>
      <c r="AC2978" s="55">
        <f t="shared" ref="AC2978:AC3041" si="487">+AA2978+AB2978</f>
        <v>-603338.31233788095</v>
      </c>
      <c r="AD2978" s="55">
        <f t="shared" ref="AD2978:AD3041" si="488">+AC2978*X2978</f>
        <v>0</v>
      </c>
      <c r="AE2978" s="14">
        <f t="shared" ref="AE2978:AE3041" si="489">+(1+W2978*Q2978/360)</f>
        <v>1</v>
      </c>
      <c r="AF2978" s="14">
        <f>PRODUCT($AE$3:$AE2978)</f>
        <v>1.549318229084294</v>
      </c>
      <c r="AG2978" s="120">
        <f>(POWER(AF2978,1/COUNTA($J$3:$J2978))-1)*360/28</f>
        <v>0.10870794921864459</v>
      </c>
    </row>
    <row r="2979" spans="20:33" x14ac:dyDescent="0.25">
      <c r="T2979" s="4">
        <f t="shared" si="480"/>
        <v>0.11244999999999999</v>
      </c>
      <c r="U2979" s="55">
        <f t="shared" si="481"/>
        <v>0</v>
      </c>
      <c r="V2979" s="55">
        <f t="shared" si="482"/>
        <v>0</v>
      </c>
      <c r="Y2979" s="55">
        <f t="shared" si="483"/>
        <v>0</v>
      </c>
      <c r="Z2979" s="55">
        <f t="shared" si="484"/>
        <v>0</v>
      </c>
      <c r="AA2979" s="55">
        <f t="shared" si="485"/>
        <v>9108916.2369551975</v>
      </c>
      <c r="AB2979" s="55">
        <f t="shared" si="486"/>
        <v>-9712254.5492930785</v>
      </c>
      <c r="AC2979" s="55">
        <f t="shared" si="487"/>
        <v>-603338.31233788095</v>
      </c>
      <c r="AD2979" s="55">
        <f t="shared" si="488"/>
        <v>0</v>
      </c>
      <c r="AE2979" s="14">
        <f t="shared" si="489"/>
        <v>1</v>
      </c>
      <c r="AF2979" s="14">
        <f>PRODUCT($AE$3:$AE2979)</f>
        <v>1.549318229084294</v>
      </c>
      <c r="AG2979" s="120">
        <f>(POWER(AF2979,1/COUNTA($J$3:$J2979))-1)*360/28</f>
        <v>0.10870794921864459</v>
      </c>
    </row>
    <row r="2980" spans="20:33" x14ac:dyDescent="0.25">
      <c r="T2980" s="4">
        <f t="shared" si="480"/>
        <v>0.11244999999999999</v>
      </c>
      <c r="U2980" s="55">
        <f t="shared" si="481"/>
        <v>0</v>
      </c>
      <c r="V2980" s="55">
        <f t="shared" si="482"/>
        <v>0</v>
      </c>
      <c r="Y2980" s="55">
        <f t="shared" si="483"/>
        <v>0</v>
      </c>
      <c r="Z2980" s="55">
        <f t="shared" si="484"/>
        <v>0</v>
      </c>
      <c r="AA2980" s="55">
        <f t="shared" si="485"/>
        <v>9108916.2369551975</v>
      </c>
      <c r="AB2980" s="55">
        <f t="shared" si="486"/>
        <v>-9712254.5492930785</v>
      </c>
      <c r="AC2980" s="55">
        <f t="shared" si="487"/>
        <v>-603338.31233788095</v>
      </c>
      <c r="AD2980" s="55">
        <f t="shared" si="488"/>
        <v>0</v>
      </c>
      <c r="AE2980" s="14">
        <f t="shared" si="489"/>
        <v>1</v>
      </c>
      <c r="AF2980" s="14">
        <f>PRODUCT($AE$3:$AE2980)</f>
        <v>1.549318229084294</v>
      </c>
      <c r="AG2980" s="120">
        <f>(POWER(AF2980,1/COUNTA($J$3:$J2980))-1)*360/28</f>
        <v>0.10870794921864459</v>
      </c>
    </row>
    <row r="2981" spans="20:33" x14ac:dyDescent="0.25">
      <c r="T2981" s="4">
        <f t="shared" si="480"/>
        <v>0.11244999999999999</v>
      </c>
      <c r="U2981" s="55">
        <f t="shared" si="481"/>
        <v>0</v>
      </c>
      <c r="V2981" s="55">
        <f t="shared" si="482"/>
        <v>0</v>
      </c>
      <c r="Y2981" s="55">
        <f t="shared" si="483"/>
        <v>0</v>
      </c>
      <c r="Z2981" s="55">
        <f t="shared" si="484"/>
        <v>0</v>
      </c>
      <c r="AA2981" s="55">
        <f t="shared" si="485"/>
        <v>9108916.2369551975</v>
      </c>
      <c r="AB2981" s="55">
        <f t="shared" si="486"/>
        <v>-9712254.5492930785</v>
      </c>
      <c r="AC2981" s="55">
        <f t="shared" si="487"/>
        <v>-603338.31233788095</v>
      </c>
      <c r="AD2981" s="55">
        <f t="shared" si="488"/>
        <v>0</v>
      </c>
      <c r="AE2981" s="14">
        <f t="shared" si="489"/>
        <v>1</v>
      </c>
      <c r="AF2981" s="14">
        <f>PRODUCT($AE$3:$AE2981)</f>
        <v>1.549318229084294</v>
      </c>
      <c r="AG2981" s="120">
        <f>(POWER(AF2981,1/COUNTA($J$3:$J2981))-1)*360/28</f>
        <v>0.10870794921864459</v>
      </c>
    </row>
    <row r="2982" spans="20:33" x14ac:dyDescent="0.25">
      <c r="T2982" s="4">
        <f t="shared" si="480"/>
        <v>0.11244999999999999</v>
      </c>
      <c r="U2982" s="55">
        <f t="shared" si="481"/>
        <v>0</v>
      </c>
      <c r="V2982" s="55">
        <f t="shared" si="482"/>
        <v>0</v>
      </c>
      <c r="Y2982" s="55">
        <f t="shared" si="483"/>
        <v>0</v>
      </c>
      <c r="Z2982" s="55">
        <f t="shared" si="484"/>
        <v>0</v>
      </c>
      <c r="AA2982" s="55">
        <f t="shared" si="485"/>
        <v>9108916.2369551975</v>
      </c>
      <c r="AB2982" s="55">
        <f t="shared" si="486"/>
        <v>-9712254.5492930785</v>
      </c>
      <c r="AC2982" s="55">
        <f t="shared" si="487"/>
        <v>-603338.31233788095</v>
      </c>
      <c r="AD2982" s="55">
        <f t="shared" si="488"/>
        <v>0</v>
      </c>
      <c r="AE2982" s="14">
        <f t="shared" si="489"/>
        <v>1</v>
      </c>
      <c r="AF2982" s="14">
        <f>PRODUCT($AE$3:$AE2982)</f>
        <v>1.549318229084294</v>
      </c>
      <c r="AG2982" s="120">
        <f>(POWER(AF2982,1/COUNTA($J$3:$J2982))-1)*360/28</f>
        <v>0.10870794921864459</v>
      </c>
    </row>
    <row r="2983" spans="20:33" x14ac:dyDescent="0.25">
      <c r="T2983" s="4">
        <f t="shared" si="480"/>
        <v>0.11244999999999999</v>
      </c>
      <c r="U2983" s="55">
        <f t="shared" si="481"/>
        <v>0</v>
      </c>
      <c r="V2983" s="55">
        <f t="shared" si="482"/>
        <v>0</v>
      </c>
      <c r="Y2983" s="55">
        <f t="shared" si="483"/>
        <v>0</v>
      </c>
      <c r="Z2983" s="55">
        <f t="shared" si="484"/>
        <v>0</v>
      </c>
      <c r="AA2983" s="55">
        <f t="shared" si="485"/>
        <v>9108916.2369551975</v>
      </c>
      <c r="AB2983" s="55">
        <f t="shared" si="486"/>
        <v>-9712254.5492930785</v>
      </c>
      <c r="AC2983" s="55">
        <f t="shared" si="487"/>
        <v>-603338.31233788095</v>
      </c>
      <c r="AD2983" s="55">
        <f t="shared" si="488"/>
        <v>0</v>
      </c>
      <c r="AE2983" s="14">
        <f t="shared" si="489"/>
        <v>1</v>
      </c>
      <c r="AF2983" s="14">
        <f>PRODUCT($AE$3:$AE2983)</f>
        <v>1.549318229084294</v>
      </c>
      <c r="AG2983" s="120">
        <f>(POWER(AF2983,1/COUNTA($J$3:$J2983))-1)*360/28</f>
        <v>0.10870794921864459</v>
      </c>
    </row>
    <row r="2984" spans="20:33" x14ac:dyDescent="0.25">
      <c r="T2984" s="4">
        <f t="shared" si="480"/>
        <v>0.11244999999999999</v>
      </c>
      <c r="U2984" s="55">
        <f t="shared" si="481"/>
        <v>0</v>
      </c>
      <c r="V2984" s="55">
        <f t="shared" si="482"/>
        <v>0</v>
      </c>
      <c r="Y2984" s="55">
        <f t="shared" si="483"/>
        <v>0</v>
      </c>
      <c r="Z2984" s="55">
        <f t="shared" si="484"/>
        <v>0</v>
      </c>
      <c r="AA2984" s="55">
        <f t="shared" si="485"/>
        <v>9108916.2369551975</v>
      </c>
      <c r="AB2984" s="55">
        <f t="shared" si="486"/>
        <v>-9712254.5492930785</v>
      </c>
      <c r="AC2984" s="55">
        <f t="shared" si="487"/>
        <v>-603338.31233788095</v>
      </c>
      <c r="AD2984" s="55">
        <f t="shared" si="488"/>
        <v>0</v>
      </c>
      <c r="AE2984" s="14">
        <f t="shared" si="489"/>
        <v>1</v>
      </c>
      <c r="AF2984" s="14">
        <f>PRODUCT($AE$3:$AE2984)</f>
        <v>1.549318229084294</v>
      </c>
      <c r="AG2984" s="120">
        <f>(POWER(AF2984,1/COUNTA($J$3:$J2984))-1)*360/28</f>
        <v>0.10870794921864459</v>
      </c>
    </row>
    <row r="2985" spans="20:33" x14ac:dyDescent="0.25">
      <c r="T2985" s="4">
        <f t="shared" si="480"/>
        <v>0.11244999999999999</v>
      </c>
      <c r="U2985" s="55">
        <f t="shared" si="481"/>
        <v>0</v>
      </c>
      <c r="V2985" s="55">
        <f t="shared" si="482"/>
        <v>0</v>
      </c>
      <c r="Y2985" s="55">
        <f t="shared" si="483"/>
        <v>0</v>
      </c>
      <c r="Z2985" s="55">
        <f t="shared" si="484"/>
        <v>0</v>
      </c>
      <c r="AA2985" s="55">
        <f t="shared" si="485"/>
        <v>9108916.2369551975</v>
      </c>
      <c r="AB2985" s="55">
        <f t="shared" si="486"/>
        <v>-9712254.5492930785</v>
      </c>
      <c r="AC2985" s="55">
        <f t="shared" si="487"/>
        <v>-603338.31233788095</v>
      </c>
      <c r="AD2985" s="55">
        <f t="shared" si="488"/>
        <v>0</v>
      </c>
      <c r="AE2985" s="14">
        <f t="shared" si="489"/>
        <v>1</v>
      </c>
      <c r="AF2985" s="14">
        <f>PRODUCT($AE$3:$AE2985)</f>
        <v>1.549318229084294</v>
      </c>
      <c r="AG2985" s="120">
        <f>(POWER(AF2985,1/COUNTA($J$3:$J2985))-1)*360/28</f>
        <v>0.10870794921864459</v>
      </c>
    </row>
    <row r="2986" spans="20:33" x14ac:dyDescent="0.25">
      <c r="T2986" s="4">
        <f t="shared" si="480"/>
        <v>0.11244999999999999</v>
      </c>
      <c r="U2986" s="55">
        <f t="shared" si="481"/>
        <v>0</v>
      </c>
      <c r="V2986" s="55">
        <f t="shared" si="482"/>
        <v>0</v>
      </c>
      <c r="Y2986" s="55">
        <f t="shared" si="483"/>
        <v>0</v>
      </c>
      <c r="Z2986" s="55">
        <f t="shared" si="484"/>
        <v>0</v>
      </c>
      <c r="AA2986" s="55">
        <f t="shared" si="485"/>
        <v>9108916.2369551975</v>
      </c>
      <c r="AB2986" s="55">
        <f t="shared" si="486"/>
        <v>-9712254.5492930785</v>
      </c>
      <c r="AC2986" s="55">
        <f t="shared" si="487"/>
        <v>-603338.31233788095</v>
      </c>
      <c r="AD2986" s="55">
        <f t="shared" si="488"/>
        <v>0</v>
      </c>
      <c r="AE2986" s="14">
        <f t="shared" si="489"/>
        <v>1</v>
      </c>
      <c r="AF2986" s="14">
        <f>PRODUCT($AE$3:$AE2986)</f>
        <v>1.549318229084294</v>
      </c>
      <c r="AG2986" s="120">
        <f>(POWER(AF2986,1/COUNTA($J$3:$J2986))-1)*360/28</f>
        <v>0.10870794921864459</v>
      </c>
    </row>
    <row r="2987" spans="20:33" x14ac:dyDescent="0.25">
      <c r="T2987" s="4">
        <f t="shared" si="480"/>
        <v>0.11244999999999999</v>
      </c>
      <c r="U2987" s="55">
        <f t="shared" si="481"/>
        <v>0</v>
      </c>
      <c r="V2987" s="55">
        <f t="shared" si="482"/>
        <v>0</v>
      </c>
      <c r="Y2987" s="55">
        <f t="shared" si="483"/>
        <v>0</v>
      </c>
      <c r="Z2987" s="55">
        <f t="shared" si="484"/>
        <v>0</v>
      </c>
      <c r="AA2987" s="55">
        <f t="shared" si="485"/>
        <v>9108916.2369551975</v>
      </c>
      <c r="AB2987" s="55">
        <f t="shared" si="486"/>
        <v>-9712254.5492930785</v>
      </c>
      <c r="AC2987" s="55">
        <f t="shared" si="487"/>
        <v>-603338.31233788095</v>
      </c>
      <c r="AD2987" s="55">
        <f t="shared" si="488"/>
        <v>0</v>
      </c>
      <c r="AE2987" s="14">
        <f t="shared" si="489"/>
        <v>1</v>
      </c>
      <c r="AF2987" s="14">
        <f>PRODUCT($AE$3:$AE2987)</f>
        <v>1.549318229084294</v>
      </c>
      <c r="AG2987" s="120">
        <f>(POWER(AF2987,1/COUNTA($J$3:$J2987))-1)*360/28</f>
        <v>0.10870794921864459</v>
      </c>
    </row>
    <row r="2988" spans="20:33" x14ac:dyDescent="0.25">
      <c r="T2988" s="4">
        <f t="shared" si="480"/>
        <v>0.11244999999999999</v>
      </c>
      <c r="U2988" s="55">
        <f t="shared" si="481"/>
        <v>0</v>
      </c>
      <c r="V2988" s="55">
        <f t="shared" si="482"/>
        <v>0</v>
      </c>
      <c r="Y2988" s="55">
        <f t="shared" si="483"/>
        <v>0</v>
      </c>
      <c r="Z2988" s="55">
        <f t="shared" si="484"/>
        <v>0</v>
      </c>
      <c r="AA2988" s="55">
        <f t="shared" si="485"/>
        <v>9108916.2369551975</v>
      </c>
      <c r="AB2988" s="55">
        <f t="shared" si="486"/>
        <v>-9712254.5492930785</v>
      </c>
      <c r="AC2988" s="55">
        <f t="shared" si="487"/>
        <v>-603338.31233788095</v>
      </c>
      <c r="AD2988" s="55">
        <f t="shared" si="488"/>
        <v>0</v>
      </c>
      <c r="AE2988" s="14">
        <f t="shared" si="489"/>
        <v>1</v>
      </c>
      <c r="AF2988" s="14">
        <f>PRODUCT($AE$3:$AE2988)</f>
        <v>1.549318229084294</v>
      </c>
      <c r="AG2988" s="120">
        <f>(POWER(AF2988,1/COUNTA($J$3:$J2988))-1)*360/28</f>
        <v>0.10870794921864459</v>
      </c>
    </row>
    <row r="2989" spans="20:33" x14ac:dyDescent="0.25">
      <c r="T2989" s="4">
        <f t="shared" si="480"/>
        <v>0.11244999999999999</v>
      </c>
      <c r="U2989" s="55">
        <f t="shared" si="481"/>
        <v>0</v>
      </c>
      <c r="V2989" s="55">
        <f t="shared" si="482"/>
        <v>0</v>
      </c>
      <c r="Y2989" s="55">
        <f t="shared" si="483"/>
        <v>0</v>
      </c>
      <c r="Z2989" s="55">
        <f t="shared" si="484"/>
        <v>0</v>
      </c>
      <c r="AA2989" s="55">
        <f t="shared" si="485"/>
        <v>9108916.2369551975</v>
      </c>
      <c r="AB2989" s="55">
        <f t="shared" si="486"/>
        <v>-9712254.5492930785</v>
      </c>
      <c r="AC2989" s="55">
        <f t="shared" si="487"/>
        <v>-603338.31233788095</v>
      </c>
      <c r="AD2989" s="55">
        <f t="shared" si="488"/>
        <v>0</v>
      </c>
      <c r="AE2989" s="14">
        <f t="shared" si="489"/>
        <v>1</v>
      </c>
      <c r="AF2989" s="14">
        <f>PRODUCT($AE$3:$AE2989)</f>
        <v>1.549318229084294</v>
      </c>
      <c r="AG2989" s="120">
        <f>(POWER(AF2989,1/COUNTA($J$3:$J2989))-1)*360/28</f>
        <v>0.10870794921864459</v>
      </c>
    </row>
    <row r="2990" spans="20:33" x14ac:dyDescent="0.25">
      <c r="T2990" s="4">
        <f t="shared" si="480"/>
        <v>0.11244999999999999</v>
      </c>
      <c r="U2990" s="55">
        <f t="shared" si="481"/>
        <v>0</v>
      </c>
      <c r="V2990" s="55">
        <f t="shared" si="482"/>
        <v>0</v>
      </c>
      <c r="Y2990" s="55">
        <f t="shared" si="483"/>
        <v>0</v>
      </c>
      <c r="Z2990" s="55">
        <f t="shared" si="484"/>
        <v>0</v>
      </c>
      <c r="AA2990" s="55">
        <f t="shared" si="485"/>
        <v>9108916.2369551975</v>
      </c>
      <c r="AB2990" s="55">
        <f t="shared" si="486"/>
        <v>-9712254.5492930785</v>
      </c>
      <c r="AC2990" s="55">
        <f t="shared" si="487"/>
        <v>-603338.31233788095</v>
      </c>
      <c r="AD2990" s="55">
        <f t="shared" si="488"/>
        <v>0</v>
      </c>
      <c r="AE2990" s="14">
        <f t="shared" si="489"/>
        <v>1</v>
      </c>
      <c r="AF2990" s="14">
        <f>PRODUCT($AE$3:$AE2990)</f>
        <v>1.549318229084294</v>
      </c>
      <c r="AG2990" s="120">
        <f>(POWER(AF2990,1/COUNTA($J$3:$J2990))-1)*360/28</f>
        <v>0.10870794921864459</v>
      </c>
    </row>
    <row r="2991" spans="20:33" x14ac:dyDescent="0.25">
      <c r="T2991" s="4">
        <f t="shared" si="480"/>
        <v>0.11244999999999999</v>
      </c>
      <c r="U2991" s="55">
        <f t="shared" si="481"/>
        <v>0</v>
      </c>
      <c r="V2991" s="55">
        <f t="shared" si="482"/>
        <v>0</v>
      </c>
      <c r="Y2991" s="55">
        <f t="shared" si="483"/>
        <v>0</v>
      </c>
      <c r="Z2991" s="55">
        <f t="shared" si="484"/>
        <v>0</v>
      </c>
      <c r="AA2991" s="55">
        <f t="shared" si="485"/>
        <v>9108916.2369551975</v>
      </c>
      <c r="AB2991" s="55">
        <f t="shared" si="486"/>
        <v>-9712254.5492930785</v>
      </c>
      <c r="AC2991" s="55">
        <f t="shared" si="487"/>
        <v>-603338.31233788095</v>
      </c>
      <c r="AD2991" s="55">
        <f t="shared" si="488"/>
        <v>0</v>
      </c>
      <c r="AE2991" s="14">
        <f t="shared" si="489"/>
        <v>1</v>
      </c>
      <c r="AF2991" s="14">
        <f>PRODUCT($AE$3:$AE2991)</f>
        <v>1.549318229084294</v>
      </c>
      <c r="AG2991" s="120">
        <f>(POWER(AF2991,1/COUNTA($J$3:$J2991))-1)*360/28</f>
        <v>0.10870794921864459</v>
      </c>
    </row>
    <row r="2992" spans="20:33" x14ac:dyDescent="0.25">
      <c r="T2992" s="4">
        <f t="shared" si="480"/>
        <v>0.11244999999999999</v>
      </c>
      <c r="U2992" s="55">
        <f t="shared" si="481"/>
        <v>0</v>
      </c>
      <c r="V2992" s="55">
        <f t="shared" si="482"/>
        <v>0</v>
      </c>
      <c r="Y2992" s="55">
        <f t="shared" si="483"/>
        <v>0</v>
      </c>
      <c r="Z2992" s="55">
        <f t="shared" si="484"/>
        <v>0</v>
      </c>
      <c r="AA2992" s="55">
        <f t="shared" si="485"/>
        <v>9108916.2369551975</v>
      </c>
      <c r="AB2992" s="55">
        <f t="shared" si="486"/>
        <v>-9712254.5492930785</v>
      </c>
      <c r="AC2992" s="55">
        <f t="shared" si="487"/>
        <v>-603338.31233788095</v>
      </c>
      <c r="AD2992" s="55">
        <f t="shared" si="488"/>
        <v>0</v>
      </c>
      <c r="AE2992" s="14">
        <f t="shared" si="489"/>
        <v>1</v>
      </c>
      <c r="AF2992" s="14">
        <f>PRODUCT($AE$3:$AE2992)</f>
        <v>1.549318229084294</v>
      </c>
      <c r="AG2992" s="120">
        <f>(POWER(AF2992,1/COUNTA($J$3:$J2992))-1)*360/28</f>
        <v>0.10870794921864459</v>
      </c>
    </row>
    <row r="2993" spans="20:33" x14ac:dyDescent="0.25">
      <c r="T2993" s="4">
        <f t="shared" si="480"/>
        <v>0.11244999999999999</v>
      </c>
      <c r="U2993" s="55">
        <f t="shared" si="481"/>
        <v>0</v>
      </c>
      <c r="V2993" s="55">
        <f t="shared" si="482"/>
        <v>0</v>
      </c>
      <c r="Y2993" s="55">
        <f t="shared" si="483"/>
        <v>0</v>
      </c>
      <c r="Z2993" s="55">
        <f t="shared" si="484"/>
        <v>0</v>
      </c>
      <c r="AA2993" s="55">
        <f t="shared" si="485"/>
        <v>9108916.2369551975</v>
      </c>
      <c r="AB2993" s="55">
        <f t="shared" si="486"/>
        <v>-9712254.5492930785</v>
      </c>
      <c r="AC2993" s="55">
        <f t="shared" si="487"/>
        <v>-603338.31233788095</v>
      </c>
      <c r="AD2993" s="55">
        <f t="shared" si="488"/>
        <v>0</v>
      </c>
      <c r="AE2993" s="14">
        <f t="shared" si="489"/>
        <v>1</v>
      </c>
      <c r="AF2993" s="14">
        <f>PRODUCT($AE$3:$AE2993)</f>
        <v>1.549318229084294</v>
      </c>
      <c r="AG2993" s="120">
        <f>(POWER(AF2993,1/COUNTA($J$3:$J2993))-1)*360/28</f>
        <v>0.10870794921864459</v>
      </c>
    </row>
    <row r="2994" spans="20:33" x14ac:dyDescent="0.25">
      <c r="T2994" s="4">
        <f t="shared" si="480"/>
        <v>0.11244999999999999</v>
      </c>
      <c r="U2994" s="55">
        <f t="shared" si="481"/>
        <v>0</v>
      </c>
      <c r="V2994" s="55">
        <f t="shared" si="482"/>
        <v>0</v>
      </c>
      <c r="Y2994" s="55">
        <f t="shared" si="483"/>
        <v>0</v>
      </c>
      <c r="Z2994" s="55">
        <f t="shared" si="484"/>
        <v>0</v>
      </c>
      <c r="AA2994" s="55">
        <f t="shared" si="485"/>
        <v>9108916.2369551975</v>
      </c>
      <c r="AB2994" s="55">
        <f t="shared" si="486"/>
        <v>-9712254.5492930785</v>
      </c>
      <c r="AC2994" s="55">
        <f t="shared" si="487"/>
        <v>-603338.31233788095</v>
      </c>
      <c r="AD2994" s="55">
        <f t="shared" si="488"/>
        <v>0</v>
      </c>
      <c r="AE2994" s="14">
        <f t="shared" si="489"/>
        <v>1</v>
      </c>
      <c r="AF2994" s="14">
        <f>PRODUCT($AE$3:$AE2994)</f>
        <v>1.549318229084294</v>
      </c>
      <c r="AG2994" s="120">
        <f>(POWER(AF2994,1/COUNTA($J$3:$J2994))-1)*360/28</f>
        <v>0.10870794921864459</v>
      </c>
    </row>
    <row r="2995" spans="20:33" x14ac:dyDescent="0.25">
      <c r="T2995" s="4">
        <f t="shared" si="480"/>
        <v>0.11244999999999999</v>
      </c>
      <c r="U2995" s="55">
        <f t="shared" si="481"/>
        <v>0</v>
      </c>
      <c r="V2995" s="55">
        <f t="shared" si="482"/>
        <v>0</v>
      </c>
      <c r="Y2995" s="55">
        <f t="shared" si="483"/>
        <v>0</v>
      </c>
      <c r="Z2995" s="55">
        <f t="shared" si="484"/>
        <v>0</v>
      </c>
      <c r="AA2995" s="55">
        <f t="shared" si="485"/>
        <v>9108916.2369551975</v>
      </c>
      <c r="AB2995" s="55">
        <f t="shared" si="486"/>
        <v>-9712254.5492930785</v>
      </c>
      <c r="AC2995" s="55">
        <f t="shared" si="487"/>
        <v>-603338.31233788095</v>
      </c>
      <c r="AD2995" s="55">
        <f t="shared" si="488"/>
        <v>0</v>
      </c>
      <c r="AE2995" s="14">
        <f t="shared" si="489"/>
        <v>1</v>
      </c>
      <c r="AF2995" s="14">
        <f>PRODUCT($AE$3:$AE2995)</f>
        <v>1.549318229084294</v>
      </c>
      <c r="AG2995" s="120">
        <f>(POWER(AF2995,1/COUNTA($J$3:$J2995))-1)*360/28</f>
        <v>0.10870794921864459</v>
      </c>
    </row>
    <row r="2996" spans="20:33" x14ac:dyDescent="0.25">
      <c r="T2996" s="4">
        <f t="shared" si="480"/>
        <v>0.11244999999999999</v>
      </c>
      <c r="U2996" s="55">
        <f t="shared" si="481"/>
        <v>0</v>
      </c>
      <c r="V2996" s="55">
        <f t="shared" si="482"/>
        <v>0</v>
      </c>
      <c r="Y2996" s="55">
        <f t="shared" si="483"/>
        <v>0</v>
      </c>
      <c r="Z2996" s="55">
        <f t="shared" si="484"/>
        <v>0</v>
      </c>
      <c r="AA2996" s="55">
        <f t="shared" si="485"/>
        <v>9108916.2369551975</v>
      </c>
      <c r="AB2996" s="55">
        <f t="shared" si="486"/>
        <v>-9712254.5492930785</v>
      </c>
      <c r="AC2996" s="55">
        <f t="shared" si="487"/>
        <v>-603338.31233788095</v>
      </c>
      <c r="AD2996" s="55">
        <f t="shared" si="488"/>
        <v>0</v>
      </c>
      <c r="AE2996" s="14">
        <f t="shared" si="489"/>
        <v>1</v>
      </c>
      <c r="AF2996" s="14">
        <f>PRODUCT($AE$3:$AE2996)</f>
        <v>1.549318229084294</v>
      </c>
      <c r="AG2996" s="120">
        <f>(POWER(AF2996,1/COUNTA($J$3:$J2996))-1)*360/28</f>
        <v>0.10870794921864459</v>
      </c>
    </row>
    <row r="2997" spans="20:33" x14ac:dyDescent="0.25">
      <c r="T2997" s="4">
        <f t="shared" si="480"/>
        <v>0.11244999999999999</v>
      </c>
      <c r="U2997" s="55">
        <f t="shared" si="481"/>
        <v>0</v>
      </c>
      <c r="V2997" s="55">
        <f t="shared" si="482"/>
        <v>0</v>
      </c>
      <c r="Y2997" s="55">
        <f t="shared" si="483"/>
        <v>0</v>
      </c>
      <c r="Z2997" s="55">
        <f t="shared" si="484"/>
        <v>0</v>
      </c>
      <c r="AA2997" s="55">
        <f t="shared" si="485"/>
        <v>9108916.2369551975</v>
      </c>
      <c r="AB2997" s="55">
        <f t="shared" si="486"/>
        <v>-9712254.5492930785</v>
      </c>
      <c r="AC2997" s="55">
        <f t="shared" si="487"/>
        <v>-603338.31233788095</v>
      </c>
      <c r="AD2997" s="55">
        <f t="shared" si="488"/>
        <v>0</v>
      </c>
      <c r="AE2997" s="14">
        <f t="shared" si="489"/>
        <v>1</v>
      </c>
      <c r="AF2997" s="14">
        <f>PRODUCT($AE$3:$AE2997)</f>
        <v>1.549318229084294</v>
      </c>
      <c r="AG2997" s="120">
        <f>(POWER(AF2997,1/COUNTA($J$3:$J2997))-1)*360/28</f>
        <v>0.10870794921864459</v>
      </c>
    </row>
    <row r="2998" spans="20:33" x14ac:dyDescent="0.25">
      <c r="T2998" s="4">
        <f t="shared" si="480"/>
        <v>0.11244999999999999</v>
      </c>
      <c r="U2998" s="55">
        <f t="shared" si="481"/>
        <v>0</v>
      </c>
      <c r="V2998" s="55">
        <f t="shared" si="482"/>
        <v>0</v>
      </c>
      <c r="Y2998" s="55">
        <f t="shared" si="483"/>
        <v>0</v>
      </c>
      <c r="Z2998" s="55">
        <f t="shared" si="484"/>
        <v>0</v>
      </c>
      <c r="AA2998" s="55">
        <f t="shared" si="485"/>
        <v>9108916.2369551975</v>
      </c>
      <c r="AB2998" s="55">
        <f t="shared" si="486"/>
        <v>-9712254.5492930785</v>
      </c>
      <c r="AC2998" s="55">
        <f t="shared" si="487"/>
        <v>-603338.31233788095</v>
      </c>
      <c r="AD2998" s="55">
        <f t="shared" si="488"/>
        <v>0</v>
      </c>
      <c r="AE2998" s="14">
        <f t="shared" si="489"/>
        <v>1</v>
      </c>
      <c r="AF2998" s="14">
        <f>PRODUCT($AE$3:$AE2998)</f>
        <v>1.549318229084294</v>
      </c>
      <c r="AG2998" s="120">
        <f>(POWER(AF2998,1/COUNTA($J$3:$J2998))-1)*360/28</f>
        <v>0.10870794921864459</v>
      </c>
    </row>
    <row r="2999" spans="20:33" x14ac:dyDescent="0.25">
      <c r="T2999" s="4">
        <f t="shared" si="480"/>
        <v>0.11244999999999999</v>
      </c>
      <c r="U2999" s="55">
        <f t="shared" si="481"/>
        <v>0</v>
      </c>
      <c r="V2999" s="55">
        <f t="shared" si="482"/>
        <v>0</v>
      </c>
      <c r="Y2999" s="55">
        <f t="shared" si="483"/>
        <v>0</v>
      </c>
      <c r="Z2999" s="55">
        <f t="shared" si="484"/>
        <v>0</v>
      </c>
      <c r="AA2999" s="55">
        <f t="shared" si="485"/>
        <v>9108916.2369551975</v>
      </c>
      <c r="AB2999" s="55">
        <f t="shared" si="486"/>
        <v>-9712254.5492930785</v>
      </c>
      <c r="AC2999" s="55">
        <f t="shared" si="487"/>
        <v>-603338.31233788095</v>
      </c>
      <c r="AD2999" s="55">
        <f t="shared" si="488"/>
        <v>0</v>
      </c>
      <c r="AE2999" s="14">
        <f t="shared" si="489"/>
        <v>1</v>
      </c>
      <c r="AF2999" s="14">
        <f>PRODUCT($AE$3:$AE2999)</f>
        <v>1.549318229084294</v>
      </c>
      <c r="AG2999" s="120">
        <f>(POWER(AF2999,1/COUNTA($J$3:$J2999))-1)*360/28</f>
        <v>0.10870794921864459</v>
      </c>
    </row>
    <row r="3000" spans="20:33" x14ac:dyDescent="0.25">
      <c r="T3000" s="4">
        <f t="shared" ref="T3000:T3063" si="490">_xlfn.IFNA(INDEX($E$6:$E$24,MATCH($K3000,$C$6:$C$24,1))/100,$D$1/100)</f>
        <v>0.11244999999999999</v>
      </c>
      <c r="U3000" s="55">
        <f t="shared" si="481"/>
        <v>0</v>
      </c>
      <c r="V3000" s="55">
        <f t="shared" si="482"/>
        <v>0</v>
      </c>
      <c r="Y3000" s="55">
        <f t="shared" si="483"/>
        <v>0</v>
      </c>
      <c r="Z3000" s="55">
        <f t="shared" si="484"/>
        <v>0</v>
      </c>
      <c r="AA3000" s="55">
        <f t="shared" si="485"/>
        <v>9108916.2369551975</v>
      </c>
      <c r="AB3000" s="55">
        <f t="shared" si="486"/>
        <v>-9712254.5492930785</v>
      </c>
      <c r="AC3000" s="55">
        <f t="shared" si="487"/>
        <v>-603338.31233788095</v>
      </c>
      <c r="AD3000" s="55">
        <f t="shared" si="488"/>
        <v>0</v>
      </c>
      <c r="AE3000" s="14">
        <f t="shared" si="489"/>
        <v>1</v>
      </c>
      <c r="AF3000" s="14">
        <f>PRODUCT($AE$3:$AE3000)</f>
        <v>1.549318229084294</v>
      </c>
      <c r="AG3000" s="120">
        <f>(POWER(AF3000,1/COUNTA($J$3:$J3000))-1)*360/28</f>
        <v>0.10870794921864459</v>
      </c>
    </row>
    <row r="3001" spans="20:33" x14ac:dyDescent="0.25">
      <c r="T3001" s="4">
        <f t="shared" si="490"/>
        <v>0.11244999999999999</v>
      </c>
      <c r="U3001" s="55">
        <f t="shared" si="481"/>
        <v>0</v>
      </c>
      <c r="V3001" s="55">
        <f t="shared" si="482"/>
        <v>0</v>
      </c>
      <c r="Y3001" s="55">
        <f t="shared" si="483"/>
        <v>0</v>
      </c>
      <c r="Z3001" s="55">
        <f t="shared" si="484"/>
        <v>0</v>
      </c>
      <c r="AA3001" s="55">
        <f t="shared" si="485"/>
        <v>9108916.2369551975</v>
      </c>
      <c r="AB3001" s="55">
        <f t="shared" si="486"/>
        <v>-9712254.5492930785</v>
      </c>
      <c r="AC3001" s="55">
        <f t="shared" si="487"/>
        <v>-603338.31233788095</v>
      </c>
      <c r="AD3001" s="55">
        <f t="shared" si="488"/>
        <v>0</v>
      </c>
      <c r="AE3001" s="14">
        <f t="shared" si="489"/>
        <v>1</v>
      </c>
      <c r="AF3001" s="14">
        <f>PRODUCT($AE$3:$AE3001)</f>
        <v>1.549318229084294</v>
      </c>
      <c r="AG3001" s="120">
        <f>(POWER(AF3001,1/COUNTA($J$3:$J3001))-1)*360/28</f>
        <v>0.10870794921864459</v>
      </c>
    </row>
    <row r="3002" spans="20:33" x14ac:dyDescent="0.25">
      <c r="T3002" s="4">
        <f t="shared" si="490"/>
        <v>0.11244999999999999</v>
      </c>
      <c r="U3002" s="55">
        <f t="shared" si="481"/>
        <v>0</v>
      </c>
      <c r="V3002" s="55">
        <f t="shared" si="482"/>
        <v>0</v>
      </c>
      <c r="Y3002" s="55">
        <f t="shared" si="483"/>
        <v>0</v>
      </c>
      <c r="Z3002" s="55">
        <f t="shared" si="484"/>
        <v>0</v>
      </c>
      <c r="AA3002" s="55">
        <f t="shared" si="485"/>
        <v>9108916.2369551975</v>
      </c>
      <c r="AB3002" s="55">
        <f t="shared" si="486"/>
        <v>-9712254.5492930785</v>
      </c>
      <c r="AC3002" s="55">
        <f t="shared" si="487"/>
        <v>-603338.31233788095</v>
      </c>
      <c r="AD3002" s="55">
        <f t="shared" si="488"/>
        <v>0</v>
      </c>
      <c r="AE3002" s="14">
        <f t="shared" si="489"/>
        <v>1</v>
      </c>
      <c r="AF3002" s="14">
        <f>PRODUCT($AE$3:$AE3002)</f>
        <v>1.549318229084294</v>
      </c>
      <c r="AG3002" s="120">
        <f>(POWER(AF3002,1/COUNTA($J$3:$J3002))-1)*360/28</f>
        <v>0.10870794921864459</v>
      </c>
    </row>
    <row r="3003" spans="20:33" x14ac:dyDescent="0.25">
      <c r="T3003" s="4">
        <f t="shared" si="490"/>
        <v>0.11244999999999999</v>
      </c>
      <c r="U3003" s="55">
        <f t="shared" si="481"/>
        <v>0</v>
      </c>
      <c r="V3003" s="55">
        <f t="shared" si="482"/>
        <v>0</v>
      </c>
      <c r="Y3003" s="55">
        <f t="shared" si="483"/>
        <v>0</v>
      </c>
      <c r="Z3003" s="55">
        <f t="shared" si="484"/>
        <v>0</v>
      </c>
      <c r="AA3003" s="55">
        <f t="shared" si="485"/>
        <v>9108916.2369551975</v>
      </c>
      <c r="AB3003" s="55">
        <f t="shared" si="486"/>
        <v>-9712254.5492930785</v>
      </c>
      <c r="AC3003" s="55">
        <f t="shared" si="487"/>
        <v>-603338.31233788095</v>
      </c>
      <c r="AD3003" s="55">
        <f t="shared" si="488"/>
        <v>0</v>
      </c>
      <c r="AE3003" s="14">
        <f t="shared" si="489"/>
        <v>1</v>
      </c>
      <c r="AF3003" s="14">
        <f>PRODUCT($AE$3:$AE3003)</f>
        <v>1.549318229084294</v>
      </c>
      <c r="AG3003" s="120">
        <f>(POWER(AF3003,1/COUNTA($J$3:$J3003))-1)*360/28</f>
        <v>0.10870794921864459</v>
      </c>
    </row>
    <row r="3004" spans="20:33" x14ac:dyDescent="0.25">
      <c r="T3004" s="4">
        <f t="shared" si="490"/>
        <v>0.11244999999999999</v>
      </c>
      <c r="U3004" s="55">
        <f t="shared" si="481"/>
        <v>0</v>
      </c>
      <c r="V3004" s="55">
        <f t="shared" si="482"/>
        <v>0</v>
      </c>
      <c r="Y3004" s="55">
        <f t="shared" si="483"/>
        <v>0</v>
      </c>
      <c r="Z3004" s="55">
        <f t="shared" si="484"/>
        <v>0</v>
      </c>
      <c r="AA3004" s="55">
        <f t="shared" si="485"/>
        <v>9108916.2369551975</v>
      </c>
      <c r="AB3004" s="55">
        <f t="shared" si="486"/>
        <v>-9712254.5492930785</v>
      </c>
      <c r="AC3004" s="55">
        <f t="shared" si="487"/>
        <v>-603338.31233788095</v>
      </c>
      <c r="AD3004" s="55">
        <f t="shared" si="488"/>
        <v>0</v>
      </c>
      <c r="AE3004" s="14">
        <f t="shared" si="489"/>
        <v>1</v>
      </c>
      <c r="AF3004" s="14">
        <f>PRODUCT($AE$3:$AE3004)</f>
        <v>1.549318229084294</v>
      </c>
      <c r="AG3004" s="120">
        <f>(POWER(AF3004,1/COUNTA($J$3:$J3004))-1)*360/28</f>
        <v>0.10870794921864459</v>
      </c>
    </row>
    <row r="3005" spans="20:33" x14ac:dyDescent="0.25">
      <c r="T3005" s="4">
        <f t="shared" si="490"/>
        <v>0.11244999999999999</v>
      </c>
      <c r="U3005" s="55">
        <f t="shared" si="481"/>
        <v>0</v>
      </c>
      <c r="V3005" s="55">
        <f t="shared" si="482"/>
        <v>0</v>
      </c>
      <c r="Y3005" s="55">
        <f t="shared" si="483"/>
        <v>0</v>
      </c>
      <c r="Z3005" s="55">
        <f t="shared" si="484"/>
        <v>0</v>
      </c>
      <c r="AA3005" s="55">
        <f t="shared" si="485"/>
        <v>9108916.2369551975</v>
      </c>
      <c r="AB3005" s="55">
        <f t="shared" si="486"/>
        <v>-9712254.5492930785</v>
      </c>
      <c r="AC3005" s="55">
        <f t="shared" si="487"/>
        <v>-603338.31233788095</v>
      </c>
      <c r="AD3005" s="55">
        <f t="shared" si="488"/>
        <v>0</v>
      </c>
      <c r="AE3005" s="14">
        <f t="shared" si="489"/>
        <v>1</v>
      </c>
      <c r="AF3005" s="14">
        <f>PRODUCT($AE$3:$AE3005)</f>
        <v>1.549318229084294</v>
      </c>
      <c r="AG3005" s="120">
        <f>(POWER(AF3005,1/COUNTA($J$3:$J3005))-1)*360/28</f>
        <v>0.10870794921864459</v>
      </c>
    </row>
    <row r="3006" spans="20:33" x14ac:dyDescent="0.25">
      <c r="T3006" s="4">
        <f t="shared" si="490"/>
        <v>0.11244999999999999</v>
      </c>
      <c r="U3006" s="55">
        <f t="shared" si="481"/>
        <v>0</v>
      </c>
      <c r="V3006" s="55">
        <f t="shared" si="482"/>
        <v>0</v>
      </c>
      <c r="Y3006" s="55">
        <f t="shared" si="483"/>
        <v>0</v>
      </c>
      <c r="Z3006" s="55">
        <f t="shared" si="484"/>
        <v>0</v>
      </c>
      <c r="AA3006" s="55">
        <f t="shared" si="485"/>
        <v>9108916.2369551975</v>
      </c>
      <c r="AB3006" s="55">
        <f t="shared" si="486"/>
        <v>-9712254.5492930785</v>
      </c>
      <c r="AC3006" s="55">
        <f t="shared" si="487"/>
        <v>-603338.31233788095</v>
      </c>
      <c r="AD3006" s="55">
        <f t="shared" si="488"/>
        <v>0</v>
      </c>
      <c r="AE3006" s="14">
        <f t="shared" si="489"/>
        <v>1</v>
      </c>
      <c r="AF3006" s="14">
        <f>PRODUCT($AE$3:$AE3006)</f>
        <v>1.549318229084294</v>
      </c>
      <c r="AG3006" s="120">
        <f>(POWER(AF3006,1/COUNTA($J$3:$J3006))-1)*360/28</f>
        <v>0.10870794921864459</v>
      </c>
    </row>
    <row r="3007" spans="20:33" x14ac:dyDescent="0.25">
      <c r="T3007" s="4">
        <f t="shared" si="490"/>
        <v>0.11244999999999999</v>
      </c>
      <c r="U3007" s="55">
        <f t="shared" si="481"/>
        <v>0</v>
      </c>
      <c r="V3007" s="55">
        <f t="shared" si="482"/>
        <v>0</v>
      </c>
      <c r="Y3007" s="55">
        <f t="shared" si="483"/>
        <v>0</v>
      </c>
      <c r="Z3007" s="55">
        <f t="shared" si="484"/>
        <v>0</v>
      </c>
      <c r="AA3007" s="55">
        <f t="shared" si="485"/>
        <v>9108916.2369551975</v>
      </c>
      <c r="AB3007" s="55">
        <f t="shared" si="486"/>
        <v>-9712254.5492930785</v>
      </c>
      <c r="AC3007" s="55">
        <f t="shared" si="487"/>
        <v>-603338.31233788095</v>
      </c>
      <c r="AD3007" s="55">
        <f t="shared" si="488"/>
        <v>0</v>
      </c>
      <c r="AE3007" s="14">
        <f t="shared" si="489"/>
        <v>1</v>
      </c>
      <c r="AF3007" s="14">
        <f>PRODUCT($AE$3:$AE3007)</f>
        <v>1.549318229084294</v>
      </c>
      <c r="AG3007" s="120">
        <f>(POWER(AF3007,1/COUNTA($J$3:$J3007))-1)*360/28</f>
        <v>0.10870794921864459</v>
      </c>
    </row>
    <row r="3008" spans="20:33" x14ac:dyDescent="0.25">
      <c r="T3008" s="4">
        <f t="shared" si="490"/>
        <v>0.11244999999999999</v>
      </c>
      <c r="U3008" s="55">
        <f t="shared" si="481"/>
        <v>0</v>
      </c>
      <c r="V3008" s="55">
        <f t="shared" si="482"/>
        <v>0</v>
      </c>
      <c r="Y3008" s="55">
        <f t="shared" si="483"/>
        <v>0</v>
      </c>
      <c r="Z3008" s="55">
        <f t="shared" si="484"/>
        <v>0</v>
      </c>
      <c r="AA3008" s="55">
        <f t="shared" si="485"/>
        <v>9108916.2369551975</v>
      </c>
      <c r="AB3008" s="55">
        <f t="shared" si="486"/>
        <v>-9712254.5492930785</v>
      </c>
      <c r="AC3008" s="55">
        <f t="shared" si="487"/>
        <v>-603338.31233788095</v>
      </c>
      <c r="AD3008" s="55">
        <f t="shared" si="488"/>
        <v>0</v>
      </c>
      <c r="AE3008" s="14">
        <f t="shared" si="489"/>
        <v>1</v>
      </c>
      <c r="AF3008" s="14">
        <f>PRODUCT($AE$3:$AE3008)</f>
        <v>1.549318229084294</v>
      </c>
      <c r="AG3008" s="120">
        <f>(POWER(AF3008,1/COUNTA($J$3:$J3008))-1)*360/28</f>
        <v>0.10870794921864459</v>
      </c>
    </row>
    <row r="3009" spans="20:33" x14ac:dyDescent="0.25">
      <c r="T3009" s="4">
        <f t="shared" si="490"/>
        <v>0.11244999999999999</v>
      </c>
      <c r="U3009" s="55">
        <f t="shared" si="481"/>
        <v>0</v>
      </c>
      <c r="V3009" s="55">
        <f t="shared" si="482"/>
        <v>0</v>
      </c>
      <c r="Y3009" s="55">
        <f t="shared" si="483"/>
        <v>0</v>
      </c>
      <c r="Z3009" s="55">
        <f t="shared" si="484"/>
        <v>0</v>
      </c>
      <c r="AA3009" s="55">
        <f t="shared" si="485"/>
        <v>9108916.2369551975</v>
      </c>
      <c r="AB3009" s="55">
        <f t="shared" si="486"/>
        <v>-9712254.5492930785</v>
      </c>
      <c r="AC3009" s="55">
        <f t="shared" si="487"/>
        <v>-603338.31233788095</v>
      </c>
      <c r="AD3009" s="55">
        <f t="shared" si="488"/>
        <v>0</v>
      </c>
      <c r="AE3009" s="14">
        <f t="shared" si="489"/>
        <v>1</v>
      </c>
      <c r="AF3009" s="14">
        <f>PRODUCT($AE$3:$AE3009)</f>
        <v>1.549318229084294</v>
      </c>
      <c r="AG3009" s="120">
        <f>(POWER(AF3009,1/COUNTA($J$3:$J3009))-1)*360/28</f>
        <v>0.10870794921864459</v>
      </c>
    </row>
    <row r="3010" spans="20:33" x14ac:dyDescent="0.25">
      <c r="T3010" s="4">
        <f t="shared" si="490"/>
        <v>0.11244999999999999</v>
      </c>
      <c r="U3010" s="55">
        <f t="shared" si="481"/>
        <v>0</v>
      </c>
      <c r="V3010" s="55">
        <f t="shared" si="482"/>
        <v>0</v>
      </c>
      <c r="Y3010" s="55">
        <f t="shared" si="483"/>
        <v>0</v>
      </c>
      <c r="Z3010" s="55">
        <f t="shared" si="484"/>
        <v>0</v>
      </c>
      <c r="AA3010" s="55">
        <f t="shared" si="485"/>
        <v>9108916.2369551975</v>
      </c>
      <c r="AB3010" s="55">
        <f t="shared" si="486"/>
        <v>-9712254.5492930785</v>
      </c>
      <c r="AC3010" s="55">
        <f t="shared" si="487"/>
        <v>-603338.31233788095</v>
      </c>
      <c r="AD3010" s="55">
        <f t="shared" si="488"/>
        <v>0</v>
      </c>
      <c r="AE3010" s="14">
        <f t="shared" si="489"/>
        <v>1</v>
      </c>
      <c r="AF3010" s="14">
        <f>PRODUCT($AE$3:$AE3010)</f>
        <v>1.549318229084294</v>
      </c>
      <c r="AG3010" s="120">
        <f>(POWER(AF3010,1/COUNTA($J$3:$J3010))-1)*360/28</f>
        <v>0.10870794921864459</v>
      </c>
    </row>
    <row r="3011" spans="20:33" x14ac:dyDescent="0.25">
      <c r="T3011" s="4">
        <f t="shared" si="490"/>
        <v>0.11244999999999999</v>
      </c>
      <c r="U3011" s="55">
        <f t="shared" si="481"/>
        <v>0</v>
      </c>
      <c r="V3011" s="55">
        <f t="shared" si="482"/>
        <v>0</v>
      </c>
      <c r="Y3011" s="55">
        <f t="shared" si="483"/>
        <v>0</v>
      </c>
      <c r="Z3011" s="55">
        <f t="shared" si="484"/>
        <v>0</v>
      </c>
      <c r="AA3011" s="55">
        <f t="shared" si="485"/>
        <v>9108916.2369551975</v>
      </c>
      <c r="AB3011" s="55">
        <f t="shared" si="486"/>
        <v>-9712254.5492930785</v>
      </c>
      <c r="AC3011" s="55">
        <f t="shared" si="487"/>
        <v>-603338.31233788095</v>
      </c>
      <c r="AD3011" s="55">
        <f t="shared" si="488"/>
        <v>0</v>
      </c>
      <c r="AE3011" s="14">
        <f t="shared" si="489"/>
        <v>1</v>
      </c>
      <c r="AF3011" s="14">
        <f>PRODUCT($AE$3:$AE3011)</f>
        <v>1.549318229084294</v>
      </c>
      <c r="AG3011" s="120">
        <f>(POWER(AF3011,1/COUNTA($J$3:$J3011))-1)*360/28</f>
        <v>0.10870794921864459</v>
      </c>
    </row>
    <row r="3012" spans="20:33" x14ac:dyDescent="0.25">
      <c r="T3012" s="4">
        <f t="shared" si="490"/>
        <v>0.11244999999999999</v>
      </c>
      <c r="U3012" s="55">
        <f t="shared" si="481"/>
        <v>0</v>
      </c>
      <c r="V3012" s="55">
        <f t="shared" si="482"/>
        <v>0</v>
      </c>
      <c r="Y3012" s="55">
        <f t="shared" si="483"/>
        <v>0</v>
      </c>
      <c r="Z3012" s="55">
        <f t="shared" si="484"/>
        <v>0</v>
      </c>
      <c r="AA3012" s="55">
        <f t="shared" si="485"/>
        <v>9108916.2369551975</v>
      </c>
      <c r="AB3012" s="55">
        <f t="shared" si="486"/>
        <v>-9712254.5492930785</v>
      </c>
      <c r="AC3012" s="55">
        <f t="shared" si="487"/>
        <v>-603338.31233788095</v>
      </c>
      <c r="AD3012" s="55">
        <f t="shared" si="488"/>
        <v>0</v>
      </c>
      <c r="AE3012" s="14">
        <f t="shared" si="489"/>
        <v>1</v>
      </c>
      <c r="AF3012" s="14">
        <f>PRODUCT($AE$3:$AE3012)</f>
        <v>1.549318229084294</v>
      </c>
      <c r="AG3012" s="120">
        <f>(POWER(AF3012,1/COUNTA($J$3:$J3012))-1)*360/28</f>
        <v>0.10870794921864459</v>
      </c>
    </row>
    <row r="3013" spans="20:33" x14ac:dyDescent="0.25">
      <c r="T3013" s="4">
        <f t="shared" si="490"/>
        <v>0.11244999999999999</v>
      </c>
      <c r="U3013" s="55">
        <f t="shared" si="481"/>
        <v>0</v>
      </c>
      <c r="V3013" s="55">
        <f t="shared" si="482"/>
        <v>0</v>
      </c>
      <c r="Y3013" s="55">
        <f t="shared" si="483"/>
        <v>0</v>
      </c>
      <c r="Z3013" s="55">
        <f t="shared" si="484"/>
        <v>0</v>
      </c>
      <c r="AA3013" s="55">
        <f t="shared" si="485"/>
        <v>9108916.2369551975</v>
      </c>
      <c r="AB3013" s="55">
        <f t="shared" si="486"/>
        <v>-9712254.5492930785</v>
      </c>
      <c r="AC3013" s="55">
        <f t="shared" si="487"/>
        <v>-603338.31233788095</v>
      </c>
      <c r="AD3013" s="55">
        <f t="shared" si="488"/>
        <v>0</v>
      </c>
      <c r="AE3013" s="14">
        <f t="shared" si="489"/>
        <v>1</v>
      </c>
      <c r="AF3013" s="14">
        <f>PRODUCT($AE$3:$AE3013)</f>
        <v>1.549318229084294</v>
      </c>
      <c r="AG3013" s="120">
        <f>(POWER(AF3013,1/COUNTA($J$3:$J3013))-1)*360/28</f>
        <v>0.10870794921864459</v>
      </c>
    </row>
    <row r="3014" spans="20:33" x14ac:dyDescent="0.25">
      <c r="T3014" s="4">
        <f t="shared" si="490"/>
        <v>0.11244999999999999</v>
      </c>
      <c r="U3014" s="55">
        <f t="shared" si="481"/>
        <v>0</v>
      </c>
      <c r="V3014" s="55">
        <f t="shared" si="482"/>
        <v>0</v>
      </c>
      <c r="Y3014" s="55">
        <f t="shared" si="483"/>
        <v>0</v>
      </c>
      <c r="Z3014" s="55">
        <f t="shared" si="484"/>
        <v>0</v>
      </c>
      <c r="AA3014" s="55">
        <f t="shared" si="485"/>
        <v>9108916.2369551975</v>
      </c>
      <c r="AB3014" s="55">
        <f t="shared" si="486"/>
        <v>-9712254.5492930785</v>
      </c>
      <c r="AC3014" s="55">
        <f t="shared" si="487"/>
        <v>-603338.31233788095</v>
      </c>
      <c r="AD3014" s="55">
        <f t="shared" si="488"/>
        <v>0</v>
      </c>
      <c r="AE3014" s="14">
        <f t="shared" si="489"/>
        <v>1</v>
      </c>
      <c r="AF3014" s="14">
        <f>PRODUCT($AE$3:$AE3014)</f>
        <v>1.549318229084294</v>
      </c>
      <c r="AG3014" s="120">
        <f>(POWER(AF3014,1/COUNTA($J$3:$J3014))-1)*360/28</f>
        <v>0.10870794921864459</v>
      </c>
    </row>
    <row r="3015" spans="20:33" x14ac:dyDescent="0.25">
      <c r="T3015" s="4">
        <f t="shared" si="490"/>
        <v>0.11244999999999999</v>
      </c>
      <c r="U3015" s="55">
        <f t="shared" si="481"/>
        <v>0</v>
      </c>
      <c r="V3015" s="55">
        <f t="shared" si="482"/>
        <v>0</v>
      </c>
      <c r="Y3015" s="55">
        <f t="shared" si="483"/>
        <v>0</v>
      </c>
      <c r="Z3015" s="55">
        <f t="shared" si="484"/>
        <v>0</v>
      </c>
      <c r="AA3015" s="55">
        <f t="shared" si="485"/>
        <v>9108916.2369551975</v>
      </c>
      <c r="AB3015" s="55">
        <f t="shared" si="486"/>
        <v>-9712254.5492930785</v>
      </c>
      <c r="AC3015" s="55">
        <f t="shared" si="487"/>
        <v>-603338.31233788095</v>
      </c>
      <c r="AD3015" s="55">
        <f t="shared" si="488"/>
        <v>0</v>
      </c>
      <c r="AE3015" s="14">
        <f t="shared" si="489"/>
        <v>1</v>
      </c>
      <c r="AF3015" s="14">
        <f>PRODUCT($AE$3:$AE3015)</f>
        <v>1.549318229084294</v>
      </c>
      <c r="AG3015" s="120">
        <f>(POWER(AF3015,1/COUNTA($J$3:$J3015))-1)*360/28</f>
        <v>0.10870794921864459</v>
      </c>
    </row>
    <row r="3016" spans="20:33" x14ac:dyDescent="0.25">
      <c r="T3016" s="4">
        <f t="shared" si="490"/>
        <v>0.11244999999999999</v>
      </c>
      <c r="U3016" s="55">
        <f t="shared" si="481"/>
        <v>0</v>
      </c>
      <c r="V3016" s="55">
        <f t="shared" si="482"/>
        <v>0</v>
      </c>
      <c r="Y3016" s="55">
        <f t="shared" si="483"/>
        <v>0</v>
      </c>
      <c r="Z3016" s="55">
        <f t="shared" si="484"/>
        <v>0</v>
      </c>
      <c r="AA3016" s="55">
        <f t="shared" si="485"/>
        <v>9108916.2369551975</v>
      </c>
      <c r="AB3016" s="55">
        <f t="shared" si="486"/>
        <v>-9712254.5492930785</v>
      </c>
      <c r="AC3016" s="55">
        <f t="shared" si="487"/>
        <v>-603338.31233788095</v>
      </c>
      <c r="AD3016" s="55">
        <f t="shared" si="488"/>
        <v>0</v>
      </c>
      <c r="AE3016" s="14">
        <f t="shared" si="489"/>
        <v>1</v>
      </c>
      <c r="AF3016" s="14">
        <f>PRODUCT($AE$3:$AE3016)</f>
        <v>1.549318229084294</v>
      </c>
      <c r="AG3016" s="120">
        <f>(POWER(AF3016,1/COUNTA($J$3:$J3016))-1)*360/28</f>
        <v>0.10870794921864459</v>
      </c>
    </row>
    <row r="3017" spans="20:33" x14ac:dyDescent="0.25">
      <c r="T3017" s="4">
        <f t="shared" si="490"/>
        <v>0.11244999999999999</v>
      </c>
      <c r="U3017" s="55">
        <f t="shared" si="481"/>
        <v>0</v>
      </c>
      <c r="V3017" s="55">
        <f t="shared" si="482"/>
        <v>0</v>
      </c>
      <c r="Y3017" s="55">
        <f t="shared" si="483"/>
        <v>0</v>
      </c>
      <c r="Z3017" s="55">
        <f t="shared" si="484"/>
        <v>0</v>
      </c>
      <c r="AA3017" s="55">
        <f t="shared" si="485"/>
        <v>9108916.2369551975</v>
      </c>
      <c r="AB3017" s="55">
        <f t="shared" si="486"/>
        <v>-9712254.5492930785</v>
      </c>
      <c r="AC3017" s="55">
        <f t="shared" si="487"/>
        <v>-603338.31233788095</v>
      </c>
      <c r="AD3017" s="55">
        <f t="shared" si="488"/>
        <v>0</v>
      </c>
      <c r="AE3017" s="14">
        <f t="shared" si="489"/>
        <v>1</v>
      </c>
      <c r="AF3017" s="14">
        <f>PRODUCT($AE$3:$AE3017)</f>
        <v>1.549318229084294</v>
      </c>
      <c r="AG3017" s="120">
        <f>(POWER(AF3017,1/COUNTA($J$3:$J3017))-1)*360/28</f>
        <v>0.10870794921864459</v>
      </c>
    </row>
    <row r="3018" spans="20:33" x14ac:dyDescent="0.25">
      <c r="T3018" s="4">
        <f t="shared" si="490"/>
        <v>0.11244999999999999</v>
      </c>
      <c r="U3018" s="55">
        <f t="shared" si="481"/>
        <v>0</v>
      </c>
      <c r="V3018" s="55">
        <f t="shared" si="482"/>
        <v>0</v>
      </c>
      <c r="Y3018" s="55">
        <f t="shared" si="483"/>
        <v>0</v>
      </c>
      <c r="Z3018" s="55">
        <f t="shared" si="484"/>
        <v>0</v>
      </c>
      <c r="AA3018" s="55">
        <f t="shared" si="485"/>
        <v>9108916.2369551975</v>
      </c>
      <c r="AB3018" s="55">
        <f t="shared" si="486"/>
        <v>-9712254.5492930785</v>
      </c>
      <c r="AC3018" s="55">
        <f t="shared" si="487"/>
        <v>-603338.31233788095</v>
      </c>
      <c r="AD3018" s="55">
        <f t="shared" si="488"/>
        <v>0</v>
      </c>
      <c r="AE3018" s="14">
        <f t="shared" si="489"/>
        <v>1</v>
      </c>
      <c r="AF3018" s="14">
        <f>PRODUCT($AE$3:$AE3018)</f>
        <v>1.549318229084294</v>
      </c>
      <c r="AG3018" s="120">
        <f>(POWER(AF3018,1/COUNTA($J$3:$J3018))-1)*360/28</f>
        <v>0.10870794921864459</v>
      </c>
    </row>
    <row r="3019" spans="20:33" x14ac:dyDescent="0.25">
      <c r="T3019" s="4">
        <f t="shared" si="490"/>
        <v>0.11244999999999999</v>
      </c>
      <c r="U3019" s="55">
        <f t="shared" si="481"/>
        <v>0</v>
      </c>
      <c r="V3019" s="55">
        <f t="shared" si="482"/>
        <v>0</v>
      </c>
      <c r="Y3019" s="55">
        <f t="shared" si="483"/>
        <v>0</v>
      </c>
      <c r="Z3019" s="55">
        <f t="shared" si="484"/>
        <v>0</v>
      </c>
      <c r="AA3019" s="55">
        <f t="shared" si="485"/>
        <v>9108916.2369551975</v>
      </c>
      <c r="AB3019" s="55">
        <f t="shared" si="486"/>
        <v>-9712254.5492930785</v>
      </c>
      <c r="AC3019" s="55">
        <f t="shared" si="487"/>
        <v>-603338.31233788095</v>
      </c>
      <c r="AD3019" s="55">
        <f t="shared" si="488"/>
        <v>0</v>
      </c>
      <c r="AE3019" s="14">
        <f t="shared" si="489"/>
        <v>1</v>
      </c>
      <c r="AF3019" s="14">
        <f>PRODUCT($AE$3:$AE3019)</f>
        <v>1.549318229084294</v>
      </c>
      <c r="AG3019" s="120">
        <f>(POWER(AF3019,1/COUNTA($J$3:$J3019))-1)*360/28</f>
        <v>0.10870794921864459</v>
      </c>
    </row>
    <row r="3020" spans="20:33" x14ac:dyDescent="0.25">
      <c r="T3020" s="4">
        <f t="shared" si="490"/>
        <v>0.11244999999999999</v>
      </c>
      <c r="U3020" s="55">
        <f t="shared" si="481"/>
        <v>0</v>
      </c>
      <c r="V3020" s="55">
        <f t="shared" si="482"/>
        <v>0</v>
      </c>
      <c r="Y3020" s="55">
        <f t="shared" si="483"/>
        <v>0</v>
      </c>
      <c r="Z3020" s="55">
        <f t="shared" si="484"/>
        <v>0</v>
      </c>
      <c r="AA3020" s="55">
        <f t="shared" si="485"/>
        <v>9108916.2369551975</v>
      </c>
      <c r="AB3020" s="55">
        <f t="shared" si="486"/>
        <v>-9712254.5492930785</v>
      </c>
      <c r="AC3020" s="55">
        <f t="shared" si="487"/>
        <v>-603338.31233788095</v>
      </c>
      <c r="AD3020" s="55">
        <f t="shared" si="488"/>
        <v>0</v>
      </c>
      <c r="AE3020" s="14">
        <f t="shared" si="489"/>
        <v>1</v>
      </c>
      <c r="AF3020" s="14">
        <f>PRODUCT($AE$3:$AE3020)</f>
        <v>1.549318229084294</v>
      </c>
      <c r="AG3020" s="120">
        <f>(POWER(AF3020,1/COUNTA($J$3:$J3020))-1)*360/28</f>
        <v>0.10870794921864459</v>
      </c>
    </row>
    <row r="3021" spans="20:33" x14ac:dyDescent="0.25">
      <c r="T3021" s="4">
        <f t="shared" si="490"/>
        <v>0.11244999999999999</v>
      </c>
      <c r="U3021" s="55">
        <f t="shared" si="481"/>
        <v>0</v>
      </c>
      <c r="V3021" s="55">
        <f t="shared" si="482"/>
        <v>0</v>
      </c>
      <c r="Y3021" s="55">
        <f t="shared" si="483"/>
        <v>0</v>
      </c>
      <c r="Z3021" s="55">
        <f t="shared" si="484"/>
        <v>0</v>
      </c>
      <c r="AA3021" s="55">
        <f t="shared" si="485"/>
        <v>9108916.2369551975</v>
      </c>
      <c r="AB3021" s="55">
        <f t="shared" si="486"/>
        <v>-9712254.5492930785</v>
      </c>
      <c r="AC3021" s="55">
        <f t="shared" si="487"/>
        <v>-603338.31233788095</v>
      </c>
      <c r="AD3021" s="55">
        <f t="shared" si="488"/>
        <v>0</v>
      </c>
      <c r="AE3021" s="14">
        <f t="shared" si="489"/>
        <v>1</v>
      </c>
      <c r="AF3021" s="14">
        <f>PRODUCT($AE$3:$AE3021)</f>
        <v>1.549318229084294</v>
      </c>
      <c r="AG3021" s="120">
        <f>(POWER(AF3021,1/COUNTA($J$3:$J3021))-1)*360/28</f>
        <v>0.10870794921864459</v>
      </c>
    </row>
    <row r="3022" spans="20:33" x14ac:dyDescent="0.25">
      <c r="T3022" s="4">
        <f t="shared" si="490"/>
        <v>0.11244999999999999</v>
      </c>
      <c r="U3022" s="55">
        <f t="shared" si="481"/>
        <v>0</v>
      </c>
      <c r="V3022" s="55">
        <f t="shared" si="482"/>
        <v>0</v>
      </c>
      <c r="Y3022" s="55">
        <f t="shared" si="483"/>
        <v>0</v>
      </c>
      <c r="Z3022" s="55">
        <f t="shared" si="484"/>
        <v>0</v>
      </c>
      <c r="AA3022" s="55">
        <f t="shared" si="485"/>
        <v>9108916.2369551975</v>
      </c>
      <c r="AB3022" s="55">
        <f t="shared" si="486"/>
        <v>-9712254.5492930785</v>
      </c>
      <c r="AC3022" s="55">
        <f t="shared" si="487"/>
        <v>-603338.31233788095</v>
      </c>
      <c r="AD3022" s="55">
        <f t="shared" si="488"/>
        <v>0</v>
      </c>
      <c r="AE3022" s="14">
        <f t="shared" si="489"/>
        <v>1</v>
      </c>
      <c r="AF3022" s="14">
        <f>PRODUCT($AE$3:$AE3022)</f>
        <v>1.549318229084294</v>
      </c>
      <c r="AG3022" s="120">
        <f>(POWER(AF3022,1/COUNTA($J$3:$J3022))-1)*360/28</f>
        <v>0.10870794921864459</v>
      </c>
    </row>
    <row r="3023" spans="20:33" x14ac:dyDescent="0.25">
      <c r="T3023" s="4">
        <f t="shared" si="490"/>
        <v>0.11244999999999999</v>
      </c>
      <c r="U3023" s="55">
        <f t="shared" si="481"/>
        <v>0</v>
      </c>
      <c r="V3023" s="55">
        <f t="shared" si="482"/>
        <v>0</v>
      </c>
      <c r="Y3023" s="55">
        <f t="shared" si="483"/>
        <v>0</v>
      </c>
      <c r="Z3023" s="55">
        <f t="shared" si="484"/>
        <v>0</v>
      </c>
      <c r="AA3023" s="55">
        <f t="shared" si="485"/>
        <v>9108916.2369551975</v>
      </c>
      <c r="AB3023" s="55">
        <f t="shared" si="486"/>
        <v>-9712254.5492930785</v>
      </c>
      <c r="AC3023" s="55">
        <f t="shared" si="487"/>
        <v>-603338.31233788095</v>
      </c>
      <c r="AD3023" s="55">
        <f t="shared" si="488"/>
        <v>0</v>
      </c>
      <c r="AE3023" s="14">
        <f t="shared" si="489"/>
        <v>1</v>
      </c>
      <c r="AF3023" s="14">
        <f>PRODUCT($AE$3:$AE3023)</f>
        <v>1.549318229084294</v>
      </c>
      <c r="AG3023" s="120">
        <f>(POWER(AF3023,1/COUNTA($J$3:$J3023))-1)*360/28</f>
        <v>0.10870794921864459</v>
      </c>
    </row>
    <row r="3024" spans="20:33" x14ac:dyDescent="0.25">
      <c r="T3024" s="4">
        <f t="shared" si="490"/>
        <v>0.11244999999999999</v>
      </c>
      <c r="U3024" s="55">
        <f t="shared" si="481"/>
        <v>0</v>
      </c>
      <c r="V3024" s="55">
        <f t="shared" si="482"/>
        <v>0</v>
      </c>
      <c r="Y3024" s="55">
        <f t="shared" si="483"/>
        <v>0</v>
      </c>
      <c r="Z3024" s="55">
        <f t="shared" si="484"/>
        <v>0</v>
      </c>
      <c r="AA3024" s="55">
        <f t="shared" si="485"/>
        <v>9108916.2369551975</v>
      </c>
      <c r="AB3024" s="55">
        <f t="shared" si="486"/>
        <v>-9712254.5492930785</v>
      </c>
      <c r="AC3024" s="55">
        <f t="shared" si="487"/>
        <v>-603338.31233788095</v>
      </c>
      <c r="AD3024" s="55">
        <f t="shared" si="488"/>
        <v>0</v>
      </c>
      <c r="AE3024" s="14">
        <f t="shared" si="489"/>
        <v>1</v>
      </c>
      <c r="AF3024" s="14">
        <f>PRODUCT($AE$3:$AE3024)</f>
        <v>1.549318229084294</v>
      </c>
      <c r="AG3024" s="120">
        <f>(POWER(AF3024,1/COUNTA($J$3:$J3024))-1)*360/28</f>
        <v>0.10870794921864459</v>
      </c>
    </row>
    <row r="3025" spans="20:33" x14ac:dyDescent="0.25">
      <c r="T3025" s="4">
        <f t="shared" si="490"/>
        <v>0.11244999999999999</v>
      </c>
      <c r="U3025" s="55">
        <f t="shared" si="481"/>
        <v>0</v>
      </c>
      <c r="V3025" s="55">
        <f t="shared" si="482"/>
        <v>0</v>
      </c>
      <c r="Y3025" s="55">
        <f t="shared" si="483"/>
        <v>0</v>
      </c>
      <c r="Z3025" s="55">
        <f t="shared" si="484"/>
        <v>0</v>
      </c>
      <c r="AA3025" s="55">
        <f t="shared" si="485"/>
        <v>9108916.2369551975</v>
      </c>
      <c r="AB3025" s="55">
        <f t="shared" si="486"/>
        <v>-9712254.5492930785</v>
      </c>
      <c r="AC3025" s="55">
        <f t="shared" si="487"/>
        <v>-603338.31233788095</v>
      </c>
      <c r="AD3025" s="55">
        <f t="shared" si="488"/>
        <v>0</v>
      </c>
      <c r="AE3025" s="14">
        <f t="shared" si="489"/>
        <v>1</v>
      </c>
      <c r="AF3025" s="14">
        <f>PRODUCT($AE$3:$AE3025)</f>
        <v>1.549318229084294</v>
      </c>
      <c r="AG3025" s="120">
        <f>(POWER(AF3025,1/COUNTA($J$3:$J3025))-1)*360/28</f>
        <v>0.10870794921864459</v>
      </c>
    </row>
    <row r="3026" spans="20:33" x14ac:dyDescent="0.25">
      <c r="T3026" s="4">
        <f t="shared" si="490"/>
        <v>0.11244999999999999</v>
      </c>
      <c r="U3026" s="55">
        <f t="shared" si="481"/>
        <v>0</v>
      </c>
      <c r="V3026" s="55">
        <f t="shared" si="482"/>
        <v>0</v>
      </c>
      <c r="Y3026" s="55">
        <f t="shared" si="483"/>
        <v>0</v>
      </c>
      <c r="Z3026" s="55">
        <f t="shared" si="484"/>
        <v>0</v>
      </c>
      <c r="AA3026" s="55">
        <f t="shared" si="485"/>
        <v>9108916.2369551975</v>
      </c>
      <c r="AB3026" s="55">
        <f t="shared" si="486"/>
        <v>-9712254.5492930785</v>
      </c>
      <c r="AC3026" s="55">
        <f t="shared" si="487"/>
        <v>-603338.31233788095</v>
      </c>
      <c r="AD3026" s="55">
        <f t="shared" si="488"/>
        <v>0</v>
      </c>
      <c r="AE3026" s="14">
        <f t="shared" si="489"/>
        <v>1</v>
      </c>
      <c r="AF3026" s="14">
        <f>PRODUCT($AE$3:$AE3026)</f>
        <v>1.549318229084294</v>
      </c>
      <c r="AG3026" s="120">
        <f>(POWER(AF3026,1/COUNTA($J$3:$J3026))-1)*360/28</f>
        <v>0.10870794921864459</v>
      </c>
    </row>
    <row r="3027" spans="20:33" x14ac:dyDescent="0.25">
      <c r="T3027" s="4">
        <f t="shared" si="490"/>
        <v>0.11244999999999999</v>
      </c>
      <c r="U3027" s="55">
        <f t="shared" si="481"/>
        <v>0</v>
      </c>
      <c r="V3027" s="55">
        <f t="shared" si="482"/>
        <v>0</v>
      </c>
      <c r="Y3027" s="55">
        <f t="shared" si="483"/>
        <v>0</v>
      </c>
      <c r="Z3027" s="55">
        <f t="shared" si="484"/>
        <v>0</v>
      </c>
      <c r="AA3027" s="55">
        <f t="shared" si="485"/>
        <v>9108916.2369551975</v>
      </c>
      <c r="AB3027" s="55">
        <f t="shared" si="486"/>
        <v>-9712254.5492930785</v>
      </c>
      <c r="AC3027" s="55">
        <f t="shared" si="487"/>
        <v>-603338.31233788095</v>
      </c>
      <c r="AD3027" s="55">
        <f t="shared" si="488"/>
        <v>0</v>
      </c>
      <c r="AE3027" s="14">
        <f t="shared" si="489"/>
        <v>1</v>
      </c>
      <c r="AF3027" s="14">
        <f>PRODUCT($AE$3:$AE3027)</f>
        <v>1.549318229084294</v>
      </c>
      <c r="AG3027" s="120">
        <f>(POWER(AF3027,1/COUNTA($J$3:$J3027))-1)*360/28</f>
        <v>0.10870794921864459</v>
      </c>
    </row>
    <row r="3028" spans="20:33" x14ac:dyDescent="0.25">
      <c r="T3028" s="4">
        <f t="shared" si="490"/>
        <v>0.11244999999999999</v>
      </c>
      <c r="U3028" s="55">
        <f t="shared" si="481"/>
        <v>0</v>
      </c>
      <c r="V3028" s="55">
        <f t="shared" si="482"/>
        <v>0</v>
      </c>
      <c r="Y3028" s="55">
        <f t="shared" si="483"/>
        <v>0</v>
      </c>
      <c r="Z3028" s="55">
        <f t="shared" si="484"/>
        <v>0</v>
      </c>
      <c r="AA3028" s="55">
        <f t="shared" si="485"/>
        <v>9108916.2369551975</v>
      </c>
      <c r="AB3028" s="55">
        <f t="shared" si="486"/>
        <v>-9712254.5492930785</v>
      </c>
      <c r="AC3028" s="55">
        <f t="shared" si="487"/>
        <v>-603338.31233788095</v>
      </c>
      <c r="AD3028" s="55">
        <f t="shared" si="488"/>
        <v>0</v>
      </c>
      <c r="AE3028" s="14">
        <f t="shared" si="489"/>
        <v>1</v>
      </c>
      <c r="AF3028" s="14">
        <f>PRODUCT($AE$3:$AE3028)</f>
        <v>1.549318229084294</v>
      </c>
      <c r="AG3028" s="120">
        <f>(POWER(AF3028,1/COUNTA($J$3:$J3028))-1)*360/28</f>
        <v>0.10870794921864459</v>
      </c>
    </row>
    <row r="3029" spans="20:33" x14ac:dyDescent="0.25">
      <c r="T3029" s="4">
        <f t="shared" si="490"/>
        <v>0.11244999999999999</v>
      </c>
      <c r="U3029" s="55">
        <f t="shared" si="481"/>
        <v>0</v>
      </c>
      <c r="V3029" s="55">
        <f t="shared" si="482"/>
        <v>0</v>
      </c>
      <c r="Y3029" s="55">
        <f t="shared" si="483"/>
        <v>0</v>
      </c>
      <c r="Z3029" s="55">
        <f t="shared" si="484"/>
        <v>0</v>
      </c>
      <c r="AA3029" s="55">
        <f t="shared" si="485"/>
        <v>9108916.2369551975</v>
      </c>
      <c r="AB3029" s="55">
        <f t="shared" si="486"/>
        <v>-9712254.5492930785</v>
      </c>
      <c r="AC3029" s="55">
        <f t="shared" si="487"/>
        <v>-603338.31233788095</v>
      </c>
      <c r="AD3029" s="55">
        <f t="shared" si="488"/>
        <v>0</v>
      </c>
      <c r="AE3029" s="14">
        <f t="shared" si="489"/>
        <v>1</v>
      </c>
      <c r="AF3029" s="14">
        <f>PRODUCT($AE$3:$AE3029)</f>
        <v>1.549318229084294</v>
      </c>
      <c r="AG3029" s="120">
        <f>(POWER(AF3029,1/COUNTA($J$3:$J3029))-1)*360/28</f>
        <v>0.10870794921864459</v>
      </c>
    </row>
    <row r="3030" spans="20:33" x14ac:dyDescent="0.25">
      <c r="T3030" s="4">
        <f t="shared" si="490"/>
        <v>0.11244999999999999</v>
      </c>
      <c r="U3030" s="55">
        <f t="shared" si="481"/>
        <v>0</v>
      </c>
      <c r="V3030" s="55">
        <f t="shared" si="482"/>
        <v>0</v>
      </c>
      <c r="Y3030" s="55">
        <f t="shared" si="483"/>
        <v>0</v>
      </c>
      <c r="Z3030" s="55">
        <f t="shared" si="484"/>
        <v>0</v>
      </c>
      <c r="AA3030" s="55">
        <f t="shared" si="485"/>
        <v>9108916.2369551975</v>
      </c>
      <c r="AB3030" s="55">
        <f t="shared" si="486"/>
        <v>-9712254.5492930785</v>
      </c>
      <c r="AC3030" s="55">
        <f t="shared" si="487"/>
        <v>-603338.31233788095</v>
      </c>
      <c r="AD3030" s="55">
        <f t="shared" si="488"/>
        <v>0</v>
      </c>
      <c r="AE3030" s="14">
        <f t="shared" si="489"/>
        <v>1</v>
      </c>
      <c r="AF3030" s="14">
        <f>PRODUCT($AE$3:$AE3030)</f>
        <v>1.549318229084294</v>
      </c>
      <c r="AG3030" s="120">
        <f>(POWER(AF3030,1/COUNTA($J$3:$J3030))-1)*360/28</f>
        <v>0.10870794921864459</v>
      </c>
    </row>
    <row r="3031" spans="20:33" x14ac:dyDescent="0.25">
      <c r="T3031" s="4">
        <f t="shared" si="490"/>
        <v>0.11244999999999999</v>
      </c>
      <c r="U3031" s="55">
        <f t="shared" si="481"/>
        <v>0</v>
      </c>
      <c r="V3031" s="55">
        <f t="shared" si="482"/>
        <v>0</v>
      </c>
      <c r="Y3031" s="55">
        <f t="shared" si="483"/>
        <v>0</v>
      </c>
      <c r="Z3031" s="55">
        <f t="shared" si="484"/>
        <v>0</v>
      </c>
      <c r="AA3031" s="55">
        <f t="shared" si="485"/>
        <v>9108916.2369551975</v>
      </c>
      <c r="AB3031" s="55">
        <f t="shared" si="486"/>
        <v>-9712254.5492930785</v>
      </c>
      <c r="AC3031" s="55">
        <f t="shared" si="487"/>
        <v>-603338.31233788095</v>
      </c>
      <c r="AD3031" s="55">
        <f t="shared" si="488"/>
        <v>0</v>
      </c>
      <c r="AE3031" s="14">
        <f t="shared" si="489"/>
        <v>1</v>
      </c>
      <c r="AF3031" s="14">
        <f>PRODUCT($AE$3:$AE3031)</f>
        <v>1.549318229084294</v>
      </c>
      <c r="AG3031" s="120">
        <f>(POWER(AF3031,1/COUNTA($J$3:$J3031))-1)*360/28</f>
        <v>0.10870794921864459</v>
      </c>
    </row>
    <row r="3032" spans="20:33" x14ac:dyDescent="0.25">
      <c r="T3032" s="4">
        <f t="shared" si="490"/>
        <v>0.11244999999999999</v>
      </c>
      <c r="U3032" s="55">
        <f t="shared" si="481"/>
        <v>0</v>
      </c>
      <c r="V3032" s="55">
        <f t="shared" si="482"/>
        <v>0</v>
      </c>
      <c r="Y3032" s="55">
        <f t="shared" si="483"/>
        <v>0</v>
      </c>
      <c r="Z3032" s="55">
        <f t="shared" si="484"/>
        <v>0</v>
      </c>
      <c r="AA3032" s="55">
        <f t="shared" si="485"/>
        <v>9108916.2369551975</v>
      </c>
      <c r="AB3032" s="55">
        <f t="shared" si="486"/>
        <v>-9712254.5492930785</v>
      </c>
      <c r="AC3032" s="55">
        <f t="shared" si="487"/>
        <v>-603338.31233788095</v>
      </c>
      <c r="AD3032" s="55">
        <f t="shared" si="488"/>
        <v>0</v>
      </c>
      <c r="AE3032" s="14">
        <f t="shared" si="489"/>
        <v>1</v>
      </c>
      <c r="AF3032" s="14">
        <f>PRODUCT($AE$3:$AE3032)</f>
        <v>1.549318229084294</v>
      </c>
      <c r="AG3032" s="120">
        <f>(POWER(AF3032,1/COUNTA($J$3:$J3032))-1)*360/28</f>
        <v>0.10870794921864459</v>
      </c>
    </row>
    <row r="3033" spans="20:33" x14ac:dyDescent="0.25">
      <c r="T3033" s="4">
        <f t="shared" si="490"/>
        <v>0.11244999999999999</v>
      </c>
      <c r="U3033" s="55">
        <f t="shared" si="481"/>
        <v>0</v>
      </c>
      <c r="V3033" s="55">
        <f t="shared" si="482"/>
        <v>0</v>
      </c>
      <c r="Y3033" s="55">
        <f t="shared" si="483"/>
        <v>0</v>
      </c>
      <c r="Z3033" s="55">
        <f t="shared" si="484"/>
        <v>0</v>
      </c>
      <c r="AA3033" s="55">
        <f t="shared" si="485"/>
        <v>9108916.2369551975</v>
      </c>
      <c r="AB3033" s="55">
        <f t="shared" si="486"/>
        <v>-9712254.5492930785</v>
      </c>
      <c r="AC3033" s="55">
        <f t="shared" si="487"/>
        <v>-603338.31233788095</v>
      </c>
      <c r="AD3033" s="55">
        <f t="shared" si="488"/>
        <v>0</v>
      </c>
      <c r="AE3033" s="14">
        <f t="shared" si="489"/>
        <v>1</v>
      </c>
      <c r="AF3033" s="14">
        <f>PRODUCT($AE$3:$AE3033)</f>
        <v>1.549318229084294</v>
      </c>
      <c r="AG3033" s="120">
        <f>(POWER(AF3033,1/COUNTA($J$3:$J3033))-1)*360/28</f>
        <v>0.10870794921864459</v>
      </c>
    </row>
    <row r="3034" spans="20:33" x14ac:dyDescent="0.25">
      <c r="T3034" s="4">
        <f t="shared" si="490"/>
        <v>0.11244999999999999</v>
      </c>
      <c r="U3034" s="55">
        <f t="shared" si="481"/>
        <v>0</v>
      </c>
      <c r="V3034" s="55">
        <f t="shared" si="482"/>
        <v>0</v>
      </c>
      <c r="Y3034" s="55">
        <f t="shared" si="483"/>
        <v>0</v>
      </c>
      <c r="Z3034" s="55">
        <f t="shared" si="484"/>
        <v>0</v>
      </c>
      <c r="AA3034" s="55">
        <f t="shared" si="485"/>
        <v>9108916.2369551975</v>
      </c>
      <c r="AB3034" s="55">
        <f t="shared" si="486"/>
        <v>-9712254.5492930785</v>
      </c>
      <c r="AC3034" s="55">
        <f t="shared" si="487"/>
        <v>-603338.31233788095</v>
      </c>
      <c r="AD3034" s="55">
        <f t="shared" si="488"/>
        <v>0</v>
      </c>
      <c r="AE3034" s="14">
        <f t="shared" si="489"/>
        <v>1</v>
      </c>
      <c r="AF3034" s="14">
        <f>PRODUCT($AE$3:$AE3034)</f>
        <v>1.549318229084294</v>
      </c>
      <c r="AG3034" s="120">
        <f>(POWER(AF3034,1/COUNTA($J$3:$J3034))-1)*360/28</f>
        <v>0.10870794921864459</v>
      </c>
    </row>
    <row r="3035" spans="20:33" x14ac:dyDescent="0.25">
      <c r="T3035" s="4">
        <f t="shared" si="490"/>
        <v>0.11244999999999999</v>
      </c>
      <c r="U3035" s="55">
        <f t="shared" si="481"/>
        <v>0</v>
      </c>
      <c r="V3035" s="55">
        <f t="shared" si="482"/>
        <v>0</v>
      </c>
      <c r="Y3035" s="55">
        <f t="shared" si="483"/>
        <v>0</v>
      </c>
      <c r="Z3035" s="55">
        <f t="shared" si="484"/>
        <v>0</v>
      </c>
      <c r="AA3035" s="55">
        <f t="shared" si="485"/>
        <v>9108916.2369551975</v>
      </c>
      <c r="AB3035" s="55">
        <f t="shared" si="486"/>
        <v>-9712254.5492930785</v>
      </c>
      <c r="AC3035" s="55">
        <f t="shared" si="487"/>
        <v>-603338.31233788095</v>
      </c>
      <c r="AD3035" s="55">
        <f t="shared" si="488"/>
        <v>0</v>
      </c>
      <c r="AE3035" s="14">
        <f t="shared" si="489"/>
        <v>1</v>
      </c>
      <c r="AF3035" s="14">
        <f>PRODUCT($AE$3:$AE3035)</f>
        <v>1.549318229084294</v>
      </c>
      <c r="AG3035" s="120">
        <f>(POWER(AF3035,1/COUNTA($J$3:$J3035))-1)*360/28</f>
        <v>0.10870794921864459</v>
      </c>
    </row>
    <row r="3036" spans="20:33" x14ac:dyDescent="0.25">
      <c r="T3036" s="4">
        <f t="shared" si="490"/>
        <v>0.11244999999999999</v>
      </c>
      <c r="U3036" s="55">
        <f t="shared" si="481"/>
        <v>0</v>
      </c>
      <c r="V3036" s="55">
        <f t="shared" si="482"/>
        <v>0</v>
      </c>
      <c r="Y3036" s="55">
        <f t="shared" si="483"/>
        <v>0</v>
      </c>
      <c r="Z3036" s="55">
        <f t="shared" si="484"/>
        <v>0</v>
      </c>
      <c r="AA3036" s="55">
        <f t="shared" si="485"/>
        <v>9108916.2369551975</v>
      </c>
      <c r="AB3036" s="55">
        <f t="shared" si="486"/>
        <v>-9712254.5492930785</v>
      </c>
      <c r="AC3036" s="55">
        <f t="shared" si="487"/>
        <v>-603338.31233788095</v>
      </c>
      <c r="AD3036" s="55">
        <f t="shared" si="488"/>
        <v>0</v>
      </c>
      <c r="AE3036" s="14">
        <f t="shared" si="489"/>
        <v>1</v>
      </c>
      <c r="AF3036" s="14">
        <f>PRODUCT($AE$3:$AE3036)</f>
        <v>1.549318229084294</v>
      </c>
      <c r="AG3036" s="120">
        <f>(POWER(AF3036,1/COUNTA($J$3:$J3036))-1)*360/28</f>
        <v>0.10870794921864459</v>
      </c>
    </row>
    <row r="3037" spans="20:33" x14ac:dyDescent="0.25">
      <c r="T3037" s="4">
        <f t="shared" si="490"/>
        <v>0.11244999999999999</v>
      </c>
      <c r="U3037" s="55">
        <f t="shared" si="481"/>
        <v>0</v>
      </c>
      <c r="V3037" s="55">
        <f t="shared" si="482"/>
        <v>0</v>
      </c>
      <c r="Y3037" s="55">
        <f t="shared" si="483"/>
        <v>0</v>
      </c>
      <c r="Z3037" s="55">
        <f t="shared" si="484"/>
        <v>0</v>
      </c>
      <c r="AA3037" s="55">
        <f t="shared" si="485"/>
        <v>9108916.2369551975</v>
      </c>
      <c r="AB3037" s="55">
        <f t="shared" si="486"/>
        <v>-9712254.5492930785</v>
      </c>
      <c r="AC3037" s="55">
        <f t="shared" si="487"/>
        <v>-603338.31233788095</v>
      </c>
      <c r="AD3037" s="55">
        <f t="shared" si="488"/>
        <v>0</v>
      </c>
      <c r="AE3037" s="14">
        <f t="shared" si="489"/>
        <v>1</v>
      </c>
      <c r="AF3037" s="14">
        <f>PRODUCT($AE$3:$AE3037)</f>
        <v>1.549318229084294</v>
      </c>
      <c r="AG3037" s="120">
        <f>(POWER(AF3037,1/COUNTA($J$3:$J3037))-1)*360/28</f>
        <v>0.10870794921864459</v>
      </c>
    </row>
    <row r="3038" spans="20:33" x14ac:dyDescent="0.25">
      <c r="T3038" s="4">
        <f t="shared" si="490"/>
        <v>0.11244999999999999</v>
      </c>
      <c r="U3038" s="55">
        <f t="shared" si="481"/>
        <v>0</v>
      </c>
      <c r="V3038" s="55">
        <f t="shared" si="482"/>
        <v>0</v>
      </c>
      <c r="Y3038" s="55">
        <f t="shared" si="483"/>
        <v>0</v>
      </c>
      <c r="Z3038" s="55">
        <f t="shared" si="484"/>
        <v>0</v>
      </c>
      <c r="AA3038" s="55">
        <f t="shared" si="485"/>
        <v>9108916.2369551975</v>
      </c>
      <c r="AB3038" s="55">
        <f t="shared" si="486"/>
        <v>-9712254.5492930785</v>
      </c>
      <c r="AC3038" s="55">
        <f t="shared" si="487"/>
        <v>-603338.31233788095</v>
      </c>
      <c r="AD3038" s="55">
        <f t="shared" si="488"/>
        <v>0</v>
      </c>
      <c r="AE3038" s="14">
        <f t="shared" si="489"/>
        <v>1</v>
      </c>
      <c r="AF3038" s="14">
        <f>PRODUCT($AE$3:$AE3038)</f>
        <v>1.549318229084294</v>
      </c>
      <c r="AG3038" s="120">
        <f>(POWER(AF3038,1/COUNTA($J$3:$J3038))-1)*360/28</f>
        <v>0.10870794921864459</v>
      </c>
    </row>
    <row r="3039" spans="20:33" x14ac:dyDescent="0.25">
      <c r="T3039" s="4">
        <f t="shared" si="490"/>
        <v>0.11244999999999999</v>
      </c>
      <c r="U3039" s="55">
        <f t="shared" si="481"/>
        <v>0</v>
      </c>
      <c r="V3039" s="55">
        <f t="shared" si="482"/>
        <v>0</v>
      </c>
      <c r="Y3039" s="55">
        <f t="shared" si="483"/>
        <v>0</v>
      </c>
      <c r="Z3039" s="55">
        <f t="shared" si="484"/>
        <v>0</v>
      </c>
      <c r="AA3039" s="55">
        <f t="shared" si="485"/>
        <v>9108916.2369551975</v>
      </c>
      <c r="AB3039" s="55">
        <f t="shared" si="486"/>
        <v>-9712254.5492930785</v>
      </c>
      <c r="AC3039" s="55">
        <f t="shared" si="487"/>
        <v>-603338.31233788095</v>
      </c>
      <c r="AD3039" s="55">
        <f t="shared" si="488"/>
        <v>0</v>
      </c>
      <c r="AE3039" s="14">
        <f t="shared" si="489"/>
        <v>1</v>
      </c>
      <c r="AF3039" s="14">
        <f>PRODUCT($AE$3:$AE3039)</f>
        <v>1.549318229084294</v>
      </c>
      <c r="AG3039" s="120">
        <f>(POWER(AF3039,1/COUNTA($J$3:$J3039))-1)*360/28</f>
        <v>0.10870794921864459</v>
      </c>
    </row>
    <row r="3040" spans="20:33" x14ac:dyDescent="0.25">
      <c r="T3040" s="4">
        <f t="shared" si="490"/>
        <v>0.11244999999999999</v>
      </c>
      <c r="U3040" s="55">
        <f t="shared" si="481"/>
        <v>0</v>
      </c>
      <c r="V3040" s="55">
        <f t="shared" si="482"/>
        <v>0</v>
      </c>
      <c r="Y3040" s="55">
        <f t="shared" si="483"/>
        <v>0</v>
      </c>
      <c r="Z3040" s="55">
        <f t="shared" si="484"/>
        <v>0</v>
      </c>
      <c r="AA3040" s="55">
        <f t="shared" si="485"/>
        <v>9108916.2369551975</v>
      </c>
      <c r="AB3040" s="55">
        <f t="shared" si="486"/>
        <v>-9712254.5492930785</v>
      </c>
      <c r="AC3040" s="55">
        <f t="shared" si="487"/>
        <v>-603338.31233788095</v>
      </c>
      <c r="AD3040" s="55">
        <f t="shared" si="488"/>
        <v>0</v>
      </c>
      <c r="AE3040" s="14">
        <f t="shared" si="489"/>
        <v>1</v>
      </c>
      <c r="AF3040" s="14">
        <f>PRODUCT($AE$3:$AE3040)</f>
        <v>1.549318229084294</v>
      </c>
      <c r="AG3040" s="120">
        <f>(POWER(AF3040,1/COUNTA($J$3:$J3040))-1)*360/28</f>
        <v>0.10870794921864459</v>
      </c>
    </row>
    <row r="3041" spans="20:33" x14ac:dyDescent="0.25">
      <c r="T3041" s="4">
        <f t="shared" si="490"/>
        <v>0.11244999999999999</v>
      </c>
      <c r="U3041" s="55">
        <f t="shared" si="481"/>
        <v>0</v>
      </c>
      <c r="V3041" s="55">
        <f t="shared" si="482"/>
        <v>0</v>
      </c>
      <c r="Y3041" s="55">
        <f t="shared" si="483"/>
        <v>0</v>
      </c>
      <c r="Z3041" s="55">
        <f t="shared" si="484"/>
        <v>0</v>
      </c>
      <c r="AA3041" s="55">
        <f t="shared" si="485"/>
        <v>9108916.2369551975</v>
      </c>
      <c r="AB3041" s="55">
        <f t="shared" si="486"/>
        <v>-9712254.5492930785</v>
      </c>
      <c r="AC3041" s="55">
        <f t="shared" si="487"/>
        <v>-603338.31233788095</v>
      </c>
      <c r="AD3041" s="55">
        <f t="shared" si="488"/>
        <v>0</v>
      </c>
      <c r="AE3041" s="14">
        <f t="shared" si="489"/>
        <v>1</v>
      </c>
      <c r="AF3041" s="14">
        <f>PRODUCT($AE$3:$AE3041)</f>
        <v>1.549318229084294</v>
      </c>
      <c r="AG3041" s="120">
        <f>(POWER(AF3041,1/COUNTA($J$3:$J3041))-1)*360/28</f>
        <v>0.10870794921864459</v>
      </c>
    </row>
    <row r="3042" spans="20:33" x14ac:dyDescent="0.25">
      <c r="T3042" s="4">
        <f t="shared" si="490"/>
        <v>0.11244999999999999</v>
      </c>
      <c r="U3042" s="55">
        <f t="shared" ref="U3042:U3105" si="491">(-1*S3042)*T3042*Q3042/360</f>
        <v>0</v>
      </c>
      <c r="V3042" s="55">
        <f t="shared" ref="V3042:V3105" si="492">+N3042+U3042</f>
        <v>0</v>
      </c>
      <c r="Y3042" s="55">
        <f t="shared" ref="Y3042:Y3105" si="493">+P3042*X3042</f>
        <v>0</v>
      </c>
      <c r="Z3042" s="55">
        <f t="shared" ref="Z3042:Z3105" si="494">+S3042*$Z$2*$Q3042/360</f>
        <v>0</v>
      </c>
      <c r="AA3042" s="55">
        <f t="shared" ref="AA3042:AA3105" si="495">+AA3041*(1+$Z$2*$Q3042/360)+Z3042</f>
        <v>9108916.2369551975</v>
      </c>
      <c r="AB3042" s="55">
        <f t="shared" ref="AB3042:AB3105" si="496">+AB3041*(1+$W3042*$Q3042/360)+O3042</f>
        <v>-9712254.5492930785</v>
      </c>
      <c r="AC3042" s="55">
        <f t="shared" ref="AC3042:AC3105" si="497">+AA3042+AB3042</f>
        <v>-603338.31233788095</v>
      </c>
      <c r="AD3042" s="55">
        <f t="shared" ref="AD3042:AD3105" si="498">+AC3042*X3042</f>
        <v>0</v>
      </c>
      <c r="AE3042" s="14">
        <f t="shared" ref="AE3042:AE3105" si="499">+(1+W3042*Q3042/360)</f>
        <v>1</v>
      </c>
      <c r="AF3042" s="14">
        <f>PRODUCT($AE$3:$AE3042)</f>
        <v>1.549318229084294</v>
      </c>
      <c r="AG3042" s="120">
        <f>(POWER(AF3042,1/COUNTA($J$3:$J3042))-1)*360/28</f>
        <v>0.10870794921864459</v>
      </c>
    </row>
    <row r="3043" spans="20:33" x14ac:dyDescent="0.25">
      <c r="T3043" s="4">
        <f t="shared" si="490"/>
        <v>0.11244999999999999</v>
      </c>
      <c r="U3043" s="55">
        <f t="shared" si="491"/>
        <v>0</v>
      </c>
      <c r="V3043" s="55">
        <f t="shared" si="492"/>
        <v>0</v>
      </c>
      <c r="Y3043" s="55">
        <f t="shared" si="493"/>
        <v>0</v>
      </c>
      <c r="Z3043" s="55">
        <f t="shared" si="494"/>
        <v>0</v>
      </c>
      <c r="AA3043" s="55">
        <f t="shared" si="495"/>
        <v>9108916.2369551975</v>
      </c>
      <c r="AB3043" s="55">
        <f t="shared" si="496"/>
        <v>-9712254.5492930785</v>
      </c>
      <c r="AC3043" s="55">
        <f t="shared" si="497"/>
        <v>-603338.31233788095</v>
      </c>
      <c r="AD3043" s="55">
        <f t="shared" si="498"/>
        <v>0</v>
      </c>
      <c r="AE3043" s="14">
        <f t="shared" si="499"/>
        <v>1</v>
      </c>
      <c r="AF3043" s="14">
        <f>PRODUCT($AE$3:$AE3043)</f>
        <v>1.549318229084294</v>
      </c>
      <c r="AG3043" s="120">
        <f>(POWER(AF3043,1/COUNTA($J$3:$J3043))-1)*360/28</f>
        <v>0.10870794921864459</v>
      </c>
    </row>
    <row r="3044" spans="20:33" x14ac:dyDescent="0.25">
      <c r="T3044" s="4">
        <f t="shared" si="490"/>
        <v>0.11244999999999999</v>
      </c>
      <c r="U3044" s="55">
        <f t="shared" si="491"/>
        <v>0</v>
      </c>
      <c r="V3044" s="55">
        <f t="shared" si="492"/>
        <v>0</v>
      </c>
      <c r="Y3044" s="55">
        <f t="shared" si="493"/>
        <v>0</v>
      </c>
      <c r="Z3044" s="55">
        <f t="shared" si="494"/>
        <v>0</v>
      </c>
      <c r="AA3044" s="55">
        <f t="shared" si="495"/>
        <v>9108916.2369551975</v>
      </c>
      <c r="AB3044" s="55">
        <f t="shared" si="496"/>
        <v>-9712254.5492930785</v>
      </c>
      <c r="AC3044" s="55">
        <f t="shared" si="497"/>
        <v>-603338.31233788095</v>
      </c>
      <c r="AD3044" s="55">
        <f t="shared" si="498"/>
        <v>0</v>
      </c>
      <c r="AE3044" s="14">
        <f t="shared" si="499"/>
        <v>1</v>
      </c>
      <c r="AF3044" s="14">
        <f>PRODUCT($AE$3:$AE3044)</f>
        <v>1.549318229084294</v>
      </c>
      <c r="AG3044" s="120">
        <f>(POWER(AF3044,1/COUNTA($J$3:$J3044))-1)*360/28</f>
        <v>0.10870794921864459</v>
      </c>
    </row>
    <row r="3045" spans="20:33" x14ac:dyDescent="0.25">
      <c r="T3045" s="4">
        <f t="shared" si="490"/>
        <v>0.11244999999999999</v>
      </c>
      <c r="U3045" s="55">
        <f t="shared" si="491"/>
        <v>0</v>
      </c>
      <c r="V3045" s="55">
        <f t="shared" si="492"/>
        <v>0</v>
      </c>
      <c r="Y3045" s="55">
        <f t="shared" si="493"/>
        <v>0</v>
      </c>
      <c r="Z3045" s="55">
        <f t="shared" si="494"/>
        <v>0</v>
      </c>
      <c r="AA3045" s="55">
        <f t="shared" si="495"/>
        <v>9108916.2369551975</v>
      </c>
      <c r="AB3045" s="55">
        <f t="shared" si="496"/>
        <v>-9712254.5492930785</v>
      </c>
      <c r="AC3045" s="55">
        <f t="shared" si="497"/>
        <v>-603338.31233788095</v>
      </c>
      <c r="AD3045" s="55">
        <f t="shared" si="498"/>
        <v>0</v>
      </c>
      <c r="AE3045" s="14">
        <f t="shared" si="499"/>
        <v>1</v>
      </c>
      <c r="AF3045" s="14">
        <f>PRODUCT($AE$3:$AE3045)</f>
        <v>1.549318229084294</v>
      </c>
      <c r="AG3045" s="120">
        <f>(POWER(AF3045,1/COUNTA($J$3:$J3045))-1)*360/28</f>
        <v>0.10870794921864459</v>
      </c>
    </row>
    <row r="3046" spans="20:33" x14ac:dyDescent="0.25">
      <c r="T3046" s="4">
        <f t="shared" si="490"/>
        <v>0.11244999999999999</v>
      </c>
      <c r="U3046" s="55">
        <f t="shared" si="491"/>
        <v>0</v>
      </c>
      <c r="V3046" s="55">
        <f t="shared" si="492"/>
        <v>0</v>
      </c>
      <c r="Y3046" s="55">
        <f t="shared" si="493"/>
        <v>0</v>
      </c>
      <c r="Z3046" s="55">
        <f t="shared" si="494"/>
        <v>0</v>
      </c>
      <c r="AA3046" s="55">
        <f t="shared" si="495"/>
        <v>9108916.2369551975</v>
      </c>
      <c r="AB3046" s="55">
        <f t="shared" si="496"/>
        <v>-9712254.5492930785</v>
      </c>
      <c r="AC3046" s="55">
        <f t="shared" si="497"/>
        <v>-603338.31233788095</v>
      </c>
      <c r="AD3046" s="55">
        <f t="shared" si="498"/>
        <v>0</v>
      </c>
      <c r="AE3046" s="14">
        <f t="shared" si="499"/>
        <v>1</v>
      </c>
      <c r="AF3046" s="14">
        <f>PRODUCT($AE$3:$AE3046)</f>
        <v>1.549318229084294</v>
      </c>
      <c r="AG3046" s="120">
        <f>(POWER(AF3046,1/COUNTA($J$3:$J3046))-1)*360/28</f>
        <v>0.10870794921864459</v>
      </c>
    </row>
    <row r="3047" spans="20:33" x14ac:dyDescent="0.25">
      <c r="T3047" s="4">
        <f t="shared" si="490"/>
        <v>0.11244999999999999</v>
      </c>
      <c r="U3047" s="55">
        <f t="shared" si="491"/>
        <v>0</v>
      </c>
      <c r="V3047" s="55">
        <f t="shared" si="492"/>
        <v>0</v>
      </c>
      <c r="Y3047" s="55">
        <f t="shared" si="493"/>
        <v>0</v>
      </c>
      <c r="Z3047" s="55">
        <f t="shared" si="494"/>
        <v>0</v>
      </c>
      <c r="AA3047" s="55">
        <f t="shared" si="495"/>
        <v>9108916.2369551975</v>
      </c>
      <c r="AB3047" s="55">
        <f t="shared" si="496"/>
        <v>-9712254.5492930785</v>
      </c>
      <c r="AC3047" s="55">
        <f t="shared" si="497"/>
        <v>-603338.31233788095</v>
      </c>
      <c r="AD3047" s="55">
        <f t="shared" si="498"/>
        <v>0</v>
      </c>
      <c r="AE3047" s="14">
        <f t="shared" si="499"/>
        <v>1</v>
      </c>
      <c r="AF3047" s="14">
        <f>PRODUCT($AE$3:$AE3047)</f>
        <v>1.549318229084294</v>
      </c>
      <c r="AG3047" s="120">
        <f>(POWER(AF3047,1/COUNTA($J$3:$J3047))-1)*360/28</f>
        <v>0.10870794921864459</v>
      </c>
    </row>
    <row r="3048" spans="20:33" x14ac:dyDescent="0.25">
      <c r="T3048" s="4">
        <f t="shared" si="490"/>
        <v>0.11244999999999999</v>
      </c>
      <c r="U3048" s="55">
        <f t="shared" si="491"/>
        <v>0</v>
      </c>
      <c r="V3048" s="55">
        <f t="shared" si="492"/>
        <v>0</v>
      </c>
      <c r="Y3048" s="55">
        <f t="shared" si="493"/>
        <v>0</v>
      </c>
      <c r="Z3048" s="55">
        <f t="shared" si="494"/>
        <v>0</v>
      </c>
      <c r="AA3048" s="55">
        <f t="shared" si="495"/>
        <v>9108916.2369551975</v>
      </c>
      <c r="AB3048" s="55">
        <f t="shared" si="496"/>
        <v>-9712254.5492930785</v>
      </c>
      <c r="AC3048" s="55">
        <f t="shared" si="497"/>
        <v>-603338.31233788095</v>
      </c>
      <c r="AD3048" s="55">
        <f t="shared" si="498"/>
        <v>0</v>
      </c>
      <c r="AE3048" s="14">
        <f t="shared" si="499"/>
        <v>1</v>
      </c>
      <c r="AF3048" s="14">
        <f>PRODUCT($AE$3:$AE3048)</f>
        <v>1.549318229084294</v>
      </c>
      <c r="AG3048" s="120">
        <f>(POWER(AF3048,1/COUNTA($J$3:$J3048))-1)*360/28</f>
        <v>0.10870794921864459</v>
      </c>
    </row>
    <row r="3049" spans="20:33" x14ac:dyDescent="0.25">
      <c r="T3049" s="4">
        <f t="shared" si="490"/>
        <v>0.11244999999999999</v>
      </c>
      <c r="U3049" s="55">
        <f t="shared" si="491"/>
        <v>0</v>
      </c>
      <c r="V3049" s="55">
        <f t="shared" si="492"/>
        <v>0</v>
      </c>
      <c r="Y3049" s="55">
        <f t="shared" si="493"/>
        <v>0</v>
      </c>
      <c r="Z3049" s="55">
        <f t="shared" si="494"/>
        <v>0</v>
      </c>
      <c r="AA3049" s="55">
        <f t="shared" si="495"/>
        <v>9108916.2369551975</v>
      </c>
      <c r="AB3049" s="55">
        <f t="shared" si="496"/>
        <v>-9712254.5492930785</v>
      </c>
      <c r="AC3049" s="55">
        <f t="shared" si="497"/>
        <v>-603338.31233788095</v>
      </c>
      <c r="AD3049" s="55">
        <f t="shared" si="498"/>
        <v>0</v>
      </c>
      <c r="AE3049" s="14">
        <f t="shared" si="499"/>
        <v>1</v>
      </c>
      <c r="AF3049" s="14">
        <f>PRODUCT($AE$3:$AE3049)</f>
        <v>1.549318229084294</v>
      </c>
      <c r="AG3049" s="120">
        <f>(POWER(AF3049,1/COUNTA($J$3:$J3049))-1)*360/28</f>
        <v>0.10870794921864459</v>
      </c>
    </row>
    <row r="3050" spans="20:33" x14ac:dyDescent="0.25">
      <c r="T3050" s="4">
        <f t="shared" si="490"/>
        <v>0.11244999999999999</v>
      </c>
      <c r="U3050" s="55">
        <f t="shared" si="491"/>
        <v>0</v>
      </c>
      <c r="V3050" s="55">
        <f t="shared" si="492"/>
        <v>0</v>
      </c>
      <c r="Y3050" s="55">
        <f t="shared" si="493"/>
        <v>0</v>
      </c>
      <c r="Z3050" s="55">
        <f t="shared" si="494"/>
        <v>0</v>
      </c>
      <c r="AA3050" s="55">
        <f t="shared" si="495"/>
        <v>9108916.2369551975</v>
      </c>
      <c r="AB3050" s="55">
        <f t="shared" si="496"/>
        <v>-9712254.5492930785</v>
      </c>
      <c r="AC3050" s="55">
        <f t="shared" si="497"/>
        <v>-603338.31233788095</v>
      </c>
      <c r="AD3050" s="55">
        <f t="shared" si="498"/>
        <v>0</v>
      </c>
      <c r="AE3050" s="14">
        <f t="shared" si="499"/>
        <v>1</v>
      </c>
      <c r="AF3050" s="14">
        <f>PRODUCT($AE$3:$AE3050)</f>
        <v>1.549318229084294</v>
      </c>
      <c r="AG3050" s="120">
        <f>(POWER(AF3050,1/COUNTA($J$3:$J3050))-1)*360/28</f>
        <v>0.10870794921864459</v>
      </c>
    </row>
    <row r="3051" spans="20:33" x14ac:dyDescent="0.25">
      <c r="T3051" s="4">
        <f t="shared" si="490"/>
        <v>0.11244999999999999</v>
      </c>
      <c r="U3051" s="55">
        <f t="shared" si="491"/>
        <v>0</v>
      </c>
      <c r="V3051" s="55">
        <f t="shared" si="492"/>
        <v>0</v>
      </c>
      <c r="Y3051" s="55">
        <f t="shared" si="493"/>
        <v>0</v>
      </c>
      <c r="Z3051" s="55">
        <f t="shared" si="494"/>
        <v>0</v>
      </c>
      <c r="AA3051" s="55">
        <f t="shared" si="495"/>
        <v>9108916.2369551975</v>
      </c>
      <c r="AB3051" s="55">
        <f t="shared" si="496"/>
        <v>-9712254.5492930785</v>
      </c>
      <c r="AC3051" s="55">
        <f t="shared" si="497"/>
        <v>-603338.31233788095</v>
      </c>
      <c r="AD3051" s="55">
        <f t="shared" si="498"/>
        <v>0</v>
      </c>
      <c r="AE3051" s="14">
        <f t="shared" si="499"/>
        <v>1</v>
      </c>
      <c r="AF3051" s="14">
        <f>PRODUCT($AE$3:$AE3051)</f>
        <v>1.549318229084294</v>
      </c>
      <c r="AG3051" s="120">
        <f>(POWER(AF3051,1/COUNTA($J$3:$J3051))-1)*360/28</f>
        <v>0.10870794921864459</v>
      </c>
    </row>
    <row r="3052" spans="20:33" x14ac:dyDescent="0.25">
      <c r="T3052" s="4">
        <f t="shared" si="490"/>
        <v>0.11244999999999999</v>
      </c>
      <c r="U3052" s="55">
        <f t="shared" si="491"/>
        <v>0</v>
      </c>
      <c r="V3052" s="55">
        <f t="shared" si="492"/>
        <v>0</v>
      </c>
      <c r="Y3052" s="55">
        <f t="shared" si="493"/>
        <v>0</v>
      </c>
      <c r="Z3052" s="55">
        <f t="shared" si="494"/>
        <v>0</v>
      </c>
      <c r="AA3052" s="55">
        <f t="shared" si="495"/>
        <v>9108916.2369551975</v>
      </c>
      <c r="AB3052" s="55">
        <f t="shared" si="496"/>
        <v>-9712254.5492930785</v>
      </c>
      <c r="AC3052" s="55">
        <f t="shared" si="497"/>
        <v>-603338.31233788095</v>
      </c>
      <c r="AD3052" s="55">
        <f t="shared" si="498"/>
        <v>0</v>
      </c>
      <c r="AE3052" s="14">
        <f t="shared" si="499"/>
        <v>1</v>
      </c>
      <c r="AF3052" s="14">
        <f>PRODUCT($AE$3:$AE3052)</f>
        <v>1.549318229084294</v>
      </c>
      <c r="AG3052" s="120">
        <f>(POWER(AF3052,1/COUNTA($J$3:$J3052))-1)*360/28</f>
        <v>0.10870794921864459</v>
      </c>
    </row>
    <row r="3053" spans="20:33" x14ac:dyDescent="0.25">
      <c r="T3053" s="4">
        <f t="shared" si="490"/>
        <v>0.11244999999999999</v>
      </c>
      <c r="U3053" s="55">
        <f t="shared" si="491"/>
        <v>0</v>
      </c>
      <c r="V3053" s="55">
        <f t="shared" si="492"/>
        <v>0</v>
      </c>
      <c r="Y3053" s="55">
        <f t="shared" si="493"/>
        <v>0</v>
      </c>
      <c r="Z3053" s="55">
        <f t="shared" si="494"/>
        <v>0</v>
      </c>
      <c r="AA3053" s="55">
        <f t="shared" si="495"/>
        <v>9108916.2369551975</v>
      </c>
      <c r="AB3053" s="55">
        <f t="shared" si="496"/>
        <v>-9712254.5492930785</v>
      </c>
      <c r="AC3053" s="55">
        <f t="shared" si="497"/>
        <v>-603338.31233788095</v>
      </c>
      <c r="AD3053" s="55">
        <f t="shared" si="498"/>
        <v>0</v>
      </c>
      <c r="AE3053" s="14">
        <f t="shared" si="499"/>
        <v>1</v>
      </c>
      <c r="AF3053" s="14">
        <f>PRODUCT($AE$3:$AE3053)</f>
        <v>1.549318229084294</v>
      </c>
      <c r="AG3053" s="120">
        <f>(POWER(AF3053,1/COUNTA($J$3:$J3053))-1)*360/28</f>
        <v>0.10870794921864459</v>
      </c>
    </row>
    <row r="3054" spans="20:33" x14ac:dyDescent="0.25">
      <c r="T3054" s="4">
        <f t="shared" si="490"/>
        <v>0.11244999999999999</v>
      </c>
      <c r="U3054" s="55">
        <f t="shared" si="491"/>
        <v>0</v>
      </c>
      <c r="V3054" s="55">
        <f t="shared" si="492"/>
        <v>0</v>
      </c>
      <c r="Y3054" s="55">
        <f t="shared" si="493"/>
        <v>0</v>
      </c>
      <c r="Z3054" s="55">
        <f t="shared" si="494"/>
        <v>0</v>
      </c>
      <c r="AA3054" s="55">
        <f t="shared" si="495"/>
        <v>9108916.2369551975</v>
      </c>
      <c r="AB3054" s="55">
        <f t="shared" si="496"/>
        <v>-9712254.5492930785</v>
      </c>
      <c r="AC3054" s="55">
        <f t="shared" si="497"/>
        <v>-603338.31233788095</v>
      </c>
      <c r="AD3054" s="55">
        <f t="shared" si="498"/>
        <v>0</v>
      </c>
      <c r="AE3054" s="14">
        <f t="shared" si="499"/>
        <v>1</v>
      </c>
      <c r="AF3054" s="14">
        <f>PRODUCT($AE$3:$AE3054)</f>
        <v>1.549318229084294</v>
      </c>
      <c r="AG3054" s="120">
        <f>(POWER(AF3054,1/COUNTA($J$3:$J3054))-1)*360/28</f>
        <v>0.10870794921864459</v>
      </c>
    </row>
    <row r="3055" spans="20:33" x14ac:dyDescent="0.25">
      <c r="T3055" s="4">
        <f t="shared" si="490"/>
        <v>0.11244999999999999</v>
      </c>
      <c r="U3055" s="55">
        <f t="shared" si="491"/>
        <v>0</v>
      </c>
      <c r="V3055" s="55">
        <f t="shared" si="492"/>
        <v>0</v>
      </c>
      <c r="Y3055" s="55">
        <f t="shared" si="493"/>
        <v>0</v>
      </c>
      <c r="Z3055" s="55">
        <f t="shared" si="494"/>
        <v>0</v>
      </c>
      <c r="AA3055" s="55">
        <f t="shared" si="495"/>
        <v>9108916.2369551975</v>
      </c>
      <c r="AB3055" s="55">
        <f t="shared" si="496"/>
        <v>-9712254.5492930785</v>
      </c>
      <c r="AC3055" s="55">
        <f t="shared" si="497"/>
        <v>-603338.31233788095</v>
      </c>
      <c r="AD3055" s="55">
        <f t="shared" si="498"/>
        <v>0</v>
      </c>
      <c r="AE3055" s="14">
        <f t="shared" si="499"/>
        <v>1</v>
      </c>
      <c r="AF3055" s="14">
        <f>PRODUCT($AE$3:$AE3055)</f>
        <v>1.549318229084294</v>
      </c>
      <c r="AG3055" s="120">
        <f>(POWER(AF3055,1/COUNTA($J$3:$J3055))-1)*360/28</f>
        <v>0.10870794921864459</v>
      </c>
    </row>
    <row r="3056" spans="20:33" x14ac:dyDescent="0.25">
      <c r="T3056" s="4">
        <f t="shared" si="490"/>
        <v>0.11244999999999999</v>
      </c>
      <c r="U3056" s="55">
        <f t="shared" si="491"/>
        <v>0</v>
      </c>
      <c r="V3056" s="55">
        <f t="shared" si="492"/>
        <v>0</v>
      </c>
      <c r="Y3056" s="55">
        <f t="shared" si="493"/>
        <v>0</v>
      </c>
      <c r="Z3056" s="55">
        <f t="shared" si="494"/>
        <v>0</v>
      </c>
      <c r="AA3056" s="55">
        <f t="shared" si="495"/>
        <v>9108916.2369551975</v>
      </c>
      <c r="AB3056" s="55">
        <f t="shared" si="496"/>
        <v>-9712254.5492930785</v>
      </c>
      <c r="AC3056" s="55">
        <f t="shared" si="497"/>
        <v>-603338.31233788095</v>
      </c>
      <c r="AD3056" s="55">
        <f t="shared" si="498"/>
        <v>0</v>
      </c>
      <c r="AE3056" s="14">
        <f t="shared" si="499"/>
        <v>1</v>
      </c>
      <c r="AF3056" s="14">
        <f>PRODUCT($AE$3:$AE3056)</f>
        <v>1.549318229084294</v>
      </c>
      <c r="AG3056" s="120">
        <f>(POWER(AF3056,1/COUNTA($J$3:$J3056))-1)*360/28</f>
        <v>0.10870794921864459</v>
      </c>
    </row>
    <row r="3057" spans="20:33" x14ac:dyDescent="0.25">
      <c r="T3057" s="4">
        <f t="shared" si="490"/>
        <v>0.11244999999999999</v>
      </c>
      <c r="U3057" s="55">
        <f t="shared" si="491"/>
        <v>0</v>
      </c>
      <c r="V3057" s="55">
        <f t="shared" si="492"/>
        <v>0</v>
      </c>
      <c r="Y3057" s="55">
        <f t="shared" si="493"/>
        <v>0</v>
      </c>
      <c r="Z3057" s="55">
        <f t="shared" si="494"/>
        <v>0</v>
      </c>
      <c r="AA3057" s="55">
        <f t="shared" si="495"/>
        <v>9108916.2369551975</v>
      </c>
      <c r="AB3057" s="55">
        <f t="shared" si="496"/>
        <v>-9712254.5492930785</v>
      </c>
      <c r="AC3057" s="55">
        <f t="shared" si="497"/>
        <v>-603338.31233788095</v>
      </c>
      <c r="AD3057" s="55">
        <f t="shared" si="498"/>
        <v>0</v>
      </c>
      <c r="AE3057" s="14">
        <f t="shared" si="499"/>
        <v>1</v>
      </c>
      <c r="AF3057" s="14">
        <f>PRODUCT($AE$3:$AE3057)</f>
        <v>1.549318229084294</v>
      </c>
      <c r="AG3057" s="120">
        <f>(POWER(AF3057,1/COUNTA($J$3:$J3057))-1)*360/28</f>
        <v>0.10870794921864459</v>
      </c>
    </row>
    <row r="3058" spans="20:33" x14ac:dyDescent="0.25">
      <c r="T3058" s="4">
        <f t="shared" si="490"/>
        <v>0.11244999999999999</v>
      </c>
      <c r="U3058" s="55">
        <f t="shared" si="491"/>
        <v>0</v>
      </c>
      <c r="V3058" s="55">
        <f t="shared" si="492"/>
        <v>0</v>
      </c>
      <c r="Y3058" s="55">
        <f t="shared" si="493"/>
        <v>0</v>
      </c>
      <c r="Z3058" s="55">
        <f t="shared" si="494"/>
        <v>0</v>
      </c>
      <c r="AA3058" s="55">
        <f t="shared" si="495"/>
        <v>9108916.2369551975</v>
      </c>
      <c r="AB3058" s="55">
        <f t="shared" si="496"/>
        <v>-9712254.5492930785</v>
      </c>
      <c r="AC3058" s="55">
        <f t="shared" si="497"/>
        <v>-603338.31233788095</v>
      </c>
      <c r="AD3058" s="55">
        <f t="shared" si="498"/>
        <v>0</v>
      </c>
      <c r="AE3058" s="14">
        <f t="shared" si="499"/>
        <v>1</v>
      </c>
      <c r="AF3058" s="14">
        <f>PRODUCT($AE$3:$AE3058)</f>
        <v>1.549318229084294</v>
      </c>
      <c r="AG3058" s="120">
        <f>(POWER(AF3058,1/COUNTA($J$3:$J3058))-1)*360/28</f>
        <v>0.10870794921864459</v>
      </c>
    </row>
    <row r="3059" spans="20:33" x14ac:dyDescent="0.25">
      <c r="T3059" s="4">
        <f t="shared" si="490"/>
        <v>0.11244999999999999</v>
      </c>
      <c r="U3059" s="55">
        <f t="shared" si="491"/>
        <v>0</v>
      </c>
      <c r="V3059" s="55">
        <f t="shared" si="492"/>
        <v>0</v>
      </c>
      <c r="Y3059" s="55">
        <f t="shared" si="493"/>
        <v>0</v>
      </c>
      <c r="Z3059" s="55">
        <f t="shared" si="494"/>
        <v>0</v>
      </c>
      <c r="AA3059" s="55">
        <f t="shared" si="495"/>
        <v>9108916.2369551975</v>
      </c>
      <c r="AB3059" s="55">
        <f t="shared" si="496"/>
        <v>-9712254.5492930785</v>
      </c>
      <c r="AC3059" s="55">
        <f t="shared" si="497"/>
        <v>-603338.31233788095</v>
      </c>
      <c r="AD3059" s="55">
        <f t="shared" si="498"/>
        <v>0</v>
      </c>
      <c r="AE3059" s="14">
        <f t="shared" si="499"/>
        <v>1</v>
      </c>
      <c r="AF3059" s="14">
        <f>PRODUCT($AE$3:$AE3059)</f>
        <v>1.549318229084294</v>
      </c>
      <c r="AG3059" s="120">
        <f>(POWER(AF3059,1/COUNTA($J$3:$J3059))-1)*360/28</f>
        <v>0.10870794921864459</v>
      </c>
    </row>
    <row r="3060" spans="20:33" x14ac:dyDescent="0.25">
      <c r="T3060" s="4">
        <f t="shared" si="490"/>
        <v>0.11244999999999999</v>
      </c>
      <c r="U3060" s="55">
        <f t="shared" si="491"/>
        <v>0</v>
      </c>
      <c r="V3060" s="55">
        <f t="shared" si="492"/>
        <v>0</v>
      </c>
      <c r="Y3060" s="55">
        <f t="shared" si="493"/>
        <v>0</v>
      </c>
      <c r="Z3060" s="55">
        <f t="shared" si="494"/>
        <v>0</v>
      </c>
      <c r="AA3060" s="55">
        <f t="shared" si="495"/>
        <v>9108916.2369551975</v>
      </c>
      <c r="AB3060" s="55">
        <f t="shared" si="496"/>
        <v>-9712254.5492930785</v>
      </c>
      <c r="AC3060" s="55">
        <f t="shared" si="497"/>
        <v>-603338.31233788095</v>
      </c>
      <c r="AD3060" s="55">
        <f t="shared" si="498"/>
        <v>0</v>
      </c>
      <c r="AE3060" s="14">
        <f t="shared" si="499"/>
        <v>1</v>
      </c>
      <c r="AF3060" s="14">
        <f>PRODUCT($AE$3:$AE3060)</f>
        <v>1.549318229084294</v>
      </c>
      <c r="AG3060" s="120">
        <f>(POWER(AF3060,1/COUNTA($J$3:$J3060))-1)*360/28</f>
        <v>0.10870794921864459</v>
      </c>
    </row>
    <row r="3061" spans="20:33" x14ac:dyDescent="0.25">
      <c r="T3061" s="4">
        <f t="shared" si="490"/>
        <v>0.11244999999999999</v>
      </c>
      <c r="U3061" s="55">
        <f t="shared" si="491"/>
        <v>0</v>
      </c>
      <c r="V3061" s="55">
        <f t="shared" si="492"/>
        <v>0</v>
      </c>
      <c r="Y3061" s="55">
        <f t="shared" si="493"/>
        <v>0</v>
      </c>
      <c r="Z3061" s="55">
        <f t="shared" si="494"/>
        <v>0</v>
      </c>
      <c r="AA3061" s="55">
        <f t="shared" si="495"/>
        <v>9108916.2369551975</v>
      </c>
      <c r="AB3061" s="55">
        <f t="shared" si="496"/>
        <v>-9712254.5492930785</v>
      </c>
      <c r="AC3061" s="55">
        <f t="shared" si="497"/>
        <v>-603338.31233788095</v>
      </c>
      <c r="AD3061" s="55">
        <f t="shared" si="498"/>
        <v>0</v>
      </c>
      <c r="AE3061" s="14">
        <f t="shared" si="499"/>
        <v>1</v>
      </c>
      <c r="AF3061" s="14">
        <f>PRODUCT($AE$3:$AE3061)</f>
        <v>1.549318229084294</v>
      </c>
      <c r="AG3061" s="120">
        <f>(POWER(AF3061,1/COUNTA($J$3:$J3061))-1)*360/28</f>
        <v>0.10870794921864459</v>
      </c>
    </row>
    <row r="3062" spans="20:33" x14ac:dyDescent="0.25">
      <c r="T3062" s="4">
        <f t="shared" si="490"/>
        <v>0.11244999999999999</v>
      </c>
      <c r="U3062" s="55">
        <f t="shared" si="491"/>
        <v>0</v>
      </c>
      <c r="V3062" s="55">
        <f t="shared" si="492"/>
        <v>0</v>
      </c>
      <c r="Y3062" s="55">
        <f t="shared" si="493"/>
        <v>0</v>
      </c>
      <c r="Z3062" s="55">
        <f t="shared" si="494"/>
        <v>0</v>
      </c>
      <c r="AA3062" s="55">
        <f t="shared" si="495"/>
        <v>9108916.2369551975</v>
      </c>
      <c r="AB3062" s="55">
        <f t="shared" si="496"/>
        <v>-9712254.5492930785</v>
      </c>
      <c r="AC3062" s="55">
        <f t="shared" si="497"/>
        <v>-603338.31233788095</v>
      </c>
      <c r="AD3062" s="55">
        <f t="shared" si="498"/>
        <v>0</v>
      </c>
      <c r="AE3062" s="14">
        <f t="shared" si="499"/>
        <v>1</v>
      </c>
      <c r="AF3062" s="14">
        <f>PRODUCT($AE$3:$AE3062)</f>
        <v>1.549318229084294</v>
      </c>
      <c r="AG3062" s="120">
        <f>(POWER(AF3062,1/COUNTA($J$3:$J3062))-1)*360/28</f>
        <v>0.10870794921864459</v>
      </c>
    </row>
    <row r="3063" spans="20:33" x14ac:dyDescent="0.25">
      <c r="T3063" s="4">
        <f t="shared" si="490"/>
        <v>0.11244999999999999</v>
      </c>
      <c r="U3063" s="55">
        <f t="shared" si="491"/>
        <v>0</v>
      </c>
      <c r="V3063" s="55">
        <f t="shared" si="492"/>
        <v>0</v>
      </c>
      <c r="Y3063" s="55">
        <f t="shared" si="493"/>
        <v>0</v>
      </c>
      <c r="Z3063" s="55">
        <f t="shared" si="494"/>
        <v>0</v>
      </c>
      <c r="AA3063" s="55">
        <f t="shared" si="495"/>
        <v>9108916.2369551975</v>
      </c>
      <c r="AB3063" s="55">
        <f t="shared" si="496"/>
        <v>-9712254.5492930785</v>
      </c>
      <c r="AC3063" s="55">
        <f t="shared" si="497"/>
        <v>-603338.31233788095</v>
      </c>
      <c r="AD3063" s="55">
        <f t="shared" si="498"/>
        <v>0</v>
      </c>
      <c r="AE3063" s="14">
        <f t="shared" si="499"/>
        <v>1</v>
      </c>
      <c r="AF3063" s="14">
        <f>PRODUCT($AE$3:$AE3063)</f>
        <v>1.549318229084294</v>
      </c>
      <c r="AG3063" s="120">
        <f>(POWER(AF3063,1/COUNTA($J$3:$J3063))-1)*360/28</f>
        <v>0.10870794921864459</v>
      </c>
    </row>
    <row r="3064" spans="20:33" x14ac:dyDescent="0.25">
      <c r="T3064" s="4">
        <f t="shared" ref="T3064:T3127" si="500">_xlfn.IFNA(INDEX($E$6:$E$24,MATCH($K3064,$C$6:$C$24,1))/100,$D$1/100)</f>
        <v>0.11244999999999999</v>
      </c>
      <c r="U3064" s="55">
        <f t="shared" si="491"/>
        <v>0</v>
      </c>
      <c r="V3064" s="55">
        <f t="shared" si="492"/>
        <v>0</v>
      </c>
      <c r="Y3064" s="55">
        <f t="shared" si="493"/>
        <v>0</v>
      </c>
      <c r="Z3064" s="55">
        <f t="shared" si="494"/>
        <v>0</v>
      </c>
      <c r="AA3064" s="55">
        <f t="shared" si="495"/>
        <v>9108916.2369551975</v>
      </c>
      <c r="AB3064" s="55">
        <f t="shared" si="496"/>
        <v>-9712254.5492930785</v>
      </c>
      <c r="AC3064" s="55">
        <f t="shared" si="497"/>
        <v>-603338.31233788095</v>
      </c>
      <c r="AD3064" s="55">
        <f t="shared" si="498"/>
        <v>0</v>
      </c>
      <c r="AE3064" s="14">
        <f t="shared" si="499"/>
        <v>1</v>
      </c>
      <c r="AF3064" s="14">
        <f>PRODUCT($AE$3:$AE3064)</f>
        <v>1.549318229084294</v>
      </c>
      <c r="AG3064" s="120">
        <f>(POWER(AF3064,1/COUNTA($J$3:$J3064))-1)*360/28</f>
        <v>0.10870794921864459</v>
      </c>
    </row>
    <row r="3065" spans="20:33" x14ac:dyDescent="0.25">
      <c r="T3065" s="4">
        <f t="shared" si="500"/>
        <v>0.11244999999999999</v>
      </c>
      <c r="U3065" s="55">
        <f t="shared" si="491"/>
        <v>0</v>
      </c>
      <c r="V3065" s="55">
        <f t="shared" si="492"/>
        <v>0</v>
      </c>
      <c r="Y3065" s="55">
        <f t="shared" si="493"/>
        <v>0</v>
      </c>
      <c r="Z3065" s="55">
        <f t="shared" si="494"/>
        <v>0</v>
      </c>
      <c r="AA3065" s="55">
        <f t="shared" si="495"/>
        <v>9108916.2369551975</v>
      </c>
      <c r="AB3065" s="55">
        <f t="shared" si="496"/>
        <v>-9712254.5492930785</v>
      </c>
      <c r="AC3065" s="55">
        <f t="shared" si="497"/>
        <v>-603338.31233788095</v>
      </c>
      <c r="AD3065" s="55">
        <f t="shared" si="498"/>
        <v>0</v>
      </c>
      <c r="AE3065" s="14">
        <f t="shared" si="499"/>
        <v>1</v>
      </c>
      <c r="AF3065" s="14">
        <f>PRODUCT($AE$3:$AE3065)</f>
        <v>1.549318229084294</v>
      </c>
      <c r="AG3065" s="120">
        <f>(POWER(AF3065,1/COUNTA($J$3:$J3065))-1)*360/28</f>
        <v>0.10870794921864459</v>
      </c>
    </row>
    <row r="3066" spans="20:33" x14ac:dyDescent="0.25">
      <c r="T3066" s="4">
        <f t="shared" si="500"/>
        <v>0.11244999999999999</v>
      </c>
      <c r="U3066" s="55">
        <f t="shared" si="491"/>
        <v>0</v>
      </c>
      <c r="V3066" s="55">
        <f t="shared" si="492"/>
        <v>0</v>
      </c>
      <c r="Y3066" s="55">
        <f t="shared" si="493"/>
        <v>0</v>
      </c>
      <c r="Z3066" s="55">
        <f t="shared" si="494"/>
        <v>0</v>
      </c>
      <c r="AA3066" s="55">
        <f t="shared" si="495"/>
        <v>9108916.2369551975</v>
      </c>
      <c r="AB3066" s="55">
        <f t="shared" si="496"/>
        <v>-9712254.5492930785</v>
      </c>
      <c r="AC3066" s="55">
        <f t="shared" si="497"/>
        <v>-603338.31233788095</v>
      </c>
      <c r="AD3066" s="55">
        <f t="shared" si="498"/>
        <v>0</v>
      </c>
      <c r="AE3066" s="14">
        <f t="shared" si="499"/>
        <v>1</v>
      </c>
      <c r="AF3066" s="14">
        <f>PRODUCT($AE$3:$AE3066)</f>
        <v>1.549318229084294</v>
      </c>
      <c r="AG3066" s="120">
        <f>(POWER(AF3066,1/COUNTA($J$3:$J3066))-1)*360/28</f>
        <v>0.10870794921864459</v>
      </c>
    </row>
    <row r="3067" spans="20:33" x14ac:dyDescent="0.25">
      <c r="T3067" s="4">
        <f t="shared" si="500"/>
        <v>0.11244999999999999</v>
      </c>
      <c r="U3067" s="55">
        <f t="shared" si="491"/>
        <v>0</v>
      </c>
      <c r="V3067" s="55">
        <f t="shared" si="492"/>
        <v>0</v>
      </c>
      <c r="Y3067" s="55">
        <f t="shared" si="493"/>
        <v>0</v>
      </c>
      <c r="Z3067" s="55">
        <f t="shared" si="494"/>
        <v>0</v>
      </c>
      <c r="AA3067" s="55">
        <f t="shared" si="495"/>
        <v>9108916.2369551975</v>
      </c>
      <c r="AB3067" s="55">
        <f t="shared" si="496"/>
        <v>-9712254.5492930785</v>
      </c>
      <c r="AC3067" s="55">
        <f t="shared" si="497"/>
        <v>-603338.31233788095</v>
      </c>
      <c r="AD3067" s="55">
        <f t="shared" si="498"/>
        <v>0</v>
      </c>
      <c r="AE3067" s="14">
        <f t="shared" si="499"/>
        <v>1</v>
      </c>
      <c r="AF3067" s="14">
        <f>PRODUCT($AE$3:$AE3067)</f>
        <v>1.549318229084294</v>
      </c>
      <c r="AG3067" s="120">
        <f>(POWER(AF3067,1/COUNTA($J$3:$J3067))-1)*360/28</f>
        <v>0.10870794921864459</v>
      </c>
    </row>
    <row r="3068" spans="20:33" x14ac:dyDescent="0.25">
      <c r="T3068" s="4">
        <f t="shared" si="500"/>
        <v>0.11244999999999999</v>
      </c>
      <c r="U3068" s="55">
        <f t="shared" si="491"/>
        <v>0</v>
      </c>
      <c r="V3068" s="55">
        <f t="shared" si="492"/>
        <v>0</v>
      </c>
      <c r="Y3068" s="55">
        <f t="shared" si="493"/>
        <v>0</v>
      </c>
      <c r="Z3068" s="55">
        <f t="shared" si="494"/>
        <v>0</v>
      </c>
      <c r="AA3068" s="55">
        <f t="shared" si="495"/>
        <v>9108916.2369551975</v>
      </c>
      <c r="AB3068" s="55">
        <f t="shared" si="496"/>
        <v>-9712254.5492930785</v>
      </c>
      <c r="AC3068" s="55">
        <f t="shared" si="497"/>
        <v>-603338.31233788095</v>
      </c>
      <c r="AD3068" s="55">
        <f t="shared" si="498"/>
        <v>0</v>
      </c>
      <c r="AE3068" s="14">
        <f t="shared" si="499"/>
        <v>1</v>
      </c>
      <c r="AF3068" s="14">
        <f>PRODUCT($AE$3:$AE3068)</f>
        <v>1.549318229084294</v>
      </c>
      <c r="AG3068" s="120">
        <f>(POWER(AF3068,1/COUNTA($J$3:$J3068))-1)*360/28</f>
        <v>0.10870794921864459</v>
      </c>
    </row>
    <row r="3069" spans="20:33" x14ac:dyDescent="0.25">
      <c r="T3069" s="4">
        <f t="shared" si="500"/>
        <v>0.11244999999999999</v>
      </c>
      <c r="U3069" s="55">
        <f t="shared" si="491"/>
        <v>0</v>
      </c>
      <c r="V3069" s="55">
        <f t="shared" si="492"/>
        <v>0</v>
      </c>
      <c r="Y3069" s="55">
        <f t="shared" si="493"/>
        <v>0</v>
      </c>
      <c r="Z3069" s="55">
        <f t="shared" si="494"/>
        <v>0</v>
      </c>
      <c r="AA3069" s="55">
        <f t="shared" si="495"/>
        <v>9108916.2369551975</v>
      </c>
      <c r="AB3069" s="55">
        <f t="shared" si="496"/>
        <v>-9712254.5492930785</v>
      </c>
      <c r="AC3069" s="55">
        <f t="shared" si="497"/>
        <v>-603338.31233788095</v>
      </c>
      <c r="AD3069" s="55">
        <f t="shared" si="498"/>
        <v>0</v>
      </c>
      <c r="AE3069" s="14">
        <f t="shared" si="499"/>
        <v>1</v>
      </c>
      <c r="AF3069" s="14">
        <f>PRODUCT($AE$3:$AE3069)</f>
        <v>1.549318229084294</v>
      </c>
      <c r="AG3069" s="120">
        <f>(POWER(AF3069,1/COUNTA($J$3:$J3069))-1)*360/28</f>
        <v>0.10870794921864459</v>
      </c>
    </row>
    <row r="3070" spans="20:33" x14ac:dyDescent="0.25">
      <c r="T3070" s="4">
        <f t="shared" si="500"/>
        <v>0.11244999999999999</v>
      </c>
      <c r="U3070" s="55">
        <f t="shared" si="491"/>
        <v>0</v>
      </c>
      <c r="V3070" s="55">
        <f t="shared" si="492"/>
        <v>0</v>
      </c>
      <c r="Y3070" s="55">
        <f t="shared" si="493"/>
        <v>0</v>
      </c>
      <c r="Z3070" s="55">
        <f t="shared" si="494"/>
        <v>0</v>
      </c>
      <c r="AA3070" s="55">
        <f t="shared" si="495"/>
        <v>9108916.2369551975</v>
      </c>
      <c r="AB3070" s="55">
        <f t="shared" si="496"/>
        <v>-9712254.5492930785</v>
      </c>
      <c r="AC3070" s="55">
        <f t="shared" si="497"/>
        <v>-603338.31233788095</v>
      </c>
      <c r="AD3070" s="55">
        <f t="shared" si="498"/>
        <v>0</v>
      </c>
      <c r="AE3070" s="14">
        <f t="shared" si="499"/>
        <v>1</v>
      </c>
      <c r="AF3070" s="14">
        <f>PRODUCT($AE$3:$AE3070)</f>
        <v>1.549318229084294</v>
      </c>
      <c r="AG3070" s="120">
        <f>(POWER(AF3070,1/COUNTA($J$3:$J3070))-1)*360/28</f>
        <v>0.10870794921864459</v>
      </c>
    </row>
    <row r="3071" spans="20:33" x14ac:dyDescent="0.25">
      <c r="T3071" s="4">
        <f t="shared" si="500"/>
        <v>0.11244999999999999</v>
      </c>
      <c r="U3071" s="55">
        <f t="shared" si="491"/>
        <v>0</v>
      </c>
      <c r="V3071" s="55">
        <f t="shared" si="492"/>
        <v>0</v>
      </c>
      <c r="Y3071" s="55">
        <f t="shared" si="493"/>
        <v>0</v>
      </c>
      <c r="Z3071" s="55">
        <f t="shared" si="494"/>
        <v>0</v>
      </c>
      <c r="AA3071" s="55">
        <f t="shared" si="495"/>
        <v>9108916.2369551975</v>
      </c>
      <c r="AB3071" s="55">
        <f t="shared" si="496"/>
        <v>-9712254.5492930785</v>
      </c>
      <c r="AC3071" s="55">
        <f t="shared" si="497"/>
        <v>-603338.31233788095</v>
      </c>
      <c r="AD3071" s="55">
        <f t="shared" si="498"/>
        <v>0</v>
      </c>
      <c r="AE3071" s="14">
        <f t="shared" si="499"/>
        <v>1</v>
      </c>
      <c r="AF3071" s="14">
        <f>PRODUCT($AE$3:$AE3071)</f>
        <v>1.549318229084294</v>
      </c>
      <c r="AG3071" s="120">
        <f>(POWER(AF3071,1/COUNTA($J$3:$J3071))-1)*360/28</f>
        <v>0.10870794921864459</v>
      </c>
    </row>
    <row r="3072" spans="20:33" x14ac:dyDescent="0.25">
      <c r="T3072" s="4">
        <f t="shared" si="500"/>
        <v>0.11244999999999999</v>
      </c>
      <c r="U3072" s="55">
        <f t="shared" si="491"/>
        <v>0</v>
      </c>
      <c r="V3072" s="55">
        <f t="shared" si="492"/>
        <v>0</v>
      </c>
      <c r="Y3072" s="55">
        <f t="shared" si="493"/>
        <v>0</v>
      </c>
      <c r="Z3072" s="55">
        <f t="shared" si="494"/>
        <v>0</v>
      </c>
      <c r="AA3072" s="55">
        <f t="shared" si="495"/>
        <v>9108916.2369551975</v>
      </c>
      <c r="AB3072" s="55">
        <f t="shared" si="496"/>
        <v>-9712254.5492930785</v>
      </c>
      <c r="AC3072" s="55">
        <f t="shared" si="497"/>
        <v>-603338.31233788095</v>
      </c>
      <c r="AD3072" s="55">
        <f t="shared" si="498"/>
        <v>0</v>
      </c>
      <c r="AE3072" s="14">
        <f t="shared" si="499"/>
        <v>1</v>
      </c>
      <c r="AF3072" s="14">
        <f>PRODUCT($AE$3:$AE3072)</f>
        <v>1.549318229084294</v>
      </c>
      <c r="AG3072" s="120">
        <f>(POWER(AF3072,1/COUNTA($J$3:$J3072))-1)*360/28</f>
        <v>0.10870794921864459</v>
      </c>
    </row>
    <row r="3073" spans="20:33" x14ac:dyDescent="0.25">
      <c r="T3073" s="4">
        <f t="shared" si="500"/>
        <v>0.11244999999999999</v>
      </c>
      <c r="U3073" s="55">
        <f t="shared" si="491"/>
        <v>0</v>
      </c>
      <c r="V3073" s="55">
        <f t="shared" si="492"/>
        <v>0</v>
      </c>
      <c r="Y3073" s="55">
        <f t="shared" si="493"/>
        <v>0</v>
      </c>
      <c r="Z3073" s="55">
        <f t="shared" si="494"/>
        <v>0</v>
      </c>
      <c r="AA3073" s="55">
        <f t="shared" si="495"/>
        <v>9108916.2369551975</v>
      </c>
      <c r="AB3073" s="55">
        <f t="shared" si="496"/>
        <v>-9712254.5492930785</v>
      </c>
      <c r="AC3073" s="55">
        <f t="shared" si="497"/>
        <v>-603338.31233788095</v>
      </c>
      <c r="AD3073" s="55">
        <f t="shared" si="498"/>
        <v>0</v>
      </c>
      <c r="AE3073" s="14">
        <f t="shared" si="499"/>
        <v>1</v>
      </c>
      <c r="AF3073" s="14">
        <f>PRODUCT($AE$3:$AE3073)</f>
        <v>1.549318229084294</v>
      </c>
      <c r="AG3073" s="120">
        <f>(POWER(AF3073,1/COUNTA($J$3:$J3073))-1)*360/28</f>
        <v>0.10870794921864459</v>
      </c>
    </row>
    <row r="3074" spans="20:33" x14ac:dyDescent="0.25">
      <c r="T3074" s="4">
        <f t="shared" si="500"/>
        <v>0.11244999999999999</v>
      </c>
      <c r="U3074" s="55">
        <f t="shared" si="491"/>
        <v>0</v>
      </c>
      <c r="V3074" s="55">
        <f t="shared" si="492"/>
        <v>0</v>
      </c>
      <c r="Y3074" s="55">
        <f t="shared" si="493"/>
        <v>0</v>
      </c>
      <c r="Z3074" s="55">
        <f t="shared" si="494"/>
        <v>0</v>
      </c>
      <c r="AA3074" s="55">
        <f t="shared" si="495"/>
        <v>9108916.2369551975</v>
      </c>
      <c r="AB3074" s="55">
        <f t="shared" si="496"/>
        <v>-9712254.5492930785</v>
      </c>
      <c r="AC3074" s="55">
        <f t="shared" si="497"/>
        <v>-603338.31233788095</v>
      </c>
      <c r="AD3074" s="55">
        <f t="shared" si="498"/>
        <v>0</v>
      </c>
      <c r="AE3074" s="14">
        <f t="shared" si="499"/>
        <v>1</v>
      </c>
      <c r="AF3074" s="14">
        <f>PRODUCT($AE$3:$AE3074)</f>
        <v>1.549318229084294</v>
      </c>
      <c r="AG3074" s="120">
        <f>(POWER(AF3074,1/COUNTA($J$3:$J3074))-1)*360/28</f>
        <v>0.10870794921864459</v>
      </c>
    </row>
    <row r="3075" spans="20:33" x14ac:dyDescent="0.25">
      <c r="T3075" s="4">
        <f t="shared" si="500"/>
        <v>0.11244999999999999</v>
      </c>
      <c r="U3075" s="55">
        <f t="shared" si="491"/>
        <v>0</v>
      </c>
      <c r="V3075" s="55">
        <f t="shared" si="492"/>
        <v>0</v>
      </c>
      <c r="Y3075" s="55">
        <f t="shared" si="493"/>
        <v>0</v>
      </c>
      <c r="Z3075" s="55">
        <f t="shared" si="494"/>
        <v>0</v>
      </c>
      <c r="AA3075" s="55">
        <f t="shared" si="495"/>
        <v>9108916.2369551975</v>
      </c>
      <c r="AB3075" s="55">
        <f t="shared" si="496"/>
        <v>-9712254.5492930785</v>
      </c>
      <c r="AC3075" s="55">
        <f t="shared" si="497"/>
        <v>-603338.31233788095</v>
      </c>
      <c r="AD3075" s="55">
        <f t="shared" si="498"/>
        <v>0</v>
      </c>
      <c r="AE3075" s="14">
        <f t="shared" si="499"/>
        <v>1</v>
      </c>
      <c r="AF3075" s="14">
        <f>PRODUCT($AE$3:$AE3075)</f>
        <v>1.549318229084294</v>
      </c>
      <c r="AG3075" s="120">
        <f>(POWER(AF3075,1/COUNTA($J$3:$J3075))-1)*360/28</f>
        <v>0.10870794921864459</v>
      </c>
    </row>
    <row r="3076" spans="20:33" x14ac:dyDescent="0.25">
      <c r="T3076" s="4">
        <f t="shared" si="500"/>
        <v>0.11244999999999999</v>
      </c>
      <c r="U3076" s="55">
        <f t="shared" si="491"/>
        <v>0</v>
      </c>
      <c r="V3076" s="55">
        <f t="shared" si="492"/>
        <v>0</v>
      </c>
      <c r="Y3076" s="55">
        <f t="shared" si="493"/>
        <v>0</v>
      </c>
      <c r="Z3076" s="55">
        <f t="shared" si="494"/>
        <v>0</v>
      </c>
      <c r="AA3076" s="55">
        <f t="shared" si="495"/>
        <v>9108916.2369551975</v>
      </c>
      <c r="AB3076" s="55">
        <f t="shared" si="496"/>
        <v>-9712254.5492930785</v>
      </c>
      <c r="AC3076" s="55">
        <f t="shared" si="497"/>
        <v>-603338.31233788095</v>
      </c>
      <c r="AD3076" s="55">
        <f t="shared" si="498"/>
        <v>0</v>
      </c>
      <c r="AE3076" s="14">
        <f t="shared" si="499"/>
        <v>1</v>
      </c>
      <c r="AF3076" s="14">
        <f>PRODUCT($AE$3:$AE3076)</f>
        <v>1.549318229084294</v>
      </c>
      <c r="AG3076" s="120">
        <f>(POWER(AF3076,1/COUNTA($J$3:$J3076))-1)*360/28</f>
        <v>0.10870794921864459</v>
      </c>
    </row>
    <row r="3077" spans="20:33" x14ac:dyDescent="0.25">
      <c r="T3077" s="4">
        <f t="shared" si="500"/>
        <v>0.11244999999999999</v>
      </c>
      <c r="U3077" s="55">
        <f t="shared" si="491"/>
        <v>0</v>
      </c>
      <c r="V3077" s="55">
        <f t="shared" si="492"/>
        <v>0</v>
      </c>
      <c r="Y3077" s="55">
        <f t="shared" si="493"/>
        <v>0</v>
      </c>
      <c r="Z3077" s="55">
        <f t="shared" si="494"/>
        <v>0</v>
      </c>
      <c r="AA3077" s="55">
        <f t="shared" si="495"/>
        <v>9108916.2369551975</v>
      </c>
      <c r="AB3077" s="55">
        <f t="shared" si="496"/>
        <v>-9712254.5492930785</v>
      </c>
      <c r="AC3077" s="55">
        <f t="shared" si="497"/>
        <v>-603338.31233788095</v>
      </c>
      <c r="AD3077" s="55">
        <f t="shared" si="498"/>
        <v>0</v>
      </c>
      <c r="AE3077" s="14">
        <f t="shared" si="499"/>
        <v>1</v>
      </c>
      <c r="AF3077" s="14">
        <f>PRODUCT($AE$3:$AE3077)</f>
        <v>1.549318229084294</v>
      </c>
      <c r="AG3077" s="120">
        <f>(POWER(AF3077,1/COUNTA($J$3:$J3077))-1)*360/28</f>
        <v>0.10870794921864459</v>
      </c>
    </row>
    <row r="3078" spans="20:33" x14ac:dyDescent="0.25">
      <c r="T3078" s="4">
        <f t="shared" si="500"/>
        <v>0.11244999999999999</v>
      </c>
      <c r="U3078" s="55">
        <f t="shared" si="491"/>
        <v>0</v>
      </c>
      <c r="V3078" s="55">
        <f t="shared" si="492"/>
        <v>0</v>
      </c>
      <c r="Y3078" s="55">
        <f t="shared" si="493"/>
        <v>0</v>
      </c>
      <c r="Z3078" s="55">
        <f t="shared" si="494"/>
        <v>0</v>
      </c>
      <c r="AA3078" s="55">
        <f t="shared" si="495"/>
        <v>9108916.2369551975</v>
      </c>
      <c r="AB3078" s="55">
        <f t="shared" si="496"/>
        <v>-9712254.5492930785</v>
      </c>
      <c r="AC3078" s="55">
        <f t="shared" si="497"/>
        <v>-603338.31233788095</v>
      </c>
      <c r="AD3078" s="55">
        <f t="shared" si="498"/>
        <v>0</v>
      </c>
      <c r="AE3078" s="14">
        <f t="shared" si="499"/>
        <v>1</v>
      </c>
      <c r="AF3078" s="14">
        <f>PRODUCT($AE$3:$AE3078)</f>
        <v>1.549318229084294</v>
      </c>
      <c r="AG3078" s="120">
        <f>(POWER(AF3078,1/COUNTA($J$3:$J3078))-1)*360/28</f>
        <v>0.10870794921864459</v>
      </c>
    </row>
    <row r="3079" spans="20:33" x14ac:dyDescent="0.25">
      <c r="T3079" s="4">
        <f t="shared" si="500"/>
        <v>0.11244999999999999</v>
      </c>
      <c r="U3079" s="55">
        <f t="shared" si="491"/>
        <v>0</v>
      </c>
      <c r="V3079" s="55">
        <f t="shared" si="492"/>
        <v>0</v>
      </c>
      <c r="Y3079" s="55">
        <f t="shared" si="493"/>
        <v>0</v>
      </c>
      <c r="Z3079" s="55">
        <f t="shared" si="494"/>
        <v>0</v>
      </c>
      <c r="AA3079" s="55">
        <f t="shared" si="495"/>
        <v>9108916.2369551975</v>
      </c>
      <c r="AB3079" s="55">
        <f t="shared" si="496"/>
        <v>-9712254.5492930785</v>
      </c>
      <c r="AC3079" s="55">
        <f t="shared" si="497"/>
        <v>-603338.31233788095</v>
      </c>
      <c r="AD3079" s="55">
        <f t="shared" si="498"/>
        <v>0</v>
      </c>
      <c r="AE3079" s="14">
        <f t="shared" si="499"/>
        <v>1</v>
      </c>
      <c r="AF3079" s="14">
        <f>PRODUCT($AE$3:$AE3079)</f>
        <v>1.549318229084294</v>
      </c>
      <c r="AG3079" s="120">
        <f>(POWER(AF3079,1/COUNTA($J$3:$J3079))-1)*360/28</f>
        <v>0.10870794921864459</v>
      </c>
    </row>
    <row r="3080" spans="20:33" x14ac:dyDescent="0.25">
      <c r="T3080" s="4">
        <f t="shared" si="500"/>
        <v>0.11244999999999999</v>
      </c>
      <c r="U3080" s="55">
        <f t="shared" si="491"/>
        <v>0</v>
      </c>
      <c r="V3080" s="55">
        <f t="shared" si="492"/>
        <v>0</v>
      </c>
      <c r="Y3080" s="55">
        <f t="shared" si="493"/>
        <v>0</v>
      </c>
      <c r="Z3080" s="55">
        <f t="shared" si="494"/>
        <v>0</v>
      </c>
      <c r="AA3080" s="55">
        <f t="shared" si="495"/>
        <v>9108916.2369551975</v>
      </c>
      <c r="AB3080" s="55">
        <f t="shared" si="496"/>
        <v>-9712254.5492930785</v>
      </c>
      <c r="AC3080" s="55">
        <f t="shared" si="497"/>
        <v>-603338.31233788095</v>
      </c>
      <c r="AD3080" s="55">
        <f t="shared" si="498"/>
        <v>0</v>
      </c>
      <c r="AE3080" s="14">
        <f t="shared" si="499"/>
        <v>1</v>
      </c>
      <c r="AF3080" s="14">
        <f>PRODUCT($AE$3:$AE3080)</f>
        <v>1.549318229084294</v>
      </c>
      <c r="AG3080" s="120">
        <f>(POWER(AF3080,1/COUNTA($J$3:$J3080))-1)*360/28</f>
        <v>0.10870794921864459</v>
      </c>
    </row>
    <row r="3081" spans="20:33" x14ac:dyDescent="0.25">
      <c r="T3081" s="4">
        <f t="shared" si="500"/>
        <v>0.11244999999999999</v>
      </c>
      <c r="U3081" s="55">
        <f t="shared" si="491"/>
        <v>0</v>
      </c>
      <c r="V3081" s="55">
        <f t="shared" si="492"/>
        <v>0</v>
      </c>
      <c r="Y3081" s="55">
        <f t="shared" si="493"/>
        <v>0</v>
      </c>
      <c r="Z3081" s="55">
        <f t="shared" si="494"/>
        <v>0</v>
      </c>
      <c r="AA3081" s="55">
        <f t="shared" si="495"/>
        <v>9108916.2369551975</v>
      </c>
      <c r="AB3081" s="55">
        <f t="shared" si="496"/>
        <v>-9712254.5492930785</v>
      </c>
      <c r="AC3081" s="55">
        <f t="shared" si="497"/>
        <v>-603338.31233788095</v>
      </c>
      <c r="AD3081" s="55">
        <f t="shared" si="498"/>
        <v>0</v>
      </c>
      <c r="AE3081" s="14">
        <f t="shared" si="499"/>
        <v>1</v>
      </c>
      <c r="AF3081" s="14">
        <f>PRODUCT($AE$3:$AE3081)</f>
        <v>1.549318229084294</v>
      </c>
      <c r="AG3081" s="120">
        <f>(POWER(AF3081,1/COUNTA($J$3:$J3081))-1)*360/28</f>
        <v>0.10870794921864459</v>
      </c>
    </row>
    <row r="3082" spans="20:33" x14ac:dyDescent="0.25">
      <c r="T3082" s="4">
        <f t="shared" si="500"/>
        <v>0.11244999999999999</v>
      </c>
      <c r="U3082" s="55">
        <f t="shared" si="491"/>
        <v>0</v>
      </c>
      <c r="V3082" s="55">
        <f t="shared" si="492"/>
        <v>0</v>
      </c>
      <c r="Y3082" s="55">
        <f t="shared" si="493"/>
        <v>0</v>
      </c>
      <c r="Z3082" s="55">
        <f t="shared" si="494"/>
        <v>0</v>
      </c>
      <c r="AA3082" s="55">
        <f t="shared" si="495"/>
        <v>9108916.2369551975</v>
      </c>
      <c r="AB3082" s="55">
        <f t="shared" si="496"/>
        <v>-9712254.5492930785</v>
      </c>
      <c r="AC3082" s="55">
        <f t="shared" si="497"/>
        <v>-603338.31233788095</v>
      </c>
      <c r="AD3082" s="55">
        <f t="shared" si="498"/>
        <v>0</v>
      </c>
      <c r="AE3082" s="14">
        <f t="shared" si="499"/>
        <v>1</v>
      </c>
      <c r="AF3082" s="14">
        <f>PRODUCT($AE$3:$AE3082)</f>
        <v>1.549318229084294</v>
      </c>
      <c r="AG3082" s="120">
        <f>(POWER(AF3082,1/COUNTA($J$3:$J3082))-1)*360/28</f>
        <v>0.10870794921864459</v>
      </c>
    </row>
    <row r="3083" spans="20:33" x14ac:dyDescent="0.25">
      <c r="T3083" s="4">
        <f t="shared" si="500"/>
        <v>0.11244999999999999</v>
      </c>
      <c r="U3083" s="55">
        <f t="shared" si="491"/>
        <v>0</v>
      </c>
      <c r="V3083" s="55">
        <f t="shared" si="492"/>
        <v>0</v>
      </c>
      <c r="Y3083" s="55">
        <f t="shared" si="493"/>
        <v>0</v>
      </c>
      <c r="Z3083" s="55">
        <f t="shared" si="494"/>
        <v>0</v>
      </c>
      <c r="AA3083" s="55">
        <f t="shared" si="495"/>
        <v>9108916.2369551975</v>
      </c>
      <c r="AB3083" s="55">
        <f t="shared" si="496"/>
        <v>-9712254.5492930785</v>
      </c>
      <c r="AC3083" s="55">
        <f t="shared" si="497"/>
        <v>-603338.31233788095</v>
      </c>
      <c r="AD3083" s="55">
        <f t="shared" si="498"/>
        <v>0</v>
      </c>
      <c r="AE3083" s="14">
        <f t="shared" si="499"/>
        <v>1</v>
      </c>
      <c r="AF3083" s="14">
        <f>PRODUCT($AE$3:$AE3083)</f>
        <v>1.549318229084294</v>
      </c>
      <c r="AG3083" s="120">
        <f>(POWER(AF3083,1/COUNTA($J$3:$J3083))-1)*360/28</f>
        <v>0.10870794921864459</v>
      </c>
    </row>
    <row r="3084" spans="20:33" x14ac:dyDescent="0.25">
      <c r="T3084" s="4">
        <f t="shared" si="500"/>
        <v>0.11244999999999999</v>
      </c>
      <c r="U3084" s="55">
        <f t="shared" si="491"/>
        <v>0</v>
      </c>
      <c r="V3084" s="55">
        <f t="shared" si="492"/>
        <v>0</v>
      </c>
      <c r="Y3084" s="55">
        <f t="shared" si="493"/>
        <v>0</v>
      </c>
      <c r="Z3084" s="55">
        <f t="shared" si="494"/>
        <v>0</v>
      </c>
      <c r="AA3084" s="55">
        <f t="shared" si="495"/>
        <v>9108916.2369551975</v>
      </c>
      <c r="AB3084" s="55">
        <f t="shared" si="496"/>
        <v>-9712254.5492930785</v>
      </c>
      <c r="AC3084" s="55">
        <f t="shared" si="497"/>
        <v>-603338.31233788095</v>
      </c>
      <c r="AD3084" s="55">
        <f t="shared" si="498"/>
        <v>0</v>
      </c>
      <c r="AE3084" s="14">
        <f t="shared" si="499"/>
        <v>1</v>
      </c>
      <c r="AF3084" s="14">
        <f>PRODUCT($AE$3:$AE3084)</f>
        <v>1.549318229084294</v>
      </c>
      <c r="AG3084" s="120">
        <f>(POWER(AF3084,1/COUNTA($J$3:$J3084))-1)*360/28</f>
        <v>0.10870794921864459</v>
      </c>
    </row>
    <row r="3085" spans="20:33" x14ac:dyDescent="0.25">
      <c r="T3085" s="4">
        <f t="shared" si="500"/>
        <v>0.11244999999999999</v>
      </c>
      <c r="U3085" s="55">
        <f t="shared" si="491"/>
        <v>0</v>
      </c>
      <c r="V3085" s="55">
        <f t="shared" si="492"/>
        <v>0</v>
      </c>
      <c r="Y3085" s="55">
        <f t="shared" si="493"/>
        <v>0</v>
      </c>
      <c r="Z3085" s="55">
        <f t="shared" si="494"/>
        <v>0</v>
      </c>
      <c r="AA3085" s="55">
        <f t="shared" si="495"/>
        <v>9108916.2369551975</v>
      </c>
      <c r="AB3085" s="55">
        <f t="shared" si="496"/>
        <v>-9712254.5492930785</v>
      </c>
      <c r="AC3085" s="55">
        <f t="shared" si="497"/>
        <v>-603338.31233788095</v>
      </c>
      <c r="AD3085" s="55">
        <f t="shared" si="498"/>
        <v>0</v>
      </c>
      <c r="AE3085" s="14">
        <f t="shared" si="499"/>
        <v>1</v>
      </c>
      <c r="AF3085" s="14">
        <f>PRODUCT($AE$3:$AE3085)</f>
        <v>1.549318229084294</v>
      </c>
      <c r="AG3085" s="120">
        <f>(POWER(AF3085,1/COUNTA($J$3:$J3085))-1)*360/28</f>
        <v>0.10870794921864459</v>
      </c>
    </row>
    <row r="3086" spans="20:33" x14ac:dyDescent="0.25">
      <c r="T3086" s="4">
        <f t="shared" si="500"/>
        <v>0.11244999999999999</v>
      </c>
      <c r="U3086" s="55">
        <f t="shared" si="491"/>
        <v>0</v>
      </c>
      <c r="V3086" s="55">
        <f t="shared" si="492"/>
        <v>0</v>
      </c>
      <c r="Y3086" s="55">
        <f t="shared" si="493"/>
        <v>0</v>
      </c>
      <c r="Z3086" s="55">
        <f t="shared" si="494"/>
        <v>0</v>
      </c>
      <c r="AA3086" s="55">
        <f t="shared" si="495"/>
        <v>9108916.2369551975</v>
      </c>
      <c r="AB3086" s="55">
        <f t="shared" si="496"/>
        <v>-9712254.5492930785</v>
      </c>
      <c r="AC3086" s="55">
        <f t="shared" si="497"/>
        <v>-603338.31233788095</v>
      </c>
      <c r="AD3086" s="55">
        <f t="shared" si="498"/>
        <v>0</v>
      </c>
      <c r="AE3086" s="14">
        <f t="shared" si="499"/>
        <v>1</v>
      </c>
      <c r="AF3086" s="14">
        <f>PRODUCT($AE$3:$AE3086)</f>
        <v>1.549318229084294</v>
      </c>
      <c r="AG3086" s="120">
        <f>(POWER(AF3086,1/COUNTA($J$3:$J3086))-1)*360/28</f>
        <v>0.10870794921864459</v>
      </c>
    </row>
    <row r="3087" spans="20:33" x14ac:dyDescent="0.25">
      <c r="T3087" s="4">
        <f t="shared" si="500"/>
        <v>0.11244999999999999</v>
      </c>
      <c r="U3087" s="55">
        <f t="shared" si="491"/>
        <v>0</v>
      </c>
      <c r="V3087" s="55">
        <f t="shared" si="492"/>
        <v>0</v>
      </c>
      <c r="Y3087" s="55">
        <f t="shared" si="493"/>
        <v>0</v>
      </c>
      <c r="Z3087" s="55">
        <f t="shared" si="494"/>
        <v>0</v>
      </c>
      <c r="AA3087" s="55">
        <f t="shared" si="495"/>
        <v>9108916.2369551975</v>
      </c>
      <c r="AB3087" s="55">
        <f t="shared" si="496"/>
        <v>-9712254.5492930785</v>
      </c>
      <c r="AC3087" s="55">
        <f t="shared" si="497"/>
        <v>-603338.31233788095</v>
      </c>
      <c r="AD3087" s="55">
        <f t="shared" si="498"/>
        <v>0</v>
      </c>
      <c r="AE3087" s="14">
        <f t="shared" si="499"/>
        <v>1</v>
      </c>
      <c r="AF3087" s="14">
        <f>PRODUCT($AE$3:$AE3087)</f>
        <v>1.549318229084294</v>
      </c>
      <c r="AG3087" s="120">
        <f>(POWER(AF3087,1/COUNTA($J$3:$J3087))-1)*360/28</f>
        <v>0.10870794921864459</v>
      </c>
    </row>
    <row r="3088" spans="20:33" x14ac:dyDescent="0.25">
      <c r="T3088" s="4">
        <f t="shared" si="500"/>
        <v>0.11244999999999999</v>
      </c>
      <c r="U3088" s="55">
        <f t="shared" si="491"/>
        <v>0</v>
      </c>
      <c r="V3088" s="55">
        <f t="shared" si="492"/>
        <v>0</v>
      </c>
      <c r="Y3088" s="55">
        <f t="shared" si="493"/>
        <v>0</v>
      </c>
      <c r="Z3088" s="55">
        <f t="shared" si="494"/>
        <v>0</v>
      </c>
      <c r="AA3088" s="55">
        <f t="shared" si="495"/>
        <v>9108916.2369551975</v>
      </c>
      <c r="AB3088" s="55">
        <f t="shared" si="496"/>
        <v>-9712254.5492930785</v>
      </c>
      <c r="AC3088" s="55">
        <f t="shared" si="497"/>
        <v>-603338.31233788095</v>
      </c>
      <c r="AD3088" s="55">
        <f t="shared" si="498"/>
        <v>0</v>
      </c>
      <c r="AE3088" s="14">
        <f t="shared" si="499"/>
        <v>1</v>
      </c>
      <c r="AF3088" s="14">
        <f>PRODUCT($AE$3:$AE3088)</f>
        <v>1.549318229084294</v>
      </c>
      <c r="AG3088" s="120">
        <f>(POWER(AF3088,1/COUNTA($J$3:$J3088))-1)*360/28</f>
        <v>0.10870794921864459</v>
      </c>
    </row>
    <row r="3089" spans="20:33" x14ac:dyDescent="0.25">
      <c r="T3089" s="4">
        <f t="shared" si="500"/>
        <v>0.11244999999999999</v>
      </c>
      <c r="U3089" s="55">
        <f t="shared" si="491"/>
        <v>0</v>
      </c>
      <c r="V3089" s="55">
        <f t="shared" si="492"/>
        <v>0</v>
      </c>
      <c r="Y3089" s="55">
        <f t="shared" si="493"/>
        <v>0</v>
      </c>
      <c r="Z3089" s="55">
        <f t="shared" si="494"/>
        <v>0</v>
      </c>
      <c r="AA3089" s="55">
        <f t="shared" si="495"/>
        <v>9108916.2369551975</v>
      </c>
      <c r="AB3089" s="55">
        <f t="shared" si="496"/>
        <v>-9712254.5492930785</v>
      </c>
      <c r="AC3089" s="55">
        <f t="shared" si="497"/>
        <v>-603338.31233788095</v>
      </c>
      <c r="AD3089" s="55">
        <f t="shared" si="498"/>
        <v>0</v>
      </c>
      <c r="AE3089" s="14">
        <f t="shared" si="499"/>
        <v>1</v>
      </c>
      <c r="AF3089" s="14">
        <f>PRODUCT($AE$3:$AE3089)</f>
        <v>1.549318229084294</v>
      </c>
      <c r="AG3089" s="120">
        <f>(POWER(AF3089,1/COUNTA($J$3:$J3089))-1)*360/28</f>
        <v>0.10870794921864459</v>
      </c>
    </row>
    <row r="3090" spans="20:33" x14ac:dyDescent="0.25">
      <c r="T3090" s="4">
        <f t="shared" si="500"/>
        <v>0.11244999999999999</v>
      </c>
      <c r="U3090" s="55">
        <f t="shared" si="491"/>
        <v>0</v>
      </c>
      <c r="V3090" s="55">
        <f t="shared" si="492"/>
        <v>0</v>
      </c>
      <c r="Y3090" s="55">
        <f t="shared" si="493"/>
        <v>0</v>
      </c>
      <c r="Z3090" s="55">
        <f t="shared" si="494"/>
        <v>0</v>
      </c>
      <c r="AA3090" s="55">
        <f t="shared" si="495"/>
        <v>9108916.2369551975</v>
      </c>
      <c r="AB3090" s="55">
        <f t="shared" si="496"/>
        <v>-9712254.5492930785</v>
      </c>
      <c r="AC3090" s="55">
        <f t="shared" si="497"/>
        <v>-603338.31233788095</v>
      </c>
      <c r="AD3090" s="55">
        <f t="shared" si="498"/>
        <v>0</v>
      </c>
      <c r="AE3090" s="14">
        <f t="shared" si="499"/>
        <v>1</v>
      </c>
      <c r="AF3090" s="14">
        <f>PRODUCT($AE$3:$AE3090)</f>
        <v>1.549318229084294</v>
      </c>
      <c r="AG3090" s="120">
        <f>(POWER(AF3090,1/COUNTA($J$3:$J3090))-1)*360/28</f>
        <v>0.10870794921864459</v>
      </c>
    </row>
    <row r="3091" spans="20:33" x14ac:dyDescent="0.25">
      <c r="T3091" s="4">
        <f t="shared" si="500"/>
        <v>0.11244999999999999</v>
      </c>
      <c r="U3091" s="55">
        <f t="shared" si="491"/>
        <v>0</v>
      </c>
      <c r="V3091" s="55">
        <f t="shared" si="492"/>
        <v>0</v>
      </c>
      <c r="Y3091" s="55">
        <f t="shared" si="493"/>
        <v>0</v>
      </c>
      <c r="Z3091" s="55">
        <f t="shared" si="494"/>
        <v>0</v>
      </c>
      <c r="AA3091" s="55">
        <f t="shared" si="495"/>
        <v>9108916.2369551975</v>
      </c>
      <c r="AB3091" s="55">
        <f t="shared" si="496"/>
        <v>-9712254.5492930785</v>
      </c>
      <c r="AC3091" s="55">
        <f t="shared" si="497"/>
        <v>-603338.31233788095</v>
      </c>
      <c r="AD3091" s="55">
        <f t="shared" si="498"/>
        <v>0</v>
      </c>
      <c r="AE3091" s="14">
        <f t="shared" si="499"/>
        <v>1</v>
      </c>
      <c r="AF3091" s="14">
        <f>PRODUCT($AE$3:$AE3091)</f>
        <v>1.549318229084294</v>
      </c>
      <c r="AG3091" s="120">
        <f>(POWER(AF3091,1/COUNTA($J$3:$J3091))-1)*360/28</f>
        <v>0.10870794921864459</v>
      </c>
    </row>
    <row r="3092" spans="20:33" x14ac:dyDescent="0.25">
      <c r="T3092" s="4">
        <f t="shared" si="500"/>
        <v>0.11244999999999999</v>
      </c>
      <c r="U3092" s="55">
        <f t="shared" si="491"/>
        <v>0</v>
      </c>
      <c r="V3092" s="55">
        <f t="shared" si="492"/>
        <v>0</v>
      </c>
      <c r="Y3092" s="55">
        <f t="shared" si="493"/>
        <v>0</v>
      </c>
      <c r="Z3092" s="55">
        <f t="shared" si="494"/>
        <v>0</v>
      </c>
      <c r="AA3092" s="55">
        <f t="shared" si="495"/>
        <v>9108916.2369551975</v>
      </c>
      <c r="AB3092" s="55">
        <f t="shared" si="496"/>
        <v>-9712254.5492930785</v>
      </c>
      <c r="AC3092" s="55">
        <f t="shared" si="497"/>
        <v>-603338.31233788095</v>
      </c>
      <c r="AD3092" s="55">
        <f t="shared" si="498"/>
        <v>0</v>
      </c>
      <c r="AE3092" s="14">
        <f t="shared" si="499"/>
        <v>1</v>
      </c>
      <c r="AF3092" s="14">
        <f>PRODUCT($AE$3:$AE3092)</f>
        <v>1.549318229084294</v>
      </c>
      <c r="AG3092" s="120">
        <f>(POWER(AF3092,1/COUNTA($J$3:$J3092))-1)*360/28</f>
        <v>0.10870794921864459</v>
      </c>
    </row>
    <row r="3093" spans="20:33" x14ac:dyDescent="0.25">
      <c r="T3093" s="4">
        <f t="shared" si="500"/>
        <v>0.11244999999999999</v>
      </c>
      <c r="U3093" s="55">
        <f t="shared" si="491"/>
        <v>0</v>
      </c>
      <c r="V3093" s="55">
        <f t="shared" si="492"/>
        <v>0</v>
      </c>
      <c r="Y3093" s="55">
        <f t="shared" si="493"/>
        <v>0</v>
      </c>
      <c r="Z3093" s="55">
        <f t="shared" si="494"/>
        <v>0</v>
      </c>
      <c r="AA3093" s="55">
        <f t="shared" si="495"/>
        <v>9108916.2369551975</v>
      </c>
      <c r="AB3093" s="55">
        <f t="shared" si="496"/>
        <v>-9712254.5492930785</v>
      </c>
      <c r="AC3093" s="55">
        <f t="shared" si="497"/>
        <v>-603338.31233788095</v>
      </c>
      <c r="AD3093" s="55">
        <f t="shared" si="498"/>
        <v>0</v>
      </c>
      <c r="AE3093" s="14">
        <f t="shared" si="499"/>
        <v>1</v>
      </c>
      <c r="AF3093" s="14">
        <f>PRODUCT($AE$3:$AE3093)</f>
        <v>1.549318229084294</v>
      </c>
      <c r="AG3093" s="120">
        <f>(POWER(AF3093,1/COUNTA($J$3:$J3093))-1)*360/28</f>
        <v>0.10870794921864459</v>
      </c>
    </row>
    <row r="3094" spans="20:33" x14ac:dyDescent="0.25">
      <c r="T3094" s="4">
        <f t="shared" si="500"/>
        <v>0.11244999999999999</v>
      </c>
      <c r="U3094" s="55">
        <f t="shared" si="491"/>
        <v>0</v>
      </c>
      <c r="V3094" s="55">
        <f t="shared" si="492"/>
        <v>0</v>
      </c>
      <c r="Y3094" s="55">
        <f t="shared" si="493"/>
        <v>0</v>
      </c>
      <c r="Z3094" s="55">
        <f t="shared" si="494"/>
        <v>0</v>
      </c>
      <c r="AA3094" s="55">
        <f t="shared" si="495"/>
        <v>9108916.2369551975</v>
      </c>
      <c r="AB3094" s="55">
        <f t="shared" si="496"/>
        <v>-9712254.5492930785</v>
      </c>
      <c r="AC3094" s="55">
        <f t="shared" si="497"/>
        <v>-603338.31233788095</v>
      </c>
      <c r="AD3094" s="55">
        <f t="shared" si="498"/>
        <v>0</v>
      </c>
      <c r="AE3094" s="14">
        <f t="shared" si="499"/>
        <v>1</v>
      </c>
      <c r="AF3094" s="14">
        <f>PRODUCT($AE$3:$AE3094)</f>
        <v>1.549318229084294</v>
      </c>
      <c r="AG3094" s="120">
        <f>(POWER(AF3094,1/COUNTA($J$3:$J3094))-1)*360/28</f>
        <v>0.10870794921864459</v>
      </c>
    </row>
    <row r="3095" spans="20:33" x14ac:dyDescent="0.25">
      <c r="T3095" s="4">
        <f t="shared" si="500"/>
        <v>0.11244999999999999</v>
      </c>
      <c r="U3095" s="55">
        <f t="shared" si="491"/>
        <v>0</v>
      </c>
      <c r="V3095" s="55">
        <f t="shared" si="492"/>
        <v>0</v>
      </c>
      <c r="Y3095" s="55">
        <f t="shared" si="493"/>
        <v>0</v>
      </c>
      <c r="Z3095" s="55">
        <f t="shared" si="494"/>
        <v>0</v>
      </c>
      <c r="AA3095" s="55">
        <f t="shared" si="495"/>
        <v>9108916.2369551975</v>
      </c>
      <c r="AB3095" s="55">
        <f t="shared" si="496"/>
        <v>-9712254.5492930785</v>
      </c>
      <c r="AC3095" s="55">
        <f t="shared" si="497"/>
        <v>-603338.31233788095</v>
      </c>
      <c r="AD3095" s="55">
        <f t="shared" si="498"/>
        <v>0</v>
      </c>
      <c r="AE3095" s="14">
        <f t="shared" si="499"/>
        <v>1</v>
      </c>
      <c r="AF3095" s="14">
        <f>PRODUCT($AE$3:$AE3095)</f>
        <v>1.549318229084294</v>
      </c>
      <c r="AG3095" s="120">
        <f>(POWER(AF3095,1/COUNTA($J$3:$J3095))-1)*360/28</f>
        <v>0.10870794921864459</v>
      </c>
    </row>
    <row r="3096" spans="20:33" x14ac:dyDescent="0.25">
      <c r="T3096" s="4">
        <f t="shared" si="500"/>
        <v>0.11244999999999999</v>
      </c>
      <c r="U3096" s="55">
        <f t="shared" si="491"/>
        <v>0</v>
      </c>
      <c r="V3096" s="55">
        <f t="shared" si="492"/>
        <v>0</v>
      </c>
      <c r="Y3096" s="55">
        <f t="shared" si="493"/>
        <v>0</v>
      </c>
      <c r="Z3096" s="55">
        <f t="shared" si="494"/>
        <v>0</v>
      </c>
      <c r="AA3096" s="55">
        <f t="shared" si="495"/>
        <v>9108916.2369551975</v>
      </c>
      <c r="AB3096" s="55">
        <f t="shared" si="496"/>
        <v>-9712254.5492930785</v>
      </c>
      <c r="AC3096" s="55">
        <f t="shared" si="497"/>
        <v>-603338.31233788095</v>
      </c>
      <c r="AD3096" s="55">
        <f t="shared" si="498"/>
        <v>0</v>
      </c>
      <c r="AE3096" s="14">
        <f t="shared" si="499"/>
        <v>1</v>
      </c>
      <c r="AF3096" s="14">
        <f>PRODUCT($AE$3:$AE3096)</f>
        <v>1.549318229084294</v>
      </c>
      <c r="AG3096" s="120">
        <f>(POWER(AF3096,1/COUNTA($J$3:$J3096))-1)*360/28</f>
        <v>0.10870794921864459</v>
      </c>
    </row>
    <row r="3097" spans="20:33" x14ac:dyDescent="0.25">
      <c r="T3097" s="4">
        <f t="shared" si="500"/>
        <v>0.11244999999999999</v>
      </c>
      <c r="U3097" s="55">
        <f t="shared" si="491"/>
        <v>0</v>
      </c>
      <c r="V3097" s="55">
        <f t="shared" si="492"/>
        <v>0</v>
      </c>
      <c r="Y3097" s="55">
        <f t="shared" si="493"/>
        <v>0</v>
      </c>
      <c r="Z3097" s="55">
        <f t="shared" si="494"/>
        <v>0</v>
      </c>
      <c r="AA3097" s="55">
        <f t="shared" si="495"/>
        <v>9108916.2369551975</v>
      </c>
      <c r="AB3097" s="55">
        <f t="shared" si="496"/>
        <v>-9712254.5492930785</v>
      </c>
      <c r="AC3097" s="55">
        <f t="shared" si="497"/>
        <v>-603338.31233788095</v>
      </c>
      <c r="AD3097" s="55">
        <f t="shared" si="498"/>
        <v>0</v>
      </c>
      <c r="AE3097" s="14">
        <f t="shared" si="499"/>
        <v>1</v>
      </c>
      <c r="AF3097" s="14">
        <f>PRODUCT($AE$3:$AE3097)</f>
        <v>1.549318229084294</v>
      </c>
      <c r="AG3097" s="120">
        <f>(POWER(AF3097,1/COUNTA($J$3:$J3097))-1)*360/28</f>
        <v>0.10870794921864459</v>
      </c>
    </row>
    <row r="3098" spans="20:33" x14ac:dyDescent="0.25">
      <c r="T3098" s="4">
        <f t="shared" si="500"/>
        <v>0.11244999999999999</v>
      </c>
      <c r="U3098" s="55">
        <f t="shared" si="491"/>
        <v>0</v>
      </c>
      <c r="V3098" s="55">
        <f t="shared" si="492"/>
        <v>0</v>
      </c>
      <c r="Y3098" s="55">
        <f t="shared" si="493"/>
        <v>0</v>
      </c>
      <c r="Z3098" s="55">
        <f t="shared" si="494"/>
        <v>0</v>
      </c>
      <c r="AA3098" s="55">
        <f t="shared" si="495"/>
        <v>9108916.2369551975</v>
      </c>
      <c r="AB3098" s="55">
        <f t="shared" si="496"/>
        <v>-9712254.5492930785</v>
      </c>
      <c r="AC3098" s="55">
        <f t="shared" si="497"/>
        <v>-603338.31233788095</v>
      </c>
      <c r="AD3098" s="55">
        <f t="shared" si="498"/>
        <v>0</v>
      </c>
      <c r="AE3098" s="14">
        <f t="shared" si="499"/>
        <v>1</v>
      </c>
      <c r="AF3098" s="14">
        <f>PRODUCT($AE$3:$AE3098)</f>
        <v>1.549318229084294</v>
      </c>
      <c r="AG3098" s="120">
        <f>(POWER(AF3098,1/COUNTA($J$3:$J3098))-1)*360/28</f>
        <v>0.10870794921864459</v>
      </c>
    </row>
    <row r="3099" spans="20:33" x14ac:dyDescent="0.25">
      <c r="T3099" s="4">
        <f t="shared" si="500"/>
        <v>0.11244999999999999</v>
      </c>
      <c r="U3099" s="55">
        <f t="shared" si="491"/>
        <v>0</v>
      </c>
      <c r="V3099" s="55">
        <f t="shared" si="492"/>
        <v>0</v>
      </c>
      <c r="Y3099" s="55">
        <f t="shared" si="493"/>
        <v>0</v>
      </c>
      <c r="Z3099" s="55">
        <f t="shared" si="494"/>
        <v>0</v>
      </c>
      <c r="AA3099" s="55">
        <f t="shared" si="495"/>
        <v>9108916.2369551975</v>
      </c>
      <c r="AB3099" s="55">
        <f t="shared" si="496"/>
        <v>-9712254.5492930785</v>
      </c>
      <c r="AC3099" s="55">
        <f t="shared" si="497"/>
        <v>-603338.31233788095</v>
      </c>
      <c r="AD3099" s="55">
        <f t="shared" si="498"/>
        <v>0</v>
      </c>
      <c r="AE3099" s="14">
        <f t="shared" si="499"/>
        <v>1</v>
      </c>
      <c r="AF3099" s="14">
        <f>PRODUCT($AE$3:$AE3099)</f>
        <v>1.549318229084294</v>
      </c>
      <c r="AG3099" s="120">
        <f>(POWER(AF3099,1/COUNTA($J$3:$J3099))-1)*360/28</f>
        <v>0.10870794921864459</v>
      </c>
    </row>
    <row r="3100" spans="20:33" x14ac:dyDescent="0.25">
      <c r="T3100" s="4">
        <f t="shared" si="500"/>
        <v>0.11244999999999999</v>
      </c>
      <c r="U3100" s="55">
        <f t="shared" si="491"/>
        <v>0</v>
      </c>
      <c r="V3100" s="55">
        <f t="shared" si="492"/>
        <v>0</v>
      </c>
      <c r="Y3100" s="55">
        <f t="shared" si="493"/>
        <v>0</v>
      </c>
      <c r="Z3100" s="55">
        <f t="shared" si="494"/>
        <v>0</v>
      </c>
      <c r="AA3100" s="55">
        <f t="shared" si="495"/>
        <v>9108916.2369551975</v>
      </c>
      <c r="AB3100" s="55">
        <f t="shared" si="496"/>
        <v>-9712254.5492930785</v>
      </c>
      <c r="AC3100" s="55">
        <f t="shared" si="497"/>
        <v>-603338.31233788095</v>
      </c>
      <c r="AD3100" s="55">
        <f t="shared" si="498"/>
        <v>0</v>
      </c>
      <c r="AE3100" s="14">
        <f t="shared" si="499"/>
        <v>1</v>
      </c>
      <c r="AF3100" s="14">
        <f>PRODUCT($AE$3:$AE3100)</f>
        <v>1.549318229084294</v>
      </c>
      <c r="AG3100" s="120">
        <f>(POWER(AF3100,1/COUNTA($J$3:$J3100))-1)*360/28</f>
        <v>0.10870794921864459</v>
      </c>
    </row>
    <row r="3101" spans="20:33" x14ac:dyDescent="0.25">
      <c r="T3101" s="4">
        <f t="shared" si="500"/>
        <v>0.11244999999999999</v>
      </c>
      <c r="U3101" s="55">
        <f t="shared" si="491"/>
        <v>0</v>
      </c>
      <c r="V3101" s="55">
        <f t="shared" si="492"/>
        <v>0</v>
      </c>
      <c r="Y3101" s="55">
        <f t="shared" si="493"/>
        <v>0</v>
      </c>
      <c r="Z3101" s="55">
        <f t="shared" si="494"/>
        <v>0</v>
      </c>
      <c r="AA3101" s="55">
        <f t="shared" si="495"/>
        <v>9108916.2369551975</v>
      </c>
      <c r="AB3101" s="55">
        <f t="shared" si="496"/>
        <v>-9712254.5492930785</v>
      </c>
      <c r="AC3101" s="55">
        <f t="shared" si="497"/>
        <v>-603338.31233788095</v>
      </c>
      <c r="AD3101" s="55">
        <f t="shared" si="498"/>
        <v>0</v>
      </c>
      <c r="AE3101" s="14">
        <f t="shared" si="499"/>
        <v>1</v>
      </c>
      <c r="AF3101" s="14">
        <f>PRODUCT($AE$3:$AE3101)</f>
        <v>1.549318229084294</v>
      </c>
      <c r="AG3101" s="120">
        <f>(POWER(AF3101,1/COUNTA($J$3:$J3101))-1)*360/28</f>
        <v>0.10870794921864459</v>
      </c>
    </row>
    <row r="3102" spans="20:33" x14ac:dyDescent="0.25">
      <c r="T3102" s="4">
        <f t="shared" si="500"/>
        <v>0.11244999999999999</v>
      </c>
      <c r="U3102" s="55">
        <f t="shared" si="491"/>
        <v>0</v>
      </c>
      <c r="V3102" s="55">
        <f t="shared" si="492"/>
        <v>0</v>
      </c>
      <c r="Y3102" s="55">
        <f t="shared" si="493"/>
        <v>0</v>
      </c>
      <c r="Z3102" s="55">
        <f t="shared" si="494"/>
        <v>0</v>
      </c>
      <c r="AA3102" s="55">
        <f t="shared" si="495"/>
        <v>9108916.2369551975</v>
      </c>
      <c r="AB3102" s="55">
        <f t="shared" si="496"/>
        <v>-9712254.5492930785</v>
      </c>
      <c r="AC3102" s="55">
        <f t="shared" si="497"/>
        <v>-603338.31233788095</v>
      </c>
      <c r="AD3102" s="55">
        <f t="shared" si="498"/>
        <v>0</v>
      </c>
      <c r="AE3102" s="14">
        <f t="shared" si="499"/>
        <v>1</v>
      </c>
      <c r="AF3102" s="14">
        <f>PRODUCT($AE$3:$AE3102)</f>
        <v>1.549318229084294</v>
      </c>
      <c r="AG3102" s="120">
        <f>(POWER(AF3102,1/COUNTA($J$3:$J3102))-1)*360/28</f>
        <v>0.10870794921864459</v>
      </c>
    </row>
    <row r="3103" spans="20:33" x14ac:dyDescent="0.25">
      <c r="T3103" s="4">
        <f t="shared" si="500"/>
        <v>0.11244999999999999</v>
      </c>
      <c r="U3103" s="55">
        <f t="shared" si="491"/>
        <v>0</v>
      </c>
      <c r="V3103" s="55">
        <f t="shared" si="492"/>
        <v>0</v>
      </c>
      <c r="Y3103" s="55">
        <f t="shared" si="493"/>
        <v>0</v>
      </c>
      <c r="Z3103" s="55">
        <f t="shared" si="494"/>
        <v>0</v>
      </c>
      <c r="AA3103" s="55">
        <f t="shared" si="495"/>
        <v>9108916.2369551975</v>
      </c>
      <c r="AB3103" s="55">
        <f t="shared" si="496"/>
        <v>-9712254.5492930785</v>
      </c>
      <c r="AC3103" s="55">
        <f t="shared" si="497"/>
        <v>-603338.31233788095</v>
      </c>
      <c r="AD3103" s="55">
        <f t="shared" si="498"/>
        <v>0</v>
      </c>
      <c r="AE3103" s="14">
        <f t="shared" si="499"/>
        <v>1</v>
      </c>
      <c r="AF3103" s="14">
        <f>PRODUCT($AE$3:$AE3103)</f>
        <v>1.549318229084294</v>
      </c>
      <c r="AG3103" s="120">
        <f>(POWER(AF3103,1/COUNTA($J$3:$J3103))-1)*360/28</f>
        <v>0.10870794921864459</v>
      </c>
    </row>
    <row r="3104" spans="20:33" x14ac:dyDescent="0.25">
      <c r="T3104" s="4">
        <f t="shared" si="500"/>
        <v>0.11244999999999999</v>
      </c>
      <c r="U3104" s="55">
        <f t="shared" si="491"/>
        <v>0</v>
      </c>
      <c r="V3104" s="55">
        <f t="shared" si="492"/>
        <v>0</v>
      </c>
      <c r="Y3104" s="55">
        <f t="shared" si="493"/>
        <v>0</v>
      </c>
      <c r="Z3104" s="55">
        <f t="shared" si="494"/>
        <v>0</v>
      </c>
      <c r="AA3104" s="55">
        <f t="shared" si="495"/>
        <v>9108916.2369551975</v>
      </c>
      <c r="AB3104" s="55">
        <f t="shared" si="496"/>
        <v>-9712254.5492930785</v>
      </c>
      <c r="AC3104" s="55">
        <f t="shared" si="497"/>
        <v>-603338.31233788095</v>
      </c>
      <c r="AD3104" s="55">
        <f t="shared" si="498"/>
        <v>0</v>
      </c>
      <c r="AE3104" s="14">
        <f t="shared" si="499"/>
        <v>1</v>
      </c>
      <c r="AF3104" s="14">
        <f>PRODUCT($AE$3:$AE3104)</f>
        <v>1.549318229084294</v>
      </c>
      <c r="AG3104" s="120">
        <f>(POWER(AF3104,1/COUNTA($J$3:$J3104))-1)*360/28</f>
        <v>0.10870794921864459</v>
      </c>
    </row>
    <row r="3105" spans="20:33" x14ac:dyDescent="0.25">
      <c r="T3105" s="4">
        <f t="shared" si="500"/>
        <v>0.11244999999999999</v>
      </c>
      <c r="U3105" s="55">
        <f t="shared" si="491"/>
        <v>0</v>
      </c>
      <c r="V3105" s="55">
        <f t="shared" si="492"/>
        <v>0</v>
      </c>
      <c r="Y3105" s="55">
        <f t="shared" si="493"/>
        <v>0</v>
      </c>
      <c r="Z3105" s="55">
        <f t="shared" si="494"/>
        <v>0</v>
      </c>
      <c r="AA3105" s="55">
        <f t="shared" si="495"/>
        <v>9108916.2369551975</v>
      </c>
      <c r="AB3105" s="55">
        <f t="shared" si="496"/>
        <v>-9712254.5492930785</v>
      </c>
      <c r="AC3105" s="55">
        <f t="shared" si="497"/>
        <v>-603338.31233788095</v>
      </c>
      <c r="AD3105" s="55">
        <f t="shared" si="498"/>
        <v>0</v>
      </c>
      <c r="AE3105" s="14">
        <f t="shared" si="499"/>
        <v>1</v>
      </c>
      <c r="AF3105" s="14">
        <f>PRODUCT($AE$3:$AE3105)</f>
        <v>1.549318229084294</v>
      </c>
      <c r="AG3105" s="120">
        <f>(POWER(AF3105,1/COUNTA($J$3:$J3105))-1)*360/28</f>
        <v>0.10870794921864459</v>
      </c>
    </row>
    <row r="3106" spans="20:33" x14ac:dyDescent="0.25">
      <c r="T3106" s="4">
        <f t="shared" si="500"/>
        <v>0.11244999999999999</v>
      </c>
      <c r="U3106" s="55">
        <f t="shared" ref="U3106:U3169" si="501">(-1*S3106)*T3106*Q3106/360</f>
        <v>0</v>
      </c>
      <c r="V3106" s="55">
        <f t="shared" ref="V3106:V3169" si="502">+N3106+U3106</f>
        <v>0</v>
      </c>
      <c r="Y3106" s="55">
        <f t="shared" ref="Y3106:Y3169" si="503">+P3106*X3106</f>
        <v>0</v>
      </c>
      <c r="Z3106" s="55">
        <f t="shared" ref="Z3106:Z3169" si="504">+S3106*$Z$2*$Q3106/360</f>
        <v>0</v>
      </c>
      <c r="AA3106" s="55">
        <f t="shared" ref="AA3106:AA3169" si="505">+AA3105*(1+$Z$2*$Q3106/360)+Z3106</f>
        <v>9108916.2369551975</v>
      </c>
      <c r="AB3106" s="55">
        <f t="shared" ref="AB3106:AB3169" si="506">+AB3105*(1+$W3106*$Q3106/360)+O3106</f>
        <v>-9712254.5492930785</v>
      </c>
      <c r="AC3106" s="55">
        <f t="shared" ref="AC3106:AC3169" si="507">+AA3106+AB3106</f>
        <v>-603338.31233788095</v>
      </c>
      <c r="AD3106" s="55">
        <f t="shared" ref="AD3106:AD3169" si="508">+AC3106*X3106</f>
        <v>0</v>
      </c>
      <c r="AE3106" s="14">
        <f t="shared" ref="AE3106:AE3169" si="509">+(1+W3106*Q3106/360)</f>
        <v>1</v>
      </c>
      <c r="AF3106" s="14">
        <f>PRODUCT($AE$3:$AE3106)</f>
        <v>1.549318229084294</v>
      </c>
      <c r="AG3106" s="120">
        <f>(POWER(AF3106,1/COUNTA($J$3:$J3106))-1)*360/28</f>
        <v>0.10870794921864459</v>
      </c>
    </row>
    <row r="3107" spans="20:33" x14ac:dyDescent="0.25">
      <c r="T3107" s="4">
        <f t="shared" si="500"/>
        <v>0.11244999999999999</v>
      </c>
      <c r="U3107" s="55">
        <f t="shared" si="501"/>
        <v>0</v>
      </c>
      <c r="V3107" s="55">
        <f t="shared" si="502"/>
        <v>0</v>
      </c>
      <c r="Y3107" s="55">
        <f t="shared" si="503"/>
        <v>0</v>
      </c>
      <c r="Z3107" s="55">
        <f t="shared" si="504"/>
        <v>0</v>
      </c>
      <c r="AA3107" s="55">
        <f t="shared" si="505"/>
        <v>9108916.2369551975</v>
      </c>
      <c r="AB3107" s="55">
        <f t="shared" si="506"/>
        <v>-9712254.5492930785</v>
      </c>
      <c r="AC3107" s="55">
        <f t="shared" si="507"/>
        <v>-603338.31233788095</v>
      </c>
      <c r="AD3107" s="55">
        <f t="shared" si="508"/>
        <v>0</v>
      </c>
      <c r="AE3107" s="14">
        <f t="shared" si="509"/>
        <v>1</v>
      </c>
      <c r="AF3107" s="14">
        <f>PRODUCT($AE$3:$AE3107)</f>
        <v>1.549318229084294</v>
      </c>
      <c r="AG3107" s="120">
        <f>(POWER(AF3107,1/COUNTA($J$3:$J3107))-1)*360/28</f>
        <v>0.10870794921864459</v>
      </c>
    </row>
    <row r="3108" spans="20:33" x14ac:dyDescent="0.25">
      <c r="T3108" s="4">
        <f t="shared" si="500"/>
        <v>0.11244999999999999</v>
      </c>
      <c r="U3108" s="55">
        <f t="shared" si="501"/>
        <v>0</v>
      </c>
      <c r="V3108" s="55">
        <f t="shared" si="502"/>
        <v>0</v>
      </c>
      <c r="Y3108" s="55">
        <f t="shared" si="503"/>
        <v>0</v>
      </c>
      <c r="Z3108" s="55">
        <f t="shared" si="504"/>
        <v>0</v>
      </c>
      <c r="AA3108" s="55">
        <f t="shared" si="505"/>
        <v>9108916.2369551975</v>
      </c>
      <c r="AB3108" s="55">
        <f t="shared" si="506"/>
        <v>-9712254.5492930785</v>
      </c>
      <c r="AC3108" s="55">
        <f t="shared" si="507"/>
        <v>-603338.31233788095</v>
      </c>
      <c r="AD3108" s="55">
        <f t="shared" si="508"/>
        <v>0</v>
      </c>
      <c r="AE3108" s="14">
        <f t="shared" si="509"/>
        <v>1</v>
      </c>
      <c r="AF3108" s="14">
        <f>PRODUCT($AE$3:$AE3108)</f>
        <v>1.549318229084294</v>
      </c>
      <c r="AG3108" s="120">
        <f>(POWER(AF3108,1/COUNTA($J$3:$J3108))-1)*360/28</f>
        <v>0.10870794921864459</v>
      </c>
    </row>
    <row r="3109" spans="20:33" x14ac:dyDescent="0.25">
      <c r="T3109" s="4">
        <f t="shared" si="500"/>
        <v>0.11244999999999999</v>
      </c>
      <c r="U3109" s="55">
        <f t="shared" si="501"/>
        <v>0</v>
      </c>
      <c r="V3109" s="55">
        <f t="shared" si="502"/>
        <v>0</v>
      </c>
      <c r="Y3109" s="55">
        <f t="shared" si="503"/>
        <v>0</v>
      </c>
      <c r="Z3109" s="55">
        <f t="shared" si="504"/>
        <v>0</v>
      </c>
      <c r="AA3109" s="55">
        <f t="shared" si="505"/>
        <v>9108916.2369551975</v>
      </c>
      <c r="AB3109" s="55">
        <f t="shared" si="506"/>
        <v>-9712254.5492930785</v>
      </c>
      <c r="AC3109" s="55">
        <f t="shared" si="507"/>
        <v>-603338.31233788095</v>
      </c>
      <c r="AD3109" s="55">
        <f t="shared" si="508"/>
        <v>0</v>
      </c>
      <c r="AE3109" s="14">
        <f t="shared" si="509"/>
        <v>1</v>
      </c>
      <c r="AF3109" s="14">
        <f>PRODUCT($AE$3:$AE3109)</f>
        <v>1.549318229084294</v>
      </c>
      <c r="AG3109" s="120">
        <f>(POWER(AF3109,1/COUNTA($J$3:$J3109))-1)*360/28</f>
        <v>0.10870794921864459</v>
      </c>
    </row>
    <row r="3110" spans="20:33" x14ac:dyDescent="0.25">
      <c r="T3110" s="4">
        <f t="shared" si="500"/>
        <v>0.11244999999999999</v>
      </c>
      <c r="U3110" s="55">
        <f t="shared" si="501"/>
        <v>0</v>
      </c>
      <c r="V3110" s="55">
        <f t="shared" si="502"/>
        <v>0</v>
      </c>
      <c r="Y3110" s="55">
        <f t="shared" si="503"/>
        <v>0</v>
      </c>
      <c r="Z3110" s="55">
        <f t="shared" si="504"/>
        <v>0</v>
      </c>
      <c r="AA3110" s="55">
        <f t="shared" si="505"/>
        <v>9108916.2369551975</v>
      </c>
      <c r="AB3110" s="55">
        <f t="shared" si="506"/>
        <v>-9712254.5492930785</v>
      </c>
      <c r="AC3110" s="55">
        <f t="shared" si="507"/>
        <v>-603338.31233788095</v>
      </c>
      <c r="AD3110" s="55">
        <f t="shared" si="508"/>
        <v>0</v>
      </c>
      <c r="AE3110" s="14">
        <f t="shared" si="509"/>
        <v>1</v>
      </c>
      <c r="AF3110" s="14">
        <f>PRODUCT($AE$3:$AE3110)</f>
        <v>1.549318229084294</v>
      </c>
      <c r="AG3110" s="120">
        <f>(POWER(AF3110,1/COUNTA($J$3:$J3110))-1)*360/28</f>
        <v>0.10870794921864459</v>
      </c>
    </row>
    <row r="3111" spans="20:33" x14ac:dyDescent="0.25">
      <c r="T3111" s="4">
        <f t="shared" si="500"/>
        <v>0.11244999999999999</v>
      </c>
      <c r="U3111" s="55">
        <f t="shared" si="501"/>
        <v>0</v>
      </c>
      <c r="V3111" s="55">
        <f t="shared" si="502"/>
        <v>0</v>
      </c>
      <c r="Y3111" s="55">
        <f t="shared" si="503"/>
        <v>0</v>
      </c>
      <c r="Z3111" s="55">
        <f t="shared" si="504"/>
        <v>0</v>
      </c>
      <c r="AA3111" s="55">
        <f t="shared" si="505"/>
        <v>9108916.2369551975</v>
      </c>
      <c r="AB3111" s="55">
        <f t="shared" si="506"/>
        <v>-9712254.5492930785</v>
      </c>
      <c r="AC3111" s="55">
        <f t="shared" si="507"/>
        <v>-603338.31233788095</v>
      </c>
      <c r="AD3111" s="55">
        <f t="shared" si="508"/>
        <v>0</v>
      </c>
      <c r="AE3111" s="14">
        <f t="shared" si="509"/>
        <v>1</v>
      </c>
      <c r="AF3111" s="14">
        <f>PRODUCT($AE$3:$AE3111)</f>
        <v>1.549318229084294</v>
      </c>
      <c r="AG3111" s="120">
        <f>(POWER(AF3111,1/COUNTA($J$3:$J3111))-1)*360/28</f>
        <v>0.10870794921864459</v>
      </c>
    </row>
    <row r="3112" spans="20:33" x14ac:dyDescent="0.25">
      <c r="T3112" s="4">
        <f t="shared" si="500"/>
        <v>0.11244999999999999</v>
      </c>
      <c r="U3112" s="55">
        <f t="shared" si="501"/>
        <v>0</v>
      </c>
      <c r="V3112" s="55">
        <f t="shared" si="502"/>
        <v>0</v>
      </c>
      <c r="Y3112" s="55">
        <f t="shared" si="503"/>
        <v>0</v>
      </c>
      <c r="Z3112" s="55">
        <f t="shared" si="504"/>
        <v>0</v>
      </c>
      <c r="AA3112" s="55">
        <f t="shared" si="505"/>
        <v>9108916.2369551975</v>
      </c>
      <c r="AB3112" s="55">
        <f t="shared" si="506"/>
        <v>-9712254.5492930785</v>
      </c>
      <c r="AC3112" s="55">
        <f t="shared" si="507"/>
        <v>-603338.31233788095</v>
      </c>
      <c r="AD3112" s="55">
        <f t="shared" si="508"/>
        <v>0</v>
      </c>
      <c r="AE3112" s="14">
        <f t="shared" si="509"/>
        <v>1</v>
      </c>
      <c r="AF3112" s="14">
        <f>PRODUCT($AE$3:$AE3112)</f>
        <v>1.549318229084294</v>
      </c>
      <c r="AG3112" s="120">
        <f>(POWER(AF3112,1/COUNTA($J$3:$J3112))-1)*360/28</f>
        <v>0.10870794921864459</v>
      </c>
    </row>
    <row r="3113" spans="20:33" x14ac:dyDescent="0.25">
      <c r="T3113" s="4">
        <f t="shared" si="500"/>
        <v>0.11244999999999999</v>
      </c>
      <c r="U3113" s="55">
        <f t="shared" si="501"/>
        <v>0</v>
      </c>
      <c r="V3113" s="55">
        <f t="shared" si="502"/>
        <v>0</v>
      </c>
      <c r="Y3113" s="55">
        <f t="shared" si="503"/>
        <v>0</v>
      </c>
      <c r="Z3113" s="55">
        <f t="shared" si="504"/>
        <v>0</v>
      </c>
      <c r="AA3113" s="55">
        <f t="shared" si="505"/>
        <v>9108916.2369551975</v>
      </c>
      <c r="AB3113" s="55">
        <f t="shared" si="506"/>
        <v>-9712254.5492930785</v>
      </c>
      <c r="AC3113" s="55">
        <f t="shared" si="507"/>
        <v>-603338.31233788095</v>
      </c>
      <c r="AD3113" s="55">
        <f t="shared" si="508"/>
        <v>0</v>
      </c>
      <c r="AE3113" s="14">
        <f t="shared" si="509"/>
        <v>1</v>
      </c>
      <c r="AF3113" s="14">
        <f>PRODUCT($AE$3:$AE3113)</f>
        <v>1.549318229084294</v>
      </c>
      <c r="AG3113" s="120">
        <f>(POWER(AF3113,1/COUNTA($J$3:$J3113))-1)*360/28</f>
        <v>0.10870794921864459</v>
      </c>
    </row>
    <row r="3114" spans="20:33" x14ac:dyDescent="0.25">
      <c r="T3114" s="4">
        <f t="shared" si="500"/>
        <v>0.11244999999999999</v>
      </c>
      <c r="U3114" s="55">
        <f t="shared" si="501"/>
        <v>0</v>
      </c>
      <c r="V3114" s="55">
        <f t="shared" si="502"/>
        <v>0</v>
      </c>
      <c r="Y3114" s="55">
        <f t="shared" si="503"/>
        <v>0</v>
      </c>
      <c r="Z3114" s="55">
        <f t="shared" si="504"/>
        <v>0</v>
      </c>
      <c r="AA3114" s="55">
        <f t="shared" si="505"/>
        <v>9108916.2369551975</v>
      </c>
      <c r="AB3114" s="55">
        <f t="shared" si="506"/>
        <v>-9712254.5492930785</v>
      </c>
      <c r="AC3114" s="55">
        <f t="shared" si="507"/>
        <v>-603338.31233788095</v>
      </c>
      <c r="AD3114" s="55">
        <f t="shared" si="508"/>
        <v>0</v>
      </c>
      <c r="AE3114" s="14">
        <f t="shared" si="509"/>
        <v>1</v>
      </c>
      <c r="AF3114" s="14">
        <f>PRODUCT($AE$3:$AE3114)</f>
        <v>1.549318229084294</v>
      </c>
      <c r="AG3114" s="120">
        <f>(POWER(AF3114,1/COUNTA($J$3:$J3114))-1)*360/28</f>
        <v>0.10870794921864459</v>
      </c>
    </row>
    <row r="3115" spans="20:33" x14ac:dyDescent="0.25">
      <c r="T3115" s="4">
        <f t="shared" si="500"/>
        <v>0.11244999999999999</v>
      </c>
      <c r="U3115" s="55">
        <f t="shared" si="501"/>
        <v>0</v>
      </c>
      <c r="V3115" s="55">
        <f t="shared" si="502"/>
        <v>0</v>
      </c>
      <c r="Y3115" s="55">
        <f t="shared" si="503"/>
        <v>0</v>
      </c>
      <c r="Z3115" s="55">
        <f t="shared" si="504"/>
        <v>0</v>
      </c>
      <c r="AA3115" s="55">
        <f t="shared" si="505"/>
        <v>9108916.2369551975</v>
      </c>
      <c r="AB3115" s="55">
        <f t="shared" si="506"/>
        <v>-9712254.5492930785</v>
      </c>
      <c r="AC3115" s="55">
        <f t="shared" si="507"/>
        <v>-603338.31233788095</v>
      </c>
      <c r="AD3115" s="55">
        <f t="shared" si="508"/>
        <v>0</v>
      </c>
      <c r="AE3115" s="14">
        <f t="shared" si="509"/>
        <v>1</v>
      </c>
      <c r="AF3115" s="14">
        <f>PRODUCT($AE$3:$AE3115)</f>
        <v>1.549318229084294</v>
      </c>
      <c r="AG3115" s="120">
        <f>(POWER(AF3115,1/COUNTA($J$3:$J3115))-1)*360/28</f>
        <v>0.10870794921864459</v>
      </c>
    </row>
    <row r="3116" spans="20:33" x14ac:dyDescent="0.25">
      <c r="T3116" s="4">
        <f t="shared" si="500"/>
        <v>0.11244999999999999</v>
      </c>
      <c r="U3116" s="55">
        <f t="shared" si="501"/>
        <v>0</v>
      </c>
      <c r="V3116" s="55">
        <f t="shared" si="502"/>
        <v>0</v>
      </c>
      <c r="Y3116" s="55">
        <f t="shared" si="503"/>
        <v>0</v>
      </c>
      <c r="Z3116" s="55">
        <f t="shared" si="504"/>
        <v>0</v>
      </c>
      <c r="AA3116" s="55">
        <f t="shared" si="505"/>
        <v>9108916.2369551975</v>
      </c>
      <c r="AB3116" s="55">
        <f t="shared" si="506"/>
        <v>-9712254.5492930785</v>
      </c>
      <c r="AC3116" s="55">
        <f t="shared" si="507"/>
        <v>-603338.31233788095</v>
      </c>
      <c r="AD3116" s="55">
        <f t="shared" si="508"/>
        <v>0</v>
      </c>
      <c r="AE3116" s="14">
        <f t="shared" si="509"/>
        <v>1</v>
      </c>
      <c r="AF3116" s="14">
        <f>PRODUCT($AE$3:$AE3116)</f>
        <v>1.549318229084294</v>
      </c>
      <c r="AG3116" s="120">
        <f>(POWER(AF3116,1/COUNTA($J$3:$J3116))-1)*360/28</f>
        <v>0.10870794921864459</v>
      </c>
    </row>
    <row r="3117" spans="20:33" x14ac:dyDescent="0.25">
      <c r="T3117" s="4">
        <f t="shared" si="500"/>
        <v>0.11244999999999999</v>
      </c>
      <c r="U3117" s="55">
        <f t="shared" si="501"/>
        <v>0</v>
      </c>
      <c r="V3117" s="55">
        <f t="shared" si="502"/>
        <v>0</v>
      </c>
      <c r="Y3117" s="55">
        <f t="shared" si="503"/>
        <v>0</v>
      </c>
      <c r="Z3117" s="55">
        <f t="shared" si="504"/>
        <v>0</v>
      </c>
      <c r="AA3117" s="55">
        <f t="shared" si="505"/>
        <v>9108916.2369551975</v>
      </c>
      <c r="AB3117" s="55">
        <f t="shared" si="506"/>
        <v>-9712254.5492930785</v>
      </c>
      <c r="AC3117" s="55">
        <f t="shared" si="507"/>
        <v>-603338.31233788095</v>
      </c>
      <c r="AD3117" s="55">
        <f t="shared" si="508"/>
        <v>0</v>
      </c>
      <c r="AE3117" s="14">
        <f t="shared" si="509"/>
        <v>1</v>
      </c>
      <c r="AF3117" s="14">
        <f>PRODUCT($AE$3:$AE3117)</f>
        <v>1.549318229084294</v>
      </c>
      <c r="AG3117" s="120">
        <f>(POWER(AF3117,1/COUNTA($J$3:$J3117))-1)*360/28</f>
        <v>0.10870794921864459</v>
      </c>
    </row>
    <row r="3118" spans="20:33" x14ac:dyDescent="0.25">
      <c r="T3118" s="4">
        <f t="shared" si="500"/>
        <v>0.11244999999999999</v>
      </c>
      <c r="U3118" s="55">
        <f t="shared" si="501"/>
        <v>0</v>
      </c>
      <c r="V3118" s="55">
        <f t="shared" si="502"/>
        <v>0</v>
      </c>
      <c r="Y3118" s="55">
        <f t="shared" si="503"/>
        <v>0</v>
      </c>
      <c r="Z3118" s="55">
        <f t="shared" si="504"/>
        <v>0</v>
      </c>
      <c r="AA3118" s="55">
        <f t="shared" si="505"/>
        <v>9108916.2369551975</v>
      </c>
      <c r="AB3118" s="55">
        <f t="shared" si="506"/>
        <v>-9712254.5492930785</v>
      </c>
      <c r="AC3118" s="55">
        <f t="shared" si="507"/>
        <v>-603338.31233788095</v>
      </c>
      <c r="AD3118" s="55">
        <f t="shared" si="508"/>
        <v>0</v>
      </c>
      <c r="AE3118" s="14">
        <f t="shared" si="509"/>
        <v>1</v>
      </c>
      <c r="AF3118" s="14">
        <f>PRODUCT($AE$3:$AE3118)</f>
        <v>1.549318229084294</v>
      </c>
      <c r="AG3118" s="120">
        <f>(POWER(AF3118,1/COUNTA($J$3:$J3118))-1)*360/28</f>
        <v>0.10870794921864459</v>
      </c>
    </row>
    <row r="3119" spans="20:33" x14ac:dyDescent="0.25">
      <c r="T3119" s="4">
        <f t="shared" si="500"/>
        <v>0.11244999999999999</v>
      </c>
      <c r="U3119" s="55">
        <f t="shared" si="501"/>
        <v>0</v>
      </c>
      <c r="V3119" s="55">
        <f t="shared" si="502"/>
        <v>0</v>
      </c>
      <c r="Y3119" s="55">
        <f t="shared" si="503"/>
        <v>0</v>
      </c>
      <c r="Z3119" s="55">
        <f t="shared" si="504"/>
        <v>0</v>
      </c>
      <c r="AA3119" s="55">
        <f t="shared" si="505"/>
        <v>9108916.2369551975</v>
      </c>
      <c r="AB3119" s="55">
        <f t="shared" si="506"/>
        <v>-9712254.5492930785</v>
      </c>
      <c r="AC3119" s="55">
        <f t="shared" si="507"/>
        <v>-603338.31233788095</v>
      </c>
      <c r="AD3119" s="55">
        <f t="shared" si="508"/>
        <v>0</v>
      </c>
      <c r="AE3119" s="14">
        <f t="shared" si="509"/>
        <v>1</v>
      </c>
      <c r="AF3119" s="14">
        <f>PRODUCT($AE$3:$AE3119)</f>
        <v>1.549318229084294</v>
      </c>
      <c r="AG3119" s="120">
        <f>(POWER(AF3119,1/COUNTA($J$3:$J3119))-1)*360/28</f>
        <v>0.10870794921864459</v>
      </c>
    </row>
    <row r="3120" spans="20:33" x14ac:dyDescent="0.25">
      <c r="T3120" s="4">
        <f t="shared" si="500"/>
        <v>0.11244999999999999</v>
      </c>
      <c r="U3120" s="55">
        <f t="shared" si="501"/>
        <v>0</v>
      </c>
      <c r="V3120" s="55">
        <f t="shared" si="502"/>
        <v>0</v>
      </c>
      <c r="Y3120" s="55">
        <f t="shared" si="503"/>
        <v>0</v>
      </c>
      <c r="Z3120" s="55">
        <f t="shared" si="504"/>
        <v>0</v>
      </c>
      <c r="AA3120" s="55">
        <f t="shared" si="505"/>
        <v>9108916.2369551975</v>
      </c>
      <c r="AB3120" s="55">
        <f t="shared" si="506"/>
        <v>-9712254.5492930785</v>
      </c>
      <c r="AC3120" s="55">
        <f t="shared" si="507"/>
        <v>-603338.31233788095</v>
      </c>
      <c r="AD3120" s="55">
        <f t="shared" si="508"/>
        <v>0</v>
      </c>
      <c r="AE3120" s="14">
        <f t="shared" si="509"/>
        <v>1</v>
      </c>
      <c r="AF3120" s="14">
        <f>PRODUCT($AE$3:$AE3120)</f>
        <v>1.549318229084294</v>
      </c>
      <c r="AG3120" s="120">
        <f>(POWER(AF3120,1/COUNTA($J$3:$J3120))-1)*360/28</f>
        <v>0.10870794921864459</v>
      </c>
    </row>
    <row r="3121" spans="20:33" x14ac:dyDescent="0.25">
      <c r="T3121" s="4">
        <f t="shared" si="500"/>
        <v>0.11244999999999999</v>
      </c>
      <c r="U3121" s="55">
        <f t="shared" si="501"/>
        <v>0</v>
      </c>
      <c r="V3121" s="55">
        <f t="shared" si="502"/>
        <v>0</v>
      </c>
      <c r="Y3121" s="55">
        <f t="shared" si="503"/>
        <v>0</v>
      </c>
      <c r="Z3121" s="55">
        <f t="shared" si="504"/>
        <v>0</v>
      </c>
      <c r="AA3121" s="55">
        <f t="shared" si="505"/>
        <v>9108916.2369551975</v>
      </c>
      <c r="AB3121" s="55">
        <f t="shared" si="506"/>
        <v>-9712254.5492930785</v>
      </c>
      <c r="AC3121" s="55">
        <f t="shared" si="507"/>
        <v>-603338.31233788095</v>
      </c>
      <c r="AD3121" s="55">
        <f t="shared" si="508"/>
        <v>0</v>
      </c>
      <c r="AE3121" s="14">
        <f t="shared" si="509"/>
        <v>1</v>
      </c>
      <c r="AF3121" s="14">
        <f>PRODUCT($AE$3:$AE3121)</f>
        <v>1.549318229084294</v>
      </c>
      <c r="AG3121" s="120">
        <f>(POWER(AF3121,1/COUNTA($J$3:$J3121))-1)*360/28</f>
        <v>0.10870794921864459</v>
      </c>
    </row>
    <row r="3122" spans="20:33" x14ac:dyDescent="0.25">
      <c r="T3122" s="4">
        <f t="shared" si="500"/>
        <v>0.11244999999999999</v>
      </c>
      <c r="U3122" s="55">
        <f t="shared" si="501"/>
        <v>0</v>
      </c>
      <c r="V3122" s="55">
        <f t="shared" si="502"/>
        <v>0</v>
      </c>
      <c r="Y3122" s="55">
        <f t="shared" si="503"/>
        <v>0</v>
      </c>
      <c r="Z3122" s="55">
        <f t="shared" si="504"/>
        <v>0</v>
      </c>
      <c r="AA3122" s="55">
        <f t="shared" si="505"/>
        <v>9108916.2369551975</v>
      </c>
      <c r="AB3122" s="55">
        <f t="shared" si="506"/>
        <v>-9712254.5492930785</v>
      </c>
      <c r="AC3122" s="55">
        <f t="shared" si="507"/>
        <v>-603338.31233788095</v>
      </c>
      <c r="AD3122" s="55">
        <f t="shared" si="508"/>
        <v>0</v>
      </c>
      <c r="AE3122" s="14">
        <f t="shared" si="509"/>
        <v>1</v>
      </c>
      <c r="AF3122" s="14">
        <f>PRODUCT($AE$3:$AE3122)</f>
        <v>1.549318229084294</v>
      </c>
      <c r="AG3122" s="120">
        <f>(POWER(AF3122,1/COUNTA($J$3:$J3122))-1)*360/28</f>
        <v>0.10870794921864459</v>
      </c>
    </row>
    <row r="3123" spans="20:33" x14ac:dyDescent="0.25">
      <c r="T3123" s="4">
        <f t="shared" si="500"/>
        <v>0.11244999999999999</v>
      </c>
      <c r="U3123" s="55">
        <f t="shared" si="501"/>
        <v>0</v>
      </c>
      <c r="V3123" s="55">
        <f t="shared" si="502"/>
        <v>0</v>
      </c>
      <c r="Y3123" s="55">
        <f t="shared" si="503"/>
        <v>0</v>
      </c>
      <c r="Z3123" s="55">
        <f t="shared" si="504"/>
        <v>0</v>
      </c>
      <c r="AA3123" s="55">
        <f t="shared" si="505"/>
        <v>9108916.2369551975</v>
      </c>
      <c r="AB3123" s="55">
        <f t="shared" si="506"/>
        <v>-9712254.5492930785</v>
      </c>
      <c r="AC3123" s="55">
        <f t="shared" si="507"/>
        <v>-603338.31233788095</v>
      </c>
      <c r="AD3123" s="55">
        <f t="shared" si="508"/>
        <v>0</v>
      </c>
      <c r="AE3123" s="14">
        <f t="shared" si="509"/>
        <v>1</v>
      </c>
      <c r="AF3123" s="14">
        <f>PRODUCT($AE$3:$AE3123)</f>
        <v>1.549318229084294</v>
      </c>
      <c r="AG3123" s="120">
        <f>(POWER(AF3123,1/COUNTA($J$3:$J3123))-1)*360/28</f>
        <v>0.10870794921864459</v>
      </c>
    </row>
    <row r="3124" spans="20:33" x14ac:dyDescent="0.25">
      <c r="T3124" s="4">
        <f t="shared" si="500"/>
        <v>0.11244999999999999</v>
      </c>
      <c r="U3124" s="55">
        <f t="shared" si="501"/>
        <v>0</v>
      </c>
      <c r="V3124" s="55">
        <f t="shared" si="502"/>
        <v>0</v>
      </c>
      <c r="Y3124" s="55">
        <f t="shared" si="503"/>
        <v>0</v>
      </c>
      <c r="Z3124" s="55">
        <f t="shared" si="504"/>
        <v>0</v>
      </c>
      <c r="AA3124" s="55">
        <f t="shared" si="505"/>
        <v>9108916.2369551975</v>
      </c>
      <c r="AB3124" s="55">
        <f t="shared" si="506"/>
        <v>-9712254.5492930785</v>
      </c>
      <c r="AC3124" s="55">
        <f t="shared" si="507"/>
        <v>-603338.31233788095</v>
      </c>
      <c r="AD3124" s="55">
        <f t="shared" si="508"/>
        <v>0</v>
      </c>
      <c r="AE3124" s="14">
        <f t="shared" si="509"/>
        <v>1</v>
      </c>
      <c r="AF3124" s="14">
        <f>PRODUCT($AE$3:$AE3124)</f>
        <v>1.549318229084294</v>
      </c>
      <c r="AG3124" s="120">
        <f>(POWER(AF3124,1/COUNTA($J$3:$J3124))-1)*360/28</f>
        <v>0.10870794921864459</v>
      </c>
    </row>
    <row r="3125" spans="20:33" x14ac:dyDescent="0.25">
      <c r="T3125" s="4">
        <f t="shared" si="500"/>
        <v>0.11244999999999999</v>
      </c>
      <c r="U3125" s="55">
        <f t="shared" si="501"/>
        <v>0</v>
      </c>
      <c r="V3125" s="55">
        <f t="shared" si="502"/>
        <v>0</v>
      </c>
      <c r="Y3125" s="55">
        <f t="shared" si="503"/>
        <v>0</v>
      </c>
      <c r="Z3125" s="55">
        <f t="shared" si="504"/>
        <v>0</v>
      </c>
      <c r="AA3125" s="55">
        <f t="shared" si="505"/>
        <v>9108916.2369551975</v>
      </c>
      <c r="AB3125" s="55">
        <f t="shared" si="506"/>
        <v>-9712254.5492930785</v>
      </c>
      <c r="AC3125" s="55">
        <f t="shared" si="507"/>
        <v>-603338.31233788095</v>
      </c>
      <c r="AD3125" s="55">
        <f t="shared" si="508"/>
        <v>0</v>
      </c>
      <c r="AE3125" s="14">
        <f t="shared" si="509"/>
        <v>1</v>
      </c>
      <c r="AF3125" s="14">
        <f>PRODUCT($AE$3:$AE3125)</f>
        <v>1.549318229084294</v>
      </c>
      <c r="AG3125" s="120">
        <f>(POWER(AF3125,1/COUNTA($J$3:$J3125))-1)*360/28</f>
        <v>0.10870794921864459</v>
      </c>
    </row>
    <row r="3126" spans="20:33" x14ac:dyDescent="0.25">
      <c r="T3126" s="4">
        <f t="shared" si="500"/>
        <v>0.11244999999999999</v>
      </c>
      <c r="U3126" s="55">
        <f t="shared" si="501"/>
        <v>0</v>
      </c>
      <c r="V3126" s="55">
        <f t="shared" si="502"/>
        <v>0</v>
      </c>
      <c r="Y3126" s="55">
        <f t="shared" si="503"/>
        <v>0</v>
      </c>
      <c r="Z3126" s="55">
        <f t="shared" si="504"/>
        <v>0</v>
      </c>
      <c r="AA3126" s="55">
        <f t="shared" si="505"/>
        <v>9108916.2369551975</v>
      </c>
      <c r="AB3126" s="55">
        <f t="shared" si="506"/>
        <v>-9712254.5492930785</v>
      </c>
      <c r="AC3126" s="55">
        <f t="shared" si="507"/>
        <v>-603338.31233788095</v>
      </c>
      <c r="AD3126" s="55">
        <f t="shared" si="508"/>
        <v>0</v>
      </c>
      <c r="AE3126" s="14">
        <f t="shared" si="509"/>
        <v>1</v>
      </c>
      <c r="AF3126" s="14">
        <f>PRODUCT($AE$3:$AE3126)</f>
        <v>1.549318229084294</v>
      </c>
      <c r="AG3126" s="120">
        <f>(POWER(AF3126,1/COUNTA($J$3:$J3126))-1)*360/28</f>
        <v>0.10870794921864459</v>
      </c>
    </row>
    <row r="3127" spans="20:33" x14ac:dyDescent="0.25">
      <c r="T3127" s="4">
        <f t="shared" si="500"/>
        <v>0.11244999999999999</v>
      </c>
      <c r="U3127" s="55">
        <f t="shared" si="501"/>
        <v>0</v>
      </c>
      <c r="V3127" s="55">
        <f t="shared" si="502"/>
        <v>0</v>
      </c>
      <c r="Y3127" s="55">
        <f t="shared" si="503"/>
        <v>0</v>
      </c>
      <c r="Z3127" s="55">
        <f t="shared" si="504"/>
        <v>0</v>
      </c>
      <c r="AA3127" s="55">
        <f t="shared" si="505"/>
        <v>9108916.2369551975</v>
      </c>
      <c r="AB3127" s="55">
        <f t="shared" si="506"/>
        <v>-9712254.5492930785</v>
      </c>
      <c r="AC3127" s="55">
        <f t="shared" si="507"/>
        <v>-603338.31233788095</v>
      </c>
      <c r="AD3127" s="55">
        <f t="shared" si="508"/>
        <v>0</v>
      </c>
      <c r="AE3127" s="14">
        <f t="shared" si="509"/>
        <v>1</v>
      </c>
      <c r="AF3127" s="14">
        <f>PRODUCT($AE$3:$AE3127)</f>
        <v>1.549318229084294</v>
      </c>
      <c r="AG3127" s="120">
        <f>(POWER(AF3127,1/COUNTA($J$3:$J3127))-1)*360/28</f>
        <v>0.10870794921864459</v>
      </c>
    </row>
    <row r="3128" spans="20:33" x14ac:dyDescent="0.25">
      <c r="T3128" s="4">
        <f t="shared" ref="T3128:T3191" si="510">_xlfn.IFNA(INDEX($E$6:$E$24,MATCH($K3128,$C$6:$C$24,1))/100,$D$1/100)</f>
        <v>0.11244999999999999</v>
      </c>
      <c r="U3128" s="55">
        <f t="shared" si="501"/>
        <v>0</v>
      </c>
      <c r="V3128" s="55">
        <f t="shared" si="502"/>
        <v>0</v>
      </c>
      <c r="Y3128" s="55">
        <f t="shared" si="503"/>
        <v>0</v>
      </c>
      <c r="Z3128" s="55">
        <f t="shared" si="504"/>
        <v>0</v>
      </c>
      <c r="AA3128" s="55">
        <f t="shared" si="505"/>
        <v>9108916.2369551975</v>
      </c>
      <c r="AB3128" s="55">
        <f t="shared" si="506"/>
        <v>-9712254.5492930785</v>
      </c>
      <c r="AC3128" s="55">
        <f t="shared" si="507"/>
        <v>-603338.31233788095</v>
      </c>
      <c r="AD3128" s="55">
        <f t="shared" si="508"/>
        <v>0</v>
      </c>
      <c r="AE3128" s="14">
        <f t="shared" si="509"/>
        <v>1</v>
      </c>
      <c r="AF3128" s="14">
        <f>PRODUCT($AE$3:$AE3128)</f>
        <v>1.549318229084294</v>
      </c>
      <c r="AG3128" s="120">
        <f>(POWER(AF3128,1/COUNTA($J$3:$J3128))-1)*360/28</f>
        <v>0.10870794921864459</v>
      </c>
    </row>
    <row r="3129" spans="20:33" x14ac:dyDescent="0.25">
      <c r="T3129" s="4">
        <f t="shared" si="510"/>
        <v>0.11244999999999999</v>
      </c>
      <c r="U3129" s="55">
        <f t="shared" si="501"/>
        <v>0</v>
      </c>
      <c r="V3129" s="55">
        <f t="shared" si="502"/>
        <v>0</v>
      </c>
      <c r="Y3129" s="55">
        <f t="shared" si="503"/>
        <v>0</v>
      </c>
      <c r="Z3129" s="55">
        <f t="shared" si="504"/>
        <v>0</v>
      </c>
      <c r="AA3129" s="55">
        <f t="shared" si="505"/>
        <v>9108916.2369551975</v>
      </c>
      <c r="AB3129" s="55">
        <f t="shared" si="506"/>
        <v>-9712254.5492930785</v>
      </c>
      <c r="AC3129" s="55">
        <f t="shared" si="507"/>
        <v>-603338.31233788095</v>
      </c>
      <c r="AD3129" s="55">
        <f t="shared" si="508"/>
        <v>0</v>
      </c>
      <c r="AE3129" s="14">
        <f t="shared" si="509"/>
        <v>1</v>
      </c>
      <c r="AF3129" s="14">
        <f>PRODUCT($AE$3:$AE3129)</f>
        <v>1.549318229084294</v>
      </c>
      <c r="AG3129" s="120">
        <f>(POWER(AF3129,1/COUNTA($J$3:$J3129))-1)*360/28</f>
        <v>0.10870794921864459</v>
      </c>
    </row>
    <row r="3130" spans="20:33" x14ac:dyDescent="0.25">
      <c r="T3130" s="4">
        <f t="shared" si="510"/>
        <v>0.11244999999999999</v>
      </c>
      <c r="U3130" s="55">
        <f t="shared" si="501"/>
        <v>0</v>
      </c>
      <c r="V3130" s="55">
        <f t="shared" si="502"/>
        <v>0</v>
      </c>
      <c r="Y3130" s="55">
        <f t="shared" si="503"/>
        <v>0</v>
      </c>
      <c r="Z3130" s="55">
        <f t="shared" si="504"/>
        <v>0</v>
      </c>
      <c r="AA3130" s="55">
        <f t="shared" si="505"/>
        <v>9108916.2369551975</v>
      </c>
      <c r="AB3130" s="55">
        <f t="shared" si="506"/>
        <v>-9712254.5492930785</v>
      </c>
      <c r="AC3130" s="55">
        <f t="shared" si="507"/>
        <v>-603338.31233788095</v>
      </c>
      <c r="AD3130" s="55">
        <f t="shared" si="508"/>
        <v>0</v>
      </c>
      <c r="AE3130" s="14">
        <f t="shared" si="509"/>
        <v>1</v>
      </c>
      <c r="AF3130" s="14">
        <f>PRODUCT($AE$3:$AE3130)</f>
        <v>1.549318229084294</v>
      </c>
      <c r="AG3130" s="120">
        <f>(POWER(AF3130,1/COUNTA($J$3:$J3130))-1)*360/28</f>
        <v>0.10870794921864459</v>
      </c>
    </row>
    <row r="3131" spans="20:33" x14ac:dyDescent="0.25">
      <c r="T3131" s="4">
        <f t="shared" si="510"/>
        <v>0.11244999999999999</v>
      </c>
      <c r="U3131" s="55">
        <f t="shared" si="501"/>
        <v>0</v>
      </c>
      <c r="V3131" s="55">
        <f t="shared" si="502"/>
        <v>0</v>
      </c>
      <c r="Y3131" s="55">
        <f t="shared" si="503"/>
        <v>0</v>
      </c>
      <c r="Z3131" s="55">
        <f t="shared" si="504"/>
        <v>0</v>
      </c>
      <c r="AA3131" s="55">
        <f t="shared" si="505"/>
        <v>9108916.2369551975</v>
      </c>
      <c r="AB3131" s="55">
        <f t="shared" si="506"/>
        <v>-9712254.5492930785</v>
      </c>
      <c r="AC3131" s="55">
        <f t="shared" si="507"/>
        <v>-603338.31233788095</v>
      </c>
      <c r="AD3131" s="55">
        <f t="shared" si="508"/>
        <v>0</v>
      </c>
      <c r="AE3131" s="14">
        <f t="shared" si="509"/>
        <v>1</v>
      </c>
      <c r="AF3131" s="14">
        <f>PRODUCT($AE$3:$AE3131)</f>
        <v>1.549318229084294</v>
      </c>
      <c r="AG3131" s="120">
        <f>(POWER(AF3131,1/COUNTA($J$3:$J3131))-1)*360/28</f>
        <v>0.10870794921864459</v>
      </c>
    </row>
    <row r="3132" spans="20:33" x14ac:dyDescent="0.25">
      <c r="T3132" s="4">
        <f t="shared" si="510"/>
        <v>0.11244999999999999</v>
      </c>
      <c r="U3132" s="55">
        <f t="shared" si="501"/>
        <v>0</v>
      </c>
      <c r="V3132" s="55">
        <f t="shared" si="502"/>
        <v>0</v>
      </c>
      <c r="Y3132" s="55">
        <f t="shared" si="503"/>
        <v>0</v>
      </c>
      <c r="Z3132" s="55">
        <f t="shared" si="504"/>
        <v>0</v>
      </c>
      <c r="AA3132" s="55">
        <f t="shared" si="505"/>
        <v>9108916.2369551975</v>
      </c>
      <c r="AB3132" s="55">
        <f t="shared" si="506"/>
        <v>-9712254.5492930785</v>
      </c>
      <c r="AC3132" s="55">
        <f t="shared" si="507"/>
        <v>-603338.31233788095</v>
      </c>
      <c r="AD3132" s="55">
        <f t="shared" si="508"/>
        <v>0</v>
      </c>
      <c r="AE3132" s="14">
        <f t="shared" si="509"/>
        <v>1</v>
      </c>
      <c r="AF3132" s="14">
        <f>PRODUCT($AE$3:$AE3132)</f>
        <v>1.549318229084294</v>
      </c>
      <c r="AG3132" s="120">
        <f>(POWER(AF3132,1/COUNTA($J$3:$J3132))-1)*360/28</f>
        <v>0.10870794921864459</v>
      </c>
    </row>
    <row r="3133" spans="20:33" x14ac:dyDescent="0.25">
      <c r="T3133" s="4">
        <f t="shared" si="510"/>
        <v>0.11244999999999999</v>
      </c>
      <c r="U3133" s="55">
        <f t="shared" si="501"/>
        <v>0</v>
      </c>
      <c r="V3133" s="55">
        <f t="shared" si="502"/>
        <v>0</v>
      </c>
      <c r="Y3133" s="55">
        <f t="shared" si="503"/>
        <v>0</v>
      </c>
      <c r="Z3133" s="55">
        <f t="shared" si="504"/>
        <v>0</v>
      </c>
      <c r="AA3133" s="55">
        <f t="shared" si="505"/>
        <v>9108916.2369551975</v>
      </c>
      <c r="AB3133" s="55">
        <f t="shared" si="506"/>
        <v>-9712254.5492930785</v>
      </c>
      <c r="AC3133" s="55">
        <f t="shared" si="507"/>
        <v>-603338.31233788095</v>
      </c>
      <c r="AD3133" s="55">
        <f t="shared" si="508"/>
        <v>0</v>
      </c>
      <c r="AE3133" s="14">
        <f t="shared" si="509"/>
        <v>1</v>
      </c>
      <c r="AF3133" s="14">
        <f>PRODUCT($AE$3:$AE3133)</f>
        <v>1.549318229084294</v>
      </c>
      <c r="AG3133" s="120">
        <f>(POWER(AF3133,1/COUNTA($J$3:$J3133))-1)*360/28</f>
        <v>0.10870794921864459</v>
      </c>
    </row>
    <row r="3134" spans="20:33" x14ac:dyDescent="0.25">
      <c r="T3134" s="4">
        <f t="shared" si="510"/>
        <v>0.11244999999999999</v>
      </c>
      <c r="U3134" s="55">
        <f t="shared" si="501"/>
        <v>0</v>
      </c>
      <c r="V3134" s="55">
        <f t="shared" si="502"/>
        <v>0</v>
      </c>
      <c r="Y3134" s="55">
        <f t="shared" si="503"/>
        <v>0</v>
      </c>
      <c r="Z3134" s="55">
        <f t="shared" si="504"/>
        <v>0</v>
      </c>
      <c r="AA3134" s="55">
        <f t="shared" si="505"/>
        <v>9108916.2369551975</v>
      </c>
      <c r="AB3134" s="55">
        <f t="shared" si="506"/>
        <v>-9712254.5492930785</v>
      </c>
      <c r="AC3134" s="55">
        <f t="shared" si="507"/>
        <v>-603338.31233788095</v>
      </c>
      <c r="AD3134" s="55">
        <f t="shared" si="508"/>
        <v>0</v>
      </c>
      <c r="AE3134" s="14">
        <f t="shared" si="509"/>
        <v>1</v>
      </c>
      <c r="AF3134" s="14">
        <f>PRODUCT($AE$3:$AE3134)</f>
        <v>1.549318229084294</v>
      </c>
      <c r="AG3134" s="120">
        <f>(POWER(AF3134,1/COUNTA($J$3:$J3134))-1)*360/28</f>
        <v>0.10870794921864459</v>
      </c>
    </row>
    <row r="3135" spans="20:33" x14ac:dyDescent="0.25">
      <c r="T3135" s="4">
        <f t="shared" si="510"/>
        <v>0.11244999999999999</v>
      </c>
      <c r="U3135" s="55">
        <f t="shared" si="501"/>
        <v>0</v>
      </c>
      <c r="V3135" s="55">
        <f t="shared" si="502"/>
        <v>0</v>
      </c>
      <c r="Y3135" s="55">
        <f t="shared" si="503"/>
        <v>0</v>
      </c>
      <c r="Z3135" s="55">
        <f t="shared" si="504"/>
        <v>0</v>
      </c>
      <c r="AA3135" s="55">
        <f t="shared" si="505"/>
        <v>9108916.2369551975</v>
      </c>
      <c r="AB3135" s="55">
        <f t="shared" si="506"/>
        <v>-9712254.5492930785</v>
      </c>
      <c r="AC3135" s="55">
        <f t="shared" si="507"/>
        <v>-603338.31233788095</v>
      </c>
      <c r="AD3135" s="55">
        <f t="shared" si="508"/>
        <v>0</v>
      </c>
      <c r="AE3135" s="14">
        <f t="shared" si="509"/>
        <v>1</v>
      </c>
      <c r="AF3135" s="14">
        <f>PRODUCT($AE$3:$AE3135)</f>
        <v>1.549318229084294</v>
      </c>
      <c r="AG3135" s="120">
        <f>(POWER(AF3135,1/COUNTA($J$3:$J3135))-1)*360/28</f>
        <v>0.10870794921864459</v>
      </c>
    </row>
    <row r="3136" spans="20:33" x14ac:dyDescent="0.25">
      <c r="T3136" s="4">
        <f t="shared" si="510"/>
        <v>0.11244999999999999</v>
      </c>
      <c r="U3136" s="55">
        <f t="shared" si="501"/>
        <v>0</v>
      </c>
      <c r="V3136" s="55">
        <f t="shared" si="502"/>
        <v>0</v>
      </c>
      <c r="Y3136" s="55">
        <f t="shared" si="503"/>
        <v>0</v>
      </c>
      <c r="Z3136" s="55">
        <f t="shared" si="504"/>
        <v>0</v>
      </c>
      <c r="AA3136" s="55">
        <f t="shared" si="505"/>
        <v>9108916.2369551975</v>
      </c>
      <c r="AB3136" s="55">
        <f t="shared" si="506"/>
        <v>-9712254.5492930785</v>
      </c>
      <c r="AC3136" s="55">
        <f t="shared" si="507"/>
        <v>-603338.31233788095</v>
      </c>
      <c r="AD3136" s="55">
        <f t="shared" si="508"/>
        <v>0</v>
      </c>
      <c r="AE3136" s="14">
        <f t="shared" si="509"/>
        <v>1</v>
      </c>
      <c r="AF3136" s="14">
        <f>PRODUCT($AE$3:$AE3136)</f>
        <v>1.549318229084294</v>
      </c>
      <c r="AG3136" s="120">
        <f>(POWER(AF3136,1/COUNTA($J$3:$J3136))-1)*360/28</f>
        <v>0.10870794921864459</v>
      </c>
    </row>
    <row r="3137" spans="20:33" x14ac:dyDescent="0.25">
      <c r="T3137" s="4">
        <f t="shared" si="510"/>
        <v>0.11244999999999999</v>
      </c>
      <c r="U3137" s="55">
        <f t="shared" si="501"/>
        <v>0</v>
      </c>
      <c r="V3137" s="55">
        <f t="shared" si="502"/>
        <v>0</v>
      </c>
      <c r="Y3137" s="55">
        <f t="shared" si="503"/>
        <v>0</v>
      </c>
      <c r="Z3137" s="55">
        <f t="shared" si="504"/>
        <v>0</v>
      </c>
      <c r="AA3137" s="55">
        <f t="shared" si="505"/>
        <v>9108916.2369551975</v>
      </c>
      <c r="AB3137" s="55">
        <f t="shared" si="506"/>
        <v>-9712254.5492930785</v>
      </c>
      <c r="AC3137" s="55">
        <f t="shared" si="507"/>
        <v>-603338.31233788095</v>
      </c>
      <c r="AD3137" s="55">
        <f t="shared" si="508"/>
        <v>0</v>
      </c>
      <c r="AE3137" s="14">
        <f t="shared" si="509"/>
        <v>1</v>
      </c>
      <c r="AF3137" s="14">
        <f>PRODUCT($AE$3:$AE3137)</f>
        <v>1.549318229084294</v>
      </c>
      <c r="AG3137" s="120">
        <f>(POWER(AF3137,1/COUNTA($J$3:$J3137))-1)*360/28</f>
        <v>0.10870794921864459</v>
      </c>
    </row>
    <row r="3138" spans="20:33" x14ac:dyDescent="0.25">
      <c r="T3138" s="4">
        <f t="shared" si="510"/>
        <v>0.11244999999999999</v>
      </c>
      <c r="U3138" s="55">
        <f t="shared" si="501"/>
        <v>0</v>
      </c>
      <c r="V3138" s="55">
        <f t="shared" si="502"/>
        <v>0</v>
      </c>
      <c r="Y3138" s="55">
        <f t="shared" si="503"/>
        <v>0</v>
      </c>
      <c r="Z3138" s="55">
        <f t="shared" si="504"/>
        <v>0</v>
      </c>
      <c r="AA3138" s="55">
        <f t="shared" si="505"/>
        <v>9108916.2369551975</v>
      </c>
      <c r="AB3138" s="55">
        <f t="shared" si="506"/>
        <v>-9712254.5492930785</v>
      </c>
      <c r="AC3138" s="55">
        <f t="shared" si="507"/>
        <v>-603338.31233788095</v>
      </c>
      <c r="AD3138" s="55">
        <f t="shared" si="508"/>
        <v>0</v>
      </c>
      <c r="AE3138" s="14">
        <f t="shared" si="509"/>
        <v>1</v>
      </c>
      <c r="AF3138" s="14">
        <f>PRODUCT($AE$3:$AE3138)</f>
        <v>1.549318229084294</v>
      </c>
      <c r="AG3138" s="120">
        <f>(POWER(AF3138,1/COUNTA($J$3:$J3138))-1)*360/28</f>
        <v>0.10870794921864459</v>
      </c>
    </row>
    <row r="3139" spans="20:33" x14ac:dyDescent="0.25">
      <c r="T3139" s="4">
        <f t="shared" si="510"/>
        <v>0.11244999999999999</v>
      </c>
      <c r="U3139" s="55">
        <f t="shared" si="501"/>
        <v>0</v>
      </c>
      <c r="V3139" s="55">
        <f t="shared" si="502"/>
        <v>0</v>
      </c>
      <c r="Y3139" s="55">
        <f t="shared" si="503"/>
        <v>0</v>
      </c>
      <c r="Z3139" s="55">
        <f t="shared" si="504"/>
        <v>0</v>
      </c>
      <c r="AA3139" s="55">
        <f t="shared" si="505"/>
        <v>9108916.2369551975</v>
      </c>
      <c r="AB3139" s="55">
        <f t="shared" si="506"/>
        <v>-9712254.5492930785</v>
      </c>
      <c r="AC3139" s="55">
        <f t="shared" si="507"/>
        <v>-603338.31233788095</v>
      </c>
      <c r="AD3139" s="55">
        <f t="shared" si="508"/>
        <v>0</v>
      </c>
      <c r="AE3139" s="14">
        <f t="shared" si="509"/>
        <v>1</v>
      </c>
      <c r="AF3139" s="14">
        <f>PRODUCT($AE$3:$AE3139)</f>
        <v>1.549318229084294</v>
      </c>
      <c r="AG3139" s="120">
        <f>(POWER(AF3139,1/COUNTA($J$3:$J3139))-1)*360/28</f>
        <v>0.10870794921864459</v>
      </c>
    </row>
    <row r="3140" spans="20:33" x14ac:dyDescent="0.25">
      <c r="T3140" s="4">
        <f t="shared" si="510"/>
        <v>0.11244999999999999</v>
      </c>
      <c r="U3140" s="55">
        <f t="shared" si="501"/>
        <v>0</v>
      </c>
      <c r="V3140" s="55">
        <f t="shared" si="502"/>
        <v>0</v>
      </c>
      <c r="Y3140" s="55">
        <f t="shared" si="503"/>
        <v>0</v>
      </c>
      <c r="Z3140" s="55">
        <f t="shared" si="504"/>
        <v>0</v>
      </c>
      <c r="AA3140" s="55">
        <f t="shared" si="505"/>
        <v>9108916.2369551975</v>
      </c>
      <c r="AB3140" s="55">
        <f t="shared" si="506"/>
        <v>-9712254.5492930785</v>
      </c>
      <c r="AC3140" s="55">
        <f t="shared" si="507"/>
        <v>-603338.31233788095</v>
      </c>
      <c r="AD3140" s="55">
        <f t="shared" si="508"/>
        <v>0</v>
      </c>
      <c r="AE3140" s="14">
        <f t="shared" si="509"/>
        <v>1</v>
      </c>
      <c r="AF3140" s="14">
        <f>PRODUCT($AE$3:$AE3140)</f>
        <v>1.549318229084294</v>
      </c>
      <c r="AG3140" s="120">
        <f>(POWER(AF3140,1/COUNTA($J$3:$J3140))-1)*360/28</f>
        <v>0.10870794921864459</v>
      </c>
    </row>
    <row r="3141" spans="20:33" x14ac:dyDescent="0.25">
      <c r="T3141" s="4">
        <f t="shared" si="510"/>
        <v>0.11244999999999999</v>
      </c>
      <c r="U3141" s="55">
        <f t="shared" si="501"/>
        <v>0</v>
      </c>
      <c r="V3141" s="55">
        <f t="shared" si="502"/>
        <v>0</v>
      </c>
      <c r="Y3141" s="55">
        <f t="shared" si="503"/>
        <v>0</v>
      </c>
      <c r="Z3141" s="55">
        <f t="shared" si="504"/>
        <v>0</v>
      </c>
      <c r="AA3141" s="55">
        <f t="shared" si="505"/>
        <v>9108916.2369551975</v>
      </c>
      <c r="AB3141" s="55">
        <f t="shared" si="506"/>
        <v>-9712254.5492930785</v>
      </c>
      <c r="AC3141" s="55">
        <f t="shared" si="507"/>
        <v>-603338.31233788095</v>
      </c>
      <c r="AD3141" s="55">
        <f t="shared" si="508"/>
        <v>0</v>
      </c>
      <c r="AE3141" s="14">
        <f t="shared" si="509"/>
        <v>1</v>
      </c>
      <c r="AF3141" s="14">
        <f>PRODUCT($AE$3:$AE3141)</f>
        <v>1.549318229084294</v>
      </c>
      <c r="AG3141" s="120">
        <f>(POWER(AF3141,1/COUNTA($J$3:$J3141))-1)*360/28</f>
        <v>0.10870794921864459</v>
      </c>
    </row>
    <row r="3142" spans="20:33" x14ac:dyDescent="0.25">
      <c r="T3142" s="4">
        <f t="shared" si="510"/>
        <v>0.11244999999999999</v>
      </c>
      <c r="U3142" s="55">
        <f t="shared" si="501"/>
        <v>0</v>
      </c>
      <c r="V3142" s="55">
        <f t="shared" si="502"/>
        <v>0</v>
      </c>
      <c r="Y3142" s="55">
        <f t="shared" si="503"/>
        <v>0</v>
      </c>
      <c r="Z3142" s="55">
        <f t="shared" si="504"/>
        <v>0</v>
      </c>
      <c r="AA3142" s="55">
        <f t="shared" si="505"/>
        <v>9108916.2369551975</v>
      </c>
      <c r="AB3142" s="55">
        <f t="shared" si="506"/>
        <v>-9712254.5492930785</v>
      </c>
      <c r="AC3142" s="55">
        <f t="shared" si="507"/>
        <v>-603338.31233788095</v>
      </c>
      <c r="AD3142" s="55">
        <f t="shared" si="508"/>
        <v>0</v>
      </c>
      <c r="AE3142" s="14">
        <f t="shared" si="509"/>
        <v>1</v>
      </c>
      <c r="AF3142" s="14">
        <f>PRODUCT($AE$3:$AE3142)</f>
        <v>1.549318229084294</v>
      </c>
      <c r="AG3142" s="120">
        <f>(POWER(AF3142,1/COUNTA($J$3:$J3142))-1)*360/28</f>
        <v>0.10870794921864459</v>
      </c>
    </row>
    <row r="3143" spans="20:33" x14ac:dyDescent="0.25">
      <c r="T3143" s="4">
        <f t="shared" si="510"/>
        <v>0.11244999999999999</v>
      </c>
      <c r="U3143" s="55">
        <f t="shared" si="501"/>
        <v>0</v>
      </c>
      <c r="V3143" s="55">
        <f t="shared" si="502"/>
        <v>0</v>
      </c>
      <c r="Y3143" s="55">
        <f t="shared" si="503"/>
        <v>0</v>
      </c>
      <c r="Z3143" s="55">
        <f t="shared" si="504"/>
        <v>0</v>
      </c>
      <c r="AA3143" s="55">
        <f t="shared" si="505"/>
        <v>9108916.2369551975</v>
      </c>
      <c r="AB3143" s="55">
        <f t="shared" si="506"/>
        <v>-9712254.5492930785</v>
      </c>
      <c r="AC3143" s="55">
        <f t="shared" si="507"/>
        <v>-603338.31233788095</v>
      </c>
      <c r="AD3143" s="55">
        <f t="shared" si="508"/>
        <v>0</v>
      </c>
      <c r="AE3143" s="14">
        <f t="shared" si="509"/>
        <v>1</v>
      </c>
      <c r="AF3143" s="14">
        <f>PRODUCT($AE$3:$AE3143)</f>
        <v>1.549318229084294</v>
      </c>
      <c r="AG3143" s="120">
        <f>(POWER(AF3143,1/COUNTA($J$3:$J3143))-1)*360/28</f>
        <v>0.10870794921864459</v>
      </c>
    </row>
    <row r="3144" spans="20:33" x14ac:dyDescent="0.25">
      <c r="T3144" s="4">
        <f t="shared" si="510"/>
        <v>0.11244999999999999</v>
      </c>
      <c r="U3144" s="55">
        <f t="shared" si="501"/>
        <v>0</v>
      </c>
      <c r="V3144" s="55">
        <f t="shared" si="502"/>
        <v>0</v>
      </c>
      <c r="Y3144" s="55">
        <f t="shared" si="503"/>
        <v>0</v>
      </c>
      <c r="Z3144" s="55">
        <f t="shared" si="504"/>
        <v>0</v>
      </c>
      <c r="AA3144" s="55">
        <f t="shared" si="505"/>
        <v>9108916.2369551975</v>
      </c>
      <c r="AB3144" s="55">
        <f t="shared" si="506"/>
        <v>-9712254.5492930785</v>
      </c>
      <c r="AC3144" s="55">
        <f t="shared" si="507"/>
        <v>-603338.31233788095</v>
      </c>
      <c r="AD3144" s="55">
        <f t="shared" si="508"/>
        <v>0</v>
      </c>
      <c r="AE3144" s="14">
        <f t="shared" si="509"/>
        <v>1</v>
      </c>
      <c r="AF3144" s="14">
        <f>PRODUCT($AE$3:$AE3144)</f>
        <v>1.549318229084294</v>
      </c>
      <c r="AG3144" s="120">
        <f>(POWER(AF3144,1/COUNTA($J$3:$J3144))-1)*360/28</f>
        <v>0.10870794921864459</v>
      </c>
    </row>
    <row r="3145" spans="20:33" x14ac:dyDescent="0.25">
      <c r="T3145" s="4">
        <f t="shared" si="510"/>
        <v>0.11244999999999999</v>
      </c>
      <c r="U3145" s="55">
        <f t="shared" si="501"/>
        <v>0</v>
      </c>
      <c r="V3145" s="55">
        <f t="shared" si="502"/>
        <v>0</v>
      </c>
      <c r="Y3145" s="55">
        <f t="shared" si="503"/>
        <v>0</v>
      </c>
      <c r="Z3145" s="55">
        <f t="shared" si="504"/>
        <v>0</v>
      </c>
      <c r="AA3145" s="55">
        <f t="shared" si="505"/>
        <v>9108916.2369551975</v>
      </c>
      <c r="AB3145" s="55">
        <f t="shared" si="506"/>
        <v>-9712254.5492930785</v>
      </c>
      <c r="AC3145" s="55">
        <f t="shared" si="507"/>
        <v>-603338.31233788095</v>
      </c>
      <c r="AD3145" s="55">
        <f t="shared" si="508"/>
        <v>0</v>
      </c>
      <c r="AE3145" s="14">
        <f t="shared" si="509"/>
        <v>1</v>
      </c>
      <c r="AF3145" s="14">
        <f>PRODUCT($AE$3:$AE3145)</f>
        <v>1.549318229084294</v>
      </c>
      <c r="AG3145" s="120">
        <f>(POWER(AF3145,1/COUNTA($J$3:$J3145))-1)*360/28</f>
        <v>0.10870794921864459</v>
      </c>
    </row>
    <row r="3146" spans="20:33" x14ac:dyDescent="0.25">
      <c r="T3146" s="4">
        <f t="shared" si="510"/>
        <v>0.11244999999999999</v>
      </c>
      <c r="U3146" s="55">
        <f t="shared" si="501"/>
        <v>0</v>
      </c>
      <c r="V3146" s="55">
        <f t="shared" si="502"/>
        <v>0</v>
      </c>
      <c r="Y3146" s="55">
        <f t="shared" si="503"/>
        <v>0</v>
      </c>
      <c r="Z3146" s="55">
        <f t="shared" si="504"/>
        <v>0</v>
      </c>
      <c r="AA3146" s="55">
        <f t="shared" si="505"/>
        <v>9108916.2369551975</v>
      </c>
      <c r="AB3146" s="55">
        <f t="shared" si="506"/>
        <v>-9712254.5492930785</v>
      </c>
      <c r="AC3146" s="55">
        <f t="shared" si="507"/>
        <v>-603338.31233788095</v>
      </c>
      <c r="AD3146" s="55">
        <f t="shared" si="508"/>
        <v>0</v>
      </c>
      <c r="AE3146" s="14">
        <f t="shared" si="509"/>
        <v>1</v>
      </c>
      <c r="AF3146" s="14">
        <f>PRODUCT($AE$3:$AE3146)</f>
        <v>1.549318229084294</v>
      </c>
      <c r="AG3146" s="120">
        <f>(POWER(AF3146,1/COUNTA($J$3:$J3146))-1)*360/28</f>
        <v>0.10870794921864459</v>
      </c>
    </row>
    <row r="3147" spans="20:33" x14ac:dyDescent="0.25">
      <c r="T3147" s="4">
        <f t="shared" si="510"/>
        <v>0.11244999999999999</v>
      </c>
      <c r="U3147" s="55">
        <f t="shared" si="501"/>
        <v>0</v>
      </c>
      <c r="V3147" s="55">
        <f t="shared" si="502"/>
        <v>0</v>
      </c>
      <c r="Y3147" s="55">
        <f t="shared" si="503"/>
        <v>0</v>
      </c>
      <c r="Z3147" s="55">
        <f t="shared" si="504"/>
        <v>0</v>
      </c>
      <c r="AA3147" s="55">
        <f t="shared" si="505"/>
        <v>9108916.2369551975</v>
      </c>
      <c r="AB3147" s="55">
        <f t="shared" si="506"/>
        <v>-9712254.5492930785</v>
      </c>
      <c r="AC3147" s="55">
        <f t="shared" si="507"/>
        <v>-603338.31233788095</v>
      </c>
      <c r="AD3147" s="55">
        <f t="shared" si="508"/>
        <v>0</v>
      </c>
      <c r="AE3147" s="14">
        <f t="shared" si="509"/>
        <v>1</v>
      </c>
      <c r="AF3147" s="14">
        <f>PRODUCT($AE$3:$AE3147)</f>
        <v>1.549318229084294</v>
      </c>
      <c r="AG3147" s="120">
        <f>(POWER(AF3147,1/COUNTA($J$3:$J3147))-1)*360/28</f>
        <v>0.10870794921864459</v>
      </c>
    </row>
    <row r="3148" spans="20:33" x14ac:dyDescent="0.25">
      <c r="T3148" s="4">
        <f t="shared" si="510"/>
        <v>0.11244999999999999</v>
      </c>
      <c r="U3148" s="55">
        <f t="shared" si="501"/>
        <v>0</v>
      </c>
      <c r="V3148" s="55">
        <f t="shared" si="502"/>
        <v>0</v>
      </c>
      <c r="Y3148" s="55">
        <f t="shared" si="503"/>
        <v>0</v>
      </c>
      <c r="Z3148" s="55">
        <f t="shared" si="504"/>
        <v>0</v>
      </c>
      <c r="AA3148" s="55">
        <f t="shared" si="505"/>
        <v>9108916.2369551975</v>
      </c>
      <c r="AB3148" s="55">
        <f t="shared" si="506"/>
        <v>-9712254.5492930785</v>
      </c>
      <c r="AC3148" s="55">
        <f t="shared" si="507"/>
        <v>-603338.31233788095</v>
      </c>
      <c r="AD3148" s="55">
        <f t="shared" si="508"/>
        <v>0</v>
      </c>
      <c r="AE3148" s="14">
        <f t="shared" si="509"/>
        <v>1</v>
      </c>
      <c r="AF3148" s="14">
        <f>PRODUCT($AE$3:$AE3148)</f>
        <v>1.549318229084294</v>
      </c>
      <c r="AG3148" s="120">
        <f>(POWER(AF3148,1/COUNTA($J$3:$J3148))-1)*360/28</f>
        <v>0.10870794921864459</v>
      </c>
    </row>
    <row r="3149" spans="20:33" x14ac:dyDescent="0.25">
      <c r="T3149" s="4">
        <f t="shared" si="510"/>
        <v>0.11244999999999999</v>
      </c>
      <c r="U3149" s="55">
        <f t="shared" si="501"/>
        <v>0</v>
      </c>
      <c r="V3149" s="55">
        <f t="shared" si="502"/>
        <v>0</v>
      </c>
      <c r="Y3149" s="55">
        <f t="shared" si="503"/>
        <v>0</v>
      </c>
      <c r="Z3149" s="55">
        <f t="shared" si="504"/>
        <v>0</v>
      </c>
      <c r="AA3149" s="55">
        <f t="shared" si="505"/>
        <v>9108916.2369551975</v>
      </c>
      <c r="AB3149" s="55">
        <f t="shared" si="506"/>
        <v>-9712254.5492930785</v>
      </c>
      <c r="AC3149" s="55">
        <f t="shared" si="507"/>
        <v>-603338.31233788095</v>
      </c>
      <c r="AD3149" s="55">
        <f t="shared" si="508"/>
        <v>0</v>
      </c>
      <c r="AE3149" s="14">
        <f t="shared" si="509"/>
        <v>1</v>
      </c>
      <c r="AF3149" s="14">
        <f>PRODUCT($AE$3:$AE3149)</f>
        <v>1.549318229084294</v>
      </c>
      <c r="AG3149" s="120">
        <f>(POWER(AF3149,1/COUNTA($J$3:$J3149))-1)*360/28</f>
        <v>0.10870794921864459</v>
      </c>
    </row>
    <row r="3150" spans="20:33" x14ac:dyDescent="0.25">
      <c r="T3150" s="4">
        <f t="shared" si="510"/>
        <v>0.11244999999999999</v>
      </c>
      <c r="U3150" s="55">
        <f t="shared" si="501"/>
        <v>0</v>
      </c>
      <c r="V3150" s="55">
        <f t="shared" si="502"/>
        <v>0</v>
      </c>
      <c r="Y3150" s="55">
        <f t="shared" si="503"/>
        <v>0</v>
      </c>
      <c r="Z3150" s="55">
        <f t="shared" si="504"/>
        <v>0</v>
      </c>
      <c r="AA3150" s="55">
        <f t="shared" si="505"/>
        <v>9108916.2369551975</v>
      </c>
      <c r="AB3150" s="55">
        <f t="shared" si="506"/>
        <v>-9712254.5492930785</v>
      </c>
      <c r="AC3150" s="55">
        <f t="shared" si="507"/>
        <v>-603338.31233788095</v>
      </c>
      <c r="AD3150" s="55">
        <f t="shared" si="508"/>
        <v>0</v>
      </c>
      <c r="AE3150" s="14">
        <f t="shared" si="509"/>
        <v>1</v>
      </c>
      <c r="AF3150" s="14">
        <f>PRODUCT($AE$3:$AE3150)</f>
        <v>1.549318229084294</v>
      </c>
      <c r="AG3150" s="120">
        <f>(POWER(AF3150,1/COUNTA($J$3:$J3150))-1)*360/28</f>
        <v>0.10870794921864459</v>
      </c>
    </row>
    <row r="3151" spans="20:33" x14ac:dyDescent="0.25">
      <c r="T3151" s="4">
        <f t="shared" si="510"/>
        <v>0.11244999999999999</v>
      </c>
      <c r="U3151" s="55">
        <f t="shared" si="501"/>
        <v>0</v>
      </c>
      <c r="V3151" s="55">
        <f t="shared" si="502"/>
        <v>0</v>
      </c>
      <c r="Y3151" s="55">
        <f t="shared" si="503"/>
        <v>0</v>
      </c>
      <c r="Z3151" s="55">
        <f t="shared" si="504"/>
        <v>0</v>
      </c>
      <c r="AA3151" s="55">
        <f t="shared" si="505"/>
        <v>9108916.2369551975</v>
      </c>
      <c r="AB3151" s="55">
        <f t="shared" si="506"/>
        <v>-9712254.5492930785</v>
      </c>
      <c r="AC3151" s="55">
        <f t="shared" si="507"/>
        <v>-603338.31233788095</v>
      </c>
      <c r="AD3151" s="55">
        <f t="shared" si="508"/>
        <v>0</v>
      </c>
      <c r="AE3151" s="14">
        <f t="shared" si="509"/>
        <v>1</v>
      </c>
      <c r="AF3151" s="14">
        <f>PRODUCT($AE$3:$AE3151)</f>
        <v>1.549318229084294</v>
      </c>
      <c r="AG3151" s="120">
        <f>(POWER(AF3151,1/COUNTA($J$3:$J3151))-1)*360/28</f>
        <v>0.10870794921864459</v>
      </c>
    </row>
    <row r="3152" spans="20:33" x14ac:dyDescent="0.25">
      <c r="T3152" s="4">
        <f t="shared" si="510"/>
        <v>0.11244999999999999</v>
      </c>
      <c r="U3152" s="55">
        <f t="shared" si="501"/>
        <v>0</v>
      </c>
      <c r="V3152" s="55">
        <f t="shared" si="502"/>
        <v>0</v>
      </c>
      <c r="Y3152" s="55">
        <f t="shared" si="503"/>
        <v>0</v>
      </c>
      <c r="Z3152" s="55">
        <f t="shared" si="504"/>
        <v>0</v>
      </c>
      <c r="AA3152" s="55">
        <f t="shared" si="505"/>
        <v>9108916.2369551975</v>
      </c>
      <c r="AB3152" s="55">
        <f t="shared" si="506"/>
        <v>-9712254.5492930785</v>
      </c>
      <c r="AC3152" s="55">
        <f t="shared" si="507"/>
        <v>-603338.31233788095</v>
      </c>
      <c r="AD3152" s="55">
        <f t="shared" si="508"/>
        <v>0</v>
      </c>
      <c r="AE3152" s="14">
        <f t="shared" si="509"/>
        <v>1</v>
      </c>
      <c r="AF3152" s="14">
        <f>PRODUCT($AE$3:$AE3152)</f>
        <v>1.549318229084294</v>
      </c>
      <c r="AG3152" s="120">
        <f>(POWER(AF3152,1/COUNTA($J$3:$J3152))-1)*360/28</f>
        <v>0.10870794921864459</v>
      </c>
    </row>
    <row r="3153" spans="20:33" x14ac:dyDescent="0.25">
      <c r="T3153" s="4">
        <f t="shared" si="510"/>
        <v>0.11244999999999999</v>
      </c>
      <c r="U3153" s="55">
        <f t="shared" si="501"/>
        <v>0</v>
      </c>
      <c r="V3153" s="55">
        <f t="shared" si="502"/>
        <v>0</v>
      </c>
      <c r="Y3153" s="55">
        <f t="shared" si="503"/>
        <v>0</v>
      </c>
      <c r="Z3153" s="55">
        <f t="shared" si="504"/>
        <v>0</v>
      </c>
      <c r="AA3153" s="55">
        <f t="shared" si="505"/>
        <v>9108916.2369551975</v>
      </c>
      <c r="AB3153" s="55">
        <f t="shared" si="506"/>
        <v>-9712254.5492930785</v>
      </c>
      <c r="AC3153" s="55">
        <f t="shared" si="507"/>
        <v>-603338.31233788095</v>
      </c>
      <c r="AD3153" s="55">
        <f t="shared" si="508"/>
        <v>0</v>
      </c>
      <c r="AE3153" s="14">
        <f t="shared" si="509"/>
        <v>1</v>
      </c>
      <c r="AF3153" s="14">
        <f>PRODUCT($AE$3:$AE3153)</f>
        <v>1.549318229084294</v>
      </c>
      <c r="AG3153" s="120">
        <f>(POWER(AF3153,1/COUNTA($J$3:$J3153))-1)*360/28</f>
        <v>0.10870794921864459</v>
      </c>
    </row>
    <row r="3154" spans="20:33" x14ac:dyDescent="0.25">
      <c r="T3154" s="4">
        <f t="shared" si="510"/>
        <v>0.11244999999999999</v>
      </c>
      <c r="U3154" s="55">
        <f t="shared" si="501"/>
        <v>0</v>
      </c>
      <c r="V3154" s="55">
        <f t="shared" si="502"/>
        <v>0</v>
      </c>
      <c r="Y3154" s="55">
        <f t="shared" si="503"/>
        <v>0</v>
      </c>
      <c r="Z3154" s="55">
        <f t="shared" si="504"/>
        <v>0</v>
      </c>
      <c r="AA3154" s="55">
        <f t="shared" si="505"/>
        <v>9108916.2369551975</v>
      </c>
      <c r="AB3154" s="55">
        <f t="shared" si="506"/>
        <v>-9712254.5492930785</v>
      </c>
      <c r="AC3154" s="55">
        <f t="shared" si="507"/>
        <v>-603338.31233788095</v>
      </c>
      <c r="AD3154" s="55">
        <f t="shared" si="508"/>
        <v>0</v>
      </c>
      <c r="AE3154" s="14">
        <f t="shared" si="509"/>
        <v>1</v>
      </c>
      <c r="AF3154" s="14">
        <f>PRODUCT($AE$3:$AE3154)</f>
        <v>1.549318229084294</v>
      </c>
      <c r="AG3154" s="120">
        <f>(POWER(AF3154,1/COUNTA($J$3:$J3154))-1)*360/28</f>
        <v>0.10870794921864459</v>
      </c>
    </row>
    <row r="3155" spans="20:33" x14ac:dyDescent="0.25">
      <c r="T3155" s="4">
        <f t="shared" si="510"/>
        <v>0.11244999999999999</v>
      </c>
      <c r="U3155" s="55">
        <f t="shared" si="501"/>
        <v>0</v>
      </c>
      <c r="V3155" s="55">
        <f t="shared" si="502"/>
        <v>0</v>
      </c>
      <c r="Y3155" s="55">
        <f t="shared" si="503"/>
        <v>0</v>
      </c>
      <c r="Z3155" s="55">
        <f t="shared" si="504"/>
        <v>0</v>
      </c>
      <c r="AA3155" s="55">
        <f t="shared" si="505"/>
        <v>9108916.2369551975</v>
      </c>
      <c r="AB3155" s="55">
        <f t="shared" si="506"/>
        <v>-9712254.5492930785</v>
      </c>
      <c r="AC3155" s="55">
        <f t="shared" si="507"/>
        <v>-603338.31233788095</v>
      </c>
      <c r="AD3155" s="55">
        <f t="shared" si="508"/>
        <v>0</v>
      </c>
      <c r="AE3155" s="14">
        <f t="shared" si="509"/>
        <v>1</v>
      </c>
      <c r="AF3155" s="14">
        <f>PRODUCT($AE$3:$AE3155)</f>
        <v>1.549318229084294</v>
      </c>
      <c r="AG3155" s="120">
        <f>(POWER(AF3155,1/COUNTA($J$3:$J3155))-1)*360/28</f>
        <v>0.10870794921864459</v>
      </c>
    </row>
    <row r="3156" spans="20:33" x14ac:dyDescent="0.25">
      <c r="T3156" s="4">
        <f t="shared" si="510"/>
        <v>0.11244999999999999</v>
      </c>
      <c r="U3156" s="55">
        <f t="shared" si="501"/>
        <v>0</v>
      </c>
      <c r="V3156" s="55">
        <f t="shared" si="502"/>
        <v>0</v>
      </c>
      <c r="Y3156" s="55">
        <f t="shared" si="503"/>
        <v>0</v>
      </c>
      <c r="Z3156" s="55">
        <f t="shared" si="504"/>
        <v>0</v>
      </c>
      <c r="AA3156" s="55">
        <f t="shared" si="505"/>
        <v>9108916.2369551975</v>
      </c>
      <c r="AB3156" s="55">
        <f t="shared" si="506"/>
        <v>-9712254.5492930785</v>
      </c>
      <c r="AC3156" s="55">
        <f t="shared" si="507"/>
        <v>-603338.31233788095</v>
      </c>
      <c r="AD3156" s="55">
        <f t="shared" si="508"/>
        <v>0</v>
      </c>
      <c r="AE3156" s="14">
        <f t="shared" si="509"/>
        <v>1</v>
      </c>
      <c r="AF3156" s="14">
        <f>PRODUCT($AE$3:$AE3156)</f>
        <v>1.549318229084294</v>
      </c>
      <c r="AG3156" s="120">
        <f>(POWER(AF3156,1/COUNTA($J$3:$J3156))-1)*360/28</f>
        <v>0.10870794921864459</v>
      </c>
    </row>
    <row r="3157" spans="20:33" x14ac:dyDescent="0.25">
      <c r="T3157" s="4">
        <f t="shared" si="510"/>
        <v>0.11244999999999999</v>
      </c>
      <c r="U3157" s="55">
        <f t="shared" si="501"/>
        <v>0</v>
      </c>
      <c r="V3157" s="55">
        <f t="shared" si="502"/>
        <v>0</v>
      </c>
      <c r="Y3157" s="55">
        <f t="shared" si="503"/>
        <v>0</v>
      </c>
      <c r="Z3157" s="55">
        <f t="shared" si="504"/>
        <v>0</v>
      </c>
      <c r="AA3157" s="55">
        <f t="shared" si="505"/>
        <v>9108916.2369551975</v>
      </c>
      <c r="AB3157" s="55">
        <f t="shared" si="506"/>
        <v>-9712254.5492930785</v>
      </c>
      <c r="AC3157" s="55">
        <f t="shared" si="507"/>
        <v>-603338.31233788095</v>
      </c>
      <c r="AD3157" s="55">
        <f t="shared" si="508"/>
        <v>0</v>
      </c>
      <c r="AE3157" s="14">
        <f t="shared" si="509"/>
        <v>1</v>
      </c>
      <c r="AF3157" s="14">
        <f>PRODUCT($AE$3:$AE3157)</f>
        <v>1.549318229084294</v>
      </c>
      <c r="AG3157" s="120">
        <f>(POWER(AF3157,1/COUNTA($J$3:$J3157))-1)*360/28</f>
        <v>0.10870794921864459</v>
      </c>
    </row>
    <row r="3158" spans="20:33" x14ac:dyDescent="0.25">
      <c r="T3158" s="4">
        <f t="shared" si="510"/>
        <v>0.11244999999999999</v>
      </c>
      <c r="U3158" s="55">
        <f t="shared" si="501"/>
        <v>0</v>
      </c>
      <c r="V3158" s="55">
        <f t="shared" si="502"/>
        <v>0</v>
      </c>
      <c r="Y3158" s="55">
        <f t="shared" si="503"/>
        <v>0</v>
      </c>
      <c r="Z3158" s="55">
        <f t="shared" si="504"/>
        <v>0</v>
      </c>
      <c r="AA3158" s="55">
        <f t="shared" si="505"/>
        <v>9108916.2369551975</v>
      </c>
      <c r="AB3158" s="55">
        <f t="shared" si="506"/>
        <v>-9712254.5492930785</v>
      </c>
      <c r="AC3158" s="55">
        <f t="shared" si="507"/>
        <v>-603338.31233788095</v>
      </c>
      <c r="AD3158" s="55">
        <f t="shared" si="508"/>
        <v>0</v>
      </c>
      <c r="AE3158" s="14">
        <f t="shared" si="509"/>
        <v>1</v>
      </c>
      <c r="AF3158" s="14">
        <f>PRODUCT($AE$3:$AE3158)</f>
        <v>1.549318229084294</v>
      </c>
      <c r="AG3158" s="120">
        <f>(POWER(AF3158,1/COUNTA($J$3:$J3158))-1)*360/28</f>
        <v>0.10870794921864459</v>
      </c>
    </row>
    <row r="3159" spans="20:33" x14ac:dyDescent="0.25">
      <c r="T3159" s="4">
        <f t="shared" si="510"/>
        <v>0.11244999999999999</v>
      </c>
      <c r="U3159" s="55">
        <f t="shared" si="501"/>
        <v>0</v>
      </c>
      <c r="V3159" s="55">
        <f t="shared" si="502"/>
        <v>0</v>
      </c>
      <c r="Y3159" s="55">
        <f t="shared" si="503"/>
        <v>0</v>
      </c>
      <c r="Z3159" s="55">
        <f t="shared" si="504"/>
        <v>0</v>
      </c>
      <c r="AA3159" s="55">
        <f t="shared" si="505"/>
        <v>9108916.2369551975</v>
      </c>
      <c r="AB3159" s="55">
        <f t="shared" si="506"/>
        <v>-9712254.5492930785</v>
      </c>
      <c r="AC3159" s="55">
        <f t="shared" si="507"/>
        <v>-603338.31233788095</v>
      </c>
      <c r="AD3159" s="55">
        <f t="shared" si="508"/>
        <v>0</v>
      </c>
      <c r="AE3159" s="14">
        <f t="shared" si="509"/>
        <v>1</v>
      </c>
      <c r="AF3159" s="14">
        <f>PRODUCT($AE$3:$AE3159)</f>
        <v>1.549318229084294</v>
      </c>
      <c r="AG3159" s="120">
        <f>(POWER(AF3159,1/COUNTA($J$3:$J3159))-1)*360/28</f>
        <v>0.10870794921864459</v>
      </c>
    </row>
    <row r="3160" spans="20:33" x14ac:dyDescent="0.25">
      <c r="T3160" s="4">
        <f t="shared" si="510"/>
        <v>0.11244999999999999</v>
      </c>
      <c r="U3160" s="55">
        <f t="shared" si="501"/>
        <v>0</v>
      </c>
      <c r="V3160" s="55">
        <f t="shared" si="502"/>
        <v>0</v>
      </c>
      <c r="Y3160" s="55">
        <f t="shared" si="503"/>
        <v>0</v>
      </c>
      <c r="Z3160" s="55">
        <f t="shared" si="504"/>
        <v>0</v>
      </c>
      <c r="AA3160" s="55">
        <f t="shared" si="505"/>
        <v>9108916.2369551975</v>
      </c>
      <c r="AB3160" s="55">
        <f t="shared" si="506"/>
        <v>-9712254.5492930785</v>
      </c>
      <c r="AC3160" s="55">
        <f t="shared" si="507"/>
        <v>-603338.31233788095</v>
      </c>
      <c r="AD3160" s="55">
        <f t="shared" si="508"/>
        <v>0</v>
      </c>
      <c r="AE3160" s="14">
        <f t="shared" si="509"/>
        <v>1</v>
      </c>
      <c r="AF3160" s="14">
        <f>PRODUCT($AE$3:$AE3160)</f>
        <v>1.549318229084294</v>
      </c>
      <c r="AG3160" s="120">
        <f>(POWER(AF3160,1/COUNTA($J$3:$J3160))-1)*360/28</f>
        <v>0.10870794921864459</v>
      </c>
    </row>
    <row r="3161" spans="20:33" x14ac:dyDescent="0.25">
      <c r="T3161" s="4">
        <f t="shared" si="510"/>
        <v>0.11244999999999999</v>
      </c>
      <c r="U3161" s="55">
        <f t="shared" si="501"/>
        <v>0</v>
      </c>
      <c r="V3161" s="55">
        <f t="shared" si="502"/>
        <v>0</v>
      </c>
      <c r="Y3161" s="55">
        <f t="shared" si="503"/>
        <v>0</v>
      </c>
      <c r="Z3161" s="55">
        <f t="shared" si="504"/>
        <v>0</v>
      </c>
      <c r="AA3161" s="55">
        <f t="shared" si="505"/>
        <v>9108916.2369551975</v>
      </c>
      <c r="AB3161" s="55">
        <f t="shared" si="506"/>
        <v>-9712254.5492930785</v>
      </c>
      <c r="AC3161" s="55">
        <f t="shared" si="507"/>
        <v>-603338.31233788095</v>
      </c>
      <c r="AD3161" s="55">
        <f t="shared" si="508"/>
        <v>0</v>
      </c>
      <c r="AE3161" s="14">
        <f t="shared" si="509"/>
        <v>1</v>
      </c>
      <c r="AF3161" s="14">
        <f>PRODUCT($AE$3:$AE3161)</f>
        <v>1.549318229084294</v>
      </c>
      <c r="AG3161" s="120">
        <f>(POWER(AF3161,1/COUNTA($J$3:$J3161))-1)*360/28</f>
        <v>0.10870794921864459</v>
      </c>
    </row>
    <row r="3162" spans="20:33" x14ac:dyDescent="0.25">
      <c r="T3162" s="4">
        <f t="shared" si="510"/>
        <v>0.11244999999999999</v>
      </c>
      <c r="U3162" s="55">
        <f t="shared" si="501"/>
        <v>0</v>
      </c>
      <c r="V3162" s="55">
        <f t="shared" si="502"/>
        <v>0</v>
      </c>
      <c r="Y3162" s="55">
        <f t="shared" si="503"/>
        <v>0</v>
      </c>
      <c r="Z3162" s="55">
        <f t="shared" si="504"/>
        <v>0</v>
      </c>
      <c r="AA3162" s="55">
        <f t="shared" si="505"/>
        <v>9108916.2369551975</v>
      </c>
      <c r="AB3162" s="55">
        <f t="shared" si="506"/>
        <v>-9712254.5492930785</v>
      </c>
      <c r="AC3162" s="55">
        <f t="shared" si="507"/>
        <v>-603338.31233788095</v>
      </c>
      <c r="AD3162" s="55">
        <f t="shared" si="508"/>
        <v>0</v>
      </c>
      <c r="AE3162" s="14">
        <f t="shared" si="509"/>
        <v>1</v>
      </c>
      <c r="AF3162" s="14">
        <f>PRODUCT($AE$3:$AE3162)</f>
        <v>1.549318229084294</v>
      </c>
      <c r="AG3162" s="120">
        <f>(POWER(AF3162,1/COUNTA($J$3:$J3162))-1)*360/28</f>
        <v>0.10870794921864459</v>
      </c>
    </row>
    <row r="3163" spans="20:33" x14ac:dyDescent="0.25">
      <c r="T3163" s="4">
        <f t="shared" si="510"/>
        <v>0.11244999999999999</v>
      </c>
      <c r="U3163" s="55">
        <f t="shared" si="501"/>
        <v>0</v>
      </c>
      <c r="V3163" s="55">
        <f t="shared" si="502"/>
        <v>0</v>
      </c>
      <c r="Y3163" s="55">
        <f t="shared" si="503"/>
        <v>0</v>
      </c>
      <c r="Z3163" s="55">
        <f t="shared" si="504"/>
        <v>0</v>
      </c>
      <c r="AA3163" s="55">
        <f t="shared" si="505"/>
        <v>9108916.2369551975</v>
      </c>
      <c r="AB3163" s="55">
        <f t="shared" si="506"/>
        <v>-9712254.5492930785</v>
      </c>
      <c r="AC3163" s="55">
        <f t="shared" si="507"/>
        <v>-603338.31233788095</v>
      </c>
      <c r="AD3163" s="55">
        <f t="shared" si="508"/>
        <v>0</v>
      </c>
      <c r="AE3163" s="14">
        <f t="shared" si="509"/>
        <v>1</v>
      </c>
      <c r="AF3163" s="14">
        <f>PRODUCT($AE$3:$AE3163)</f>
        <v>1.549318229084294</v>
      </c>
      <c r="AG3163" s="120">
        <f>(POWER(AF3163,1/COUNTA($J$3:$J3163))-1)*360/28</f>
        <v>0.10870794921864459</v>
      </c>
    </row>
    <row r="3164" spans="20:33" x14ac:dyDescent="0.25">
      <c r="T3164" s="4">
        <f t="shared" si="510"/>
        <v>0.11244999999999999</v>
      </c>
      <c r="U3164" s="55">
        <f t="shared" si="501"/>
        <v>0</v>
      </c>
      <c r="V3164" s="55">
        <f t="shared" si="502"/>
        <v>0</v>
      </c>
      <c r="Y3164" s="55">
        <f t="shared" si="503"/>
        <v>0</v>
      </c>
      <c r="Z3164" s="55">
        <f t="shared" si="504"/>
        <v>0</v>
      </c>
      <c r="AA3164" s="55">
        <f t="shared" si="505"/>
        <v>9108916.2369551975</v>
      </c>
      <c r="AB3164" s="55">
        <f t="shared" si="506"/>
        <v>-9712254.5492930785</v>
      </c>
      <c r="AC3164" s="55">
        <f t="shared" si="507"/>
        <v>-603338.31233788095</v>
      </c>
      <c r="AD3164" s="55">
        <f t="shared" si="508"/>
        <v>0</v>
      </c>
      <c r="AE3164" s="14">
        <f t="shared" si="509"/>
        <v>1</v>
      </c>
      <c r="AF3164" s="14">
        <f>PRODUCT($AE$3:$AE3164)</f>
        <v>1.549318229084294</v>
      </c>
      <c r="AG3164" s="120">
        <f>(POWER(AF3164,1/COUNTA($J$3:$J3164))-1)*360/28</f>
        <v>0.10870794921864459</v>
      </c>
    </row>
    <row r="3165" spans="20:33" x14ac:dyDescent="0.25">
      <c r="T3165" s="4">
        <f t="shared" si="510"/>
        <v>0.11244999999999999</v>
      </c>
      <c r="U3165" s="55">
        <f t="shared" si="501"/>
        <v>0</v>
      </c>
      <c r="V3165" s="55">
        <f t="shared" si="502"/>
        <v>0</v>
      </c>
      <c r="Y3165" s="55">
        <f t="shared" si="503"/>
        <v>0</v>
      </c>
      <c r="Z3165" s="55">
        <f t="shared" si="504"/>
        <v>0</v>
      </c>
      <c r="AA3165" s="55">
        <f t="shared" si="505"/>
        <v>9108916.2369551975</v>
      </c>
      <c r="AB3165" s="55">
        <f t="shared" si="506"/>
        <v>-9712254.5492930785</v>
      </c>
      <c r="AC3165" s="55">
        <f t="shared" si="507"/>
        <v>-603338.31233788095</v>
      </c>
      <c r="AD3165" s="55">
        <f t="shared" si="508"/>
        <v>0</v>
      </c>
      <c r="AE3165" s="14">
        <f t="shared" si="509"/>
        <v>1</v>
      </c>
      <c r="AF3165" s="14">
        <f>PRODUCT($AE$3:$AE3165)</f>
        <v>1.549318229084294</v>
      </c>
      <c r="AG3165" s="120">
        <f>(POWER(AF3165,1/COUNTA($J$3:$J3165))-1)*360/28</f>
        <v>0.10870794921864459</v>
      </c>
    </row>
    <row r="3166" spans="20:33" x14ac:dyDescent="0.25">
      <c r="T3166" s="4">
        <f t="shared" si="510"/>
        <v>0.11244999999999999</v>
      </c>
      <c r="U3166" s="55">
        <f t="shared" si="501"/>
        <v>0</v>
      </c>
      <c r="V3166" s="55">
        <f t="shared" si="502"/>
        <v>0</v>
      </c>
      <c r="Y3166" s="55">
        <f t="shared" si="503"/>
        <v>0</v>
      </c>
      <c r="Z3166" s="55">
        <f t="shared" si="504"/>
        <v>0</v>
      </c>
      <c r="AA3166" s="55">
        <f t="shared" si="505"/>
        <v>9108916.2369551975</v>
      </c>
      <c r="AB3166" s="55">
        <f t="shared" si="506"/>
        <v>-9712254.5492930785</v>
      </c>
      <c r="AC3166" s="55">
        <f t="shared" si="507"/>
        <v>-603338.31233788095</v>
      </c>
      <c r="AD3166" s="55">
        <f t="shared" si="508"/>
        <v>0</v>
      </c>
      <c r="AE3166" s="14">
        <f t="shared" si="509"/>
        <v>1</v>
      </c>
      <c r="AF3166" s="14">
        <f>PRODUCT($AE$3:$AE3166)</f>
        <v>1.549318229084294</v>
      </c>
      <c r="AG3166" s="120">
        <f>(POWER(AF3166,1/COUNTA($J$3:$J3166))-1)*360/28</f>
        <v>0.10870794921864459</v>
      </c>
    </row>
    <row r="3167" spans="20:33" x14ac:dyDescent="0.25">
      <c r="T3167" s="4">
        <f t="shared" si="510"/>
        <v>0.11244999999999999</v>
      </c>
      <c r="U3167" s="55">
        <f t="shared" si="501"/>
        <v>0</v>
      </c>
      <c r="V3167" s="55">
        <f t="shared" si="502"/>
        <v>0</v>
      </c>
      <c r="Y3167" s="55">
        <f t="shared" si="503"/>
        <v>0</v>
      </c>
      <c r="Z3167" s="55">
        <f t="shared" si="504"/>
        <v>0</v>
      </c>
      <c r="AA3167" s="55">
        <f t="shared" si="505"/>
        <v>9108916.2369551975</v>
      </c>
      <c r="AB3167" s="55">
        <f t="shared" si="506"/>
        <v>-9712254.5492930785</v>
      </c>
      <c r="AC3167" s="55">
        <f t="shared" si="507"/>
        <v>-603338.31233788095</v>
      </c>
      <c r="AD3167" s="55">
        <f t="shared" si="508"/>
        <v>0</v>
      </c>
      <c r="AE3167" s="14">
        <f t="shared" si="509"/>
        <v>1</v>
      </c>
      <c r="AF3167" s="14">
        <f>PRODUCT($AE$3:$AE3167)</f>
        <v>1.549318229084294</v>
      </c>
      <c r="AG3167" s="120">
        <f>(POWER(AF3167,1/COUNTA($J$3:$J3167))-1)*360/28</f>
        <v>0.10870794921864459</v>
      </c>
    </row>
    <row r="3168" spans="20:33" x14ac:dyDescent="0.25">
      <c r="T3168" s="4">
        <f t="shared" si="510"/>
        <v>0.11244999999999999</v>
      </c>
      <c r="U3168" s="55">
        <f t="shared" si="501"/>
        <v>0</v>
      </c>
      <c r="V3168" s="55">
        <f t="shared" si="502"/>
        <v>0</v>
      </c>
      <c r="Y3168" s="55">
        <f t="shared" si="503"/>
        <v>0</v>
      </c>
      <c r="Z3168" s="55">
        <f t="shared" si="504"/>
        <v>0</v>
      </c>
      <c r="AA3168" s="55">
        <f t="shared" si="505"/>
        <v>9108916.2369551975</v>
      </c>
      <c r="AB3168" s="55">
        <f t="shared" si="506"/>
        <v>-9712254.5492930785</v>
      </c>
      <c r="AC3168" s="55">
        <f t="shared" si="507"/>
        <v>-603338.31233788095</v>
      </c>
      <c r="AD3168" s="55">
        <f t="shared" si="508"/>
        <v>0</v>
      </c>
      <c r="AE3168" s="14">
        <f t="shared" si="509"/>
        <v>1</v>
      </c>
      <c r="AF3168" s="14">
        <f>PRODUCT($AE$3:$AE3168)</f>
        <v>1.549318229084294</v>
      </c>
      <c r="AG3168" s="120">
        <f>(POWER(AF3168,1/COUNTA($J$3:$J3168))-1)*360/28</f>
        <v>0.10870794921864459</v>
      </c>
    </row>
    <row r="3169" spans="20:33" x14ac:dyDescent="0.25">
      <c r="T3169" s="4">
        <f t="shared" si="510"/>
        <v>0.11244999999999999</v>
      </c>
      <c r="U3169" s="55">
        <f t="shared" si="501"/>
        <v>0</v>
      </c>
      <c r="V3169" s="55">
        <f t="shared" si="502"/>
        <v>0</v>
      </c>
      <c r="Y3169" s="55">
        <f t="shared" si="503"/>
        <v>0</v>
      </c>
      <c r="Z3169" s="55">
        <f t="shared" si="504"/>
        <v>0</v>
      </c>
      <c r="AA3169" s="55">
        <f t="shared" si="505"/>
        <v>9108916.2369551975</v>
      </c>
      <c r="AB3169" s="55">
        <f t="shared" si="506"/>
        <v>-9712254.5492930785</v>
      </c>
      <c r="AC3169" s="55">
        <f t="shared" si="507"/>
        <v>-603338.31233788095</v>
      </c>
      <c r="AD3169" s="55">
        <f t="shared" si="508"/>
        <v>0</v>
      </c>
      <c r="AE3169" s="14">
        <f t="shared" si="509"/>
        <v>1</v>
      </c>
      <c r="AF3169" s="14">
        <f>PRODUCT($AE$3:$AE3169)</f>
        <v>1.549318229084294</v>
      </c>
      <c r="AG3169" s="120">
        <f>(POWER(AF3169,1/COUNTA($J$3:$J3169))-1)*360/28</f>
        <v>0.10870794921864459</v>
      </c>
    </row>
    <row r="3170" spans="20:33" x14ac:dyDescent="0.25">
      <c r="T3170" s="4">
        <f t="shared" si="510"/>
        <v>0.11244999999999999</v>
      </c>
      <c r="U3170" s="55">
        <f t="shared" ref="U3170:U3233" si="511">(-1*S3170)*T3170*Q3170/360</f>
        <v>0</v>
      </c>
      <c r="V3170" s="55">
        <f t="shared" ref="V3170:V3233" si="512">+N3170+U3170</f>
        <v>0</v>
      </c>
      <c r="Y3170" s="55">
        <f t="shared" ref="Y3170:Y3233" si="513">+P3170*X3170</f>
        <v>0</v>
      </c>
      <c r="Z3170" s="55">
        <f t="shared" ref="Z3170:Z3233" si="514">+S3170*$Z$2*$Q3170/360</f>
        <v>0</v>
      </c>
      <c r="AA3170" s="55">
        <f t="shared" ref="AA3170:AA3233" si="515">+AA3169*(1+$Z$2*$Q3170/360)+Z3170</f>
        <v>9108916.2369551975</v>
      </c>
      <c r="AB3170" s="55">
        <f t="shared" ref="AB3170:AB3233" si="516">+AB3169*(1+$W3170*$Q3170/360)+O3170</f>
        <v>-9712254.5492930785</v>
      </c>
      <c r="AC3170" s="55">
        <f t="shared" ref="AC3170:AC3233" si="517">+AA3170+AB3170</f>
        <v>-603338.31233788095</v>
      </c>
      <c r="AD3170" s="55">
        <f t="shared" ref="AD3170:AD3233" si="518">+AC3170*X3170</f>
        <v>0</v>
      </c>
      <c r="AE3170" s="14">
        <f t="shared" ref="AE3170:AE3233" si="519">+(1+W3170*Q3170/360)</f>
        <v>1</v>
      </c>
      <c r="AF3170" s="14">
        <f>PRODUCT($AE$3:$AE3170)</f>
        <v>1.549318229084294</v>
      </c>
      <c r="AG3170" s="120">
        <f>(POWER(AF3170,1/COUNTA($J$3:$J3170))-1)*360/28</f>
        <v>0.10870794921864459</v>
      </c>
    </row>
    <row r="3171" spans="20:33" x14ac:dyDescent="0.25">
      <c r="T3171" s="4">
        <f t="shared" si="510"/>
        <v>0.11244999999999999</v>
      </c>
      <c r="U3171" s="55">
        <f t="shared" si="511"/>
        <v>0</v>
      </c>
      <c r="V3171" s="55">
        <f t="shared" si="512"/>
        <v>0</v>
      </c>
      <c r="Y3171" s="55">
        <f t="shared" si="513"/>
        <v>0</v>
      </c>
      <c r="Z3171" s="55">
        <f t="shared" si="514"/>
        <v>0</v>
      </c>
      <c r="AA3171" s="55">
        <f t="shared" si="515"/>
        <v>9108916.2369551975</v>
      </c>
      <c r="AB3171" s="55">
        <f t="shared" si="516"/>
        <v>-9712254.5492930785</v>
      </c>
      <c r="AC3171" s="55">
        <f t="shared" si="517"/>
        <v>-603338.31233788095</v>
      </c>
      <c r="AD3171" s="55">
        <f t="shared" si="518"/>
        <v>0</v>
      </c>
      <c r="AE3171" s="14">
        <f t="shared" si="519"/>
        <v>1</v>
      </c>
      <c r="AF3171" s="14">
        <f>PRODUCT($AE$3:$AE3171)</f>
        <v>1.549318229084294</v>
      </c>
      <c r="AG3171" s="120">
        <f>(POWER(AF3171,1/COUNTA($J$3:$J3171))-1)*360/28</f>
        <v>0.10870794921864459</v>
      </c>
    </row>
    <row r="3172" spans="20:33" x14ac:dyDescent="0.25">
      <c r="T3172" s="4">
        <f t="shared" si="510"/>
        <v>0.11244999999999999</v>
      </c>
      <c r="U3172" s="55">
        <f t="shared" si="511"/>
        <v>0</v>
      </c>
      <c r="V3172" s="55">
        <f t="shared" si="512"/>
        <v>0</v>
      </c>
      <c r="Y3172" s="55">
        <f t="shared" si="513"/>
        <v>0</v>
      </c>
      <c r="Z3172" s="55">
        <f t="shared" si="514"/>
        <v>0</v>
      </c>
      <c r="AA3172" s="55">
        <f t="shared" si="515"/>
        <v>9108916.2369551975</v>
      </c>
      <c r="AB3172" s="55">
        <f t="shared" si="516"/>
        <v>-9712254.5492930785</v>
      </c>
      <c r="AC3172" s="55">
        <f t="shared" si="517"/>
        <v>-603338.31233788095</v>
      </c>
      <c r="AD3172" s="55">
        <f t="shared" si="518"/>
        <v>0</v>
      </c>
      <c r="AE3172" s="14">
        <f t="shared" si="519"/>
        <v>1</v>
      </c>
      <c r="AF3172" s="14">
        <f>PRODUCT($AE$3:$AE3172)</f>
        <v>1.549318229084294</v>
      </c>
      <c r="AG3172" s="120">
        <f>(POWER(AF3172,1/COUNTA($J$3:$J3172))-1)*360/28</f>
        <v>0.10870794921864459</v>
      </c>
    </row>
    <row r="3173" spans="20:33" x14ac:dyDescent="0.25">
      <c r="T3173" s="4">
        <f t="shared" si="510"/>
        <v>0.11244999999999999</v>
      </c>
      <c r="U3173" s="55">
        <f t="shared" si="511"/>
        <v>0</v>
      </c>
      <c r="V3173" s="55">
        <f t="shared" si="512"/>
        <v>0</v>
      </c>
      <c r="Y3173" s="55">
        <f t="shared" si="513"/>
        <v>0</v>
      </c>
      <c r="Z3173" s="55">
        <f t="shared" si="514"/>
        <v>0</v>
      </c>
      <c r="AA3173" s="55">
        <f t="shared" si="515"/>
        <v>9108916.2369551975</v>
      </c>
      <c r="AB3173" s="55">
        <f t="shared" si="516"/>
        <v>-9712254.5492930785</v>
      </c>
      <c r="AC3173" s="55">
        <f t="shared" si="517"/>
        <v>-603338.31233788095</v>
      </c>
      <c r="AD3173" s="55">
        <f t="shared" si="518"/>
        <v>0</v>
      </c>
      <c r="AE3173" s="14">
        <f t="shared" si="519"/>
        <v>1</v>
      </c>
      <c r="AF3173" s="14">
        <f>PRODUCT($AE$3:$AE3173)</f>
        <v>1.549318229084294</v>
      </c>
      <c r="AG3173" s="120">
        <f>(POWER(AF3173,1/COUNTA($J$3:$J3173))-1)*360/28</f>
        <v>0.10870794921864459</v>
      </c>
    </row>
    <row r="3174" spans="20:33" x14ac:dyDescent="0.25">
      <c r="T3174" s="4">
        <f t="shared" si="510"/>
        <v>0.11244999999999999</v>
      </c>
      <c r="U3174" s="55">
        <f t="shared" si="511"/>
        <v>0</v>
      </c>
      <c r="V3174" s="55">
        <f t="shared" si="512"/>
        <v>0</v>
      </c>
      <c r="Y3174" s="55">
        <f t="shared" si="513"/>
        <v>0</v>
      </c>
      <c r="Z3174" s="55">
        <f t="shared" si="514"/>
        <v>0</v>
      </c>
      <c r="AA3174" s="55">
        <f t="shared" si="515"/>
        <v>9108916.2369551975</v>
      </c>
      <c r="AB3174" s="55">
        <f t="shared" si="516"/>
        <v>-9712254.5492930785</v>
      </c>
      <c r="AC3174" s="55">
        <f t="shared" si="517"/>
        <v>-603338.31233788095</v>
      </c>
      <c r="AD3174" s="55">
        <f t="shared" si="518"/>
        <v>0</v>
      </c>
      <c r="AE3174" s="14">
        <f t="shared" si="519"/>
        <v>1</v>
      </c>
      <c r="AF3174" s="14">
        <f>PRODUCT($AE$3:$AE3174)</f>
        <v>1.549318229084294</v>
      </c>
      <c r="AG3174" s="120">
        <f>(POWER(AF3174,1/COUNTA($J$3:$J3174))-1)*360/28</f>
        <v>0.10870794921864459</v>
      </c>
    </row>
    <row r="3175" spans="20:33" x14ac:dyDescent="0.25">
      <c r="T3175" s="4">
        <f t="shared" si="510"/>
        <v>0.11244999999999999</v>
      </c>
      <c r="U3175" s="55">
        <f t="shared" si="511"/>
        <v>0</v>
      </c>
      <c r="V3175" s="55">
        <f t="shared" si="512"/>
        <v>0</v>
      </c>
      <c r="Y3175" s="55">
        <f t="shared" si="513"/>
        <v>0</v>
      </c>
      <c r="Z3175" s="55">
        <f t="shared" si="514"/>
        <v>0</v>
      </c>
      <c r="AA3175" s="55">
        <f t="shared" si="515"/>
        <v>9108916.2369551975</v>
      </c>
      <c r="AB3175" s="55">
        <f t="shared" si="516"/>
        <v>-9712254.5492930785</v>
      </c>
      <c r="AC3175" s="55">
        <f t="shared" si="517"/>
        <v>-603338.31233788095</v>
      </c>
      <c r="AD3175" s="55">
        <f t="shared" si="518"/>
        <v>0</v>
      </c>
      <c r="AE3175" s="14">
        <f t="shared" si="519"/>
        <v>1</v>
      </c>
      <c r="AF3175" s="14">
        <f>PRODUCT($AE$3:$AE3175)</f>
        <v>1.549318229084294</v>
      </c>
      <c r="AG3175" s="120">
        <f>(POWER(AF3175,1/COUNTA($J$3:$J3175))-1)*360/28</f>
        <v>0.10870794921864459</v>
      </c>
    </row>
    <row r="3176" spans="20:33" x14ac:dyDescent="0.25">
      <c r="T3176" s="4">
        <f t="shared" si="510"/>
        <v>0.11244999999999999</v>
      </c>
      <c r="U3176" s="55">
        <f t="shared" si="511"/>
        <v>0</v>
      </c>
      <c r="V3176" s="55">
        <f t="shared" si="512"/>
        <v>0</v>
      </c>
      <c r="Y3176" s="55">
        <f t="shared" si="513"/>
        <v>0</v>
      </c>
      <c r="Z3176" s="55">
        <f t="shared" si="514"/>
        <v>0</v>
      </c>
      <c r="AA3176" s="55">
        <f t="shared" si="515"/>
        <v>9108916.2369551975</v>
      </c>
      <c r="AB3176" s="55">
        <f t="shared" si="516"/>
        <v>-9712254.5492930785</v>
      </c>
      <c r="AC3176" s="55">
        <f t="shared" si="517"/>
        <v>-603338.31233788095</v>
      </c>
      <c r="AD3176" s="55">
        <f t="shared" si="518"/>
        <v>0</v>
      </c>
      <c r="AE3176" s="14">
        <f t="shared" si="519"/>
        <v>1</v>
      </c>
      <c r="AF3176" s="14">
        <f>PRODUCT($AE$3:$AE3176)</f>
        <v>1.549318229084294</v>
      </c>
      <c r="AG3176" s="120">
        <f>(POWER(AF3176,1/COUNTA($J$3:$J3176))-1)*360/28</f>
        <v>0.10870794921864459</v>
      </c>
    </row>
    <row r="3177" spans="20:33" x14ac:dyDescent="0.25">
      <c r="T3177" s="4">
        <f t="shared" si="510"/>
        <v>0.11244999999999999</v>
      </c>
      <c r="U3177" s="55">
        <f t="shared" si="511"/>
        <v>0</v>
      </c>
      <c r="V3177" s="55">
        <f t="shared" si="512"/>
        <v>0</v>
      </c>
      <c r="Y3177" s="55">
        <f t="shared" si="513"/>
        <v>0</v>
      </c>
      <c r="Z3177" s="55">
        <f t="shared" si="514"/>
        <v>0</v>
      </c>
      <c r="AA3177" s="55">
        <f t="shared" si="515"/>
        <v>9108916.2369551975</v>
      </c>
      <c r="AB3177" s="55">
        <f t="shared" si="516"/>
        <v>-9712254.5492930785</v>
      </c>
      <c r="AC3177" s="55">
        <f t="shared" si="517"/>
        <v>-603338.31233788095</v>
      </c>
      <c r="AD3177" s="55">
        <f t="shared" si="518"/>
        <v>0</v>
      </c>
      <c r="AE3177" s="14">
        <f t="shared" si="519"/>
        <v>1</v>
      </c>
      <c r="AF3177" s="14">
        <f>PRODUCT($AE$3:$AE3177)</f>
        <v>1.549318229084294</v>
      </c>
      <c r="AG3177" s="120">
        <f>(POWER(AF3177,1/COUNTA($J$3:$J3177))-1)*360/28</f>
        <v>0.10870794921864459</v>
      </c>
    </row>
    <row r="3178" spans="20:33" x14ac:dyDescent="0.25">
      <c r="T3178" s="4">
        <f t="shared" si="510"/>
        <v>0.11244999999999999</v>
      </c>
      <c r="U3178" s="55">
        <f t="shared" si="511"/>
        <v>0</v>
      </c>
      <c r="V3178" s="55">
        <f t="shared" si="512"/>
        <v>0</v>
      </c>
      <c r="Y3178" s="55">
        <f t="shared" si="513"/>
        <v>0</v>
      </c>
      <c r="Z3178" s="55">
        <f t="shared" si="514"/>
        <v>0</v>
      </c>
      <c r="AA3178" s="55">
        <f t="shared" si="515"/>
        <v>9108916.2369551975</v>
      </c>
      <c r="AB3178" s="55">
        <f t="shared" si="516"/>
        <v>-9712254.5492930785</v>
      </c>
      <c r="AC3178" s="55">
        <f t="shared" si="517"/>
        <v>-603338.31233788095</v>
      </c>
      <c r="AD3178" s="55">
        <f t="shared" si="518"/>
        <v>0</v>
      </c>
      <c r="AE3178" s="14">
        <f t="shared" si="519"/>
        <v>1</v>
      </c>
      <c r="AF3178" s="14">
        <f>PRODUCT($AE$3:$AE3178)</f>
        <v>1.549318229084294</v>
      </c>
      <c r="AG3178" s="120">
        <f>(POWER(AF3178,1/COUNTA($J$3:$J3178))-1)*360/28</f>
        <v>0.10870794921864459</v>
      </c>
    </row>
    <row r="3179" spans="20:33" x14ac:dyDescent="0.25">
      <c r="T3179" s="4">
        <f t="shared" si="510"/>
        <v>0.11244999999999999</v>
      </c>
      <c r="U3179" s="55">
        <f t="shared" si="511"/>
        <v>0</v>
      </c>
      <c r="V3179" s="55">
        <f t="shared" si="512"/>
        <v>0</v>
      </c>
      <c r="Y3179" s="55">
        <f t="shared" si="513"/>
        <v>0</v>
      </c>
      <c r="Z3179" s="55">
        <f t="shared" si="514"/>
        <v>0</v>
      </c>
      <c r="AA3179" s="55">
        <f t="shared" si="515"/>
        <v>9108916.2369551975</v>
      </c>
      <c r="AB3179" s="55">
        <f t="shared" si="516"/>
        <v>-9712254.5492930785</v>
      </c>
      <c r="AC3179" s="55">
        <f t="shared" si="517"/>
        <v>-603338.31233788095</v>
      </c>
      <c r="AD3179" s="55">
        <f t="shared" si="518"/>
        <v>0</v>
      </c>
      <c r="AE3179" s="14">
        <f t="shared" si="519"/>
        <v>1</v>
      </c>
      <c r="AF3179" s="14">
        <f>PRODUCT($AE$3:$AE3179)</f>
        <v>1.549318229084294</v>
      </c>
      <c r="AG3179" s="120">
        <f>(POWER(AF3179,1/COUNTA($J$3:$J3179))-1)*360/28</f>
        <v>0.10870794921864459</v>
      </c>
    </row>
    <row r="3180" spans="20:33" x14ac:dyDescent="0.25">
      <c r="T3180" s="4">
        <f t="shared" si="510"/>
        <v>0.11244999999999999</v>
      </c>
      <c r="U3180" s="55">
        <f t="shared" si="511"/>
        <v>0</v>
      </c>
      <c r="V3180" s="55">
        <f t="shared" si="512"/>
        <v>0</v>
      </c>
      <c r="Y3180" s="55">
        <f t="shared" si="513"/>
        <v>0</v>
      </c>
      <c r="Z3180" s="55">
        <f t="shared" si="514"/>
        <v>0</v>
      </c>
      <c r="AA3180" s="55">
        <f t="shared" si="515"/>
        <v>9108916.2369551975</v>
      </c>
      <c r="AB3180" s="55">
        <f t="shared" si="516"/>
        <v>-9712254.5492930785</v>
      </c>
      <c r="AC3180" s="55">
        <f t="shared" si="517"/>
        <v>-603338.31233788095</v>
      </c>
      <c r="AD3180" s="55">
        <f t="shared" si="518"/>
        <v>0</v>
      </c>
      <c r="AE3180" s="14">
        <f t="shared" si="519"/>
        <v>1</v>
      </c>
      <c r="AF3180" s="14">
        <f>PRODUCT($AE$3:$AE3180)</f>
        <v>1.549318229084294</v>
      </c>
      <c r="AG3180" s="120">
        <f>(POWER(AF3180,1/COUNTA($J$3:$J3180))-1)*360/28</f>
        <v>0.10870794921864459</v>
      </c>
    </row>
    <row r="3181" spans="20:33" x14ac:dyDescent="0.25">
      <c r="T3181" s="4">
        <f t="shared" si="510"/>
        <v>0.11244999999999999</v>
      </c>
      <c r="U3181" s="55">
        <f t="shared" si="511"/>
        <v>0</v>
      </c>
      <c r="V3181" s="55">
        <f t="shared" si="512"/>
        <v>0</v>
      </c>
      <c r="Y3181" s="55">
        <f t="shared" si="513"/>
        <v>0</v>
      </c>
      <c r="Z3181" s="55">
        <f t="shared" si="514"/>
        <v>0</v>
      </c>
      <c r="AA3181" s="55">
        <f t="shared" si="515"/>
        <v>9108916.2369551975</v>
      </c>
      <c r="AB3181" s="55">
        <f t="shared" si="516"/>
        <v>-9712254.5492930785</v>
      </c>
      <c r="AC3181" s="55">
        <f t="shared" si="517"/>
        <v>-603338.31233788095</v>
      </c>
      <c r="AD3181" s="55">
        <f t="shared" si="518"/>
        <v>0</v>
      </c>
      <c r="AE3181" s="14">
        <f t="shared" si="519"/>
        <v>1</v>
      </c>
      <c r="AF3181" s="14">
        <f>PRODUCT($AE$3:$AE3181)</f>
        <v>1.549318229084294</v>
      </c>
      <c r="AG3181" s="120">
        <f>(POWER(AF3181,1/COUNTA($J$3:$J3181))-1)*360/28</f>
        <v>0.10870794921864459</v>
      </c>
    </row>
    <row r="3182" spans="20:33" x14ac:dyDescent="0.25">
      <c r="T3182" s="4">
        <f t="shared" si="510"/>
        <v>0.11244999999999999</v>
      </c>
      <c r="U3182" s="55">
        <f t="shared" si="511"/>
        <v>0</v>
      </c>
      <c r="V3182" s="55">
        <f t="shared" si="512"/>
        <v>0</v>
      </c>
      <c r="Y3182" s="55">
        <f t="shared" si="513"/>
        <v>0</v>
      </c>
      <c r="Z3182" s="55">
        <f t="shared" si="514"/>
        <v>0</v>
      </c>
      <c r="AA3182" s="55">
        <f t="shared" si="515"/>
        <v>9108916.2369551975</v>
      </c>
      <c r="AB3182" s="55">
        <f t="shared" si="516"/>
        <v>-9712254.5492930785</v>
      </c>
      <c r="AC3182" s="55">
        <f t="shared" si="517"/>
        <v>-603338.31233788095</v>
      </c>
      <c r="AD3182" s="55">
        <f t="shared" si="518"/>
        <v>0</v>
      </c>
      <c r="AE3182" s="14">
        <f t="shared" si="519"/>
        <v>1</v>
      </c>
      <c r="AF3182" s="14">
        <f>PRODUCT($AE$3:$AE3182)</f>
        <v>1.549318229084294</v>
      </c>
      <c r="AG3182" s="120">
        <f>(POWER(AF3182,1/COUNTA($J$3:$J3182))-1)*360/28</f>
        <v>0.10870794921864459</v>
      </c>
    </row>
    <row r="3183" spans="20:33" x14ac:dyDescent="0.25">
      <c r="T3183" s="4">
        <f t="shared" si="510"/>
        <v>0.11244999999999999</v>
      </c>
      <c r="U3183" s="55">
        <f t="shared" si="511"/>
        <v>0</v>
      </c>
      <c r="V3183" s="55">
        <f t="shared" si="512"/>
        <v>0</v>
      </c>
      <c r="Y3183" s="55">
        <f t="shared" si="513"/>
        <v>0</v>
      </c>
      <c r="Z3183" s="55">
        <f t="shared" si="514"/>
        <v>0</v>
      </c>
      <c r="AA3183" s="55">
        <f t="shared" si="515"/>
        <v>9108916.2369551975</v>
      </c>
      <c r="AB3183" s="55">
        <f t="shared" si="516"/>
        <v>-9712254.5492930785</v>
      </c>
      <c r="AC3183" s="55">
        <f t="shared" si="517"/>
        <v>-603338.31233788095</v>
      </c>
      <c r="AD3183" s="55">
        <f t="shared" si="518"/>
        <v>0</v>
      </c>
      <c r="AE3183" s="14">
        <f t="shared" si="519"/>
        <v>1</v>
      </c>
      <c r="AF3183" s="14">
        <f>PRODUCT($AE$3:$AE3183)</f>
        <v>1.549318229084294</v>
      </c>
      <c r="AG3183" s="120">
        <f>(POWER(AF3183,1/COUNTA($J$3:$J3183))-1)*360/28</f>
        <v>0.10870794921864459</v>
      </c>
    </row>
    <row r="3184" spans="20:33" x14ac:dyDescent="0.25">
      <c r="T3184" s="4">
        <f t="shared" si="510"/>
        <v>0.11244999999999999</v>
      </c>
      <c r="U3184" s="55">
        <f t="shared" si="511"/>
        <v>0</v>
      </c>
      <c r="V3184" s="55">
        <f t="shared" si="512"/>
        <v>0</v>
      </c>
      <c r="Y3184" s="55">
        <f t="shared" si="513"/>
        <v>0</v>
      </c>
      <c r="Z3184" s="55">
        <f t="shared" si="514"/>
        <v>0</v>
      </c>
      <c r="AA3184" s="55">
        <f t="shared" si="515"/>
        <v>9108916.2369551975</v>
      </c>
      <c r="AB3184" s="55">
        <f t="shared" si="516"/>
        <v>-9712254.5492930785</v>
      </c>
      <c r="AC3184" s="55">
        <f t="shared" si="517"/>
        <v>-603338.31233788095</v>
      </c>
      <c r="AD3184" s="55">
        <f t="shared" si="518"/>
        <v>0</v>
      </c>
      <c r="AE3184" s="14">
        <f t="shared" si="519"/>
        <v>1</v>
      </c>
      <c r="AF3184" s="14">
        <f>PRODUCT($AE$3:$AE3184)</f>
        <v>1.549318229084294</v>
      </c>
      <c r="AG3184" s="120">
        <f>(POWER(AF3184,1/COUNTA($J$3:$J3184))-1)*360/28</f>
        <v>0.10870794921864459</v>
      </c>
    </row>
    <row r="3185" spans="20:33" x14ac:dyDescent="0.25">
      <c r="T3185" s="4">
        <f t="shared" si="510"/>
        <v>0.11244999999999999</v>
      </c>
      <c r="U3185" s="55">
        <f t="shared" si="511"/>
        <v>0</v>
      </c>
      <c r="V3185" s="55">
        <f t="shared" si="512"/>
        <v>0</v>
      </c>
      <c r="Y3185" s="55">
        <f t="shared" si="513"/>
        <v>0</v>
      </c>
      <c r="Z3185" s="55">
        <f t="shared" si="514"/>
        <v>0</v>
      </c>
      <c r="AA3185" s="55">
        <f t="shared" si="515"/>
        <v>9108916.2369551975</v>
      </c>
      <c r="AB3185" s="55">
        <f t="shared" si="516"/>
        <v>-9712254.5492930785</v>
      </c>
      <c r="AC3185" s="55">
        <f t="shared" si="517"/>
        <v>-603338.31233788095</v>
      </c>
      <c r="AD3185" s="55">
        <f t="shared" si="518"/>
        <v>0</v>
      </c>
      <c r="AE3185" s="14">
        <f t="shared" si="519"/>
        <v>1</v>
      </c>
      <c r="AF3185" s="14">
        <f>PRODUCT($AE$3:$AE3185)</f>
        <v>1.549318229084294</v>
      </c>
      <c r="AG3185" s="120">
        <f>(POWER(AF3185,1/COUNTA($J$3:$J3185))-1)*360/28</f>
        <v>0.10870794921864459</v>
      </c>
    </row>
    <row r="3186" spans="20:33" x14ac:dyDescent="0.25">
      <c r="T3186" s="4">
        <f t="shared" si="510"/>
        <v>0.11244999999999999</v>
      </c>
      <c r="U3186" s="55">
        <f t="shared" si="511"/>
        <v>0</v>
      </c>
      <c r="V3186" s="55">
        <f t="shared" si="512"/>
        <v>0</v>
      </c>
      <c r="Y3186" s="55">
        <f t="shared" si="513"/>
        <v>0</v>
      </c>
      <c r="Z3186" s="55">
        <f t="shared" si="514"/>
        <v>0</v>
      </c>
      <c r="AA3186" s="55">
        <f t="shared" si="515"/>
        <v>9108916.2369551975</v>
      </c>
      <c r="AB3186" s="55">
        <f t="shared" si="516"/>
        <v>-9712254.5492930785</v>
      </c>
      <c r="AC3186" s="55">
        <f t="shared" si="517"/>
        <v>-603338.31233788095</v>
      </c>
      <c r="AD3186" s="55">
        <f t="shared" si="518"/>
        <v>0</v>
      </c>
      <c r="AE3186" s="14">
        <f t="shared" si="519"/>
        <v>1</v>
      </c>
      <c r="AF3186" s="14">
        <f>PRODUCT($AE$3:$AE3186)</f>
        <v>1.549318229084294</v>
      </c>
      <c r="AG3186" s="120">
        <f>(POWER(AF3186,1/COUNTA($J$3:$J3186))-1)*360/28</f>
        <v>0.10870794921864459</v>
      </c>
    </row>
    <row r="3187" spans="20:33" x14ac:dyDescent="0.25">
      <c r="T3187" s="4">
        <f t="shared" si="510"/>
        <v>0.11244999999999999</v>
      </c>
      <c r="U3187" s="55">
        <f t="shared" si="511"/>
        <v>0</v>
      </c>
      <c r="V3187" s="55">
        <f t="shared" si="512"/>
        <v>0</v>
      </c>
      <c r="Y3187" s="55">
        <f t="shared" si="513"/>
        <v>0</v>
      </c>
      <c r="Z3187" s="55">
        <f t="shared" si="514"/>
        <v>0</v>
      </c>
      <c r="AA3187" s="55">
        <f t="shared" si="515"/>
        <v>9108916.2369551975</v>
      </c>
      <c r="AB3187" s="55">
        <f t="shared" si="516"/>
        <v>-9712254.5492930785</v>
      </c>
      <c r="AC3187" s="55">
        <f t="shared" si="517"/>
        <v>-603338.31233788095</v>
      </c>
      <c r="AD3187" s="55">
        <f t="shared" si="518"/>
        <v>0</v>
      </c>
      <c r="AE3187" s="14">
        <f t="shared" si="519"/>
        <v>1</v>
      </c>
      <c r="AF3187" s="14">
        <f>PRODUCT($AE$3:$AE3187)</f>
        <v>1.549318229084294</v>
      </c>
      <c r="AG3187" s="120">
        <f>(POWER(AF3187,1/COUNTA($J$3:$J3187))-1)*360/28</f>
        <v>0.10870794921864459</v>
      </c>
    </row>
    <row r="3188" spans="20:33" x14ac:dyDescent="0.25">
      <c r="T3188" s="4">
        <f t="shared" si="510"/>
        <v>0.11244999999999999</v>
      </c>
      <c r="U3188" s="55">
        <f t="shared" si="511"/>
        <v>0</v>
      </c>
      <c r="V3188" s="55">
        <f t="shared" si="512"/>
        <v>0</v>
      </c>
      <c r="Y3188" s="55">
        <f t="shared" si="513"/>
        <v>0</v>
      </c>
      <c r="Z3188" s="55">
        <f t="shared" si="514"/>
        <v>0</v>
      </c>
      <c r="AA3188" s="55">
        <f t="shared" si="515"/>
        <v>9108916.2369551975</v>
      </c>
      <c r="AB3188" s="55">
        <f t="shared" si="516"/>
        <v>-9712254.5492930785</v>
      </c>
      <c r="AC3188" s="55">
        <f t="shared" si="517"/>
        <v>-603338.31233788095</v>
      </c>
      <c r="AD3188" s="55">
        <f t="shared" si="518"/>
        <v>0</v>
      </c>
      <c r="AE3188" s="14">
        <f t="shared" si="519"/>
        <v>1</v>
      </c>
      <c r="AF3188" s="14">
        <f>PRODUCT($AE$3:$AE3188)</f>
        <v>1.549318229084294</v>
      </c>
      <c r="AG3188" s="120">
        <f>(POWER(AF3188,1/COUNTA($J$3:$J3188))-1)*360/28</f>
        <v>0.10870794921864459</v>
      </c>
    </row>
    <row r="3189" spans="20:33" x14ac:dyDescent="0.25">
      <c r="T3189" s="4">
        <f t="shared" si="510"/>
        <v>0.11244999999999999</v>
      </c>
      <c r="U3189" s="55">
        <f t="shared" si="511"/>
        <v>0</v>
      </c>
      <c r="V3189" s="55">
        <f t="shared" si="512"/>
        <v>0</v>
      </c>
      <c r="Y3189" s="55">
        <f t="shared" si="513"/>
        <v>0</v>
      </c>
      <c r="Z3189" s="55">
        <f t="shared" si="514"/>
        <v>0</v>
      </c>
      <c r="AA3189" s="55">
        <f t="shared" si="515"/>
        <v>9108916.2369551975</v>
      </c>
      <c r="AB3189" s="55">
        <f t="shared" si="516"/>
        <v>-9712254.5492930785</v>
      </c>
      <c r="AC3189" s="55">
        <f t="shared" si="517"/>
        <v>-603338.31233788095</v>
      </c>
      <c r="AD3189" s="55">
        <f t="shared" si="518"/>
        <v>0</v>
      </c>
      <c r="AE3189" s="14">
        <f t="shared" si="519"/>
        <v>1</v>
      </c>
      <c r="AF3189" s="14">
        <f>PRODUCT($AE$3:$AE3189)</f>
        <v>1.549318229084294</v>
      </c>
      <c r="AG3189" s="120">
        <f>(POWER(AF3189,1/COUNTA($J$3:$J3189))-1)*360/28</f>
        <v>0.10870794921864459</v>
      </c>
    </row>
    <row r="3190" spans="20:33" x14ac:dyDescent="0.25">
      <c r="T3190" s="4">
        <f t="shared" si="510"/>
        <v>0.11244999999999999</v>
      </c>
      <c r="U3190" s="55">
        <f t="shared" si="511"/>
        <v>0</v>
      </c>
      <c r="V3190" s="55">
        <f t="shared" si="512"/>
        <v>0</v>
      </c>
      <c r="Y3190" s="55">
        <f t="shared" si="513"/>
        <v>0</v>
      </c>
      <c r="Z3190" s="55">
        <f t="shared" si="514"/>
        <v>0</v>
      </c>
      <c r="AA3190" s="55">
        <f t="shared" si="515"/>
        <v>9108916.2369551975</v>
      </c>
      <c r="AB3190" s="55">
        <f t="shared" si="516"/>
        <v>-9712254.5492930785</v>
      </c>
      <c r="AC3190" s="55">
        <f t="shared" si="517"/>
        <v>-603338.31233788095</v>
      </c>
      <c r="AD3190" s="55">
        <f t="shared" si="518"/>
        <v>0</v>
      </c>
      <c r="AE3190" s="14">
        <f t="shared" si="519"/>
        <v>1</v>
      </c>
      <c r="AF3190" s="14">
        <f>PRODUCT($AE$3:$AE3190)</f>
        <v>1.549318229084294</v>
      </c>
      <c r="AG3190" s="120">
        <f>(POWER(AF3190,1/COUNTA($J$3:$J3190))-1)*360/28</f>
        <v>0.10870794921864459</v>
      </c>
    </row>
    <row r="3191" spans="20:33" x14ac:dyDescent="0.25">
      <c r="T3191" s="4">
        <f t="shared" si="510"/>
        <v>0.11244999999999999</v>
      </c>
      <c r="U3191" s="55">
        <f t="shared" si="511"/>
        <v>0</v>
      </c>
      <c r="V3191" s="55">
        <f t="shared" si="512"/>
        <v>0</v>
      </c>
      <c r="Y3191" s="55">
        <f t="shared" si="513"/>
        <v>0</v>
      </c>
      <c r="Z3191" s="55">
        <f t="shared" si="514"/>
        <v>0</v>
      </c>
      <c r="AA3191" s="55">
        <f t="shared" si="515"/>
        <v>9108916.2369551975</v>
      </c>
      <c r="AB3191" s="55">
        <f t="shared" si="516"/>
        <v>-9712254.5492930785</v>
      </c>
      <c r="AC3191" s="55">
        <f t="shared" si="517"/>
        <v>-603338.31233788095</v>
      </c>
      <c r="AD3191" s="55">
        <f t="shared" si="518"/>
        <v>0</v>
      </c>
      <c r="AE3191" s="14">
        <f t="shared" si="519"/>
        <v>1</v>
      </c>
      <c r="AF3191" s="14">
        <f>PRODUCT($AE$3:$AE3191)</f>
        <v>1.549318229084294</v>
      </c>
      <c r="AG3191" s="120">
        <f>(POWER(AF3191,1/COUNTA($J$3:$J3191))-1)*360/28</f>
        <v>0.10870794921864459</v>
      </c>
    </row>
    <row r="3192" spans="20:33" x14ac:dyDescent="0.25">
      <c r="T3192" s="4">
        <f t="shared" ref="T3192:T3255" si="520">_xlfn.IFNA(INDEX($E$6:$E$24,MATCH($K3192,$C$6:$C$24,1))/100,$D$1/100)</f>
        <v>0.11244999999999999</v>
      </c>
      <c r="U3192" s="55">
        <f t="shared" si="511"/>
        <v>0</v>
      </c>
      <c r="V3192" s="55">
        <f t="shared" si="512"/>
        <v>0</v>
      </c>
      <c r="Y3192" s="55">
        <f t="shared" si="513"/>
        <v>0</v>
      </c>
      <c r="Z3192" s="55">
        <f t="shared" si="514"/>
        <v>0</v>
      </c>
      <c r="AA3192" s="55">
        <f t="shared" si="515"/>
        <v>9108916.2369551975</v>
      </c>
      <c r="AB3192" s="55">
        <f t="shared" si="516"/>
        <v>-9712254.5492930785</v>
      </c>
      <c r="AC3192" s="55">
        <f t="shared" si="517"/>
        <v>-603338.31233788095</v>
      </c>
      <c r="AD3192" s="55">
        <f t="shared" si="518"/>
        <v>0</v>
      </c>
      <c r="AE3192" s="14">
        <f t="shared" si="519"/>
        <v>1</v>
      </c>
      <c r="AF3192" s="14">
        <f>PRODUCT($AE$3:$AE3192)</f>
        <v>1.549318229084294</v>
      </c>
      <c r="AG3192" s="120">
        <f>(POWER(AF3192,1/COUNTA($J$3:$J3192))-1)*360/28</f>
        <v>0.10870794921864459</v>
      </c>
    </row>
    <row r="3193" spans="20:33" x14ac:dyDescent="0.25">
      <c r="T3193" s="4">
        <f t="shared" si="520"/>
        <v>0.11244999999999999</v>
      </c>
      <c r="U3193" s="55">
        <f t="shared" si="511"/>
        <v>0</v>
      </c>
      <c r="V3193" s="55">
        <f t="shared" si="512"/>
        <v>0</v>
      </c>
      <c r="Y3193" s="55">
        <f t="shared" si="513"/>
        <v>0</v>
      </c>
      <c r="Z3193" s="55">
        <f t="shared" si="514"/>
        <v>0</v>
      </c>
      <c r="AA3193" s="55">
        <f t="shared" si="515"/>
        <v>9108916.2369551975</v>
      </c>
      <c r="AB3193" s="55">
        <f t="shared" si="516"/>
        <v>-9712254.5492930785</v>
      </c>
      <c r="AC3193" s="55">
        <f t="shared" si="517"/>
        <v>-603338.31233788095</v>
      </c>
      <c r="AD3193" s="55">
        <f t="shared" si="518"/>
        <v>0</v>
      </c>
      <c r="AE3193" s="14">
        <f t="shared" si="519"/>
        <v>1</v>
      </c>
      <c r="AF3193" s="14">
        <f>PRODUCT($AE$3:$AE3193)</f>
        <v>1.549318229084294</v>
      </c>
      <c r="AG3193" s="120">
        <f>(POWER(AF3193,1/COUNTA($J$3:$J3193))-1)*360/28</f>
        <v>0.10870794921864459</v>
      </c>
    </row>
    <row r="3194" spans="20:33" x14ac:dyDescent="0.25">
      <c r="T3194" s="4">
        <f t="shared" si="520"/>
        <v>0.11244999999999999</v>
      </c>
      <c r="U3194" s="55">
        <f t="shared" si="511"/>
        <v>0</v>
      </c>
      <c r="V3194" s="55">
        <f t="shared" si="512"/>
        <v>0</v>
      </c>
      <c r="Y3194" s="55">
        <f t="shared" si="513"/>
        <v>0</v>
      </c>
      <c r="Z3194" s="55">
        <f t="shared" si="514"/>
        <v>0</v>
      </c>
      <c r="AA3194" s="55">
        <f t="shared" si="515"/>
        <v>9108916.2369551975</v>
      </c>
      <c r="AB3194" s="55">
        <f t="shared" si="516"/>
        <v>-9712254.5492930785</v>
      </c>
      <c r="AC3194" s="55">
        <f t="shared" si="517"/>
        <v>-603338.31233788095</v>
      </c>
      <c r="AD3194" s="55">
        <f t="shared" si="518"/>
        <v>0</v>
      </c>
      <c r="AE3194" s="14">
        <f t="shared" si="519"/>
        <v>1</v>
      </c>
      <c r="AF3194" s="14">
        <f>PRODUCT($AE$3:$AE3194)</f>
        <v>1.549318229084294</v>
      </c>
      <c r="AG3194" s="120">
        <f>(POWER(AF3194,1/COUNTA($J$3:$J3194))-1)*360/28</f>
        <v>0.10870794921864459</v>
      </c>
    </row>
    <row r="3195" spans="20:33" x14ac:dyDescent="0.25">
      <c r="T3195" s="4">
        <f t="shared" si="520"/>
        <v>0.11244999999999999</v>
      </c>
      <c r="U3195" s="55">
        <f t="shared" si="511"/>
        <v>0</v>
      </c>
      <c r="V3195" s="55">
        <f t="shared" si="512"/>
        <v>0</v>
      </c>
      <c r="Y3195" s="55">
        <f t="shared" si="513"/>
        <v>0</v>
      </c>
      <c r="Z3195" s="55">
        <f t="shared" si="514"/>
        <v>0</v>
      </c>
      <c r="AA3195" s="55">
        <f t="shared" si="515"/>
        <v>9108916.2369551975</v>
      </c>
      <c r="AB3195" s="55">
        <f t="shared" si="516"/>
        <v>-9712254.5492930785</v>
      </c>
      <c r="AC3195" s="55">
        <f t="shared" si="517"/>
        <v>-603338.31233788095</v>
      </c>
      <c r="AD3195" s="55">
        <f t="shared" si="518"/>
        <v>0</v>
      </c>
      <c r="AE3195" s="14">
        <f t="shared" si="519"/>
        <v>1</v>
      </c>
      <c r="AF3195" s="14">
        <f>PRODUCT($AE$3:$AE3195)</f>
        <v>1.549318229084294</v>
      </c>
      <c r="AG3195" s="120">
        <f>(POWER(AF3195,1/COUNTA($J$3:$J3195))-1)*360/28</f>
        <v>0.10870794921864459</v>
      </c>
    </row>
    <row r="3196" spans="20:33" x14ac:dyDescent="0.25">
      <c r="T3196" s="4">
        <f t="shared" si="520"/>
        <v>0.11244999999999999</v>
      </c>
      <c r="U3196" s="55">
        <f t="shared" si="511"/>
        <v>0</v>
      </c>
      <c r="V3196" s="55">
        <f t="shared" si="512"/>
        <v>0</v>
      </c>
      <c r="Y3196" s="55">
        <f t="shared" si="513"/>
        <v>0</v>
      </c>
      <c r="Z3196" s="55">
        <f t="shared" si="514"/>
        <v>0</v>
      </c>
      <c r="AA3196" s="55">
        <f t="shared" si="515"/>
        <v>9108916.2369551975</v>
      </c>
      <c r="AB3196" s="55">
        <f t="shared" si="516"/>
        <v>-9712254.5492930785</v>
      </c>
      <c r="AC3196" s="55">
        <f t="shared" si="517"/>
        <v>-603338.31233788095</v>
      </c>
      <c r="AD3196" s="55">
        <f t="shared" si="518"/>
        <v>0</v>
      </c>
      <c r="AE3196" s="14">
        <f t="shared" si="519"/>
        <v>1</v>
      </c>
      <c r="AF3196" s="14">
        <f>PRODUCT($AE$3:$AE3196)</f>
        <v>1.549318229084294</v>
      </c>
      <c r="AG3196" s="120">
        <f>(POWER(AF3196,1/COUNTA($J$3:$J3196))-1)*360/28</f>
        <v>0.10870794921864459</v>
      </c>
    </row>
    <row r="3197" spans="20:33" x14ac:dyDescent="0.25">
      <c r="T3197" s="4">
        <f t="shared" si="520"/>
        <v>0.11244999999999999</v>
      </c>
      <c r="U3197" s="55">
        <f t="shared" si="511"/>
        <v>0</v>
      </c>
      <c r="V3197" s="55">
        <f t="shared" si="512"/>
        <v>0</v>
      </c>
      <c r="Y3197" s="55">
        <f t="shared" si="513"/>
        <v>0</v>
      </c>
      <c r="Z3197" s="55">
        <f t="shared" si="514"/>
        <v>0</v>
      </c>
      <c r="AA3197" s="55">
        <f t="shared" si="515"/>
        <v>9108916.2369551975</v>
      </c>
      <c r="AB3197" s="55">
        <f t="shared" si="516"/>
        <v>-9712254.5492930785</v>
      </c>
      <c r="AC3197" s="55">
        <f t="shared" si="517"/>
        <v>-603338.31233788095</v>
      </c>
      <c r="AD3197" s="55">
        <f t="shared" si="518"/>
        <v>0</v>
      </c>
      <c r="AE3197" s="14">
        <f t="shared" si="519"/>
        <v>1</v>
      </c>
      <c r="AF3197" s="14">
        <f>PRODUCT($AE$3:$AE3197)</f>
        <v>1.549318229084294</v>
      </c>
      <c r="AG3197" s="120">
        <f>(POWER(AF3197,1/COUNTA($J$3:$J3197))-1)*360/28</f>
        <v>0.10870794921864459</v>
      </c>
    </row>
    <row r="3198" spans="20:33" x14ac:dyDescent="0.25">
      <c r="T3198" s="4">
        <f t="shared" si="520"/>
        <v>0.11244999999999999</v>
      </c>
      <c r="U3198" s="55">
        <f t="shared" si="511"/>
        <v>0</v>
      </c>
      <c r="V3198" s="55">
        <f t="shared" si="512"/>
        <v>0</v>
      </c>
      <c r="Y3198" s="55">
        <f t="shared" si="513"/>
        <v>0</v>
      </c>
      <c r="Z3198" s="55">
        <f t="shared" si="514"/>
        <v>0</v>
      </c>
      <c r="AA3198" s="55">
        <f t="shared" si="515"/>
        <v>9108916.2369551975</v>
      </c>
      <c r="AB3198" s="55">
        <f t="shared" si="516"/>
        <v>-9712254.5492930785</v>
      </c>
      <c r="AC3198" s="55">
        <f t="shared" si="517"/>
        <v>-603338.31233788095</v>
      </c>
      <c r="AD3198" s="55">
        <f t="shared" si="518"/>
        <v>0</v>
      </c>
      <c r="AE3198" s="14">
        <f t="shared" si="519"/>
        <v>1</v>
      </c>
      <c r="AF3198" s="14">
        <f>PRODUCT($AE$3:$AE3198)</f>
        <v>1.549318229084294</v>
      </c>
      <c r="AG3198" s="120">
        <f>(POWER(AF3198,1/COUNTA($J$3:$J3198))-1)*360/28</f>
        <v>0.10870794921864459</v>
      </c>
    </row>
    <row r="3199" spans="20:33" x14ac:dyDescent="0.25">
      <c r="T3199" s="4">
        <f t="shared" si="520"/>
        <v>0.11244999999999999</v>
      </c>
      <c r="U3199" s="55">
        <f t="shared" si="511"/>
        <v>0</v>
      </c>
      <c r="V3199" s="55">
        <f t="shared" si="512"/>
        <v>0</v>
      </c>
      <c r="Y3199" s="55">
        <f t="shared" si="513"/>
        <v>0</v>
      </c>
      <c r="Z3199" s="55">
        <f t="shared" si="514"/>
        <v>0</v>
      </c>
      <c r="AA3199" s="55">
        <f t="shared" si="515"/>
        <v>9108916.2369551975</v>
      </c>
      <c r="AB3199" s="55">
        <f t="shared" si="516"/>
        <v>-9712254.5492930785</v>
      </c>
      <c r="AC3199" s="55">
        <f t="shared" si="517"/>
        <v>-603338.31233788095</v>
      </c>
      <c r="AD3199" s="55">
        <f t="shared" si="518"/>
        <v>0</v>
      </c>
      <c r="AE3199" s="14">
        <f t="shared" si="519"/>
        <v>1</v>
      </c>
      <c r="AF3199" s="14">
        <f>PRODUCT($AE$3:$AE3199)</f>
        <v>1.549318229084294</v>
      </c>
      <c r="AG3199" s="120">
        <f>(POWER(AF3199,1/COUNTA($J$3:$J3199))-1)*360/28</f>
        <v>0.10870794921864459</v>
      </c>
    </row>
    <row r="3200" spans="20:33" x14ac:dyDescent="0.25">
      <c r="T3200" s="4">
        <f t="shared" si="520"/>
        <v>0.11244999999999999</v>
      </c>
      <c r="U3200" s="55">
        <f t="shared" si="511"/>
        <v>0</v>
      </c>
      <c r="V3200" s="55">
        <f t="shared" si="512"/>
        <v>0</v>
      </c>
      <c r="Y3200" s="55">
        <f t="shared" si="513"/>
        <v>0</v>
      </c>
      <c r="Z3200" s="55">
        <f t="shared" si="514"/>
        <v>0</v>
      </c>
      <c r="AA3200" s="55">
        <f t="shared" si="515"/>
        <v>9108916.2369551975</v>
      </c>
      <c r="AB3200" s="55">
        <f t="shared" si="516"/>
        <v>-9712254.5492930785</v>
      </c>
      <c r="AC3200" s="55">
        <f t="shared" si="517"/>
        <v>-603338.31233788095</v>
      </c>
      <c r="AD3200" s="55">
        <f t="shared" si="518"/>
        <v>0</v>
      </c>
      <c r="AE3200" s="14">
        <f t="shared" si="519"/>
        <v>1</v>
      </c>
      <c r="AF3200" s="14">
        <f>PRODUCT($AE$3:$AE3200)</f>
        <v>1.549318229084294</v>
      </c>
      <c r="AG3200" s="120">
        <f>(POWER(AF3200,1/COUNTA($J$3:$J3200))-1)*360/28</f>
        <v>0.10870794921864459</v>
      </c>
    </row>
    <row r="3201" spans="20:33" x14ac:dyDescent="0.25">
      <c r="T3201" s="4">
        <f t="shared" si="520"/>
        <v>0.11244999999999999</v>
      </c>
      <c r="U3201" s="55">
        <f t="shared" si="511"/>
        <v>0</v>
      </c>
      <c r="V3201" s="55">
        <f t="shared" si="512"/>
        <v>0</v>
      </c>
      <c r="Y3201" s="55">
        <f t="shared" si="513"/>
        <v>0</v>
      </c>
      <c r="Z3201" s="55">
        <f t="shared" si="514"/>
        <v>0</v>
      </c>
      <c r="AA3201" s="55">
        <f t="shared" si="515"/>
        <v>9108916.2369551975</v>
      </c>
      <c r="AB3201" s="55">
        <f t="shared" si="516"/>
        <v>-9712254.5492930785</v>
      </c>
      <c r="AC3201" s="55">
        <f t="shared" si="517"/>
        <v>-603338.31233788095</v>
      </c>
      <c r="AD3201" s="55">
        <f t="shared" si="518"/>
        <v>0</v>
      </c>
      <c r="AE3201" s="14">
        <f t="shared" si="519"/>
        <v>1</v>
      </c>
      <c r="AF3201" s="14">
        <f>PRODUCT($AE$3:$AE3201)</f>
        <v>1.549318229084294</v>
      </c>
      <c r="AG3201" s="120">
        <f>(POWER(AF3201,1/COUNTA($J$3:$J3201))-1)*360/28</f>
        <v>0.10870794921864459</v>
      </c>
    </row>
    <row r="3202" spans="20:33" x14ac:dyDescent="0.25">
      <c r="T3202" s="4">
        <f t="shared" si="520"/>
        <v>0.11244999999999999</v>
      </c>
      <c r="U3202" s="55">
        <f t="shared" si="511"/>
        <v>0</v>
      </c>
      <c r="V3202" s="55">
        <f t="shared" si="512"/>
        <v>0</v>
      </c>
      <c r="Y3202" s="55">
        <f t="shared" si="513"/>
        <v>0</v>
      </c>
      <c r="Z3202" s="55">
        <f t="shared" si="514"/>
        <v>0</v>
      </c>
      <c r="AA3202" s="55">
        <f t="shared" si="515"/>
        <v>9108916.2369551975</v>
      </c>
      <c r="AB3202" s="55">
        <f t="shared" si="516"/>
        <v>-9712254.5492930785</v>
      </c>
      <c r="AC3202" s="55">
        <f t="shared" si="517"/>
        <v>-603338.31233788095</v>
      </c>
      <c r="AD3202" s="55">
        <f t="shared" si="518"/>
        <v>0</v>
      </c>
      <c r="AE3202" s="14">
        <f t="shared" si="519"/>
        <v>1</v>
      </c>
      <c r="AF3202" s="14">
        <f>PRODUCT($AE$3:$AE3202)</f>
        <v>1.549318229084294</v>
      </c>
      <c r="AG3202" s="120">
        <f>(POWER(AF3202,1/COUNTA($J$3:$J3202))-1)*360/28</f>
        <v>0.10870794921864459</v>
      </c>
    </row>
    <row r="3203" spans="20:33" x14ac:dyDescent="0.25">
      <c r="T3203" s="4">
        <f t="shared" si="520"/>
        <v>0.11244999999999999</v>
      </c>
      <c r="U3203" s="55">
        <f t="shared" si="511"/>
        <v>0</v>
      </c>
      <c r="V3203" s="55">
        <f t="shared" si="512"/>
        <v>0</v>
      </c>
      <c r="Y3203" s="55">
        <f t="shared" si="513"/>
        <v>0</v>
      </c>
      <c r="Z3203" s="55">
        <f t="shared" si="514"/>
        <v>0</v>
      </c>
      <c r="AA3203" s="55">
        <f t="shared" si="515"/>
        <v>9108916.2369551975</v>
      </c>
      <c r="AB3203" s="55">
        <f t="shared" si="516"/>
        <v>-9712254.5492930785</v>
      </c>
      <c r="AC3203" s="55">
        <f t="shared" si="517"/>
        <v>-603338.31233788095</v>
      </c>
      <c r="AD3203" s="55">
        <f t="shared" si="518"/>
        <v>0</v>
      </c>
      <c r="AE3203" s="14">
        <f t="shared" si="519"/>
        <v>1</v>
      </c>
      <c r="AF3203" s="14">
        <f>PRODUCT($AE$3:$AE3203)</f>
        <v>1.549318229084294</v>
      </c>
      <c r="AG3203" s="120">
        <f>(POWER(AF3203,1/COUNTA($J$3:$J3203))-1)*360/28</f>
        <v>0.10870794921864459</v>
      </c>
    </row>
    <row r="3204" spans="20:33" x14ac:dyDescent="0.25">
      <c r="T3204" s="4">
        <f t="shared" si="520"/>
        <v>0.11244999999999999</v>
      </c>
      <c r="U3204" s="55">
        <f t="shared" si="511"/>
        <v>0</v>
      </c>
      <c r="V3204" s="55">
        <f t="shared" si="512"/>
        <v>0</v>
      </c>
      <c r="Y3204" s="55">
        <f t="shared" si="513"/>
        <v>0</v>
      </c>
      <c r="Z3204" s="55">
        <f t="shared" si="514"/>
        <v>0</v>
      </c>
      <c r="AA3204" s="55">
        <f t="shared" si="515"/>
        <v>9108916.2369551975</v>
      </c>
      <c r="AB3204" s="55">
        <f t="shared" si="516"/>
        <v>-9712254.5492930785</v>
      </c>
      <c r="AC3204" s="55">
        <f t="shared" si="517"/>
        <v>-603338.31233788095</v>
      </c>
      <c r="AD3204" s="55">
        <f t="shared" si="518"/>
        <v>0</v>
      </c>
      <c r="AE3204" s="14">
        <f t="shared" si="519"/>
        <v>1</v>
      </c>
      <c r="AF3204" s="14">
        <f>PRODUCT($AE$3:$AE3204)</f>
        <v>1.549318229084294</v>
      </c>
      <c r="AG3204" s="120">
        <f>(POWER(AF3204,1/COUNTA($J$3:$J3204))-1)*360/28</f>
        <v>0.10870794921864459</v>
      </c>
    </row>
    <row r="3205" spans="20:33" x14ac:dyDescent="0.25">
      <c r="T3205" s="4">
        <f t="shared" si="520"/>
        <v>0.11244999999999999</v>
      </c>
      <c r="U3205" s="55">
        <f t="shared" si="511"/>
        <v>0</v>
      </c>
      <c r="V3205" s="55">
        <f t="shared" si="512"/>
        <v>0</v>
      </c>
      <c r="Y3205" s="55">
        <f t="shared" si="513"/>
        <v>0</v>
      </c>
      <c r="Z3205" s="55">
        <f t="shared" si="514"/>
        <v>0</v>
      </c>
      <c r="AA3205" s="55">
        <f t="shared" si="515"/>
        <v>9108916.2369551975</v>
      </c>
      <c r="AB3205" s="55">
        <f t="shared" si="516"/>
        <v>-9712254.5492930785</v>
      </c>
      <c r="AC3205" s="55">
        <f t="shared" si="517"/>
        <v>-603338.31233788095</v>
      </c>
      <c r="AD3205" s="55">
        <f t="shared" si="518"/>
        <v>0</v>
      </c>
      <c r="AE3205" s="14">
        <f t="shared" si="519"/>
        <v>1</v>
      </c>
      <c r="AF3205" s="14">
        <f>PRODUCT($AE$3:$AE3205)</f>
        <v>1.549318229084294</v>
      </c>
      <c r="AG3205" s="120">
        <f>(POWER(AF3205,1/COUNTA($J$3:$J3205))-1)*360/28</f>
        <v>0.10870794921864459</v>
      </c>
    </row>
    <row r="3206" spans="20:33" x14ac:dyDescent="0.25">
      <c r="T3206" s="4">
        <f t="shared" si="520"/>
        <v>0.11244999999999999</v>
      </c>
      <c r="U3206" s="55">
        <f t="shared" si="511"/>
        <v>0</v>
      </c>
      <c r="V3206" s="55">
        <f t="shared" si="512"/>
        <v>0</v>
      </c>
      <c r="Y3206" s="55">
        <f t="shared" si="513"/>
        <v>0</v>
      </c>
      <c r="Z3206" s="55">
        <f t="shared" si="514"/>
        <v>0</v>
      </c>
      <c r="AA3206" s="55">
        <f t="shared" si="515"/>
        <v>9108916.2369551975</v>
      </c>
      <c r="AB3206" s="55">
        <f t="shared" si="516"/>
        <v>-9712254.5492930785</v>
      </c>
      <c r="AC3206" s="55">
        <f t="shared" si="517"/>
        <v>-603338.31233788095</v>
      </c>
      <c r="AD3206" s="55">
        <f t="shared" si="518"/>
        <v>0</v>
      </c>
      <c r="AE3206" s="14">
        <f t="shared" si="519"/>
        <v>1</v>
      </c>
      <c r="AF3206" s="14">
        <f>PRODUCT($AE$3:$AE3206)</f>
        <v>1.549318229084294</v>
      </c>
      <c r="AG3206" s="120">
        <f>(POWER(AF3206,1/COUNTA($J$3:$J3206))-1)*360/28</f>
        <v>0.10870794921864459</v>
      </c>
    </row>
    <row r="3207" spans="20:33" x14ac:dyDescent="0.25">
      <c r="T3207" s="4">
        <f t="shared" si="520"/>
        <v>0.11244999999999999</v>
      </c>
      <c r="U3207" s="55">
        <f t="shared" si="511"/>
        <v>0</v>
      </c>
      <c r="V3207" s="55">
        <f t="shared" si="512"/>
        <v>0</v>
      </c>
      <c r="Y3207" s="55">
        <f t="shared" si="513"/>
        <v>0</v>
      </c>
      <c r="Z3207" s="55">
        <f t="shared" si="514"/>
        <v>0</v>
      </c>
      <c r="AA3207" s="55">
        <f t="shared" si="515"/>
        <v>9108916.2369551975</v>
      </c>
      <c r="AB3207" s="55">
        <f t="shared" si="516"/>
        <v>-9712254.5492930785</v>
      </c>
      <c r="AC3207" s="55">
        <f t="shared" si="517"/>
        <v>-603338.31233788095</v>
      </c>
      <c r="AD3207" s="55">
        <f t="shared" si="518"/>
        <v>0</v>
      </c>
      <c r="AE3207" s="14">
        <f t="shared" si="519"/>
        <v>1</v>
      </c>
      <c r="AF3207" s="14">
        <f>PRODUCT($AE$3:$AE3207)</f>
        <v>1.549318229084294</v>
      </c>
      <c r="AG3207" s="120">
        <f>(POWER(AF3207,1/COUNTA($J$3:$J3207))-1)*360/28</f>
        <v>0.10870794921864459</v>
      </c>
    </row>
    <row r="3208" spans="20:33" x14ac:dyDescent="0.25">
      <c r="T3208" s="4">
        <f t="shared" si="520"/>
        <v>0.11244999999999999</v>
      </c>
      <c r="U3208" s="55">
        <f t="shared" si="511"/>
        <v>0</v>
      </c>
      <c r="V3208" s="55">
        <f t="shared" si="512"/>
        <v>0</v>
      </c>
      <c r="Y3208" s="55">
        <f t="shared" si="513"/>
        <v>0</v>
      </c>
      <c r="Z3208" s="55">
        <f t="shared" si="514"/>
        <v>0</v>
      </c>
      <c r="AA3208" s="55">
        <f t="shared" si="515"/>
        <v>9108916.2369551975</v>
      </c>
      <c r="AB3208" s="55">
        <f t="shared" si="516"/>
        <v>-9712254.5492930785</v>
      </c>
      <c r="AC3208" s="55">
        <f t="shared" si="517"/>
        <v>-603338.31233788095</v>
      </c>
      <c r="AD3208" s="55">
        <f t="shared" si="518"/>
        <v>0</v>
      </c>
      <c r="AE3208" s="14">
        <f t="shared" si="519"/>
        <v>1</v>
      </c>
      <c r="AF3208" s="14">
        <f>PRODUCT($AE$3:$AE3208)</f>
        <v>1.549318229084294</v>
      </c>
      <c r="AG3208" s="120">
        <f>(POWER(AF3208,1/COUNTA($J$3:$J3208))-1)*360/28</f>
        <v>0.10870794921864459</v>
      </c>
    </row>
    <row r="3209" spans="20:33" x14ac:dyDescent="0.25">
      <c r="T3209" s="4">
        <f t="shared" si="520"/>
        <v>0.11244999999999999</v>
      </c>
      <c r="U3209" s="55">
        <f t="shared" si="511"/>
        <v>0</v>
      </c>
      <c r="V3209" s="55">
        <f t="shared" si="512"/>
        <v>0</v>
      </c>
      <c r="Y3209" s="55">
        <f t="shared" si="513"/>
        <v>0</v>
      </c>
      <c r="Z3209" s="55">
        <f t="shared" si="514"/>
        <v>0</v>
      </c>
      <c r="AA3209" s="55">
        <f t="shared" si="515"/>
        <v>9108916.2369551975</v>
      </c>
      <c r="AB3209" s="55">
        <f t="shared" si="516"/>
        <v>-9712254.5492930785</v>
      </c>
      <c r="AC3209" s="55">
        <f t="shared" si="517"/>
        <v>-603338.31233788095</v>
      </c>
      <c r="AD3209" s="55">
        <f t="shared" si="518"/>
        <v>0</v>
      </c>
      <c r="AE3209" s="14">
        <f t="shared" si="519"/>
        <v>1</v>
      </c>
      <c r="AF3209" s="14">
        <f>PRODUCT($AE$3:$AE3209)</f>
        <v>1.549318229084294</v>
      </c>
      <c r="AG3209" s="120">
        <f>(POWER(AF3209,1/COUNTA($J$3:$J3209))-1)*360/28</f>
        <v>0.10870794921864459</v>
      </c>
    </row>
    <row r="3210" spans="20:33" x14ac:dyDescent="0.25">
      <c r="T3210" s="4">
        <f t="shared" si="520"/>
        <v>0.11244999999999999</v>
      </c>
      <c r="U3210" s="55">
        <f t="shared" si="511"/>
        <v>0</v>
      </c>
      <c r="V3210" s="55">
        <f t="shared" si="512"/>
        <v>0</v>
      </c>
      <c r="Y3210" s="55">
        <f t="shared" si="513"/>
        <v>0</v>
      </c>
      <c r="Z3210" s="55">
        <f t="shared" si="514"/>
        <v>0</v>
      </c>
      <c r="AA3210" s="55">
        <f t="shared" si="515"/>
        <v>9108916.2369551975</v>
      </c>
      <c r="AB3210" s="55">
        <f t="shared" si="516"/>
        <v>-9712254.5492930785</v>
      </c>
      <c r="AC3210" s="55">
        <f t="shared" si="517"/>
        <v>-603338.31233788095</v>
      </c>
      <c r="AD3210" s="55">
        <f t="shared" si="518"/>
        <v>0</v>
      </c>
      <c r="AE3210" s="14">
        <f t="shared" si="519"/>
        <v>1</v>
      </c>
      <c r="AF3210" s="14">
        <f>PRODUCT($AE$3:$AE3210)</f>
        <v>1.549318229084294</v>
      </c>
      <c r="AG3210" s="120">
        <f>(POWER(AF3210,1/COUNTA($J$3:$J3210))-1)*360/28</f>
        <v>0.10870794921864459</v>
      </c>
    </row>
    <row r="3211" spans="20:33" x14ac:dyDescent="0.25">
      <c r="T3211" s="4">
        <f t="shared" si="520"/>
        <v>0.11244999999999999</v>
      </c>
      <c r="U3211" s="55">
        <f t="shared" si="511"/>
        <v>0</v>
      </c>
      <c r="V3211" s="55">
        <f t="shared" si="512"/>
        <v>0</v>
      </c>
      <c r="Y3211" s="55">
        <f t="shared" si="513"/>
        <v>0</v>
      </c>
      <c r="Z3211" s="55">
        <f t="shared" si="514"/>
        <v>0</v>
      </c>
      <c r="AA3211" s="55">
        <f t="shared" si="515"/>
        <v>9108916.2369551975</v>
      </c>
      <c r="AB3211" s="55">
        <f t="shared" si="516"/>
        <v>-9712254.5492930785</v>
      </c>
      <c r="AC3211" s="55">
        <f t="shared" si="517"/>
        <v>-603338.31233788095</v>
      </c>
      <c r="AD3211" s="55">
        <f t="shared" si="518"/>
        <v>0</v>
      </c>
      <c r="AE3211" s="14">
        <f t="shared" si="519"/>
        <v>1</v>
      </c>
      <c r="AF3211" s="14">
        <f>PRODUCT($AE$3:$AE3211)</f>
        <v>1.549318229084294</v>
      </c>
      <c r="AG3211" s="120">
        <f>(POWER(AF3211,1/COUNTA($J$3:$J3211))-1)*360/28</f>
        <v>0.10870794921864459</v>
      </c>
    </row>
    <row r="3212" spans="20:33" x14ac:dyDescent="0.25">
      <c r="T3212" s="4">
        <f t="shared" si="520"/>
        <v>0.11244999999999999</v>
      </c>
      <c r="U3212" s="55">
        <f t="shared" si="511"/>
        <v>0</v>
      </c>
      <c r="V3212" s="55">
        <f t="shared" si="512"/>
        <v>0</v>
      </c>
      <c r="Y3212" s="55">
        <f t="shared" si="513"/>
        <v>0</v>
      </c>
      <c r="Z3212" s="55">
        <f t="shared" si="514"/>
        <v>0</v>
      </c>
      <c r="AA3212" s="55">
        <f t="shared" si="515"/>
        <v>9108916.2369551975</v>
      </c>
      <c r="AB3212" s="55">
        <f t="shared" si="516"/>
        <v>-9712254.5492930785</v>
      </c>
      <c r="AC3212" s="55">
        <f t="shared" si="517"/>
        <v>-603338.31233788095</v>
      </c>
      <c r="AD3212" s="55">
        <f t="shared" si="518"/>
        <v>0</v>
      </c>
      <c r="AE3212" s="14">
        <f t="shared" si="519"/>
        <v>1</v>
      </c>
      <c r="AF3212" s="14">
        <f>PRODUCT($AE$3:$AE3212)</f>
        <v>1.549318229084294</v>
      </c>
      <c r="AG3212" s="120">
        <f>(POWER(AF3212,1/COUNTA($J$3:$J3212))-1)*360/28</f>
        <v>0.10870794921864459</v>
      </c>
    </row>
    <row r="3213" spans="20:33" x14ac:dyDescent="0.25">
      <c r="T3213" s="4">
        <f t="shared" si="520"/>
        <v>0.11244999999999999</v>
      </c>
      <c r="U3213" s="55">
        <f t="shared" si="511"/>
        <v>0</v>
      </c>
      <c r="V3213" s="55">
        <f t="shared" si="512"/>
        <v>0</v>
      </c>
      <c r="Y3213" s="55">
        <f t="shared" si="513"/>
        <v>0</v>
      </c>
      <c r="Z3213" s="55">
        <f t="shared" si="514"/>
        <v>0</v>
      </c>
      <c r="AA3213" s="55">
        <f t="shared" si="515"/>
        <v>9108916.2369551975</v>
      </c>
      <c r="AB3213" s="55">
        <f t="shared" si="516"/>
        <v>-9712254.5492930785</v>
      </c>
      <c r="AC3213" s="55">
        <f t="shared" si="517"/>
        <v>-603338.31233788095</v>
      </c>
      <c r="AD3213" s="55">
        <f t="shared" si="518"/>
        <v>0</v>
      </c>
      <c r="AE3213" s="14">
        <f t="shared" si="519"/>
        <v>1</v>
      </c>
      <c r="AF3213" s="14">
        <f>PRODUCT($AE$3:$AE3213)</f>
        <v>1.549318229084294</v>
      </c>
      <c r="AG3213" s="120">
        <f>(POWER(AF3213,1/COUNTA($J$3:$J3213))-1)*360/28</f>
        <v>0.10870794921864459</v>
      </c>
    </row>
    <row r="3214" spans="20:33" x14ac:dyDescent="0.25">
      <c r="T3214" s="4">
        <f t="shared" si="520"/>
        <v>0.11244999999999999</v>
      </c>
      <c r="U3214" s="55">
        <f t="shared" si="511"/>
        <v>0</v>
      </c>
      <c r="V3214" s="55">
        <f t="shared" si="512"/>
        <v>0</v>
      </c>
      <c r="Y3214" s="55">
        <f t="shared" si="513"/>
        <v>0</v>
      </c>
      <c r="Z3214" s="55">
        <f t="shared" si="514"/>
        <v>0</v>
      </c>
      <c r="AA3214" s="55">
        <f t="shared" si="515"/>
        <v>9108916.2369551975</v>
      </c>
      <c r="AB3214" s="55">
        <f t="shared" si="516"/>
        <v>-9712254.5492930785</v>
      </c>
      <c r="AC3214" s="55">
        <f t="shared" si="517"/>
        <v>-603338.31233788095</v>
      </c>
      <c r="AD3214" s="55">
        <f t="shared" si="518"/>
        <v>0</v>
      </c>
      <c r="AE3214" s="14">
        <f t="shared" si="519"/>
        <v>1</v>
      </c>
      <c r="AF3214" s="14">
        <f>PRODUCT($AE$3:$AE3214)</f>
        <v>1.549318229084294</v>
      </c>
      <c r="AG3214" s="120">
        <f>(POWER(AF3214,1/COUNTA($J$3:$J3214))-1)*360/28</f>
        <v>0.10870794921864459</v>
      </c>
    </row>
    <row r="3215" spans="20:33" x14ac:dyDescent="0.25">
      <c r="T3215" s="4">
        <f t="shared" si="520"/>
        <v>0.11244999999999999</v>
      </c>
      <c r="U3215" s="55">
        <f t="shared" si="511"/>
        <v>0</v>
      </c>
      <c r="V3215" s="55">
        <f t="shared" si="512"/>
        <v>0</v>
      </c>
      <c r="Y3215" s="55">
        <f t="shared" si="513"/>
        <v>0</v>
      </c>
      <c r="Z3215" s="55">
        <f t="shared" si="514"/>
        <v>0</v>
      </c>
      <c r="AA3215" s="55">
        <f t="shared" si="515"/>
        <v>9108916.2369551975</v>
      </c>
      <c r="AB3215" s="55">
        <f t="shared" si="516"/>
        <v>-9712254.5492930785</v>
      </c>
      <c r="AC3215" s="55">
        <f t="shared" si="517"/>
        <v>-603338.31233788095</v>
      </c>
      <c r="AD3215" s="55">
        <f t="shared" si="518"/>
        <v>0</v>
      </c>
      <c r="AE3215" s="14">
        <f t="shared" si="519"/>
        <v>1</v>
      </c>
      <c r="AF3215" s="14">
        <f>PRODUCT($AE$3:$AE3215)</f>
        <v>1.549318229084294</v>
      </c>
      <c r="AG3215" s="120">
        <f>(POWER(AF3215,1/COUNTA($J$3:$J3215))-1)*360/28</f>
        <v>0.10870794921864459</v>
      </c>
    </row>
    <row r="3216" spans="20:33" x14ac:dyDescent="0.25">
      <c r="T3216" s="4">
        <f t="shared" si="520"/>
        <v>0.11244999999999999</v>
      </c>
      <c r="U3216" s="55">
        <f t="shared" si="511"/>
        <v>0</v>
      </c>
      <c r="V3216" s="55">
        <f t="shared" si="512"/>
        <v>0</v>
      </c>
      <c r="Y3216" s="55">
        <f t="shared" si="513"/>
        <v>0</v>
      </c>
      <c r="Z3216" s="55">
        <f t="shared" si="514"/>
        <v>0</v>
      </c>
      <c r="AA3216" s="55">
        <f t="shared" si="515"/>
        <v>9108916.2369551975</v>
      </c>
      <c r="AB3216" s="55">
        <f t="shared" si="516"/>
        <v>-9712254.5492930785</v>
      </c>
      <c r="AC3216" s="55">
        <f t="shared" si="517"/>
        <v>-603338.31233788095</v>
      </c>
      <c r="AD3216" s="55">
        <f t="shared" si="518"/>
        <v>0</v>
      </c>
      <c r="AE3216" s="14">
        <f t="shared" si="519"/>
        <v>1</v>
      </c>
      <c r="AF3216" s="14">
        <f>PRODUCT($AE$3:$AE3216)</f>
        <v>1.549318229084294</v>
      </c>
      <c r="AG3216" s="120">
        <f>(POWER(AF3216,1/COUNTA($J$3:$J3216))-1)*360/28</f>
        <v>0.10870794921864459</v>
      </c>
    </row>
    <row r="3217" spans="20:33" x14ac:dyDescent="0.25">
      <c r="T3217" s="4">
        <f t="shared" si="520"/>
        <v>0.11244999999999999</v>
      </c>
      <c r="U3217" s="55">
        <f t="shared" si="511"/>
        <v>0</v>
      </c>
      <c r="V3217" s="55">
        <f t="shared" si="512"/>
        <v>0</v>
      </c>
      <c r="Y3217" s="55">
        <f t="shared" si="513"/>
        <v>0</v>
      </c>
      <c r="Z3217" s="55">
        <f t="shared" si="514"/>
        <v>0</v>
      </c>
      <c r="AA3217" s="55">
        <f t="shared" si="515"/>
        <v>9108916.2369551975</v>
      </c>
      <c r="AB3217" s="55">
        <f t="shared" si="516"/>
        <v>-9712254.5492930785</v>
      </c>
      <c r="AC3217" s="55">
        <f t="shared" si="517"/>
        <v>-603338.31233788095</v>
      </c>
      <c r="AD3217" s="55">
        <f t="shared" si="518"/>
        <v>0</v>
      </c>
      <c r="AE3217" s="14">
        <f t="shared" si="519"/>
        <v>1</v>
      </c>
      <c r="AF3217" s="14">
        <f>PRODUCT($AE$3:$AE3217)</f>
        <v>1.549318229084294</v>
      </c>
      <c r="AG3217" s="120">
        <f>(POWER(AF3217,1/COUNTA($J$3:$J3217))-1)*360/28</f>
        <v>0.10870794921864459</v>
      </c>
    </row>
    <row r="3218" spans="20:33" x14ac:dyDescent="0.25">
      <c r="T3218" s="4">
        <f t="shared" si="520"/>
        <v>0.11244999999999999</v>
      </c>
      <c r="U3218" s="55">
        <f t="shared" si="511"/>
        <v>0</v>
      </c>
      <c r="V3218" s="55">
        <f t="shared" si="512"/>
        <v>0</v>
      </c>
      <c r="Y3218" s="55">
        <f t="shared" si="513"/>
        <v>0</v>
      </c>
      <c r="Z3218" s="55">
        <f t="shared" si="514"/>
        <v>0</v>
      </c>
      <c r="AA3218" s="55">
        <f t="shared" si="515"/>
        <v>9108916.2369551975</v>
      </c>
      <c r="AB3218" s="55">
        <f t="shared" si="516"/>
        <v>-9712254.5492930785</v>
      </c>
      <c r="AC3218" s="55">
        <f t="shared" si="517"/>
        <v>-603338.31233788095</v>
      </c>
      <c r="AD3218" s="55">
        <f t="shared" si="518"/>
        <v>0</v>
      </c>
      <c r="AE3218" s="14">
        <f t="shared" si="519"/>
        <v>1</v>
      </c>
      <c r="AF3218" s="14">
        <f>PRODUCT($AE$3:$AE3218)</f>
        <v>1.549318229084294</v>
      </c>
      <c r="AG3218" s="120">
        <f>(POWER(AF3218,1/COUNTA($J$3:$J3218))-1)*360/28</f>
        <v>0.10870794921864459</v>
      </c>
    </row>
    <row r="3219" spans="20:33" x14ac:dyDescent="0.25">
      <c r="T3219" s="4">
        <f t="shared" si="520"/>
        <v>0.11244999999999999</v>
      </c>
      <c r="U3219" s="55">
        <f t="shared" si="511"/>
        <v>0</v>
      </c>
      <c r="V3219" s="55">
        <f t="shared" si="512"/>
        <v>0</v>
      </c>
      <c r="Y3219" s="55">
        <f t="shared" si="513"/>
        <v>0</v>
      </c>
      <c r="Z3219" s="55">
        <f t="shared" si="514"/>
        <v>0</v>
      </c>
      <c r="AA3219" s="55">
        <f t="shared" si="515"/>
        <v>9108916.2369551975</v>
      </c>
      <c r="AB3219" s="55">
        <f t="shared" si="516"/>
        <v>-9712254.5492930785</v>
      </c>
      <c r="AC3219" s="55">
        <f t="shared" si="517"/>
        <v>-603338.31233788095</v>
      </c>
      <c r="AD3219" s="55">
        <f t="shared" si="518"/>
        <v>0</v>
      </c>
      <c r="AE3219" s="14">
        <f t="shared" si="519"/>
        <v>1</v>
      </c>
      <c r="AF3219" s="14">
        <f>PRODUCT($AE$3:$AE3219)</f>
        <v>1.549318229084294</v>
      </c>
      <c r="AG3219" s="120">
        <f>(POWER(AF3219,1/COUNTA($J$3:$J3219))-1)*360/28</f>
        <v>0.10870794921864459</v>
      </c>
    </row>
    <row r="3220" spans="20:33" x14ac:dyDescent="0.25">
      <c r="T3220" s="4">
        <f t="shared" si="520"/>
        <v>0.11244999999999999</v>
      </c>
      <c r="U3220" s="55">
        <f t="shared" si="511"/>
        <v>0</v>
      </c>
      <c r="V3220" s="55">
        <f t="shared" si="512"/>
        <v>0</v>
      </c>
      <c r="Y3220" s="55">
        <f t="shared" si="513"/>
        <v>0</v>
      </c>
      <c r="Z3220" s="55">
        <f t="shared" si="514"/>
        <v>0</v>
      </c>
      <c r="AA3220" s="55">
        <f t="shared" si="515"/>
        <v>9108916.2369551975</v>
      </c>
      <c r="AB3220" s="55">
        <f t="shared" si="516"/>
        <v>-9712254.5492930785</v>
      </c>
      <c r="AC3220" s="55">
        <f t="shared" si="517"/>
        <v>-603338.31233788095</v>
      </c>
      <c r="AD3220" s="55">
        <f t="shared" si="518"/>
        <v>0</v>
      </c>
      <c r="AE3220" s="14">
        <f t="shared" si="519"/>
        <v>1</v>
      </c>
      <c r="AF3220" s="14">
        <f>PRODUCT($AE$3:$AE3220)</f>
        <v>1.549318229084294</v>
      </c>
      <c r="AG3220" s="120">
        <f>(POWER(AF3220,1/COUNTA($J$3:$J3220))-1)*360/28</f>
        <v>0.10870794921864459</v>
      </c>
    </row>
    <row r="3221" spans="20:33" x14ac:dyDescent="0.25">
      <c r="T3221" s="4">
        <f t="shared" si="520"/>
        <v>0.11244999999999999</v>
      </c>
      <c r="U3221" s="55">
        <f t="shared" si="511"/>
        <v>0</v>
      </c>
      <c r="V3221" s="55">
        <f t="shared" si="512"/>
        <v>0</v>
      </c>
      <c r="Y3221" s="55">
        <f t="shared" si="513"/>
        <v>0</v>
      </c>
      <c r="Z3221" s="55">
        <f t="shared" si="514"/>
        <v>0</v>
      </c>
      <c r="AA3221" s="55">
        <f t="shared" si="515"/>
        <v>9108916.2369551975</v>
      </c>
      <c r="AB3221" s="55">
        <f t="shared" si="516"/>
        <v>-9712254.5492930785</v>
      </c>
      <c r="AC3221" s="55">
        <f t="shared" si="517"/>
        <v>-603338.31233788095</v>
      </c>
      <c r="AD3221" s="55">
        <f t="shared" si="518"/>
        <v>0</v>
      </c>
      <c r="AE3221" s="14">
        <f t="shared" si="519"/>
        <v>1</v>
      </c>
      <c r="AF3221" s="14">
        <f>PRODUCT($AE$3:$AE3221)</f>
        <v>1.549318229084294</v>
      </c>
      <c r="AG3221" s="120">
        <f>(POWER(AF3221,1/COUNTA($J$3:$J3221))-1)*360/28</f>
        <v>0.10870794921864459</v>
      </c>
    </row>
    <row r="3222" spans="20:33" x14ac:dyDescent="0.25">
      <c r="T3222" s="4">
        <f t="shared" si="520"/>
        <v>0.11244999999999999</v>
      </c>
      <c r="U3222" s="55">
        <f t="shared" si="511"/>
        <v>0</v>
      </c>
      <c r="V3222" s="55">
        <f t="shared" si="512"/>
        <v>0</v>
      </c>
      <c r="Y3222" s="55">
        <f t="shared" si="513"/>
        <v>0</v>
      </c>
      <c r="Z3222" s="55">
        <f t="shared" si="514"/>
        <v>0</v>
      </c>
      <c r="AA3222" s="55">
        <f t="shared" si="515"/>
        <v>9108916.2369551975</v>
      </c>
      <c r="AB3222" s="55">
        <f t="shared" si="516"/>
        <v>-9712254.5492930785</v>
      </c>
      <c r="AC3222" s="55">
        <f t="shared" si="517"/>
        <v>-603338.31233788095</v>
      </c>
      <c r="AD3222" s="55">
        <f t="shared" si="518"/>
        <v>0</v>
      </c>
      <c r="AE3222" s="14">
        <f t="shared" si="519"/>
        <v>1</v>
      </c>
      <c r="AF3222" s="14">
        <f>PRODUCT($AE$3:$AE3222)</f>
        <v>1.549318229084294</v>
      </c>
      <c r="AG3222" s="120">
        <f>(POWER(AF3222,1/COUNTA($J$3:$J3222))-1)*360/28</f>
        <v>0.10870794921864459</v>
      </c>
    </row>
    <row r="3223" spans="20:33" x14ac:dyDescent="0.25">
      <c r="T3223" s="4">
        <f t="shared" si="520"/>
        <v>0.11244999999999999</v>
      </c>
      <c r="U3223" s="55">
        <f t="shared" si="511"/>
        <v>0</v>
      </c>
      <c r="V3223" s="55">
        <f t="shared" si="512"/>
        <v>0</v>
      </c>
      <c r="Y3223" s="55">
        <f t="shared" si="513"/>
        <v>0</v>
      </c>
      <c r="Z3223" s="55">
        <f t="shared" si="514"/>
        <v>0</v>
      </c>
      <c r="AA3223" s="55">
        <f t="shared" si="515"/>
        <v>9108916.2369551975</v>
      </c>
      <c r="AB3223" s="55">
        <f t="shared" si="516"/>
        <v>-9712254.5492930785</v>
      </c>
      <c r="AC3223" s="55">
        <f t="shared" si="517"/>
        <v>-603338.31233788095</v>
      </c>
      <c r="AD3223" s="55">
        <f t="shared" si="518"/>
        <v>0</v>
      </c>
      <c r="AE3223" s="14">
        <f t="shared" si="519"/>
        <v>1</v>
      </c>
      <c r="AF3223" s="14">
        <f>PRODUCT($AE$3:$AE3223)</f>
        <v>1.549318229084294</v>
      </c>
      <c r="AG3223" s="120">
        <f>(POWER(AF3223,1/COUNTA($J$3:$J3223))-1)*360/28</f>
        <v>0.10870794921864459</v>
      </c>
    </row>
    <row r="3224" spans="20:33" x14ac:dyDescent="0.25">
      <c r="T3224" s="4">
        <f t="shared" si="520"/>
        <v>0.11244999999999999</v>
      </c>
      <c r="U3224" s="55">
        <f t="shared" si="511"/>
        <v>0</v>
      </c>
      <c r="V3224" s="55">
        <f t="shared" si="512"/>
        <v>0</v>
      </c>
      <c r="Y3224" s="55">
        <f t="shared" si="513"/>
        <v>0</v>
      </c>
      <c r="Z3224" s="55">
        <f t="shared" si="514"/>
        <v>0</v>
      </c>
      <c r="AA3224" s="55">
        <f t="shared" si="515"/>
        <v>9108916.2369551975</v>
      </c>
      <c r="AB3224" s="55">
        <f t="shared" si="516"/>
        <v>-9712254.5492930785</v>
      </c>
      <c r="AC3224" s="55">
        <f t="shared" si="517"/>
        <v>-603338.31233788095</v>
      </c>
      <c r="AD3224" s="55">
        <f t="shared" si="518"/>
        <v>0</v>
      </c>
      <c r="AE3224" s="14">
        <f t="shared" si="519"/>
        <v>1</v>
      </c>
      <c r="AF3224" s="14">
        <f>PRODUCT($AE$3:$AE3224)</f>
        <v>1.549318229084294</v>
      </c>
      <c r="AG3224" s="120">
        <f>(POWER(AF3224,1/COUNTA($J$3:$J3224))-1)*360/28</f>
        <v>0.10870794921864459</v>
      </c>
    </row>
    <row r="3225" spans="20:33" x14ac:dyDescent="0.25">
      <c r="T3225" s="4">
        <f t="shared" si="520"/>
        <v>0.11244999999999999</v>
      </c>
      <c r="U3225" s="55">
        <f t="shared" si="511"/>
        <v>0</v>
      </c>
      <c r="V3225" s="55">
        <f t="shared" si="512"/>
        <v>0</v>
      </c>
      <c r="Y3225" s="55">
        <f t="shared" si="513"/>
        <v>0</v>
      </c>
      <c r="Z3225" s="55">
        <f t="shared" si="514"/>
        <v>0</v>
      </c>
      <c r="AA3225" s="55">
        <f t="shared" si="515"/>
        <v>9108916.2369551975</v>
      </c>
      <c r="AB3225" s="55">
        <f t="shared" si="516"/>
        <v>-9712254.5492930785</v>
      </c>
      <c r="AC3225" s="55">
        <f t="shared" si="517"/>
        <v>-603338.31233788095</v>
      </c>
      <c r="AD3225" s="55">
        <f t="shared" si="518"/>
        <v>0</v>
      </c>
      <c r="AE3225" s="14">
        <f t="shared" si="519"/>
        <v>1</v>
      </c>
      <c r="AF3225" s="14">
        <f>PRODUCT($AE$3:$AE3225)</f>
        <v>1.549318229084294</v>
      </c>
      <c r="AG3225" s="120">
        <f>(POWER(AF3225,1/COUNTA($J$3:$J3225))-1)*360/28</f>
        <v>0.10870794921864459</v>
      </c>
    </row>
    <row r="3226" spans="20:33" x14ac:dyDescent="0.25">
      <c r="T3226" s="4">
        <f t="shared" si="520"/>
        <v>0.11244999999999999</v>
      </c>
      <c r="U3226" s="55">
        <f t="shared" si="511"/>
        <v>0</v>
      </c>
      <c r="V3226" s="55">
        <f t="shared" si="512"/>
        <v>0</v>
      </c>
      <c r="Y3226" s="55">
        <f t="shared" si="513"/>
        <v>0</v>
      </c>
      <c r="Z3226" s="55">
        <f t="shared" si="514"/>
        <v>0</v>
      </c>
      <c r="AA3226" s="55">
        <f t="shared" si="515"/>
        <v>9108916.2369551975</v>
      </c>
      <c r="AB3226" s="55">
        <f t="shared" si="516"/>
        <v>-9712254.5492930785</v>
      </c>
      <c r="AC3226" s="55">
        <f t="shared" si="517"/>
        <v>-603338.31233788095</v>
      </c>
      <c r="AD3226" s="55">
        <f t="shared" si="518"/>
        <v>0</v>
      </c>
      <c r="AE3226" s="14">
        <f t="shared" si="519"/>
        <v>1</v>
      </c>
      <c r="AF3226" s="14">
        <f>PRODUCT($AE$3:$AE3226)</f>
        <v>1.549318229084294</v>
      </c>
      <c r="AG3226" s="120">
        <f>(POWER(AF3226,1/COUNTA($J$3:$J3226))-1)*360/28</f>
        <v>0.10870794921864459</v>
      </c>
    </row>
    <row r="3227" spans="20:33" x14ac:dyDescent="0.25">
      <c r="T3227" s="4">
        <f t="shared" si="520"/>
        <v>0.11244999999999999</v>
      </c>
      <c r="U3227" s="55">
        <f t="shared" si="511"/>
        <v>0</v>
      </c>
      <c r="V3227" s="55">
        <f t="shared" si="512"/>
        <v>0</v>
      </c>
      <c r="Y3227" s="55">
        <f t="shared" si="513"/>
        <v>0</v>
      </c>
      <c r="Z3227" s="55">
        <f t="shared" si="514"/>
        <v>0</v>
      </c>
      <c r="AA3227" s="55">
        <f t="shared" si="515"/>
        <v>9108916.2369551975</v>
      </c>
      <c r="AB3227" s="55">
        <f t="shared" si="516"/>
        <v>-9712254.5492930785</v>
      </c>
      <c r="AC3227" s="55">
        <f t="shared" si="517"/>
        <v>-603338.31233788095</v>
      </c>
      <c r="AD3227" s="55">
        <f t="shared" si="518"/>
        <v>0</v>
      </c>
      <c r="AE3227" s="14">
        <f t="shared" si="519"/>
        <v>1</v>
      </c>
      <c r="AF3227" s="14">
        <f>PRODUCT($AE$3:$AE3227)</f>
        <v>1.549318229084294</v>
      </c>
      <c r="AG3227" s="120">
        <f>(POWER(AF3227,1/COUNTA($J$3:$J3227))-1)*360/28</f>
        <v>0.10870794921864459</v>
      </c>
    </row>
    <row r="3228" spans="20:33" x14ac:dyDescent="0.25">
      <c r="T3228" s="4">
        <f t="shared" si="520"/>
        <v>0.11244999999999999</v>
      </c>
      <c r="U3228" s="55">
        <f t="shared" si="511"/>
        <v>0</v>
      </c>
      <c r="V3228" s="55">
        <f t="shared" si="512"/>
        <v>0</v>
      </c>
      <c r="Y3228" s="55">
        <f t="shared" si="513"/>
        <v>0</v>
      </c>
      <c r="Z3228" s="55">
        <f t="shared" si="514"/>
        <v>0</v>
      </c>
      <c r="AA3228" s="55">
        <f t="shared" si="515"/>
        <v>9108916.2369551975</v>
      </c>
      <c r="AB3228" s="55">
        <f t="shared" si="516"/>
        <v>-9712254.5492930785</v>
      </c>
      <c r="AC3228" s="55">
        <f t="shared" si="517"/>
        <v>-603338.31233788095</v>
      </c>
      <c r="AD3228" s="55">
        <f t="shared" si="518"/>
        <v>0</v>
      </c>
      <c r="AE3228" s="14">
        <f t="shared" si="519"/>
        <v>1</v>
      </c>
      <c r="AF3228" s="14">
        <f>PRODUCT($AE$3:$AE3228)</f>
        <v>1.549318229084294</v>
      </c>
      <c r="AG3228" s="120">
        <f>(POWER(AF3228,1/COUNTA($J$3:$J3228))-1)*360/28</f>
        <v>0.10870794921864459</v>
      </c>
    </row>
    <row r="3229" spans="20:33" x14ac:dyDescent="0.25">
      <c r="T3229" s="4">
        <f t="shared" si="520"/>
        <v>0.11244999999999999</v>
      </c>
      <c r="U3229" s="55">
        <f t="shared" si="511"/>
        <v>0</v>
      </c>
      <c r="V3229" s="55">
        <f t="shared" si="512"/>
        <v>0</v>
      </c>
      <c r="Y3229" s="55">
        <f t="shared" si="513"/>
        <v>0</v>
      </c>
      <c r="Z3229" s="55">
        <f t="shared" si="514"/>
        <v>0</v>
      </c>
      <c r="AA3229" s="55">
        <f t="shared" si="515"/>
        <v>9108916.2369551975</v>
      </c>
      <c r="AB3229" s="55">
        <f t="shared" si="516"/>
        <v>-9712254.5492930785</v>
      </c>
      <c r="AC3229" s="55">
        <f t="shared" si="517"/>
        <v>-603338.31233788095</v>
      </c>
      <c r="AD3229" s="55">
        <f t="shared" si="518"/>
        <v>0</v>
      </c>
      <c r="AE3229" s="14">
        <f t="shared" si="519"/>
        <v>1</v>
      </c>
      <c r="AF3229" s="14">
        <f>PRODUCT($AE$3:$AE3229)</f>
        <v>1.549318229084294</v>
      </c>
      <c r="AG3229" s="120">
        <f>(POWER(AF3229,1/COUNTA($J$3:$J3229))-1)*360/28</f>
        <v>0.10870794921864459</v>
      </c>
    </row>
    <row r="3230" spans="20:33" x14ac:dyDescent="0.25">
      <c r="T3230" s="4">
        <f t="shared" si="520"/>
        <v>0.11244999999999999</v>
      </c>
      <c r="U3230" s="55">
        <f t="shared" si="511"/>
        <v>0</v>
      </c>
      <c r="V3230" s="55">
        <f t="shared" si="512"/>
        <v>0</v>
      </c>
      <c r="Y3230" s="55">
        <f t="shared" si="513"/>
        <v>0</v>
      </c>
      <c r="Z3230" s="55">
        <f t="shared" si="514"/>
        <v>0</v>
      </c>
      <c r="AA3230" s="55">
        <f t="shared" si="515"/>
        <v>9108916.2369551975</v>
      </c>
      <c r="AB3230" s="55">
        <f t="shared" si="516"/>
        <v>-9712254.5492930785</v>
      </c>
      <c r="AC3230" s="55">
        <f t="shared" si="517"/>
        <v>-603338.31233788095</v>
      </c>
      <c r="AD3230" s="55">
        <f t="shared" si="518"/>
        <v>0</v>
      </c>
      <c r="AE3230" s="14">
        <f t="shared" si="519"/>
        <v>1</v>
      </c>
      <c r="AF3230" s="14">
        <f>PRODUCT($AE$3:$AE3230)</f>
        <v>1.549318229084294</v>
      </c>
      <c r="AG3230" s="120">
        <f>(POWER(AF3230,1/COUNTA($J$3:$J3230))-1)*360/28</f>
        <v>0.10870794921864459</v>
      </c>
    </row>
    <row r="3231" spans="20:33" x14ac:dyDescent="0.25">
      <c r="T3231" s="4">
        <f t="shared" si="520"/>
        <v>0.11244999999999999</v>
      </c>
      <c r="U3231" s="55">
        <f t="shared" si="511"/>
        <v>0</v>
      </c>
      <c r="V3231" s="55">
        <f t="shared" si="512"/>
        <v>0</v>
      </c>
      <c r="Y3231" s="55">
        <f t="shared" si="513"/>
        <v>0</v>
      </c>
      <c r="Z3231" s="55">
        <f t="shared" si="514"/>
        <v>0</v>
      </c>
      <c r="AA3231" s="55">
        <f t="shared" si="515"/>
        <v>9108916.2369551975</v>
      </c>
      <c r="AB3231" s="55">
        <f t="shared" si="516"/>
        <v>-9712254.5492930785</v>
      </c>
      <c r="AC3231" s="55">
        <f t="shared" si="517"/>
        <v>-603338.31233788095</v>
      </c>
      <c r="AD3231" s="55">
        <f t="shared" si="518"/>
        <v>0</v>
      </c>
      <c r="AE3231" s="14">
        <f t="shared" si="519"/>
        <v>1</v>
      </c>
      <c r="AF3231" s="14">
        <f>PRODUCT($AE$3:$AE3231)</f>
        <v>1.549318229084294</v>
      </c>
      <c r="AG3231" s="120">
        <f>(POWER(AF3231,1/COUNTA($J$3:$J3231))-1)*360/28</f>
        <v>0.10870794921864459</v>
      </c>
    </row>
    <row r="3232" spans="20:33" x14ac:dyDescent="0.25">
      <c r="T3232" s="4">
        <f t="shared" si="520"/>
        <v>0.11244999999999999</v>
      </c>
      <c r="U3232" s="55">
        <f t="shared" si="511"/>
        <v>0</v>
      </c>
      <c r="V3232" s="55">
        <f t="shared" si="512"/>
        <v>0</v>
      </c>
      <c r="Y3232" s="55">
        <f t="shared" si="513"/>
        <v>0</v>
      </c>
      <c r="Z3232" s="55">
        <f t="shared" si="514"/>
        <v>0</v>
      </c>
      <c r="AA3232" s="55">
        <f t="shared" si="515"/>
        <v>9108916.2369551975</v>
      </c>
      <c r="AB3232" s="55">
        <f t="shared" si="516"/>
        <v>-9712254.5492930785</v>
      </c>
      <c r="AC3232" s="55">
        <f t="shared" si="517"/>
        <v>-603338.31233788095</v>
      </c>
      <c r="AD3232" s="55">
        <f t="shared" si="518"/>
        <v>0</v>
      </c>
      <c r="AE3232" s="14">
        <f t="shared" si="519"/>
        <v>1</v>
      </c>
      <c r="AF3232" s="14">
        <f>PRODUCT($AE$3:$AE3232)</f>
        <v>1.549318229084294</v>
      </c>
      <c r="AG3232" s="120">
        <f>(POWER(AF3232,1/COUNTA($J$3:$J3232))-1)*360/28</f>
        <v>0.10870794921864459</v>
      </c>
    </row>
    <row r="3233" spans="20:33" x14ac:dyDescent="0.25">
      <c r="T3233" s="4">
        <f t="shared" si="520"/>
        <v>0.11244999999999999</v>
      </c>
      <c r="U3233" s="55">
        <f t="shared" si="511"/>
        <v>0</v>
      </c>
      <c r="V3233" s="55">
        <f t="shared" si="512"/>
        <v>0</v>
      </c>
      <c r="Y3233" s="55">
        <f t="shared" si="513"/>
        <v>0</v>
      </c>
      <c r="Z3233" s="55">
        <f t="shared" si="514"/>
        <v>0</v>
      </c>
      <c r="AA3233" s="55">
        <f t="shared" si="515"/>
        <v>9108916.2369551975</v>
      </c>
      <c r="AB3233" s="55">
        <f t="shared" si="516"/>
        <v>-9712254.5492930785</v>
      </c>
      <c r="AC3233" s="55">
        <f t="shared" si="517"/>
        <v>-603338.31233788095</v>
      </c>
      <c r="AD3233" s="55">
        <f t="shared" si="518"/>
        <v>0</v>
      </c>
      <c r="AE3233" s="14">
        <f t="shared" si="519"/>
        <v>1</v>
      </c>
      <c r="AF3233" s="14">
        <f>PRODUCT($AE$3:$AE3233)</f>
        <v>1.549318229084294</v>
      </c>
      <c r="AG3233" s="120">
        <f>(POWER(AF3233,1/COUNTA($J$3:$J3233))-1)*360/28</f>
        <v>0.10870794921864459</v>
      </c>
    </row>
    <row r="3234" spans="20:33" x14ac:dyDescent="0.25">
      <c r="T3234" s="4">
        <f t="shared" si="520"/>
        <v>0.11244999999999999</v>
      </c>
      <c r="U3234" s="55">
        <f t="shared" ref="U3234:U3297" si="521">(-1*S3234)*T3234*Q3234/360</f>
        <v>0</v>
      </c>
      <c r="V3234" s="55">
        <f t="shared" ref="V3234:V3297" si="522">+N3234+U3234</f>
        <v>0</v>
      </c>
      <c r="Y3234" s="55">
        <f t="shared" ref="Y3234:Y3297" si="523">+P3234*X3234</f>
        <v>0</v>
      </c>
      <c r="Z3234" s="55">
        <f t="shared" ref="Z3234:Z3297" si="524">+S3234*$Z$2*$Q3234/360</f>
        <v>0</v>
      </c>
      <c r="AA3234" s="55">
        <f t="shared" ref="AA3234:AA3297" si="525">+AA3233*(1+$Z$2*$Q3234/360)+Z3234</f>
        <v>9108916.2369551975</v>
      </c>
      <c r="AB3234" s="55">
        <f t="shared" ref="AB3234:AB3297" si="526">+AB3233*(1+$W3234*$Q3234/360)+O3234</f>
        <v>-9712254.5492930785</v>
      </c>
      <c r="AC3234" s="55">
        <f t="shared" ref="AC3234:AC3297" si="527">+AA3234+AB3234</f>
        <v>-603338.31233788095</v>
      </c>
      <c r="AD3234" s="55">
        <f t="shared" ref="AD3234:AD3297" si="528">+AC3234*X3234</f>
        <v>0</v>
      </c>
      <c r="AE3234" s="14">
        <f t="shared" ref="AE3234:AE3297" si="529">+(1+W3234*Q3234/360)</f>
        <v>1</v>
      </c>
      <c r="AF3234" s="14">
        <f>PRODUCT($AE$3:$AE3234)</f>
        <v>1.549318229084294</v>
      </c>
      <c r="AG3234" s="120">
        <f>(POWER(AF3234,1/COUNTA($J$3:$J3234))-1)*360/28</f>
        <v>0.10870794921864459</v>
      </c>
    </row>
    <row r="3235" spans="20:33" x14ac:dyDescent="0.25">
      <c r="T3235" s="4">
        <f t="shared" si="520"/>
        <v>0.11244999999999999</v>
      </c>
      <c r="U3235" s="55">
        <f t="shared" si="521"/>
        <v>0</v>
      </c>
      <c r="V3235" s="55">
        <f t="shared" si="522"/>
        <v>0</v>
      </c>
      <c r="Y3235" s="55">
        <f t="shared" si="523"/>
        <v>0</v>
      </c>
      <c r="Z3235" s="55">
        <f t="shared" si="524"/>
        <v>0</v>
      </c>
      <c r="AA3235" s="55">
        <f t="shared" si="525"/>
        <v>9108916.2369551975</v>
      </c>
      <c r="AB3235" s="55">
        <f t="shared" si="526"/>
        <v>-9712254.5492930785</v>
      </c>
      <c r="AC3235" s="55">
        <f t="shared" si="527"/>
        <v>-603338.31233788095</v>
      </c>
      <c r="AD3235" s="55">
        <f t="shared" si="528"/>
        <v>0</v>
      </c>
      <c r="AE3235" s="14">
        <f t="shared" si="529"/>
        <v>1</v>
      </c>
      <c r="AF3235" s="14">
        <f>PRODUCT($AE$3:$AE3235)</f>
        <v>1.549318229084294</v>
      </c>
      <c r="AG3235" s="120">
        <f>(POWER(AF3235,1/COUNTA($J$3:$J3235))-1)*360/28</f>
        <v>0.10870794921864459</v>
      </c>
    </row>
    <row r="3236" spans="20:33" x14ac:dyDescent="0.25">
      <c r="T3236" s="4">
        <f t="shared" si="520"/>
        <v>0.11244999999999999</v>
      </c>
      <c r="U3236" s="55">
        <f t="shared" si="521"/>
        <v>0</v>
      </c>
      <c r="V3236" s="55">
        <f t="shared" si="522"/>
        <v>0</v>
      </c>
      <c r="Y3236" s="55">
        <f t="shared" si="523"/>
        <v>0</v>
      </c>
      <c r="Z3236" s="55">
        <f t="shared" si="524"/>
        <v>0</v>
      </c>
      <c r="AA3236" s="55">
        <f t="shared" si="525"/>
        <v>9108916.2369551975</v>
      </c>
      <c r="AB3236" s="55">
        <f t="shared" si="526"/>
        <v>-9712254.5492930785</v>
      </c>
      <c r="AC3236" s="55">
        <f t="shared" si="527"/>
        <v>-603338.31233788095</v>
      </c>
      <c r="AD3236" s="55">
        <f t="shared" si="528"/>
        <v>0</v>
      </c>
      <c r="AE3236" s="14">
        <f t="shared" si="529"/>
        <v>1</v>
      </c>
      <c r="AF3236" s="14">
        <f>PRODUCT($AE$3:$AE3236)</f>
        <v>1.549318229084294</v>
      </c>
      <c r="AG3236" s="120">
        <f>(POWER(AF3236,1/COUNTA($J$3:$J3236))-1)*360/28</f>
        <v>0.10870794921864459</v>
      </c>
    </row>
    <row r="3237" spans="20:33" x14ac:dyDescent="0.25">
      <c r="T3237" s="4">
        <f t="shared" si="520"/>
        <v>0.11244999999999999</v>
      </c>
      <c r="U3237" s="55">
        <f t="shared" si="521"/>
        <v>0</v>
      </c>
      <c r="V3237" s="55">
        <f t="shared" si="522"/>
        <v>0</v>
      </c>
      <c r="Y3237" s="55">
        <f t="shared" si="523"/>
        <v>0</v>
      </c>
      <c r="Z3237" s="55">
        <f t="shared" si="524"/>
        <v>0</v>
      </c>
      <c r="AA3237" s="55">
        <f t="shared" si="525"/>
        <v>9108916.2369551975</v>
      </c>
      <c r="AB3237" s="55">
        <f t="shared" si="526"/>
        <v>-9712254.5492930785</v>
      </c>
      <c r="AC3237" s="55">
        <f t="shared" si="527"/>
        <v>-603338.31233788095</v>
      </c>
      <c r="AD3237" s="55">
        <f t="shared" si="528"/>
        <v>0</v>
      </c>
      <c r="AE3237" s="14">
        <f t="shared" si="529"/>
        <v>1</v>
      </c>
      <c r="AF3237" s="14">
        <f>PRODUCT($AE$3:$AE3237)</f>
        <v>1.549318229084294</v>
      </c>
      <c r="AG3237" s="120">
        <f>(POWER(AF3237,1/COUNTA($J$3:$J3237))-1)*360/28</f>
        <v>0.10870794921864459</v>
      </c>
    </row>
    <row r="3238" spans="20:33" x14ac:dyDescent="0.25">
      <c r="T3238" s="4">
        <f t="shared" si="520"/>
        <v>0.11244999999999999</v>
      </c>
      <c r="U3238" s="55">
        <f t="shared" si="521"/>
        <v>0</v>
      </c>
      <c r="V3238" s="55">
        <f t="shared" si="522"/>
        <v>0</v>
      </c>
      <c r="Y3238" s="55">
        <f t="shared" si="523"/>
        <v>0</v>
      </c>
      <c r="Z3238" s="55">
        <f t="shared" si="524"/>
        <v>0</v>
      </c>
      <c r="AA3238" s="55">
        <f t="shared" si="525"/>
        <v>9108916.2369551975</v>
      </c>
      <c r="AB3238" s="55">
        <f t="shared" si="526"/>
        <v>-9712254.5492930785</v>
      </c>
      <c r="AC3238" s="55">
        <f t="shared" si="527"/>
        <v>-603338.31233788095</v>
      </c>
      <c r="AD3238" s="55">
        <f t="shared" si="528"/>
        <v>0</v>
      </c>
      <c r="AE3238" s="14">
        <f t="shared" si="529"/>
        <v>1</v>
      </c>
      <c r="AF3238" s="14">
        <f>PRODUCT($AE$3:$AE3238)</f>
        <v>1.549318229084294</v>
      </c>
      <c r="AG3238" s="120">
        <f>(POWER(AF3238,1/COUNTA($J$3:$J3238))-1)*360/28</f>
        <v>0.10870794921864459</v>
      </c>
    </row>
    <row r="3239" spans="20:33" x14ac:dyDescent="0.25">
      <c r="T3239" s="4">
        <f t="shared" si="520"/>
        <v>0.11244999999999999</v>
      </c>
      <c r="U3239" s="55">
        <f t="shared" si="521"/>
        <v>0</v>
      </c>
      <c r="V3239" s="55">
        <f t="shared" si="522"/>
        <v>0</v>
      </c>
      <c r="Y3239" s="55">
        <f t="shared" si="523"/>
        <v>0</v>
      </c>
      <c r="Z3239" s="55">
        <f t="shared" si="524"/>
        <v>0</v>
      </c>
      <c r="AA3239" s="55">
        <f t="shared" si="525"/>
        <v>9108916.2369551975</v>
      </c>
      <c r="AB3239" s="55">
        <f t="shared" si="526"/>
        <v>-9712254.5492930785</v>
      </c>
      <c r="AC3239" s="55">
        <f t="shared" si="527"/>
        <v>-603338.31233788095</v>
      </c>
      <c r="AD3239" s="55">
        <f t="shared" si="528"/>
        <v>0</v>
      </c>
      <c r="AE3239" s="14">
        <f t="shared" si="529"/>
        <v>1</v>
      </c>
      <c r="AF3239" s="14">
        <f>PRODUCT($AE$3:$AE3239)</f>
        <v>1.549318229084294</v>
      </c>
      <c r="AG3239" s="120">
        <f>(POWER(AF3239,1/COUNTA($J$3:$J3239))-1)*360/28</f>
        <v>0.10870794921864459</v>
      </c>
    </row>
    <row r="3240" spans="20:33" x14ac:dyDescent="0.25">
      <c r="T3240" s="4">
        <f t="shared" si="520"/>
        <v>0.11244999999999999</v>
      </c>
      <c r="U3240" s="55">
        <f t="shared" si="521"/>
        <v>0</v>
      </c>
      <c r="V3240" s="55">
        <f t="shared" si="522"/>
        <v>0</v>
      </c>
      <c r="Y3240" s="55">
        <f t="shared" si="523"/>
        <v>0</v>
      </c>
      <c r="Z3240" s="55">
        <f t="shared" si="524"/>
        <v>0</v>
      </c>
      <c r="AA3240" s="55">
        <f t="shared" si="525"/>
        <v>9108916.2369551975</v>
      </c>
      <c r="AB3240" s="55">
        <f t="shared" si="526"/>
        <v>-9712254.5492930785</v>
      </c>
      <c r="AC3240" s="55">
        <f t="shared" si="527"/>
        <v>-603338.31233788095</v>
      </c>
      <c r="AD3240" s="55">
        <f t="shared" si="528"/>
        <v>0</v>
      </c>
      <c r="AE3240" s="14">
        <f t="shared" si="529"/>
        <v>1</v>
      </c>
      <c r="AF3240" s="14">
        <f>PRODUCT($AE$3:$AE3240)</f>
        <v>1.549318229084294</v>
      </c>
      <c r="AG3240" s="120">
        <f>(POWER(AF3240,1/COUNTA($J$3:$J3240))-1)*360/28</f>
        <v>0.10870794921864459</v>
      </c>
    </row>
    <row r="3241" spans="20:33" x14ac:dyDescent="0.25">
      <c r="T3241" s="4">
        <f t="shared" si="520"/>
        <v>0.11244999999999999</v>
      </c>
      <c r="U3241" s="55">
        <f t="shared" si="521"/>
        <v>0</v>
      </c>
      <c r="V3241" s="55">
        <f t="shared" si="522"/>
        <v>0</v>
      </c>
      <c r="Y3241" s="55">
        <f t="shared" si="523"/>
        <v>0</v>
      </c>
      <c r="Z3241" s="55">
        <f t="shared" si="524"/>
        <v>0</v>
      </c>
      <c r="AA3241" s="55">
        <f t="shared" si="525"/>
        <v>9108916.2369551975</v>
      </c>
      <c r="AB3241" s="55">
        <f t="shared" si="526"/>
        <v>-9712254.5492930785</v>
      </c>
      <c r="AC3241" s="55">
        <f t="shared" si="527"/>
        <v>-603338.31233788095</v>
      </c>
      <c r="AD3241" s="55">
        <f t="shared" si="528"/>
        <v>0</v>
      </c>
      <c r="AE3241" s="14">
        <f t="shared" si="529"/>
        <v>1</v>
      </c>
      <c r="AF3241" s="14">
        <f>PRODUCT($AE$3:$AE3241)</f>
        <v>1.549318229084294</v>
      </c>
      <c r="AG3241" s="120">
        <f>(POWER(AF3241,1/COUNTA($J$3:$J3241))-1)*360/28</f>
        <v>0.10870794921864459</v>
      </c>
    </row>
    <row r="3242" spans="20:33" x14ac:dyDescent="0.25">
      <c r="T3242" s="4">
        <f t="shared" si="520"/>
        <v>0.11244999999999999</v>
      </c>
      <c r="U3242" s="55">
        <f t="shared" si="521"/>
        <v>0</v>
      </c>
      <c r="V3242" s="55">
        <f t="shared" si="522"/>
        <v>0</v>
      </c>
      <c r="Y3242" s="55">
        <f t="shared" si="523"/>
        <v>0</v>
      </c>
      <c r="Z3242" s="55">
        <f t="shared" si="524"/>
        <v>0</v>
      </c>
      <c r="AA3242" s="55">
        <f t="shared" si="525"/>
        <v>9108916.2369551975</v>
      </c>
      <c r="AB3242" s="55">
        <f t="shared" si="526"/>
        <v>-9712254.5492930785</v>
      </c>
      <c r="AC3242" s="55">
        <f t="shared" si="527"/>
        <v>-603338.31233788095</v>
      </c>
      <c r="AD3242" s="55">
        <f t="shared" si="528"/>
        <v>0</v>
      </c>
      <c r="AE3242" s="14">
        <f t="shared" si="529"/>
        <v>1</v>
      </c>
      <c r="AF3242" s="14">
        <f>PRODUCT($AE$3:$AE3242)</f>
        <v>1.549318229084294</v>
      </c>
      <c r="AG3242" s="120">
        <f>(POWER(AF3242,1/COUNTA($J$3:$J3242))-1)*360/28</f>
        <v>0.10870794921864459</v>
      </c>
    </row>
    <row r="3243" spans="20:33" x14ac:dyDescent="0.25">
      <c r="T3243" s="4">
        <f t="shared" si="520"/>
        <v>0.11244999999999999</v>
      </c>
      <c r="U3243" s="55">
        <f t="shared" si="521"/>
        <v>0</v>
      </c>
      <c r="V3243" s="55">
        <f t="shared" si="522"/>
        <v>0</v>
      </c>
      <c r="Y3243" s="55">
        <f t="shared" si="523"/>
        <v>0</v>
      </c>
      <c r="Z3243" s="55">
        <f t="shared" si="524"/>
        <v>0</v>
      </c>
      <c r="AA3243" s="55">
        <f t="shared" si="525"/>
        <v>9108916.2369551975</v>
      </c>
      <c r="AB3243" s="55">
        <f t="shared" si="526"/>
        <v>-9712254.5492930785</v>
      </c>
      <c r="AC3243" s="55">
        <f t="shared" si="527"/>
        <v>-603338.31233788095</v>
      </c>
      <c r="AD3243" s="55">
        <f t="shared" si="528"/>
        <v>0</v>
      </c>
      <c r="AE3243" s="14">
        <f t="shared" si="529"/>
        <v>1</v>
      </c>
      <c r="AF3243" s="14">
        <f>PRODUCT($AE$3:$AE3243)</f>
        <v>1.549318229084294</v>
      </c>
      <c r="AG3243" s="120">
        <f>(POWER(AF3243,1/COUNTA($J$3:$J3243))-1)*360/28</f>
        <v>0.10870794921864459</v>
      </c>
    </row>
    <row r="3244" spans="20:33" x14ac:dyDescent="0.25">
      <c r="T3244" s="4">
        <f t="shared" si="520"/>
        <v>0.11244999999999999</v>
      </c>
      <c r="U3244" s="55">
        <f t="shared" si="521"/>
        <v>0</v>
      </c>
      <c r="V3244" s="55">
        <f t="shared" si="522"/>
        <v>0</v>
      </c>
      <c r="Y3244" s="55">
        <f t="shared" si="523"/>
        <v>0</v>
      </c>
      <c r="Z3244" s="55">
        <f t="shared" si="524"/>
        <v>0</v>
      </c>
      <c r="AA3244" s="55">
        <f t="shared" si="525"/>
        <v>9108916.2369551975</v>
      </c>
      <c r="AB3244" s="55">
        <f t="shared" si="526"/>
        <v>-9712254.5492930785</v>
      </c>
      <c r="AC3244" s="55">
        <f t="shared" si="527"/>
        <v>-603338.31233788095</v>
      </c>
      <c r="AD3244" s="55">
        <f t="shared" si="528"/>
        <v>0</v>
      </c>
      <c r="AE3244" s="14">
        <f t="shared" si="529"/>
        <v>1</v>
      </c>
      <c r="AF3244" s="14">
        <f>PRODUCT($AE$3:$AE3244)</f>
        <v>1.549318229084294</v>
      </c>
      <c r="AG3244" s="120">
        <f>(POWER(AF3244,1/COUNTA($J$3:$J3244))-1)*360/28</f>
        <v>0.10870794921864459</v>
      </c>
    </row>
    <row r="3245" spans="20:33" x14ac:dyDescent="0.25">
      <c r="T3245" s="4">
        <f t="shared" si="520"/>
        <v>0.11244999999999999</v>
      </c>
      <c r="U3245" s="55">
        <f t="shared" si="521"/>
        <v>0</v>
      </c>
      <c r="V3245" s="55">
        <f t="shared" si="522"/>
        <v>0</v>
      </c>
      <c r="Y3245" s="55">
        <f t="shared" si="523"/>
        <v>0</v>
      </c>
      <c r="Z3245" s="55">
        <f t="shared" si="524"/>
        <v>0</v>
      </c>
      <c r="AA3245" s="55">
        <f t="shared" si="525"/>
        <v>9108916.2369551975</v>
      </c>
      <c r="AB3245" s="55">
        <f t="shared" si="526"/>
        <v>-9712254.5492930785</v>
      </c>
      <c r="AC3245" s="55">
        <f t="shared" si="527"/>
        <v>-603338.31233788095</v>
      </c>
      <c r="AD3245" s="55">
        <f t="shared" si="528"/>
        <v>0</v>
      </c>
      <c r="AE3245" s="14">
        <f t="shared" si="529"/>
        <v>1</v>
      </c>
      <c r="AF3245" s="14">
        <f>PRODUCT($AE$3:$AE3245)</f>
        <v>1.549318229084294</v>
      </c>
      <c r="AG3245" s="120">
        <f>(POWER(AF3245,1/COUNTA($J$3:$J3245))-1)*360/28</f>
        <v>0.10870794921864459</v>
      </c>
    </row>
    <row r="3246" spans="20:33" x14ac:dyDescent="0.25">
      <c r="T3246" s="4">
        <f t="shared" si="520"/>
        <v>0.11244999999999999</v>
      </c>
      <c r="U3246" s="55">
        <f t="shared" si="521"/>
        <v>0</v>
      </c>
      <c r="V3246" s="55">
        <f t="shared" si="522"/>
        <v>0</v>
      </c>
      <c r="Y3246" s="55">
        <f t="shared" si="523"/>
        <v>0</v>
      </c>
      <c r="Z3246" s="55">
        <f t="shared" si="524"/>
        <v>0</v>
      </c>
      <c r="AA3246" s="55">
        <f t="shared" si="525"/>
        <v>9108916.2369551975</v>
      </c>
      <c r="AB3246" s="55">
        <f t="shared" si="526"/>
        <v>-9712254.5492930785</v>
      </c>
      <c r="AC3246" s="55">
        <f t="shared" si="527"/>
        <v>-603338.31233788095</v>
      </c>
      <c r="AD3246" s="55">
        <f t="shared" si="528"/>
        <v>0</v>
      </c>
      <c r="AE3246" s="14">
        <f t="shared" si="529"/>
        <v>1</v>
      </c>
      <c r="AF3246" s="14">
        <f>PRODUCT($AE$3:$AE3246)</f>
        <v>1.549318229084294</v>
      </c>
      <c r="AG3246" s="120">
        <f>(POWER(AF3246,1/COUNTA($J$3:$J3246))-1)*360/28</f>
        <v>0.10870794921864459</v>
      </c>
    </row>
    <row r="3247" spans="20:33" x14ac:dyDescent="0.25">
      <c r="T3247" s="4">
        <f t="shared" si="520"/>
        <v>0.11244999999999999</v>
      </c>
      <c r="U3247" s="55">
        <f t="shared" si="521"/>
        <v>0</v>
      </c>
      <c r="V3247" s="55">
        <f t="shared" si="522"/>
        <v>0</v>
      </c>
      <c r="Y3247" s="55">
        <f t="shared" si="523"/>
        <v>0</v>
      </c>
      <c r="Z3247" s="55">
        <f t="shared" si="524"/>
        <v>0</v>
      </c>
      <c r="AA3247" s="55">
        <f t="shared" si="525"/>
        <v>9108916.2369551975</v>
      </c>
      <c r="AB3247" s="55">
        <f t="shared" si="526"/>
        <v>-9712254.5492930785</v>
      </c>
      <c r="AC3247" s="55">
        <f t="shared" si="527"/>
        <v>-603338.31233788095</v>
      </c>
      <c r="AD3247" s="55">
        <f t="shared" si="528"/>
        <v>0</v>
      </c>
      <c r="AE3247" s="14">
        <f t="shared" si="529"/>
        <v>1</v>
      </c>
      <c r="AF3247" s="14">
        <f>PRODUCT($AE$3:$AE3247)</f>
        <v>1.549318229084294</v>
      </c>
      <c r="AG3247" s="120">
        <f>(POWER(AF3247,1/COUNTA($J$3:$J3247))-1)*360/28</f>
        <v>0.10870794921864459</v>
      </c>
    </row>
    <row r="3248" spans="20:33" x14ac:dyDescent="0.25">
      <c r="T3248" s="4">
        <f t="shared" si="520"/>
        <v>0.11244999999999999</v>
      </c>
      <c r="U3248" s="55">
        <f t="shared" si="521"/>
        <v>0</v>
      </c>
      <c r="V3248" s="55">
        <f t="shared" si="522"/>
        <v>0</v>
      </c>
      <c r="Y3248" s="55">
        <f t="shared" si="523"/>
        <v>0</v>
      </c>
      <c r="Z3248" s="55">
        <f t="shared" si="524"/>
        <v>0</v>
      </c>
      <c r="AA3248" s="55">
        <f t="shared" si="525"/>
        <v>9108916.2369551975</v>
      </c>
      <c r="AB3248" s="55">
        <f t="shared" si="526"/>
        <v>-9712254.5492930785</v>
      </c>
      <c r="AC3248" s="55">
        <f t="shared" si="527"/>
        <v>-603338.31233788095</v>
      </c>
      <c r="AD3248" s="55">
        <f t="shared" si="528"/>
        <v>0</v>
      </c>
      <c r="AE3248" s="14">
        <f t="shared" si="529"/>
        <v>1</v>
      </c>
      <c r="AF3248" s="14">
        <f>PRODUCT($AE$3:$AE3248)</f>
        <v>1.549318229084294</v>
      </c>
      <c r="AG3248" s="120">
        <f>(POWER(AF3248,1/COUNTA($J$3:$J3248))-1)*360/28</f>
        <v>0.10870794921864459</v>
      </c>
    </row>
    <row r="3249" spans="20:33" x14ac:dyDescent="0.25">
      <c r="T3249" s="4">
        <f t="shared" si="520"/>
        <v>0.11244999999999999</v>
      </c>
      <c r="U3249" s="55">
        <f t="shared" si="521"/>
        <v>0</v>
      </c>
      <c r="V3249" s="55">
        <f t="shared" si="522"/>
        <v>0</v>
      </c>
      <c r="Y3249" s="55">
        <f t="shared" si="523"/>
        <v>0</v>
      </c>
      <c r="Z3249" s="55">
        <f t="shared" si="524"/>
        <v>0</v>
      </c>
      <c r="AA3249" s="55">
        <f t="shared" si="525"/>
        <v>9108916.2369551975</v>
      </c>
      <c r="AB3249" s="55">
        <f t="shared" si="526"/>
        <v>-9712254.5492930785</v>
      </c>
      <c r="AC3249" s="55">
        <f t="shared" si="527"/>
        <v>-603338.31233788095</v>
      </c>
      <c r="AD3249" s="55">
        <f t="shared" si="528"/>
        <v>0</v>
      </c>
      <c r="AE3249" s="14">
        <f t="shared" si="529"/>
        <v>1</v>
      </c>
      <c r="AF3249" s="14">
        <f>PRODUCT($AE$3:$AE3249)</f>
        <v>1.549318229084294</v>
      </c>
      <c r="AG3249" s="120">
        <f>(POWER(AF3249,1/COUNTA($J$3:$J3249))-1)*360/28</f>
        <v>0.10870794921864459</v>
      </c>
    </row>
    <row r="3250" spans="20:33" x14ac:dyDescent="0.25">
      <c r="T3250" s="4">
        <f t="shared" si="520"/>
        <v>0.11244999999999999</v>
      </c>
      <c r="U3250" s="55">
        <f t="shared" si="521"/>
        <v>0</v>
      </c>
      <c r="V3250" s="55">
        <f t="shared" si="522"/>
        <v>0</v>
      </c>
      <c r="Y3250" s="55">
        <f t="shared" si="523"/>
        <v>0</v>
      </c>
      <c r="Z3250" s="55">
        <f t="shared" si="524"/>
        <v>0</v>
      </c>
      <c r="AA3250" s="55">
        <f t="shared" si="525"/>
        <v>9108916.2369551975</v>
      </c>
      <c r="AB3250" s="55">
        <f t="shared" si="526"/>
        <v>-9712254.5492930785</v>
      </c>
      <c r="AC3250" s="55">
        <f t="shared" si="527"/>
        <v>-603338.31233788095</v>
      </c>
      <c r="AD3250" s="55">
        <f t="shared" si="528"/>
        <v>0</v>
      </c>
      <c r="AE3250" s="14">
        <f t="shared" si="529"/>
        <v>1</v>
      </c>
      <c r="AF3250" s="14">
        <f>PRODUCT($AE$3:$AE3250)</f>
        <v>1.549318229084294</v>
      </c>
      <c r="AG3250" s="120">
        <f>(POWER(AF3250,1/COUNTA($J$3:$J3250))-1)*360/28</f>
        <v>0.10870794921864459</v>
      </c>
    </row>
    <row r="3251" spans="20:33" x14ac:dyDescent="0.25">
      <c r="T3251" s="4">
        <f t="shared" si="520"/>
        <v>0.11244999999999999</v>
      </c>
      <c r="U3251" s="55">
        <f t="shared" si="521"/>
        <v>0</v>
      </c>
      <c r="V3251" s="55">
        <f t="shared" si="522"/>
        <v>0</v>
      </c>
      <c r="Y3251" s="55">
        <f t="shared" si="523"/>
        <v>0</v>
      </c>
      <c r="Z3251" s="55">
        <f t="shared" si="524"/>
        <v>0</v>
      </c>
      <c r="AA3251" s="55">
        <f t="shared" si="525"/>
        <v>9108916.2369551975</v>
      </c>
      <c r="AB3251" s="55">
        <f t="shared" si="526"/>
        <v>-9712254.5492930785</v>
      </c>
      <c r="AC3251" s="55">
        <f t="shared" si="527"/>
        <v>-603338.31233788095</v>
      </c>
      <c r="AD3251" s="55">
        <f t="shared" si="528"/>
        <v>0</v>
      </c>
      <c r="AE3251" s="14">
        <f t="shared" si="529"/>
        <v>1</v>
      </c>
      <c r="AF3251" s="14">
        <f>PRODUCT($AE$3:$AE3251)</f>
        <v>1.549318229084294</v>
      </c>
      <c r="AG3251" s="120">
        <f>(POWER(AF3251,1/COUNTA($J$3:$J3251))-1)*360/28</f>
        <v>0.10870794921864459</v>
      </c>
    </row>
    <row r="3252" spans="20:33" x14ac:dyDescent="0.25">
      <c r="T3252" s="4">
        <f t="shared" si="520"/>
        <v>0.11244999999999999</v>
      </c>
      <c r="U3252" s="55">
        <f t="shared" si="521"/>
        <v>0</v>
      </c>
      <c r="V3252" s="55">
        <f t="shared" si="522"/>
        <v>0</v>
      </c>
      <c r="Y3252" s="55">
        <f t="shared" si="523"/>
        <v>0</v>
      </c>
      <c r="Z3252" s="55">
        <f t="shared" si="524"/>
        <v>0</v>
      </c>
      <c r="AA3252" s="55">
        <f t="shared" si="525"/>
        <v>9108916.2369551975</v>
      </c>
      <c r="AB3252" s="55">
        <f t="shared" si="526"/>
        <v>-9712254.5492930785</v>
      </c>
      <c r="AC3252" s="55">
        <f t="shared" si="527"/>
        <v>-603338.31233788095</v>
      </c>
      <c r="AD3252" s="55">
        <f t="shared" si="528"/>
        <v>0</v>
      </c>
      <c r="AE3252" s="14">
        <f t="shared" si="529"/>
        <v>1</v>
      </c>
      <c r="AF3252" s="14">
        <f>PRODUCT($AE$3:$AE3252)</f>
        <v>1.549318229084294</v>
      </c>
      <c r="AG3252" s="120">
        <f>(POWER(AF3252,1/COUNTA($J$3:$J3252))-1)*360/28</f>
        <v>0.10870794921864459</v>
      </c>
    </row>
    <row r="3253" spans="20:33" x14ac:dyDescent="0.25">
      <c r="T3253" s="4">
        <f t="shared" si="520"/>
        <v>0.11244999999999999</v>
      </c>
      <c r="U3253" s="55">
        <f t="shared" si="521"/>
        <v>0</v>
      </c>
      <c r="V3253" s="55">
        <f t="shared" si="522"/>
        <v>0</v>
      </c>
      <c r="Y3253" s="55">
        <f t="shared" si="523"/>
        <v>0</v>
      </c>
      <c r="Z3253" s="55">
        <f t="shared" si="524"/>
        <v>0</v>
      </c>
      <c r="AA3253" s="55">
        <f t="shared" si="525"/>
        <v>9108916.2369551975</v>
      </c>
      <c r="AB3253" s="55">
        <f t="shared" si="526"/>
        <v>-9712254.5492930785</v>
      </c>
      <c r="AC3253" s="55">
        <f t="shared" si="527"/>
        <v>-603338.31233788095</v>
      </c>
      <c r="AD3253" s="55">
        <f t="shared" si="528"/>
        <v>0</v>
      </c>
      <c r="AE3253" s="14">
        <f t="shared" si="529"/>
        <v>1</v>
      </c>
      <c r="AF3253" s="14">
        <f>PRODUCT($AE$3:$AE3253)</f>
        <v>1.549318229084294</v>
      </c>
      <c r="AG3253" s="120">
        <f>(POWER(AF3253,1/COUNTA($J$3:$J3253))-1)*360/28</f>
        <v>0.10870794921864459</v>
      </c>
    </row>
    <row r="3254" spans="20:33" x14ac:dyDescent="0.25">
      <c r="T3254" s="4">
        <f t="shared" si="520"/>
        <v>0.11244999999999999</v>
      </c>
      <c r="U3254" s="55">
        <f t="shared" si="521"/>
        <v>0</v>
      </c>
      <c r="V3254" s="55">
        <f t="shared" si="522"/>
        <v>0</v>
      </c>
      <c r="Y3254" s="55">
        <f t="shared" si="523"/>
        <v>0</v>
      </c>
      <c r="Z3254" s="55">
        <f t="shared" si="524"/>
        <v>0</v>
      </c>
      <c r="AA3254" s="55">
        <f t="shared" si="525"/>
        <v>9108916.2369551975</v>
      </c>
      <c r="AB3254" s="55">
        <f t="shared" si="526"/>
        <v>-9712254.5492930785</v>
      </c>
      <c r="AC3254" s="55">
        <f t="shared" si="527"/>
        <v>-603338.31233788095</v>
      </c>
      <c r="AD3254" s="55">
        <f t="shared" si="528"/>
        <v>0</v>
      </c>
      <c r="AE3254" s="14">
        <f t="shared" si="529"/>
        <v>1</v>
      </c>
      <c r="AF3254" s="14">
        <f>PRODUCT($AE$3:$AE3254)</f>
        <v>1.549318229084294</v>
      </c>
      <c r="AG3254" s="120">
        <f>(POWER(AF3254,1/COUNTA($J$3:$J3254))-1)*360/28</f>
        <v>0.10870794921864459</v>
      </c>
    </row>
    <row r="3255" spans="20:33" x14ac:dyDescent="0.25">
      <c r="T3255" s="4">
        <f t="shared" si="520"/>
        <v>0.11244999999999999</v>
      </c>
      <c r="U3255" s="55">
        <f t="shared" si="521"/>
        <v>0</v>
      </c>
      <c r="V3255" s="55">
        <f t="shared" si="522"/>
        <v>0</v>
      </c>
      <c r="Y3255" s="55">
        <f t="shared" si="523"/>
        <v>0</v>
      </c>
      <c r="Z3255" s="55">
        <f t="shared" si="524"/>
        <v>0</v>
      </c>
      <c r="AA3255" s="55">
        <f t="shared" si="525"/>
        <v>9108916.2369551975</v>
      </c>
      <c r="AB3255" s="55">
        <f t="shared" si="526"/>
        <v>-9712254.5492930785</v>
      </c>
      <c r="AC3255" s="55">
        <f t="shared" si="527"/>
        <v>-603338.31233788095</v>
      </c>
      <c r="AD3255" s="55">
        <f t="shared" si="528"/>
        <v>0</v>
      </c>
      <c r="AE3255" s="14">
        <f t="shared" si="529"/>
        <v>1</v>
      </c>
      <c r="AF3255" s="14">
        <f>PRODUCT($AE$3:$AE3255)</f>
        <v>1.549318229084294</v>
      </c>
      <c r="AG3255" s="120">
        <f>(POWER(AF3255,1/COUNTA($J$3:$J3255))-1)*360/28</f>
        <v>0.10870794921864459</v>
      </c>
    </row>
    <row r="3256" spans="20:33" x14ac:dyDescent="0.25">
      <c r="T3256" s="4">
        <f t="shared" ref="T3256:T3319" si="530">_xlfn.IFNA(INDEX($E$6:$E$24,MATCH($K3256,$C$6:$C$24,1))/100,$D$1/100)</f>
        <v>0.11244999999999999</v>
      </c>
      <c r="U3256" s="55">
        <f t="shared" si="521"/>
        <v>0</v>
      </c>
      <c r="V3256" s="55">
        <f t="shared" si="522"/>
        <v>0</v>
      </c>
      <c r="Y3256" s="55">
        <f t="shared" si="523"/>
        <v>0</v>
      </c>
      <c r="Z3256" s="55">
        <f t="shared" si="524"/>
        <v>0</v>
      </c>
      <c r="AA3256" s="55">
        <f t="shared" si="525"/>
        <v>9108916.2369551975</v>
      </c>
      <c r="AB3256" s="55">
        <f t="shared" si="526"/>
        <v>-9712254.5492930785</v>
      </c>
      <c r="AC3256" s="55">
        <f t="shared" si="527"/>
        <v>-603338.31233788095</v>
      </c>
      <c r="AD3256" s="55">
        <f t="shared" si="528"/>
        <v>0</v>
      </c>
      <c r="AE3256" s="14">
        <f t="shared" si="529"/>
        <v>1</v>
      </c>
      <c r="AF3256" s="14">
        <f>PRODUCT($AE$3:$AE3256)</f>
        <v>1.549318229084294</v>
      </c>
      <c r="AG3256" s="120">
        <f>(POWER(AF3256,1/COUNTA($J$3:$J3256))-1)*360/28</f>
        <v>0.10870794921864459</v>
      </c>
    </row>
    <row r="3257" spans="20:33" x14ac:dyDescent="0.25">
      <c r="T3257" s="4">
        <f t="shared" si="530"/>
        <v>0.11244999999999999</v>
      </c>
      <c r="U3257" s="55">
        <f t="shared" si="521"/>
        <v>0</v>
      </c>
      <c r="V3257" s="55">
        <f t="shared" si="522"/>
        <v>0</v>
      </c>
      <c r="Y3257" s="55">
        <f t="shared" si="523"/>
        <v>0</v>
      </c>
      <c r="Z3257" s="55">
        <f t="shared" si="524"/>
        <v>0</v>
      </c>
      <c r="AA3257" s="55">
        <f t="shared" si="525"/>
        <v>9108916.2369551975</v>
      </c>
      <c r="AB3257" s="55">
        <f t="shared" si="526"/>
        <v>-9712254.5492930785</v>
      </c>
      <c r="AC3257" s="55">
        <f t="shared" si="527"/>
        <v>-603338.31233788095</v>
      </c>
      <c r="AD3257" s="55">
        <f t="shared" si="528"/>
        <v>0</v>
      </c>
      <c r="AE3257" s="14">
        <f t="shared" si="529"/>
        <v>1</v>
      </c>
      <c r="AF3257" s="14">
        <f>PRODUCT($AE$3:$AE3257)</f>
        <v>1.549318229084294</v>
      </c>
      <c r="AG3257" s="120">
        <f>(POWER(AF3257,1/COUNTA($J$3:$J3257))-1)*360/28</f>
        <v>0.10870794921864459</v>
      </c>
    </row>
    <row r="3258" spans="20:33" x14ac:dyDescent="0.25">
      <c r="T3258" s="4">
        <f t="shared" si="530"/>
        <v>0.11244999999999999</v>
      </c>
      <c r="U3258" s="55">
        <f t="shared" si="521"/>
        <v>0</v>
      </c>
      <c r="V3258" s="55">
        <f t="shared" si="522"/>
        <v>0</v>
      </c>
      <c r="Y3258" s="55">
        <f t="shared" si="523"/>
        <v>0</v>
      </c>
      <c r="Z3258" s="55">
        <f t="shared" si="524"/>
        <v>0</v>
      </c>
      <c r="AA3258" s="55">
        <f t="shared" si="525"/>
        <v>9108916.2369551975</v>
      </c>
      <c r="AB3258" s="55">
        <f t="shared" si="526"/>
        <v>-9712254.5492930785</v>
      </c>
      <c r="AC3258" s="55">
        <f t="shared" si="527"/>
        <v>-603338.31233788095</v>
      </c>
      <c r="AD3258" s="55">
        <f t="shared" si="528"/>
        <v>0</v>
      </c>
      <c r="AE3258" s="14">
        <f t="shared" si="529"/>
        <v>1</v>
      </c>
      <c r="AF3258" s="14">
        <f>PRODUCT($AE$3:$AE3258)</f>
        <v>1.549318229084294</v>
      </c>
      <c r="AG3258" s="120">
        <f>(POWER(AF3258,1/COUNTA($J$3:$J3258))-1)*360/28</f>
        <v>0.10870794921864459</v>
      </c>
    </row>
    <row r="3259" spans="20:33" x14ac:dyDescent="0.25">
      <c r="T3259" s="4">
        <f t="shared" si="530"/>
        <v>0.11244999999999999</v>
      </c>
      <c r="U3259" s="55">
        <f t="shared" si="521"/>
        <v>0</v>
      </c>
      <c r="V3259" s="55">
        <f t="shared" si="522"/>
        <v>0</v>
      </c>
      <c r="Y3259" s="55">
        <f t="shared" si="523"/>
        <v>0</v>
      </c>
      <c r="Z3259" s="55">
        <f t="shared" si="524"/>
        <v>0</v>
      </c>
      <c r="AA3259" s="55">
        <f t="shared" si="525"/>
        <v>9108916.2369551975</v>
      </c>
      <c r="AB3259" s="55">
        <f t="shared" si="526"/>
        <v>-9712254.5492930785</v>
      </c>
      <c r="AC3259" s="55">
        <f t="shared" si="527"/>
        <v>-603338.31233788095</v>
      </c>
      <c r="AD3259" s="55">
        <f t="shared" si="528"/>
        <v>0</v>
      </c>
      <c r="AE3259" s="14">
        <f t="shared" si="529"/>
        <v>1</v>
      </c>
      <c r="AF3259" s="14">
        <f>PRODUCT($AE$3:$AE3259)</f>
        <v>1.549318229084294</v>
      </c>
      <c r="AG3259" s="120">
        <f>(POWER(AF3259,1/COUNTA($J$3:$J3259))-1)*360/28</f>
        <v>0.10870794921864459</v>
      </c>
    </row>
    <row r="3260" spans="20:33" x14ac:dyDescent="0.25">
      <c r="T3260" s="4">
        <f t="shared" si="530"/>
        <v>0.11244999999999999</v>
      </c>
      <c r="U3260" s="55">
        <f t="shared" si="521"/>
        <v>0</v>
      </c>
      <c r="V3260" s="55">
        <f t="shared" si="522"/>
        <v>0</v>
      </c>
      <c r="Y3260" s="55">
        <f t="shared" si="523"/>
        <v>0</v>
      </c>
      <c r="Z3260" s="55">
        <f t="shared" si="524"/>
        <v>0</v>
      </c>
      <c r="AA3260" s="55">
        <f t="shared" si="525"/>
        <v>9108916.2369551975</v>
      </c>
      <c r="AB3260" s="55">
        <f t="shared" si="526"/>
        <v>-9712254.5492930785</v>
      </c>
      <c r="AC3260" s="55">
        <f t="shared" si="527"/>
        <v>-603338.31233788095</v>
      </c>
      <c r="AD3260" s="55">
        <f t="shared" si="528"/>
        <v>0</v>
      </c>
      <c r="AE3260" s="14">
        <f t="shared" si="529"/>
        <v>1</v>
      </c>
      <c r="AF3260" s="14">
        <f>PRODUCT($AE$3:$AE3260)</f>
        <v>1.549318229084294</v>
      </c>
      <c r="AG3260" s="120">
        <f>(POWER(AF3260,1/COUNTA($J$3:$J3260))-1)*360/28</f>
        <v>0.10870794921864459</v>
      </c>
    </row>
    <row r="3261" spans="20:33" x14ac:dyDescent="0.25">
      <c r="T3261" s="4">
        <f t="shared" si="530"/>
        <v>0.11244999999999999</v>
      </c>
      <c r="U3261" s="55">
        <f t="shared" si="521"/>
        <v>0</v>
      </c>
      <c r="V3261" s="55">
        <f t="shared" si="522"/>
        <v>0</v>
      </c>
      <c r="Y3261" s="55">
        <f t="shared" si="523"/>
        <v>0</v>
      </c>
      <c r="Z3261" s="55">
        <f t="shared" si="524"/>
        <v>0</v>
      </c>
      <c r="AA3261" s="55">
        <f t="shared" si="525"/>
        <v>9108916.2369551975</v>
      </c>
      <c r="AB3261" s="55">
        <f t="shared" si="526"/>
        <v>-9712254.5492930785</v>
      </c>
      <c r="AC3261" s="55">
        <f t="shared" si="527"/>
        <v>-603338.31233788095</v>
      </c>
      <c r="AD3261" s="55">
        <f t="shared" si="528"/>
        <v>0</v>
      </c>
      <c r="AE3261" s="14">
        <f t="shared" si="529"/>
        <v>1</v>
      </c>
      <c r="AF3261" s="14">
        <f>PRODUCT($AE$3:$AE3261)</f>
        <v>1.549318229084294</v>
      </c>
      <c r="AG3261" s="120">
        <f>(POWER(AF3261,1/COUNTA($J$3:$J3261))-1)*360/28</f>
        <v>0.10870794921864459</v>
      </c>
    </row>
    <row r="3262" spans="20:33" x14ac:dyDescent="0.25">
      <c r="T3262" s="4">
        <f t="shared" si="530"/>
        <v>0.11244999999999999</v>
      </c>
      <c r="U3262" s="55">
        <f t="shared" si="521"/>
        <v>0</v>
      </c>
      <c r="V3262" s="55">
        <f t="shared" si="522"/>
        <v>0</v>
      </c>
      <c r="Y3262" s="55">
        <f t="shared" si="523"/>
        <v>0</v>
      </c>
      <c r="Z3262" s="55">
        <f t="shared" si="524"/>
        <v>0</v>
      </c>
      <c r="AA3262" s="55">
        <f t="shared" si="525"/>
        <v>9108916.2369551975</v>
      </c>
      <c r="AB3262" s="55">
        <f t="shared" si="526"/>
        <v>-9712254.5492930785</v>
      </c>
      <c r="AC3262" s="55">
        <f t="shared" si="527"/>
        <v>-603338.31233788095</v>
      </c>
      <c r="AD3262" s="55">
        <f t="shared" si="528"/>
        <v>0</v>
      </c>
      <c r="AE3262" s="14">
        <f t="shared" si="529"/>
        <v>1</v>
      </c>
      <c r="AF3262" s="14">
        <f>PRODUCT($AE$3:$AE3262)</f>
        <v>1.549318229084294</v>
      </c>
      <c r="AG3262" s="120">
        <f>(POWER(AF3262,1/COUNTA($J$3:$J3262))-1)*360/28</f>
        <v>0.10870794921864459</v>
      </c>
    </row>
    <row r="3263" spans="20:33" x14ac:dyDescent="0.25">
      <c r="T3263" s="4">
        <f t="shared" si="530"/>
        <v>0.11244999999999999</v>
      </c>
      <c r="U3263" s="55">
        <f t="shared" si="521"/>
        <v>0</v>
      </c>
      <c r="V3263" s="55">
        <f t="shared" si="522"/>
        <v>0</v>
      </c>
      <c r="Y3263" s="55">
        <f t="shared" si="523"/>
        <v>0</v>
      </c>
      <c r="Z3263" s="55">
        <f t="shared" si="524"/>
        <v>0</v>
      </c>
      <c r="AA3263" s="55">
        <f t="shared" si="525"/>
        <v>9108916.2369551975</v>
      </c>
      <c r="AB3263" s="55">
        <f t="shared" si="526"/>
        <v>-9712254.5492930785</v>
      </c>
      <c r="AC3263" s="55">
        <f t="shared" si="527"/>
        <v>-603338.31233788095</v>
      </c>
      <c r="AD3263" s="55">
        <f t="shared" si="528"/>
        <v>0</v>
      </c>
      <c r="AE3263" s="14">
        <f t="shared" si="529"/>
        <v>1</v>
      </c>
      <c r="AF3263" s="14">
        <f>PRODUCT($AE$3:$AE3263)</f>
        <v>1.549318229084294</v>
      </c>
      <c r="AG3263" s="120">
        <f>(POWER(AF3263,1/COUNTA($J$3:$J3263))-1)*360/28</f>
        <v>0.10870794921864459</v>
      </c>
    </row>
    <row r="3264" spans="20:33" x14ac:dyDescent="0.25">
      <c r="T3264" s="4">
        <f t="shared" si="530"/>
        <v>0.11244999999999999</v>
      </c>
      <c r="U3264" s="55">
        <f t="shared" si="521"/>
        <v>0</v>
      </c>
      <c r="V3264" s="55">
        <f t="shared" si="522"/>
        <v>0</v>
      </c>
      <c r="Y3264" s="55">
        <f t="shared" si="523"/>
        <v>0</v>
      </c>
      <c r="Z3264" s="55">
        <f t="shared" si="524"/>
        <v>0</v>
      </c>
      <c r="AA3264" s="55">
        <f t="shared" si="525"/>
        <v>9108916.2369551975</v>
      </c>
      <c r="AB3264" s="55">
        <f t="shared" si="526"/>
        <v>-9712254.5492930785</v>
      </c>
      <c r="AC3264" s="55">
        <f t="shared" si="527"/>
        <v>-603338.31233788095</v>
      </c>
      <c r="AD3264" s="55">
        <f t="shared" si="528"/>
        <v>0</v>
      </c>
      <c r="AE3264" s="14">
        <f t="shared" si="529"/>
        <v>1</v>
      </c>
      <c r="AF3264" s="14">
        <f>PRODUCT($AE$3:$AE3264)</f>
        <v>1.549318229084294</v>
      </c>
      <c r="AG3264" s="120">
        <f>(POWER(AF3264,1/COUNTA($J$3:$J3264))-1)*360/28</f>
        <v>0.10870794921864459</v>
      </c>
    </row>
    <row r="3265" spans="20:33" x14ac:dyDescent="0.25">
      <c r="T3265" s="4">
        <f t="shared" si="530"/>
        <v>0.11244999999999999</v>
      </c>
      <c r="U3265" s="55">
        <f t="shared" si="521"/>
        <v>0</v>
      </c>
      <c r="V3265" s="55">
        <f t="shared" si="522"/>
        <v>0</v>
      </c>
      <c r="Y3265" s="55">
        <f t="shared" si="523"/>
        <v>0</v>
      </c>
      <c r="Z3265" s="55">
        <f t="shared" si="524"/>
        <v>0</v>
      </c>
      <c r="AA3265" s="55">
        <f t="shared" si="525"/>
        <v>9108916.2369551975</v>
      </c>
      <c r="AB3265" s="55">
        <f t="shared" si="526"/>
        <v>-9712254.5492930785</v>
      </c>
      <c r="AC3265" s="55">
        <f t="shared" si="527"/>
        <v>-603338.31233788095</v>
      </c>
      <c r="AD3265" s="55">
        <f t="shared" si="528"/>
        <v>0</v>
      </c>
      <c r="AE3265" s="14">
        <f t="shared" si="529"/>
        <v>1</v>
      </c>
      <c r="AF3265" s="14">
        <f>PRODUCT($AE$3:$AE3265)</f>
        <v>1.549318229084294</v>
      </c>
      <c r="AG3265" s="120">
        <f>(POWER(AF3265,1/COUNTA($J$3:$J3265))-1)*360/28</f>
        <v>0.10870794921864459</v>
      </c>
    </row>
    <row r="3266" spans="20:33" x14ac:dyDescent="0.25">
      <c r="T3266" s="4">
        <f t="shared" si="530"/>
        <v>0.11244999999999999</v>
      </c>
      <c r="U3266" s="55">
        <f t="shared" si="521"/>
        <v>0</v>
      </c>
      <c r="V3266" s="55">
        <f t="shared" si="522"/>
        <v>0</v>
      </c>
      <c r="Y3266" s="55">
        <f t="shared" si="523"/>
        <v>0</v>
      </c>
      <c r="Z3266" s="55">
        <f t="shared" si="524"/>
        <v>0</v>
      </c>
      <c r="AA3266" s="55">
        <f t="shared" si="525"/>
        <v>9108916.2369551975</v>
      </c>
      <c r="AB3266" s="55">
        <f t="shared" si="526"/>
        <v>-9712254.5492930785</v>
      </c>
      <c r="AC3266" s="55">
        <f t="shared" si="527"/>
        <v>-603338.31233788095</v>
      </c>
      <c r="AD3266" s="55">
        <f t="shared" si="528"/>
        <v>0</v>
      </c>
      <c r="AE3266" s="14">
        <f t="shared" si="529"/>
        <v>1</v>
      </c>
      <c r="AF3266" s="14">
        <f>PRODUCT($AE$3:$AE3266)</f>
        <v>1.549318229084294</v>
      </c>
      <c r="AG3266" s="120">
        <f>(POWER(AF3266,1/COUNTA($J$3:$J3266))-1)*360/28</f>
        <v>0.10870794921864459</v>
      </c>
    </row>
    <row r="3267" spans="20:33" x14ac:dyDescent="0.25">
      <c r="T3267" s="4">
        <f t="shared" si="530"/>
        <v>0.11244999999999999</v>
      </c>
      <c r="U3267" s="55">
        <f t="shared" si="521"/>
        <v>0</v>
      </c>
      <c r="V3267" s="55">
        <f t="shared" si="522"/>
        <v>0</v>
      </c>
      <c r="Y3267" s="55">
        <f t="shared" si="523"/>
        <v>0</v>
      </c>
      <c r="Z3267" s="55">
        <f t="shared" si="524"/>
        <v>0</v>
      </c>
      <c r="AA3267" s="55">
        <f t="shared" si="525"/>
        <v>9108916.2369551975</v>
      </c>
      <c r="AB3267" s="55">
        <f t="shared" si="526"/>
        <v>-9712254.5492930785</v>
      </c>
      <c r="AC3267" s="55">
        <f t="shared" si="527"/>
        <v>-603338.31233788095</v>
      </c>
      <c r="AD3267" s="55">
        <f t="shared" si="528"/>
        <v>0</v>
      </c>
      <c r="AE3267" s="14">
        <f t="shared" si="529"/>
        <v>1</v>
      </c>
      <c r="AF3267" s="14">
        <f>PRODUCT($AE$3:$AE3267)</f>
        <v>1.549318229084294</v>
      </c>
      <c r="AG3267" s="120">
        <f>(POWER(AF3267,1/COUNTA($J$3:$J3267))-1)*360/28</f>
        <v>0.10870794921864459</v>
      </c>
    </row>
    <row r="3268" spans="20:33" x14ac:dyDescent="0.25">
      <c r="T3268" s="4">
        <f t="shared" si="530"/>
        <v>0.11244999999999999</v>
      </c>
      <c r="U3268" s="55">
        <f t="shared" si="521"/>
        <v>0</v>
      </c>
      <c r="V3268" s="55">
        <f t="shared" si="522"/>
        <v>0</v>
      </c>
      <c r="Y3268" s="55">
        <f t="shared" si="523"/>
        <v>0</v>
      </c>
      <c r="Z3268" s="55">
        <f t="shared" si="524"/>
        <v>0</v>
      </c>
      <c r="AA3268" s="55">
        <f t="shared" si="525"/>
        <v>9108916.2369551975</v>
      </c>
      <c r="AB3268" s="55">
        <f t="shared" si="526"/>
        <v>-9712254.5492930785</v>
      </c>
      <c r="AC3268" s="55">
        <f t="shared" si="527"/>
        <v>-603338.31233788095</v>
      </c>
      <c r="AD3268" s="55">
        <f t="shared" si="528"/>
        <v>0</v>
      </c>
      <c r="AE3268" s="14">
        <f t="shared" si="529"/>
        <v>1</v>
      </c>
      <c r="AF3268" s="14">
        <f>PRODUCT($AE$3:$AE3268)</f>
        <v>1.549318229084294</v>
      </c>
      <c r="AG3268" s="120">
        <f>(POWER(AF3268,1/COUNTA($J$3:$J3268))-1)*360/28</f>
        <v>0.10870794921864459</v>
      </c>
    </row>
    <row r="3269" spans="20:33" x14ac:dyDescent="0.25">
      <c r="T3269" s="4">
        <f t="shared" si="530"/>
        <v>0.11244999999999999</v>
      </c>
      <c r="U3269" s="55">
        <f t="shared" si="521"/>
        <v>0</v>
      </c>
      <c r="V3269" s="55">
        <f t="shared" si="522"/>
        <v>0</v>
      </c>
      <c r="Y3269" s="55">
        <f t="shared" si="523"/>
        <v>0</v>
      </c>
      <c r="Z3269" s="55">
        <f t="shared" si="524"/>
        <v>0</v>
      </c>
      <c r="AA3269" s="55">
        <f t="shared" si="525"/>
        <v>9108916.2369551975</v>
      </c>
      <c r="AB3269" s="55">
        <f t="shared" si="526"/>
        <v>-9712254.5492930785</v>
      </c>
      <c r="AC3269" s="55">
        <f t="shared" si="527"/>
        <v>-603338.31233788095</v>
      </c>
      <c r="AD3269" s="55">
        <f t="shared" si="528"/>
        <v>0</v>
      </c>
      <c r="AE3269" s="14">
        <f t="shared" si="529"/>
        <v>1</v>
      </c>
      <c r="AF3269" s="14">
        <f>PRODUCT($AE$3:$AE3269)</f>
        <v>1.549318229084294</v>
      </c>
      <c r="AG3269" s="120">
        <f>(POWER(AF3269,1/COUNTA($J$3:$J3269))-1)*360/28</f>
        <v>0.10870794921864459</v>
      </c>
    </row>
    <row r="3270" spans="20:33" x14ac:dyDescent="0.25">
      <c r="T3270" s="4">
        <f t="shared" si="530"/>
        <v>0.11244999999999999</v>
      </c>
      <c r="U3270" s="55">
        <f t="shared" si="521"/>
        <v>0</v>
      </c>
      <c r="V3270" s="55">
        <f t="shared" si="522"/>
        <v>0</v>
      </c>
      <c r="Y3270" s="55">
        <f t="shared" si="523"/>
        <v>0</v>
      </c>
      <c r="Z3270" s="55">
        <f t="shared" si="524"/>
        <v>0</v>
      </c>
      <c r="AA3270" s="55">
        <f t="shared" si="525"/>
        <v>9108916.2369551975</v>
      </c>
      <c r="AB3270" s="55">
        <f t="shared" si="526"/>
        <v>-9712254.5492930785</v>
      </c>
      <c r="AC3270" s="55">
        <f t="shared" si="527"/>
        <v>-603338.31233788095</v>
      </c>
      <c r="AD3270" s="55">
        <f t="shared" si="528"/>
        <v>0</v>
      </c>
      <c r="AE3270" s="14">
        <f t="shared" si="529"/>
        <v>1</v>
      </c>
      <c r="AF3270" s="14">
        <f>PRODUCT($AE$3:$AE3270)</f>
        <v>1.549318229084294</v>
      </c>
      <c r="AG3270" s="120">
        <f>(POWER(AF3270,1/COUNTA($J$3:$J3270))-1)*360/28</f>
        <v>0.10870794921864459</v>
      </c>
    </row>
    <row r="3271" spans="20:33" x14ac:dyDescent="0.25">
      <c r="T3271" s="4">
        <f t="shared" si="530"/>
        <v>0.11244999999999999</v>
      </c>
      <c r="U3271" s="55">
        <f t="shared" si="521"/>
        <v>0</v>
      </c>
      <c r="V3271" s="55">
        <f t="shared" si="522"/>
        <v>0</v>
      </c>
      <c r="Y3271" s="55">
        <f t="shared" si="523"/>
        <v>0</v>
      </c>
      <c r="Z3271" s="55">
        <f t="shared" si="524"/>
        <v>0</v>
      </c>
      <c r="AA3271" s="55">
        <f t="shared" si="525"/>
        <v>9108916.2369551975</v>
      </c>
      <c r="AB3271" s="55">
        <f t="shared" si="526"/>
        <v>-9712254.5492930785</v>
      </c>
      <c r="AC3271" s="55">
        <f t="shared" si="527"/>
        <v>-603338.31233788095</v>
      </c>
      <c r="AD3271" s="55">
        <f t="shared" si="528"/>
        <v>0</v>
      </c>
      <c r="AE3271" s="14">
        <f t="shared" si="529"/>
        <v>1</v>
      </c>
      <c r="AF3271" s="14">
        <f>PRODUCT($AE$3:$AE3271)</f>
        <v>1.549318229084294</v>
      </c>
      <c r="AG3271" s="120">
        <f>(POWER(AF3271,1/COUNTA($J$3:$J3271))-1)*360/28</f>
        <v>0.10870794921864459</v>
      </c>
    </row>
    <row r="3272" spans="20:33" x14ac:dyDescent="0.25">
      <c r="T3272" s="4">
        <f t="shared" si="530"/>
        <v>0.11244999999999999</v>
      </c>
      <c r="U3272" s="55">
        <f t="shared" si="521"/>
        <v>0</v>
      </c>
      <c r="V3272" s="55">
        <f t="shared" si="522"/>
        <v>0</v>
      </c>
      <c r="Y3272" s="55">
        <f t="shared" si="523"/>
        <v>0</v>
      </c>
      <c r="Z3272" s="55">
        <f t="shared" si="524"/>
        <v>0</v>
      </c>
      <c r="AA3272" s="55">
        <f t="shared" si="525"/>
        <v>9108916.2369551975</v>
      </c>
      <c r="AB3272" s="55">
        <f t="shared" si="526"/>
        <v>-9712254.5492930785</v>
      </c>
      <c r="AC3272" s="55">
        <f t="shared" si="527"/>
        <v>-603338.31233788095</v>
      </c>
      <c r="AD3272" s="55">
        <f t="shared" si="528"/>
        <v>0</v>
      </c>
      <c r="AE3272" s="14">
        <f t="shared" si="529"/>
        <v>1</v>
      </c>
      <c r="AF3272" s="14">
        <f>PRODUCT($AE$3:$AE3272)</f>
        <v>1.549318229084294</v>
      </c>
      <c r="AG3272" s="120">
        <f>(POWER(AF3272,1/COUNTA($J$3:$J3272))-1)*360/28</f>
        <v>0.10870794921864459</v>
      </c>
    </row>
    <row r="3273" spans="20:33" x14ac:dyDescent="0.25">
      <c r="T3273" s="4">
        <f t="shared" si="530"/>
        <v>0.11244999999999999</v>
      </c>
      <c r="U3273" s="55">
        <f t="shared" si="521"/>
        <v>0</v>
      </c>
      <c r="V3273" s="55">
        <f t="shared" si="522"/>
        <v>0</v>
      </c>
      <c r="Y3273" s="55">
        <f t="shared" si="523"/>
        <v>0</v>
      </c>
      <c r="Z3273" s="55">
        <f t="shared" si="524"/>
        <v>0</v>
      </c>
      <c r="AA3273" s="55">
        <f t="shared" si="525"/>
        <v>9108916.2369551975</v>
      </c>
      <c r="AB3273" s="55">
        <f t="shared" si="526"/>
        <v>-9712254.5492930785</v>
      </c>
      <c r="AC3273" s="55">
        <f t="shared" si="527"/>
        <v>-603338.31233788095</v>
      </c>
      <c r="AD3273" s="55">
        <f t="shared" si="528"/>
        <v>0</v>
      </c>
      <c r="AE3273" s="14">
        <f t="shared" si="529"/>
        <v>1</v>
      </c>
      <c r="AF3273" s="14">
        <f>PRODUCT($AE$3:$AE3273)</f>
        <v>1.549318229084294</v>
      </c>
      <c r="AG3273" s="120">
        <f>(POWER(AF3273,1/COUNTA($J$3:$J3273))-1)*360/28</f>
        <v>0.10870794921864459</v>
      </c>
    </row>
    <row r="3274" spans="20:33" x14ac:dyDescent="0.25">
      <c r="T3274" s="4">
        <f t="shared" si="530"/>
        <v>0.11244999999999999</v>
      </c>
      <c r="U3274" s="55">
        <f t="shared" si="521"/>
        <v>0</v>
      </c>
      <c r="V3274" s="55">
        <f t="shared" si="522"/>
        <v>0</v>
      </c>
      <c r="Y3274" s="55">
        <f t="shared" si="523"/>
        <v>0</v>
      </c>
      <c r="Z3274" s="55">
        <f t="shared" si="524"/>
        <v>0</v>
      </c>
      <c r="AA3274" s="55">
        <f t="shared" si="525"/>
        <v>9108916.2369551975</v>
      </c>
      <c r="AB3274" s="55">
        <f t="shared" si="526"/>
        <v>-9712254.5492930785</v>
      </c>
      <c r="AC3274" s="55">
        <f t="shared" si="527"/>
        <v>-603338.31233788095</v>
      </c>
      <c r="AD3274" s="55">
        <f t="shared" si="528"/>
        <v>0</v>
      </c>
      <c r="AE3274" s="14">
        <f t="shared" si="529"/>
        <v>1</v>
      </c>
      <c r="AF3274" s="14">
        <f>PRODUCT($AE$3:$AE3274)</f>
        <v>1.549318229084294</v>
      </c>
      <c r="AG3274" s="120">
        <f>(POWER(AF3274,1/COUNTA($J$3:$J3274))-1)*360/28</f>
        <v>0.10870794921864459</v>
      </c>
    </row>
    <row r="3275" spans="20:33" x14ac:dyDescent="0.25">
      <c r="T3275" s="4">
        <f t="shared" si="530"/>
        <v>0.11244999999999999</v>
      </c>
      <c r="U3275" s="55">
        <f t="shared" si="521"/>
        <v>0</v>
      </c>
      <c r="V3275" s="55">
        <f t="shared" si="522"/>
        <v>0</v>
      </c>
      <c r="Y3275" s="55">
        <f t="shared" si="523"/>
        <v>0</v>
      </c>
      <c r="Z3275" s="55">
        <f t="shared" si="524"/>
        <v>0</v>
      </c>
      <c r="AA3275" s="55">
        <f t="shared" si="525"/>
        <v>9108916.2369551975</v>
      </c>
      <c r="AB3275" s="55">
        <f t="shared" si="526"/>
        <v>-9712254.5492930785</v>
      </c>
      <c r="AC3275" s="55">
        <f t="shared" si="527"/>
        <v>-603338.31233788095</v>
      </c>
      <c r="AD3275" s="55">
        <f t="shared" si="528"/>
        <v>0</v>
      </c>
      <c r="AE3275" s="14">
        <f t="shared" si="529"/>
        <v>1</v>
      </c>
      <c r="AF3275" s="14">
        <f>PRODUCT($AE$3:$AE3275)</f>
        <v>1.549318229084294</v>
      </c>
      <c r="AG3275" s="120">
        <f>(POWER(AF3275,1/COUNTA($J$3:$J3275))-1)*360/28</f>
        <v>0.10870794921864459</v>
      </c>
    </row>
    <row r="3276" spans="20:33" x14ac:dyDescent="0.25">
      <c r="T3276" s="4">
        <f t="shared" si="530"/>
        <v>0.11244999999999999</v>
      </c>
      <c r="U3276" s="55">
        <f t="shared" si="521"/>
        <v>0</v>
      </c>
      <c r="V3276" s="55">
        <f t="shared" si="522"/>
        <v>0</v>
      </c>
      <c r="Y3276" s="55">
        <f t="shared" si="523"/>
        <v>0</v>
      </c>
      <c r="Z3276" s="55">
        <f t="shared" si="524"/>
        <v>0</v>
      </c>
      <c r="AA3276" s="55">
        <f t="shared" si="525"/>
        <v>9108916.2369551975</v>
      </c>
      <c r="AB3276" s="55">
        <f t="shared" si="526"/>
        <v>-9712254.5492930785</v>
      </c>
      <c r="AC3276" s="55">
        <f t="shared" si="527"/>
        <v>-603338.31233788095</v>
      </c>
      <c r="AD3276" s="55">
        <f t="shared" si="528"/>
        <v>0</v>
      </c>
      <c r="AE3276" s="14">
        <f t="shared" si="529"/>
        <v>1</v>
      </c>
      <c r="AF3276" s="14">
        <f>PRODUCT($AE$3:$AE3276)</f>
        <v>1.549318229084294</v>
      </c>
      <c r="AG3276" s="120">
        <f>(POWER(AF3276,1/COUNTA($J$3:$J3276))-1)*360/28</f>
        <v>0.10870794921864459</v>
      </c>
    </row>
    <row r="3277" spans="20:33" x14ac:dyDescent="0.25">
      <c r="T3277" s="4">
        <f t="shared" si="530"/>
        <v>0.11244999999999999</v>
      </c>
      <c r="U3277" s="55">
        <f t="shared" si="521"/>
        <v>0</v>
      </c>
      <c r="V3277" s="55">
        <f t="shared" si="522"/>
        <v>0</v>
      </c>
      <c r="Y3277" s="55">
        <f t="shared" si="523"/>
        <v>0</v>
      </c>
      <c r="Z3277" s="55">
        <f t="shared" si="524"/>
        <v>0</v>
      </c>
      <c r="AA3277" s="55">
        <f t="shared" si="525"/>
        <v>9108916.2369551975</v>
      </c>
      <c r="AB3277" s="55">
        <f t="shared" si="526"/>
        <v>-9712254.5492930785</v>
      </c>
      <c r="AC3277" s="55">
        <f t="shared" si="527"/>
        <v>-603338.31233788095</v>
      </c>
      <c r="AD3277" s="55">
        <f t="shared" si="528"/>
        <v>0</v>
      </c>
      <c r="AE3277" s="14">
        <f t="shared" si="529"/>
        <v>1</v>
      </c>
      <c r="AF3277" s="14">
        <f>PRODUCT($AE$3:$AE3277)</f>
        <v>1.549318229084294</v>
      </c>
      <c r="AG3277" s="120">
        <f>(POWER(AF3277,1/COUNTA($J$3:$J3277))-1)*360/28</f>
        <v>0.10870794921864459</v>
      </c>
    </row>
    <row r="3278" spans="20:33" x14ac:dyDescent="0.25">
      <c r="T3278" s="4">
        <f t="shared" si="530"/>
        <v>0.11244999999999999</v>
      </c>
      <c r="U3278" s="55">
        <f t="shared" si="521"/>
        <v>0</v>
      </c>
      <c r="V3278" s="55">
        <f t="shared" si="522"/>
        <v>0</v>
      </c>
      <c r="Y3278" s="55">
        <f t="shared" si="523"/>
        <v>0</v>
      </c>
      <c r="Z3278" s="55">
        <f t="shared" si="524"/>
        <v>0</v>
      </c>
      <c r="AA3278" s="55">
        <f t="shared" si="525"/>
        <v>9108916.2369551975</v>
      </c>
      <c r="AB3278" s="55">
        <f t="shared" si="526"/>
        <v>-9712254.5492930785</v>
      </c>
      <c r="AC3278" s="55">
        <f t="shared" si="527"/>
        <v>-603338.31233788095</v>
      </c>
      <c r="AD3278" s="55">
        <f t="shared" si="528"/>
        <v>0</v>
      </c>
      <c r="AE3278" s="14">
        <f t="shared" si="529"/>
        <v>1</v>
      </c>
      <c r="AF3278" s="14">
        <f>PRODUCT($AE$3:$AE3278)</f>
        <v>1.549318229084294</v>
      </c>
      <c r="AG3278" s="120">
        <f>(POWER(AF3278,1/COUNTA($J$3:$J3278))-1)*360/28</f>
        <v>0.10870794921864459</v>
      </c>
    </row>
    <row r="3279" spans="20:33" x14ac:dyDescent="0.25">
      <c r="T3279" s="4">
        <f t="shared" si="530"/>
        <v>0.11244999999999999</v>
      </c>
      <c r="U3279" s="55">
        <f t="shared" si="521"/>
        <v>0</v>
      </c>
      <c r="V3279" s="55">
        <f t="shared" si="522"/>
        <v>0</v>
      </c>
      <c r="Y3279" s="55">
        <f t="shared" si="523"/>
        <v>0</v>
      </c>
      <c r="Z3279" s="55">
        <f t="shared" si="524"/>
        <v>0</v>
      </c>
      <c r="AA3279" s="55">
        <f t="shared" si="525"/>
        <v>9108916.2369551975</v>
      </c>
      <c r="AB3279" s="55">
        <f t="shared" si="526"/>
        <v>-9712254.5492930785</v>
      </c>
      <c r="AC3279" s="55">
        <f t="shared" si="527"/>
        <v>-603338.31233788095</v>
      </c>
      <c r="AD3279" s="55">
        <f t="shared" si="528"/>
        <v>0</v>
      </c>
      <c r="AE3279" s="14">
        <f t="shared" si="529"/>
        <v>1</v>
      </c>
      <c r="AF3279" s="14">
        <f>PRODUCT($AE$3:$AE3279)</f>
        <v>1.549318229084294</v>
      </c>
      <c r="AG3279" s="120">
        <f>(POWER(AF3279,1/COUNTA($J$3:$J3279))-1)*360/28</f>
        <v>0.10870794921864459</v>
      </c>
    </row>
    <row r="3280" spans="20:33" x14ac:dyDescent="0.25">
      <c r="T3280" s="4">
        <f t="shared" si="530"/>
        <v>0.11244999999999999</v>
      </c>
      <c r="U3280" s="55">
        <f t="shared" si="521"/>
        <v>0</v>
      </c>
      <c r="V3280" s="55">
        <f t="shared" si="522"/>
        <v>0</v>
      </c>
      <c r="Y3280" s="55">
        <f t="shared" si="523"/>
        <v>0</v>
      </c>
      <c r="Z3280" s="55">
        <f t="shared" si="524"/>
        <v>0</v>
      </c>
      <c r="AA3280" s="55">
        <f t="shared" si="525"/>
        <v>9108916.2369551975</v>
      </c>
      <c r="AB3280" s="55">
        <f t="shared" si="526"/>
        <v>-9712254.5492930785</v>
      </c>
      <c r="AC3280" s="55">
        <f t="shared" si="527"/>
        <v>-603338.31233788095</v>
      </c>
      <c r="AD3280" s="55">
        <f t="shared" si="528"/>
        <v>0</v>
      </c>
      <c r="AE3280" s="14">
        <f t="shared" si="529"/>
        <v>1</v>
      </c>
      <c r="AF3280" s="14">
        <f>PRODUCT($AE$3:$AE3280)</f>
        <v>1.549318229084294</v>
      </c>
      <c r="AG3280" s="120">
        <f>(POWER(AF3280,1/COUNTA($J$3:$J3280))-1)*360/28</f>
        <v>0.10870794921864459</v>
      </c>
    </row>
    <row r="3281" spans="20:33" x14ac:dyDescent="0.25">
      <c r="T3281" s="4">
        <f t="shared" si="530"/>
        <v>0.11244999999999999</v>
      </c>
      <c r="U3281" s="55">
        <f t="shared" si="521"/>
        <v>0</v>
      </c>
      <c r="V3281" s="55">
        <f t="shared" si="522"/>
        <v>0</v>
      </c>
      <c r="Y3281" s="55">
        <f t="shared" si="523"/>
        <v>0</v>
      </c>
      <c r="Z3281" s="55">
        <f t="shared" si="524"/>
        <v>0</v>
      </c>
      <c r="AA3281" s="55">
        <f t="shared" si="525"/>
        <v>9108916.2369551975</v>
      </c>
      <c r="AB3281" s="55">
        <f t="shared" si="526"/>
        <v>-9712254.5492930785</v>
      </c>
      <c r="AC3281" s="55">
        <f t="shared" si="527"/>
        <v>-603338.31233788095</v>
      </c>
      <c r="AD3281" s="55">
        <f t="shared" si="528"/>
        <v>0</v>
      </c>
      <c r="AE3281" s="14">
        <f t="shared" si="529"/>
        <v>1</v>
      </c>
      <c r="AF3281" s="14">
        <f>PRODUCT($AE$3:$AE3281)</f>
        <v>1.549318229084294</v>
      </c>
      <c r="AG3281" s="120">
        <f>(POWER(AF3281,1/COUNTA($J$3:$J3281))-1)*360/28</f>
        <v>0.10870794921864459</v>
      </c>
    </row>
    <row r="3282" spans="20:33" x14ac:dyDescent="0.25">
      <c r="T3282" s="4">
        <f t="shared" si="530"/>
        <v>0.11244999999999999</v>
      </c>
      <c r="U3282" s="55">
        <f t="shared" si="521"/>
        <v>0</v>
      </c>
      <c r="V3282" s="55">
        <f t="shared" si="522"/>
        <v>0</v>
      </c>
      <c r="Y3282" s="55">
        <f t="shared" si="523"/>
        <v>0</v>
      </c>
      <c r="Z3282" s="55">
        <f t="shared" si="524"/>
        <v>0</v>
      </c>
      <c r="AA3282" s="55">
        <f t="shared" si="525"/>
        <v>9108916.2369551975</v>
      </c>
      <c r="AB3282" s="55">
        <f t="shared" si="526"/>
        <v>-9712254.5492930785</v>
      </c>
      <c r="AC3282" s="55">
        <f t="shared" si="527"/>
        <v>-603338.31233788095</v>
      </c>
      <c r="AD3282" s="55">
        <f t="shared" si="528"/>
        <v>0</v>
      </c>
      <c r="AE3282" s="14">
        <f t="shared" si="529"/>
        <v>1</v>
      </c>
      <c r="AF3282" s="14">
        <f>PRODUCT($AE$3:$AE3282)</f>
        <v>1.549318229084294</v>
      </c>
      <c r="AG3282" s="120">
        <f>(POWER(AF3282,1/COUNTA($J$3:$J3282))-1)*360/28</f>
        <v>0.10870794921864459</v>
      </c>
    </row>
    <row r="3283" spans="20:33" x14ac:dyDescent="0.25">
      <c r="T3283" s="4">
        <f t="shared" si="530"/>
        <v>0.11244999999999999</v>
      </c>
      <c r="U3283" s="55">
        <f t="shared" si="521"/>
        <v>0</v>
      </c>
      <c r="V3283" s="55">
        <f t="shared" si="522"/>
        <v>0</v>
      </c>
      <c r="Y3283" s="55">
        <f t="shared" si="523"/>
        <v>0</v>
      </c>
      <c r="Z3283" s="55">
        <f t="shared" si="524"/>
        <v>0</v>
      </c>
      <c r="AA3283" s="55">
        <f t="shared" si="525"/>
        <v>9108916.2369551975</v>
      </c>
      <c r="AB3283" s="55">
        <f t="shared" si="526"/>
        <v>-9712254.5492930785</v>
      </c>
      <c r="AC3283" s="55">
        <f t="shared" si="527"/>
        <v>-603338.31233788095</v>
      </c>
      <c r="AD3283" s="55">
        <f t="shared" si="528"/>
        <v>0</v>
      </c>
      <c r="AE3283" s="14">
        <f t="shared" si="529"/>
        <v>1</v>
      </c>
      <c r="AF3283" s="14">
        <f>PRODUCT($AE$3:$AE3283)</f>
        <v>1.549318229084294</v>
      </c>
      <c r="AG3283" s="120">
        <f>(POWER(AF3283,1/COUNTA($J$3:$J3283))-1)*360/28</f>
        <v>0.10870794921864459</v>
      </c>
    </row>
    <row r="3284" spans="20:33" x14ac:dyDescent="0.25">
      <c r="T3284" s="4">
        <f t="shared" si="530"/>
        <v>0.11244999999999999</v>
      </c>
      <c r="U3284" s="55">
        <f t="shared" si="521"/>
        <v>0</v>
      </c>
      <c r="V3284" s="55">
        <f t="shared" si="522"/>
        <v>0</v>
      </c>
      <c r="Y3284" s="55">
        <f t="shared" si="523"/>
        <v>0</v>
      </c>
      <c r="Z3284" s="55">
        <f t="shared" si="524"/>
        <v>0</v>
      </c>
      <c r="AA3284" s="55">
        <f t="shared" si="525"/>
        <v>9108916.2369551975</v>
      </c>
      <c r="AB3284" s="55">
        <f t="shared" si="526"/>
        <v>-9712254.5492930785</v>
      </c>
      <c r="AC3284" s="55">
        <f t="shared" si="527"/>
        <v>-603338.31233788095</v>
      </c>
      <c r="AD3284" s="55">
        <f t="shared" si="528"/>
        <v>0</v>
      </c>
      <c r="AE3284" s="14">
        <f t="shared" si="529"/>
        <v>1</v>
      </c>
      <c r="AF3284" s="14">
        <f>PRODUCT($AE$3:$AE3284)</f>
        <v>1.549318229084294</v>
      </c>
      <c r="AG3284" s="120">
        <f>(POWER(AF3284,1/COUNTA($J$3:$J3284))-1)*360/28</f>
        <v>0.10870794921864459</v>
      </c>
    </row>
    <row r="3285" spans="20:33" x14ac:dyDescent="0.25">
      <c r="T3285" s="4">
        <f t="shared" si="530"/>
        <v>0.11244999999999999</v>
      </c>
      <c r="U3285" s="55">
        <f t="shared" si="521"/>
        <v>0</v>
      </c>
      <c r="V3285" s="55">
        <f t="shared" si="522"/>
        <v>0</v>
      </c>
      <c r="Y3285" s="55">
        <f t="shared" si="523"/>
        <v>0</v>
      </c>
      <c r="Z3285" s="55">
        <f t="shared" si="524"/>
        <v>0</v>
      </c>
      <c r="AA3285" s="55">
        <f t="shared" si="525"/>
        <v>9108916.2369551975</v>
      </c>
      <c r="AB3285" s="55">
        <f t="shared" si="526"/>
        <v>-9712254.5492930785</v>
      </c>
      <c r="AC3285" s="55">
        <f t="shared" si="527"/>
        <v>-603338.31233788095</v>
      </c>
      <c r="AD3285" s="55">
        <f t="shared" si="528"/>
        <v>0</v>
      </c>
      <c r="AE3285" s="14">
        <f t="shared" si="529"/>
        <v>1</v>
      </c>
      <c r="AF3285" s="14">
        <f>PRODUCT($AE$3:$AE3285)</f>
        <v>1.549318229084294</v>
      </c>
      <c r="AG3285" s="120">
        <f>(POWER(AF3285,1/COUNTA($J$3:$J3285))-1)*360/28</f>
        <v>0.10870794921864459</v>
      </c>
    </row>
    <row r="3286" spans="20:33" x14ac:dyDescent="0.25">
      <c r="T3286" s="4">
        <f t="shared" si="530"/>
        <v>0.11244999999999999</v>
      </c>
      <c r="U3286" s="55">
        <f t="shared" si="521"/>
        <v>0</v>
      </c>
      <c r="V3286" s="55">
        <f t="shared" si="522"/>
        <v>0</v>
      </c>
      <c r="Y3286" s="55">
        <f t="shared" si="523"/>
        <v>0</v>
      </c>
      <c r="Z3286" s="55">
        <f t="shared" si="524"/>
        <v>0</v>
      </c>
      <c r="AA3286" s="55">
        <f t="shared" si="525"/>
        <v>9108916.2369551975</v>
      </c>
      <c r="AB3286" s="55">
        <f t="shared" si="526"/>
        <v>-9712254.5492930785</v>
      </c>
      <c r="AC3286" s="55">
        <f t="shared" si="527"/>
        <v>-603338.31233788095</v>
      </c>
      <c r="AD3286" s="55">
        <f t="shared" si="528"/>
        <v>0</v>
      </c>
      <c r="AE3286" s="14">
        <f t="shared" si="529"/>
        <v>1</v>
      </c>
      <c r="AF3286" s="14">
        <f>PRODUCT($AE$3:$AE3286)</f>
        <v>1.549318229084294</v>
      </c>
      <c r="AG3286" s="120">
        <f>(POWER(AF3286,1/COUNTA($J$3:$J3286))-1)*360/28</f>
        <v>0.10870794921864459</v>
      </c>
    </row>
    <row r="3287" spans="20:33" x14ac:dyDescent="0.25">
      <c r="T3287" s="4">
        <f t="shared" si="530"/>
        <v>0.11244999999999999</v>
      </c>
      <c r="U3287" s="55">
        <f t="shared" si="521"/>
        <v>0</v>
      </c>
      <c r="V3287" s="55">
        <f t="shared" si="522"/>
        <v>0</v>
      </c>
      <c r="Y3287" s="55">
        <f t="shared" si="523"/>
        <v>0</v>
      </c>
      <c r="Z3287" s="55">
        <f t="shared" si="524"/>
        <v>0</v>
      </c>
      <c r="AA3287" s="55">
        <f t="shared" si="525"/>
        <v>9108916.2369551975</v>
      </c>
      <c r="AB3287" s="55">
        <f t="shared" si="526"/>
        <v>-9712254.5492930785</v>
      </c>
      <c r="AC3287" s="55">
        <f t="shared" si="527"/>
        <v>-603338.31233788095</v>
      </c>
      <c r="AD3287" s="55">
        <f t="shared" si="528"/>
        <v>0</v>
      </c>
      <c r="AE3287" s="14">
        <f t="shared" si="529"/>
        <v>1</v>
      </c>
      <c r="AF3287" s="14">
        <f>PRODUCT($AE$3:$AE3287)</f>
        <v>1.549318229084294</v>
      </c>
      <c r="AG3287" s="120">
        <f>(POWER(AF3287,1/COUNTA($J$3:$J3287))-1)*360/28</f>
        <v>0.10870794921864459</v>
      </c>
    </row>
    <row r="3288" spans="20:33" x14ac:dyDescent="0.25">
      <c r="T3288" s="4">
        <f t="shared" si="530"/>
        <v>0.11244999999999999</v>
      </c>
      <c r="U3288" s="55">
        <f t="shared" si="521"/>
        <v>0</v>
      </c>
      <c r="V3288" s="55">
        <f t="shared" si="522"/>
        <v>0</v>
      </c>
      <c r="Y3288" s="55">
        <f t="shared" si="523"/>
        <v>0</v>
      </c>
      <c r="Z3288" s="55">
        <f t="shared" si="524"/>
        <v>0</v>
      </c>
      <c r="AA3288" s="55">
        <f t="shared" si="525"/>
        <v>9108916.2369551975</v>
      </c>
      <c r="AB3288" s="55">
        <f t="shared" si="526"/>
        <v>-9712254.5492930785</v>
      </c>
      <c r="AC3288" s="55">
        <f t="shared" si="527"/>
        <v>-603338.31233788095</v>
      </c>
      <c r="AD3288" s="55">
        <f t="shared" si="528"/>
        <v>0</v>
      </c>
      <c r="AE3288" s="14">
        <f t="shared" si="529"/>
        <v>1</v>
      </c>
      <c r="AF3288" s="14">
        <f>PRODUCT($AE$3:$AE3288)</f>
        <v>1.549318229084294</v>
      </c>
      <c r="AG3288" s="120">
        <f>(POWER(AF3288,1/COUNTA($J$3:$J3288))-1)*360/28</f>
        <v>0.10870794921864459</v>
      </c>
    </row>
    <row r="3289" spans="20:33" x14ac:dyDescent="0.25">
      <c r="T3289" s="4">
        <f t="shared" si="530"/>
        <v>0.11244999999999999</v>
      </c>
      <c r="U3289" s="55">
        <f t="shared" si="521"/>
        <v>0</v>
      </c>
      <c r="V3289" s="55">
        <f t="shared" si="522"/>
        <v>0</v>
      </c>
      <c r="Y3289" s="55">
        <f t="shared" si="523"/>
        <v>0</v>
      </c>
      <c r="Z3289" s="55">
        <f t="shared" si="524"/>
        <v>0</v>
      </c>
      <c r="AA3289" s="55">
        <f t="shared" si="525"/>
        <v>9108916.2369551975</v>
      </c>
      <c r="AB3289" s="55">
        <f t="shared" si="526"/>
        <v>-9712254.5492930785</v>
      </c>
      <c r="AC3289" s="55">
        <f t="shared" si="527"/>
        <v>-603338.31233788095</v>
      </c>
      <c r="AD3289" s="55">
        <f t="shared" si="528"/>
        <v>0</v>
      </c>
      <c r="AE3289" s="14">
        <f t="shared" si="529"/>
        <v>1</v>
      </c>
      <c r="AF3289" s="14">
        <f>PRODUCT($AE$3:$AE3289)</f>
        <v>1.549318229084294</v>
      </c>
      <c r="AG3289" s="120">
        <f>(POWER(AF3289,1/COUNTA($J$3:$J3289))-1)*360/28</f>
        <v>0.10870794921864459</v>
      </c>
    </row>
    <row r="3290" spans="20:33" x14ac:dyDescent="0.25">
      <c r="T3290" s="4">
        <f t="shared" si="530"/>
        <v>0.11244999999999999</v>
      </c>
      <c r="U3290" s="55">
        <f t="shared" si="521"/>
        <v>0</v>
      </c>
      <c r="V3290" s="55">
        <f t="shared" si="522"/>
        <v>0</v>
      </c>
      <c r="Y3290" s="55">
        <f t="shared" si="523"/>
        <v>0</v>
      </c>
      <c r="Z3290" s="55">
        <f t="shared" si="524"/>
        <v>0</v>
      </c>
      <c r="AA3290" s="55">
        <f t="shared" si="525"/>
        <v>9108916.2369551975</v>
      </c>
      <c r="AB3290" s="55">
        <f t="shared" si="526"/>
        <v>-9712254.5492930785</v>
      </c>
      <c r="AC3290" s="55">
        <f t="shared" si="527"/>
        <v>-603338.31233788095</v>
      </c>
      <c r="AD3290" s="55">
        <f t="shared" si="528"/>
        <v>0</v>
      </c>
      <c r="AE3290" s="14">
        <f t="shared" si="529"/>
        <v>1</v>
      </c>
      <c r="AF3290" s="14">
        <f>PRODUCT($AE$3:$AE3290)</f>
        <v>1.549318229084294</v>
      </c>
      <c r="AG3290" s="120">
        <f>(POWER(AF3290,1/COUNTA($J$3:$J3290))-1)*360/28</f>
        <v>0.10870794921864459</v>
      </c>
    </row>
    <row r="3291" spans="20:33" x14ac:dyDescent="0.25">
      <c r="T3291" s="4">
        <f t="shared" si="530"/>
        <v>0.11244999999999999</v>
      </c>
      <c r="U3291" s="55">
        <f t="shared" si="521"/>
        <v>0</v>
      </c>
      <c r="V3291" s="55">
        <f t="shared" si="522"/>
        <v>0</v>
      </c>
      <c r="Y3291" s="55">
        <f t="shared" si="523"/>
        <v>0</v>
      </c>
      <c r="Z3291" s="55">
        <f t="shared" si="524"/>
        <v>0</v>
      </c>
      <c r="AA3291" s="55">
        <f t="shared" si="525"/>
        <v>9108916.2369551975</v>
      </c>
      <c r="AB3291" s="55">
        <f t="shared" si="526"/>
        <v>-9712254.5492930785</v>
      </c>
      <c r="AC3291" s="55">
        <f t="shared" si="527"/>
        <v>-603338.31233788095</v>
      </c>
      <c r="AD3291" s="55">
        <f t="shared" si="528"/>
        <v>0</v>
      </c>
      <c r="AE3291" s="14">
        <f t="shared" si="529"/>
        <v>1</v>
      </c>
      <c r="AF3291" s="14">
        <f>PRODUCT($AE$3:$AE3291)</f>
        <v>1.549318229084294</v>
      </c>
      <c r="AG3291" s="120">
        <f>(POWER(AF3291,1/COUNTA($J$3:$J3291))-1)*360/28</f>
        <v>0.10870794921864459</v>
      </c>
    </row>
    <row r="3292" spans="20:33" x14ac:dyDescent="0.25">
      <c r="T3292" s="4">
        <f t="shared" si="530"/>
        <v>0.11244999999999999</v>
      </c>
      <c r="U3292" s="55">
        <f t="shared" si="521"/>
        <v>0</v>
      </c>
      <c r="V3292" s="55">
        <f t="shared" si="522"/>
        <v>0</v>
      </c>
      <c r="Y3292" s="55">
        <f t="shared" si="523"/>
        <v>0</v>
      </c>
      <c r="Z3292" s="55">
        <f t="shared" si="524"/>
        <v>0</v>
      </c>
      <c r="AA3292" s="55">
        <f t="shared" si="525"/>
        <v>9108916.2369551975</v>
      </c>
      <c r="AB3292" s="55">
        <f t="shared" si="526"/>
        <v>-9712254.5492930785</v>
      </c>
      <c r="AC3292" s="55">
        <f t="shared" si="527"/>
        <v>-603338.31233788095</v>
      </c>
      <c r="AD3292" s="55">
        <f t="shared" si="528"/>
        <v>0</v>
      </c>
      <c r="AE3292" s="14">
        <f t="shared" si="529"/>
        <v>1</v>
      </c>
      <c r="AF3292" s="14">
        <f>PRODUCT($AE$3:$AE3292)</f>
        <v>1.549318229084294</v>
      </c>
      <c r="AG3292" s="120">
        <f>(POWER(AF3292,1/COUNTA($J$3:$J3292))-1)*360/28</f>
        <v>0.10870794921864459</v>
      </c>
    </row>
    <row r="3293" spans="20:33" x14ac:dyDescent="0.25">
      <c r="T3293" s="4">
        <f t="shared" si="530"/>
        <v>0.11244999999999999</v>
      </c>
      <c r="U3293" s="55">
        <f t="shared" si="521"/>
        <v>0</v>
      </c>
      <c r="V3293" s="55">
        <f t="shared" si="522"/>
        <v>0</v>
      </c>
      <c r="Y3293" s="55">
        <f t="shared" si="523"/>
        <v>0</v>
      </c>
      <c r="Z3293" s="55">
        <f t="shared" si="524"/>
        <v>0</v>
      </c>
      <c r="AA3293" s="55">
        <f t="shared" si="525"/>
        <v>9108916.2369551975</v>
      </c>
      <c r="AB3293" s="55">
        <f t="shared" si="526"/>
        <v>-9712254.5492930785</v>
      </c>
      <c r="AC3293" s="55">
        <f t="shared" si="527"/>
        <v>-603338.31233788095</v>
      </c>
      <c r="AD3293" s="55">
        <f t="shared" si="528"/>
        <v>0</v>
      </c>
      <c r="AE3293" s="14">
        <f t="shared" si="529"/>
        <v>1</v>
      </c>
      <c r="AF3293" s="14">
        <f>PRODUCT($AE$3:$AE3293)</f>
        <v>1.549318229084294</v>
      </c>
      <c r="AG3293" s="120">
        <f>(POWER(AF3293,1/COUNTA($J$3:$J3293))-1)*360/28</f>
        <v>0.10870794921864459</v>
      </c>
    </row>
    <row r="3294" spans="20:33" x14ac:dyDescent="0.25">
      <c r="T3294" s="4">
        <f t="shared" si="530"/>
        <v>0.11244999999999999</v>
      </c>
      <c r="U3294" s="55">
        <f t="shared" si="521"/>
        <v>0</v>
      </c>
      <c r="V3294" s="55">
        <f t="shared" si="522"/>
        <v>0</v>
      </c>
      <c r="Y3294" s="55">
        <f t="shared" si="523"/>
        <v>0</v>
      </c>
      <c r="Z3294" s="55">
        <f t="shared" si="524"/>
        <v>0</v>
      </c>
      <c r="AA3294" s="55">
        <f t="shared" si="525"/>
        <v>9108916.2369551975</v>
      </c>
      <c r="AB3294" s="55">
        <f t="shared" si="526"/>
        <v>-9712254.5492930785</v>
      </c>
      <c r="AC3294" s="55">
        <f t="shared" si="527"/>
        <v>-603338.31233788095</v>
      </c>
      <c r="AD3294" s="55">
        <f t="shared" si="528"/>
        <v>0</v>
      </c>
      <c r="AE3294" s="14">
        <f t="shared" si="529"/>
        <v>1</v>
      </c>
      <c r="AF3294" s="14">
        <f>PRODUCT($AE$3:$AE3294)</f>
        <v>1.549318229084294</v>
      </c>
      <c r="AG3294" s="120">
        <f>(POWER(AF3294,1/COUNTA($J$3:$J3294))-1)*360/28</f>
        <v>0.10870794921864459</v>
      </c>
    </row>
    <row r="3295" spans="20:33" x14ac:dyDescent="0.25">
      <c r="T3295" s="4">
        <f t="shared" si="530"/>
        <v>0.11244999999999999</v>
      </c>
      <c r="U3295" s="55">
        <f t="shared" si="521"/>
        <v>0</v>
      </c>
      <c r="V3295" s="55">
        <f t="shared" si="522"/>
        <v>0</v>
      </c>
      <c r="Y3295" s="55">
        <f t="shared" si="523"/>
        <v>0</v>
      </c>
      <c r="Z3295" s="55">
        <f t="shared" si="524"/>
        <v>0</v>
      </c>
      <c r="AA3295" s="55">
        <f t="shared" si="525"/>
        <v>9108916.2369551975</v>
      </c>
      <c r="AB3295" s="55">
        <f t="shared" si="526"/>
        <v>-9712254.5492930785</v>
      </c>
      <c r="AC3295" s="55">
        <f t="shared" si="527"/>
        <v>-603338.31233788095</v>
      </c>
      <c r="AD3295" s="55">
        <f t="shared" si="528"/>
        <v>0</v>
      </c>
      <c r="AE3295" s="14">
        <f t="shared" si="529"/>
        <v>1</v>
      </c>
      <c r="AF3295" s="14">
        <f>PRODUCT($AE$3:$AE3295)</f>
        <v>1.549318229084294</v>
      </c>
      <c r="AG3295" s="120">
        <f>(POWER(AF3295,1/COUNTA($J$3:$J3295))-1)*360/28</f>
        <v>0.10870794921864459</v>
      </c>
    </row>
    <row r="3296" spans="20:33" x14ac:dyDescent="0.25">
      <c r="T3296" s="4">
        <f t="shared" si="530"/>
        <v>0.11244999999999999</v>
      </c>
      <c r="U3296" s="55">
        <f t="shared" si="521"/>
        <v>0</v>
      </c>
      <c r="V3296" s="55">
        <f t="shared" si="522"/>
        <v>0</v>
      </c>
      <c r="Y3296" s="55">
        <f t="shared" si="523"/>
        <v>0</v>
      </c>
      <c r="Z3296" s="55">
        <f t="shared" si="524"/>
        <v>0</v>
      </c>
      <c r="AA3296" s="55">
        <f t="shared" si="525"/>
        <v>9108916.2369551975</v>
      </c>
      <c r="AB3296" s="55">
        <f t="shared" si="526"/>
        <v>-9712254.5492930785</v>
      </c>
      <c r="AC3296" s="55">
        <f t="shared" si="527"/>
        <v>-603338.31233788095</v>
      </c>
      <c r="AD3296" s="55">
        <f t="shared" si="528"/>
        <v>0</v>
      </c>
      <c r="AE3296" s="14">
        <f t="shared" si="529"/>
        <v>1</v>
      </c>
      <c r="AF3296" s="14">
        <f>PRODUCT($AE$3:$AE3296)</f>
        <v>1.549318229084294</v>
      </c>
      <c r="AG3296" s="120">
        <f>(POWER(AF3296,1/COUNTA($J$3:$J3296))-1)*360/28</f>
        <v>0.10870794921864459</v>
      </c>
    </row>
    <row r="3297" spans="20:33" x14ac:dyDescent="0.25">
      <c r="T3297" s="4">
        <f t="shared" si="530"/>
        <v>0.11244999999999999</v>
      </c>
      <c r="U3297" s="55">
        <f t="shared" si="521"/>
        <v>0</v>
      </c>
      <c r="V3297" s="55">
        <f t="shared" si="522"/>
        <v>0</v>
      </c>
      <c r="Y3297" s="55">
        <f t="shared" si="523"/>
        <v>0</v>
      </c>
      <c r="Z3297" s="55">
        <f t="shared" si="524"/>
        <v>0</v>
      </c>
      <c r="AA3297" s="55">
        <f t="shared" si="525"/>
        <v>9108916.2369551975</v>
      </c>
      <c r="AB3297" s="55">
        <f t="shared" si="526"/>
        <v>-9712254.5492930785</v>
      </c>
      <c r="AC3297" s="55">
        <f t="shared" si="527"/>
        <v>-603338.31233788095</v>
      </c>
      <c r="AD3297" s="55">
        <f t="shared" si="528"/>
        <v>0</v>
      </c>
      <c r="AE3297" s="14">
        <f t="shared" si="529"/>
        <v>1</v>
      </c>
      <c r="AF3297" s="14">
        <f>PRODUCT($AE$3:$AE3297)</f>
        <v>1.549318229084294</v>
      </c>
      <c r="AG3297" s="120">
        <f>(POWER(AF3297,1/COUNTA($J$3:$J3297))-1)*360/28</f>
        <v>0.10870794921864459</v>
      </c>
    </row>
    <row r="3298" spans="20:33" x14ac:dyDescent="0.25">
      <c r="T3298" s="4">
        <f t="shared" si="530"/>
        <v>0.11244999999999999</v>
      </c>
      <c r="U3298" s="55">
        <f t="shared" ref="U3298:U3361" si="531">(-1*S3298)*T3298*Q3298/360</f>
        <v>0</v>
      </c>
      <c r="V3298" s="55">
        <f t="shared" ref="V3298:V3361" si="532">+N3298+U3298</f>
        <v>0</v>
      </c>
      <c r="Y3298" s="55">
        <f t="shared" ref="Y3298:Y3361" si="533">+P3298*X3298</f>
        <v>0</v>
      </c>
      <c r="Z3298" s="55">
        <f t="shared" ref="Z3298:Z3361" si="534">+S3298*$Z$2*$Q3298/360</f>
        <v>0</v>
      </c>
      <c r="AA3298" s="55">
        <f t="shared" ref="AA3298:AA3361" si="535">+AA3297*(1+$Z$2*$Q3298/360)+Z3298</f>
        <v>9108916.2369551975</v>
      </c>
      <c r="AB3298" s="55">
        <f t="shared" ref="AB3298:AB3361" si="536">+AB3297*(1+$W3298*$Q3298/360)+O3298</f>
        <v>-9712254.5492930785</v>
      </c>
      <c r="AC3298" s="55">
        <f t="shared" ref="AC3298:AC3361" si="537">+AA3298+AB3298</f>
        <v>-603338.31233788095</v>
      </c>
      <c r="AD3298" s="55">
        <f t="shared" ref="AD3298:AD3361" si="538">+AC3298*X3298</f>
        <v>0</v>
      </c>
      <c r="AE3298" s="14">
        <f t="shared" ref="AE3298:AE3361" si="539">+(1+W3298*Q3298/360)</f>
        <v>1</v>
      </c>
      <c r="AF3298" s="14">
        <f>PRODUCT($AE$3:$AE3298)</f>
        <v>1.549318229084294</v>
      </c>
      <c r="AG3298" s="120">
        <f>(POWER(AF3298,1/COUNTA($J$3:$J3298))-1)*360/28</f>
        <v>0.10870794921864459</v>
      </c>
    </row>
    <row r="3299" spans="20:33" x14ac:dyDescent="0.25">
      <c r="T3299" s="4">
        <f t="shared" si="530"/>
        <v>0.11244999999999999</v>
      </c>
      <c r="U3299" s="55">
        <f t="shared" si="531"/>
        <v>0</v>
      </c>
      <c r="V3299" s="55">
        <f t="shared" si="532"/>
        <v>0</v>
      </c>
      <c r="Y3299" s="55">
        <f t="shared" si="533"/>
        <v>0</v>
      </c>
      <c r="Z3299" s="55">
        <f t="shared" si="534"/>
        <v>0</v>
      </c>
      <c r="AA3299" s="55">
        <f t="shared" si="535"/>
        <v>9108916.2369551975</v>
      </c>
      <c r="AB3299" s="55">
        <f t="shared" si="536"/>
        <v>-9712254.5492930785</v>
      </c>
      <c r="AC3299" s="55">
        <f t="shared" si="537"/>
        <v>-603338.31233788095</v>
      </c>
      <c r="AD3299" s="55">
        <f t="shared" si="538"/>
        <v>0</v>
      </c>
      <c r="AE3299" s="14">
        <f t="shared" si="539"/>
        <v>1</v>
      </c>
      <c r="AF3299" s="14">
        <f>PRODUCT($AE$3:$AE3299)</f>
        <v>1.549318229084294</v>
      </c>
      <c r="AG3299" s="120">
        <f>(POWER(AF3299,1/COUNTA($J$3:$J3299))-1)*360/28</f>
        <v>0.10870794921864459</v>
      </c>
    </row>
    <row r="3300" spans="20:33" x14ac:dyDescent="0.25">
      <c r="T3300" s="4">
        <f t="shared" si="530"/>
        <v>0.11244999999999999</v>
      </c>
      <c r="U3300" s="55">
        <f t="shared" si="531"/>
        <v>0</v>
      </c>
      <c r="V3300" s="55">
        <f t="shared" si="532"/>
        <v>0</v>
      </c>
      <c r="Y3300" s="55">
        <f t="shared" si="533"/>
        <v>0</v>
      </c>
      <c r="Z3300" s="55">
        <f t="shared" si="534"/>
        <v>0</v>
      </c>
      <c r="AA3300" s="55">
        <f t="shared" si="535"/>
        <v>9108916.2369551975</v>
      </c>
      <c r="AB3300" s="55">
        <f t="shared" si="536"/>
        <v>-9712254.5492930785</v>
      </c>
      <c r="AC3300" s="55">
        <f t="shared" si="537"/>
        <v>-603338.31233788095</v>
      </c>
      <c r="AD3300" s="55">
        <f t="shared" si="538"/>
        <v>0</v>
      </c>
      <c r="AE3300" s="14">
        <f t="shared" si="539"/>
        <v>1</v>
      </c>
      <c r="AF3300" s="14">
        <f>PRODUCT($AE$3:$AE3300)</f>
        <v>1.549318229084294</v>
      </c>
      <c r="AG3300" s="120">
        <f>(POWER(AF3300,1/COUNTA($J$3:$J3300))-1)*360/28</f>
        <v>0.10870794921864459</v>
      </c>
    </row>
    <row r="3301" spans="20:33" x14ac:dyDescent="0.25">
      <c r="T3301" s="4">
        <f t="shared" si="530"/>
        <v>0.11244999999999999</v>
      </c>
      <c r="U3301" s="55">
        <f t="shared" si="531"/>
        <v>0</v>
      </c>
      <c r="V3301" s="55">
        <f t="shared" si="532"/>
        <v>0</v>
      </c>
      <c r="Y3301" s="55">
        <f t="shared" si="533"/>
        <v>0</v>
      </c>
      <c r="Z3301" s="55">
        <f t="shared" si="534"/>
        <v>0</v>
      </c>
      <c r="AA3301" s="55">
        <f t="shared" si="535"/>
        <v>9108916.2369551975</v>
      </c>
      <c r="AB3301" s="55">
        <f t="shared" si="536"/>
        <v>-9712254.5492930785</v>
      </c>
      <c r="AC3301" s="55">
        <f t="shared" si="537"/>
        <v>-603338.31233788095</v>
      </c>
      <c r="AD3301" s="55">
        <f t="shared" si="538"/>
        <v>0</v>
      </c>
      <c r="AE3301" s="14">
        <f t="shared" si="539"/>
        <v>1</v>
      </c>
      <c r="AF3301" s="14">
        <f>PRODUCT($AE$3:$AE3301)</f>
        <v>1.549318229084294</v>
      </c>
      <c r="AG3301" s="120">
        <f>(POWER(AF3301,1/COUNTA($J$3:$J3301))-1)*360/28</f>
        <v>0.10870794921864459</v>
      </c>
    </row>
    <row r="3302" spans="20:33" x14ac:dyDescent="0.25">
      <c r="T3302" s="4">
        <f t="shared" si="530"/>
        <v>0.11244999999999999</v>
      </c>
      <c r="U3302" s="55">
        <f t="shared" si="531"/>
        <v>0</v>
      </c>
      <c r="V3302" s="55">
        <f t="shared" si="532"/>
        <v>0</v>
      </c>
      <c r="Y3302" s="55">
        <f t="shared" si="533"/>
        <v>0</v>
      </c>
      <c r="Z3302" s="55">
        <f t="shared" si="534"/>
        <v>0</v>
      </c>
      <c r="AA3302" s="55">
        <f t="shared" si="535"/>
        <v>9108916.2369551975</v>
      </c>
      <c r="AB3302" s="55">
        <f t="shared" si="536"/>
        <v>-9712254.5492930785</v>
      </c>
      <c r="AC3302" s="55">
        <f t="shared" si="537"/>
        <v>-603338.31233788095</v>
      </c>
      <c r="AD3302" s="55">
        <f t="shared" si="538"/>
        <v>0</v>
      </c>
      <c r="AE3302" s="14">
        <f t="shared" si="539"/>
        <v>1</v>
      </c>
      <c r="AF3302" s="14">
        <f>PRODUCT($AE$3:$AE3302)</f>
        <v>1.549318229084294</v>
      </c>
      <c r="AG3302" s="120">
        <f>(POWER(AF3302,1/COUNTA($J$3:$J3302))-1)*360/28</f>
        <v>0.10870794921864459</v>
      </c>
    </row>
    <row r="3303" spans="20:33" x14ac:dyDescent="0.25">
      <c r="T3303" s="4">
        <f t="shared" si="530"/>
        <v>0.11244999999999999</v>
      </c>
      <c r="U3303" s="55">
        <f t="shared" si="531"/>
        <v>0</v>
      </c>
      <c r="V3303" s="55">
        <f t="shared" si="532"/>
        <v>0</v>
      </c>
      <c r="Y3303" s="55">
        <f t="shared" si="533"/>
        <v>0</v>
      </c>
      <c r="Z3303" s="55">
        <f t="shared" si="534"/>
        <v>0</v>
      </c>
      <c r="AA3303" s="55">
        <f t="shared" si="535"/>
        <v>9108916.2369551975</v>
      </c>
      <c r="AB3303" s="55">
        <f t="shared" si="536"/>
        <v>-9712254.5492930785</v>
      </c>
      <c r="AC3303" s="55">
        <f t="shared" si="537"/>
        <v>-603338.31233788095</v>
      </c>
      <c r="AD3303" s="55">
        <f t="shared" si="538"/>
        <v>0</v>
      </c>
      <c r="AE3303" s="14">
        <f t="shared" si="539"/>
        <v>1</v>
      </c>
      <c r="AF3303" s="14">
        <f>PRODUCT($AE$3:$AE3303)</f>
        <v>1.549318229084294</v>
      </c>
      <c r="AG3303" s="120">
        <f>(POWER(AF3303,1/COUNTA($J$3:$J3303))-1)*360/28</f>
        <v>0.10870794921864459</v>
      </c>
    </row>
    <row r="3304" spans="20:33" x14ac:dyDescent="0.25">
      <c r="T3304" s="4">
        <f t="shared" si="530"/>
        <v>0.11244999999999999</v>
      </c>
      <c r="U3304" s="55">
        <f t="shared" si="531"/>
        <v>0</v>
      </c>
      <c r="V3304" s="55">
        <f t="shared" si="532"/>
        <v>0</v>
      </c>
      <c r="Y3304" s="55">
        <f t="shared" si="533"/>
        <v>0</v>
      </c>
      <c r="Z3304" s="55">
        <f t="shared" si="534"/>
        <v>0</v>
      </c>
      <c r="AA3304" s="55">
        <f t="shared" si="535"/>
        <v>9108916.2369551975</v>
      </c>
      <c r="AB3304" s="55">
        <f t="shared" si="536"/>
        <v>-9712254.5492930785</v>
      </c>
      <c r="AC3304" s="55">
        <f t="shared" si="537"/>
        <v>-603338.31233788095</v>
      </c>
      <c r="AD3304" s="55">
        <f t="shared" si="538"/>
        <v>0</v>
      </c>
      <c r="AE3304" s="14">
        <f t="shared" si="539"/>
        <v>1</v>
      </c>
      <c r="AF3304" s="14">
        <f>PRODUCT($AE$3:$AE3304)</f>
        <v>1.549318229084294</v>
      </c>
      <c r="AG3304" s="120">
        <f>(POWER(AF3304,1/COUNTA($J$3:$J3304))-1)*360/28</f>
        <v>0.10870794921864459</v>
      </c>
    </row>
    <row r="3305" spans="20:33" x14ac:dyDescent="0.25">
      <c r="T3305" s="4">
        <f t="shared" si="530"/>
        <v>0.11244999999999999</v>
      </c>
      <c r="U3305" s="55">
        <f t="shared" si="531"/>
        <v>0</v>
      </c>
      <c r="V3305" s="55">
        <f t="shared" si="532"/>
        <v>0</v>
      </c>
      <c r="Y3305" s="55">
        <f t="shared" si="533"/>
        <v>0</v>
      </c>
      <c r="Z3305" s="55">
        <f t="shared" si="534"/>
        <v>0</v>
      </c>
      <c r="AA3305" s="55">
        <f t="shared" si="535"/>
        <v>9108916.2369551975</v>
      </c>
      <c r="AB3305" s="55">
        <f t="shared" si="536"/>
        <v>-9712254.5492930785</v>
      </c>
      <c r="AC3305" s="55">
        <f t="shared" si="537"/>
        <v>-603338.31233788095</v>
      </c>
      <c r="AD3305" s="55">
        <f t="shared" si="538"/>
        <v>0</v>
      </c>
      <c r="AE3305" s="14">
        <f t="shared" si="539"/>
        <v>1</v>
      </c>
      <c r="AF3305" s="14">
        <f>PRODUCT($AE$3:$AE3305)</f>
        <v>1.549318229084294</v>
      </c>
      <c r="AG3305" s="120">
        <f>(POWER(AF3305,1/COUNTA($J$3:$J3305))-1)*360/28</f>
        <v>0.10870794921864459</v>
      </c>
    </row>
    <row r="3306" spans="20:33" x14ac:dyDescent="0.25">
      <c r="T3306" s="4">
        <f t="shared" si="530"/>
        <v>0.11244999999999999</v>
      </c>
      <c r="U3306" s="55">
        <f t="shared" si="531"/>
        <v>0</v>
      </c>
      <c r="V3306" s="55">
        <f t="shared" si="532"/>
        <v>0</v>
      </c>
      <c r="Y3306" s="55">
        <f t="shared" si="533"/>
        <v>0</v>
      </c>
      <c r="Z3306" s="55">
        <f t="shared" si="534"/>
        <v>0</v>
      </c>
      <c r="AA3306" s="55">
        <f t="shared" si="535"/>
        <v>9108916.2369551975</v>
      </c>
      <c r="AB3306" s="55">
        <f t="shared" si="536"/>
        <v>-9712254.5492930785</v>
      </c>
      <c r="AC3306" s="55">
        <f t="shared" si="537"/>
        <v>-603338.31233788095</v>
      </c>
      <c r="AD3306" s="55">
        <f t="shared" si="538"/>
        <v>0</v>
      </c>
      <c r="AE3306" s="14">
        <f t="shared" si="539"/>
        <v>1</v>
      </c>
      <c r="AF3306" s="14">
        <f>PRODUCT($AE$3:$AE3306)</f>
        <v>1.549318229084294</v>
      </c>
      <c r="AG3306" s="120">
        <f>(POWER(AF3306,1/COUNTA($J$3:$J3306))-1)*360/28</f>
        <v>0.10870794921864459</v>
      </c>
    </row>
    <row r="3307" spans="20:33" x14ac:dyDescent="0.25">
      <c r="T3307" s="4">
        <f t="shared" si="530"/>
        <v>0.11244999999999999</v>
      </c>
      <c r="U3307" s="55">
        <f t="shared" si="531"/>
        <v>0</v>
      </c>
      <c r="V3307" s="55">
        <f t="shared" si="532"/>
        <v>0</v>
      </c>
      <c r="Y3307" s="55">
        <f t="shared" si="533"/>
        <v>0</v>
      </c>
      <c r="Z3307" s="55">
        <f t="shared" si="534"/>
        <v>0</v>
      </c>
      <c r="AA3307" s="55">
        <f t="shared" si="535"/>
        <v>9108916.2369551975</v>
      </c>
      <c r="AB3307" s="55">
        <f t="shared" si="536"/>
        <v>-9712254.5492930785</v>
      </c>
      <c r="AC3307" s="55">
        <f t="shared" si="537"/>
        <v>-603338.31233788095</v>
      </c>
      <c r="AD3307" s="55">
        <f t="shared" si="538"/>
        <v>0</v>
      </c>
      <c r="AE3307" s="14">
        <f t="shared" si="539"/>
        <v>1</v>
      </c>
      <c r="AF3307" s="14">
        <f>PRODUCT($AE$3:$AE3307)</f>
        <v>1.549318229084294</v>
      </c>
      <c r="AG3307" s="120">
        <f>(POWER(AF3307,1/COUNTA($J$3:$J3307))-1)*360/28</f>
        <v>0.10870794921864459</v>
      </c>
    </row>
    <row r="3308" spans="20:33" x14ac:dyDescent="0.25">
      <c r="T3308" s="4">
        <f t="shared" si="530"/>
        <v>0.11244999999999999</v>
      </c>
      <c r="U3308" s="55">
        <f t="shared" si="531"/>
        <v>0</v>
      </c>
      <c r="V3308" s="55">
        <f t="shared" si="532"/>
        <v>0</v>
      </c>
      <c r="Y3308" s="55">
        <f t="shared" si="533"/>
        <v>0</v>
      </c>
      <c r="Z3308" s="55">
        <f t="shared" si="534"/>
        <v>0</v>
      </c>
      <c r="AA3308" s="55">
        <f t="shared" si="535"/>
        <v>9108916.2369551975</v>
      </c>
      <c r="AB3308" s="55">
        <f t="shared" si="536"/>
        <v>-9712254.5492930785</v>
      </c>
      <c r="AC3308" s="55">
        <f t="shared" si="537"/>
        <v>-603338.31233788095</v>
      </c>
      <c r="AD3308" s="55">
        <f t="shared" si="538"/>
        <v>0</v>
      </c>
      <c r="AE3308" s="14">
        <f t="shared" si="539"/>
        <v>1</v>
      </c>
      <c r="AF3308" s="14">
        <f>PRODUCT($AE$3:$AE3308)</f>
        <v>1.549318229084294</v>
      </c>
      <c r="AG3308" s="120">
        <f>(POWER(AF3308,1/COUNTA($J$3:$J3308))-1)*360/28</f>
        <v>0.10870794921864459</v>
      </c>
    </row>
    <row r="3309" spans="20:33" x14ac:dyDescent="0.25">
      <c r="T3309" s="4">
        <f t="shared" si="530"/>
        <v>0.11244999999999999</v>
      </c>
      <c r="U3309" s="55">
        <f t="shared" si="531"/>
        <v>0</v>
      </c>
      <c r="V3309" s="55">
        <f t="shared" si="532"/>
        <v>0</v>
      </c>
      <c r="Y3309" s="55">
        <f t="shared" si="533"/>
        <v>0</v>
      </c>
      <c r="Z3309" s="55">
        <f t="shared" si="534"/>
        <v>0</v>
      </c>
      <c r="AA3309" s="55">
        <f t="shared" si="535"/>
        <v>9108916.2369551975</v>
      </c>
      <c r="AB3309" s="55">
        <f t="shared" si="536"/>
        <v>-9712254.5492930785</v>
      </c>
      <c r="AC3309" s="55">
        <f t="shared" si="537"/>
        <v>-603338.31233788095</v>
      </c>
      <c r="AD3309" s="55">
        <f t="shared" si="538"/>
        <v>0</v>
      </c>
      <c r="AE3309" s="14">
        <f t="shared" si="539"/>
        <v>1</v>
      </c>
      <c r="AF3309" s="14">
        <f>PRODUCT($AE$3:$AE3309)</f>
        <v>1.549318229084294</v>
      </c>
      <c r="AG3309" s="120">
        <f>(POWER(AF3309,1/COUNTA($J$3:$J3309))-1)*360/28</f>
        <v>0.10870794921864459</v>
      </c>
    </row>
    <row r="3310" spans="20:33" x14ac:dyDescent="0.25">
      <c r="T3310" s="4">
        <f t="shared" si="530"/>
        <v>0.11244999999999999</v>
      </c>
      <c r="U3310" s="55">
        <f t="shared" si="531"/>
        <v>0</v>
      </c>
      <c r="V3310" s="55">
        <f t="shared" si="532"/>
        <v>0</v>
      </c>
      <c r="Y3310" s="55">
        <f t="shared" si="533"/>
        <v>0</v>
      </c>
      <c r="Z3310" s="55">
        <f t="shared" si="534"/>
        <v>0</v>
      </c>
      <c r="AA3310" s="55">
        <f t="shared" si="535"/>
        <v>9108916.2369551975</v>
      </c>
      <c r="AB3310" s="55">
        <f t="shared" si="536"/>
        <v>-9712254.5492930785</v>
      </c>
      <c r="AC3310" s="55">
        <f t="shared" si="537"/>
        <v>-603338.31233788095</v>
      </c>
      <c r="AD3310" s="55">
        <f t="shared" si="538"/>
        <v>0</v>
      </c>
      <c r="AE3310" s="14">
        <f t="shared" si="539"/>
        <v>1</v>
      </c>
      <c r="AF3310" s="14">
        <f>PRODUCT($AE$3:$AE3310)</f>
        <v>1.549318229084294</v>
      </c>
      <c r="AG3310" s="120">
        <f>(POWER(AF3310,1/COUNTA($J$3:$J3310))-1)*360/28</f>
        <v>0.10870794921864459</v>
      </c>
    </row>
    <row r="3311" spans="20:33" x14ac:dyDescent="0.25">
      <c r="T3311" s="4">
        <f t="shared" si="530"/>
        <v>0.11244999999999999</v>
      </c>
      <c r="U3311" s="55">
        <f t="shared" si="531"/>
        <v>0</v>
      </c>
      <c r="V3311" s="55">
        <f t="shared" si="532"/>
        <v>0</v>
      </c>
      <c r="Y3311" s="55">
        <f t="shared" si="533"/>
        <v>0</v>
      </c>
      <c r="Z3311" s="55">
        <f t="shared" si="534"/>
        <v>0</v>
      </c>
      <c r="AA3311" s="55">
        <f t="shared" si="535"/>
        <v>9108916.2369551975</v>
      </c>
      <c r="AB3311" s="55">
        <f t="shared" si="536"/>
        <v>-9712254.5492930785</v>
      </c>
      <c r="AC3311" s="55">
        <f t="shared" si="537"/>
        <v>-603338.31233788095</v>
      </c>
      <c r="AD3311" s="55">
        <f t="shared" si="538"/>
        <v>0</v>
      </c>
      <c r="AE3311" s="14">
        <f t="shared" si="539"/>
        <v>1</v>
      </c>
      <c r="AF3311" s="14">
        <f>PRODUCT($AE$3:$AE3311)</f>
        <v>1.549318229084294</v>
      </c>
      <c r="AG3311" s="120">
        <f>(POWER(AF3311,1/COUNTA($J$3:$J3311))-1)*360/28</f>
        <v>0.10870794921864459</v>
      </c>
    </row>
    <row r="3312" spans="20:33" x14ac:dyDescent="0.25">
      <c r="T3312" s="4">
        <f t="shared" si="530"/>
        <v>0.11244999999999999</v>
      </c>
      <c r="U3312" s="55">
        <f t="shared" si="531"/>
        <v>0</v>
      </c>
      <c r="V3312" s="55">
        <f t="shared" si="532"/>
        <v>0</v>
      </c>
      <c r="Y3312" s="55">
        <f t="shared" si="533"/>
        <v>0</v>
      </c>
      <c r="Z3312" s="55">
        <f t="shared" si="534"/>
        <v>0</v>
      </c>
      <c r="AA3312" s="55">
        <f t="shared" si="535"/>
        <v>9108916.2369551975</v>
      </c>
      <c r="AB3312" s="55">
        <f t="shared" si="536"/>
        <v>-9712254.5492930785</v>
      </c>
      <c r="AC3312" s="55">
        <f t="shared" si="537"/>
        <v>-603338.31233788095</v>
      </c>
      <c r="AD3312" s="55">
        <f t="shared" si="538"/>
        <v>0</v>
      </c>
      <c r="AE3312" s="14">
        <f t="shared" si="539"/>
        <v>1</v>
      </c>
      <c r="AF3312" s="14">
        <f>PRODUCT($AE$3:$AE3312)</f>
        <v>1.549318229084294</v>
      </c>
      <c r="AG3312" s="120">
        <f>(POWER(AF3312,1/COUNTA($J$3:$J3312))-1)*360/28</f>
        <v>0.10870794921864459</v>
      </c>
    </row>
    <row r="3313" spans="20:33" x14ac:dyDescent="0.25">
      <c r="T3313" s="4">
        <f t="shared" si="530"/>
        <v>0.11244999999999999</v>
      </c>
      <c r="U3313" s="55">
        <f t="shared" si="531"/>
        <v>0</v>
      </c>
      <c r="V3313" s="55">
        <f t="shared" si="532"/>
        <v>0</v>
      </c>
      <c r="Y3313" s="55">
        <f t="shared" si="533"/>
        <v>0</v>
      </c>
      <c r="Z3313" s="55">
        <f t="shared" si="534"/>
        <v>0</v>
      </c>
      <c r="AA3313" s="55">
        <f t="shared" si="535"/>
        <v>9108916.2369551975</v>
      </c>
      <c r="AB3313" s="55">
        <f t="shared" si="536"/>
        <v>-9712254.5492930785</v>
      </c>
      <c r="AC3313" s="55">
        <f t="shared" si="537"/>
        <v>-603338.31233788095</v>
      </c>
      <c r="AD3313" s="55">
        <f t="shared" si="538"/>
        <v>0</v>
      </c>
      <c r="AE3313" s="14">
        <f t="shared" si="539"/>
        <v>1</v>
      </c>
      <c r="AF3313" s="14">
        <f>PRODUCT($AE$3:$AE3313)</f>
        <v>1.549318229084294</v>
      </c>
      <c r="AG3313" s="120">
        <f>(POWER(AF3313,1/COUNTA($J$3:$J3313))-1)*360/28</f>
        <v>0.10870794921864459</v>
      </c>
    </row>
    <row r="3314" spans="20:33" x14ac:dyDescent="0.25">
      <c r="T3314" s="4">
        <f t="shared" si="530"/>
        <v>0.11244999999999999</v>
      </c>
      <c r="U3314" s="55">
        <f t="shared" si="531"/>
        <v>0</v>
      </c>
      <c r="V3314" s="55">
        <f t="shared" si="532"/>
        <v>0</v>
      </c>
      <c r="Y3314" s="55">
        <f t="shared" si="533"/>
        <v>0</v>
      </c>
      <c r="Z3314" s="55">
        <f t="shared" si="534"/>
        <v>0</v>
      </c>
      <c r="AA3314" s="55">
        <f t="shared" si="535"/>
        <v>9108916.2369551975</v>
      </c>
      <c r="AB3314" s="55">
        <f t="shared" si="536"/>
        <v>-9712254.5492930785</v>
      </c>
      <c r="AC3314" s="55">
        <f t="shared" si="537"/>
        <v>-603338.31233788095</v>
      </c>
      <c r="AD3314" s="55">
        <f t="shared" si="538"/>
        <v>0</v>
      </c>
      <c r="AE3314" s="14">
        <f t="shared" si="539"/>
        <v>1</v>
      </c>
      <c r="AF3314" s="14">
        <f>PRODUCT($AE$3:$AE3314)</f>
        <v>1.549318229084294</v>
      </c>
      <c r="AG3314" s="120">
        <f>(POWER(AF3314,1/COUNTA($J$3:$J3314))-1)*360/28</f>
        <v>0.10870794921864459</v>
      </c>
    </row>
    <row r="3315" spans="20:33" x14ac:dyDescent="0.25">
      <c r="T3315" s="4">
        <f t="shared" si="530"/>
        <v>0.11244999999999999</v>
      </c>
      <c r="U3315" s="55">
        <f t="shared" si="531"/>
        <v>0</v>
      </c>
      <c r="V3315" s="55">
        <f t="shared" si="532"/>
        <v>0</v>
      </c>
      <c r="Y3315" s="55">
        <f t="shared" si="533"/>
        <v>0</v>
      </c>
      <c r="Z3315" s="55">
        <f t="shared" si="534"/>
        <v>0</v>
      </c>
      <c r="AA3315" s="55">
        <f t="shared" si="535"/>
        <v>9108916.2369551975</v>
      </c>
      <c r="AB3315" s="55">
        <f t="shared" si="536"/>
        <v>-9712254.5492930785</v>
      </c>
      <c r="AC3315" s="55">
        <f t="shared" si="537"/>
        <v>-603338.31233788095</v>
      </c>
      <c r="AD3315" s="55">
        <f t="shared" si="538"/>
        <v>0</v>
      </c>
      <c r="AE3315" s="14">
        <f t="shared" si="539"/>
        <v>1</v>
      </c>
      <c r="AF3315" s="14">
        <f>PRODUCT($AE$3:$AE3315)</f>
        <v>1.549318229084294</v>
      </c>
      <c r="AG3315" s="120">
        <f>(POWER(AF3315,1/COUNTA($J$3:$J3315))-1)*360/28</f>
        <v>0.10870794921864459</v>
      </c>
    </row>
    <row r="3316" spans="20:33" x14ac:dyDescent="0.25">
      <c r="T3316" s="4">
        <f t="shared" si="530"/>
        <v>0.11244999999999999</v>
      </c>
      <c r="U3316" s="55">
        <f t="shared" si="531"/>
        <v>0</v>
      </c>
      <c r="V3316" s="55">
        <f t="shared" si="532"/>
        <v>0</v>
      </c>
      <c r="Y3316" s="55">
        <f t="shared" si="533"/>
        <v>0</v>
      </c>
      <c r="Z3316" s="55">
        <f t="shared" si="534"/>
        <v>0</v>
      </c>
      <c r="AA3316" s="55">
        <f t="shared" si="535"/>
        <v>9108916.2369551975</v>
      </c>
      <c r="AB3316" s="55">
        <f t="shared" si="536"/>
        <v>-9712254.5492930785</v>
      </c>
      <c r="AC3316" s="55">
        <f t="shared" si="537"/>
        <v>-603338.31233788095</v>
      </c>
      <c r="AD3316" s="55">
        <f t="shared" si="538"/>
        <v>0</v>
      </c>
      <c r="AE3316" s="14">
        <f t="shared" si="539"/>
        <v>1</v>
      </c>
      <c r="AF3316" s="14">
        <f>PRODUCT($AE$3:$AE3316)</f>
        <v>1.549318229084294</v>
      </c>
      <c r="AG3316" s="120">
        <f>(POWER(AF3316,1/COUNTA($J$3:$J3316))-1)*360/28</f>
        <v>0.10870794921864459</v>
      </c>
    </row>
    <row r="3317" spans="20:33" x14ac:dyDescent="0.25">
      <c r="T3317" s="4">
        <f t="shared" si="530"/>
        <v>0.11244999999999999</v>
      </c>
      <c r="U3317" s="55">
        <f t="shared" si="531"/>
        <v>0</v>
      </c>
      <c r="V3317" s="55">
        <f t="shared" si="532"/>
        <v>0</v>
      </c>
      <c r="Y3317" s="55">
        <f t="shared" si="533"/>
        <v>0</v>
      </c>
      <c r="Z3317" s="55">
        <f t="shared" si="534"/>
        <v>0</v>
      </c>
      <c r="AA3317" s="55">
        <f t="shared" si="535"/>
        <v>9108916.2369551975</v>
      </c>
      <c r="AB3317" s="55">
        <f t="shared" si="536"/>
        <v>-9712254.5492930785</v>
      </c>
      <c r="AC3317" s="55">
        <f t="shared" si="537"/>
        <v>-603338.31233788095</v>
      </c>
      <c r="AD3317" s="55">
        <f t="shared" si="538"/>
        <v>0</v>
      </c>
      <c r="AE3317" s="14">
        <f t="shared" si="539"/>
        <v>1</v>
      </c>
      <c r="AF3317" s="14">
        <f>PRODUCT($AE$3:$AE3317)</f>
        <v>1.549318229084294</v>
      </c>
      <c r="AG3317" s="120">
        <f>(POWER(AF3317,1/COUNTA($J$3:$J3317))-1)*360/28</f>
        <v>0.10870794921864459</v>
      </c>
    </row>
    <row r="3318" spans="20:33" x14ac:dyDescent="0.25">
      <c r="T3318" s="4">
        <f t="shared" si="530"/>
        <v>0.11244999999999999</v>
      </c>
      <c r="U3318" s="55">
        <f t="shared" si="531"/>
        <v>0</v>
      </c>
      <c r="V3318" s="55">
        <f t="shared" si="532"/>
        <v>0</v>
      </c>
      <c r="Y3318" s="55">
        <f t="shared" si="533"/>
        <v>0</v>
      </c>
      <c r="Z3318" s="55">
        <f t="shared" si="534"/>
        <v>0</v>
      </c>
      <c r="AA3318" s="55">
        <f t="shared" si="535"/>
        <v>9108916.2369551975</v>
      </c>
      <c r="AB3318" s="55">
        <f t="shared" si="536"/>
        <v>-9712254.5492930785</v>
      </c>
      <c r="AC3318" s="55">
        <f t="shared" si="537"/>
        <v>-603338.31233788095</v>
      </c>
      <c r="AD3318" s="55">
        <f t="shared" si="538"/>
        <v>0</v>
      </c>
      <c r="AE3318" s="14">
        <f t="shared" si="539"/>
        <v>1</v>
      </c>
      <c r="AF3318" s="14">
        <f>PRODUCT($AE$3:$AE3318)</f>
        <v>1.549318229084294</v>
      </c>
      <c r="AG3318" s="120">
        <f>(POWER(AF3318,1/COUNTA($J$3:$J3318))-1)*360/28</f>
        <v>0.10870794921864459</v>
      </c>
    </row>
    <row r="3319" spans="20:33" x14ac:dyDescent="0.25">
      <c r="T3319" s="4">
        <f t="shared" si="530"/>
        <v>0.11244999999999999</v>
      </c>
      <c r="U3319" s="55">
        <f t="shared" si="531"/>
        <v>0</v>
      </c>
      <c r="V3319" s="55">
        <f t="shared" si="532"/>
        <v>0</v>
      </c>
      <c r="Y3319" s="55">
        <f t="shared" si="533"/>
        <v>0</v>
      </c>
      <c r="Z3319" s="55">
        <f t="shared" si="534"/>
        <v>0</v>
      </c>
      <c r="AA3319" s="55">
        <f t="shared" si="535"/>
        <v>9108916.2369551975</v>
      </c>
      <c r="AB3319" s="55">
        <f t="shared" si="536"/>
        <v>-9712254.5492930785</v>
      </c>
      <c r="AC3319" s="55">
        <f t="shared" si="537"/>
        <v>-603338.31233788095</v>
      </c>
      <c r="AD3319" s="55">
        <f t="shared" si="538"/>
        <v>0</v>
      </c>
      <c r="AE3319" s="14">
        <f t="shared" si="539"/>
        <v>1</v>
      </c>
      <c r="AF3319" s="14">
        <f>PRODUCT($AE$3:$AE3319)</f>
        <v>1.549318229084294</v>
      </c>
      <c r="AG3319" s="120">
        <f>(POWER(AF3319,1/COUNTA($J$3:$J3319))-1)*360/28</f>
        <v>0.10870794921864459</v>
      </c>
    </row>
    <row r="3320" spans="20:33" x14ac:dyDescent="0.25">
      <c r="T3320" s="4">
        <f t="shared" ref="T3320:T3383" si="540">_xlfn.IFNA(INDEX($E$6:$E$24,MATCH($K3320,$C$6:$C$24,1))/100,$D$1/100)</f>
        <v>0.11244999999999999</v>
      </c>
      <c r="U3320" s="55">
        <f t="shared" si="531"/>
        <v>0</v>
      </c>
      <c r="V3320" s="55">
        <f t="shared" si="532"/>
        <v>0</v>
      </c>
      <c r="Y3320" s="55">
        <f t="shared" si="533"/>
        <v>0</v>
      </c>
      <c r="Z3320" s="55">
        <f t="shared" si="534"/>
        <v>0</v>
      </c>
      <c r="AA3320" s="55">
        <f t="shared" si="535"/>
        <v>9108916.2369551975</v>
      </c>
      <c r="AB3320" s="55">
        <f t="shared" si="536"/>
        <v>-9712254.5492930785</v>
      </c>
      <c r="AC3320" s="55">
        <f t="shared" si="537"/>
        <v>-603338.31233788095</v>
      </c>
      <c r="AD3320" s="55">
        <f t="shared" si="538"/>
        <v>0</v>
      </c>
      <c r="AE3320" s="14">
        <f t="shared" si="539"/>
        <v>1</v>
      </c>
      <c r="AF3320" s="14">
        <f>PRODUCT($AE$3:$AE3320)</f>
        <v>1.549318229084294</v>
      </c>
      <c r="AG3320" s="120">
        <f>(POWER(AF3320,1/COUNTA($J$3:$J3320))-1)*360/28</f>
        <v>0.10870794921864459</v>
      </c>
    </row>
    <row r="3321" spans="20:33" x14ac:dyDescent="0.25">
      <c r="T3321" s="4">
        <f t="shared" si="540"/>
        <v>0.11244999999999999</v>
      </c>
      <c r="U3321" s="55">
        <f t="shared" si="531"/>
        <v>0</v>
      </c>
      <c r="V3321" s="55">
        <f t="shared" si="532"/>
        <v>0</v>
      </c>
      <c r="Y3321" s="55">
        <f t="shared" si="533"/>
        <v>0</v>
      </c>
      <c r="Z3321" s="55">
        <f t="shared" si="534"/>
        <v>0</v>
      </c>
      <c r="AA3321" s="55">
        <f t="shared" si="535"/>
        <v>9108916.2369551975</v>
      </c>
      <c r="AB3321" s="55">
        <f t="shared" si="536"/>
        <v>-9712254.5492930785</v>
      </c>
      <c r="AC3321" s="55">
        <f t="shared" si="537"/>
        <v>-603338.31233788095</v>
      </c>
      <c r="AD3321" s="55">
        <f t="shared" si="538"/>
        <v>0</v>
      </c>
      <c r="AE3321" s="14">
        <f t="shared" si="539"/>
        <v>1</v>
      </c>
      <c r="AF3321" s="14">
        <f>PRODUCT($AE$3:$AE3321)</f>
        <v>1.549318229084294</v>
      </c>
      <c r="AG3321" s="120">
        <f>(POWER(AF3321,1/COUNTA($J$3:$J3321))-1)*360/28</f>
        <v>0.10870794921864459</v>
      </c>
    </row>
    <row r="3322" spans="20:33" x14ac:dyDescent="0.25">
      <c r="T3322" s="4">
        <f t="shared" si="540"/>
        <v>0.11244999999999999</v>
      </c>
      <c r="U3322" s="55">
        <f t="shared" si="531"/>
        <v>0</v>
      </c>
      <c r="V3322" s="55">
        <f t="shared" si="532"/>
        <v>0</v>
      </c>
      <c r="Y3322" s="55">
        <f t="shared" si="533"/>
        <v>0</v>
      </c>
      <c r="Z3322" s="55">
        <f t="shared" si="534"/>
        <v>0</v>
      </c>
      <c r="AA3322" s="55">
        <f t="shared" si="535"/>
        <v>9108916.2369551975</v>
      </c>
      <c r="AB3322" s="55">
        <f t="shared" si="536"/>
        <v>-9712254.5492930785</v>
      </c>
      <c r="AC3322" s="55">
        <f t="shared" si="537"/>
        <v>-603338.31233788095</v>
      </c>
      <c r="AD3322" s="55">
        <f t="shared" si="538"/>
        <v>0</v>
      </c>
      <c r="AE3322" s="14">
        <f t="shared" si="539"/>
        <v>1</v>
      </c>
      <c r="AF3322" s="14">
        <f>PRODUCT($AE$3:$AE3322)</f>
        <v>1.549318229084294</v>
      </c>
      <c r="AG3322" s="120">
        <f>(POWER(AF3322,1/COUNTA($J$3:$J3322))-1)*360/28</f>
        <v>0.10870794921864459</v>
      </c>
    </row>
    <row r="3323" spans="20:33" x14ac:dyDescent="0.25">
      <c r="T3323" s="4">
        <f t="shared" si="540"/>
        <v>0.11244999999999999</v>
      </c>
      <c r="U3323" s="55">
        <f t="shared" si="531"/>
        <v>0</v>
      </c>
      <c r="V3323" s="55">
        <f t="shared" si="532"/>
        <v>0</v>
      </c>
      <c r="Y3323" s="55">
        <f t="shared" si="533"/>
        <v>0</v>
      </c>
      <c r="Z3323" s="55">
        <f t="shared" si="534"/>
        <v>0</v>
      </c>
      <c r="AA3323" s="55">
        <f t="shared" si="535"/>
        <v>9108916.2369551975</v>
      </c>
      <c r="AB3323" s="55">
        <f t="shared" si="536"/>
        <v>-9712254.5492930785</v>
      </c>
      <c r="AC3323" s="55">
        <f t="shared" si="537"/>
        <v>-603338.31233788095</v>
      </c>
      <c r="AD3323" s="55">
        <f t="shared" si="538"/>
        <v>0</v>
      </c>
      <c r="AE3323" s="14">
        <f t="shared" si="539"/>
        <v>1</v>
      </c>
      <c r="AF3323" s="14">
        <f>PRODUCT($AE$3:$AE3323)</f>
        <v>1.549318229084294</v>
      </c>
      <c r="AG3323" s="120">
        <f>(POWER(AF3323,1/COUNTA($J$3:$J3323))-1)*360/28</f>
        <v>0.10870794921864459</v>
      </c>
    </row>
    <row r="3324" spans="20:33" x14ac:dyDescent="0.25">
      <c r="T3324" s="4">
        <f t="shared" si="540"/>
        <v>0.11244999999999999</v>
      </c>
      <c r="U3324" s="55">
        <f t="shared" si="531"/>
        <v>0</v>
      </c>
      <c r="V3324" s="55">
        <f t="shared" si="532"/>
        <v>0</v>
      </c>
      <c r="Y3324" s="55">
        <f t="shared" si="533"/>
        <v>0</v>
      </c>
      <c r="Z3324" s="55">
        <f t="shared" si="534"/>
        <v>0</v>
      </c>
      <c r="AA3324" s="55">
        <f t="shared" si="535"/>
        <v>9108916.2369551975</v>
      </c>
      <c r="AB3324" s="55">
        <f t="shared" si="536"/>
        <v>-9712254.5492930785</v>
      </c>
      <c r="AC3324" s="55">
        <f t="shared" si="537"/>
        <v>-603338.31233788095</v>
      </c>
      <c r="AD3324" s="55">
        <f t="shared" si="538"/>
        <v>0</v>
      </c>
      <c r="AE3324" s="14">
        <f t="shared" si="539"/>
        <v>1</v>
      </c>
      <c r="AF3324" s="14">
        <f>PRODUCT($AE$3:$AE3324)</f>
        <v>1.549318229084294</v>
      </c>
      <c r="AG3324" s="120">
        <f>(POWER(AF3324,1/COUNTA($J$3:$J3324))-1)*360/28</f>
        <v>0.10870794921864459</v>
      </c>
    </row>
    <row r="3325" spans="20:33" x14ac:dyDescent="0.25">
      <c r="T3325" s="4">
        <f t="shared" si="540"/>
        <v>0.11244999999999999</v>
      </c>
      <c r="U3325" s="55">
        <f t="shared" si="531"/>
        <v>0</v>
      </c>
      <c r="V3325" s="55">
        <f t="shared" si="532"/>
        <v>0</v>
      </c>
      <c r="Y3325" s="55">
        <f t="shared" si="533"/>
        <v>0</v>
      </c>
      <c r="Z3325" s="55">
        <f t="shared" si="534"/>
        <v>0</v>
      </c>
      <c r="AA3325" s="55">
        <f t="shared" si="535"/>
        <v>9108916.2369551975</v>
      </c>
      <c r="AB3325" s="55">
        <f t="shared" si="536"/>
        <v>-9712254.5492930785</v>
      </c>
      <c r="AC3325" s="55">
        <f t="shared" si="537"/>
        <v>-603338.31233788095</v>
      </c>
      <c r="AD3325" s="55">
        <f t="shared" si="538"/>
        <v>0</v>
      </c>
      <c r="AE3325" s="14">
        <f t="shared" si="539"/>
        <v>1</v>
      </c>
      <c r="AF3325" s="14">
        <f>PRODUCT($AE$3:$AE3325)</f>
        <v>1.549318229084294</v>
      </c>
      <c r="AG3325" s="120">
        <f>(POWER(AF3325,1/COUNTA($J$3:$J3325))-1)*360/28</f>
        <v>0.10870794921864459</v>
      </c>
    </row>
    <row r="3326" spans="20:33" x14ac:dyDescent="0.25">
      <c r="T3326" s="4">
        <f t="shared" si="540"/>
        <v>0.11244999999999999</v>
      </c>
      <c r="U3326" s="55">
        <f t="shared" si="531"/>
        <v>0</v>
      </c>
      <c r="V3326" s="55">
        <f t="shared" si="532"/>
        <v>0</v>
      </c>
      <c r="Y3326" s="55">
        <f t="shared" si="533"/>
        <v>0</v>
      </c>
      <c r="Z3326" s="55">
        <f t="shared" si="534"/>
        <v>0</v>
      </c>
      <c r="AA3326" s="55">
        <f t="shared" si="535"/>
        <v>9108916.2369551975</v>
      </c>
      <c r="AB3326" s="55">
        <f t="shared" si="536"/>
        <v>-9712254.5492930785</v>
      </c>
      <c r="AC3326" s="55">
        <f t="shared" si="537"/>
        <v>-603338.31233788095</v>
      </c>
      <c r="AD3326" s="55">
        <f t="shared" si="538"/>
        <v>0</v>
      </c>
      <c r="AE3326" s="14">
        <f t="shared" si="539"/>
        <v>1</v>
      </c>
      <c r="AF3326" s="14">
        <f>PRODUCT($AE$3:$AE3326)</f>
        <v>1.549318229084294</v>
      </c>
      <c r="AG3326" s="120">
        <f>(POWER(AF3326,1/COUNTA($J$3:$J3326))-1)*360/28</f>
        <v>0.10870794921864459</v>
      </c>
    </row>
    <row r="3327" spans="20:33" x14ac:dyDescent="0.25">
      <c r="T3327" s="4">
        <f t="shared" si="540"/>
        <v>0.11244999999999999</v>
      </c>
      <c r="U3327" s="55">
        <f t="shared" si="531"/>
        <v>0</v>
      </c>
      <c r="V3327" s="55">
        <f t="shared" si="532"/>
        <v>0</v>
      </c>
      <c r="Y3327" s="55">
        <f t="shared" si="533"/>
        <v>0</v>
      </c>
      <c r="Z3327" s="55">
        <f t="shared" si="534"/>
        <v>0</v>
      </c>
      <c r="AA3327" s="55">
        <f t="shared" si="535"/>
        <v>9108916.2369551975</v>
      </c>
      <c r="AB3327" s="55">
        <f t="shared" si="536"/>
        <v>-9712254.5492930785</v>
      </c>
      <c r="AC3327" s="55">
        <f t="shared" si="537"/>
        <v>-603338.31233788095</v>
      </c>
      <c r="AD3327" s="55">
        <f t="shared" si="538"/>
        <v>0</v>
      </c>
      <c r="AE3327" s="14">
        <f t="shared" si="539"/>
        <v>1</v>
      </c>
      <c r="AF3327" s="14">
        <f>PRODUCT($AE$3:$AE3327)</f>
        <v>1.549318229084294</v>
      </c>
      <c r="AG3327" s="120">
        <f>(POWER(AF3327,1/COUNTA($J$3:$J3327))-1)*360/28</f>
        <v>0.10870794921864459</v>
      </c>
    </row>
    <row r="3328" spans="20:33" x14ac:dyDescent="0.25">
      <c r="T3328" s="4">
        <f t="shared" si="540"/>
        <v>0.11244999999999999</v>
      </c>
      <c r="U3328" s="55">
        <f t="shared" si="531"/>
        <v>0</v>
      </c>
      <c r="V3328" s="55">
        <f t="shared" si="532"/>
        <v>0</v>
      </c>
      <c r="Y3328" s="55">
        <f t="shared" si="533"/>
        <v>0</v>
      </c>
      <c r="Z3328" s="55">
        <f t="shared" si="534"/>
        <v>0</v>
      </c>
      <c r="AA3328" s="55">
        <f t="shared" si="535"/>
        <v>9108916.2369551975</v>
      </c>
      <c r="AB3328" s="55">
        <f t="shared" si="536"/>
        <v>-9712254.5492930785</v>
      </c>
      <c r="AC3328" s="55">
        <f t="shared" si="537"/>
        <v>-603338.31233788095</v>
      </c>
      <c r="AD3328" s="55">
        <f t="shared" si="538"/>
        <v>0</v>
      </c>
      <c r="AE3328" s="14">
        <f t="shared" si="539"/>
        <v>1</v>
      </c>
      <c r="AF3328" s="14">
        <f>PRODUCT($AE$3:$AE3328)</f>
        <v>1.549318229084294</v>
      </c>
      <c r="AG3328" s="120">
        <f>(POWER(AF3328,1/COUNTA($J$3:$J3328))-1)*360/28</f>
        <v>0.10870794921864459</v>
      </c>
    </row>
    <row r="3329" spans="20:33" x14ac:dyDescent="0.25">
      <c r="T3329" s="4">
        <f t="shared" si="540"/>
        <v>0.11244999999999999</v>
      </c>
      <c r="U3329" s="55">
        <f t="shared" si="531"/>
        <v>0</v>
      </c>
      <c r="V3329" s="55">
        <f t="shared" si="532"/>
        <v>0</v>
      </c>
      <c r="Y3329" s="55">
        <f t="shared" si="533"/>
        <v>0</v>
      </c>
      <c r="Z3329" s="55">
        <f t="shared" si="534"/>
        <v>0</v>
      </c>
      <c r="AA3329" s="55">
        <f t="shared" si="535"/>
        <v>9108916.2369551975</v>
      </c>
      <c r="AB3329" s="55">
        <f t="shared" si="536"/>
        <v>-9712254.5492930785</v>
      </c>
      <c r="AC3329" s="55">
        <f t="shared" si="537"/>
        <v>-603338.31233788095</v>
      </c>
      <c r="AD3329" s="55">
        <f t="shared" si="538"/>
        <v>0</v>
      </c>
      <c r="AE3329" s="14">
        <f t="shared" si="539"/>
        <v>1</v>
      </c>
      <c r="AF3329" s="14">
        <f>PRODUCT($AE$3:$AE3329)</f>
        <v>1.549318229084294</v>
      </c>
      <c r="AG3329" s="120">
        <f>(POWER(AF3329,1/COUNTA($J$3:$J3329))-1)*360/28</f>
        <v>0.10870794921864459</v>
      </c>
    </row>
    <row r="3330" spans="20:33" x14ac:dyDescent="0.25">
      <c r="T3330" s="4">
        <f t="shared" si="540"/>
        <v>0.11244999999999999</v>
      </c>
      <c r="U3330" s="55">
        <f t="shared" si="531"/>
        <v>0</v>
      </c>
      <c r="V3330" s="55">
        <f t="shared" si="532"/>
        <v>0</v>
      </c>
      <c r="Y3330" s="55">
        <f t="shared" si="533"/>
        <v>0</v>
      </c>
      <c r="Z3330" s="55">
        <f t="shared" si="534"/>
        <v>0</v>
      </c>
      <c r="AA3330" s="55">
        <f t="shared" si="535"/>
        <v>9108916.2369551975</v>
      </c>
      <c r="AB3330" s="55">
        <f t="shared" si="536"/>
        <v>-9712254.5492930785</v>
      </c>
      <c r="AC3330" s="55">
        <f t="shared" si="537"/>
        <v>-603338.31233788095</v>
      </c>
      <c r="AD3330" s="55">
        <f t="shared" si="538"/>
        <v>0</v>
      </c>
      <c r="AE3330" s="14">
        <f t="shared" si="539"/>
        <v>1</v>
      </c>
      <c r="AF3330" s="14">
        <f>PRODUCT($AE$3:$AE3330)</f>
        <v>1.549318229084294</v>
      </c>
      <c r="AG3330" s="120">
        <f>(POWER(AF3330,1/COUNTA($J$3:$J3330))-1)*360/28</f>
        <v>0.10870794921864459</v>
      </c>
    </row>
    <row r="3331" spans="20:33" x14ac:dyDescent="0.25">
      <c r="T3331" s="4">
        <f t="shared" si="540"/>
        <v>0.11244999999999999</v>
      </c>
      <c r="U3331" s="55">
        <f t="shared" si="531"/>
        <v>0</v>
      </c>
      <c r="V3331" s="55">
        <f t="shared" si="532"/>
        <v>0</v>
      </c>
      <c r="Y3331" s="55">
        <f t="shared" si="533"/>
        <v>0</v>
      </c>
      <c r="Z3331" s="55">
        <f t="shared" si="534"/>
        <v>0</v>
      </c>
      <c r="AA3331" s="55">
        <f t="shared" si="535"/>
        <v>9108916.2369551975</v>
      </c>
      <c r="AB3331" s="55">
        <f t="shared" si="536"/>
        <v>-9712254.5492930785</v>
      </c>
      <c r="AC3331" s="55">
        <f t="shared" si="537"/>
        <v>-603338.31233788095</v>
      </c>
      <c r="AD3331" s="55">
        <f t="shared" si="538"/>
        <v>0</v>
      </c>
      <c r="AE3331" s="14">
        <f t="shared" si="539"/>
        <v>1</v>
      </c>
      <c r="AF3331" s="14">
        <f>PRODUCT($AE$3:$AE3331)</f>
        <v>1.549318229084294</v>
      </c>
      <c r="AG3331" s="120">
        <f>(POWER(AF3331,1/COUNTA($J$3:$J3331))-1)*360/28</f>
        <v>0.10870794921864459</v>
      </c>
    </row>
    <row r="3332" spans="20:33" x14ac:dyDescent="0.25">
      <c r="T3332" s="4">
        <f t="shared" si="540"/>
        <v>0.11244999999999999</v>
      </c>
      <c r="U3332" s="55">
        <f t="shared" si="531"/>
        <v>0</v>
      </c>
      <c r="V3332" s="55">
        <f t="shared" si="532"/>
        <v>0</v>
      </c>
      <c r="Y3332" s="55">
        <f t="shared" si="533"/>
        <v>0</v>
      </c>
      <c r="Z3332" s="55">
        <f t="shared" si="534"/>
        <v>0</v>
      </c>
      <c r="AA3332" s="55">
        <f t="shared" si="535"/>
        <v>9108916.2369551975</v>
      </c>
      <c r="AB3332" s="55">
        <f t="shared" si="536"/>
        <v>-9712254.5492930785</v>
      </c>
      <c r="AC3332" s="55">
        <f t="shared" si="537"/>
        <v>-603338.31233788095</v>
      </c>
      <c r="AD3332" s="55">
        <f t="shared" si="538"/>
        <v>0</v>
      </c>
      <c r="AE3332" s="14">
        <f t="shared" si="539"/>
        <v>1</v>
      </c>
      <c r="AF3332" s="14">
        <f>PRODUCT($AE$3:$AE3332)</f>
        <v>1.549318229084294</v>
      </c>
      <c r="AG3332" s="120">
        <f>(POWER(AF3332,1/COUNTA($J$3:$J3332))-1)*360/28</f>
        <v>0.10870794921864459</v>
      </c>
    </row>
    <row r="3333" spans="20:33" x14ac:dyDescent="0.25">
      <c r="T3333" s="4">
        <f t="shared" si="540"/>
        <v>0.11244999999999999</v>
      </c>
      <c r="U3333" s="55">
        <f t="shared" si="531"/>
        <v>0</v>
      </c>
      <c r="V3333" s="55">
        <f t="shared" si="532"/>
        <v>0</v>
      </c>
      <c r="Y3333" s="55">
        <f t="shared" si="533"/>
        <v>0</v>
      </c>
      <c r="Z3333" s="55">
        <f t="shared" si="534"/>
        <v>0</v>
      </c>
      <c r="AA3333" s="55">
        <f t="shared" si="535"/>
        <v>9108916.2369551975</v>
      </c>
      <c r="AB3333" s="55">
        <f t="shared" si="536"/>
        <v>-9712254.5492930785</v>
      </c>
      <c r="AC3333" s="55">
        <f t="shared" si="537"/>
        <v>-603338.31233788095</v>
      </c>
      <c r="AD3333" s="55">
        <f t="shared" si="538"/>
        <v>0</v>
      </c>
      <c r="AE3333" s="14">
        <f t="shared" si="539"/>
        <v>1</v>
      </c>
      <c r="AF3333" s="14">
        <f>PRODUCT($AE$3:$AE3333)</f>
        <v>1.549318229084294</v>
      </c>
      <c r="AG3333" s="120">
        <f>(POWER(AF3333,1/COUNTA($J$3:$J3333))-1)*360/28</f>
        <v>0.10870794921864459</v>
      </c>
    </row>
    <row r="3334" spans="20:33" x14ac:dyDescent="0.25">
      <c r="T3334" s="4">
        <f t="shared" si="540"/>
        <v>0.11244999999999999</v>
      </c>
      <c r="U3334" s="55">
        <f t="shared" si="531"/>
        <v>0</v>
      </c>
      <c r="V3334" s="55">
        <f t="shared" si="532"/>
        <v>0</v>
      </c>
      <c r="Y3334" s="55">
        <f t="shared" si="533"/>
        <v>0</v>
      </c>
      <c r="Z3334" s="55">
        <f t="shared" si="534"/>
        <v>0</v>
      </c>
      <c r="AA3334" s="55">
        <f t="shared" si="535"/>
        <v>9108916.2369551975</v>
      </c>
      <c r="AB3334" s="55">
        <f t="shared" si="536"/>
        <v>-9712254.5492930785</v>
      </c>
      <c r="AC3334" s="55">
        <f t="shared" si="537"/>
        <v>-603338.31233788095</v>
      </c>
      <c r="AD3334" s="55">
        <f t="shared" si="538"/>
        <v>0</v>
      </c>
      <c r="AE3334" s="14">
        <f t="shared" si="539"/>
        <v>1</v>
      </c>
      <c r="AF3334" s="14">
        <f>PRODUCT($AE$3:$AE3334)</f>
        <v>1.549318229084294</v>
      </c>
      <c r="AG3334" s="120">
        <f>(POWER(AF3334,1/COUNTA($J$3:$J3334))-1)*360/28</f>
        <v>0.10870794921864459</v>
      </c>
    </row>
    <row r="3335" spans="20:33" x14ac:dyDescent="0.25">
      <c r="T3335" s="4">
        <f t="shared" si="540"/>
        <v>0.11244999999999999</v>
      </c>
      <c r="U3335" s="55">
        <f t="shared" si="531"/>
        <v>0</v>
      </c>
      <c r="V3335" s="55">
        <f t="shared" si="532"/>
        <v>0</v>
      </c>
      <c r="Y3335" s="55">
        <f t="shared" si="533"/>
        <v>0</v>
      </c>
      <c r="Z3335" s="55">
        <f t="shared" si="534"/>
        <v>0</v>
      </c>
      <c r="AA3335" s="55">
        <f t="shared" si="535"/>
        <v>9108916.2369551975</v>
      </c>
      <c r="AB3335" s="55">
        <f t="shared" si="536"/>
        <v>-9712254.5492930785</v>
      </c>
      <c r="AC3335" s="55">
        <f t="shared" si="537"/>
        <v>-603338.31233788095</v>
      </c>
      <c r="AD3335" s="55">
        <f t="shared" si="538"/>
        <v>0</v>
      </c>
      <c r="AE3335" s="14">
        <f t="shared" si="539"/>
        <v>1</v>
      </c>
      <c r="AF3335" s="14">
        <f>PRODUCT($AE$3:$AE3335)</f>
        <v>1.549318229084294</v>
      </c>
      <c r="AG3335" s="120">
        <f>(POWER(AF3335,1/COUNTA($J$3:$J3335))-1)*360/28</f>
        <v>0.10870794921864459</v>
      </c>
    </row>
    <row r="3336" spans="20:33" x14ac:dyDescent="0.25">
      <c r="T3336" s="4">
        <f t="shared" si="540"/>
        <v>0.11244999999999999</v>
      </c>
      <c r="U3336" s="55">
        <f t="shared" si="531"/>
        <v>0</v>
      </c>
      <c r="V3336" s="55">
        <f t="shared" si="532"/>
        <v>0</v>
      </c>
      <c r="Y3336" s="55">
        <f t="shared" si="533"/>
        <v>0</v>
      </c>
      <c r="Z3336" s="55">
        <f t="shared" si="534"/>
        <v>0</v>
      </c>
      <c r="AA3336" s="55">
        <f t="shared" si="535"/>
        <v>9108916.2369551975</v>
      </c>
      <c r="AB3336" s="55">
        <f t="shared" si="536"/>
        <v>-9712254.5492930785</v>
      </c>
      <c r="AC3336" s="55">
        <f t="shared" si="537"/>
        <v>-603338.31233788095</v>
      </c>
      <c r="AD3336" s="55">
        <f t="shared" si="538"/>
        <v>0</v>
      </c>
      <c r="AE3336" s="14">
        <f t="shared" si="539"/>
        <v>1</v>
      </c>
      <c r="AF3336" s="14">
        <f>PRODUCT($AE$3:$AE3336)</f>
        <v>1.549318229084294</v>
      </c>
      <c r="AG3336" s="120">
        <f>(POWER(AF3336,1/COUNTA($J$3:$J3336))-1)*360/28</f>
        <v>0.10870794921864459</v>
      </c>
    </row>
    <row r="3337" spans="20:33" x14ac:dyDescent="0.25">
      <c r="T3337" s="4">
        <f t="shared" si="540"/>
        <v>0.11244999999999999</v>
      </c>
      <c r="U3337" s="55">
        <f t="shared" si="531"/>
        <v>0</v>
      </c>
      <c r="V3337" s="55">
        <f t="shared" si="532"/>
        <v>0</v>
      </c>
      <c r="Y3337" s="55">
        <f t="shared" si="533"/>
        <v>0</v>
      </c>
      <c r="Z3337" s="55">
        <f t="shared" si="534"/>
        <v>0</v>
      </c>
      <c r="AA3337" s="55">
        <f t="shared" si="535"/>
        <v>9108916.2369551975</v>
      </c>
      <c r="AB3337" s="55">
        <f t="shared" si="536"/>
        <v>-9712254.5492930785</v>
      </c>
      <c r="AC3337" s="55">
        <f t="shared" si="537"/>
        <v>-603338.31233788095</v>
      </c>
      <c r="AD3337" s="55">
        <f t="shared" si="538"/>
        <v>0</v>
      </c>
      <c r="AE3337" s="14">
        <f t="shared" si="539"/>
        <v>1</v>
      </c>
      <c r="AF3337" s="14">
        <f>PRODUCT($AE$3:$AE3337)</f>
        <v>1.549318229084294</v>
      </c>
      <c r="AG3337" s="120">
        <f>(POWER(AF3337,1/COUNTA($J$3:$J3337))-1)*360/28</f>
        <v>0.10870794921864459</v>
      </c>
    </row>
    <row r="3338" spans="20:33" x14ac:dyDescent="0.25">
      <c r="T3338" s="4">
        <f t="shared" si="540"/>
        <v>0.11244999999999999</v>
      </c>
      <c r="U3338" s="55">
        <f t="shared" si="531"/>
        <v>0</v>
      </c>
      <c r="V3338" s="55">
        <f t="shared" si="532"/>
        <v>0</v>
      </c>
      <c r="Y3338" s="55">
        <f t="shared" si="533"/>
        <v>0</v>
      </c>
      <c r="Z3338" s="55">
        <f t="shared" si="534"/>
        <v>0</v>
      </c>
      <c r="AA3338" s="55">
        <f t="shared" si="535"/>
        <v>9108916.2369551975</v>
      </c>
      <c r="AB3338" s="55">
        <f t="shared" si="536"/>
        <v>-9712254.5492930785</v>
      </c>
      <c r="AC3338" s="55">
        <f t="shared" si="537"/>
        <v>-603338.31233788095</v>
      </c>
      <c r="AD3338" s="55">
        <f t="shared" si="538"/>
        <v>0</v>
      </c>
      <c r="AE3338" s="14">
        <f t="shared" si="539"/>
        <v>1</v>
      </c>
      <c r="AF3338" s="14">
        <f>PRODUCT($AE$3:$AE3338)</f>
        <v>1.549318229084294</v>
      </c>
      <c r="AG3338" s="120">
        <f>(POWER(AF3338,1/COUNTA($J$3:$J3338))-1)*360/28</f>
        <v>0.10870794921864459</v>
      </c>
    </row>
    <row r="3339" spans="20:33" x14ac:dyDescent="0.25">
      <c r="T3339" s="4">
        <f t="shared" si="540"/>
        <v>0.11244999999999999</v>
      </c>
      <c r="U3339" s="55">
        <f t="shared" si="531"/>
        <v>0</v>
      </c>
      <c r="V3339" s="55">
        <f t="shared" si="532"/>
        <v>0</v>
      </c>
      <c r="Y3339" s="55">
        <f t="shared" si="533"/>
        <v>0</v>
      </c>
      <c r="Z3339" s="55">
        <f t="shared" si="534"/>
        <v>0</v>
      </c>
      <c r="AA3339" s="55">
        <f t="shared" si="535"/>
        <v>9108916.2369551975</v>
      </c>
      <c r="AB3339" s="55">
        <f t="shared" si="536"/>
        <v>-9712254.5492930785</v>
      </c>
      <c r="AC3339" s="55">
        <f t="shared" si="537"/>
        <v>-603338.31233788095</v>
      </c>
      <c r="AD3339" s="55">
        <f t="shared" si="538"/>
        <v>0</v>
      </c>
      <c r="AE3339" s="14">
        <f t="shared" si="539"/>
        <v>1</v>
      </c>
      <c r="AF3339" s="14">
        <f>PRODUCT($AE$3:$AE3339)</f>
        <v>1.549318229084294</v>
      </c>
      <c r="AG3339" s="120">
        <f>(POWER(AF3339,1/COUNTA($J$3:$J3339))-1)*360/28</f>
        <v>0.10870794921864459</v>
      </c>
    </row>
    <row r="3340" spans="20:33" x14ac:dyDescent="0.25">
      <c r="T3340" s="4">
        <f t="shared" si="540"/>
        <v>0.11244999999999999</v>
      </c>
      <c r="U3340" s="55">
        <f t="shared" si="531"/>
        <v>0</v>
      </c>
      <c r="V3340" s="55">
        <f t="shared" si="532"/>
        <v>0</v>
      </c>
      <c r="Y3340" s="55">
        <f t="shared" si="533"/>
        <v>0</v>
      </c>
      <c r="Z3340" s="55">
        <f t="shared" si="534"/>
        <v>0</v>
      </c>
      <c r="AA3340" s="55">
        <f t="shared" si="535"/>
        <v>9108916.2369551975</v>
      </c>
      <c r="AB3340" s="55">
        <f t="shared" si="536"/>
        <v>-9712254.5492930785</v>
      </c>
      <c r="AC3340" s="55">
        <f t="shared" si="537"/>
        <v>-603338.31233788095</v>
      </c>
      <c r="AD3340" s="55">
        <f t="shared" si="538"/>
        <v>0</v>
      </c>
      <c r="AE3340" s="14">
        <f t="shared" si="539"/>
        <v>1</v>
      </c>
      <c r="AF3340" s="14">
        <f>PRODUCT($AE$3:$AE3340)</f>
        <v>1.549318229084294</v>
      </c>
      <c r="AG3340" s="120">
        <f>(POWER(AF3340,1/COUNTA($J$3:$J3340))-1)*360/28</f>
        <v>0.10870794921864459</v>
      </c>
    </row>
    <row r="3341" spans="20:33" x14ac:dyDescent="0.25">
      <c r="T3341" s="4">
        <f t="shared" si="540"/>
        <v>0.11244999999999999</v>
      </c>
      <c r="U3341" s="55">
        <f t="shared" si="531"/>
        <v>0</v>
      </c>
      <c r="V3341" s="55">
        <f t="shared" si="532"/>
        <v>0</v>
      </c>
      <c r="Y3341" s="55">
        <f t="shared" si="533"/>
        <v>0</v>
      </c>
      <c r="Z3341" s="55">
        <f t="shared" si="534"/>
        <v>0</v>
      </c>
      <c r="AA3341" s="55">
        <f t="shared" si="535"/>
        <v>9108916.2369551975</v>
      </c>
      <c r="AB3341" s="55">
        <f t="shared" si="536"/>
        <v>-9712254.5492930785</v>
      </c>
      <c r="AC3341" s="55">
        <f t="shared" si="537"/>
        <v>-603338.31233788095</v>
      </c>
      <c r="AD3341" s="55">
        <f t="shared" si="538"/>
        <v>0</v>
      </c>
      <c r="AE3341" s="14">
        <f t="shared" si="539"/>
        <v>1</v>
      </c>
      <c r="AF3341" s="14">
        <f>PRODUCT($AE$3:$AE3341)</f>
        <v>1.549318229084294</v>
      </c>
      <c r="AG3341" s="120">
        <f>(POWER(AF3341,1/COUNTA($J$3:$J3341))-1)*360/28</f>
        <v>0.10870794921864459</v>
      </c>
    </row>
    <row r="3342" spans="20:33" x14ac:dyDescent="0.25">
      <c r="T3342" s="4">
        <f t="shared" si="540"/>
        <v>0.11244999999999999</v>
      </c>
      <c r="U3342" s="55">
        <f t="shared" si="531"/>
        <v>0</v>
      </c>
      <c r="V3342" s="55">
        <f t="shared" si="532"/>
        <v>0</v>
      </c>
      <c r="Y3342" s="55">
        <f t="shared" si="533"/>
        <v>0</v>
      </c>
      <c r="Z3342" s="55">
        <f t="shared" si="534"/>
        <v>0</v>
      </c>
      <c r="AA3342" s="55">
        <f t="shared" si="535"/>
        <v>9108916.2369551975</v>
      </c>
      <c r="AB3342" s="55">
        <f t="shared" si="536"/>
        <v>-9712254.5492930785</v>
      </c>
      <c r="AC3342" s="55">
        <f t="shared" si="537"/>
        <v>-603338.31233788095</v>
      </c>
      <c r="AD3342" s="55">
        <f t="shared" si="538"/>
        <v>0</v>
      </c>
      <c r="AE3342" s="14">
        <f t="shared" si="539"/>
        <v>1</v>
      </c>
      <c r="AF3342" s="14">
        <f>PRODUCT($AE$3:$AE3342)</f>
        <v>1.549318229084294</v>
      </c>
      <c r="AG3342" s="120">
        <f>(POWER(AF3342,1/COUNTA($J$3:$J3342))-1)*360/28</f>
        <v>0.10870794921864459</v>
      </c>
    </row>
    <row r="3343" spans="20:33" x14ac:dyDescent="0.25">
      <c r="T3343" s="4">
        <f t="shared" si="540"/>
        <v>0.11244999999999999</v>
      </c>
      <c r="U3343" s="55">
        <f t="shared" si="531"/>
        <v>0</v>
      </c>
      <c r="V3343" s="55">
        <f t="shared" si="532"/>
        <v>0</v>
      </c>
      <c r="Y3343" s="55">
        <f t="shared" si="533"/>
        <v>0</v>
      </c>
      <c r="Z3343" s="55">
        <f t="shared" si="534"/>
        <v>0</v>
      </c>
      <c r="AA3343" s="55">
        <f t="shared" si="535"/>
        <v>9108916.2369551975</v>
      </c>
      <c r="AB3343" s="55">
        <f t="shared" si="536"/>
        <v>-9712254.5492930785</v>
      </c>
      <c r="AC3343" s="55">
        <f t="shared" si="537"/>
        <v>-603338.31233788095</v>
      </c>
      <c r="AD3343" s="55">
        <f t="shared" si="538"/>
        <v>0</v>
      </c>
      <c r="AE3343" s="14">
        <f t="shared" si="539"/>
        <v>1</v>
      </c>
      <c r="AF3343" s="14">
        <f>PRODUCT($AE$3:$AE3343)</f>
        <v>1.549318229084294</v>
      </c>
      <c r="AG3343" s="120">
        <f>(POWER(AF3343,1/COUNTA($J$3:$J3343))-1)*360/28</f>
        <v>0.10870794921864459</v>
      </c>
    </row>
    <row r="3344" spans="20:33" x14ac:dyDescent="0.25">
      <c r="T3344" s="4">
        <f t="shared" si="540"/>
        <v>0.11244999999999999</v>
      </c>
      <c r="U3344" s="55">
        <f t="shared" si="531"/>
        <v>0</v>
      </c>
      <c r="V3344" s="55">
        <f t="shared" si="532"/>
        <v>0</v>
      </c>
      <c r="Y3344" s="55">
        <f t="shared" si="533"/>
        <v>0</v>
      </c>
      <c r="Z3344" s="55">
        <f t="shared" si="534"/>
        <v>0</v>
      </c>
      <c r="AA3344" s="55">
        <f t="shared" si="535"/>
        <v>9108916.2369551975</v>
      </c>
      <c r="AB3344" s="55">
        <f t="shared" si="536"/>
        <v>-9712254.5492930785</v>
      </c>
      <c r="AC3344" s="55">
        <f t="shared" si="537"/>
        <v>-603338.31233788095</v>
      </c>
      <c r="AD3344" s="55">
        <f t="shared" si="538"/>
        <v>0</v>
      </c>
      <c r="AE3344" s="14">
        <f t="shared" si="539"/>
        <v>1</v>
      </c>
      <c r="AF3344" s="14">
        <f>PRODUCT($AE$3:$AE3344)</f>
        <v>1.549318229084294</v>
      </c>
      <c r="AG3344" s="120">
        <f>(POWER(AF3344,1/COUNTA($J$3:$J3344))-1)*360/28</f>
        <v>0.10870794921864459</v>
      </c>
    </row>
    <row r="3345" spans="20:33" x14ac:dyDescent="0.25">
      <c r="T3345" s="4">
        <f t="shared" si="540"/>
        <v>0.11244999999999999</v>
      </c>
      <c r="U3345" s="55">
        <f t="shared" si="531"/>
        <v>0</v>
      </c>
      <c r="V3345" s="55">
        <f t="shared" si="532"/>
        <v>0</v>
      </c>
      <c r="Y3345" s="55">
        <f t="shared" si="533"/>
        <v>0</v>
      </c>
      <c r="Z3345" s="55">
        <f t="shared" si="534"/>
        <v>0</v>
      </c>
      <c r="AA3345" s="55">
        <f t="shared" si="535"/>
        <v>9108916.2369551975</v>
      </c>
      <c r="AB3345" s="55">
        <f t="shared" si="536"/>
        <v>-9712254.5492930785</v>
      </c>
      <c r="AC3345" s="55">
        <f t="shared" si="537"/>
        <v>-603338.31233788095</v>
      </c>
      <c r="AD3345" s="55">
        <f t="shared" si="538"/>
        <v>0</v>
      </c>
      <c r="AE3345" s="14">
        <f t="shared" si="539"/>
        <v>1</v>
      </c>
      <c r="AF3345" s="14">
        <f>PRODUCT($AE$3:$AE3345)</f>
        <v>1.549318229084294</v>
      </c>
      <c r="AG3345" s="120">
        <f>(POWER(AF3345,1/COUNTA($J$3:$J3345))-1)*360/28</f>
        <v>0.10870794921864459</v>
      </c>
    </row>
    <row r="3346" spans="20:33" x14ac:dyDescent="0.25">
      <c r="T3346" s="4">
        <f t="shared" si="540"/>
        <v>0.11244999999999999</v>
      </c>
      <c r="U3346" s="55">
        <f t="shared" si="531"/>
        <v>0</v>
      </c>
      <c r="V3346" s="55">
        <f t="shared" si="532"/>
        <v>0</v>
      </c>
      <c r="Y3346" s="55">
        <f t="shared" si="533"/>
        <v>0</v>
      </c>
      <c r="Z3346" s="55">
        <f t="shared" si="534"/>
        <v>0</v>
      </c>
      <c r="AA3346" s="55">
        <f t="shared" si="535"/>
        <v>9108916.2369551975</v>
      </c>
      <c r="AB3346" s="55">
        <f t="shared" si="536"/>
        <v>-9712254.5492930785</v>
      </c>
      <c r="AC3346" s="55">
        <f t="shared" si="537"/>
        <v>-603338.31233788095</v>
      </c>
      <c r="AD3346" s="55">
        <f t="shared" si="538"/>
        <v>0</v>
      </c>
      <c r="AE3346" s="14">
        <f t="shared" si="539"/>
        <v>1</v>
      </c>
      <c r="AF3346" s="14">
        <f>PRODUCT($AE$3:$AE3346)</f>
        <v>1.549318229084294</v>
      </c>
      <c r="AG3346" s="120">
        <f>(POWER(AF3346,1/COUNTA($J$3:$J3346))-1)*360/28</f>
        <v>0.10870794921864459</v>
      </c>
    </row>
    <row r="3347" spans="20:33" x14ac:dyDescent="0.25">
      <c r="T3347" s="4">
        <f t="shared" si="540"/>
        <v>0.11244999999999999</v>
      </c>
      <c r="U3347" s="55">
        <f t="shared" si="531"/>
        <v>0</v>
      </c>
      <c r="V3347" s="55">
        <f t="shared" si="532"/>
        <v>0</v>
      </c>
      <c r="Y3347" s="55">
        <f t="shared" si="533"/>
        <v>0</v>
      </c>
      <c r="Z3347" s="55">
        <f t="shared" si="534"/>
        <v>0</v>
      </c>
      <c r="AA3347" s="55">
        <f t="shared" si="535"/>
        <v>9108916.2369551975</v>
      </c>
      <c r="AB3347" s="55">
        <f t="shared" si="536"/>
        <v>-9712254.5492930785</v>
      </c>
      <c r="AC3347" s="55">
        <f t="shared" si="537"/>
        <v>-603338.31233788095</v>
      </c>
      <c r="AD3347" s="55">
        <f t="shared" si="538"/>
        <v>0</v>
      </c>
      <c r="AE3347" s="14">
        <f t="shared" si="539"/>
        <v>1</v>
      </c>
      <c r="AF3347" s="14">
        <f>PRODUCT($AE$3:$AE3347)</f>
        <v>1.549318229084294</v>
      </c>
      <c r="AG3347" s="120">
        <f>(POWER(AF3347,1/COUNTA($J$3:$J3347))-1)*360/28</f>
        <v>0.10870794921864459</v>
      </c>
    </row>
    <row r="3348" spans="20:33" x14ac:dyDescent="0.25">
      <c r="T3348" s="4">
        <f t="shared" si="540"/>
        <v>0.11244999999999999</v>
      </c>
      <c r="U3348" s="55">
        <f t="shared" si="531"/>
        <v>0</v>
      </c>
      <c r="V3348" s="55">
        <f t="shared" si="532"/>
        <v>0</v>
      </c>
      <c r="Y3348" s="55">
        <f t="shared" si="533"/>
        <v>0</v>
      </c>
      <c r="Z3348" s="55">
        <f t="shared" si="534"/>
        <v>0</v>
      </c>
      <c r="AA3348" s="55">
        <f t="shared" si="535"/>
        <v>9108916.2369551975</v>
      </c>
      <c r="AB3348" s="55">
        <f t="shared" si="536"/>
        <v>-9712254.5492930785</v>
      </c>
      <c r="AC3348" s="55">
        <f t="shared" si="537"/>
        <v>-603338.31233788095</v>
      </c>
      <c r="AD3348" s="55">
        <f t="shared" si="538"/>
        <v>0</v>
      </c>
      <c r="AE3348" s="14">
        <f t="shared" si="539"/>
        <v>1</v>
      </c>
      <c r="AF3348" s="14">
        <f>PRODUCT($AE$3:$AE3348)</f>
        <v>1.549318229084294</v>
      </c>
      <c r="AG3348" s="120">
        <f>(POWER(AF3348,1/COUNTA($J$3:$J3348))-1)*360/28</f>
        <v>0.10870794921864459</v>
      </c>
    </row>
    <row r="3349" spans="20:33" x14ac:dyDescent="0.25">
      <c r="T3349" s="4">
        <f t="shared" si="540"/>
        <v>0.11244999999999999</v>
      </c>
      <c r="U3349" s="55">
        <f t="shared" si="531"/>
        <v>0</v>
      </c>
      <c r="V3349" s="55">
        <f t="shared" si="532"/>
        <v>0</v>
      </c>
      <c r="Y3349" s="55">
        <f t="shared" si="533"/>
        <v>0</v>
      </c>
      <c r="Z3349" s="55">
        <f t="shared" si="534"/>
        <v>0</v>
      </c>
      <c r="AA3349" s="55">
        <f t="shared" si="535"/>
        <v>9108916.2369551975</v>
      </c>
      <c r="AB3349" s="55">
        <f t="shared" si="536"/>
        <v>-9712254.5492930785</v>
      </c>
      <c r="AC3349" s="55">
        <f t="shared" si="537"/>
        <v>-603338.31233788095</v>
      </c>
      <c r="AD3349" s="55">
        <f t="shared" si="538"/>
        <v>0</v>
      </c>
      <c r="AE3349" s="14">
        <f t="shared" si="539"/>
        <v>1</v>
      </c>
      <c r="AF3349" s="14">
        <f>PRODUCT($AE$3:$AE3349)</f>
        <v>1.549318229084294</v>
      </c>
      <c r="AG3349" s="120">
        <f>(POWER(AF3349,1/COUNTA($J$3:$J3349))-1)*360/28</f>
        <v>0.10870794921864459</v>
      </c>
    </row>
    <row r="3350" spans="20:33" x14ac:dyDescent="0.25">
      <c r="T3350" s="4">
        <f t="shared" si="540"/>
        <v>0.11244999999999999</v>
      </c>
      <c r="U3350" s="55">
        <f t="shared" si="531"/>
        <v>0</v>
      </c>
      <c r="V3350" s="55">
        <f t="shared" si="532"/>
        <v>0</v>
      </c>
      <c r="Y3350" s="55">
        <f t="shared" si="533"/>
        <v>0</v>
      </c>
      <c r="Z3350" s="55">
        <f t="shared" si="534"/>
        <v>0</v>
      </c>
      <c r="AA3350" s="55">
        <f t="shared" si="535"/>
        <v>9108916.2369551975</v>
      </c>
      <c r="AB3350" s="55">
        <f t="shared" si="536"/>
        <v>-9712254.5492930785</v>
      </c>
      <c r="AC3350" s="55">
        <f t="shared" si="537"/>
        <v>-603338.31233788095</v>
      </c>
      <c r="AD3350" s="55">
        <f t="shared" si="538"/>
        <v>0</v>
      </c>
      <c r="AE3350" s="14">
        <f t="shared" si="539"/>
        <v>1</v>
      </c>
      <c r="AF3350" s="14">
        <f>PRODUCT($AE$3:$AE3350)</f>
        <v>1.549318229084294</v>
      </c>
      <c r="AG3350" s="120">
        <f>(POWER(AF3350,1/COUNTA($J$3:$J3350))-1)*360/28</f>
        <v>0.10870794921864459</v>
      </c>
    </row>
    <row r="3351" spans="20:33" x14ac:dyDescent="0.25">
      <c r="T3351" s="4">
        <f t="shared" si="540"/>
        <v>0.11244999999999999</v>
      </c>
      <c r="U3351" s="55">
        <f t="shared" si="531"/>
        <v>0</v>
      </c>
      <c r="V3351" s="55">
        <f t="shared" si="532"/>
        <v>0</v>
      </c>
      <c r="Y3351" s="55">
        <f t="shared" si="533"/>
        <v>0</v>
      </c>
      <c r="Z3351" s="55">
        <f t="shared" si="534"/>
        <v>0</v>
      </c>
      <c r="AA3351" s="55">
        <f t="shared" si="535"/>
        <v>9108916.2369551975</v>
      </c>
      <c r="AB3351" s="55">
        <f t="shared" si="536"/>
        <v>-9712254.5492930785</v>
      </c>
      <c r="AC3351" s="55">
        <f t="shared" si="537"/>
        <v>-603338.31233788095</v>
      </c>
      <c r="AD3351" s="55">
        <f t="shared" si="538"/>
        <v>0</v>
      </c>
      <c r="AE3351" s="14">
        <f t="shared" si="539"/>
        <v>1</v>
      </c>
      <c r="AF3351" s="14">
        <f>PRODUCT($AE$3:$AE3351)</f>
        <v>1.549318229084294</v>
      </c>
      <c r="AG3351" s="120">
        <f>(POWER(AF3351,1/COUNTA($J$3:$J3351))-1)*360/28</f>
        <v>0.10870794921864459</v>
      </c>
    </row>
    <row r="3352" spans="20:33" x14ac:dyDescent="0.25">
      <c r="T3352" s="4">
        <f t="shared" si="540"/>
        <v>0.11244999999999999</v>
      </c>
      <c r="U3352" s="55">
        <f t="shared" si="531"/>
        <v>0</v>
      </c>
      <c r="V3352" s="55">
        <f t="shared" si="532"/>
        <v>0</v>
      </c>
      <c r="Y3352" s="55">
        <f t="shared" si="533"/>
        <v>0</v>
      </c>
      <c r="Z3352" s="55">
        <f t="shared" si="534"/>
        <v>0</v>
      </c>
      <c r="AA3352" s="55">
        <f t="shared" si="535"/>
        <v>9108916.2369551975</v>
      </c>
      <c r="AB3352" s="55">
        <f t="shared" si="536"/>
        <v>-9712254.5492930785</v>
      </c>
      <c r="AC3352" s="55">
        <f t="shared" si="537"/>
        <v>-603338.31233788095</v>
      </c>
      <c r="AD3352" s="55">
        <f t="shared" si="538"/>
        <v>0</v>
      </c>
      <c r="AE3352" s="14">
        <f t="shared" si="539"/>
        <v>1</v>
      </c>
      <c r="AF3352" s="14">
        <f>PRODUCT($AE$3:$AE3352)</f>
        <v>1.549318229084294</v>
      </c>
      <c r="AG3352" s="120">
        <f>(POWER(AF3352,1/COUNTA($J$3:$J3352))-1)*360/28</f>
        <v>0.10870794921864459</v>
      </c>
    </row>
    <row r="3353" spans="20:33" x14ac:dyDescent="0.25">
      <c r="T3353" s="4">
        <f t="shared" si="540"/>
        <v>0.11244999999999999</v>
      </c>
      <c r="U3353" s="55">
        <f t="shared" si="531"/>
        <v>0</v>
      </c>
      <c r="V3353" s="55">
        <f t="shared" si="532"/>
        <v>0</v>
      </c>
      <c r="Y3353" s="55">
        <f t="shared" si="533"/>
        <v>0</v>
      </c>
      <c r="Z3353" s="55">
        <f t="shared" si="534"/>
        <v>0</v>
      </c>
      <c r="AA3353" s="55">
        <f t="shared" si="535"/>
        <v>9108916.2369551975</v>
      </c>
      <c r="AB3353" s="55">
        <f t="shared" si="536"/>
        <v>-9712254.5492930785</v>
      </c>
      <c r="AC3353" s="55">
        <f t="shared" si="537"/>
        <v>-603338.31233788095</v>
      </c>
      <c r="AD3353" s="55">
        <f t="shared" si="538"/>
        <v>0</v>
      </c>
      <c r="AE3353" s="14">
        <f t="shared" si="539"/>
        <v>1</v>
      </c>
      <c r="AF3353" s="14">
        <f>PRODUCT($AE$3:$AE3353)</f>
        <v>1.549318229084294</v>
      </c>
      <c r="AG3353" s="120">
        <f>(POWER(AF3353,1/COUNTA($J$3:$J3353))-1)*360/28</f>
        <v>0.10870794921864459</v>
      </c>
    </row>
    <row r="3354" spans="20:33" x14ac:dyDescent="0.25">
      <c r="T3354" s="4">
        <f t="shared" si="540"/>
        <v>0.11244999999999999</v>
      </c>
      <c r="U3354" s="55">
        <f t="shared" si="531"/>
        <v>0</v>
      </c>
      <c r="V3354" s="55">
        <f t="shared" si="532"/>
        <v>0</v>
      </c>
      <c r="Y3354" s="55">
        <f t="shared" si="533"/>
        <v>0</v>
      </c>
      <c r="Z3354" s="55">
        <f t="shared" si="534"/>
        <v>0</v>
      </c>
      <c r="AA3354" s="55">
        <f t="shared" si="535"/>
        <v>9108916.2369551975</v>
      </c>
      <c r="AB3354" s="55">
        <f t="shared" si="536"/>
        <v>-9712254.5492930785</v>
      </c>
      <c r="AC3354" s="55">
        <f t="shared" si="537"/>
        <v>-603338.31233788095</v>
      </c>
      <c r="AD3354" s="55">
        <f t="shared" si="538"/>
        <v>0</v>
      </c>
      <c r="AE3354" s="14">
        <f t="shared" si="539"/>
        <v>1</v>
      </c>
      <c r="AF3354" s="14">
        <f>PRODUCT($AE$3:$AE3354)</f>
        <v>1.549318229084294</v>
      </c>
      <c r="AG3354" s="120">
        <f>(POWER(AF3354,1/COUNTA($J$3:$J3354))-1)*360/28</f>
        <v>0.10870794921864459</v>
      </c>
    </row>
    <row r="3355" spans="20:33" x14ac:dyDescent="0.25">
      <c r="T3355" s="4">
        <f t="shared" si="540"/>
        <v>0.11244999999999999</v>
      </c>
      <c r="U3355" s="55">
        <f t="shared" si="531"/>
        <v>0</v>
      </c>
      <c r="V3355" s="55">
        <f t="shared" si="532"/>
        <v>0</v>
      </c>
      <c r="Y3355" s="55">
        <f t="shared" si="533"/>
        <v>0</v>
      </c>
      <c r="Z3355" s="55">
        <f t="shared" si="534"/>
        <v>0</v>
      </c>
      <c r="AA3355" s="55">
        <f t="shared" si="535"/>
        <v>9108916.2369551975</v>
      </c>
      <c r="AB3355" s="55">
        <f t="shared" si="536"/>
        <v>-9712254.5492930785</v>
      </c>
      <c r="AC3355" s="55">
        <f t="shared" si="537"/>
        <v>-603338.31233788095</v>
      </c>
      <c r="AD3355" s="55">
        <f t="shared" si="538"/>
        <v>0</v>
      </c>
      <c r="AE3355" s="14">
        <f t="shared" si="539"/>
        <v>1</v>
      </c>
      <c r="AF3355" s="14">
        <f>PRODUCT($AE$3:$AE3355)</f>
        <v>1.549318229084294</v>
      </c>
      <c r="AG3355" s="120">
        <f>(POWER(AF3355,1/COUNTA($J$3:$J3355))-1)*360/28</f>
        <v>0.10870794921864459</v>
      </c>
    </row>
    <row r="3356" spans="20:33" x14ac:dyDescent="0.25">
      <c r="T3356" s="4">
        <f t="shared" si="540"/>
        <v>0.11244999999999999</v>
      </c>
      <c r="U3356" s="55">
        <f t="shared" si="531"/>
        <v>0</v>
      </c>
      <c r="V3356" s="55">
        <f t="shared" si="532"/>
        <v>0</v>
      </c>
      <c r="Y3356" s="55">
        <f t="shared" si="533"/>
        <v>0</v>
      </c>
      <c r="Z3356" s="55">
        <f t="shared" si="534"/>
        <v>0</v>
      </c>
      <c r="AA3356" s="55">
        <f t="shared" si="535"/>
        <v>9108916.2369551975</v>
      </c>
      <c r="AB3356" s="55">
        <f t="shared" si="536"/>
        <v>-9712254.5492930785</v>
      </c>
      <c r="AC3356" s="55">
        <f t="shared" si="537"/>
        <v>-603338.31233788095</v>
      </c>
      <c r="AD3356" s="55">
        <f t="shared" si="538"/>
        <v>0</v>
      </c>
      <c r="AE3356" s="14">
        <f t="shared" si="539"/>
        <v>1</v>
      </c>
      <c r="AF3356" s="14">
        <f>PRODUCT($AE$3:$AE3356)</f>
        <v>1.549318229084294</v>
      </c>
      <c r="AG3356" s="120">
        <f>(POWER(AF3356,1/COUNTA($J$3:$J3356))-1)*360/28</f>
        <v>0.10870794921864459</v>
      </c>
    </row>
    <row r="3357" spans="20:33" x14ac:dyDescent="0.25">
      <c r="T3357" s="4">
        <f t="shared" si="540"/>
        <v>0.11244999999999999</v>
      </c>
      <c r="U3357" s="55">
        <f t="shared" si="531"/>
        <v>0</v>
      </c>
      <c r="V3357" s="55">
        <f t="shared" si="532"/>
        <v>0</v>
      </c>
      <c r="Y3357" s="55">
        <f t="shared" si="533"/>
        <v>0</v>
      </c>
      <c r="Z3357" s="55">
        <f t="shared" si="534"/>
        <v>0</v>
      </c>
      <c r="AA3357" s="55">
        <f t="shared" si="535"/>
        <v>9108916.2369551975</v>
      </c>
      <c r="AB3357" s="55">
        <f t="shared" si="536"/>
        <v>-9712254.5492930785</v>
      </c>
      <c r="AC3357" s="55">
        <f t="shared" si="537"/>
        <v>-603338.31233788095</v>
      </c>
      <c r="AD3357" s="55">
        <f t="shared" si="538"/>
        <v>0</v>
      </c>
      <c r="AE3357" s="14">
        <f t="shared" si="539"/>
        <v>1</v>
      </c>
      <c r="AF3357" s="14">
        <f>PRODUCT($AE$3:$AE3357)</f>
        <v>1.549318229084294</v>
      </c>
      <c r="AG3357" s="120">
        <f>(POWER(AF3357,1/COUNTA($J$3:$J3357))-1)*360/28</f>
        <v>0.10870794921864459</v>
      </c>
    </row>
    <row r="3358" spans="20:33" x14ac:dyDescent="0.25">
      <c r="T3358" s="4">
        <f t="shared" si="540"/>
        <v>0.11244999999999999</v>
      </c>
      <c r="U3358" s="55">
        <f t="shared" si="531"/>
        <v>0</v>
      </c>
      <c r="V3358" s="55">
        <f t="shared" si="532"/>
        <v>0</v>
      </c>
      <c r="Y3358" s="55">
        <f t="shared" si="533"/>
        <v>0</v>
      </c>
      <c r="Z3358" s="55">
        <f t="shared" si="534"/>
        <v>0</v>
      </c>
      <c r="AA3358" s="55">
        <f t="shared" si="535"/>
        <v>9108916.2369551975</v>
      </c>
      <c r="AB3358" s="55">
        <f t="shared" si="536"/>
        <v>-9712254.5492930785</v>
      </c>
      <c r="AC3358" s="55">
        <f t="shared" si="537"/>
        <v>-603338.31233788095</v>
      </c>
      <c r="AD3358" s="55">
        <f t="shared" si="538"/>
        <v>0</v>
      </c>
      <c r="AE3358" s="14">
        <f t="shared" si="539"/>
        <v>1</v>
      </c>
      <c r="AF3358" s="14">
        <f>PRODUCT($AE$3:$AE3358)</f>
        <v>1.549318229084294</v>
      </c>
      <c r="AG3358" s="120">
        <f>(POWER(AF3358,1/COUNTA($J$3:$J3358))-1)*360/28</f>
        <v>0.10870794921864459</v>
      </c>
    </row>
    <row r="3359" spans="20:33" x14ac:dyDescent="0.25">
      <c r="T3359" s="4">
        <f t="shared" si="540"/>
        <v>0.11244999999999999</v>
      </c>
      <c r="U3359" s="55">
        <f t="shared" si="531"/>
        <v>0</v>
      </c>
      <c r="V3359" s="55">
        <f t="shared" si="532"/>
        <v>0</v>
      </c>
      <c r="Y3359" s="55">
        <f t="shared" si="533"/>
        <v>0</v>
      </c>
      <c r="Z3359" s="55">
        <f t="shared" si="534"/>
        <v>0</v>
      </c>
      <c r="AA3359" s="55">
        <f t="shared" si="535"/>
        <v>9108916.2369551975</v>
      </c>
      <c r="AB3359" s="55">
        <f t="shared" si="536"/>
        <v>-9712254.5492930785</v>
      </c>
      <c r="AC3359" s="55">
        <f t="shared" si="537"/>
        <v>-603338.31233788095</v>
      </c>
      <c r="AD3359" s="55">
        <f t="shared" si="538"/>
        <v>0</v>
      </c>
      <c r="AE3359" s="14">
        <f t="shared" si="539"/>
        <v>1</v>
      </c>
      <c r="AF3359" s="14">
        <f>PRODUCT($AE$3:$AE3359)</f>
        <v>1.549318229084294</v>
      </c>
      <c r="AG3359" s="120">
        <f>(POWER(AF3359,1/COUNTA($J$3:$J3359))-1)*360/28</f>
        <v>0.10870794921864459</v>
      </c>
    </row>
    <row r="3360" spans="20:33" x14ac:dyDescent="0.25">
      <c r="T3360" s="4">
        <f t="shared" si="540"/>
        <v>0.11244999999999999</v>
      </c>
      <c r="U3360" s="55">
        <f t="shared" si="531"/>
        <v>0</v>
      </c>
      <c r="V3360" s="55">
        <f t="shared" si="532"/>
        <v>0</v>
      </c>
      <c r="Y3360" s="55">
        <f t="shared" si="533"/>
        <v>0</v>
      </c>
      <c r="Z3360" s="55">
        <f t="shared" si="534"/>
        <v>0</v>
      </c>
      <c r="AA3360" s="55">
        <f t="shared" si="535"/>
        <v>9108916.2369551975</v>
      </c>
      <c r="AB3360" s="55">
        <f t="shared" si="536"/>
        <v>-9712254.5492930785</v>
      </c>
      <c r="AC3360" s="55">
        <f t="shared" si="537"/>
        <v>-603338.31233788095</v>
      </c>
      <c r="AD3360" s="55">
        <f t="shared" si="538"/>
        <v>0</v>
      </c>
      <c r="AE3360" s="14">
        <f t="shared" si="539"/>
        <v>1</v>
      </c>
      <c r="AF3360" s="14">
        <f>PRODUCT($AE$3:$AE3360)</f>
        <v>1.549318229084294</v>
      </c>
      <c r="AG3360" s="120">
        <f>(POWER(AF3360,1/COUNTA($J$3:$J3360))-1)*360/28</f>
        <v>0.10870794921864459</v>
      </c>
    </row>
    <row r="3361" spans="20:33" x14ac:dyDescent="0.25">
      <c r="T3361" s="4">
        <f t="shared" si="540"/>
        <v>0.11244999999999999</v>
      </c>
      <c r="U3361" s="55">
        <f t="shared" si="531"/>
        <v>0</v>
      </c>
      <c r="V3361" s="55">
        <f t="shared" si="532"/>
        <v>0</v>
      </c>
      <c r="Y3361" s="55">
        <f t="shared" si="533"/>
        <v>0</v>
      </c>
      <c r="Z3361" s="55">
        <f t="shared" si="534"/>
        <v>0</v>
      </c>
      <c r="AA3361" s="55">
        <f t="shared" si="535"/>
        <v>9108916.2369551975</v>
      </c>
      <c r="AB3361" s="55">
        <f t="shared" si="536"/>
        <v>-9712254.5492930785</v>
      </c>
      <c r="AC3361" s="55">
        <f t="shared" si="537"/>
        <v>-603338.31233788095</v>
      </c>
      <c r="AD3361" s="55">
        <f t="shared" si="538"/>
        <v>0</v>
      </c>
      <c r="AE3361" s="14">
        <f t="shared" si="539"/>
        <v>1</v>
      </c>
      <c r="AF3361" s="14">
        <f>PRODUCT($AE$3:$AE3361)</f>
        <v>1.549318229084294</v>
      </c>
      <c r="AG3361" s="120">
        <f>(POWER(AF3361,1/COUNTA($J$3:$J3361))-1)*360/28</f>
        <v>0.10870794921864459</v>
      </c>
    </row>
    <row r="3362" spans="20:33" x14ac:dyDescent="0.25">
      <c r="T3362" s="4">
        <f t="shared" si="540"/>
        <v>0.11244999999999999</v>
      </c>
      <c r="U3362" s="55">
        <f t="shared" ref="U3362:U3425" si="541">(-1*S3362)*T3362*Q3362/360</f>
        <v>0</v>
      </c>
      <c r="V3362" s="55">
        <f t="shared" ref="V3362:V3425" si="542">+N3362+U3362</f>
        <v>0</v>
      </c>
      <c r="Y3362" s="55">
        <f t="shared" ref="Y3362:Y3425" si="543">+P3362*X3362</f>
        <v>0</v>
      </c>
      <c r="Z3362" s="55">
        <f t="shared" ref="Z3362:Z3425" si="544">+S3362*$Z$2*$Q3362/360</f>
        <v>0</v>
      </c>
      <c r="AA3362" s="55">
        <f t="shared" ref="AA3362:AA3425" si="545">+AA3361*(1+$Z$2*$Q3362/360)+Z3362</f>
        <v>9108916.2369551975</v>
      </c>
      <c r="AB3362" s="55">
        <f t="shared" ref="AB3362:AB3425" si="546">+AB3361*(1+$W3362*$Q3362/360)+O3362</f>
        <v>-9712254.5492930785</v>
      </c>
      <c r="AC3362" s="55">
        <f t="shared" ref="AC3362:AC3425" si="547">+AA3362+AB3362</f>
        <v>-603338.31233788095</v>
      </c>
      <c r="AD3362" s="55">
        <f t="shared" ref="AD3362:AD3425" si="548">+AC3362*X3362</f>
        <v>0</v>
      </c>
      <c r="AE3362" s="14">
        <f t="shared" ref="AE3362:AE3425" si="549">+(1+W3362*Q3362/360)</f>
        <v>1</v>
      </c>
      <c r="AF3362" s="14">
        <f>PRODUCT($AE$3:$AE3362)</f>
        <v>1.549318229084294</v>
      </c>
      <c r="AG3362" s="120">
        <f>(POWER(AF3362,1/COUNTA($J$3:$J3362))-1)*360/28</f>
        <v>0.10870794921864459</v>
      </c>
    </row>
    <row r="3363" spans="20:33" x14ac:dyDescent="0.25">
      <c r="T3363" s="4">
        <f t="shared" si="540"/>
        <v>0.11244999999999999</v>
      </c>
      <c r="U3363" s="55">
        <f t="shared" si="541"/>
        <v>0</v>
      </c>
      <c r="V3363" s="55">
        <f t="shared" si="542"/>
        <v>0</v>
      </c>
      <c r="Y3363" s="55">
        <f t="shared" si="543"/>
        <v>0</v>
      </c>
      <c r="Z3363" s="55">
        <f t="shared" si="544"/>
        <v>0</v>
      </c>
      <c r="AA3363" s="55">
        <f t="shared" si="545"/>
        <v>9108916.2369551975</v>
      </c>
      <c r="AB3363" s="55">
        <f t="shared" si="546"/>
        <v>-9712254.5492930785</v>
      </c>
      <c r="AC3363" s="55">
        <f t="shared" si="547"/>
        <v>-603338.31233788095</v>
      </c>
      <c r="AD3363" s="55">
        <f t="shared" si="548"/>
        <v>0</v>
      </c>
      <c r="AE3363" s="14">
        <f t="shared" si="549"/>
        <v>1</v>
      </c>
      <c r="AF3363" s="14">
        <f>PRODUCT($AE$3:$AE3363)</f>
        <v>1.549318229084294</v>
      </c>
      <c r="AG3363" s="120">
        <f>(POWER(AF3363,1/COUNTA($J$3:$J3363))-1)*360/28</f>
        <v>0.10870794921864459</v>
      </c>
    </row>
    <row r="3364" spans="20:33" x14ac:dyDescent="0.25">
      <c r="T3364" s="4">
        <f t="shared" si="540"/>
        <v>0.11244999999999999</v>
      </c>
      <c r="U3364" s="55">
        <f t="shared" si="541"/>
        <v>0</v>
      </c>
      <c r="V3364" s="55">
        <f t="shared" si="542"/>
        <v>0</v>
      </c>
      <c r="Y3364" s="55">
        <f t="shared" si="543"/>
        <v>0</v>
      </c>
      <c r="Z3364" s="55">
        <f t="shared" si="544"/>
        <v>0</v>
      </c>
      <c r="AA3364" s="55">
        <f t="shared" si="545"/>
        <v>9108916.2369551975</v>
      </c>
      <c r="AB3364" s="55">
        <f t="shared" si="546"/>
        <v>-9712254.5492930785</v>
      </c>
      <c r="AC3364" s="55">
        <f t="shared" si="547"/>
        <v>-603338.31233788095</v>
      </c>
      <c r="AD3364" s="55">
        <f t="shared" si="548"/>
        <v>0</v>
      </c>
      <c r="AE3364" s="14">
        <f t="shared" si="549"/>
        <v>1</v>
      </c>
      <c r="AF3364" s="14">
        <f>PRODUCT($AE$3:$AE3364)</f>
        <v>1.549318229084294</v>
      </c>
      <c r="AG3364" s="120">
        <f>(POWER(AF3364,1/COUNTA($J$3:$J3364))-1)*360/28</f>
        <v>0.10870794921864459</v>
      </c>
    </row>
    <row r="3365" spans="20:33" x14ac:dyDescent="0.25">
      <c r="T3365" s="4">
        <f t="shared" si="540"/>
        <v>0.11244999999999999</v>
      </c>
      <c r="U3365" s="55">
        <f t="shared" si="541"/>
        <v>0</v>
      </c>
      <c r="V3365" s="55">
        <f t="shared" si="542"/>
        <v>0</v>
      </c>
      <c r="Y3365" s="55">
        <f t="shared" si="543"/>
        <v>0</v>
      </c>
      <c r="Z3365" s="55">
        <f t="shared" si="544"/>
        <v>0</v>
      </c>
      <c r="AA3365" s="55">
        <f t="shared" si="545"/>
        <v>9108916.2369551975</v>
      </c>
      <c r="AB3365" s="55">
        <f t="shared" si="546"/>
        <v>-9712254.5492930785</v>
      </c>
      <c r="AC3365" s="55">
        <f t="shared" si="547"/>
        <v>-603338.31233788095</v>
      </c>
      <c r="AD3365" s="55">
        <f t="shared" si="548"/>
        <v>0</v>
      </c>
      <c r="AE3365" s="14">
        <f t="shared" si="549"/>
        <v>1</v>
      </c>
      <c r="AF3365" s="14">
        <f>PRODUCT($AE$3:$AE3365)</f>
        <v>1.549318229084294</v>
      </c>
      <c r="AG3365" s="120">
        <f>(POWER(AF3365,1/COUNTA($J$3:$J3365))-1)*360/28</f>
        <v>0.10870794921864459</v>
      </c>
    </row>
    <row r="3366" spans="20:33" x14ac:dyDescent="0.25">
      <c r="T3366" s="4">
        <f t="shared" si="540"/>
        <v>0.11244999999999999</v>
      </c>
      <c r="U3366" s="55">
        <f t="shared" si="541"/>
        <v>0</v>
      </c>
      <c r="V3366" s="55">
        <f t="shared" si="542"/>
        <v>0</v>
      </c>
      <c r="Y3366" s="55">
        <f t="shared" si="543"/>
        <v>0</v>
      </c>
      <c r="Z3366" s="55">
        <f t="shared" si="544"/>
        <v>0</v>
      </c>
      <c r="AA3366" s="55">
        <f t="shared" si="545"/>
        <v>9108916.2369551975</v>
      </c>
      <c r="AB3366" s="55">
        <f t="shared" si="546"/>
        <v>-9712254.5492930785</v>
      </c>
      <c r="AC3366" s="55">
        <f t="shared" si="547"/>
        <v>-603338.31233788095</v>
      </c>
      <c r="AD3366" s="55">
        <f t="shared" si="548"/>
        <v>0</v>
      </c>
      <c r="AE3366" s="14">
        <f t="shared" si="549"/>
        <v>1</v>
      </c>
      <c r="AF3366" s="14">
        <f>PRODUCT($AE$3:$AE3366)</f>
        <v>1.549318229084294</v>
      </c>
      <c r="AG3366" s="120">
        <f>(POWER(AF3366,1/COUNTA($J$3:$J3366))-1)*360/28</f>
        <v>0.10870794921864459</v>
      </c>
    </row>
    <row r="3367" spans="20:33" x14ac:dyDescent="0.25">
      <c r="T3367" s="4">
        <f t="shared" si="540"/>
        <v>0.11244999999999999</v>
      </c>
      <c r="U3367" s="55">
        <f t="shared" si="541"/>
        <v>0</v>
      </c>
      <c r="V3367" s="55">
        <f t="shared" si="542"/>
        <v>0</v>
      </c>
      <c r="Y3367" s="55">
        <f t="shared" si="543"/>
        <v>0</v>
      </c>
      <c r="Z3367" s="55">
        <f t="shared" si="544"/>
        <v>0</v>
      </c>
      <c r="AA3367" s="55">
        <f t="shared" si="545"/>
        <v>9108916.2369551975</v>
      </c>
      <c r="AB3367" s="55">
        <f t="shared" si="546"/>
        <v>-9712254.5492930785</v>
      </c>
      <c r="AC3367" s="55">
        <f t="shared" si="547"/>
        <v>-603338.31233788095</v>
      </c>
      <c r="AD3367" s="55">
        <f t="shared" si="548"/>
        <v>0</v>
      </c>
      <c r="AE3367" s="14">
        <f t="shared" si="549"/>
        <v>1</v>
      </c>
      <c r="AF3367" s="14">
        <f>PRODUCT($AE$3:$AE3367)</f>
        <v>1.549318229084294</v>
      </c>
      <c r="AG3367" s="120">
        <f>(POWER(AF3367,1/COUNTA($J$3:$J3367))-1)*360/28</f>
        <v>0.10870794921864459</v>
      </c>
    </row>
    <row r="3368" spans="20:33" x14ac:dyDescent="0.25">
      <c r="T3368" s="4">
        <f t="shared" si="540"/>
        <v>0.11244999999999999</v>
      </c>
      <c r="U3368" s="55">
        <f t="shared" si="541"/>
        <v>0</v>
      </c>
      <c r="V3368" s="55">
        <f t="shared" si="542"/>
        <v>0</v>
      </c>
      <c r="Y3368" s="55">
        <f t="shared" si="543"/>
        <v>0</v>
      </c>
      <c r="Z3368" s="55">
        <f t="shared" si="544"/>
        <v>0</v>
      </c>
      <c r="AA3368" s="55">
        <f t="shared" si="545"/>
        <v>9108916.2369551975</v>
      </c>
      <c r="AB3368" s="55">
        <f t="shared" si="546"/>
        <v>-9712254.5492930785</v>
      </c>
      <c r="AC3368" s="55">
        <f t="shared" si="547"/>
        <v>-603338.31233788095</v>
      </c>
      <c r="AD3368" s="55">
        <f t="shared" si="548"/>
        <v>0</v>
      </c>
      <c r="AE3368" s="14">
        <f t="shared" si="549"/>
        <v>1</v>
      </c>
      <c r="AF3368" s="14">
        <f>PRODUCT($AE$3:$AE3368)</f>
        <v>1.549318229084294</v>
      </c>
      <c r="AG3368" s="120">
        <f>(POWER(AF3368,1/COUNTA($J$3:$J3368))-1)*360/28</f>
        <v>0.10870794921864459</v>
      </c>
    </row>
    <row r="3369" spans="20:33" x14ac:dyDescent="0.25">
      <c r="T3369" s="4">
        <f t="shared" si="540"/>
        <v>0.11244999999999999</v>
      </c>
      <c r="U3369" s="55">
        <f t="shared" si="541"/>
        <v>0</v>
      </c>
      <c r="V3369" s="55">
        <f t="shared" si="542"/>
        <v>0</v>
      </c>
      <c r="Y3369" s="55">
        <f t="shared" si="543"/>
        <v>0</v>
      </c>
      <c r="Z3369" s="55">
        <f t="shared" si="544"/>
        <v>0</v>
      </c>
      <c r="AA3369" s="55">
        <f t="shared" si="545"/>
        <v>9108916.2369551975</v>
      </c>
      <c r="AB3369" s="55">
        <f t="shared" si="546"/>
        <v>-9712254.5492930785</v>
      </c>
      <c r="AC3369" s="55">
        <f t="shared" si="547"/>
        <v>-603338.31233788095</v>
      </c>
      <c r="AD3369" s="55">
        <f t="shared" si="548"/>
        <v>0</v>
      </c>
      <c r="AE3369" s="14">
        <f t="shared" si="549"/>
        <v>1</v>
      </c>
      <c r="AF3369" s="14">
        <f>PRODUCT($AE$3:$AE3369)</f>
        <v>1.549318229084294</v>
      </c>
      <c r="AG3369" s="120">
        <f>(POWER(AF3369,1/COUNTA($J$3:$J3369))-1)*360/28</f>
        <v>0.10870794921864459</v>
      </c>
    </row>
    <row r="3370" spans="20:33" x14ac:dyDescent="0.25">
      <c r="T3370" s="4">
        <f t="shared" si="540"/>
        <v>0.11244999999999999</v>
      </c>
      <c r="U3370" s="55">
        <f t="shared" si="541"/>
        <v>0</v>
      </c>
      <c r="V3370" s="55">
        <f t="shared" si="542"/>
        <v>0</v>
      </c>
      <c r="Y3370" s="55">
        <f t="shared" si="543"/>
        <v>0</v>
      </c>
      <c r="Z3370" s="55">
        <f t="shared" si="544"/>
        <v>0</v>
      </c>
      <c r="AA3370" s="55">
        <f t="shared" si="545"/>
        <v>9108916.2369551975</v>
      </c>
      <c r="AB3370" s="55">
        <f t="shared" si="546"/>
        <v>-9712254.5492930785</v>
      </c>
      <c r="AC3370" s="55">
        <f t="shared" si="547"/>
        <v>-603338.31233788095</v>
      </c>
      <c r="AD3370" s="55">
        <f t="shared" si="548"/>
        <v>0</v>
      </c>
      <c r="AE3370" s="14">
        <f t="shared" si="549"/>
        <v>1</v>
      </c>
      <c r="AF3370" s="14">
        <f>PRODUCT($AE$3:$AE3370)</f>
        <v>1.549318229084294</v>
      </c>
      <c r="AG3370" s="120">
        <f>(POWER(AF3370,1/COUNTA($J$3:$J3370))-1)*360/28</f>
        <v>0.10870794921864459</v>
      </c>
    </row>
    <row r="3371" spans="20:33" x14ac:dyDescent="0.25">
      <c r="T3371" s="4">
        <f t="shared" si="540"/>
        <v>0.11244999999999999</v>
      </c>
      <c r="U3371" s="55">
        <f t="shared" si="541"/>
        <v>0</v>
      </c>
      <c r="V3371" s="55">
        <f t="shared" si="542"/>
        <v>0</v>
      </c>
      <c r="Y3371" s="55">
        <f t="shared" si="543"/>
        <v>0</v>
      </c>
      <c r="Z3371" s="55">
        <f t="shared" si="544"/>
        <v>0</v>
      </c>
      <c r="AA3371" s="55">
        <f t="shared" si="545"/>
        <v>9108916.2369551975</v>
      </c>
      <c r="AB3371" s="55">
        <f t="shared" si="546"/>
        <v>-9712254.5492930785</v>
      </c>
      <c r="AC3371" s="55">
        <f t="shared" si="547"/>
        <v>-603338.31233788095</v>
      </c>
      <c r="AD3371" s="55">
        <f t="shared" si="548"/>
        <v>0</v>
      </c>
      <c r="AE3371" s="14">
        <f t="shared" si="549"/>
        <v>1</v>
      </c>
      <c r="AF3371" s="14">
        <f>PRODUCT($AE$3:$AE3371)</f>
        <v>1.549318229084294</v>
      </c>
      <c r="AG3371" s="120">
        <f>(POWER(AF3371,1/COUNTA($J$3:$J3371))-1)*360/28</f>
        <v>0.10870794921864459</v>
      </c>
    </row>
    <row r="3372" spans="20:33" x14ac:dyDescent="0.25">
      <c r="T3372" s="4">
        <f t="shared" si="540"/>
        <v>0.11244999999999999</v>
      </c>
      <c r="U3372" s="55">
        <f t="shared" si="541"/>
        <v>0</v>
      </c>
      <c r="V3372" s="55">
        <f t="shared" si="542"/>
        <v>0</v>
      </c>
      <c r="Y3372" s="55">
        <f t="shared" si="543"/>
        <v>0</v>
      </c>
      <c r="Z3372" s="55">
        <f t="shared" si="544"/>
        <v>0</v>
      </c>
      <c r="AA3372" s="55">
        <f t="shared" si="545"/>
        <v>9108916.2369551975</v>
      </c>
      <c r="AB3372" s="55">
        <f t="shared" si="546"/>
        <v>-9712254.5492930785</v>
      </c>
      <c r="AC3372" s="55">
        <f t="shared" si="547"/>
        <v>-603338.31233788095</v>
      </c>
      <c r="AD3372" s="55">
        <f t="shared" si="548"/>
        <v>0</v>
      </c>
      <c r="AE3372" s="14">
        <f t="shared" si="549"/>
        <v>1</v>
      </c>
      <c r="AF3372" s="14">
        <f>PRODUCT($AE$3:$AE3372)</f>
        <v>1.549318229084294</v>
      </c>
      <c r="AG3372" s="120">
        <f>(POWER(AF3372,1/COUNTA($J$3:$J3372))-1)*360/28</f>
        <v>0.10870794921864459</v>
      </c>
    </row>
    <row r="3373" spans="20:33" x14ac:dyDescent="0.25">
      <c r="T3373" s="4">
        <f t="shared" si="540"/>
        <v>0.11244999999999999</v>
      </c>
      <c r="U3373" s="55">
        <f t="shared" si="541"/>
        <v>0</v>
      </c>
      <c r="V3373" s="55">
        <f t="shared" si="542"/>
        <v>0</v>
      </c>
      <c r="Y3373" s="55">
        <f t="shared" si="543"/>
        <v>0</v>
      </c>
      <c r="Z3373" s="55">
        <f t="shared" si="544"/>
        <v>0</v>
      </c>
      <c r="AA3373" s="55">
        <f t="shared" si="545"/>
        <v>9108916.2369551975</v>
      </c>
      <c r="AB3373" s="55">
        <f t="shared" si="546"/>
        <v>-9712254.5492930785</v>
      </c>
      <c r="AC3373" s="55">
        <f t="shared" si="547"/>
        <v>-603338.31233788095</v>
      </c>
      <c r="AD3373" s="55">
        <f t="shared" si="548"/>
        <v>0</v>
      </c>
      <c r="AE3373" s="14">
        <f t="shared" si="549"/>
        <v>1</v>
      </c>
      <c r="AF3373" s="14">
        <f>PRODUCT($AE$3:$AE3373)</f>
        <v>1.549318229084294</v>
      </c>
      <c r="AG3373" s="120">
        <f>(POWER(AF3373,1/COUNTA($J$3:$J3373))-1)*360/28</f>
        <v>0.10870794921864459</v>
      </c>
    </row>
    <row r="3374" spans="20:33" x14ac:dyDescent="0.25">
      <c r="T3374" s="4">
        <f t="shared" si="540"/>
        <v>0.11244999999999999</v>
      </c>
      <c r="U3374" s="55">
        <f t="shared" si="541"/>
        <v>0</v>
      </c>
      <c r="V3374" s="55">
        <f t="shared" si="542"/>
        <v>0</v>
      </c>
      <c r="Y3374" s="55">
        <f t="shared" si="543"/>
        <v>0</v>
      </c>
      <c r="Z3374" s="55">
        <f t="shared" si="544"/>
        <v>0</v>
      </c>
      <c r="AA3374" s="55">
        <f t="shared" si="545"/>
        <v>9108916.2369551975</v>
      </c>
      <c r="AB3374" s="55">
        <f t="shared" si="546"/>
        <v>-9712254.5492930785</v>
      </c>
      <c r="AC3374" s="55">
        <f t="shared" si="547"/>
        <v>-603338.31233788095</v>
      </c>
      <c r="AD3374" s="55">
        <f t="shared" si="548"/>
        <v>0</v>
      </c>
      <c r="AE3374" s="14">
        <f t="shared" si="549"/>
        <v>1</v>
      </c>
      <c r="AF3374" s="14">
        <f>PRODUCT($AE$3:$AE3374)</f>
        <v>1.549318229084294</v>
      </c>
      <c r="AG3374" s="120">
        <f>(POWER(AF3374,1/COUNTA($J$3:$J3374))-1)*360/28</f>
        <v>0.10870794921864459</v>
      </c>
    </row>
    <row r="3375" spans="20:33" x14ac:dyDescent="0.25">
      <c r="T3375" s="4">
        <f t="shared" si="540"/>
        <v>0.11244999999999999</v>
      </c>
      <c r="U3375" s="55">
        <f t="shared" si="541"/>
        <v>0</v>
      </c>
      <c r="V3375" s="55">
        <f t="shared" si="542"/>
        <v>0</v>
      </c>
      <c r="Y3375" s="55">
        <f t="shared" si="543"/>
        <v>0</v>
      </c>
      <c r="Z3375" s="55">
        <f t="shared" si="544"/>
        <v>0</v>
      </c>
      <c r="AA3375" s="55">
        <f t="shared" si="545"/>
        <v>9108916.2369551975</v>
      </c>
      <c r="AB3375" s="55">
        <f t="shared" si="546"/>
        <v>-9712254.5492930785</v>
      </c>
      <c r="AC3375" s="55">
        <f t="shared" si="547"/>
        <v>-603338.31233788095</v>
      </c>
      <c r="AD3375" s="55">
        <f t="shared" si="548"/>
        <v>0</v>
      </c>
      <c r="AE3375" s="14">
        <f t="shared" si="549"/>
        <v>1</v>
      </c>
      <c r="AF3375" s="14">
        <f>PRODUCT($AE$3:$AE3375)</f>
        <v>1.549318229084294</v>
      </c>
      <c r="AG3375" s="120">
        <f>(POWER(AF3375,1/COUNTA($J$3:$J3375))-1)*360/28</f>
        <v>0.10870794921864459</v>
      </c>
    </row>
    <row r="3376" spans="20:33" x14ac:dyDescent="0.25">
      <c r="T3376" s="4">
        <f t="shared" si="540"/>
        <v>0.11244999999999999</v>
      </c>
      <c r="U3376" s="55">
        <f t="shared" si="541"/>
        <v>0</v>
      </c>
      <c r="V3376" s="55">
        <f t="shared" si="542"/>
        <v>0</v>
      </c>
      <c r="Y3376" s="55">
        <f t="shared" si="543"/>
        <v>0</v>
      </c>
      <c r="Z3376" s="55">
        <f t="shared" si="544"/>
        <v>0</v>
      </c>
      <c r="AA3376" s="55">
        <f t="shared" si="545"/>
        <v>9108916.2369551975</v>
      </c>
      <c r="AB3376" s="55">
        <f t="shared" si="546"/>
        <v>-9712254.5492930785</v>
      </c>
      <c r="AC3376" s="55">
        <f t="shared" si="547"/>
        <v>-603338.31233788095</v>
      </c>
      <c r="AD3376" s="55">
        <f t="shared" si="548"/>
        <v>0</v>
      </c>
      <c r="AE3376" s="14">
        <f t="shared" si="549"/>
        <v>1</v>
      </c>
      <c r="AF3376" s="14">
        <f>PRODUCT($AE$3:$AE3376)</f>
        <v>1.549318229084294</v>
      </c>
      <c r="AG3376" s="120">
        <f>(POWER(AF3376,1/COUNTA($J$3:$J3376))-1)*360/28</f>
        <v>0.10870794921864459</v>
      </c>
    </row>
    <row r="3377" spans="20:33" x14ac:dyDescent="0.25">
      <c r="T3377" s="4">
        <f t="shared" si="540"/>
        <v>0.11244999999999999</v>
      </c>
      <c r="U3377" s="55">
        <f t="shared" si="541"/>
        <v>0</v>
      </c>
      <c r="V3377" s="55">
        <f t="shared" si="542"/>
        <v>0</v>
      </c>
      <c r="Y3377" s="55">
        <f t="shared" si="543"/>
        <v>0</v>
      </c>
      <c r="Z3377" s="55">
        <f t="shared" si="544"/>
        <v>0</v>
      </c>
      <c r="AA3377" s="55">
        <f t="shared" si="545"/>
        <v>9108916.2369551975</v>
      </c>
      <c r="AB3377" s="55">
        <f t="shared" si="546"/>
        <v>-9712254.5492930785</v>
      </c>
      <c r="AC3377" s="55">
        <f t="shared" si="547"/>
        <v>-603338.31233788095</v>
      </c>
      <c r="AD3377" s="55">
        <f t="shared" si="548"/>
        <v>0</v>
      </c>
      <c r="AE3377" s="14">
        <f t="shared" si="549"/>
        <v>1</v>
      </c>
      <c r="AF3377" s="14">
        <f>PRODUCT($AE$3:$AE3377)</f>
        <v>1.549318229084294</v>
      </c>
      <c r="AG3377" s="120">
        <f>(POWER(AF3377,1/COUNTA($J$3:$J3377))-1)*360/28</f>
        <v>0.10870794921864459</v>
      </c>
    </row>
    <row r="3378" spans="20:33" x14ac:dyDescent="0.25">
      <c r="T3378" s="4">
        <f t="shared" si="540"/>
        <v>0.11244999999999999</v>
      </c>
      <c r="U3378" s="55">
        <f t="shared" si="541"/>
        <v>0</v>
      </c>
      <c r="V3378" s="55">
        <f t="shared" si="542"/>
        <v>0</v>
      </c>
      <c r="Y3378" s="55">
        <f t="shared" si="543"/>
        <v>0</v>
      </c>
      <c r="Z3378" s="55">
        <f t="shared" si="544"/>
        <v>0</v>
      </c>
      <c r="AA3378" s="55">
        <f t="shared" si="545"/>
        <v>9108916.2369551975</v>
      </c>
      <c r="AB3378" s="55">
        <f t="shared" si="546"/>
        <v>-9712254.5492930785</v>
      </c>
      <c r="AC3378" s="55">
        <f t="shared" si="547"/>
        <v>-603338.31233788095</v>
      </c>
      <c r="AD3378" s="55">
        <f t="shared" si="548"/>
        <v>0</v>
      </c>
      <c r="AE3378" s="14">
        <f t="shared" si="549"/>
        <v>1</v>
      </c>
      <c r="AF3378" s="14">
        <f>PRODUCT($AE$3:$AE3378)</f>
        <v>1.549318229084294</v>
      </c>
      <c r="AG3378" s="120">
        <f>(POWER(AF3378,1/COUNTA($J$3:$J3378))-1)*360/28</f>
        <v>0.10870794921864459</v>
      </c>
    </row>
    <row r="3379" spans="20:33" x14ac:dyDescent="0.25">
      <c r="T3379" s="4">
        <f t="shared" si="540"/>
        <v>0.11244999999999999</v>
      </c>
      <c r="U3379" s="55">
        <f t="shared" si="541"/>
        <v>0</v>
      </c>
      <c r="V3379" s="55">
        <f t="shared" si="542"/>
        <v>0</v>
      </c>
      <c r="Y3379" s="55">
        <f t="shared" si="543"/>
        <v>0</v>
      </c>
      <c r="Z3379" s="55">
        <f t="shared" si="544"/>
        <v>0</v>
      </c>
      <c r="AA3379" s="55">
        <f t="shared" si="545"/>
        <v>9108916.2369551975</v>
      </c>
      <c r="AB3379" s="55">
        <f t="shared" si="546"/>
        <v>-9712254.5492930785</v>
      </c>
      <c r="AC3379" s="55">
        <f t="shared" si="547"/>
        <v>-603338.31233788095</v>
      </c>
      <c r="AD3379" s="55">
        <f t="shared" si="548"/>
        <v>0</v>
      </c>
      <c r="AE3379" s="14">
        <f t="shared" si="549"/>
        <v>1</v>
      </c>
      <c r="AF3379" s="14">
        <f>PRODUCT($AE$3:$AE3379)</f>
        <v>1.549318229084294</v>
      </c>
      <c r="AG3379" s="120">
        <f>(POWER(AF3379,1/COUNTA($J$3:$J3379))-1)*360/28</f>
        <v>0.10870794921864459</v>
      </c>
    </row>
    <row r="3380" spans="20:33" x14ac:dyDescent="0.25">
      <c r="T3380" s="4">
        <f t="shared" si="540"/>
        <v>0.11244999999999999</v>
      </c>
      <c r="U3380" s="55">
        <f t="shared" si="541"/>
        <v>0</v>
      </c>
      <c r="V3380" s="55">
        <f t="shared" si="542"/>
        <v>0</v>
      </c>
      <c r="Y3380" s="55">
        <f t="shared" si="543"/>
        <v>0</v>
      </c>
      <c r="Z3380" s="55">
        <f t="shared" si="544"/>
        <v>0</v>
      </c>
      <c r="AA3380" s="55">
        <f t="shared" si="545"/>
        <v>9108916.2369551975</v>
      </c>
      <c r="AB3380" s="55">
        <f t="shared" si="546"/>
        <v>-9712254.5492930785</v>
      </c>
      <c r="AC3380" s="55">
        <f t="shared" si="547"/>
        <v>-603338.31233788095</v>
      </c>
      <c r="AD3380" s="55">
        <f t="shared" si="548"/>
        <v>0</v>
      </c>
      <c r="AE3380" s="14">
        <f t="shared" si="549"/>
        <v>1</v>
      </c>
      <c r="AF3380" s="14">
        <f>PRODUCT($AE$3:$AE3380)</f>
        <v>1.549318229084294</v>
      </c>
      <c r="AG3380" s="120">
        <f>(POWER(AF3380,1/COUNTA($J$3:$J3380))-1)*360/28</f>
        <v>0.10870794921864459</v>
      </c>
    </row>
    <row r="3381" spans="20:33" x14ac:dyDescent="0.25">
      <c r="T3381" s="4">
        <f t="shared" si="540"/>
        <v>0.11244999999999999</v>
      </c>
      <c r="U3381" s="55">
        <f t="shared" si="541"/>
        <v>0</v>
      </c>
      <c r="V3381" s="55">
        <f t="shared" si="542"/>
        <v>0</v>
      </c>
      <c r="Y3381" s="55">
        <f t="shared" si="543"/>
        <v>0</v>
      </c>
      <c r="Z3381" s="55">
        <f t="shared" si="544"/>
        <v>0</v>
      </c>
      <c r="AA3381" s="55">
        <f t="shared" si="545"/>
        <v>9108916.2369551975</v>
      </c>
      <c r="AB3381" s="55">
        <f t="shared" si="546"/>
        <v>-9712254.5492930785</v>
      </c>
      <c r="AC3381" s="55">
        <f t="shared" si="547"/>
        <v>-603338.31233788095</v>
      </c>
      <c r="AD3381" s="55">
        <f t="shared" si="548"/>
        <v>0</v>
      </c>
      <c r="AE3381" s="14">
        <f t="shared" si="549"/>
        <v>1</v>
      </c>
      <c r="AF3381" s="14">
        <f>PRODUCT($AE$3:$AE3381)</f>
        <v>1.549318229084294</v>
      </c>
      <c r="AG3381" s="120">
        <f>(POWER(AF3381,1/COUNTA($J$3:$J3381))-1)*360/28</f>
        <v>0.10870794921864459</v>
      </c>
    </row>
    <row r="3382" spans="20:33" x14ac:dyDescent="0.25">
      <c r="T3382" s="4">
        <f t="shared" si="540"/>
        <v>0.11244999999999999</v>
      </c>
      <c r="U3382" s="55">
        <f t="shared" si="541"/>
        <v>0</v>
      </c>
      <c r="V3382" s="55">
        <f t="shared" si="542"/>
        <v>0</v>
      </c>
      <c r="Y3382" s="55">
        <f t="shared" si="543"/>
        <v>0</v>
      </c>
      <c r="Z3382" s="55">
        <f t="shared" si="544"/>
        <v>0</v>
      </c>
      <c r="AA3382" s="55">
        <f t="shared" si="545"/>
        <v>9108916.2369551975</v>
      </c>
      <c r="AB3382" s="55">
        <f t="shared" si="546"/>
        <v>-9712254.5492930785</v>
      </c>
      <c r="AC3382" s="55">
        <f t="shared" si="547"/>
        <v>-603338.31233788095</v>
      </c>
      <c r="AD3382" s="55">
        <f t="shared" si="548"/>
        <v>0</v>
      </c>
      <c r="AE3382" s="14">
        <f t="shared" si="549"/>
        <v>1</v>
      </c>
      <c r="AF3382" s="14">
        <f>PRODUCT($AE$3:$AE3382)</f>
        <v>1.549318229084294</v>
      </c>
      <c r="AG3382" s="120">
        <f>(POWER(AF3382,1/COUNTA($J$3:$J3382))-1)*360/28</f>
        <v>0.10870794921864459</v>
      </c>
    </row>
    <row r="3383" spans="20:33" x14ac:dyDescent="0.25">
      <c r="T3383" s="4">
        <f t="shared" si="540"/>
        <v>0.11244999999999999</v>
      </c>
      <c r="U3383" s="55">
        <f t="shared" si="541"/>
        <v>0</v>
      </c>
      <c r="V3383" s="55">
        <f t="shared" si="542"/>
        <v>0</v>
      </c>
      <c r="Y3383" s="55">
        <f t="shared" si="543"/>
        <v>0</v>
      </c>
      <c r="Z3383" s="55">
        <f t="shared" si="544"/>
        <v>0</v>
      </c>
      <c r="AA3383" s="55">
        <f t="shared" si="545"/>
        <v>9108916.2369551975</v>
      </c>
      <c r="AB3383" s="55">
        <f t="shared" si="546"/>
        <v>-9712254.5492930785</v>
      </c>
      <c r="AC3383" s="55">
        <f t="shared" si="547"/>
        <v>-603338.31233788095</v>
      </c>
      <c r="AD3383" s="55">
        <f t="shared" si="548"/>
        <v>0</v>
      </c>
      <c r="AE3383" s="14">
        <f t="shared" si="549"/>
        <v>1</v>
      </c>
      <c r="AF3383" s="14">
        <f>PRODUCT($AE$3:$AE3383)</f>
        <v>1.549318229084294</v>
      </c>
      <c r="AG3383" s="120">
        <f>(POWER(AF3383,1/COUNTA($J$3:$J3383))-1)*360/28</f>
        <v>0.10870794921864459</v>
      </c>
    </row>
    <row r="3384" spans="20:33" x14ac:dyDescent="0.25">
      <c r="T3384" s="4">
        <f t="shared" ref="T3384:T3447" si="550">_xlfn.IFNA(INDEX($E$6:$E$24,MATCH($K3384,$C$6:$C$24,1))/100,$D$1/100)</f>
        <v>0.11244999999999999</v>
      </c>
      <c r="U3384" s="55">
        <f t="shared" si="541"/>
        <v>0</v>
      </c>
      <c r="V3384" s="55">
        <f t="shared" si="542"/>
        <v>0</v>
      </c>
      <c r="Y3384" s="55">
        <f t="shared" si="543"/>
        <v>0</v>
      </c>
      <c r="Z3384" s="55">
        <f t="shared" si="544"/>
        <v>0</v>
      </c>
      <c r="AA3384" s="55">
        <f t="shared" si="545"/>
        <v>9108916.2369551975</v>
      </c>
      <c r="AB3384" s="55">
        <f t="shared" si="546"/>
        <v>-9712254.5492930785</v>
      </c>
      <c r="AC3384" s="55">
        <f t="shared" si="547"/>
        <v>-603338.31233788095</v>
      </c>
      <c r="AD3384" s="55">
        <f t="shared" si="548"/>
        <v>0</v>
      </c>
      <c r="AE3384" s="14">
        <f t="shared" si="549"/>
        <v>1</v>
      </c>
      <c r="AF3384" s="14">
        <f>PRODUCT($AE$3:$AE3384)</f>
        <v>1.549318229084294</v>
      </c>
      <c r="AG3384" s="120">
        <f>(POWER(AF3384,1/COUNTA($J$3:$J3384))-1)*360/28</f>
        <v>0.10870794921864459</v>
      </c>
    </row>
    <row r="3385" spans="20:33" x14ac:dyDescent="0.25">
      <c r="T3385" s="4">
        <f t="shared" si="550"/>
        <v>0.11244999999999999</v>
      </c>
      <c r="U3385" s="55">
        <f t="shared" si="541"/>
        <v>0</v>
      </c>
      <c r="V3385" s="55">
        <f t="shared" si="542"/>
        <v>0</v>
      </c>
      <c r="Y3385" s="55">
        <f t="shared" si="543"/>
        <v>0</v>
      </c>
      <c r="Z3385" s="55">
        <f t="shared" si="544"/>
        <v>0</v>
      </c>
      <c r="AA3385" s="55">
        <f t="shared" si="545"/>
        <v>9108916.2369551975</v>
      </c>
      <c r="AB3385" s="55">
        <f t="shared" si="546"/>
        <v>-9712254.5492930785</v>
      </c>
      <c r="AC3385" s="55">
        <f t="shared" si="547"/>
        <v>-603338.31233788095</v>
      </c>
      <c r="AD3385" s="55">
        <f t="shared" si="548"/>
        <v>0</v>
      </c>
      <c r="AE3385" s="14">
        <f t="shared" si="549"/>
        <v>1</v>
      </c>
      <c r="AF3385" s="14">
        <f>PRODUCT($AE$3:$AE3385)</f>
        <v>1.549318229084294</v>
      </c>
      <c r="AG3385" s="120">
        <f>(POWER(AF3385,1/COUNTA($J$3:$J3385))-1)*360/28</f>
        <v>0.10870794921864459</v>
      </c>
    </row>
    <row r="3386" spans="20:33" x14ac:dyDescent="0.25">
      <c r="T3386" s="4">
        <f t="shared" si="550"/>
        <v>0.11244999999999999</v>
      </c>
      <c r="U3386" s="55">
        <f t="shared" si="541"/>
        <v>0</v>
      </c>
      <c r="V3386" s="55">
        <f t="shared" si="542"/>
        <v>0</v>
      </c>
      <c r="Y3386" s="55">
        <f t="shared" si="543"/>
        <v>0</v>
      </c>
      <c r="Z3386" s="55">
        <f t="shared" si="544"/>
        <v>0</v>
      </c>
      <c r="AA3386" s="55">
        <f t="shared" si="545"/>
        <v>9108916.2369551975</v>
      </c>
      <c r="AB3386" s="55">
        <f t="shared" si="546"/>
        <v>-9712254.5492930785</v>
      </c>
      <c r="AC3386" s="55">
        <f t="shared" si="547"/>
        <v>-603338.31233788095</v>
      </c>
      <c r="AD3386" s="55">
        <f t="shared" si="548"/>
        <v>0</v>
      </c>
      <c r="AE3386" s="14">
        <f t="shared" si="549"/>
        <v>1</v>
      </c>
      <c r="AF3386" s="14">
        <f>PRODUCT($AE$3:$AE3386)</f>
        <v>1.549318229084294</v>
      </c>
      <c r="AG3386" s="120">
        <f>(POWER(AF3386,1/COUNTA($J$3:$J3386))-1)*360/28</f>
        <v>0.10870794921864459</v>
      </c>
    </row>
    <row r="3387" spans="20:33" x14ac:dyDescent="0.25">
      <c r="T3387" s="4">
        <f t="shared" si="550"/>
        <v>0.11244999999999999</v>
      </c>
      <c r="U3387" s="55">
        <f t="shared" si="541"/>
        <v>0</v>
      </c>
      <c r="V3387" s="55">
        <f t="shared" si="542"/>
        <v>0</v>
      </c>
      <c r="Y3387" s="55">
        <f t="shared" si="543"/>
        <v>0</v>
      </c>
      <c r="Z3387" s="55">
        <f t="shared" si="544"/>
        <v>0</v>
      </c>
      <c r="AA3387" s="55">
        <f t="shared" si="545"/>
        <v>9108916.2369551975</v>
      </c>
      <c r="AB3387" s="55">
        <f t="shared" si="546"/>
        <v>-9712254.5492930785</v>
      </c>
      <c r="AC3387" s="55">
        <f t="shared" si="547"/>
        <v>-603338.31233788095</v>
      </c>
      <c r="AD3387" s="55">
        <f t="shared" si="548"/>
        <v>0</v>
      </c>
      <c r="AE3387" s="14">
        <f t="shared" si="549"/>
        <v>1</v>
      </c>
      <c r="AF3387" s="14">
        <f>PRODUCT($AE$3:$AE3387)</f>
        <v>1.549318229084294</v>
      </c>
      <c r="AG3387" s="120">
        <f>(POWER(AF3387,1/COUNTA($J$3:$J3387))-1)*360/28</f>
        <v>0.10870794921864459</v>
      </c>
    </row>
    <row r="3388" spans="20:33" x14ac:dyDescent="0.25">
      <c r="T3388" s="4">
        <f t="shared" si="550"/>
        <v>0.11244999999999999</v>
      </c>
      <c r="U3388" s="55">
        <f t="shared" si="541"/>
        <v>0</v>
      </c>
      <c r="V3388" s="55">
        <f t="shared" si="542"/>
        <v>0</v>
      </c>
      <c r="Y3388" s="55">
        <f t="shared" si="543"/>
        <v>0</v>
      </c>
      <c r="Z3388" s="55">
        <f t="shared" si="544"/>
        <v>0</v>
      </c>
      <c r="AA3388" s="55">
        <f t="shared" si="545"/>
        <v>9108916.2369551975</v>
      </c>
      <c r="AB3388" s="55">
        <f t="shared" si="546"/>
        <v>-9712254.5492930785</v>
      </c>
      <c r="AC3388" s="55">
        <f t="shared" si="547"/>
        <v>-603338.31233788095</v>
      </c>
      <c r="AD3388" s="55">
        <f t="shared" si="548"/>
        <v>0</v>
      </c>
      <c r="AE3388" s="14">
        <f t="shared" si="549"/>
        <v>1</v>
      </c>
      <c r="AF3388" s="14">
        <f>PRODUCT($AE$3:$AE3388)</f>
        <v>1.549318229084294</v>
      </c>
      <c r="AG3388" s="120">
        <f>(POWER(AF3388,1/COUNTA($J$3:$J3388))-1)*360/28</f>
        <v>0.10870794921864459</v>
      </c>
    </row>
    <row r="3389" spans="20:33" x14ac:dyDescent="0.25">
      <c r="T3389" s="4">
        <f t="shared" si="550"/>
        <v>0.11244999999999999</v>
      </c>
      <c r="U3389" s="55">
        <f t="shared" si="541"/>
        <v>0</v>
      </c>
      <c r="V3389" s="55">
        <f t="shared" si="542"/>
        <v>0</v>
      </c>
      <c r="Y3389" s="55">
        <f t="shared" si="543"/>
        <v>0</v>
      </c>
      <c r="Z3389" s="55">
        <f t="shared" si="544"/>
        <v>0</v>
      </c>
      <c r="AA3389" s="55">
        <f t="shared" si="545"/>
        <v>9108916.2369551975</v>
      </c>
      <c r="AB3389" s="55">
        <f t="shared" si="546"/>
        <v>-9712254.5492930785</v>
      </c>
      <c r="AC3389" s="55">
        <f t="shared" si="547"/>
        <v>-603338.31233788095</v>
      </c>
      <c r="AD3389" s="55">
        <f t="shared" si="548"/>
        <v>0</v>
      </c>
      <c r="AE3389" s="14">
        <f t="shared" si="549"/>
        <v>1</v>
      </c>
      <c r="AF3389" s="14">
        <f>PRODUCT($AE$3:$AE3389)</f>
        <v>1.549318229084294</v>
      </c>
      <c r="AG3389" s="120">
        <f>(POWER(AF3389,1/COUNTA($J$3:$J3389))-1)*360/28</f>
        <v>0.10870794921864459</v>
      </c>
    </row>
    <row r="3390" spans="20:33" x14ac:dyDescent="0.25">
      <c r="T3390" s="4">
        <f t="shared" si="550"/>
        <v>0.11244999999999999</v>
      </c>
      <c r="U3390" s="55">
        <f t="shared" si="541"/>
        <v>0</v>
      </c>
      <c r="V3390" s="55">
        <f t="shared" si="542"/>
        <v>0</v>
      </c>
      <c r="Y3390" s="55">
        <f t="shared" si="543"/>
        <v>0</v>
      </c>
      <c r="Z3390" s="55">
        <f t="shared" si="544"/>
        <v>0</v>
      </c>
      <c r="AA3390" s="55">
        <f t="shared" si="545"/>
        <v>9108916.2369551975</v>
      </c>
      <c r="AB3390" s="55">
        <f t="shared" si="546"/>
        <v>-9712254.5492930785</v>
      </c>
      <c r="AC3390" s="55">
        <f t="shared" si="547"/>
        <v>-603338.31233788095</v>
      </c>
      <c r="AD3390" s="55">
        <f t="shared" si="548"/>
        <v>0</v>
      </c>
      <c r="AE3390" s="14">
        <f t="shared" si="549"/>
        <v>1</v>
      </c>
      <c r="AF3390" s="14">
        <f>PRODUCT($AE$3:$AE3390)</f>
        <v>1.549318229084294</v>
      </c>
      <c r="AG3390" s="120">
        <f>(POWER(AF3390,1/COUNTA($J$3:$J3390))-1)*360/28</f>
        <v>0.10870794921864459</v>
      </c>
    </row>
    <row r="3391" spans="20:33" x14ac:dyDescent="0.25">
      <c r="T3391" s="4">
        <f t="shared" si="550"/>
        <v>0.11244999999999999</v>
      </c>
      <c r="U3391" s="55">
        <f t="shared" si="541"/>
        <v>0</v>
      </c>
      <c r="V3391" s="55">
        <f t="shared" si="542"/>
        <v>0</v>
      </c>
      <c r="Y3391" s="55">
        <f t="shared" si="543"/>
        <v>0</v>
      </c>
      <c r="Z3391" s="55">
        <f t="shared" si="544"/>
        <v>0</v>
      </c>
      <c r="AA3391" s="55">
        <f t="shared" si="545"/>
        <v>9108916.2369551975</v>
      </c>
      <c r="AB3391" s="55">
        <f t="shared" si="546"/>
        <v>-9712254.5492930785</v>
      </c>
      <c r="AC3391" s="55">
        <f t="shared" si="547"/>
        <v>-603338.31233788095</v>
      </c>
      <c r="AD3391" s="55">
        <f t="shared" si="548"/>
        <v>0</v>
      </c>
      <c r="AE3391" s="14">
        <f t="shared" si="549"/>
        <v>1</v>
      </c>
      <c r="AF3391" s="14">
        <f>PRODUCT($AE$3:$AE3391)</f>
        <v>1.549318229084294</v>
      </c>
      <c r="AG3391" s="120">
        <f>(POWER(AF3391,1/COUNTA($J$3:$J3391))-1)*360/28</f>
        <v>0.10870794921864459</v>
      </c>
    </row>
    <row r="3392" spans="20:33" x14ac:dyDescent="0.25">
      <c r="T3392" s="4">
        <f t="shared" si="550"/>
        <v>0.11244999999999999</v>
      </c>
      <c r="U3392" s="55">
        <f t="shared" si="541"/>
        <v>0</v>
      </c>
      <c r="V3392" s="55">
        <f t="shared" si="542"/>
        <v>0</v>
      </c>
      <c r="Y3392" s="55">
        <f t="shared" si="543"/>
        <v>0</v>
      </c>
      <c r="Z3392" s="55">
        <f t="shared" si="544"/>
        <v>0</v>
      </c>
      <c r="AA3392" s="55">
        <f t="shared" si="545"/>
        <v>9108916.2369551975</v>
      </c>
      <c r="AB3392" s="55">
        <f t="shared" si="546"/>
        <v>-9712254.5492930785</v>
      </c>
      <c r="AC3392" s="55">
        <f t="shared" si="547"/>
        <v>-603338.31233788095</v>
      </c>
      <c r="AD3392" s="55">
        <f t="shared" si="548"/>
        <v>0</v>
      </c>
      <c r="AE3392" s="14">
        <f t="shared" si="549"/>
        <v>1</v>
      </c>
      <c r="AF3392" s="14">
        <f>PRODUCT($AE$3:$AE3392)</f>
        <v>1.549318229084294</v>
      </c>
      <c r="AG3392" s="120">
        <f>(POWER(AF3392,1/COUNTA($J$3:$J3392))-1)*360/28</f>
        <v>0.10870794921864459</v>
      </c>
    </row>
    <row r="3393" spans="20:33" x14ac:dyDescent="0.25">
      <c r="T3393" s="4">
        <f t="shared" si="550"/>
        <v>0.11244999999999999</v>
      </c>
      <c r="U3393" s="55">
        <f t="shared" si="541"/>
        <v>0</v>
      </c>
      <c r="V3393" s="55">
        <f t="shared" si="542"/>
        <v>0</v>
      </c>
      <c r="Y3393" s="55">
        <f t="shared" si="543"/>
        <v>0</v>
      </c>
      <c r="Z3393" s="55">
        <f t="shared" si="544"/>
        <v>0</v>
      </c>
      <c r="AA3393" s="55">
        <f t="shared" si="545"/>
        <v>9108916.2369551975</v>
      </c>
      <c r="AB3393" s="55">
        <f t="shared" si="546"/>
        <v>-9712254.5492930785</v>
      </c>
      <c r="AC3393" s="55">
        <f t="shared" si="547"/>
        <v>-603338.31233788095</v>
      </c>
      <c r="AD3393" s="55">
        <f t="shared" si="548"/>
        <v>0</v>
      </c>
      <c r="AE3393" s="14">
        <f t="shared" si="549"/>
        <v>1</v>
      </c>
      <c r="AF3393" s="14">
        <f>PRODUCT($AE$3:$AE3393)</f>
        <v>1.549318229084294</v>
      </c>
      <c r="AG3393" s="120">
        <f>(POWER(AF3393,1/COUNTA($J$3:$J3393))-1)*360/28</f>
        <v>0.10870794921864459</v>
      </c>
    </row>
    <row r="3394" spans="20:33" x14ac:dyDescent="0.25">
      <c r="T3394" s="4">
        <f t="shared" si="550"/>
        <v>0.11244999999999999</v>
      </c>
      <c r="U3394" s="55">
        <f t="shared" si="541"/>
        <v>0</v>
      </c>
      <c r="V3394" s="55">
        <f t="shared" si="542"/>
        <v>0</v>
      </c>
      <c r="Y3394" s="55">
        <f t="shared" si="543"/>
        <v>0</v>
      </c>
      <c r="Z3394" s="55">
        <f t="shared" si="544"/>
        <v>0</v>
      </c>
      <c r="AA3394" s="55">
        <f t="shared" si="545"/>
        <v>9108916.2369551975</v>
      </c>
      <c r="AB3394" s="55">
        <f t="shared" si="546"/>
        <v>-9712254.5492930785</v>
      </c>
      <c r="AC3394" s="55">
        <f t="shared" si="547"/>
        <v>-603338.31233788095</v>
      </c>
      <c r="AD3394" s="55">
        <f t="shared" si="548"/>
        <v>0</v>
      </c>
      <c r="AE3394" s="14">
        <f t="shared" si="549"/>
        <v>1</v>
      </c>
      <c r="AF3394" s="14">
        <f>PRODUCT($AE$3:$AE3394)</f>
        <v>1.549318229084294</v>
      </c>
      <c r="AG3394" s="120">
        <f>(POWER(AF3394,1/COUNTA($J$3:$J3394))-1)*360/28</f>
        <v>0.10870794921864459</v>
      </c>
    </row>
    <row r="3395" spans="20:33" x14ac:dyDescent="0.25">
      <c r="T3395" s="4">
        <f t="shared" si="550"/>
        <v>0.11244999999999999</v>
      </c>
      <c r="U3395" s="55">
        <f t="shared" si="541"/>
        <v>0</v>
      </c>
      <c r="V3395" s="55">
        <f t="shared" si="542"/>
        <v>0</v>
      </c>
      <c r="Y3395" s="55">
        <f t="shared" si="543"/>
        <v>0</v>
      </c>
      <c r="Z3395" s="55">
        <f t="shared" si="544"/>
        <v>0</v>
      </c>
      <c r="AA3395" s="55">
        <f t="shared" si="545"/>
        <v>9108916.2369551975</v>
      </c>
      <c r="AB3395" s="55">
        <f t="shared" si="546"/>
        <v>-9712254.5492930785</v>
      </c>
      <c r="AC3395" s="55">
        <f t="shared" si="547"/>
        <v>-603338.31233788095</v>
      </c>
      <c r="AD3395" s="55">
        <f t="shared" si="548"/>
        <v>0</v>
      </c>
      <c r="AE3395" s="14">
        <f t="shared" si="549"/>
        <v>1</v>
      </c>
      <c r="AF3395" s="14">
        <f>PRODUCT($AE$3:$AE3395)</f>
        <v>1.549318229084294</v>
      </c>
      <c r="AG3395" s="120">
        <f>(POWER(AF3395,1/COUNTA($J$3:$J3395))-1)*360/28</f>
        <v>0.10870794921864459</v>
      </c>
    </row>
    <row r="3396" spans="20:33" x14ac:dyDescent="0.25">
      <c r="T3396" s="4">
        <f t="shared" si="550"/>
        <v>0.11244999999999999</v>
      </c>
      <c r="U3396" s="55">
        <f t="shared" si="541"/>
        <v>0</v>
      </c>
      <c r="V3396" s="55">
        <f t="shared" si="542"/>
        <v>0</v>
      </c>
      <c r="Y3396" s="55">
        <f t="shared" si="543"/>
        <v>0</v>
      </c>
      <c r="Z3396" s="55">
        <f t="shared" si="544"/>
        <v>0</v>
      </c>
      <c r="AA3396" s="55">
        <f t="shared" si="545"/>
        <v>9108916.2369551975</v>
      </c>
      <c r="AB3396" s="55">
        <f t="shared" si="546"/>
        <v>-9712254.5492930785</v>
      </c>
      <c r="AC3396" s="55">
        <f t="shared" si="547"/>
        <v>-603338.31233788095</v>
      </c>
      <c r="AD3396" s="55">
        <f t="shared" si="548"/>
        <v>0</v>
      </c>
      <c r="AE3396" s="14">
        <f t="shared" si="549"/>
        <v>1</v>
      </c>
      <c r="AF3396" s="14">
        <f>PRODUCT($AE$3:$AE3396)</f>
        <v>1.549318229084294</v>
      </c>
      <c r="AG3396" s="120">
        <f>(POWER(AF3396,1/COUNTA($J$3:$J3396))-1)*360/28</f>
        <v>0.10870794921864459</v>
      </c>
    </row>
    <row r="3397" spans="20:33" x14ac:dyDescent="0.25">
      <c r="T3397" s="4">
        <f t="shared" si="550"/>
        <v>0.11244999999999999</v>
      </c>
      <c r="U3397" s="55">
        <f t="shared" si="541"/>
        <v>0</v>
      </c>
      <c r="V3397" s="55">
        <f t="shared" si="542"/>
        <v>0</v>
      </c>
      <c r="Y3397" s="55">
        <f t="shared" si="543"/>
        <v>0</v>
      </c>
      <c r="Z3397" s="55">
        <f t="shared" si="544"/>
        <v>0</v>
      </c>
      <c r="AA3397" s="55">
        <f t="shared" si="545"/>
        <v>9108916.2369551975</v>
      </c>
      <c r="AB3397" s="55">
        <f t="shared" si="546"/>
        <v>-9712254.5492930785</v>
      </c>
      <c r="AC3397" s="55">
        <f t="shared" si="547"/>
        <v>-603338.31233788095</v>
      </c>
      <c r="AD3397" s="55">
        <f t="shared" si="548"/>
        <v>0</v>
      </c>
      <c r="AE3397" s="14">
        <f t="shared" si="549"/>
        <v>1</v>
      </c>
      <c r="AF3397" s="14">
        <f>PRODUCT($AE$3:$AE3397)</f>
        <v>1.549318229084294</v>
      </c>
      <c r="AG3397" s="120">
        <f>(POWER(AF3397,1/COUNTA($J$3:$J3397))-1)*360/28</f>
        <v>0.10870794921864459</v>
      </c>
    </row>
    <row r="3398" spans="20:33" x14ac:dyDescent="0.25">
      <c r="T3398" s="4">
        <f t="shared" si="550"/>
        <v>0.11244999999999999</v>
      </c>
      <c r="U3398" s="55">
        <f t="shared" si="541"/>
        <v>0</v>
      </c>
      <c r="V3398" s="55">
        <f t="shared" si="542"/>
        <v>0</v>
      </c>
      <c r="Y3398" s="55">
        <f t="shared" si="543"/>
        <v>0</v>
      </c>
      <c r="Z3398" s="55">
        <f t="shared" si="544"/>
        <v>0</v>
      </c>
      <c r="AA3398" s="55">
        <f t="shared" si="545"/>
        <v>9108916.2369551975</v>
      </c>
      <c r="AB3398" s="55">
        <f t="shared" si="546"/>
        <v>-9712254.5492930785</v>
      </c>
      <c r="AC3398" s="55">
        <f t="shared" si="547"/>
        <v>-603338.31233788095</v>
      </c>
      <c r="AD3398" s="55">
        <f t="shared" si="548"/>
        <v>0</v>
      </c>
      <c r="AE3398" s="14">
        <f t="shared" si="549"/>
        <v>1</v>
      </c>
      <c r="AF3398" s="14">
        <f>PRODUCT($AE$3:$AE3398)</f>
        <v>1.549318229084294</v>
      </c>
      <c r="AG3398" s="120">
        <f>(POWER(AF3398,1/COUNTA($J$3:$J3398))-1)*360/28</f>
        <v>0.10870794921864459</v>
      </c>
    </row>
    <row r="3399" spans="20:33" x14ac:dyDescent="0.25">
      <c r="T3399" s="4">
        <f t="shared" si="550"/>
        <v>0.11244999999999999</v>
      </c>
      <c r="U3399" s="55">
        <f t="shared" si="541"/>
        <v>0</v>
      </c>
      <c r="V3399" s="55">
        <f t="shared" si="542"/>
        <v>0</v>
      </c>
      <c r="Y3399" s="55">
        <f t="shared" si="543"/>
        <v>0</v>
      </c>
      <c r="Z3399" s="55">
        <f t="shared" si="544"/>
        <v>0</v>
      </c>
      <c r="AA3399" s="55">
        <f t="shared" si="545"/>
        <v>9108916.2369551975</v>
      </c>
      <c r="AB3399" s="55">
        <f t="shared" si="546"/>
        <v>-9712254.5492930785</v>
      </c>
      <c r="AC3399" s="55">
        <f t="shared" si="547"/>
        <v>-603338.31233788095</v>
      </c>
      <c r="AD3399" s="55">
        <f t="shared" si="548"/>
        <v>0</v>
      </c>
      <c r="AE3399" s="14">
        <f t="shared" si="549"/>
        <v>1</v>
      </c>
      <c r="AF3399" s="14">
        <f>PRODUCT($AE$3:$AE3399)</f>
        <v>1.549318229084294</v>
      </c>
      <c r="AG3399" s="120">
        <f>(POWER(AF3399,1/COUNTA($J$3:$J3399))-1)*360/28</f>
        <v>0.10870794921864459</v>
      </c>
    </row>
    <row r="3400" spans="20:33" x14ac:dyDescent="0.25">
      <c r="T3400" s="4">
        <f t="shared" si="550"/>
        <v>0.11244999999999999</v>
      </c>
      <c r="U3400" s="55">
        <f t="shared" si="541"/>
        <v>0</v>
      </c>
      <c r="V3400" s="55">
        <f t="shared" si="542"/>
        <v>0</v>
      </c>
      <c r="Y3400" s="55">
        <f t="shared" si="543"/>
        <v>0</v>
      </c>
      <c r="Z3400" s="55">
        <f t="shared" si="544"/>
        <v>0</v>
      </c>
      <c r="AA3400" s="55">
        <f t="shared" si="545"/>
        <v>9108916.2369551975</v>
      </c>
      <c r="AB3400" s="55">
        <f t="shared" si="546"/>
        <v>-9712254.5492930785</v>
      </c>
      <c r="AC3400" s="55">
        <f t="shared" si="547"/>
        <v>-603338.31233788095</v>
      </c>
      <c r="AD3400" s="55">
        <f t="shared" si="548"/>
        <v>0</v>
      </c>
      <c r="AE3400" s="14">
        <f t="shared" si="549"/>
        <v>1</v>
      </c>
      <c r="AF3400" s="14">
        <f>PRODUCT($AE$3:$AE3400)</f>
        <v>1.549318229084294</v>
      </c>
      <c r="AG3400" s="120">
        <f>(POWER(AF3400,1/COUNTA($J$3:$J3400))-1)*360/28</f>
        <v>0.10870794921864459</v>
      </c>
    </row>
    <row r="3401" spans="20:33" x14ac:dyDescent="0.25">
      <c r="T3401" s="4">
        <f t="shared" si="550"/>
        <v>0.11244999999999999</v>
      </c>
      <c r="U3401" s="55">
        <f t="shared" si="541"/>
        <v>0</v>
      </c>
      <c r="V3401" s="55">
        <f t="shared" si="542"/>
        <v>0</v>
      </c>
      <c r="Y3401" s="55">
        <f t="shared" si="543"/>
        <v>0</v>
      </c>
      <c r="Z3401" s="55">
        <f t="shared" si="544"/>
        <v>0</v>
      </c>
      <c r="AA3401" s="55">
        <f t="shared" si="545"/>
        <v>9108916.2369551975</v>
      </c>
      <c r="AB3401" s="55">
        <f t="shared" si="546"/>
        <v>-9712254.5492930785</v>
      </c>
      <c r="AC3401" s="55">
        <f t="shared" si="547"/>
        <v>-603338.31233788095</v>
      </c>
      <c r="AD3401" s="55">
        <f t="shared" si="548"/>
        <v>0</v>
      </c>
      <c r="AE3401" s="14">
        <f t="shared" si="549"/>
        <v>1</v>
      </c>
      <c r="AF3401" s="14">
        <f>PRODUCT($AE$3:$AE3401)</f>
        <v>1.549318229084294</v>
      </c>
      <c r="AG3401" s="120">
        <f>(POWER(AF3401,1/COUNTA($J$3:$J3401))-1)*360/28</f>
        <v>0.10870794921864459</v>
      </c>
    </row>
    <row r="3402" spans="20:33" x14ac:dyDescent="0.25">
      <c r="T3402" s="4">
        <f t="shared" si="550"/>
        <v>0.11244999999999999</v>
      </c>
      <c r="U3402" s="55">
        <f t="shared" si="541"/>
        <v>0</v>
      </c>
      <c r="V3402" s="55">
        <f t="shared" si="542"/>
        <v>0</v>
      </c>
      <c r="Y3402" s="55">
        <f t="shared" si="543"/>
        <v>0</v>
      </c>
      <c r="Z3402" s="55">
        <f t="shared" si="544"/>
        <v>0</v>
      </c>
      <c r="AA3402" s="55">
        <f t="shared" si="545"/>
        <v>9108916.2369551975</v>
      </c>
      <c r="AB3402" s="55">
        <f t="shared" si="546"/>
        <v>-9712254.5492930785</v>
      </c>
      <c r="AC3402" s="55">
        <f t="shared" si="547"/>
        <v>-603338.31233788095</v>
      </c>
      <c r="AD3402" s="55">
        <f t="shared" si="548"/>
        <v>0</v>
      </c>
      <c r="AE3402" s="14">
        <f t="shared" si="549"/>
        <v>1</v>
      </c>
      <c r="AF3402" s="14">
        <f>PRODUCT($AE$3:$AE3402)</f>
        <v>1.549318229084294</v>
      </c>
      <c r="AG3402" s="120">
        <f>(POWER(AF3402,1/COUNTA($J$3:$J3402))-1)*360/28</f>
        <v>0.10870794921864459</v>
      </c>
    </row>
    <row r="3403" spans="20:33" x14ac:dyDescent="0.25">
      <c r="T3403" s="4">
        <f t="shared" si="550"/>
        <v>0.11244999999999999</v>
      </c>
      <c r="U3403" s="55">
        <f t="shared" si="541"/>
        <v>0</v>
      </c>
      <c r="V3403" s="55">
        <f t="shared" si="542"/>
        <v>0</v>
      </c>
      <c r="Y3403" s="55">
        <f t="shared" si="543"/>
        <v>0</v>
      </c>
      <c r="Z3403" s="55">
        <f t="shared" si="544"/>
        <v>0</v>
      </c>
      <c r="AA3403" s="55">
        <f t="shared" si="545"/>
        <v>9108916.2369551975</v>
      </c>
      <c r="AB3403" s="55">
        <f t="shared" si="546"/>
        <v>-9712254.5492930785</v>
      </c>
      <c r="AC3403" s="55">
        <f t="shared" si="547"/>
        <v>-603338.31233788095</v>
      </c>
      <c r="AD3403" s="55">
        <f t="shared" si="548"/>
        <v>0</v>
      </c>
      <c r="AE3403" s="14">
        <f t="shared" si="549"/>
        <v>1</v>
      </c>
      <c r="AF3403" s="14">
        <f>PRODUCT($AE$3:$AE3403)</f>
        <v>1.549318229084294</v>
      </c>
      <c r="AG3403" s="120">
        <f>(POWER(AF3403,1/COUNTA($J$3:$J3403))-1)*360/28</f>
        <v>0.10870794921864459</v>
      </c>
    </row>
    <row r="3404" spans="20:33" x14ac:dyDescent="0.25">
      <c r="T3404" s="4">
        <f t="shared" si="550"/>
        <v>0.11244999999999999</v>
      </c>
      <c r="U3404" s="55">
        <f t="shared" si="541"/>
        <v>0</v>
      </c>
      <c r="V3404" s="55">
        <f t="shared" si="542"/>
        <v>0</v>
      </c>
      <c r="Y3404" s="55">
        <f t="shared" si="543"/>
        <v>0</v>
      </c>
      <c r="Z3404" s="55">
        <f t="shared" si="544"/>
        <v>0</v>
      </c>
      <c r="AA3404" s="55">
        <f t="shared" si="545"/>
        <v>9108916.2369551975</v>
      </c>
      <c r="AB3404" s="55">
        <f t="shared" si="546"/>
        <v>-9712254.5492930785</v>
      </c>
      <c r="AC3404" s="55">
        <f t="shared" si="547"/>
        <v>-603338.31233788095</v>
      </c>
      <c r="AD3404" s="55">
        <f t="shared" si="548"/>
        <v>0</v>
      </c>
      <c r="AE3404" s="14">
        <f t="shared" si="549"/>
        <v>1</v>
      </c>
      <c r="AF3404" s="14">
        <f>PRODUCT($AE$3:$AE3404)</f>
        <v>1.549318229084294</v>
      </c>
      <c r="AG3404" s="120">
        <f>(POWER(AF3404,1/COUNTA($J$3:$J3404))-1)*360/28</f>
        <v>0.10870794921864459</v>
      </c>
    </row>
    <row r="3405" spans="20:33" x14ac:dyDescent="0.25">
      <c r="T3405" s="4">
        <f t="shared" si="550"/>
        <v>0.11244999999999999</v>
      </c>
      <c r="U3405" s="55">
        <f t="shared" si="541"/>
        <v>0</v>
      </c>
      <c r="V3405" s="55">
        <f t="shared" si="542"/>
        <v>0</v>
      </c>
      <c r="Y3405" s="55">
        <f t="shared" si="543"/>
        <v>0</v>
      </c>
      <c r="Z3405" s="55">
        <f t="shared" si="544"/>
        <v>0</v>
      </c>
      <c r="AA3405" s="55">
        <f t="shared" si="545"/>
        <v>9108916.2369551975</v>
      </c>
      <c r="AB3405" s="55">
        <f t="shared" si="546"/>
        <v>-9712254.5492930785</v>
      </c>
      <c r="AC3405" s="55">
        <f t="shared" si="547"/>
        <v>-603338.31233788095</v>
      </c>
      <c r="AD3405" s="55">
        <f t="shared" si="548"/>
        <v>0</v>
      </c>
      <c r="AE3405" s="14">
        <f t="shared" si="549"/>
        <v>1</v>
      </c>
      <c r="AF3405" s="14">
        <f>PRODUCT($AE$3:$AE3405)</f>
        <v>1.549318229084294</v>
      </c>
      <c r="AG3405" s="120">
        <f>(POWER(AF3405,1/COUNTA($J$3:$J3405))-1)*360/28</f>
        <v>0.10870794921864459</v>
      </c>
    </row>
    <row r="3406" spans="20:33" x14ac:dyDescent="0.25">
      <c r="T3406" s="4">
        <f t="shared" si="550"/>
        <v>0.11244999999999999</v>
      </c>
      <c r="U3406" s="55">
        <f t="shared" si="541"/>
        <v>0</v>
      </c>
      <c r="V3406" s="55">
        <f t="shared" si="542"/>
        <v>0</v>
      </c>
      <c r="Y3406" s="55">
        <f t="shared" si="543"/>
        <v>0</v>
      </c>
      <c r="Z3406" s="55">
        <f t="shared" si="544"/>
        <v>0</v>
      </c>
      <c r="AA3406" s="55">
        <f t="shared" si="545"/>
        <v>9108916.2369551975</v>
      </c>
      <c r="AB3406" s="55">
        <f t="shared" si="546"/>
        <v>-9712254.5492930785</v>
      </c>
      <c r="AC3406" s="55">
        <f t="shared" si="547"/>
        <v>-603338.31233788095</v>
      </c>
      <c r="AD3406" s="55">
        <f t="shared" si="548"/>
        <v>0</v>
      </c>
      <c r="AE3406" s="14">
        <f t="shared" si="549"/>
        <v>1</v>
      </c>
      <c r="AF3406" s="14">
        <f>PRODUCT($AE$3:$AE3406)</f>
        <v>1.549318229084294</v>
      </c>
      <c r="AG3406" s="120">
        <f>(POWER(AF3406,1/COUNTA($J$3:$J3406))-1)*360/28</f>
        <v>0.10870794921864459</v>
      </c>
    </row>
    <row r="3407" spans="20:33" x14ac:dyDescent="0.25">
      <c r="T3407" s="4">
        <f t="shared" si="550"/>
        <v>0.11244999999999999</v>
      </c>
      <c r="U3407" s="55">
        <f t="shared" si="541"/>
        <v>0</v>
      </c>
      <c r="V3407" s="55">
        <f t="shared" si="542"/>
        <v>0</v>
      </c>
      <c r="Y3407" s="55">
        <f t="shared" si="543"/>
        <v>0</v>
      </c>
      <c r="Z3407" s="55">
        <f t="shared" si="544"/>
        <v>0</v>
      </c>
      <c r="AA3407" s="55">
        <f t="shared" si="545"/>
        <v>9108916.2369551975</v>
      </c>
      <c r="AB3407" s="55">
        <f t="shared" si="546"/>
        <v>-9712254.5492930785</v>
      </c>
      <c r="AC3407" s="55">
        <f t="shared" si="547"/>
        <v>-603338.31233788095</v>
      </c>
      <c r="AD3407" s="55">
        <f t="shared" si="548"/>
        <v>0</v>
      </c>
      <c r="AE3407" s="14">
        <f t="shared" si="549"/>
        <v>1</v>
      </c>
      <c r="AF3407" s="14">
        <f>PRODUCT($AE$3:$AE3407)</f>
        <v>1.549318229084294</v>
      </c>
      <c r="AG3407" s="120">
        <f>(POWER(AF3407,1/COUNTA($J$3:$J3407))-1)*360/28</f>
        <v>0.10870794921864459</v>
      </c>
    </row>
    <row r="3408" spans="20:33" x14ac:dyDescent="0.25">
      <c r="T3408" s="4">
        <f t="shared" si="550"/>
        <v>0.11244999999999999</v>
      </c>
      <c r="U3408" s="55">
        <f t="shared" si="541"/>
        <v>0</v>
      </c>
      <c r="V3408" s="55">
        <f t="shared" si="542"/>
        <v>0</v>
      </c>
      <c r="Y3408" s="55">
        <f t="shared" si="543"/>
        <v>0</v>
      </c>
      <c r="Z3408" s="55">
        <f t="shared" si="544"/>
        <v>0</v>
      </c>
      <c r="AA3408" s="55">
        <f t="shared" si="545"/>
        <v>9108916.2369551975</v>
      </c>
      <c r="AB3408" s="55">
        <f t="shared" si="546"/>
        <v>-9712254.5492930785</v>
      </c>
      <c r="AC3408" s="55">
        <f t="shared" si="547"/>
        <v>-603338.31233788095</v>
      </c>
      <c r="AD3408" s="55">
        <f t="shared" si="548"/>
        <v>0</v>
      </c>
      <c r="AE3408" s="14">
        <f t="shared" si="549"/>
        <v>1</v>
      </c>
      <c r="AF3408" s="14">
        <f>PRODUCT($AE$3:$AE3408)</f>
        <v>1.549318229084294</v>
      </c>
      <c r="AG3408" s="120">
        <f>(POWER(AF3408,1/COUNTA($J$3:$J3408))-1)*360/28</f>
        <v>0.10870794921864459</v>
      </c>
    </row>
    <row r="3409" spans="20:33" x14ac:dyDescent="0.25">
      <c r="T3409" s="4">
        <f t="shared" si="550"/>
        <v>0.11244999999999999</v>
      </c>
      <c r="U3409" s="55">
        <f t="shared" si="541"/>
        <v>0</v>
      </c>
      <c r="V3409" s="55">
        <f t="shared" si="542"/>
        <v>0</v>
      </c>
      <c r="Y3409" s="55">
        <f t="shared" si="543"/>
        <v>0</v>
      </c>
      <c r="Z3409" s="55">
        <f t="shared" si="544"/>
        <v>0</v>
      </c>
      <c r="AA3409" s="55">
        <f t="shared" si="545"/>
        <v>9108916.2369551975</v>
      </c>
      <c r="AB3409" s="55">
        <f t="shared" si="546"/>
        <v>-9712254.5492930785</v>
      </c>
      <c r="AC3409" s="55">
        <f t="shared" si="547"/>
        <v>-603338.31233788095</v>
      </c>
      <c r="AD3409" s="55">
        <f t="shared" si="548"/>
        <v>0</v>
      </c>
      <c r="AE3409" s="14">
        <f t="shared" si="549"/>
        <v>1</v>
      </c>
      <c r="AF3409" s="14">
        <f>PRODUCT($AE$3:$AE3409)</f>
        <v>1.549318229084294</v>
      </c>
      <c r="AG3409" s="120">
        <f>(POWER(AF3409,1/COUNTA($J$3:$J3409))-1)*360/28</f>
        <v>0.10870794921864459</v>
      </c>
    </row>
    <row r="3410" spans="20:33" x14ac:dyDescent="0.25">
      <c r="T3410" s="4">
        <f t="shared" si="550"/>
        <v>0.11244999999999999</v>
      </c>
      <c r="U3410" s="55">
        <f t="shared" si="541"/>
        <v>0</v>
      </c>
      <c r="V3410" s="55">
        <f t="shared" si="542"/>
        <v>0</v>
      </c>
      <c r="Y3410" s="55">
        <f t="shared" si="543"/>
        <v>0</v>
      </c>
      <c r="Z3410" s="55">
        <f t="shared" si="544"/>
        <v>0</v>
      </c>
      <c r="AA3410" s="55">
        <f t="shared" si="545"/>
        <v>9108916.2369551975</v>
      </c>
      <c r="AB3410" s="55">
        <f t="shared" si="546"/>
        <v>-9712254.5492930785</v>
      </c>
      <c r="AC3410" s="55">
        <f t="shared" si="547"/>
        <v>-603338.31233788095</v>
      </c>
      <c r="AD3410" s="55">
        <f t="shared" si="548"/>
        <v>0</v>
      </c>
      <c r="AE3410" s="14">
        <f t="shared" si="549"/>
        <v>1</v>
      </c>
      <c r="AF3410" s="14">
        <f>PRODUCT($AE$3:$AE3410)</f>
        <v>1.549318229084294</v>
      </c>
      <c r="AG3410" s="120">
        <f>(POWER(AF3410,1/COUNTA($J$3:$J3410))-1)*360/28</f>
        <v>0.10870794921864459</v>
      </c>
    </row>
    <row r="3411" spans="20:33" x14ac:dyDescent="0.25">
      <c r="T3411" s="4">
        <f t="shared" si="550"/>
        <v>0.11244999999999999</v>
      </c>
      <c r="U3411" s="55">
        <f t="shared" si="541"/>
        <v>0</v>
      </c>
      <c r="V3411" s="55">
        <f t="shared" si="542"/>
        <v>0</v>
      </c>
      <c r="Y3411" s="55">
        <f t="shared" si="543"/>
        <v>0</v>
      </c>
      <c r="Z3411" s="55">
        <f t="shared" si="544"/>
        <v>0</v>
      </c>
      <c r="AA3411" s="55">
        <f t="shared" si="545"/>
        <v>9108916.2369551975</v>
      </c>
      <c r="AB3411" s="55">
        <f t="shared" si="546"/>
        <v>-9712254.5492930785</v>
      </c>
      <c r="AC3411" s="55">
        <f t="shared" si="547"/>
        <v>-603338.31233788095</v>
      </c>
      <c r="AD3411" s="55">
        <f t="shared" si="548"/>
        <v>0</v>
      </c>
      <c r="AE3411" s="14">
        <f t="shared" si="549"/>
        <v>1</v>
      </c>
      <c r="AF3411" s="14">
        <f>PRODUCT($AE$3:$AE3411)</f>
        <v>1.549318229084294</v>
      </c>
      <c r="AG3411" s="120">
        <f>(POWER(AF3411,1/COUNTA($J$3:$J3411))-1)*360/28</f>
        <v>0.10870794921864459</v>
      </c>
    </row>
    <row r="3412" spans="20:33" x14ac:dyDescent="0.25">
      <c r="T3412" s="4">
        <f t="shared" si="550"/>
        <v>0.11244999999999999</v>
      </c>
      <c r="U3412" s="55">
        <f t="shared" si="541"/>
        <v>0</v>
      </c>
      <c r="V3412" s="55">
        <f t="shared" si="542"/>
        <v>0</v>
      </c>
      <c r="Y3412" s="55">
        <f t="shared" si="543"/>
        <v>0</v>
      </c>
      <c r="Z3412" s="55">
        <f t="shared" si="544"/>
        <v>0</v>
      </c>
      <c r="AA3412" s="55">
        <f t="shared" si="545"/>
        <v>9108916.2369551975</v>
      </c>
      <c r="AB3412" s="55">
        <f t="shared" si="546"/>
        <v>-9712254.5492930785</v>
      </c>
      <c r="AC3412" s="55">
        <f t="shared" si="547"/>
        <v>-603338.31233788095</v>
      </c>
      <c r="AD3412" s="55">
        <f t="shared" si="548"/>
        <v>0</v>
      </c>
      <c r="AE3412" s="14">
        <f t="shared" si="549"/>
        <v>1</v>
      </c>
      <c r="AF3412" s="14">
        <f>PRODUCT($AE$3:$AE3412)</f>
        <v>1.549318229084294</v>
      </c>
      <c r="AG3412" s="120">
        <f>(POWER(AF3412,1/COUNTA($J$3:$J3412))-1)*360/28</f>
        <v>0.10870794921864459</v>
      </c>
    </row>
    <row r="3413" spans="20:33" x14ac:dyDescent="0.25">
      <c r="T3413" s="4">
        <f t="shared" si="550"/>
        <v>0.11244999999999999</v>
      </c>
      <c r="U3413" s="55">
        <f t="shared" si="541"/>
        <v>0</v>
      </c>
      <c r="V3413" s="55">
        <f t="shared" si="542"/>
        <v>0</v>
      </c>
      <c r="Y3413" s="55">
        <f t="shared" si="543"/>
        <v>0</v>
      </c>
      <c r="Z3413" s="55">
        <f t="shared" si="544"/>
        <v>0</v>
      </c>
      <c r="AA3413" s="55">
        <f t="shared" si="545"/>
        <v>9108916.2369551975</v>
      </c>
      <c r="AB3413" s="55">
        <f t="shared" si="546"/>
        <v>-9712254.5492930785</v>
      </c>
      <c r="AC3413" s="55">
        <f t="shared" si="547"/>
        <v>-603338.31233788095</v>
      </c>
      <c r="AD3413" s="55">
        <f t="shared" si="548"/>
        <v>0</v>
      </c>
      <c r="AE3413" s="14">
        <f t="shared" si="549"/>
        <v>1</v>
      </c>
      <c r="AF3413" s="14">
        <f>PRODUCT($AE$3:$AE3413)</f>
        <v>1.549318229084294</v>
      </c>
      <c r="AG3413" s="120">
        <f>(POWER(AF3413,1/COUNTA($J$3:$J3413))-1)*360/28</f>
        <v>0.10870794921864459</v>
      </c>
    </row>
    <row r="3414" spans="20:33" x14ac:dyDescent="0.25">
      <c r="T3414" s="4">
        <f t="shared" si="550"/>
        <v>0.11244999999999999</v>
      </c>
      <c r="U3414" s="55">
        <f t="shared" si="541"/>
        <v>0</v>
      </c>
      <c r="V3414" s="55">
        <f t="shared" si="542"/>
        <v>0</v>
      </c>
      <c r="Y3414" s="55">
        <f t="shared" si="543"/>
        <v>0</v>
      </c>
      <c r="Z3414" s="55">
        <f t="shared" si="544"/>
        <v>0</v>
      </c>
      <c r="AA3414" s="55">
        <f t="shared" si="545"/>
        <v>9108916.2369551975</v>
      </c>
      <c r="AB3414" s="55">
        <f t="shared" si="546"/>
        <v>-9712254.5492930785</v>
      </c>
      <c r="AC3414" s="55">
        <f t="shared" si="547"/>
        <v>-603338.31233788095</v>
      </c>
      <c r="AD3414" s="55">
        <f t="shared" si="548"/>
        <v>0</v>
      </c>
      <c r="AE3414" s="14">
        <f t="shared" si="549"/>
        <v>1</v>
      </c>
      <c r="AF3414" s="14">
        <f>PRODUCT($AE$3:$AE3414)</f>
        <v>1.549318229084294</v>
      </c>
      <c r="AG3414" s="120">
        <f>(POWER(AF3414,1/COUNTA($J$3:$J3414))-1)*360/28</f>
        <v>0.10870794921864459</v>
      </c>
    </row>
    <row r="3415" spans="20:33" x14ac:dyDescent="0.25">
      <c r="T3415" s="4">
        <f t="shared" si="550"/>
        <v>0.11244999999999999</v>
      </c>
      <c r="U3415" s="55">
        <f t="shared" si="541"/>
        <v>0</v>
      </c>
      <c r="V3415" s="55">
        <f t="shared" si="542"/>
        <v>0</v>
      </c>
      <c r="Y3415" s="55">
        <f t="shared" si="543"/>
        <v>0</v>
      </c>
      <c r="Z3415" s="55">
        <f t="shared" si="544"/>
        <v>0</v>
      </c>
      <c r="AA3415" s="55">
        <f t="shared" si="545"/>
        <v>9108916.2369551975</v>
      </c>
      <c r="AB3415" s="55">
        <f t="shared" si="546"/>
        <v>-9712254.5492930785</v>
      </c>
      <c r="AC3415" s="55">
        <f t="shared" si="547"/>
        <v>-603338.31233788095</v>
      </c>
      <c r="AD3415" s="55">
        <f t="shared" si="548"/>
        <v>0</v>
      </c>
      <c r="AE3415" s="14">
        <f t="shared" si="549"/>
        <v>1</v>
      </c>
      <c r="AF3415" s="14">
        <f>PRODUCT($AE$3:$AE3415)</f>
        <v>1.549318229084294</v>
      </c>
      <c r="AG3415" s="120">
        <f>(POWER(AF3415,1/COUNTA($J$3:$J3415))-1)*360/28</f>
        <v>0.10870794921864459</v>
      </c>
    </row>
    <row r="3416" spans="20:33" x14ac:dyDescent="0.25">
      <c r="T3416" s="4">
        <f t="shared" si="550"/>
        <v>0.11244999999999999</v>
      </c>
      <c r="U3416" s="55">
        <f t="shared" si="541"/>
        <v>0</v>
      </c>
      <c r="V3416" s="55">
        <f t="shared" si="542"/>
        <v>0</v>
      </c>
      <c r="Y3416" s="55">
        <f t="shared" si="543"/>
        <v>0</v>
      </c>
      <c r="Z3416" s="55">
        <f t="shared" si="544"/>
        <v>0</v>
      </c>
      <c r="AA3416" s="55">
        <f t="shared" si="545"/>
        <v>9108916.2369551975</v>
      </c>
      <c r="AB3416" s="55">
        <f t="shared" si="546"/>
        <v>-9712254.5492930785</v>
      </c>
      <c r="AC3416" s="55">
        <f t="shared" si="547"/>
        <v>-603338.31233788095</v>
      </c>
      <c r="AD3416" s="55">
        <f t="shared" si="548"/>
        <v>0</v>
      </c>
      <c r="AE3416" s="14">
        <f t="shared" si="549"/>
        <v>1</v>
      </c>
      <c r="AF3416" s="14">
        <f>PRODUCT($AE$3:$AE3416)</f>
        <v>1.549318229084294</v>
      </c>
      <c r="AG3416" s="120">
        <f>(POWER(AF3416,1/COUNTA($J$3:$J3416))-1)*360/28</f>
        <v>0.10870794921864459</v>
      </c>
    </row>
    <row r="3417" spans="20:33" x14ac:dyDescent="0.25">
      <c r="T3417" s="4">
        <f t="shared" si="550"/>
        <v>0.11244999999999999</v>
      </c>
      <c r="U3417" s="55">
        <f t="shared" si="541"/>
        <v>0</v>
      </c>
      <c r="V3417" s="55">
        <f t="shared" si="542"/>
        <v>0</v>
      </c>
      <c r="Y3417" s="55">
        <f t="shared" si="543"/>
        <v>0</v>
      </c>
      <c r="Z3417" s="55">
        <f t="shared" si="544"/>
        <v>0</v>
      </c>
      <c r="AA3417" s="55">
        <f t="shared" si="545"/>
        <v>9108916.2369551975</v>
      </c>
      <c r="AB3417" s="55">
        <f t="shared" si="546"/>
        <v>-9712254.5492930785</v>
      </c>
      <c r="AC3417" s="55">
        <f t="shared" si="547"/>
        <v>-603338.31233788095</v>
      </c>
      <c r="AD3417" s="55">
        <f t="shared" si="548"/>
        <v>0</v>
      </c>
      <c r="AE3417" s="14">
        <f t="shared" si="549"/>
        <v>1</v>
      </c>
      <c r="AF3417" s="14">
        <f>PRODUCT($AE$3:$AE3417)</f>
        <v>1.549318229084294</v>
      </c>
      <c r="AG3417" s="120">
        <f>(POWER(AF3417,1/COUNTA($J$3:$J3417))-1)*360/28</f>
        <v>0.10870794921864459</v>
      </c>
    </row>
    <row r="3418" spans="20:33" x14ac:dyDescent="0.25">
      <c r="T3418" s="4">
        <f t="shared" si="550"/>
        <v>0.11244999999999999</v>
      </c>
      <c r="U3418" s="55">
        <f t="shared" si="541"/>
        <v>0</v>
      </c>
      <c r="V3418" s="55">
        <f t="shared" si="542"/>
        <v>0</v>
      </c>
      <c r="Y3418" s="55">
        <f t="shared" si="543"/>
        <v>0</v>
      </c>
      <c r="Z3418" s="55">
        <f t="shared" si="544"/>
        <v>0</v>
      </c>
      <c r="AA3418" s="55">
        <f t="shared" si="545"/>
        <v>9108916.2369551975</v>
      </c>
      <c r="AB3418" s="55">
        <f t="shared" si="546"/>
        <v>-9712254.5492930785</v>
      </c>
      <c r="AC3418" s="55">
        <f t="shared" si="547"/>
        <v>-603338.31233788095</v>
      </c>
      <c r="AD3418" s="55">
        <f t="shared" si="548"/>
        <v>0</v>
      </c>
      <c r="AE3418" s="14">
        <f t="shared" si="549"/>
        <v>1</v>
      </c>
      <c r="AF3418" s="14">
        <f>PRODUCT($AE$3:$AE3418)</f>
        <v>1.549318229084294</v>
      </c>
      <c r="AG3418" s="120">
        <f>(POWER(AF3418,1/COUNTA($J$3:$J3418))-1)*360/28</f>
        <v>0.10870794921864459</v>
      </c>
    </row>
    <row r="3419" spans="20:33" x14ac:dyDescent="0.25">
      <c r="T3419" s="4">
        <f t="shared" si="550"/>
        <v>0.11244999999999999</v>
      </c>
      <c r="U3419" s="55">
        <f t="shared" si="541"/>
        <v>0</v>
      </c>
      <c r="V3419" s="55">
        <f t="shared" si="542"/>
        <v>0</v>
      </c>
      <c r="Y3419" s="55">
        <f t="shared" si="543"/>
        <v>0</v>
      </c>
      <c r="Z3419" s="55">
        <f t="shared" si="544"/>
        <v>0</v>
      </c>
      <c r="AA3419" s="55">
        <f t="shared" si="545"/>
        <v>9108916.2369551975</v>
      </c>
      <c r="AB3419" s="55">
        <f t="shared" si="546"/>
        <v>-9712254.5492930785</v>
      </c>
      <c r="AC3419" s="55">
        <f t="shared" si="547"/>
        <v>-603338.31233788095</v>
      </c>
      <c r="AD3419" s="55">
        <f t="shared" si="548"/>
        <v>0</v>
      </c>
      <c r="AE3419" s="14">
        <f t="shared" si="549"/>
        <v>1</v>
      </c>
      <c r="AF3419" s="14">
        <f>PRODUCT($AE$3:$AE3419)</f>
        <v>1.549318229084294</v>
      </c>
      <c r="AG3419" s="120">
        <f>(POWER(AF3419,1/COUNTA($J$3:$J3419))-1)*360/28</f>
        <v>0.10870794921864459</v>
      </c>
    </row>
    <row r="3420" spans="20:33" x14ac:dyDescent="0.25">
      <c r="T3420" s="4">
        <f t="shared" si="550"/>
        <v>0.11244999999999999</v>
      </c>
      <c r="U3420" s="55">
        <f t="shared" si="541"/>
        <v>0</v>
      </c>
      <c r="V3420" s="55">
        <f t="shared" si="542"/>
        <v>0</v>
      </c>
      <c r="Y3420" s="55">
        <f t="shared" si="543"/>
        <v>0</v>
      </c>
      <c r="Z3420" s="55">
        <f t="shared" si="544"/>
        <v>0</v>
      </c>
      <c r="AA3420" s="55">
        <f t="shared" si="545"/>
        <v>9108916.2369551975</v>
      </c>
      <c r="AB3420" s="55">
        <f t="shared" si="546"/>
        <v>-9712254.5492930785</v>
      </c>
      <c r="AC3420" s="55">
        <f t="shared" si="547"/>
        <v>-603338.31233788095</v>
      </c>
      <c r="AD3420" s="55">
        <f t="shared" si="548"/>
        <v>0</v>
      </c>
      <c r="AE3420" s="14">
        <f t="shared" si="549"/>
        <v>1</v>
      </c>
      <c r="AF3420" s="14">
        <f>PRODUCT($AE$3:$AE3420)</f>
        <v>1.549318229084294</v>
      </c>
      <c r="AG3420" s="120">
        <f>(POWER(AF3420,1/COUNTA($J$3:$J3420))-1)*360/28</f>
        <v>0.10870794921864459</v>
      </c>
    </row>
    <row r="3421" spans="20:33" x14ac:dyDescent="0.25">
      <c r="T3421" s="4">
        <f t="shared" si="550"/>
        <v>0.11244999999999999</v>
      </c>
      <c r="U3421" s="55">
        <f t="shared" si="541"/>
        <v>0</v>
      </c>
      <c r="V3421" s="55">
        <f t="shared" si="542"/>
        <v>0</v>
      </c>
      <c r="Y3421" s="55">
        <f t="shared" si="543"/>
        <v>0</v>
      </c>
      <c r="Z3421" s="55">
        <f t="shared" si="544"/>
        <v>0</v>
      </c>
      <c r="AA3421" s="55">
        <f t="shared" si="545"/>
        <v>9108916.2369551975</v>
      </c>
      <c r="AB3421" s="55">
        <f t="shared" si="546"/>
        <v>-9712254.5492930785</v>
      </c>
      <c r="AC3421" s="55">
        <f t="shared" si="547"/>
        <v>-603338.31233788095</v>
      </c>
      <c r="AD3421" s="55">
        <f t="shared" si="548"/>
        <v>0</v>
      </c>
      <c r="AE3421" s="14">
        <f t="shared" si="549"/>
        <v>1</v>
      </c>
      <c r="AF3421" s="14">
        <f>PRODUCT($AE$3:$AE3421)</f>
        <v>1.549318229084294</v>
      </c>
      <c r="AG3421" s="120">
        <f>(POWER(AF3421,1/COUNTA($J$3:$J3421))-1)*360/28</f>
        <v>0.10870794921864459</v>
      </c>
    </row>
    <row r="3422" spans="20:33" x14ac:dyDescent="0.25">
      <c r="T3422" s="4">
        <f t="shared" si="550"/>
        <v>0.11244999999999999</v>
      </c>
      <c r="U3422" s="55">
        <f t="shared" si="541"/>
        <v>0</v>
      </c>
      <c r="V3422" s="55">
        <f t="shared" si="542"/>
        <v>0</v>
      </c>
      <c r="Y3422" s="55">
        <f t="shared" si="543"/>
        <v>0</v>
      </c>
      <c r="Z3422" s="55">
        <f t="shared" si="544"/>
        <v>0</v>
      </c>
      <c r="AA3422" s="55">
        <f t="shared" si="545"/>
        <v>9108916.2369551975</v>
      </c>
      <c r="AB3422" s="55">
        <f t="shared" si="546"/>
        <v>-9712254.5492930785</v>
      </c>
      <c r="AC3422" s="55">
        <f t="shared" si="547"/>
        <v>-603338.31233788095</v>
      </c>
      <c r="AD3422" s="55">
        <f t="shared" si="548"/>
        <v>0</v>
      </c>
      <c r="AE3422" s="14">
        <f t="shared" si="549"/>
        <v>1</v>
      </c>
      <c r="AF3422" s="14">
        <f>PRODUCT($AE$3:$AE3422)</f>
        <v>1.549318229084294</v>
      </c>
      <c r="AG3422" s="120">
        <f>(POWER(AF3422,1/COUNTA($J$3:$J3422))-1)*360/28</f>
        <v>0.10870794921864459</v>
      </c>
    </row>
    <row r="3423" spans="20:33" x14ac:dyDescent="0.25">
      <c r="T3423" s="4">
        <f t="shared" si="550"/>
        <v>0.11244999999999999</v>
      </c>
      <c r="U3423" s="55">
        <f t="shared" si="541"/>
        <v>0</v>
      </c>
      <c r="V3423" s="55">
        <f t="shared" si="542"/>
        <v>0</v>
      </c>
      <c r="Y3423" s="55">
        <f t="shared" si="543"/>
        <v>0</v>
      </c>
      <c r="Z3423" s="55">
        <f t="shared" si="544"/>
        <v>0</v>
      </c>
      <c r="AA3423" s="55">
        <f t="shared" si="545"/>
        <v>9108916.2369551975</v>
      </c>
      <c r="AB3423" s="55">
        <f t="shared" si="546"/>
        <v>-9712254.5492930785</v>
      </c>
      <c r="AC3423" s="55">
        <f t="shared" si="547"/>
        <v>-603338.31233788095</v>
      </c>
      <c r="AD3423" s="55">
        <f t="shared" si="548"/>
        <v>0</v>
      </c>
      <c r="AE3423" s="14">
        <f t="shared" si="549"/>
        <v>1</v>
      </c>
      <c r="AF3423" s="14">
        <f>PRODUCT($AE$3:$AE3423)</f>
        <v>1.549318229084294</v>
      </c>
      <c r="AG3423" s="120">
        <f>(POWER(AF3423,1/COUNTA($J$3:$J3423))-1)*360/28</f>
        <v>0.10870794921864459</v>
      </c>
    </row>
    <row r="3424" spans="20:33" x14ac:dyDescent="0.25">
      <c r="T3424" s="4">
        <f t="shared" si="550"/>
        <v>0.11244999999999999</v>
      </c>
      <c r="U3424" s="55">
        <f t="shared" si="541"/>
        <v>0</v>
      </c>
      <c r="V3424" s="55">
        <f t="shared" si="542"/>
        <v>0</v>
      </c>
      <c r="Y3424" s="55">
        <f t="shared" si="543"/>
        <v>0</v>
      </c>
      <c r="Z3424" s="55">
        <f t="shared" si="544"/>
        <v>0</v>
      </c>
      <c r="AA3424" s="55">
        <f t="shared" si="545"/>
        <v>9108916.2369551975</v>
      </c>
      <c r="AB3424" s="55">
        <f t="shared" si="546"/>
        <v>-9712254.5492930785</v>
      </c>
      <c r="AC3424" s="55">
        <f t="shared" si="547"/>
        <v>-603338.31233788095</v>
      </c>
      <c r="AD3424" s="55">
        <f t="shared" si="548"/>
        <v>0</v>
      </c>
      <c r="AE3424" s="14">
        <f t="shared" si="549"/>
        <v>1</v>
      </c>
      <c r="AF3424" s="14">
        <f>PRODUCT($AE$3:$AE3424)</f>
        <v>1.549318229084294</v>
      </c>
      <c r="AG3424" s="120">
        <f>(POWER(AF3424,1/COUNTA($J$3:$J3424))-1)*360/28</f>
        <v>0.10870794921864459</v>
      </c>
    </row>
    <row r="3425" spans="20:33" x14ac:dyDescent="0.25">
      <c r="T3425" s="4">
        <f t="shared" si="550"/>
        <v>0.11244999999999999</v>
      </c>
      <c r="U3425" s="55">
        <f t="shared" si="541"/>
        <v>0</v>
      </c>
      <c r="V3425" s="55">
        <f t="shared" si="542"/>
        <v>0</v>
      </c>
      <c r="Y3425" s="55">
        <f t="shared" si="543"/>
        <v>0</v>
      </c>
      <c r="Z3425" s="55">
        <f t="shared" si="544"/>
        <v>0</v>
      </c>
      <c r="AA3425" s="55">
        <f t="shared" si="545"/>
        <v>9108916.2369551975</v>
      </c>
      <c r="AB3425" s="55">
        <f t="shared" si="546"/>
        <v>-9712254.5492930785</v>
      </c>
      <c r="AC3425" s="55">
        <f t="shared" si="547"/>
        <v>-603338.31233788095</v>
      </c>
      <c r="AD3425" s="55">
        <f t="shared" si="548"/>
        <v>0</v>
      </c>
      <c r="AE3425" s="14">
        <f t="shared" si="549"/>
        <v>1</v>
      </c>
      <c r="AF3425" s="14">
        <f>PRODUCT($AE$3:$AE3425)</f>
        <v>1.549318229084294</v>
      </c>
      <c r="AG3425" s="120">
        <f>(POWER(AF3425,1/COUNTA($J$3:$J3425))-1)*360/28</f>
        <v>0.10870794921864459</v>
      </c>
    </row>
    <row r="3426" spans="20:33" x14ac:dyDescent="0.25">
      <c r="T3426" s="4">
        <f t="shared" si="550"/>
        <v>0.11244999999999999</v>
      </c>
      <c r="U3426" s="55">
        <f t="shared" ref="U3426:U3489" si="551">(-1*S3426)*T3426*Q3426/360</f>
        <v>0</v>
      </c>
      <c r="V3426" s="55">
        <f t="shared" ref="V3426:V3489" si="552">+N3426+U3426</f>
        <v>0</v>
      </c>
      <c r="Y3426" s="55">
        <f t="shared" ref="Y3426:Y3489" si="553">+P3426*X3426</f>
        <v>0</v>
      </c>
      <c r="Z3426" s="55">
        <f t="shared" ref="Z3426:Z3489" si="554">+S3426*$Z$2*$Q3426/360</f>
        <v>0</v>
      </c>
      <c r="AA3426" s="55">
        <f t="shared" ref="AA3426:AA3489" si="555">+AA3425*(1+$Z$2*$Q3426/360)+Z3426</f>
        <v>9108916.2369551975</v>
      </c>
      <c r="AB3426" s="55">
        <f t="shared" ref="AB3426:AB3489" si="556">+AB3425*(1+$W3426*$Q3426/360)+O3426</f>
        <v>-9712254.5492930785</v>
      </c>
      <c r="AC3426" s="55">
        <f t="shared" ref="AC3426:AC3489" si="557">+AA3426+AB3426</f>
        <v>-603338.31233788095</v>
      </c>
      <c r="AD3426" s="55">
        <f t="shared" ref="AD3426:AD3489" si="558">+AC3426*X3426</f>
        <v>0</v>
      </c>
      <c r="AE3426" s="14">
        <f t="shared" ref="AE3426:AE3489" si="559">+(1+W3426*Q3426/360)</f>
        <v>1</v>
      </c>
      <c r="AF3426" s="14">
        <f>PRODUCT($AE$3:$AE3426)</f>
        <v>1.549318229084294</v>
      </c>
      <c r="AG3426" s="120">
        <f>(POWER(AF3426,1/COUNTA($J$3:$J3426))-1)*360/28</f>
        <v>0.10870794921864459</v>
      </c>
    </row>
    <row r="3427" spans="20:33" x14ac:dyDescent="0.25">
      <c r="T3427" s="4">
        <f t="shared" si="550"/>
        <v>0.11244999999999999</v>
      </c>
      <c r="U3427" s="55">
        <f t="shared" si="551"/>
        <v>0</v>
      </c>
      <c r="V3427" s="55">
        <f t="shared" si="552"/>
        <v>0</v>
      </c>
      <c r="Y3427" s="55">
        <f t="shared" si="553"/>
        <v>0</v>
      </c>
      <c r="Z3427" s="55">
        <f t="shared" si="554"/>
        <v>0</v>
      </c>
      <c r="AA3427" s="55">
        <f t="shared" si="555"/>
        <v>9108916.2369551975</v>
      </c>
      <c r="AB3427" s="55">
        <f t="shared" si="556"/>
        <v>-9712254.5492930785</v>
      </c>
      <c r="AC3427" s="55">
        <f t="shared" si="557"/>
        <v>-603338.31233788095</v>
      </c>
      <c r="AD3427" s="55">
        <f t="shared" si="558"/>
        <v>0</v>
      </c>
      <c r="AE3427" s="14">
        <f t="shared" si="559"/>
        <v>1</v>
      </c>
      <c r="AF3427" s="14">
        <f>PRODUCT($AE$3:$AE3427)</f>
        <v>1.549318229084294</v>
      </c>
      <c r="AG3427" s="120">
        <f>(POWER(AF3427,1/COUNTA($J$3:$J3427))-1)*360/28</f>
        <v>0.10870794921864459</v>
      </c>
    </row>
    <row r="3428" spans="20:33" x14ac:dyDescent="0.25">
      <c r="T3428" s="4">
        <f t="shared" si="550"/>
        <v>0.11244999999999999</v>
      </c>
      <c r="U3428" s="55">
        <f t="shared" si="551"/>
        <v>0</v>
      </c>
      <c r="V3428" s="55">
        <f t="shared" si="552"/>
        <v>0</v>
      </c>
      <c r="Y3428" s="55">
        <f t="shared" si="553"/>
        <v>0</v>
      </c>
      <c r="Z3428" s="55">
        <f t="shared" si="554"/>
        <v>0</v>
      </c>
      <c r="AA3428" s="55">
        <f t="shared" si="555"/>
        <v>9108916.2369551975</v>
      </c>
      <c r="AB3428" s="55">
        <f t="shared" si="556"/>
        <v>-9712254.5492930785</v>
      </c>
      <c r="AC3428" s="55">
        <f t="shared" si="557"/>
        <v>-603338.31233788095</v>
      </c>
      <c r="AD3428" s="55">
        <f t="shared" si="558"/>
        <v>0</v>
      </c>
      <c r="AE3428" s="14">
        <f t="shared" si="559"/>
        <v>1</v>
      </c>
      <c r="AF3428" s="14">
        <f>PRODUCT($AE$3:$AE3428)</f>
        <v>1.549318229084294</v>
      </c>
      <c r="AG3428" s="120">
        <f>(POWER(AF3428,1/COUNTA($J$3:$J3428))-1)*360/28</f>
        <v>0.10870794921864459</v>
      </c>
    </row>
    <row r="3429" spans="20:33" x14ac:dyDescent="0.25">
      <c r="T3429" s="4">
        <f t="shared" si="550"/>
        <v>0.11244999999999999</v>
      </c>
      <c r="U3429" s="55">
        <f t="shared" si="551"/>
        <v>0</v>
      </c>
      <c r="V3429" s="55">
        <f t="shared" si="552"/>
        <v>0</v>
      </c>
      <c r="Y3429" s="55">
        <f t="shared" si="553"/>
        <v>0</v>
      </c>
      <c r="Z3429" s="55">
        <f t="shared" si="554"/>
        <v>0</v>
      </c>
      <c r="AA3429" s="55">
        <f t="shared" si="555"/>
        <v>9108916.2369551975</v>
      </c>
      <c r="AB3429" s="55">
        <f t="shared" si="556"/>
        <v>-9712254.5492930785</v>
      </c>
      <c r="AC3429" s="55">
        <f t="shared" si="557"/>
        <v>-603338.31233788095</v>
      </c>
      <c r="AD3429" s="55">
        <f t="shared" si="558"/>
        <v>0</v>
      </c>
      <c r="AE3429" s="14">
        <f t="shared" si="559"/>
        <v>1</v>
      </c>
      <c r="AF3429" s="14">
        <f>PRODUCT($AE$3:$AE3429)</f>
        <v>1.549318229084294</v>
      </c>
      <c r="AG3429" s="120">
        <f>(POWER(AF3429,1/COUNTA($J$3:$J3429))-1)*360/28</f>
        <v>0.10870794921864459</v>
      </c>
    </row>
    <row r="3430" spans="20:33" x14ac:dyDescent="0.25">
      <c r="T3430" s="4">
        <f t="shared" si="550"/>
        <v>0.11244999999999999</v>
      </c>
      <c r="U3430" s="55">
        <f t="shared" si="551"/>
        <v>0</v>
      </c>
      <c r="V3430" s="55">
        <f t="shared" si="552"/>
        <v>0</v>
      </c>
      <c r="Y3430" s="55">
        <f t="shared" si="553"/>
        <v>0</v>
      </c>
      <c r="Z3430" s="55">
        <f t="shared" si="554"/>
        <v>0</v>
      </c>
      <c r="AA3430" s="55">
        <f t="shared" si="555"/>
        <v>9108916.2369551975</v>
      </c>
      <c r="AB3430" s="55">
        <f t="shared" si="556"/>
        <v>-9712254.5492930785</v>
      </c>
      <c r="AC3430" s="55">
        <f t="shared" si="557"/>
        <v>-603338.31233788095</v>
      </c>
      <c r="AD3430" s="55">
        <f t="shared" si="558"/>
        <v>0</v>
      </c>
      <c r="AE3430" s="14">
        <f t="shared" si="559"/>
        <v>1</v>
      </c>
      <c r="AF3430" s="14">
        <f>PRODUCT($AE$3:$AE3430)</f>
        <v>1.549318229084294</v>
      </c>
      <c r="AG3430" s="120">
        <f>(POWER(AF3430,1/COUNTA($J$3:$J3430))-1)*360/28</f>
        <v>0.10870794921864459</v>
      </c>
    </row>
    <row r="3431" spans="20:33" x14ac:dyDescent="0.25">
      <c r="T3431" s="4">
        <f t="shared" si="550"/>
        <v>0.11244999999999999</v>
      </c>
      <c r="U3431" s="55">
        <f t="shared" si="551"/>
        <v>0</v>
      </c>
      <c r="V3431" s="55">
        <f t="shared" si="552"/>
        <v>0</v>
      </c>
      <c r="Y3431" s="55">
        <f t="shared" si="553"/>
        <v>0</v>
      </c>
      <c r="Z3431" s="55">
        <f t="shared" si="554"/>
        <v>0</v>
      </c>
      <c r="AA3431" s="55">
        <f t="shared" si="555"/>
        <v>9108916.2369551975</v>
      </c>
      <c r="AB3431" s="55">
        <f t="shared" si="556"/>
        <v>-9712254.5492930785</v>
      </c>
      <c r="AC3431" s="55">
        <f t="shared" si="557"/>
        <v>-603338.31233788095</v>
      </c>
      <c r="AD3431" s="55">
        <f t="shared" si="558"/>
        <v>0</v>
      </c>
      <c r="AE3431" s="14">
        <f t="shared" si="559"/>
        <v>1</v>
      </c>
      <c r="AF3431" s="14">
        <f>PRODUCT($AE$3:$AE3431)</f>
        <v>1.549318229084294</v>
      </c>
      <c r="AG3431" s="120">
        <f>(POWER(AF3431,1/COUNTA($J$3:$J3431))-1)*360/28</f>
        <v>0.10870794921864459</v>
      </c>
    </row>
    <row r="3432" spans="20:33" x14ac:dyDescent="0.25">
      <c r="T3432" s="4">
        <f t="shared" si="550"/>
        <v>0.11244999999999999</v>
      </c>
      <c r="U3432" s="55">
        <f t="shared" si="551"/>
        <v>0</v>
      </c>
      <c r="V3432" s="55">
        <f t="shared" si="552"/>
        <v>0</v>
      </c>
      <c r="Y3432" s="55">
        <f t="shared" si="553"/>
        <v>0</v>
      </c>
      <c r="Z3432" s="55">
        <f t="shared" si="554"/>
        <v>0</v>
      </c>
      <c r="AA3432" s="55">
        <f t="shared" si="555"/>
        <v>9108916.2369551975</v>
      </c>
      <c r="AB3432" s="55">
        <f t="shared" si="556"/>
        <v>-9712254.5492930785</v>
      </c>
      <c r="AC3432" s="55">
        <f t="shared" si="557"/>
        <v>-603338.31233788095</v>
      </c>
      <c r="AD3432" s="55">
        <f t="shared" si="558"/>
        <v>0</v>
      </c>
      <c r="AE3432" s="14">
        <f t="shared" si="559"/>
        <v>1</v>
      </c>
      <c r="AF3432" s="14">
        <f>PRODUCT($AE$3:$AE3432)</f>
        <v>1.549318229084294</v>
      </c>
      <c r="AG3432" s="120">
        <f>(POWER(AF3432,1/COUNTA($J$3:$J3432))-1)*360/28</f>
        <v>0.10870794921864459</v>
      </c>
    </row>
    <row r="3433" spans="20:33" x14ac:dyDescent="0.25">
      <c r="T3433" s="4">
        <f t="shared" si="550"/>
        <v>0.11244999999999999</v>
      </c>
      <c r="U3433" s="55">
        <f t="shared" si="551"/>
        <v>0</v>
      </c>
      <c r="V3433" s="55">
        <f t="shared" si="552"/>
        <v>0</v>
      </c>
      <c r="Y3433" s="55">
        <f t="shared" si="553"/>
        <v>0</v>
      </c>
      <c r="Z3433" s="55">
        <f t="shared" si="554"/>
        <v>0</v>
      </c>
      <c r="AA3433" s="55">
        <f t="shared" si="555"/>
        <v>9108916.2369551975</v>
      </c>
      <c r="AB3433" s="55">
        <f t="shared" si="556"/>
        <v>-9712254.5492930785</v>
      </c>
      <c r="AC3433" s="55">
        <f t="shared" si="557"/>
        <v>-603338.31233788095</v>
      </c>
      <c r="AD3433" s="55">
        <f t="shared" si="558"/>
        <v>0</v>
      </c>
      <c r="AE3433" s="14">
        <f t="shared" si="559"/>
        <v>1</v>
      </c>
      <c r="AF3433" s="14">
        <f>PRODUCT($AE$3:$AE3433)</f>
        <v>1.549318229084294</v>
      </c>
      <c r="AG3433" s="120">
        <f>(POWER(AF3433,1/COUNTA($J$3:$J3433))-1)*360/28</f>
        <v>0.10870794921864459</v>
      </c>
    </row>
    <row r="3434" spans="20:33" x14ac:dyDescent="0.25">
      <c r="T3434" s="4">
        <f t="shared" si="550"/>
        <v>0.11244999999999999</v>
      </c>
      <c r="U3434" s="55">
        <f t="shared" si="551"/>
        <v>0</v>
      </c>
      <c r="V3434" s="55">
        <f t="shared" si="552"/>
        <v>0</v>
      </c>
      <c r="Y3434" s="55">
        <f t="shared" si="553"/>
        <v>0</v>
      </c>
      <c r="Z3434" s="55">
        <f t="shared" si="554"/>
        <v>0</v>
      </c>
      <c r="AA3434" s="55">
        <f t="shared" si="555"/>
        <v>9108916.2369551975</v>
      </c>
      <c r="AB3434" s="55">
        <f t="shared" si="556"/>
        <v>-9712254.5492930785</v>
      </c>
      <c r="AC3434" s="55">
        <f t="shared" si="557"/>
        <v>-603338.31233788095</v>
      </c>
      <c r="AD3434" s="55">
        <f t="shared" si="558"/>
        <v>0</v>
      </c>
      <c r="AE3434" s="14">
        <f t="shared" si="559"/>
        <v>1</v>
      </c>
      <c r="AF3434" s="14">
        <f>PRODUCT($AE$3:$AE3434)</f>
        <v>1.549318229084294</v>
      </c>
      <c r="AG3434" s="120">
        <f>(POWER(AF3434,1/COUNTA($J$3:$J3434))-1)*360/28</f>
        <v>0.10870794921864459</v>
      </c>
    </row>
    <row r="3435" spans="20:33" x14ac:dyDescent="0.25">
      <c r="T3435" s="4">
        <f t="shared" si="550"/>
        <v>0.11244999999999999</v>
      </c>
      <c r="U3435" s="55">
        <f t="shared" si="551"/>
        <v>0</v>
      </c>
      <c r="V3435" s="55">
        <f t="shared" si="552"/>
        <v>0</v>
      </c>
      <c r="Y3435" s="55">
        <f t="shared" si="553"/>
        <v>0</v>
      </c>
      <c r="Z3435" s="55">
        <f t="shared" si="554"/>
        <v>0</v>
      </c>
      <c r="AA3435" s="55">
        <f t="shared" si="555"/>
        <v>9108916.2369551975</v>
      </c>
      <c r="AB3435" s="55">
        <f t="shared" si="556"/>
        <v>-9712254.5492930785</v>
      </c>
      <c r="AC3435" s="55">
        <f t="shared" si="557"/>
        <v>-603338.31233788095</v>
      </c>
      <c r="AD3435" s="55">
        <f t="shared" si="558"/>
        <v>0</v>
      </c>
      <c r="AE3435" s="14">
        <f t="shared" si="559"/>
        <v>1</v>
      </c>
      <c r="AF3435" s="14">
        <f>PRODUCT($AE$3:$AE3435)</f>
        <v>1.549318229084294</v>
      </c>
      <c r="AG3435" s="120">
        <f>(POWER(AF3435,1/COUNTA($J$3:$J3435))-1)*360/28</f>
        <v>0.10870794921864459</v>
      </c>
    </row>
    <row r="3436" spans="20:33" x14ac:dyDescent="0.25">
      <c r="T3436" s="4">
        <f t="shared" si="550"/>
        <v>0.11244999999999999</v>
      </c>
      <c r="U3436" s="55">
        <f t="shared" si="551"/>
        <v>0</v>
      </c>
      <c r="V3436" s="55">
        <f t="shared" si="552"/>
        <v>0</v>
      </c>
      <c r="Y3436" s="55">
        <f t="shared" si="553"/>
        <v>0</v>
      </c>
      <c r="Z3436" s="55">
        <f t="shared" si="554"/>
        <v>0</v>
      </c>
      <c r="AA3436" s="55">
        <f t="shared" si="555"/>
        <v>9108916.2369551975</v>
      </c>
      <c r="AB3436" s="55">
        <f t="shared" si="556"/>
        <v>-9712254.5492930785</v>
      </c>
      <c r="AC3436" s="55">
        <f t="shared" si="557"/>
        <v>-603338.31233788095</v>
      </c>
      <c r="AD3436" s="55">
        <f t="shared" si="558"/>
        <v>0</v>
      </c>
      <c r="AE3436" s="14">
        <f t="shared" si="559"/>
        <v>1</v>
      </c>
      <c r="AF3436" s="14">
        <f>PRODUCT($AE$3:$AE3436)</f>
        <v>1.549318229084294</v>
      </c>
      <c r="AG3436" s="120">
        <f>(POWER(AF3436,1/COUNTA($J$3:$J3436))-1)*360/28</f>
        <v>0.10870794921864459</v>
      </c>
    </row>
    <row r="3437" spans="20:33" x14ac:dyDescent="0.25">
      <c r="T3437" s="4">
        <f t="shared" si="550"/>
        <v>0.11244999999999999</v>
      </c>
      <c r="U3437" s="55">
        <f t="shared" si="551"/>
        <v>0</v>
      </c>
      <c r="V3437" s="55">
        <f t="shared" si="552"/>
        <v>0</v>
      </c>
      <c r="Y3437" s="55">
        <f t="shared" si="553"/>
        <v>0</v>
      </c>
      <c r="Z3437" s="55">
        <f t="shared" si="554"/>
        <v>0</v>
      </c>
      <c r="AA3437" s="55">
        <f t="shared" si="555"/>
        <v>9108916.2369551975</v>
      </c>
      <c r="AB3437" s="55">
        <f t="shared" si="556"/>
        <v>-9712254.5492930785</v>
      </c>
      <c r="AC3437" s="55">
        <f t="shared" si="557"/>
        <v>-603338.31233788095</v>
      </c>
      <c r="AD3437" s="55">
        <f t="shared" si="558"/>
        <v>0</v>
      </c>
      <c r="AE3437" s="14">
        <f t="shared" si="559"/>
        <v>1</v>
      </c>
      <c r="AF3437" s="14">
        <f>PRODUCT($AE$3:$AE3437)</f>
        <v>1.549318229084294</v>
      </c>
      <c r="AG3437" s="120">
        <f>(POWER(AF3437,1/COUNTA($J$3:$J3437))-1)*360/28</f>
        <v>0.10870794921864459</v>
      </c>
    </row>
    <row r="3438" spans="20:33" x14ac:dyDescent="0.25">
      <c r="T3438" s="4">
        <f t="shared" si="550"/>
        <v>0.11244999999999999</v>
      </c>
      <c r="U3438" s="55">
        <f t="shared" si="551"/>
        <v>0</v>
      </c>
      <c r="V3438" s="55">
        <f t="shared" si="552"/>
        <v>0</v>
      </c>
      <c r="Y3438" s="55">
        <f t="shared" si="553"/>
        <v>0</v>
      </c>
      <c r="Z3438" s="55">
        <f t="shared" si="554"/>
        <v>0</v>
      </c>
      <c r="AA3438" s="55">
        <f t="shared" si="555"/>
        <v>9108916.2369551975</v>
      </c>
      <c r="AB3438" s="55">
        <f t="shared" si="556"/>
        <v>-9712254.5492930785</v>
      </c>
      <c r="AC3438" s="55">
        <f t="shared" si="557"/>
        <v>-603338.31233788095</v>
      </c>
      <c r="AD3438" s="55">
        <f t="shared" si="558"/>
        <v>0</v>
      </c>
      <c r="AE3438" s="14">
        <f t="shared" si="559"/>
        <v>1</v>
      </c>
      <c r="AF3438" s="14">
        <f>PRODUCT($AE$3:$AE3438)</f>
        <v>1.549318229084294</v>
      </c>
      <c r="AG3438" s="120">
        <f>(POWER(AF3438,1/COUNTA($J$3:$J3438))-1)*360/28</f>
        <v>0.10870794921864459</v>
      </c>
    </row>
    <row r="3439" spans="20:33" x14ac:dyDescent="0.25">
      <c r="T3439" s="4">
        <f t="shared" si="550"/>
        <v>0.11244999999999999</v>
      </c>
      <c r="U3439" s="55">
        <f t="shared" si="551"/>
        <v>0</v>
      </c>
      <c r="V3439" s="55">
        <f t="shared" si="552"/>
        <v>0</v>
      </c>
      <c r="Y3439" s="55">
        <f t="shared" si="553"/>
        <v>0</v>
      </c>
      <c r="Z3439" s="55">
        <f t="shared" si="554"/>
        <v>0</v>
      </c>
      <c r="AA3439" s="55">
        <f t="shared" si="555"/>
        <v>9108916.2369551975</v>
      </c>
      <c r="AB3439" s="55">
        <f t="shared" si="556"/>
        <v>-9712254.5492930785</v>
      </c>
      <c r="AC3439" s="55">
        <f t="shared" si="557"/>
        <v>-603338.31233788095</v>
      </c>
      <c r="AD3439" s="55">
        <f t="shared" si="558"/>
        <v>0</v>
      </c>
      <c r="AE3439" s="14">
        <f t="shared" si="559"/>
        <v>1</v>
      </c>
      <c r="AF3439" s="14">
        <f>PRODUCT($AE$3:$AE3439)</f>
        <v>1.549318229084294</v>
      </c>
      <c r="AG3439" s="120">
        <f>(POWER(AF3439,1/COUNTA($J$3:$J3439))-1)*360/28</f>
        <v>0.10870794921864459</v>
      </c>
    </row>
    <row r="3440" spans="20:33" x14ac:dyDescent="0.25">
      <c r="T3440" s="4">
        <f t="shared" si="550"/>
        <v>0.11244999999999999</v>
      </c>
      <c r="U3440" s="55">
        <f t="shared" si="551"/>
        <v>0</v>
      </c>
      <c r="V3440" s="55">
        <f t="shared" si="552"/>
        <v>0</v>
      </c>
      <c r="Y3440" s="55">
        <f t="shared" si="553"/>
        <v>0</v>
      </c>
      <c r="Z3440" s="55">
        <f t="shared" si="554"/>
        <v>0</v>
      </c>
      <c r="AA3440" s="55">
        <f t="shared" si="555"/>
        <v>9108916.2369551975</v>
      </c>
      <c r="AB3440" s="55">
        <f t="shared" si="556"/>
        <v>-9712254.5492930785</v>
      </c>
      <c r="AC3440" s="55">
        <f t="shared" si="557"/>
        <v>-603338.31233788095</v>
      </c>
      <c r="AD3440" s="55">
        <f t="shared" si="558"/>
        <v>0</v>
      </c>
      <c r="AE3440" s="14">
        <f t="shared" si="559"/>
        <v>1</v>
      </c>
      <c r="AF3440" s="14">
        <f>PRODUCT($AE$3:$AE3440)</f>
        <v>1.549318229084294</v>
      </c>
      <c r="AG3440" s="120">
        <f>(POWER(AF3440,1/COUNTA($J$3:$J3440))-1)*360/28</f>
        <v>0.10870794921864459</v>
      </c>
    </row>
    <row r="3441" spans="20:33" x14ac:dyDescent="0.25">
      <c r="T3441" s="4">
        <f t="shared" si="550"/>
        <v>0.11244999999999999</v>
      </c>
      <c r="U3441" s="55">
        <f t="shared" si="551"/>
        <v>0</v>
      </c>
      <c r="V3441" s="55">
        <f t="shared" si="552"/>
        <v>0</v>
      </c>
      <c r="Y3441" s="55">
        <f t="shared" si="553"/>
        <v>0</v>
      </c>
      <c r="Z3441" s="55">
        <f t="shared" si="554"/>
        <v>0</v>
      </c>
      <c r="AA3441" s="55">
        <f t="shared" si="555"/>
        <v>9108916.2369551975</v>
      </c>
      <c r="AB3441" s="55">
        <f t="shared" si="556"/>
        <v>-9712254.5492930785</v>
      </c>
      <c r="AC3441" s="55">
        <f t="shared" si="557"/>
        <v>-603338.31233788095</v>
      </c>
      <c r="AD3441" s="55">
        <f t="shared" si="558"/>
        <v>0</v>
      </c>
      <c r="AE3441" s="14">
        <f t="shared" si="559"/>
        <v>1</v>
      </c>
      <c r="AF3441" s="14">
        <f>PRODUCT($AE$3:$AE3441)</f>
        <v>1.549318229084294</v>
      </c>
      <c r="AG3441" s="120">
        <f>(POWER(AF3441,1/COUNTA($J$3:$J3441))-1)*360/28</f>
        <v>0.10870794921864459</v>
      </c>
    </row>
    <row r="3442" spans="20:33" x14ac:dyDescent="0.25">
      <c r="T3442" s="4">
        <f t="shared" si="550"/>
        <v>0.11244999999999999</v>
      </c>
      <c r="U3442" s="55">
        <f t="shared" si="551"/>
        <v>0</v>
      </c>
      <c r="V3442" s="55">
        <f t="shared" si="552"/>
        <v>0</v>
      </c>
      <c r="Y3442" s="55">
        <f t="shared" si="553"/>
        <v>0</v>
      </c>
      <c r="Z3442" s="55">
        <f t="shared" si="554"/>
        <v>0</v>
      </c>
      <c r="AA3442" s="55">
        <f t="shared" si="555"/>
        <v>9108916.2369551975</v>
      </c>
      <c r="AB3442" s="55">
        <f t="shared" si="556"/>
        <v>-9712254.5492930785</v>
      </c>
      <c r="AC3442" s="55">
        <f t="shared" si="557"/>
        <v>-603338.31233788095</v>
      </c>
      <c r="AD3442" s="55">
        <f t="shared" si="558"/>
        <v>0</v>
      </c>
      <c r="AE3442" s="14">
        <f t="shared" si="559"/>
        <v>1</v>
      </c>
      <c r="AF3442" s="14">
        <f>PRODUCT($AE$3:$AE3442)</f>
        <v>1.549318229084294</v>
      </c>
      <c r="AG3442" s="120">
        <f>(POWER(AF3442,1/COUNTA($J$3:$J3442))-1)*360/28</f>
        <v>0.10870794921864459</v>
      </c>
    </row>
    <row r="3443" spans="20:33" x14ac:dyDescent="0.25">
      <c r="T3443" s="4">
        <f t="shared" si="550"/>
        <v>0.11244999999999999</v>
      </c>
      <c r="U3443" s="55">
        <f t="shared" si="551"/>
        <v>0</v>
      </c>
      <c r="V3443" s="55">
        <f t="shared" si="552"/>
        <v>0</v>
      </c>
      <c r="Y3443" s="55">
        <f t="shared" si="553"/>
        <v>0</v>
      </c>
      <c r="Z3443" s="55">
        <f t="shared" si="554"/>
        <v>0</v>
      </c>
      <c r="AA3443" s="55">
        <f t="shared" si="555"/>
        <v>9108916.2369551975</v>
      </c>
      <c r="AB3443" s="55">
        <f t="shared" si="556"/>
        <v>-9712254.5492930785</v>
      </c>
      <c r="AC3443" s="55">
        <f t="shared" si="557"/>
        <v>-603338.31233788095</v>
      </c>
      <c r="AD3443" s="55">
        <f t="shared" si="558"/>
        <v>0</v>
      </c>
      <c r="AE3443" s="14">
        <f t="shared" si="559"/>
        <v>1</v>
      </c>
      <c r="AF3443" s="14">
        <f>PRODUCT($AE$3:$AE3443)</f>
        <v>1.549318229084294</v>
      </c>
      <c r="AG3443" s="120">
        <f>(POWER(AF3443,1/COUNTA($J$3:$J3443))-1)*360/28</f>
        <v>0.10870794921864459</v>
      </c>
    </row>
    <row r="3444" spans="20:33" x14ac:dyDescent="0.25">
      <c r="T3444" s="4">
        <f t="shared" si="550"/>
        <v>0.11244999999999999</v>
      </c>
      <c r="U3444" s="55">
        <f t="shared" si="551"/>
        <v>0</v>
      </c>
      <c r="V3444" s="55">
        <f t="shared" si="552"/>
        <v>0</v>
      </c>
      <c r="Y3444" s="55">
        <f t="shared" si="553"/>
        <v>0</v>
      </c>
      <c r="Z3444" s="55">
        <f t="shared" si="554"/>
        <v>0</v>
      </c>
      <c r="AA3444" s="55">
        <f t="shared" si="555"/>
        <v>9108916.2369551975</v>
      </c>
      <c r="AB3444" s="55">
        <f t="shared" si="556"/>
        <v>-9712254.5492930785</v>
      </c>
      <c r="AC3444" s="55">
        <f t="shared" si="557"/>
        <v>-603338.31233788095</v>
      </c>
      <c r="AD3444" s="55">
        <f t="shared" si="558"/>
        <v>0</v>
      </c>
      <c r="AE3444" s="14">
        <f t="shared" si="559"/>
        <v>1</v>
      </c>
      <c r="AF3444" s="14">
        <f>PRODUCT($AE$3:$AE3444)</f>
        <v>1.549318229084294</v>
      </c>
      <c r="AG3444" s="120">
        <f>(POWER(AF3444,1/COUNTA($J$3:$J3444))-1)*360/28</f>
        <v>0.10870794921864459</v>
      </c>
    </row>
    <row r="3445" spans="20:33" x14ac:dyDescent="0.25">
      <c r="T3445" s="4">
        <f t="shared" si="550"/>
        <v>0.11244999999999999</v>
      </c>
      <c r="U3445" s="55">
        <f t="shared" si="551"/>
        <v>0</v>
      </c>
      <c r="V3445" s="55">
        <f t="shared" si="552"/>
        <v>0</v>
      </c>
      <c r="Y3445" s="55">
        <f t="shared" si="553"/>
        <v>0</v>
      </c>
      <c r="Z3445" s="55">
        <f t="shared" si="554"/>
        <v>0</v>
      </c>
      <c r="AA3445" s="55">
        <f t="shared" si="555"/>
        <v>9108916.2369551975</v>
      </c>
      <c r="AB3445" s="55">
        <f t="shared" si="556"/>
        <v>-9712254.5492930785</v>
      </c>
      <c r="AC3445" s="55">
        <f t="shared" si="557"/>
        <v>-603338.31233788095</v>
      </c>
      <c r="AD3445" s="55">
        <f t="shared" si="558"/>
        <v>0</v>
      </c>
      <c r="AE3445" s="14">
        <f t="shared" si="559"/>
        <v>1</v>
      </c>
      <c r="AF3445" s="14">
        <f>PRODUCT($AE$3:$AE3445)</f>
        <v>1.549318229084294</v>
      </c>
      <c r="AG3445" s="120">
        <f>(POWER(AF3445,1/COUNTA($J$3:$J3445))-1)*360/28</f>
        <v>0.10870794921864459</v>
      </c>
    </row>
    <row r="3446" spans="20:33" x14ac:dyDescent="0.25">
      <c r="T3446" s="4">
        <f t="shared" si="550"/>
        <v>0.11244999999999999</v>
      </c>
      <c r="U3446" s="55">
        <f t="shared" si="551"/>
        <v>0</v>
      </c>
      <c r="V3446" s="55">
        <f t="shared" si="552"/>
        <v>0</v>
      </c>
      <c r="Y3446" s="55">
        <f t="shared" si="553"/>
        <v>0</v>
      </c>
      <c r="Z3446" s="55">
        <f t="shared" si="554"/>
        <v>0</v>
      </c>
      <c r="AA3446" s="55">
        <f t="shared" si="555"/>
        <v>9108916.2369551975</v>
      </c>
      <c r="AB3446" s="55">
        <f t="shared" si="556"/>
        <v>-9712254.5492930785</v>
      </c>
      <c r="AC3446" s="55">
        <f t="shared" si="557"/>
        <v>-603338.31233788095</v>
      </c>
      <c r="AD3446" s="55">
        <f t="shared" si="558"/>
        <v>0</v>
      </c>
      <c r="AE3446" s="14">
        <f t="shared" si="559"/>
        <v>1</v>
      </c>
      <c r="AF3446" s="14">
        <f>PRODUCT($AE$3:$AE3446)</f>
        <v>1.549318229084294</v>
      </c>
      <c r="AG3446" s="120">
        <f>(POWER(AF3446,1/COUNTA($J$3:$J3446))-1)*360/28</f>
        <v>0.10870794921864459</v>
      </c>
    </row>
    <row r="3447" spans="20:33" x14ac:dyDescent="0.25">
      <c r="T3447" s="4">
        <f t="shared" si="550"/>
        <v>0.11244999999999999</v>
      </c>
      <c r="U3447" s="55">
        <f t="shared" si="551"/>
        <v>0</v>
      </c>
      <c r="V3447" s="55">
        <f t="shared" si="552"/>
        <v>0</v>
      </c>
      <c r="Y3447" s="55">
        <f t="shared" si="553"/>
        <v>0</v>
      </c>
      <c r="Z3447" s="55">
        <f t="shared" si="554"/>
        <v>0</v>
      </c>
      <c r="AA3447" s="55">
        <f t="shared" si="555"/>
        <v>9108916.2369551975</v>
      </c>
      <c r="AB3447" s="55">
        <f t="shared" si="556"/>
        <v>-9712254.5492930785</v>
      </c>
      <c r="AC3447" s="55">
        <f t="shared" si="557"/>
        <v>-603338.31233788095</v>
      </c>
      <c r="AD3447" s="55">
        <f t="shared" si="558"/>
        <v>0</v>
      </c>
      <c r="AE3447" s="14">
        <f t="shared" si="559"/>
        <v>1</v>
      </c>
      <c r="AF3447" s="14">
        <f>PRODUCT($AE$3:$AE3447)</f>
        <v>1.549318229084294</v>
      </c>
      <c r="AG3447" s="120">
        <f>(POWER(AF3447,1/COUNTA($J$3:$J3447))-1)*360/28</f>
        <v>0.10870794921864459</v>
      </c>
    </row>
    <row r="3448" spans="20:33" x14ac:dyDescent="0.25">
      <c r="T3448" s="4">
        <f t="shared" ref="T3448:T3511" si="560">_xlfn.IFNA(INDEX($E$6:$E$24,MATCH($K3448,$C$6:$C$24,1))/100,$D$1/100)</f>
        <v>0.11244999999999999</v>
      </c>
      <c r="U3448" s="55">
        <f t="shared" si="551"/>
        <v>0</v>
      </c>
      <c r="V3448" s="55">
        <f t="shared" si="552"/>
        <v>0</v>
      </c>
      <c r="Y3448" s="55">
        <f t="shared" si="553"/>
        <v>0</v>
      </c>
      <c r="Z3448" s="55">
        <f t="shared" si="554"/>
        <v>0</v>
      </c>
      <c r="AA3448" s="55">
        <f t="shared" si="555"/>
        <v>9108916.2369551975</v>
      </c>
      <c r="AB3448" s="55">
        <f t="shared" si="556"/>
        <v>-9712254.5492930785</v>
      </c>
      <c r="AC3448" s="55">
        <f t="shared" si="557"/>
        <v>-603338.31233788095</v>
      </c>
      <c r="AD3448" s="55">
        <f t="shared" si="558"/>
        <v>0</v>
      </c>
      <c r="AE3448" s="14">
        <f t="shared" si="559"/>
        <v>1</v>
      </c>
      <c r="AF3448" s="14">
        <f>PRODUCT($AE$3:$AE3448)</f>
        <v>1.549318229084294</v>
      </c>
      <c r="AG3448" s="120">
        <f>(POWER(AF3448,1/COUNTA($J$3:$J3448))-1)*360/28</f>
        <v>0.10870794921864459</v>
      </c>
    </row>
    <row r="3449" spans="20:33" x14ac:dyDescent="0.25">
      <c r="T3449" s="4">
        <f t="shared" si="560"/>
        <v>0.11244999999999999</v>
      </c>
      <c r="U3449" s="55">
        <f t="shared" si="551"/>
        <v>0</v>
      </c>
      <c r="V3449" s="55">
        <f t="shared" si="552"/>
        <v>0</v>
      </c>
      <c r="Y3449" s="55">
        <f t="shared" si="553"/>
        <v>0</v>
      </c>
      <c r="Z3449" s="55">
        <f t="shared" si="554"/>
        <v>0</v>
      </c>
      <c r="AA3449" s="55">
        <f t="shared" si="555"/>
        <v>9108916.2369551975</v>
      </c>
      <c r="AB3449" s="55">
        <f t="shared" si="556"/>
        <v>-9712254.5492930785</v>
      </c>
      <c r="AC3449" s="55">
        <f t="shared" si="557"/>
        <v>-603338.31233788095</v>
      </c>
      <c r="AD3449" s="55">
        <f t="shared" si="558"/>
        <v>0</v>
      </c>
      <c r="AE3449" s="14">
        <f t="shared" si="559"/>
        <v>1</v>
      </c>
      <c r="AF3449" s="14">
        <f>PRODUCT($AE$3:$AE3449)</f>
        <v>1.549318229084294</v>
      </c>
      <c r="AG3449" s="120">
        <f>(POWER(AF3449,1/COUNTA($J$3:$J3449))-1)*360/28</f>
        <v>0.10870794921864459</v>
      </c>
    </row>
    <row r="3450" spans="20:33" x14ac:dyDescent="0.25">
      <c r="T3450" s="4">
        <f t="shared" si="560"/>
        <v>0.11244999999999999</v>
      </c>
      <c r="U3450" s="55">
        <f t="shared" si="551"/>
        <v>0</v>
      </c>
      <c r="V3450" s="55">
        <f t="shared" si="552"/>
        <v>0</v>
      </c>
      <c r="Y3450" s="55">
        <f t="shared" si="553"/>
        <v>0</v>
      </c>
      <c r="Z3450" s="55">
        <f t="shared" si="554"/>
        <v>0</v>
      </c>
      <c r="AA3450" s="55">
        <f t="shared" si="555"/>
        <v>9108916.2369551975</v>
      </c>
      <c r="AB3450" s="55">
        <f t="shared" si="556"/>
        <v>-9712254.5492930785</v>
      </c>
      <c r="AC3450" s="55">
        <f t="shared" si="557"/>
        <v>-603338.31233788095</v>
      </c>
      <c r="AD3450" s="55">
        <f t="shared" si="558"/>
        <v>0</v>
      </c>
      <c r="AE3450" s="14">
        <f t="shared" si="559"/>
        <v>1</v>
      </c>
      <c r="AF3450" s="14">
        <f>PRODUCT($AE$3:$AE3450)</f>
        <v>1.549318229084294</v>
      </c>
      <c r="AG3450" s="120">
        <f>(POWER(AF3450,1/COUNTA($J$3:$J3450))-1)*360/28</f>
        <v>0.10870794921864459</v>
      </c>
    </row>
    <row r="3451" spans="20:33" x14ac:dyDescent="0.25">
      <c r="T3451" s="4">
        <f t="shared" si="560"/>
        <v>0.11244999999999999</v>
      </c>
      <c r="U3451" s="55">
        <f t="shared" si="551"/>
        <v>0</v>
      </c>
      <c r="V3451" s="55">
        <f t="shared" si="552"/>
        <v>0</v>
      </c>
      <c r="Y3451" s="55">
        <f t="shared" si="553"/>
        <v>0</v>
      </c>
      <c r="Z3451" s="55">
        <f t="shared" si="554"/>
        <v>0</v>
      </c>
      <c r="AA3451" s="55">
        <f t="shared" si="555"/>
        <v>9108916.2369551975</v>
      </c>
      <c r="AB3451" s="55">
        <f t="shared" si="556"/>
        <v>-9712254.5492930785</v>
      </c>
      <c r="AC3451" s="55">
        <f t="shared" si="557"/>
        <v>-603338.31233788095</v>
      </c>
      <c r="AD3451" s="55">
        <f t="shared" si="558"/>
        <v>0</v>
      </c>
      <c r="AE3451" s="14">
        <f t="shared" si="559"/>
        <v>1</v>
      </c>
      <c r="AF3451" s="14">
        <f>PRODUCT($AE$3:$AE3451)</f>
        <v>1.549318229084294</v>
      </c>
      <c r="AG3451" s="120">
        <f>(POWER(AF3451,1/COUNTA($J$3:$J3451))-1)*360/28</f>
        <v>0.10870794921864459</v>
      </c>
    </row>
    <row r="3452" spans="20:33" x14ac:dyDescent="0.25">
      <c r="T3452" s="4">
        <f t="shared" si="560"/>
        <v>0.11244999999999999</v>
      </c>
      <c r="U3452" s="55">
        <f t="shared" si="551"/>
        <v>0</v>
      </c>
      <c r="V3452" s="55">
        <f t="shared" si="552"/>
        <v>0</v>
      </c>
      <c r="Y3452" s="55">
        <f t="shared" si="553"/>
        <v>0</v>
      </c>
      <c r="Z3452" s="55">
        <f t="shared" si="554"/>
        <v>0</v>
      </c>
      <c r="AA3452" s="55">
        <f t="shared" si="555"/>
        <v>9108916.2369551975</v>
      </c>
      <c r="AB3452" s="55">
        <f t="shared" si="556"/>
        <v>-9712254.5492930785</v>
      </c>
      <c r="AC3452" s="55">
        <f t="shared" si="557"/>
        <v>-603338.31233788095</v>
      </c>
      <c r="AD3452" s="55">
        <f t="shared" si="558"/>
        <v>0</v>
      </c>
      <c r="AE3452" s="14">
        <f t="shared" si="559"/>
        <v>1</v>
      </c>
      <c r="AF3452" s="14">
        <f>PRODUCT($AE$3:$AE3452)</f>
        <v>1.549318229084294</v>
      </c>
      <c r="AG3452" s="120">
        <f>(POWER(AF3452,1/COUNTA($J$3:$J3452))-1)*360/28</f>
        <v>0.10870794921864459</v>
      </c>
    </row>
    <row r="3453" spans="20:33" x14ac:dyDescent="0.25">
      <c r="T3453" s="4">
        <f t="shared" si="560"/>
        <v>0.11244999999999999</v>
      </c>
      <c r="U3453" s="55">
        <f t="shared" si="551"/>
        <v>0</v>
      </c>
      <c r="V3453" s="55">
        <f t="shared" si="552"/>
        <v>0</v>
      </c>
      <c r="Y3453" s="55">
        <f t="shared" si="553"/>
        <v>0</v>
      </c>
      <c r="Z3453" s="55">
        <f t="shared" si="554"/>
        <v>0</v>
      </c>
      <c r="AA3453" s="55">
        <f t="shared" si="555"/>
        <v>9108916.2369551975</v>
      </c>
      <c r="AB3453" s="55">
        <f t="shared" si="556"/>
        <v>-9712254.5492930785</v>
      </c>
      <c r="AC3453" s="55">
        <f t="shared" si="557"/>
        <v>-603338.31233788095</v>
      </c>
      <c r="AD3453" s="55">
        <f t="shared" si="558"/>
        <v>0</v>
      </c>
      <c r="AE3453" s="14">
        <f t="shared" si="559"/>
        <v>1</v>
      </c>
      <c r="AF3453" s="14">
        <f>PRODUCT($AE$3:$AE3453)</f>
        <v>1.549318229084294</v>
      </c>
      <c r="AG3453" s="120">
        <f>(POWER(AF3453,1/COUNTA($J$3:$J3453))-1)*360/28</f>
        <v>0.10870794921864459</v>
      </c>
    </row>
    <row r="3454" spans="20:33" x14ac:dyDescent="0.25">
      <c r="T3454" s="4">
        <f t="shared" si="560"/>
        <v>0.11244999999999999</v>
      </c>
      <c r="U3454" s="55">
        <f t="shared" si="551"/>
        <v>0</v>
      </c>
      <c r="V3454" s="55">
        <f t="shared" si="552"/>
        <v>0</v>
      </c>
      <c r="Y3454" s="55">
        <f t="shared" si="553"/>
        <v>0</v>
      </c>
      <c r="Z3454" s="55">
        <f t="shared" si="554"/>
        <v>0</v>
      </c>
      <c r="AA3454" s="55">
        <f t="shared" si="555"/>
        <v>9108916.2369551975</v>
      </c>
      <c r="AB3454" s="55">
        <f t="shared" si="556"/>
        <v>-9712254.5492930785</v>
      </c>
      <c r="AC3454" s="55">
        <f t="shared" si="557"/>
        <v>-603338.31233788095</v>
      </c>
      <c r="AD3454" s="55">
        <f t="shared" si="558"/>
        <v>0</v>
      </c>
      <c r="AE3454" s="14">
        <f t="shared" si="559"/>
        <v>1</v>
      </c>
      <c r="AF3454" s="14">
        <f>PRODUCT($AE$3:$AE3454)</f>
        <v>1.549318229084294</v>
      </c>
      <c r="AG3454" s="120">
        <f>(POWER(AF3454,1/COUNTA($J$3:$J3454))-1)*360/28</f>
        <v>0.10870794921864459</v>
      </c>
    </row>
    <row r="3455" spans="20:33" x14ac:dyDescent="0.25">
      <c r="T3455" s="4">
        <f t="shared" si="560"/>
        <v>0.11244999999999999</v>
      </c>
      <c r="U3455" s="55">
        <f t="shared" si="551"/>
        <v>0</v>
      </c>
      <c r="V3455" s="55">
        <f t="shared" si="552"/>
        <v>0</v>
      </c>
      <c r="Y3455" s="55">
        <f t="shared" si="553"/>
        <v>0</v>
      </c>
      <c r="Z3455" s="55">
        <f t="shared" si="554"/>
        <v>0</v>
      </c>
      <c r="AA3455" s="55">
        <f t="shared" si="555"/>
        <v>9108916.2369551975</v>
      </c>
      <c r="AB3455" s="55">
        <f t="shared" si="556"/>
        <v>-9712254.5492930785</v>
      </c>
      <c r="AC3455" s="55">
        <f t="shared" si="557"/>
        <v>-603338.31233788095</v>
      </c>
      <c r="AD3455" s="55">
        <f t="shared" si="558"/>
        <v>0</v>
      </c>
      <c r="AE3455" s="14">
        <f t="shared" si="559"/>
        <v>1</v>
      </c>
      <c r="AF3455" s="14">
        <f>PRODUCT($AE$3:$AE3455)</f>
        <v>1.549318229084294</v>
      </c>
      <c r="AG3455" s="120">
        <f>(POWER(AF3455,1/COUNTA($J$3:$J3455))-1)*360/28</f>
        <v>0.10870794921864459</v>
      </c>
    </row>
    <row r="3456" spans="20:33" x14ac:dyDescent="0.25">
      <c r="T3456" s="4">
        <f t="shared" si="560"/>
        <v>0.11244999999999999</v>
      </c>
      <c r="U3456" s="55">
        <f t="shared" si="551"/>
        <v>0</v>
      </c>
      <c r="V3456" s="55">
        <f t="shared" si="552"/>
        <v>0</v>
      </c>
      <c r="Y3456" s="55">
        <f t="shared" si="553"/>
        <v>0</v>
      </c>
      <c r="Z3456" s="55">
        <f t="shared" si="554"/>
        <v>0</v>
      </c>
      <c r="AA3456" s="55">
        <f t="shared" si="555"/>
        <v>9108916.2369551975</v>
      </c>
      <c r="AB3456" s="55">
        <f t="shared" si="556"/>
        <v>-9712254.5492930785</v>
      </c>
      <c r="AC3456" s="55">
        <f t="shared" si="557"/>
        <v>-603338.31233788095</v>
      </c>
      <c r="AD3456" s="55">
        <f t="shared" si="558"/>
        <v>0</v>
      </c>
      <c r="AE3456" s="14">
        <f t="shared" si="559"/>
        <v>1</v>
      </c>
      <c r="AF3456" s="14">
        <f>PRODUCT($AE$3:$AE3456)</f>
        <v>1.549318229084294</v>
      </c>
      <c r="AG3456" s="120">
        <f>(POWER(AF3456,1/COUNTA($J$3:$J3456))-1)*360/28</f>
        <v>0.10870794921864459</v>
      </c>
    </row>
    <row r="3457" spans="20:33" x14ac:dyDescent="0.25">
      <c r="T3457" s="4">
        <f t="shared" si="560"/>
        <v>0.11244999999999999</v>
      </c>
      <c r="U3457" s="55">
        <f t="shared" si="551"/>
        <v>0</v>
      </c>
      <c r="V3457" s="55">
        <f t="shared" si="552"/>
        <v>0</v>
      </c>
      <c r="Y3457" s="55">
        <f t="shared" si="553"/>
        <v>0</v>
      </c>
      <c r="Z3457" s="55">
        <f t="shared" si="554"/>
        <v>0</v>
      </c>
      <c r="AA3457" s="55">
        <f t="shared" si="555"/>
        <v>9108916.2369551975</v>
      </c>
      <c r="AB3457" s="55">
        <f t="shared" si="556"/>
        <v>-9712254.5492930785</v>
      </c>
      <c r="AC3457" s="55">
        <f t="shared" si="557"/>
        <v>-603338.31233788095</v>
      </c>
      <c r="AD3457" s="55">
        <f t="shared" si="558"/>
        <v>0</v>
      </c>
      <c r="AE3457" s="14">
        <f t="shared" si="559"/>
        <v>1</v>
      </c>
      <c r="AF3457" s="14">
        <f>PRODUCT($AE$3:$AE3457)</f>
        <v>1.549318229084294</v>
      </c>
      <c r="AG3457" s="120">
        <f>(POWER(AF3457,1/COUNTA($J$3:$J3457))-1)*360/28</f>
        <v>0.10870794921864459</v>
      </c>
    </row>
    <row r="3458" spans="20:33" x14ac:dyDescent="0.25">
      <c r="T3458" s="4">
        <f t="shared" si="560"/>
        <v>0.11244999999999999</v>
      </c>
      <c r="U3458" s="55">
        <f t="shared" si="551"/>
        <v>0</v>
      </c>
      <c r="V3458" s="55">
        <f t="shared" si="552"/>
        <v>0</v>
      </c>
      <c r="Y3458" s="55">
        <f t="shared" si="553"/>
        <v>0</v>
      </c>
      <c r="Z3458" s="55">
        <f t="shared" si="554"/>
        <v>0</v>
      </c>
      <c r="AA3458" s="55">
        <f t="shared" si="555"/>
        <v>9108916.2369551975</v>
      </c>
      <c r="AB3458" s="55">
        <f t="shared" si="556"/>
        <v>-9712254.5492930785</v>
      </c>
      <c r="AC3458" s="55">
        <f t="shared" si="557"/>
        <v>-603338.31233788095</v>
      </c>
      <c r="AD3458" s="55">
        <f t="shared" si="558"/>
        <v>0</v>
      </c>
      <c r="AE3458" s="14">
        <f t="shared" si="559"/>
        <v>1</v>
      </c>
      <c r="AF3458" s="14">
        <f>PRODUCT($AE$3:$AE3458)</f>
        <v>1.549318229084294</v>
      </c>
      <c r="AG3458" s="120">
        <f>(POWER(AF3458,1/COUNTA($J$3:$J3458))-1)*360/28</f>
        <v>0.10870794921864459</v>
      </c>
    </row>
    <row r="3459" spans="20:33" x14ac:dyDescent="0.25">
      <c r="T3459" s="4">
        <f t="shared" si="560"/>
        <v>0.11244999999999999</v>
      </c>
      <c r="U3459" s="55">
        <f t="shared" si="551"/>
        <v>0</v>
      </c>
      <c r="V3459" s="55">
        <f t="shared" si="552"/>
        <v>0</v>
      </c>
      <c r="Y3459" s="55">
        <f t="shared" si="553"/>
        <v>0</v>
      </c>
      <c r="Z3459" s="55">
        <f t="shared" si="554"/>
        <v>0</v>
      </c>
      <c r="AA3459" s="55">
        <f t="shared" si="555"/>
        <v>9108916.2369551975</v>
      </c>
      <c r="AB3459" s="55">
        <f t="shared" si="556"/>
        <v>-9712254.5492930785</v>
      </c>
      <c r="AC3459" s="55">
        <f t="shared" si="557"/>
        <v>-603338.31233788095</v>
      </c>
      <c r="AD3459" s="55">
        <f t="shared" si="558"/>
        <v>0</v>
      </c>
      <c r="AE3459" s="14">
        <f t="shared" si="559"/>
        <v>1</v>
      </c>
      <c r="AF3459" s="14">
        <f>PRODUCT($AE$3:$AE3459)</f>
        <v>1.549318229084294</v>
      </c>
      <c r="AG3459" s="120">
        <f>(POWER(AF3459,1/COUNTA($J$3:$J3459))-1)*360/28</f>
        <v>0.10870794921864459</v>
      </c>
    </row>
    <row r="3460" spans="20:33" x14ac:dyDescent="0.25">
      <c r="T3460" s="4">
        <f t="shared" si="560"/>
        <v>0.11244999999999999</v>
      </c>
      <c r="U3460" s="55">
        <f t="shared" si="551"/>
        <v>0</v>
      </c>
      <c r="V3460" s="55">
        <f t="shared" si="552"/>
        <v>0</v>
      </c>
      <c r="Y3460" s="55">
        <f t="shared" si="553"/>
        <v>0</v>
      </c>
      <c r="Z3460" s="55">
        <f t="shared" si="554"/>
        <v>0</v>
      </c>
      <c r="AA3460" s="55">
        <f t="shared" si="555"/>
        <v>9108916.2369551975</v>
      </c>
      <c r="AB3460" s="55">
        <f t="shared" si="556"/>
        <v>-9712254.5492930785</v>
      </c>
      <c r="AC3460" s="55">
        <f t="shared" si="557"/>
        <v>-603338.31233788095</v>
      </c>
      <c r="AD3460" s="55">
        <f t="shared" si="558"/>
        <v>0</v>
      </c>
      <c r="AE3460" s="14">
        <f t="shared" si="559"/>
        <v>1</v>
      </c>
      <c r="AF3460" s="14">
        <f>PRODUCT($AE$3:$AE3460)</f>
        <v>1.549318229084294</v>
      </c>
      <c r="AG3460" s="120">
        <f>(POWER(AF3460,1/COUNTA($J$3:$J3460))-1)*360/28</f>
        <v>0.10870794921864459</v>
      </c>
    </row>
    <row r="3461" spans="20:33" x14ac:dyDescent="0.25">
      <c r="T3461" s="4">
        <f t="shared" si="560"/>
        <v>0.11244999999999999</v>
      </c>
      <c r="U3461" s="55">
        <f t="shared" si="551"/>
        <v>0</v>
      </c>
      <c r="V3461" s="55">
        <f t="shared" si="552"/>
        <v>0</v>
      </c>
      <c r="Y3461" s="55">
        <f t="shared" si="553"/>
        <v>0</v>
      </c>
      <c r="Z3461" s="55">
        <f t="shared" si="554"/>
        <v>0</v>
      </c>
      <c r="AA3461" s="55">
        <f t="shared" si="555"/>
        <v>9108916.2369551975</v>
      </c>
      <c r="AB3461" s="55">
        <f t="shared" si="556"/>
        <v>-9712254.5492930785</v>
      </c>
      <c r="AC3461" s="55">
        <f t="shared" si="557"/>
        <v>-603338.31233788095</v>
      </c>
      <c r="AD3461" s="55">
        <f t="shared" si="558"/>
        <v>0</v>
      </c>
      <c r="AE3461" s="14">
        <f t="shared" si="559"/>
        <v>1</v>
      </c>
      <c r="AF3461" s="14">
        <f>PRODUCT($AE$3:$AE3461)</f>
        <v>1.549318229084294</v>
      </c>
      <c r="AG3461" s="120">
        <f>(POWER(AF3461,1/COUNTA($J$3:$J3461))-1)*360/28</f>
        <v>0.10870794921864459</v>
      </c>
    </row>
    <row r="3462" spans="20:33" x14ac:dyDescent="0.25">
      <c r="T3462" s="4">
        <f t="shared" si="560"/>
        <v>0.11244999999999999</v>
      </c>
      <c r="U3462" s="55">
        <f t="shared" si="551"/>
        <v>0</v>
      </c>
      <c r="V3462" s="55">
        <f t="shared" si="552"/>
        <v>0</v>
      </c>
      <c r="Y3462" s="55">
        <f t="shared" si="553"/>
        <v>0</v>
      </c>
      <c r="Z3462" s="55">
        <f t="shared" si="554"/>
        <v>0</v>
      </c>
      <c r="AA3462" s="55">
        <f t="shared" si="555"/>
        <v>9108916.2369551975</v>
      </c>
      <c r="AB3462" s="55">
        <f t="shared" si="556"/>
        <v>-9712254.5492930785</v>
      </c>
      <c r="AC3462" s="55">
        <f t="shared" si="557"/>
        <v>-603338.31233788095</v>
      </c>
      <c r="AD3462" s="55">
        <f t="shared" si="558"/>
        <v>0</v>
      </c>
      <c r="AE3462" s="14">
        <f t="shared" si="559"/>
        <v>1</v>
      </c>
      <c r="AF3462" s="14">
        <f>PRODUCT($AE$3:$AE3462)</f>
        <v>1.549318229084294</v>
      </c>
      <c r="AG3462" s="120">
        <f>(POWER(AF3462,1/COUNTA($J$3:$J3462))-1)*360/28</f>
        <v>0.10870794921864459</v>
      </c>
    </row>
    <row r="3463" spans="20:33" x14ac:dyDescent="0.25">
      <c r="T3463" s="4">
        <f t="shared" si="560"/>
        <v>0.11244999999999999</v>
      </c>
      <c r="U3463" s="55">
        <f t="shared" si="551"/>
        <v>0</v>
      </c>
      <c r="V3463" s="55">
        <f t="shared" si="552"/>
        <v>0</v>
      </c>
      <c r="Y3463" s="55">
        <f t="shared" si="553"/>
        <v>0</v>
      </c>
      <c r="Z3463" s="55">
        <f t="shared" si="554"/>
        <v>0</v>
      </c>
      <c r="AA3463" s="55">
        <f t="shared" si="555"/>
        <v>9108916.2369551975</v>
      </c>
      <c r="AB3463" s="55">
        <f t="shared" si="556"/>
        <v>-9712254.5492930785</v>
      </c>
      <c r="AC3463" s="55">
        <f t="shared" si="557"/>
        <v>-603338.31233788095</v>
      </c>
      <c r="AD3463" s="55">
        <f t="shared" si="558"/>
        <v>0</v>
      </c>
      <c r="AE3463" s="14">
        <f t="shared" si="559"/>
        <v>1</v>
      </c>
      <c r="AF3463" s="14">
        <f>PRODUCT($AE$3:$AE3463)</f>
        <v>1.549318229084294</v>
      </c>
      <c r="AG3463" s="120">
        <f>(POWER(AF3463,1/COUNTA($J$3:$J3463))-1)*360/28</f>
        <v>0.10870794921864459</v>
      </c>
    </row>
    <row r="3464" spans="20:33" x14ac:dyDescent="0.25">
      <c r="T3464" s="4">
        <f t="shared" si="560"/>
        <v>0.11244999999999999</v>
      </c>
      <c r="U3464" s="55">
        <f t="shared" si="551"/>
        <v>0</v>
      </c>
      <c r="V3464" s="55">
        <f t="shared" si="552"/>
        <v>0</v>
      </c>
      <c r="Y3464" s="55">
        <f t="shared" si="553"/>
        <v>0</v>
      </c>
      <c r="Z3464" s="55">
        <f t="shared" si="554"/>
        <v>0</v>
      </c>
      <c r="AA3464" s="55">
        <f t="shared" si="555"/>
        <v>9108916.2369551975</v>
      </c>
      <c r="AB3464" s="55">
        <f t="shared" si="556"/>
        <v>-9712254.5492930785</v>
      </c>
      <c r="AC3464" s="55">
        <f t="shared" si="557"/>
        <v>-603338.31233788095</v>
      </c>
      <c r="AD3464" s="55">
        <f t="shared" si="558"/>
        <v>0</v>
      </c>
      <c r="AE3464" s="14">
        <f t="shared" si="559"/>
        <v>1</v>
      </c>
      <c r="AF3464" s="14">
        <f>PRODUCT($AE$3:$AE3464)</f>
        <v>1.549318229084294</v>
      </c>
      <c r="AG3464" s="120">
        <f>(POWER(AF3464,1/COUNTA($J$3:$J3464))-1)*360/28</f>
        <v>0.10870794921864459</v>
      </c>
    </row>
    <row r="3465" spans="20:33" x14ac:dyDescent="0.25">
      <c r="T3465" s="4">
        <f t="shared" si="560"/>
        <v>0.11244999999999999</v>
      </c>
      <c r="U3465" s="55">
        <f t="shared" si="551"/>
        <v>0</v>
      </c>
      <c r="V3465" s="55">
        <f t="shared" si="552"/>
        <v>0</v>
      </c>
      <c r="Y3465" s="55">
        <f t="shared" si="553"/>
        <v>0</v>
      </c>
      <c r="Z3465" s="55">
        <f t="shared" si="554"/>
        <v>0</v>
      </c>
      <c r="AA3465" s="55">
        <f t="shared" si="555"/>
        <v>9108916.2369551975</v>
      </c>
      <c r="AB3465" s="55">
        <f t="shared" si="556"/>
        <v>-9712254.5492930785</v>
      </c>
      <c r="AC3465" s="55">
        <f t="shared" si="557"/>
        <v>-603338.31233788095</v>
      </c>
      <c r="AD3465" s="55">
        <f t="shared" si="558"/>
        <v>0</v>
      </c>
      <c r="AE3465" s="14">
        <f t="shared" si="559"/>
        <v>1</v>
      </c>
      <c r="AF3465" s="14">
        <f>PRODUCT($AE$3:$AE3465)</f>
        <v>1.549318229084294</v>
      </c>
      <c r="AG3465" s="120">
        <f>(POWER(AF3465,1/COUNTA($J$3:$J3465))-1)*360/28</f>
        <v>0.10870794921864459</v>
      </c>
    </row>
    <row r="3466" spans="20:33" x14ac:dyDescent="0.25">
      <c r="T3466" s="4">
        <f t="shared" si="560"/>
        <v>0.11244999999999999</v>
      </c>
      <c r="U3466" s="55">
        <f t="shared" si="551"/>
        <v>0</v>
      </c>
      <c r="V3466" s="55">
        <f t="shared" si="552"/>
        <v>0</v>
      </c>
      <c r="Y3466" s="55">
        <f t="shared" si="553"/>
        <v>0</v>
      </c>
      <c r="Z3466" s="55">
        <f t="shared" si="554"/>
        <v>0</v>
      </c>
      <c r="AA3466" s="55">
        <f t="shared" si="555"/>
        <v>9108916.2369551975</v>
      </c>
      <c r="AB3466" s="55">
        <f t="shared" si="556"/>
        <v>-9712254.5492930785</v>
      </c>
      <c r="AC3466" s="55">
        <f t="shared" si="557"/>
        <v>-603338.31233788095</v>
      </c>
      <c r="AD3466" s="55">
        <f t="shared" si="558"/>
        <v>0</v>
      </c>
      <c r="AE3466" s="14">
        <f t="shared" si="559"/>
        <v>1</v>
      </c>
      <c r="AF3466" s="14">
        <f>PRODUCT($AE$3:$AE3466)</f>
        <v>1.549318229084294</v>
      </c>
      <c r="AG3466" s="120">
        <f>(POWER(AF3466,1/COUNTA($J$3:$J3466))-1)*360/28</f>
        <v>0.10870794921864459</v>
      </c>
    </row>
    <row r="3467" spans="20:33" x14ac:dyDescent="0.25">
      <c r="T3467" s="4">
        <f t="shared" si="560"/>
        <v>0.11244999999999999</v>
      </c>
      <c r="U3467" s="55">
        <f t="shared" si="551"/>
        <v>0</v>
      </c>
      <c r="V3467" s="55">
        <f t="shared" si="552"/>
        <v>0</v>
      </c>
      <c r="Y3467" s="55">
        <f t="shared" si="553"/>
        <v>0</v>
      </c>
      <c r="Z3467" s="55">
        <f t="shared" si="554"/>
        <v>0</v>
      </c>
      <c r="AA3467" s="55">
        <f t="shared" si="555"/>
        <v>9108916.2369551975</v>
      </c>
      <c r="AB3467" s="55">
        <f t="shared" si="556"/>
        <v>-9712254.5492930785</v>
      </c>
      <c r="AC3467" s="55">
        <f t="shared" si="557"/>
        <v>-603338.31233788095</v>
      </c>
      <c r="AD3467" s="55">
        <f t="shared" si="558"/>
        <v>0</v>
      </c>
      <c r="AE3467" s="14">
        <f t="shared" si="559"/>
        <v>1</v>
      </c>
      <c r="AF3467" s="14">
        <f>PRODUCT($AE$3:$AE3467)</f>
        <v>1.549318229084294</v>
      </c>
      <c r="AG3467" s="120">
        <f>(POWER(AF3467,1/COUNTA($J$3:$J3467))-1)*360/28</f>
        <v>0.10870794921864459</v>
      </c>
    </row>
    <row r="3468" spans="20:33" x14ac:dyDescent="0.25">
      <c r="T3468" s="4">
        <f t="shared" si="560"/>
        <v>0.11244999999999999</v>
      </c>
      <c r="U3468" s="55">
        <f t="shared" si="551"/>
        <v>0</v>
      </c>
      <c r="V3468" s="55">
        <f t="shared" si="552"/>
        <v>0</v>
      </c>
      <c r="Y3468" s="55">
        <f t="shared" si="553"/>
        <v>0</v>
      </c>
      <c r="Z3468" s="55">
        <f t="shared" si="554"/>
        <v>0</v>
      </c>
      <c r="AA3468" s="55">
        <f t="shared" si="555"/>
        <v>9108916.2369551975</v>
      </c>
      <c r="AB3468" s="55">
        <f t="shared" si="556"/>
        <v>-9712254.5492930785</v>
      </c>
      <c r="AC3468" s="55">
        <f t="shared" si="557"/>
        <v>-603338.31233788095</v>
      </c>
      <c r="AD3468" s="55">
        <f t="shared" si="558"/>
        <v>0</v>
      </c>
      <c r="AE3468" s="14">
        <f t="shared" si="559"/>
        <v>1</v>
      </c>
      <c r="AF3468" s="14">
        <f>PRODUCT($AE$3:$AE3468)</f>
        <v>1.549318229084294</v>
      </c>
      <c r="AG3468" s="120">
        <f>(POWER(AF3468,1/COUNTA($J$3:$J3468))-1)*360/28</f>
        <v>0.10870794921864459</v>
      </c>
    </row>
    <row r="3469" spans="20:33" x14ac:dyDescent="0.25">
      <c r="T3469" s="4">
        <f t="shared" si="560"/>
        <v>0.11244999999999999</v>
      </c>
      <c r="U3469" s="55">
        <f t="shared" si="551"/>
        <v>0</v>
      </c>
      <c r="V3469" s="55">
        <f t="shared" si="552"/>
        <v>0</v>
      </c>
      <c r="Y3469" s="55">
        <f t="shared" si="553"/>
        <v>0</v>
      </c>
      <c r="Z3469" s="55">
        <f t="shared" si="554"/>
        <v>0</v>
      </c>
      <c r="AA3469" s="55">
        <f t="shared" si="555"/>
        <v>9108916.2369551975</v>
      </c>
      <c r="AB3469" s="55">
        <f t="shared" si="556"/>
        <v>-9712254.5492930785</v>
      </c>
      <c r="AC3469" s="55">
        <f t="shared" si="557"/>
        <v>-603338.31233788095</v>
      </c>
      <c r="AD3469" s="55">
        <f t="shared" si="558"/>
        <v>0</v>
      </c>
      <c r="AE3469" s="14">
        <f t="shared" si="559"/>
        <v>1</v>
      </c>
      <c r="AF3469" s="14">
        <f>PRODUCT($AE$3:$AE3469)</f>
        <v>1.549318229084294</v>
      </c>
      <c r="AG3469" s="120">
        <f>(POWER(AF3469,1/COUNTA($J$3:$J3469))-1)*360/28</f>
        <v>0.10870794921864459</v>
      </c>
    </row>
    <row r="3470" spans="20:33" x14ac:dyDescent="0.25">
      <c r="T3470" s="4">
        <f t="shared" si="560"/>
        <v>0.11244999999999999</v>
      </c>
      <c r="U3470" s="55">
        <f t="shared" si="551"/>
        <v>0</v>
      </c>
      <c r="V3470" s="55">
        <f t="shared" si="552"/>
        <v>0</v>
      </c>
      <c r="Y3470" s="55">
        <f t="shared" si="553"/>
        <v>0</v>
      </c>
      <c r="Z3470" s="55">
        <f t="shared" si="554"/>
        <v>0</v>
      </c>
      <c r="AA3470" s="55">
        <f t="shared" si="555"/>
        <v>9108916.2369551975</v>
      </c>
      <c r="AB3470" s="55">
        <f t="shared" si="556"/>
        <v>-9712254.5492930785</v>
      </c>
      <c r="AC3470" s="55">
        <f t="shared" si="557"/>
        <v>-603338.31233788095</v>
      </c>
      <c r="AD3470" s="55">
        <f t="shared" si="558"/>
        <v>0</v>
      </c>
      <c r="AE3470" s="14">
        <f t="shared" si="559"/>
        <v>1</v>
      </c>
      <c r="AF3470" s="14">
        <f>PRODUCT($AE$3:$AE3470)</f>
        <v>1.549318229084294</v>
      </c>
      <c r="AG3470" s="120">
        <f>(POWER(AF3470,1/COUNTA($J$3:$J3470))-1)*360/28</f>
        <v>0.10870794921864459</v>
      </c>
    </row>
    <row r="3471" spans="20:33" x14ac:dyDescent="0.25">
      <c r="T3471" s="4">
        <f t="shared" si="560"/>
        <v>0.11244999999999999</v>
      </c>
      <c r="U3471" s="55">
        <f t="shared" si="551"/>
        <v>0</v>
      </c>
      <c r="V3471" s="55">
        <f t="shared" si="552"/>
        <v>0</v>
      </c>
      <c r="Y3471" s="55">
        <f t="shared" si="553"/>
        <v>0</v>
      </c>
      <c r="Z3471" s="55">
        <f t="shared" si="554"/>
        <v>0</v>
      </c>
      <c r="AA3471" s="55">
        <f t="shared" si="555"/>
        <v>9108916.2369551975</v>
      </c>
      <c r="AB3471" s="55">
        <f t="shared" si="556"/>
        <v>-9712254.5492930785</v>
      </c>
      <c r="AC3471" s="55">
        <f t="shared" si="557"/>
        <v>-603338.31233788095</v>
      </c>
      <c r="AD3471" s="55">
        <f t="shared" si="558"/>
        <v>0</v>
      </c>
      <c r="AE3471" s="14">
        <f t="shared" si="559"/>
        <v>1</v>
      </c>
      <c r="AF3471" s="14">
        <f>PRODUCT($AE$3:$AE3471)</f>
        <v>1.549318229084294</v>
      </c>
      <c r="AG3471" s="120">
        <f>(POWER(AF3471,1/COUNTA($J$3:$J3471))-1)*360/28</f>
        <v>0.10870794921864459</v>
      </c>
    </row>
    <row r="3472" spans="20:33" x14ac:dyDescent="0.25">
      <c r="T3472" s="4">
        <f t="shared" si="560"/>
        <v>0.11244999999999999</v>
      </c>
      <c r="U3472" s="55">
        <f t="shared" si="551"/>
        <v>0</v>
      </c>
      <c r="V3472" s="55">
        <f t="shared" si="552"/>
        <v>0</v>
      </c>
      <c r="Y3472" s="55">
        <f t="shared" si="553"/>
        <v>0</v>
      </c>
      <c r="Z3472" s="55">
        <f t="shared" si="554"/>
        <v>0</v>
      </c>
      <c r="AA3472" s="55">
        <f t="shared" si="555"/>
        <v>9108916.2369551975</v>
      </c>
      <c r="AB3472" s="55">
        <f t="shared" si="556"/>
        <v>-9712254.5492930785</v>
      </c>
      <c r="AC3472" s="55">
        <f t="shared" si="557"/>
        <v>-603338.31233788095</v>
      </c>
      <c r="AD3472" s="55">
        <f t="shared" si="558"/>
        <v>0</v>
      </c>
      <c r="AE3472" s="14">
        <f t="shared" si="559"/>
        <v>1</v>
      </c>
      <c r="AF3472" s="14">
        <f>PRODUCT($AE$3:$AE3472)</f>
        <v>1.549318229084294</v>
      </c>
      <c r="AG3472" s="120">
        <f>(POWER(AF3472,1/COUNTA($J$3:$J3472))-1)*360/28</f>
        <v>0.10870794921864459</v>
      </c>
    </row>
    <row r="3473" spans="20:33" x14ac:dyDescent="0.25">
      <c r="T3473" s="4">
        <f t="shared" si="560"/>
        <v>0.11244999999999999</v>
      </c>
      <c r="U3473" s="55">
        <f t="shared" si="551"/>
        <v>0</v>
      </c>
      <c r="V3473" s="55">
        <f t="shared" si="552"/>
        <v>0</v>
      </c>
      <c r="Y3473" s="55">
        <f t="shared" si="553"/>
        <v>0</v>
      </c>
      <c r="Z3473" s="55">
        <f t="shared" si="554"/>
        <v>0</v>
      </c>
      <c r="AA3473" s="55">
        <f t="shared" si="555"/>
        <v>9108916.2369551975</v>
      </c>
      <c r="AB3473" s="55">
        <f t="shared" si="556"/>
        <v>-9712254.5492930785</v>
      </c>
      <c r="AC3473" s="55">
        <f t="shared" si="557"/>
        <v>-603338.31233788095</v>
      </c>
      <c r="AD3473" s="55">
        <f t="shared" si="558"/>
        <v>0</v>
      </c>
      <c r="AE3473" s="14">
        <f t="shared" si="559"/>
        <v>1</v>
      </c>
      <c r="AF3473" s="14">
        <f>PRODUCT($AE$3:$AE3473)</f>
        <v>1.549318229084294</v>
      </c>
      <c r="AG3473" s="120">
        <f>(POWER(AF3473,1/COUNTA($J$3:$J3473))-1)*360/28</f>
        <v>0.10870794921864459</v>
      </c>
    </row>
    <row r="3474" spans="20:33" x14ac:dyDescent="0.25">
      <c r="T3474" s="4">
        <f t="shared" si="560"/>
        <v>0.11244999999999999</v>
      </c>
      <c r="U3474" s="55">
        <f t="shared" si="551"/>
        <v>0</v>
      </c>
      <c r="V3474" s="55">
        <f t="shared" si="552"/>
        <v>0</v>
      </c>
      <c r="Y3474" s="55">
        <f t="shared" si="553"/>
        <v>0</v>
      </c>
      <c r="Z3474" s="55">
        <f t="shared" si="554"/>
        <v>0</v>
      </c>
      <c r="AA3474" s="55">
        <f t="shared" si="555"/>
        <v>9108916.2369551975</v>
      </c>
      <c r="AB3474" s="55">
        <f t="shared" si="556"/>
        <v>-9712254.5492930785</v>
      </c>
      <c r="AC3474" s="55">
        <f t="shared" si="557"/>
        <v>-603338.31233788095</v>
      </c>
      <c r="AD3474" s="55">
        <f t="shared" si="558"/>
        <v>0</v>
      </c>
      <c r="AE3474" s="14">
        <f t="shared" si="559"/>
        <v>1</v>
      </c>
      <c r="AF3474" s="14">
        <f>PRODUCT($AE$3:$AE3474)</f>
        <v>1.549318229084294</v>
      </c>
      <c r="AG3474" s="120">
        <f>(POWER(AF3474,1/COUNTA($J$3:$J3474))-1)*360/28</f>
        <v>0.10870794921864459</v>
      </c>
    </row>
    <row r="3475" spans="20:33" x14ac:dyDescent="0.25">
      <c r="T3475" s="4">
        <f t="shared" si="560"/>
        <v>0.11244999999999999</v>
      </c>
      <c r="U3475" s="55">
        <f t="shared" si="551"/>
        <v>0</v>
      </c>
      <c r="V3475" s="55">
        <f t="shared" si="552"/>
        <v>0</v>
      </c>
      <c r="Y3475" s="55">
        <f t="shared" si="553"/>
        <v>0</v>
      </c>
      <c r="Z3475" s="55">
        <f t="shared" si="554"/>
        <v>0</v>
      </c>
      <c r="AA3475" s="55">
        <f t="shared" si="555"/>
        <v>9108916.2369551975</v>
      </c>
      <c r="AB3475" s="55">
        <f t="shared" si="556"/>
        <v>-9712254.5492930785</v>
      </c>
      <c r="AC3475" s="55">
        <f t="shared" si="557"/>
        <v>-603338.31233788095</v>
      </c>
      <c r="AD3475" s="55">
        <f t="shared" si="558"/>
        <v>0</v>
      </c>
      <c r="AE3475" s="14">
        <f t="shared" si="559"/>
        <v>1</v>
      </c>
      <c r="AF3475" s="14">
        <f>PRODUCT($AE$3:$AE3475)</f>
        <v>1.549318229084294</v>
      </c>
      <c r="AG3475" s="120">
        <f>(POWER(AF3475,1/COUNTA($J$3:$J3475))-1)*360/28</f>
        <v>0.10870794921864459</v>
      </c>
    </row>
    <row r="3476" spans="20:33" x14ac:dyDescent="0.25">
      <c r="T3476" s="4">
        <f t="shared" si="560"/>
        <v>0.11244999999999999</v>
      </c>
      <c r="U3476" s="55">
        <f t="shared" si="551"/>
        <v>0</v>
      </c>
      <c r="V3476" s="55">
        <f t="shared" si="552"/>
        <v>0</v>
      </c>
      <c r="Y3476" s="55">
        <f t="shared" si="553"/>
        <v>0</v>
      </c>
      <c r="Z3476" s="55">
        <f t="shared" si="554"/>
        <v>0</v>
      </c>
      <c r="AA3476" s="55">
        <f t="shared" si="555"/>
        <v>9108916.2369551975</v>
      </c>
      <c r="AB3476" s="55">
        <f t="shared" si="556"/>
        <v>-9712254.5492930785</v>
      </c>
      <c r="AC3476" s="55">
        <f t="shared" si="557"/>
        <v>-603338.31233788095</v>
      </c>
      <c r="AD3476" s="55">
        <f t="shared" si="558"/>
        <v>0</v>
      </c>
      <c r="AE3476" s="14">
        <f t="shared" si="559"/>
        <v>1</v>
      </c>
      <c r="AF3476" s="14">
        <f>PRODUCT($AE$3:$AE3476)</f>
        <v>1.549318229084294</v>
      </c>
      <c r="AG3476" s="120">
        <f>(POWER(AF3476,1/COUNTA($J$3:$J3476))-1)*360/28</f>
        <v>0.10870794921864459</v>
      </c>
    </row>
    <row r="3477" spans="20:33" x14ac:dyDescent="0.25">
      <c r="T3477" s="4">
        <f t="shared" si="560"/>
        <v>0.11244999999999999</v>
      </c>
      <c r="U3477" s="55">
        <f t="shared" si="551"/>
        <v>0</v>
      </c>
      <c r="V3477" s="55">
        <f t="shared" si="552"/>
        <v>0</v>
      </c>
      <c r="Y3477" s="55">
        <f t="shared" si="553"/>
        <v>0</v>
      </c>
      <c r="Z3477" s="55">
        <f t="shared" si="554"/>
        <v>0</v>
      </c>
      <c r="AA3477" s="55">
        <f t="shared" si="555"/>
        <v>9108916.2369551975</v>
      </c>
      <c r="AB3477" s="55">
        <f t="shared" si="556"/>
        <v>-9712254.5492930785</v>
      </c>
      <c r="AC3477" s="55">
        <f t="shared" si="557"/>
        <v>-603338.31233788095</v>
      </c>
      <c r="AD3477" s="55">
        <f t="shared" si="558"/>
        <v>0</v>
      </c>
      <c r="AE3477" s="14">
        <f t="shared" si="559"/>
        <v>1</v>
      </c>
      <c r="AF3477" s="14">
        <f>PRODUCT($AE$3:$AE3477)</f>
        <v>1.549318229084294</v>
      </c>
      <c r="AG3477" s="120">
        <f>(POWER(AF3477,1/COUNTA($J$3:$J3477))-1)*360/28</f>
        <v>0.10870794921864459</v>
      </c>
    </row>
    <row r="3478" spans="20:33" x14ac:dyDescent="0.25">
      <c r="T3478" s="4">
        <f t="shared" si="560"/>
        <v>0.11244999999999999</v>
      </c>
      <c r="U3478" s="55">
        <f t="shared" si="551"/>
        <v>0</v>
      </c>
      <c r="V3478" s="55">
        <f t="shared" si="552"/>
        <v>0</v>
      </c>
      <c r="Y3478" s="55">
        <f t="shared" si="553"/>
        <v>0</v>
      </c>
      <c r="Z3478" s="55">
        <f t="shared" si="554"/>
        <v>0</v>
      </c>
      <c r="AA3478" s="55">
        <f t="shared" si="555"/>
        <v>9108916.2369551975</v>
      </c>
      <c r="AB3478" s="55">
        <f t="shared" si="556"/>
        <v>-9712254.5492930785</v>
      </c>
      <c r="AC3478" s="55">
        <f t="shared" si="557"/>
        <v>-603338.31233788095</v>
      </c>
      <c r="AD3478" s="55">
        <f t="shared" si="558"/>
        <v>0</v>
      </c>
      <c r="AE3478" s="14">
        <f t="shared" si="559"/>
        <v>1</v>
      </c>
      <c r="AF3478" s="14">
        <f>PRODUCT($AE$3:$AE3478)</f>
        <v>1.549318229084294</v>
      </c>
      <c r="AG3478" s="120">
        <f>(POWER(AF3478,1/COUNTA($J$3:$J3478))-1)*360/28</f>
        <v>0.10870794921864459</v>
      </c>
    </row>
    <row r="3479" spans="20:33" x14ac:dyDescent="0.25">
      <c r="T3479" s="4">
        <f t="shared" si="560"/>
        <v>0.11244999999999999</v>
      </c>
      <c r="U3479" s="55">
        <f t="shared" si="551"/>
        <v>0</v>
      </c>
      <c r="V3479" s="55">
        <f t="shared" si="552"/>
        <v>0</v>
      </c>
      <c r="Y3479" s="55">
        <f t="shared" si="553"/>
        <v>0</v>
      </c>
      <c r="Z3479" s="55">
        <f t="shared" si="554"/>
        <v>0</v>
      </c>
      <c r="AA3479" s="55">
        <f t="shared" si="555"/>
        <v>9108916.2369551975</v>
      </c>
      <c r="AB3479" s="55">
        <f t="shared" si="556"/>
        <v>-9712254.5492930785</v>
      </c>
      <c r="AC3479" s="55">
        <f t="shared" si="557"/>
        <v>-603338.31233788095</v>
      </c>
      <c r="AD3479" s="55">
        <f t="shared" si="558"/>
        <v>0</v>
      </c>
      <c r="AE3479" s="14">
        <f t="shared" si="559"/>
        <v>1</v>
      </c>
      <c r="AF3479" s="14">
        <f>PRODUCT($AE$3:$AE3479)</f>
        <v>1.549318229084294</v>
      </c>
      <c r="AG3479" s="120">
        <f>(POWER(AF3479,1/COUNTA($J$3:$J3479))-1)*360/28</f>
        <v>0.10870794921864459</v>
      </c>
    </row>
    <row r="3480" spans="20:33" x14ac:dyDescent="0.25">
      <c r="T3480" s="4">
        <f t="shared" si="560"/>
        <v>0.11244999999999999</v>
      </c>
      <c r="U3480" s="55">
        <f t="shared" si="551"/>
        <v>0</v>
      </c>
      <c r="V3480" s="55">
        <f t="shared" si="552"/>
        <v>0</v>
      </c>
      <c r="Y3480" s="55">
        <f t="shared" si="553"/>
        <v>0</v>
      </c>
      <c r="Z3480" s="55">
        <f t="shared" si="554"/>
        <v>0</v>
      </c>
      <c r="AA3480" s="55">
        <f t="shared" si="555"/>
        <v>9108916.2369551975</v>
      </c>
      <c r="AB3480" s="55">
        <f t="shared" si="556"/>
        <v>-9712254.5492930785</v>
      </c>
      <c r="AC3480" s="55">
        <f t="shared" si="557"/>
        <v>-603338.31233788095</v>
      </c>
      <c r="AD3480" s="55">
        <f t="shared" si="558"/>
        <v>0</v>
      </c>
      <c r="AE3480" s="14">
        <f t="shared" si="559"/>
        <v>1</v>
      </c>
      <c r="AF3480" s="14">
        <f>PRODUCT($AE$3:$AE3480)</f>
        <v>1.549318229084294</v>
      </c>
      <c r="AG3480" s="120">
        <f>(POWER(AF3480,1/COUNTA($J$3:$J3480))-1)*360/28</f>
        <v>0.10870794921864459</v>
      </c>
    </row>
    <row r="3481" spans="20:33" x14ac:dyDescent="0.25">
      <c r="T3481" s="4">
        <f t="shared" si="560"/>
        <v>0.11244999999999999</v>
      </c>
      <c r="U3481" s="55">
        <f t="shared" si="551"/>
        <v>0</v>
      </c>
      <c r="V3481" s="55">
        <f t="shared" si="552"/>
        <v>0</v>
      </c>
      <c r="Y3481" s="55">
        <f t="shared" si="553"/>
        <v>0</v>
      </c>
      <c r="Z3481" s="55">
        <f t="shared" si="554"/>
        <v>0</v>
      </c>
      <c r="AA3481" s="55">
        <f t="shared" si="555"/>
        <v>9108916.2369551975</v>
      </c>
      <c r="AB3481" s="55">
        <f t="shared" si="556"/>
        <v>-9712254.5492930785</v>
      </c>
      <c r="AC3481" s="55">
        <f t="shared" si="557"/>
        <v>-603338.31233788095</v>
      </c>
      <c r="AD3481" s="55">
        <f t="shared" si="558"/>
        <v>0</v>
      </c>
      <c r="AE3481" s="14">
        <f t="shared" si="559"/>
        <v>1</v>
      </c>
      <c r="AF3481" s="14">
        <f>PRODUCT($AE$3:$AE3481)</f>
        <v>1.549318229084294</v>
      </c>
      <c r="AG3481" s="120">
        <f>(POWER(AF3481,1/COUNTA($J$3:$J3481))-1)*360/28</f>
        <v>0.10870794921864459</v>
      </c>
    </row>
    <row r="3482" spans="20:33" x14ac:dyDescent="0.25">
      <c r="T3482" s="4">
        <f t="shared" si="560"/>
        <v>0.11244999999999999</v>
      </c>
      <c r="U3482" s="55">
        <f t="shared" si="551"/>
        <v>0</v>
      </c>
      <c r="V3482" s="55">
        <f t="shared" si="552"/>
        <v>0</v>
      </c>
      <c r="Y3482" s="55">
        <f t="shared" si="553"/>
        <v>0</v>
      </c>
      <c r="Z3482" s="55">
        <f t="shared" si="554"/>
        <v>0</v>
      </c>
      <c r="AA3482" s="55">
        <f t="shared" si="555"/>
        <v>9108916.2369551975</v>
      </c>
      <c r="AB3482" s="55">
        <f t="shared" si="556"/>
        <v>-9712254.5492930785</v>
      </c>
      <c r="AC3482" s="55">
        <f t="shared" si="557"/>
        <v>-603338.31233788095</v>
      </c>
      <c r="AD3482" s="55">
        <f t="shared" si="558"/>
        <v>0</v>
      </c>
      <c r="AE3482" s="14">
        <f t="shared" si="559"/>
        <v>1</v>
      </c>
      <c r="AF3482" s="14">
        <f>PRODUCT($AE$3:$AE3482)</f>
        <v>1.549318229084294</v>
      </c>
      <c r="AG3482" s="120">
        <f>(POWER(AF3482,1/COUNTA($J$3:$J3482))-1)*360/28</f>
        <v>0.10870794921864459</v>
      </c>
    </row>
    <row r="3483" spans="20:33" x14ac:dyDescent="0.25">
      <c r="T3483" s="4">
        <f t="shared" si="560"/>
        <v>0.11244999999999999</v>
      </c>
      <c r="U3483" s="55">
        <f t="shared" si="551"/>
        <v>0</v>
      </c>
      <c r="V3483" s="55">
        <f t="shared" si="552"/>
        <v>0</v>
      </c>
      <c r="Y3483" s="55">
        <f t="shared" si="553"/>
        <v>0</v>
      </c>
      <c r="Z3483" s="55">
        <f t="shared" si="554"/>
        <v>0</v>
      </c>
      <c r="AA3483" s="55">
        <f t="shared" si="555"/>
        <v>9108916.2369551975</v>
      </c>
      <c r="AB3483" s="55">
        <f t="shared" si="556"/>
        <v>-9712254.5492930785</v>
      </c>
      <c r="AC3483" s="55">
        <f t="shared" si="557"/>
        <v>-603338.31233788095</v>
      </c>
      <c r="AD3483" s="55">
        <f t="shared" si="558"/>
        <v>0</v>
      </c>
      <c r="AE3483" s="14">
        <f t="shared" si="559"/>
        <v>1</v>
      </c>
      <c r="AF3483" s="14">
        <f>PRODUCT($AE$3:$AE3483)</f>
        <v>1.549318229084294</v>
      </c>
      <c r="AG3483" s="120">
        <f>(POWER(AF3483,1/COUNTA($J$3:$J3483))-1)*360/28</f>
        <v>0.10870794921864459</v>
      </c>
    </row>
    <row r="3484" spans="20:33" x14ac:dyDescent="0.25">
      <c r="T3484" s="4">
        <f t="shared" si="560"/>
        <v>0.11244999999999999</v>
      </c>
      <c r="U3484" s="55">
        <f t="shared" si="551"/>
        <v>0</v>
      </c>
      <c r="V3484" s="55">
        <f t="shared" si="552"/>
        <v>0</v>
      </c>
      <c r="Y3484" s="55">
        <f t="shared" si="553"/>
        <v>0</v>
      </c>
      <c r="Z3484" s="55">
        <f t="shared" si="554"/>
        <v>0</v>
      </c>
      <c r="AA3484" s="55">
        <f t="shared" si="555"/>
        <v>9108916.2369551975</v>
      </c>
      <c r="AB3484" s="55">
        <f t="shared" si="556"/>
        <v>-9712254.5492930785</v>
      </c>
      <c r="AC3484" s="55">
        <f t="shared" si="557"/>
        <v>-603338.31233788095</v>
      </c>
      <c r="AD3484" s="55">
        <f t="shared" si="558"/>
        <v>0</v>
      </c>
      <c r="AE3484" s="14">
        <f t="shared" si="559"/>
        <v>1</v>
      </c>
      <c r="AF3484" s="14">
        <f>PRODUCT($AE$3:$AE3484)</f>
        <v>1.549318229084294</v>
      </c>
      <c r="AG3484" s="120">
        <f>(POWER(AF3484,1/COUNTA($J$3:$J3484))-1)*360/28</f>
        <v>0.10870794921864459</v>
      </c>
    </row>
    <row r="3485" spans="20:33" x14ac:dyDescent="0.25">
      <c r="T3485" s="4">
        <f t="shared" si="560"/>
        <v>0.11244999999999999</v>
      </c>
      <c r="U3485" s="55">
        <f t="shared" si="551"/>
        <v>0</v>
      </c>
      <c r="V3485" s="55">
        <f t="shared" si="552"/>
        <v>0</v>
      </c>
      <c r="Y3485" s="55">
        <f t="shared" si="553"/>
        <v>0</v>
      </c>
      <c r="Z3485" s="55">
        <f t="shared" si="554"/>
        <v>0</v>
      </c>
      <c r="AA3485" s="55">
        <f t="shared" si="555"/>
        <v>9108916.2369551975</v>
      </c>
      <c r="AB3485" s="55">
        <f t="shared" si="556"/>
        <v>-9712254.5492930785</v>
      </c>
      <c r="AC3485" s="55">
        <f t="shared" si="557"/>
        <v>-603338.31233788095</v>
      </c>
      <c r="AD3485" s="55">
        <f t="shared" si="558"/>
        <v>0</v>
      </c>
      <c r="AE3485" s="14">
        <f t="shared" si="559"/>
        <v>1</v>
      </c>
      <c r="AF3485" s="14">
        <f>PRODUCT($AE$3:$AE3485)</f>
        <v>1.549318229084294</v>
      </c>
      <c r="AG3485" s="120">
        <f>(POWER(AF3485,1/COUNTA($J$3:$J3485))-1)*360/28</f>
        <v>0.10870794921864459</v>
      </c>
    </row>
    <row r="3486" spans="20:33" x14ac:dyDescent="0.25">
      <c r="T3486" s="4">
        <f t="shared" si="560"/>
        <v>0.11244999999999999</v>
      </c>
      <c r="U3486" s="55">
        <f t="shared" si="551"/>
        <v>0</v>
      </c>
      <c r="V3486" s="55">
        <f t="shared" si="552"/>
        <v>0</v>
      </c>
      <c r="Y3486" s="55">
        <f t="shared" si="553"/>
        <v>0</v>
      </c>
      <c r="Z3486" s="55">
        <f t="shared" si="554"/>
        <v>0</v>
      </c>
      <c r="AA3486" s="55">
        <f t="shared" si="555"/>
        <v>9108916.2369551975</v>
      </c>
      <c r="AB3486" s="55">
        <f t="shared" si="556"/>
        <v>-9712254.5492930785</v>
      </c>
      <c r="AC3486" s="55">
        <f t="shared" si="557"/>
        <v>-603338.31233788095</v>
      </c>
      <c r="AD3486" s="55">
        <f t="shared" si="558"/>
        <v>0</v>
      </c>
      <c r="AE3486" s="14">
        <f t="shared" si="559"/>
        <v>1</v>
      </c>
      <c r="AF3486" s="14">
        <f>PRODUCT($AE$3:$AE3486)</f>
        <v>1.549318229084294</v>
      </c>
      <c r="AG3486" s="120">
        <f>(POWER(AF3486,1/COUNTA($J$3:$J3486))-1)*360/28</f>
        <v>0.10870794921864459</v>
      </c>
    </row>
    <row r="3487" spans="20:33" x14ac:dyDescent="0.25">
      <c r="T3487" s="4">
        <f t="shared" si="560"/>
        <v>0.11244999999999999</v>
      </c>
      <c r="U3487" s="55">
        <f t="shared" si="551"/>
        <v>0</v>
      </c>
      <c r="V3487" s="55">
        <f t="shared" si="552"/>
        <v>0</v>
      </c>
      <c r="Y3487" s="55">
        <f t="shared" si="553"/>
        <v>0</v>
      </c>
      <c r="Z3487" s="55">
        <f t="shared" si="554"/>
        <v>0</v>
      </c>
      <c r="AA3487" s="55">
        <f t="shared" si="555"/>
        <v>9108916.2369551975</v>
      </c>
      <c r="AB3487" s="55">
        <f t="shared" si="556"/>
        <v>-9712254.5492930785</v>
      </c>
      <c r="AC3487" s="55">
        <f t="shared" si="557"/>
        <v>-603338.31233788095</v>
      </c>
      <c r="AD3487" s="55">
        <f t="shared" si="558"/>
        <v>0</v>
      </c>
      <c r="AE3487" s="14">
        <f t="shared" si="559"/>
        <v>1</v>
      </c>
      <c r="AF3487" s="14">
        <f>PRODUCT($AE$3:$AE3487)</f>
        <v>1.549318229084294</v>
      </c>
      <c r="AG3487" s="120">
        <f>(POWER(AF3487,1/COUNTA($J$3:$J3487))-1)*360/28</f>
        <v>0.10870794921864459</v>
      </c>
    </row>
    <row r="3488" spans="20:33" x14ac:dyDescent="0.25">
      <c r="T3488" s="4">
        <f t="shared" si="560"/>
        <v>0.11244999999999999</v>
      </c>
      <c r="U3488" s="55">
        <f t="shared" si="551"/>
        <v>0</v>
      </c>
      <c r="V3488" s="55">
        <f t="shared" si="552"/>
        <v>0</v>
      </c>
      <c r="Y3488" s="55">
        <f t="shared" si="553"/>
        <v>0</v>
      </c>
      <c r="Z3488" s="55">
        <f t="shared" si="554"/>
        <v>0</v>
      </c>
      <c r="AA3488" s="55">
        <f t="shared" si="555"/>
        <v>9108916.2369551975</v>
      </c>
      <c r="AB3488" s="55">
        <f t="shared" si="556"/>
        <v>-9712254.5492930785</v>
      </c>
      <c r="AC3488" s="55">
        <f t="shared" si="557"/>
        <v>-603338.31233788095</v>
      </c>
      <c r="AD3488" s="55">
        <f t="shared" si="558"/>
        <v>0</v>
      </c>
      <c r="AE3488" s="14">
        <f t="shared" si="559"/>
        <v>1</v>
      </c>
      <c r="AF3488" s="14">
        <f>PRODUCT($AE$3:$AE3488)</f>
        <v>1.549318229084294</v>
      </c>
      <c r="AG3488" s="120">
        <f>(POWER(AF3488,1/COUNTA($J$3:$J3488))-1)*360/28</f>
        <v>0.10870794921864459</v>
      </c>
    </row>
    <row r="3489" spans="20:33" x14ac:dyDescent="0.25">
      <c r="T3489" s="4">
        <f t="shared" si="560"/>
        <v>0.11244999999999999</v>
      </c>
      <c r="U3489" s="55">
        <f t="shared" si="551"/>
        <v>0</v>
      </c>
      <c r="V3489" s="55">
        <f t="shared" si="552"/>
        <v>0</v>
      </c>
      <c r="Y3489" s="55">
        <f t="shared" si="553"/>
        <v>0</v>
      </c>
      <c r="Z3489" s="55">
        <f t="shared" si="554"/>
        <v>0</v>
      </c>
      <c r="AA3489" s="55">
        <f t="shared" si="555"/>
        <v>9108916.2369551975</v>
      </c>
      <c r="AB3489" s="55">
        <f t="shared" si="556"/>
        <v>-9712254.5492930785</v>
      </c>
      <c r="AC3489" s="55">
        <f t="shared" si="557"/>
        <v>-603338.31233788095</v>
      </c>
      <c r="AD3489" s="55">
        <f t="shared" si="558"/>
        <v>0</v>
      </c>
      <c r="AE3489" s="14">
        <f t="shared" si="559"/>
        <v>1</v>
      </c>
      <c r="AF3489" s="14">
        <f>PRODUCT($AE$3:$AE3489)</f>
        <v>1.549318229084294</v>
      </c>
      <c r="AG3489" s="120">
        <f>(POWER(AF3489,1/COUNTA($J$3:$J3489))-1)*360/28</f>
        <v>0.10870794921864459</v>
      </c>
    </row>
    <row r="3490" spans="20:33" x14ac:dyDescent="0.25">
      <c r="T3490" s="4">
        <f t="shared" si="560"/>
        <v>0.11244999999999999</v>
      </c>
      <c r="U3490" s="55">
        <f t="shared" ref="U3490:U3553" si="561">(-1*S3490)*T3490*Q3490/360</f>
        <v>0</v>
      </c>
      <c r="V3490" s="55">
        <f t="shared" ref="V3490:V3553" si="562">+N3490+U3490</f>
        <v>0</v>
      </c>
      <c r="Y3490" s="55">
        <f t="shared" ref="Y3490:Y3553" si="563">+P3490*X3490</f>
        <v>0</v>
      </c>
      <c r="Z3490" s="55">
        <f t="shared" ref="Z3490:Z3553" si="564">+S3490*$Z$2*$Q3490/360</f>
        <v>0</v>
      </c>
      <c r="AA3490" s="55">
        <f t="shared" ref="AA3490:AA3553" si="565">+AA3489*(1+$Z$2*$Q3490/360)+Z3490</f>
        <v>9108916.2369551975</v>
      </c>
      <c r="AB3490" s="55">
        <f t="shared" ref="AB3490:AB3553" si="566">+AB3489*(1+$W3490*$Q3490/360)+O3490</f>
        <v>-9712254.5492930785</v>
      </c>
      <c r="AC3490" s="55">
        <f t="shared" ref="AC3490:AC3553" si="567">+AA3490+AB3490</f>
        <v>-603338.31233788095</v>
      </c>
      <c r="AD3490" s="55">
        <f t="shared" ref="AD3490:AD3553" si="568">+AC3490*X3490</f>
        <v>0</v>
      </c>
      <c r="AE3490" s="14">
        <f t="shared" ref="AE3490:AE3553" si="569">+(1+W3490*Q3490/360)</f>
        <v>1</v>
      </c>
      <c r="AF3490" s="14">
        <f>PRODUCT($AE$3:$AE3490)</f>
        <v>1.549318229084294</v>
      </c>
      <c r="AG3490" s="120">
        <f>(POWER(AF3490,1/COUNTA($J$3:$J3490))-1)*360/28</f>
        <v>0.10870794921864459</v>
      </c>
    </row>
    <row r="3491" spans="20:33" x14ac:dyDescent="0.25">
      <c r="T3491" s="4">
        <f t="shared" si="560"/>
        <v>0.11244999999999999</v>
      </c>
      <c r="U3491" s="55">
        <f t="shared" si="561"/>
        <v>0</v>
      </c>
      <c r="V3491" s="55">
        <f t="shared" si="562"/>
        <v>0</v>
      </c>
      <c r="Y3491" s="55">
        <f t="shared" si="563"/>
        <v>0</v>
      </c>
      <c r="Z3491" s="55">
        <f t="shared" si="564"/>
        <v>0</v>
      </c>
      <c r="AA3491" s="55">
        <f t="shared" si="565"/>
        <v>9108916.2369551975</v>
      </c>
      <c r="AB3491" s="55">
        <f t="shared" si="566"/>
        <v>-9712254.5492930785</v>
      </c>
      <c r="AC3491" s="55">
        <f t="shared" si="567"/>
        <v>-603338.31233788095</v>
      </c>
      <c r="AD3491" s="55">
        <f t="shared" si="568"/>
        <v>0</v>
      </c>
      <c r="AE3491" s="14">
        <f t="shared" si="569"/>
        <v>1</v>
      </c>
      <c r="AF3491" s="14">
        <f>PRODUCT($AE$3:$AE3491)</f>
        <v>1.549318229084294</v>
      </c>
      <c r="AG3491" s="120">
        <f>(POWER(AF3491,1/COUNTA($J$3:$J3491))-1)*360/28</f>
        <v>0.10870794921864459</v>
      </c>
    </row>
    <row r="3492" spans="20:33" x14ac:dyDescent="0.25">
      <c r="T3492" s="4">
        <f t="shared" si="560"/>
        <v>0.11244999999999999</v>
      </c>
      <c r="U3492" s="55">
        <f t="shared" si="561"/>
        <v>0</v>
      </c>
      <c r="V3492" s="55">
        <f t="shared" si="562"/>
        <v>0</v>
      </c>
      <c r="Y3492" s="55">
        <f t="shared" si="563"/>
        <v>0</v>
      </c>
      <c r="Z3492" s="55">
        <f t="shared" si="564"/>
        <v>0</v>
      </c>
      <c r="AA3492" s="55">
        <f t="shared" si="565"/>
        <v>9108916.2369551975</v>
      </c>
      <c r="AB3492" s="55">
        <f t="shared" si="566"/>
        <v>-9712254.5492930785</v>
      </c>
      <c r="AC3492" s="55">
        <f t="shared" si="567"/>
        <v>-603338.31233788095</v>
      </c>
      <c r="AD3492" s="55">
        <f t="shared" si="568"/>
        <v>0</v>
      </c>
      <c r="AE3492" s="14">
        <f t="shared" si="569"/>
        <v>1</v>
      </c>
      <c r="AF3492" s="14">
        <f>PRODUCT($AE$3:$AE3492)</f>
        <v>1.549318229084294</v>
      </c>
      <c r="AG3492" s="120">
        <f>(POWER(AF3492,1/COUNTA($J$3:$J3492))-1)*360/28</f>
        <v>0.10870794921864459</v>
      </c>
    </row>
    <row r="3493" spans="20:33" x14ac:dyDescent="0.25">
      <c r="T3493" s="4">
        <f t="shared" si="560"/>
        <v>0.11244999999999999</v>
      </c>
      <c r="U3493" s="55">
        <f t="shared" si="561"/>
        <v>0</v>
      </c>
      <c r="V3493" s="55">
        <f t="shared" si="562"/>
        <v>0</v>
      </c>
      <c r="Y3493" s="55">
        <f t="shared" si="563"/>
        <v>0</v>
      </c>
      <c r="Z3493" s="55">
        <f t="shared" si="564"/>
        <v>0</v>
      </c>
      <c r="AA3493" s="55">
        <f t="shared" si="565"/>
        <v>9108916.2369551975</v>
      </c>
      <c r="AB3493" s="55">
        <f t="shared" si="566"/>
        <v>-9712254.5492930785</v>
      </c>
      <c r="AC3493" s="55">
        <f t="shared" si="567"/>
        <v>-603338.31233788095</v>
      </c>
      <c r="AD3493" s="55">
        <f t="shared" si="568"/>
        <v>0</v>
      </c>
      <c r="AE3493" s="14">
        <f t="shared" si="569"/>
        <v>1</v>
      </c>
      <c r="AF3493" s="14">
        <f>PRODUCT($AE$3:$AE3493)</f>
        <v>1.549318229084294</v>
      </c>
      <c r="AG3493" s="120">
        <f>(POWER(AF3493,1/COUNTA($J$3:$J3493))-1)*360/28</f>
        <v>0.10870794921864459</v>
      </c>
    </row>
    <row r="3494" spans="20:33" x14ac:dyDescent="0.25">
      <c r="T3494" s="4">
        <f t="shared" si="560"/>
        <v>0.11244999999999999</v>
      </c>
      <c r="U3494" s="55">
        <f t="shared" si="561"/>
        <v>0</v>
      </c>
      <c r="V3494" s="55">
        <f t="shared" si="562"/>
        <v>0</v>
      </c>
      <c r="Y3494" s="55">
        <f t="shared" si="563"/>
        <v>0</v>
      </c>
      <c r="Z3494" s="55">
        <f t="shared" si="564"/>
        <v>0</v>
      </c>
      <c r="AA3494" s="55">
        <f t="shared" si="565"/>
        <v>9108916.2369551975</v>
      </c>
      <c r="AB3494" s="55">
        <f t="shared" si="566"/>
        <v>-9712254.5492930785</v>
      </c>
      <c r="AC3494" s="55">
        <f t="shared" si="567"/>
        <v>-603338.31233788095</v>
      </c>
      <c r="AD3494" s="55">
        <f t="shared" si="568"/>
        <v>0</v>
      </c>
      <c r="AE3494" s="14">
        <f t="shared" si="569"/>
        <v>1</v>
      </c>
      <c r="AF3494" s="14">
        <f>PRODUCT($AE$3:$AE3494)</f>
        <v>1.549318229084294</v>
      </c>
      <c r="AG3494" s="120">
        <f>(POWER(AF3494,1/COUNTA($J$3:$J3494))-1)*360/28</f>
        <v>0.10870794921864459</v>
      </c>
    </row>
    <row r="3495" spans="20:33" x14ac:dyDescent="0.25">
      <c r="T3495" s="4">
        <f t="shared" si="560"/>
        <v>0.11244999999999999</v>
      </c>
      <c r="U3495" s="55">
        <f t="shared" si="561"/>
        <v>0</v>
      </c>
      <c r="V3495" s="55">
        <f t="shared" si="562"/>
        <v>0</v>
      </c>
      <c r="Y3495" s="55">
        <f t="shared" si="563"/>
        <v>0</v>
      </c>
      <c r="Z3495" s="55">
        <f t="shared" si="564"/>
        <v>0</v>
      </c>
      <c r="AA3495" s="55">
        <f t="shared" si="565"/>
        <v>9108916.2369551975</v>
      </c>
      <c r="AB3495" s="55">
        <f t="shared" si="566"/>
        <v>-9712254.5492930785</v>
      </c>
      <c r="AC3495" s="55">
        <f t="shared" si="567"/>
        <v>-603338.31233788095</v>
      </c>
      <c r="AD3495" s="55">
        <f t="shared" si="568"/>
        <v>0</v>
      </c>
      <c r="AE3495" s="14">
        <f t="shared" si="569"/>
        <v>1</v>
      </c>
      <c r="AF3495" s="14">
        <f>PRODUCT($AE$3:$AE3495)</f>
        <v>1.549318229084294</v>
      </c>
      <c r="AG3495" s="120">
        <f>(POWER(AF3495,1/COUNTA($J$3:$J3495))-1)*360/28</f>
        <v>0.10870794921864459</v>
      </c>
    </row>
    <row r="3496" spans="20:33" x14ac:dyDescent="0.25">
      <c r="T3496" s="4">
        <f t="shared" si="560"/>
        <v>0.11244999999999999</v>
      </c>
      <c r="U3496" s="55">
        <f t="shared" si="561"/>
        <v>0</v>
      </c>
      <c r="V3496" s="55">
        <f t="shared" si="562"/>
        <v>0</v>
      </c>
      <c r="Y3496" s="55">
        <f t="shared" si="563"/>
        <v>0</v>
      </c>
      <c r="Z3496" s="55">
        <f t="shared" si="564"/>
        <v>0</v>
      </c>
      <c r="AA3496" s="55">
        <f t="shared" si="565"/>
        <v>9108916.2369551975</v>
      </c>
      <c r="AB3496" s="55">
        <f t="shared" si="566"/>
        <v>-9712254.5492930785</v>
      </c>
      <c r="AC3496" s="55">
        <f t="shared" si="567"/>
        <v>-603338.31233788095</v>
      </c>
      <c r="AD3496" s="55">
        <f t="shared" si="568"/>
        <v>0</v>
      </c>
      <c r="AE3496" s="14">
        <f t="shared" si="569"/>
        <v>1</v>
      </c>
      <c r="AF3496" s="14">
        <f>PRODUCT($AE$3:$AE3496)</f>
        <v>1.549318229084294</v>
      </c>
      <c r="AG3496" s="120">
        <f>(POWER(AF3496,1/COUNTA($J$3:$J3496))-1)*360/28</f>
        <v>0.10870794921864459</v>
      </c>
    </row>
    <row r="3497" spans="20:33" x14ac:dyDescent="0.25">
      <c r="T3497" s="4">
        <f t="shared" si="560"/>
        <v>0.11244999999999999</v>
      </c>
      <c r="U3497" s="55">
        <f t="shared" si="561"/>
        <v>0</v>
      </c>
      <c r="V3497" s="55">
        <f t="shared" si="562"/>
        <v>0</v>
      </c>
      <c r="Y3497" s="55">
        <f t="shared" si="563"/>
        <v>0</v>
      </c>
      <c r="Z3497" s="55">
        <f t="shared" si="564"/>
        <v>0</v>
      </c>
      <c r="AA3497" s="55">
        <f t="shared" si="565"/>
        <v>9108916.2369551975</v>
      </c>
      <c r="AB3497" s="55">
        <f t="shared" si="566"/>
        <v>-9712254.5492930785</v>
      </c>
      <c r="AC3497" s="55">
        <f t="shared" si="567"/>
        <v>-603338.31233788095</v>
      </c>
      <c r="AD3497" s="55">
        <f t="shared" si="568"/>
        <v>0</v>
      </c>
      <c r="AE3497" s="14">
        <f t="shared" si="569"/>
        <v>1</v>
      </c>
      <c r="AF3497" s="14">
        <f>PRODUCT($AE$3:$AE3497)</f>
        <v>1.549318229084294</v>
      </c>
      <c r="AG3497" s="120">
        <f>(POWER(AF3497,1/COUNTA($J$3:$J3497))-1)*360/28</f>
        <v>0.10870794921864459</v>
      </c>
    </row>
    <row r="3498" spans="20:33" x14ac:dyDescent="0.25">
      <c r="T3498" s="4">
        <f t="shared" si="560"/>
        <v>0.11244999999999999</v>
      </c>
      <c r="U3498" s="55">
        <f t="shared" si="561"/>
        <v>0</v>
      </c>
      <c r="V3498" s="55">
        <f t="shared" si="562"/>
        <v>0</v>
      </c>
      <c r="Y3498" s="55">
        <f t="shared" si="563"/>
        <v>0</v>
      </c>
      <c r="Z3498" s="55">
        <f t="shared" si="564"/>
        <v>0</v>
      </c>
      <c r="AA3498" s="55">
        <f t="shared" si="565"/>
        <v>9108916.2369551975</v>
      </c>
      <c r="AB3498" s="55">
        <f t="shared" si="566"/>
        <v>-9712254.5492930785</v>
      </c>
      <c r="AC3498" s="55">
        <f t="shared" si="567"/>
        <v>-603338.31233788095</v>
      </c>
      <c r="AD3498" s="55">
        <f t="shared" si="568"/>
        <v>0</v>
      </c>
      <c r="AE3498" s="14">
        <f t="shared" si="569"/>
        <v>1</v>
      </c>
      <c r="AF3498" s="14">
        <f>PRODUCT($AE$3:$AE3498)</f>
        <v>1.549318229084294</v>
      </c>
      <c r="AG3498" s="120">
        <f>(POWER(AF3498,1/COUNTA($J$3:$J3498))-1)*360/28</f>
        <v>0.10870794921864459</v>
      </c>
    </row>
    <row r="3499" spans="20:33" x14ac:dyDescent="0.25">
      <c r="T3499" s="4">
        <f t="shared" si="560"/>
        <v>0.11244999999999999</v>
      </c>
      <c r="U3499" s="55">
        <f t="shared" si="561"/>
        <v>0</v>
      </c>
      <c r="V3499" s="55">
        <f t="shared" si="562"/>
        <v>0</v>
      </c>
      <c r="Y3499" s="55">
        <f t="shared" si="563"/>
        <v>0</v>
      </c>
      <c r="Z3499" s="55">
        <f t="shared" si="564"/>
        <v>0</v>
      </c>
      <c r="AA3499" s="55">
        <f t="shared" si="565"/>
        <v>9108916.2369551975</v>
      </c>
      <c r="AB3499" s="55">
        <f t="shared" si="566"/>
        <v>-9712254.5492930785</v>
      </c>
      <c r="AC3499" s="55">
        <f t="shared" si="567"/>
        <v>-603338.31233788095</v>
      </c>
      <c r="AD3499" s="55">
        <f t="shared" si="568"/>
        <v>0</v>
      </c>
      <c r="AE3499" s="14">
        <f t="shared" si="569"/>
        <v>1</v>
      </c>
      <c r="AF3499" s="14">
        <f>PRODUCT($AE$3:$AE3499)</f>
        <v>1.549318229084294</v>
      </c>
      <c r="AG3499" s="120">
        <f>(POWER(AF3499,1/COUNTA($J$3:$J3499))-1)*360/28</f>
        <v>0.10870794921864459</v>
      </c>
    </row>
    <row r="3500" spans="20:33" x14ac:dyDescent="0.25">
      <c r="T3500" s="4">
        <f t="shared" si="560"/>
        <v>0.11244999999999999</v>
      </c>
      <c r="U3500" s="55">
        <f t="shared" si="561"/>
        <v>0</v>
      </c>
      <c r="V3500" s="55">
        <f t="shared" si="562"/>
        <v>0</v>
      </c>
      <c r="Y3500" s="55">
        <f t="shared" si="563"/>
        <v>0</v>
      </c>
      <c r="Z3500" s="55">
        <f t="shared" si="564"/>
        <v>0</v>
      </c>
      <c r="AA3500" s="55">
        <f t="shared" si="565"/>
        <v>9108916.2369551975</v>
      </c>
      <c r="AB3500" s="55">
        <f t="shared" si="566"/>
        <v>-9712254.5492930785</v>
      </c>
      <c r="AC3500" s="55">
        <f t="shared" si="567"/>
        <v>-603338.31233788095</v>
      </c>
      <c r="AD3500" s="55">
        <f t="shared" si="568"/>
        <v>0</v>
      </c>
      <c r="AE3500" s="14">
        <f t="shared" si="569"/>
        <v>1</v>
      </c>
      <c r="AF3500" s="14">
        <f>PRODUCT($AE$3:$AE3500)</f>
        <v>1.549318229084294</v>
      </c>
      <c r="AG3500" s="120">
        <f>(POWER(AF3500,1/COUNTA($J$3:$J3500))-1)*360/28</f>
        <v>0.10870794921864459</v>
      </c>
    </row>
    <row r="3501" spans="20:33" x14ac:dyDescent="0.25">
      <c r="T3501" s="4">
        <f t="shared" si="560"/>
        <v>0.11244999999999999</v>
      </c>
      <c r="U3501" s="55">
        <f t="shared" si="561"/>
        <v>0</v>
      </c>
      <c r="V3501" s="55">
        <f t="shared" si="562"/>
        <v>0</v>
      </c>
      <c r="Y3501" s="55">
        <f t="shared" si="563"/>
        <v>0</v>
      </c>
      <c r="Z3501" s="55">
        <f t="shared" si="564"/>
        <v>0</v>
      </c>
      <c r="AA3501" s="55">
        <f t="shared" si="565"/>
        <v>9108916.2369551975</v>
      </c>
      <c r="AB3501" s="55">
        <f t="shared" si="566"/>
        <v>-9712254.5492930785</v>
      </c>
      <c r="AC3501" s="55">
        <f t="shared" si="567"/>
        <v>-603338.31233788095</v>
      </c>
      <c r="AD3501" s="55">
        <f t="shared" si="568"/>
        <v>0</v>
      </c>
      <c r="AE3501" s="14">
        <f t="shared" si="569"/>
        <v>1</v>
      </c>
      <c r="AF3501" s="14">
        <f>PRODUCT($AE$3:$AE3501)</f>
        <v>1.549318229084294</v>
      </c>
      <c r="AG3501" s="120">
        <f>(POWER(AF3501,1/COUNTA($J$3:$J3501))-1)*360/28</f>
        <v>0.10870794921864459</v>
      </c>
    </row>
    <row r="3502" spans="20:33" x14ac:dyDescent="0.25">
      <c r="T3502" s="4">
        <f t="shared" si="560"/>
        <v>0.11244999999999999</v>
      </c>
      <c r="U3502" s="55">
        <f t="shared" si="561"/>
        <v>0</v>
      </c>
      <c r="V3502" s="55">
        <f t="shared" si="562"/>
        <v>0</v>
      </c>
      <c r="Y3502" s="55">
        <f t="shared" si="563"/>
        <v>0</v>
      </c>
      <c r="Z3502" s="55">
        <f t="shared" si="564"/>
        <v>0</v>
      </c>
      <c r="AA3502" s="55">
        <f t="shared" si="565"/>
        <v>9108916.2369551975</v>
      </c>
      <c r="AB3502" s="55">
        <f t="shared" si="566"/>
        <v>-9712254.5492930785</v>
      </c>
      <c r="AC3502" s="55">
        <f t="shared" si="567"/>
        <v>-603338.31233788095</v>
      </c>
      <c r="AD3502" s="55">
        <f t="shared" si="568"/>
        <v>0</v>
      </c>
      <c r="AE3502" s="14">
        <f t="shared" si="569"/>
        <v>1</v>
      </c>
      <c r="AF3502" s="14">
        <f>PRODUCT($AE$3:$AE3502)</f>
        <v>1.549318229084294</v>
      </c>
      <c r="AG3502" s="120">
        <f>(POWER(AF3502,1/COUNTA($J$3:$J3502))-1)*360/28</f>
        <v>0.10870794921864459</v>
      </c>
    </row>
    <row r="3503" spans="20:33" x14ac:dyDescent="0.25">
      <c r="T3503" s="4">
        <f t="shared" si="560"/>
        <v>0.11244999999999999</v>
      </c>
      <c r="U3503" s="55">
        <f t="shared" si="561"/>
        <v>0</v>
      </c>
      <c r="V3503" s="55">
        <f t="shared" si="562"/>
        <v>0</v>
      </c>
      <c r="Y3503" s="55">
        <f t="shared" si="563"/>
        <v>0</v>
      </c>
      <c r="Z3503" s="55">
        <f t="shared" si="564"/>
        <v>0</v>
      </c>
      <c r="AA3503" s="55">
        <f t="shared" si="565"/>
        <v>9108916.2369551975</v>
      </c>
      <c r="AB3503" s="55">
        <f t="shared" si="566"/>
        <v>-9712254.5492930785</v>
      </c>
      <c r="AC3503" s="55">
        <f t="shared" si="567"/>
        <v>-603338.31233788095</v>
      </c>
      <c r="AD3503" s="55">
        <f t="shared" si="568"/>
        <v>0</v>
      </c>
      <c r="AE3503" s="14">
        <f t="shared" si="569"/>
        <v>1</v>
      </c>
      <c r="AF3503" s="14">
        <f>PRODUCT($AE$3:$AE3503)</f>
        <v>1.549318229084294</v>
      </c>
      <c r="AG3503" s="120">
        <f>(POWER(AF3503,1/COUNTA($J$3:$J3503))-1)*360/28</f>
        <v>0.10870794921864459</v>
      </c>
    </row>
    <row r="3504" spans="20:33" x14ac:dyDescent="0.25">
      <c r="T3504" s="4">
        <f t="shared" si="560"/>
        <v>0.11244999999999999</v>
      </c>
      <c r="U3504" s="55">
        <f t="shared" si="561"/>
        <v>0</v>
      </c>
      <c r="V3504" s="55">
        <f t="shared" si="562"/>
        <v>0</v>
      </c>
      <c r="Y3504" s="55">
        <f t="shared" si="563"/>
        <v>0</v>
      </c>
      <c r="Z3504" s="55">
        <f t="shared" si="564"/>
        <v>0</v>
      </c>
      <c r="AA3504" s="55">
        <f t="shared" si="565"/>
        <v>9108916.2369551975</v>
      </c>
      <c r="AB3504" s="55">
        <f t="shared" si="566"/>
        <v>-9712254.5492930785</v>
      </c>
      <c r="AC3504" s="55">
        <f t="shared" si="567"/>
        <v>-603338.31233788095</v>
      </c>
      <c r="AD3504" s="55">
        <f t="shared" si="568"/>
        <v>0</v>
      </c>
      <c r="AE3504" s="14">
        <f t="shared" si="569"/>
        <v>1</v>
      </c>
      <c r="AF3504" s="14">
        <f>PRODUCT($AE$3:$AE3504)</f>
        <v>1.549318229084294</v>
      </c>
      <c r="AG3504" s="120">
        <f>(POWER(AF3504,1/COUNTA($J$3:$J3504))-1)*360/28</f>
        <v>0.10870794921864459</v>
      </c>
    </row>
    <row r="3505" spans="20:33" x14ac:dyDescent="0.25">
      <c r="T3505" s="4">
        <f t="shared" si="560"/>
        <v>0.11244999999999999</v>
      </c>
      <c r="U3505" s="55">
        <f t="shared" si="561"/>
        <v>0</v>
      </c>
      <c r="V3505" s="55">
        <f t="shared" si="562"/>
        <v>0</v>
      </c>
      <c r="Y3505" s="55">
        <f t="shared" si="563"/>
        <v>0</v>
      </c>
      <c r="Z3505" s="55">
        <f t="shared" si="564"/>
        <v>0</v>
      </c>
      <c r="AA3505" s="55">
        <f t="shared" si="565"/>
        <v>9108916.2369551975</v>
      </c>
      <c r="AB3505" s="55">
        <f t="shared" si="566"/>
        <v>-9712254.5492930785</v>
      </c>
      <c r="AC3505" s="55">
        <f t="shared" si="567"/>
        <v>-603338.31233788095</v>
      </c>
      <c r="AD3505" s="55">
        <f t="shared" si="568"/>
        <v>0</v>
      </c>
      <c r="AE3505" s="14">
        <f t="shared" si="569"/>
        <v>1</v>
      </c>
      <c r="AF3505" s="14">
        <f>PRODUCT($AE$3:$AE3505)</f>
        <v>1.549318229084294</v>
      </c>
      <c r="AG3505" s="120">
        <f>(POWER(AF3505,1/COUNTA($J$3:$J3505))-1)*360/28</f>
        <v>0.10870794921864459</v>
      </c>
    </row>
    <row r="3506" spans="20:33" x14ac:dyDescent="0.25">
      <c r="T3506" s="4">
        <f t="shared" si="560"/>
        <v>0.11244999999999999</v>
      </c>
      <c r="U3506" s="55">
        <f t="shared" si="561"/>
        <v>0</v>
      </c>
      <c r="V3506" s="55">
        <f t="shared" si="562"/>
        <v>0</v>
      </c>
      <c r="Y3506" s="55">
        <f t="shared" si="563"/>
        <v>0</v>
      </c>
      <c r="Z3506" s="55">
        <f t="shared" si="564"/>
        <v>0</v>
      </c>
      <c r="AA3506" s="55">
        <f t="shared" si="565"/>
        <v>9108916.2369551975</v>
      </c>
      <c r="AB3506" s="55">
        <f t="shared" si="566"/>
        <v>-9712254.5492930785</v>
      </c>
      <c r="AC3506" s="55">
        <f t="shared" si="567"/>
        <v>-603338.31233788095</v>
      </c>
      <c r="AD3506" s="55">
        <f t="shared" si="568"/>
        <v>0</v>
      </c>
      <c r="AE3506" s="14">
        <f t="shared" si="569"/>
        <v>1</v>
      </c>
      <c r="AF3506" s="14">
        <f>PRODUCT($AE$3:$AE3506)</f>
        <v>1.549318229084294</v>
      </c>
      <c r="AG3506" s="120">
        <f>(POWER(AF3506,1/COUNTA($J$3:$J3506))-1)*360/28</f>
        <v>0.10870794921864459</v>
      </c>
    </row>
    <row r="3507" spans="20:33" x14ac:dyDescent="0.25">
      <c r="T3507" s="4">
        <f t="shared" si="560"/>
        <v>0.11244999999999999</v>
      </c>
      <c r="U3507" s="55">
        <f t="shared" si="561"/>
        <v>0</v>
      </c>
      <c r="V3507" s="55">
        <f t="shared" si="562"/>
        <v>0</v>
      </c>
      <c r="Y3507" s="55">
        <f t="shared" si="563"/>
        <v>0</v>
      </c>
      <c r="Z3507" s="55">
        <f t="shared" si="564"/>
        <v>0</v>
      </c>
      <c r="AA3507" s="55">
        <f t="shared" si="565"/>
        <v>9108916.2369551975</v>
      </c>
      <c r="AB3507" s="55">
        <f t="shared" si="566"/>
        <v>-9712254.5492930785</v>
      </c>
      <c r="AC3507" s="55">
        <f t="shared" si="567"/>
        <v>-603338.31233788095</v>
      </c>
      <c r="AD3507" s="55">
        <f t="shared" si="568"/>
        <v>0</v>
      </c>
      <c r="AE3507" s="14">
        <f t="shared" si="569"/>
        <v>1</v>
      </c>
      <c r="AF3507" s="14">
        <f>PRODUCT($AE$3:$AE3507)</f>
        <v>1.549318229084294</v>
      </c>
      <c r="AG3507" s="120">
        <f>(POWER(AF3507,1/COUNTA($J$3:$J3507))-1)*360/28</f>
        <v>0.10870794921864459</v>
      </c>
    </row>
    <row r="3508" spans="20:33" x14ac:dyDescent="0.25">
      <c r="T3508" s="4">
        <f t="shared" si="560"/>
        <v>0.11244999999999999</v>
      </c>
      <c r="U3508" s="55">
        <f t="shared" si="561"/>
        <v>0</v>
      </c>
      <c r="V3508" s="55">
        <f t="shared" si="562"/>
        <v>0</v>
      </c>
      <c r="Y3508" s="55">
        <f t="shared" si="563"/>
        <v>0</v>
      </c>
      <c r="Z3508" s="55">
        <f t="shared" si="564"/>
        <v>0</v>
      </c>
      <c r="AA3508" s="55">
        <f t="shared" si="565"/>
        <v>9108916.2369551975</v>
      </c>
      <c r="AB3508" s="55">
        <f t="shared" si="566"/>
        <v>-9712254.5492930785</v>
      </c>
      <c r="AC3508" s="55">
        <f t="shared" si="567"/>
        <v>-603338.31233788095</v>
      </c>
      <c r="AD3508" s="55">
        <f t="shared" si="568"/>
        <v>0</v>
      </c>
      <c r="AE3508" s="14">
        <f t="shared" si="569"/>
        <v>1</v>
      </c>
      <c r="AF3508" s="14">
        <f>PRODUCT($AE$3:$AE3508)</f>
        <v>1.549318229084294</v>
      </c>
      <c r="AG3508" s="120">
        <f>(POWER(AF3508,1/COUNTA($J$3:$J3508))-1)*360/28</f>
        <v>0.10870794921864459</v>
      </c>
    </row>
    <row r="3509" spans="20:33" x14ac:dyDescent="0.25">
      <c r="T3509" s="4">
        <f t="shared" si="560"/>
        <v>0.11244999999999999</v>
      </c>
      <c r="U3509" s="55">
        <f t="shared" si="561"/>
        <v>0</v>
      </c>
      <c r="V3509" s="55">
        <f t="shared" si="562"/>
        <v>0</v>
      </c>
      <c r="Y3509" s="55">
        <f t="shared" si="563"/>
        <v>0</v>
      </c>
      <c r="Z3509" s="55">
        <f t="shared" si="564"/>
        <v>0</v>
      </c>
      <c r="AA3509" s="55">
        <f t="shared" si="565"/>
        <v>9108916.2369551975</v>
      </c>
      <c r="AB3509" s="55">
        <f t="shared" si="566"/>
        <v>-9712254.5492930785</v>
      </c>
      <c r="AC3509" s="55">
        <f t="shared" si="567"/>
        <v>-603338.31233788095</v>
      </c>
      <c r="AD3509" s="55">
        <f t="shared" si="568"/>
        <v>0</v>
      </c>
      <c r="AE3509" s="14">
        <f t="shared" si="569"/>
        <v>1</v>
      </c>
      <c r="AF3509" s="14">
        <f>PRODUCT($AE$3:$AE3509)</f>
        <v>1.549318229084294</v>
      </c>
      <c r="AG3509" s="120">
        <f>(POWER(AF3509,1/COUNTA($J$3:$J3509))-1)*360/28</f>
        <v>0.10870794921864459</v>
      </c>
    </row>
    <row r="3510" spans="20:33" x14ac:dyDescent="0.25">
      <c r="T3510" s="4">
        <f t="shared" si="560"/>
        <v>0.11244999999999999</v>
      </c>
      <c r="U3510" s="55">
        <f t="shared" si="561"/>
        <v>0</v>
      </c>
      <c r="V3510" s="55">
        <f t="shared" si="562"/>
        <v>0</v>
      </c>
      <c r="Y3510" s="55">
        <f t="shared" si="563"/>
        <v>0</v>
      </c>
      <c r="Z3510" s="55">
        <f t="shared" si="564"/>
        <v>0</v>
      </c>
      <c r="AA3510" s="55">
        <f t="shared" si="565"/>
        <v>9108916.2369551975</v>
      </c>
      <c r="AB3510" s="55">
        <f t="shared" si="566"/>
        <v>-9712254.5492930785</v>
      </c>
      <c r="AC3510" s="55">
        <f t="shared" si="567"/>
        <v>-603338.31233788095</v>
      </c>
      <c r="AD3510" s="55">
        <f t="shared" si="568"/>
        <v>0</v>
      </c>
      <c r="AE3510" s="14">
        <f t="shared" si="569"/>
        <v>1</v>
      </c>
      <c r="AF3510" s="14">
        <f>PRODUCT($AE$3:$AE3510)</f>
        <v>1.549318229084294</v>
      </c>
      <c r="AG3510" s="120">
        <f>(POWER(AF3510,1/COUNTA($J$3:$J3510))-1)*360/28</f>
        <v>0.10870794921864459</v>
      </c>
    </row>
    <row r="3511" spans="20:33" x14ac:dyDescent="0.25">
      <c r="T3511" s="4">
        <f t="shared" si="560"/>
        <v>0.11244999999999999</v>
      </c>
      <c r="U3511" s="55">
        <f t="shared" si="561"/>
        <v>0</v>
      </c>
      <c r="V3511" s="55">
        <f t="shared" si="562"/>
        <v>0</v>
      </c>
      <c r="Y3511" s="55">
        <f t="shared" si="563"/>
        <v>0</v>
      </c>
      <c r="Z3511" s="55">
        <f t="shared" si="564"/>
        <v>0</v>
      </c>
      <c r="AA3511" s="55">
        <f t="shared" si="565"/>
        <v>9108916.2369551975</v>
      </c>
      <c r="AB3511" s="55">
        <f t="shared" si="566"/>
        <v>-9712254.5492930785</v>
      </c>
      <c r="AC3511" s="55">
        <f t="shared" si="567"/>
        <v>-603338.31233788095</v>
      </c>
      <c r="AD3511" s="55">
        <f t="shared" si="568"/>
        <v>0</v>
      </c>
      <c r="AE3511" s="14">
        <f t="shared" si="569"/>
        <v>1</v>
      </c>
      <c r="AF3511" s="14">
        <f>PRODUCT($AE$3:$AE3511)</f>
        <v>1.549318229084294</v>
      </c>
      <c r="AG3511" s="120">
        <f>(POWER(AF3511,1/COUNTA($J$3:$J3511))-1)*360/28</f>
        <v>0.10870794921864459</v>
      </c>
    </row>
    <row r="3512" spans="20:33" x14ac:dyDescent="0.25">
      <c r="T3512" s="4">
        <f t="shared" ref="T3512:T3575" si="570">_xlfn.IFNA(INDEX($E$6:$E$24,MATCH($K3512,$C$6:$C$24,1))/100,$D$1/100)</f>
        <v>0.11244999999999999</v>
      </c>
      <c r="U3512" s="55">
        <f t="shared" si="561"/>
        <v>0</v>
      </c>
      <c r="V3512" s="55">
        <f t="shared" si="562"/>
        <v>0</v>
      </c>
      <c r="Y3512" s="55">
        <f t="shared" si="563"/>
        <v>0</v>
      </c>
      <c r="Z3512" s="55">
        <f t="shared" si="564"/>
        <v>0</v>
      </c>
      <c r="AA3512" s="55">
        <f t="shared" si="565"/>
        <v>9108916.2369551975</v>
      </c>
      <c r="AB3512" s="55">
        <f t="shared" si="566"/>
        <v>-9712254.5492930785</v>
      </c>
      <c r="AC3512" s="55">
        <f t="shared" si="567"/>
        <v>-603338.31233788095</v>
      </c>
      <c r="AD3512" s="55">
        <f t="shared" si="568"/>
        <v>0</v>
      </c>
      <c r="AE3512" s="14">
        <f t="shared" si="569"/>
        <v>1</v>
      </c>
      <c r="AF3512" s="14">
        <f>PRODUCT($AE$3:$AE3512)</f>
        <v>1.549318229084294</v>
      </c>
      <c r="AG3512" s="120">
        <f>(POWER(AF3512,1/COUNTA($J$3:$J3512))-1)*360/28</f>
        <v>0.10870794921864459</v>
      </c>
    </row>
    <row r="3513" spans="20:33" x14ac:dyDescent="0.25">
      <c r="T3513" s="4">
        <f t="shared" si="570"/>
        <v>0.11244999999999999</v>
      </c>
      <c r="U3513" s="55">
        <f t="shared" si="561"/>
        <v>0</v>
      </c>
      <c r="V3513" s="55">
        <f t="shared" si="562"/>
        <v>0</v>
      </c>
      <c r="Y3513" s="55">
        <f t="shared" si="563"/>
        <v>0</v>
      </c>
      <c r="Z3513" s="55">
        <f t="shared" si="564"/>
        <v>0</v>
      </c>
      <c r="AA3513" s="55">
        <f t="shared" si="565"/>
        <v>9108916.2369551975</v>
      </c>
      <c r="AB3513" s="55">
        <f t="shared" si="566"/>
        <v>-9712254.5492930785</v>
      </c>
      <c r="AC3513" s="55">
        <f t="shared" si="567"/>
        <v>-603338.31233788095</v>
      </c>
      <c r="AD3513" s="55">
        <f t="shared" si="568"/>
        <v>0</v>
      </c>
      <c r="AE3513" s="14">
        <f t="shared" si="569"/>
        <v>1</v>
      </c>
      <c r="AF3513" s="14">
        <f>PRODUCT($AE$3:$AE3513)</f>
        <v>1.549318229084294</v>
      </c>
      <c r="AG3513" s="120">
        <f>(POWER(AF3513,1/COUNTA($J$3:$J3513))-1)*360/28</f>
        <v>0.10870794921864459</v>
      </c>
    </row>
    <row r="3514" spans="20:33" x14ac:dyDescent="0.25">
      <c r="T3514" s="4">
        <f t="shared" si="570"/>
        <v>0.11244999999999999</v>
      </c>
      <c r="U3514" s="55">
        <f t="shared" si="561"/>
        <v>0</v>
      </c>
      <c r="V3514" s="55">
        <f t="shared" si="562"/>
        <v>0</v>
      </c>
      <c r="Y3514" s="55">
        <f t="shared" si="563"/>
        <v>0</v>
      </c>
      <c r="Z3514" s="55">
        <f t="shared" si="564"/>
        <v>0</v>
      </c>
      <c r="AA3514" s="55">
        <f t="shared" si="565"/>
        <v>9108916.2369551975</v>
      </c>
      <c r="AB3514" s="55">
        <f t="shared" si="566"/>
        <v>-9712254.5492930785</v>
      </c>
      <c r="AC3514" s="55">
        <f t="shared" si="567"/>
        <v>-603338.31233788095</v>
      </c>
      <c r="AD3514" s="55">
        <f t="shared" si="568"/>
        <v>0</v>
      </c>
      <c r="AE3514" s="14">
        <f t="shared" si="569"/>
        <v>1</v>
      </c>
      <c r="AF3514" s="14">
        <f>PRODUCT($AE$3:$AE3514)</f>
        <v>1.549318229084294</v>
      </c>
      <c r="AG3514" s="120">
        <f>(POWER(AF3514,1/COUNTA($J$3:$J3514))-1)*360/28</f>
        <v>0.10870794921864459</v>
      </c>
    </row>
    <row r="3515" spans="20:33" x14ac:dyDescent="0.25">
      <c r="T3515" s="4">
        <f t="shared" si="570"/>
        <v>0.11244999999999999</v>
      </c>
      <c r="U3515" s="55">
        <f t="shared" si="561"/>
        <v>0</v>
      </c>
      <c r="V3515" s="55">
        <f t="shared" si="562"/>
        <v>0</v>
      </c>
      <c r="Y3515" s="55">
        <f t="shared" si="563"/>
        <v>0</v>
      </c>
      <c r="Z3515" s="55">
        <f t="shared" si="564"/>
        <v>0</v>
      </c>
      <c r="AA3515" s="55">
        <f t="shared" si="565"/>
        <v>9108916.2369551975</v>
      </c>
      <c r="AB3515" s="55">
        <f t="shared" si="566"/>
        <v>-9712254.5492930785</v>
      </c>
      <c r="AC3515" s="55">
        <f t="shared" si="567"/>
        <v>-603338.31233788095</v>
      </c>
      <c r="AD3515" s="55">
        <f t="shared" si="568"/>
        <v>0</v>
      </c>
      <c r="AE3515" s="14">
        <f t="shared" si="569"/>
        <v>1</v>
      </c>
      <c r="AF3515" s="14">
        <f>PRODUCT($AE$3:$AE3515)</f>
        <v>1.549318229084294</v>
      </c>
      <c r="AG3515" s="120">
        <f>(POWER(AF3515,1/COUNTA($J$3:$J3515))-1)*360/28</f>
        <v>0.10870794921864459</v>
      </c>
    </row>
    <row r="3516" spans="20:33" x14ac:dyDescent="0.25">
      <c r="T3516" s="4">
        <f t="shared" si="570"/>
        <v>0.11244999999999999</v>
      </c>
      <c r="U3516" s="55">
        <f t="shared" si="561"/>
        <v>0</v>
      </c>
      <c r="V3516" s="55">
        <f t="shared" si="562"/>
        <v>0</v>
      </c>
      <c r="Y3516" s="55">
        <f t="shared" si="563"/>
        <v>0</v>
      </c>
      <c r="Z3516" s="55">
        <f t="shared" si="564"/>
        <v>0</v>
      </c>
      <c r="AA3516" s="55">
        <f t="shared" si="565"/>
        <v>9108916.2369551975</v>
      </c>
      <c r="AB3516" s="55">
        <f t="shared" si="566"/>
        <v>-9712254.5492930785</v>
      </c>
      <c r="AC3516" s="55">
        <f t="shared" si="567"/>
        <v>-603338.31233788095</v>
      </c>
      <c r="AD3516" s="55">
        <f t="shared" si="568"/>
        <v>0</v>
      </c>
      <c r="AE3516" s="14">
        <f t="shared" si="569"/>
        <v>1</v>
      </c>
      <c r="AF3516" s="14">
        <f>PRODUCT($AE$3:$AE3516)</f>
        <v>1.549318229084294</v>
      </c>
      <c r="AG3516" s="120">
        <f>(POWER(AF3516,1/COUNTA($J$3:$J3516))-1)*360/28</f>
        <v>0.10870794921864459</v>
      </c>
    </row>
    <row r="3517" spans="20:33" x14ac:dyDescent="0.25">
      <c r="T3517" s="4">
        <f t="shared" si="570"/>
        <v>0.11244999999999999</v>
      </c>
      <c r="U3517" s="55">
        <f t="shared" si="561"/>
        <v>0</v>
      </c>
      <c r="V3517" s="55">
        <f t="shared" si="562"/>
        <v>0</v>
      </c>
      <c r="Y3517" s="55">
        <f t="shared" si="563"/>
        <v>0</v>
      </c>
      <c r="Z3517" s="55">
        <f t="shared" si="564"/>
        <v>0</v>
      </c>
      <c r="AA3517" s="55">
        <f t="shared" si="565"/>
        <v>9108916.2369551975</v>
      </c>
      <c r="AB3517" s="55">
        <f t="shared" si="566"/>
        <v>-9712254.5492930785</v>
      </c>
      <c r="AC3517" s="55">
        <f t="shared" si="567"/>
        <v>-603338.31233788095</v>
      </c>
      <c r="AD3517" s="55">
        <f t="shared" si="568"/>
        <v>0</v>
      </c>
      <c r="AE3517" s="14">
        <f t="shared" si="569"/>
        <v>1</v>
      </c>
      <c r="AF3517" s="14">
        <f>PRODUCT($AE$3:$AE3517)</f>
        <v>1.549318229084294</v>
      </c>
      <c r="AG3517" s="120">
        <f>(POWER(AF3517,1/COUNTA($J$3:$J3517))-1)*360/28</f>
        <v>0.10870794921864459</v>
      </c>
    </row>
    <row r="3518" spans="20:33" x14ac:dyDescent="0.25">
      <c r="T3518" s="4">
        <f t="shared" si="570"/>
        <v>0.11244999999999999</v>
      </c>
      <c r="U3518" s="55">
        <f t="shared" si="561"/>
        <v>0</v>
      </c>
      <c r="V3518" s="55">
        <f t="shared" si="562"/>
        <v>0</v>
      </c>
      <c r="Y3518" s="55">
        <f t="shared" si="563"/>
        <v>0</v>
      </c>
      <c r="Z3518" s="55">
        <f t="shared" si="564"/>
        <v>0</v>
      </c>
      <c r="AA3518" s="55">
        <f t="shared" si="565"/>
        <v>9108916.2369551975</v>
      </c>
      <c r="AB3518" s="55">
        <f t="shared" si="566"/>
        <v>-9712254.5492930785</v>
      </c>
      <c r="AC3518" s="55">
        <f t="shared" si="567"/>
        <v>-603338.31233788095</v>
      </c>
      <c r="AD3518" s="55">
        <f t="shared" si="568"/>
        <v>0</v>
      </c>
      <c r="AE3518" s="14">
        <f t="shared" si="569"/>
        <v>1</v>
      </c>
      <c r="AF3518" s="14">
        <f>PRODUCT($AE$3:$AE3518)</f>
        <v>1.549318229084294</v>
      </c>
      <c r="AG3518" s="120">
        <f>(POWER(AF3518,1/COUNTA($J$3:$J3518))-1)*360/28</f>
        <v>0.10870794921864459</v>
      </c>
    </row>
    <row r="3519" spans="20:33" x14ac:dyDescent="0.25">
      <c r="T3519" s="4">
        <f t="shared" si="570"/>
        <v>0.11244999999999999</v>
      </c>
      <c r="U3519" s="55">
        <f t="shared" si="561"/>
        <v>0</v>
      </c>
      <c r="V3519" s="55">
        <f t="shared" si="562"/>
        <v>0</v>
      </c>
      <c r="Y3519" s="55">
        <f t="shared" si="563"/>
        <v>0</v>
      </c>
      <c r="Z3519" s="55">
        <f t="shared" si="564"/>
        <v>0</v>
      </c>
      <c r="AA3519" s="55">
        <f t="shared" si="565"/>
        <v>9108916.2369551975</v>
      </c>
      <c r="AB3519" s="55">
        <f t="shared" si="566"/>
        <v>-9712254.5492930785</v>
      </c>
      <c r="AC3519" s="55">
        <f t="shared" si="567"/>
        <v>-603338.31233788095</v>
      </c>
      <c r="AD3519" s="55">
        <f t="shared" si="568"/>
        <v>0</v>
      </c>
      <c r="AE3519" s="14">
        <f t="shared" si="569"/>
        <v>1</v>
      </c>
      <c r="AF3519" s="14">
        <f>PRODUCT($AE$3:$AE3519)</f>
        <v>1.549318229084294</v>
      </c>
      <c r="AG3519" s="120">
        <f>(POWER(AF3519,1/COUNTA($J$3:$J3519))-1)*360/28</f>
        <v>0.10870794921864459</v>
      </c>
    </row>
    <row r="3520" spans="20:33" x14ac:dyDescent="0.25">
      <c r="T3520" s="4">
        <f t="shared" si="570"/>
        <v>0.11244999999999999</v>
      </c>
      <c r="U3520" s="55">
        <f t="shared" si="561"/>
        <v>0</v>
      </c>
      <c r="V3520" s="55">
        <f t="shared" si="562"/>
        <v>0</v>
      </c>
      <c r="Y3520" s="55">
        <f t="shared" si="563"/>
        <v>0</v>
      </c>
      <c r="Z3520" s="55">
        <f t="shared" si="564"/>
        <v>0</v>
      </c>
      <c r="AA3520" s="55">
        <f t="shared" si="565"/>
        <v>9108916.2369551975</v>
      </c>
      <c r="AB3520" s="55">
        <f t="shared" si="566"/>
        <v>-9712254.5492930785</v>
      </c>
      <c r="AC3520" s="55">
        <f t="shared" si="567"/>
        <v>-603338.31233788095</v>
      </c>
      <c r="AD3520" s="55">
        <f t="shared" si="568"/>
        <v>0</v>
      </c>
      <c r="AE3520" s="14">
        <f t="shared" si="569"/>
        <v>1</v>
      </c>
      <c r="AF3520" s="14">
        <f>PRODUCT($AE$3:$AE3520)</f>
        <v>1.549318229084294</v>
      </c>
      <c r="AG3520" s="120">
        <f>(POWER(AF3520,1/COUNTA($J$3:$J3520))-1)*360/28</f>
        <v>0.10870794921864459</v>
      </c>
    </row>
    <row r="3521" spans="20:33" x14ac:dyDescent="0.25">
      <c r="T3521" s="4">
        <f t="shared" si="570"/>
        <v>0.11244999999999999</v>
      </c>
      <c r="U3521" s="55">
        <f t="shared" si="561"/>
        <v>0</v>
      </c>
      <c r="V3521" s="55">
        <f t="shared" si="562"/>
        <v>0</v>
      </c>
      <c r="Y3521" s="55">
        <f t="shared" si="563"/>
        <v>0</v>
      </c>
      <c r="Z3521" s="55">
        <f t="shared" si="564"/>
        <v>0</v>
      </c>
      <c r="AA3521" s="55">
        <f t="shared" si="565"/>
        <v>9108916.2369551975</v>
      </c>
      <c r="AB3521" s="55">
        <f t="shared" si="566"/>
        <v>-9712254.5492930785</v>
      </c>
      <c r="AC3521" s="55">
        <f t="shared" si="567"/>
        <v>-603338.31233788095</v>
      </c>
      <c r="AD3521" s="55">
        <f t="shared" si="568"/>
        <v>0</v>
      </c>
      <c r="AE3521" s="14">
        <f t="shared" si="569"/>
        <v>1</v>
      </c>
      <c r="AF3521" s="14">
        <f>PRODUCT($AE$3:$AE3521)</f>
        <v>1.549318229084294</v>
      </c>
      <c r="AG3521" s="120">
        <f>(POWER(AF3521,1/COUNTA($J$3:$J3521))-1)*360/28</f>
        <v>0.10870794921864459</v>
      </c>
    </row>
    <row r="3522" spans="20:33" x14ac:dyDescent="0.25">
      <c r="T3522" s="4">
        <f t="shared" si="570"/>
        <v>0.11244999999999999</v>
      </c>
      <c r="U3522" s="55">
        <f t="shared" si="561"/>
        <v>0</v>
      </c>
      <c r="V3522" s="55">
        <f t="shared" si="562"/>
        <v>0</v>
      </c>
      <c r="Y3522" s="55">
        <f t="shared" si="563"/>
        <v>0</v>
      </c>
      <c r="Z3522" s="55">
        <f t="shared" si="564"/>
        <v>0</v>
      </c>
      <c r="AA3522" s="55">
        <f t="shared" si="565"/>
        <v>9108916.2369551975</v>
      </c>
      <c r="AB3522" s="55">
        <f t="shared" si="566"/>
        <v>-9712254.5492930785</v>
      </c>
      <c r="AC3522" s="55">
        <f t="shared" si="567"/>
        <v>-603338.31233788095</v>
      </c>
      <c r="AD3522" s="55">
        <f t="shared" si="568"/>
        <v>0</v>
      </c>
      <c r="AE3522" s="14">
        <f t="shared" si="569"/>
        <v>1</v>
      </c>
      <c r="AF3522" s="14">
        <f>PRODUCT($AE$3:$AE3522)</f>
        <v>1.549318229084294</v>
      </c>
      <c r="AG3522" s="120">
        <f>(POWER(AF3522,1/COUNTA($J$3:$J3522))-1)*360/28</f>
        <v>0.10870794921864459</v>
      </c>
    </row>
    <row r="3523" spans="20:33" x14ac:dyDescent="0.25">
      <c r="T3523" s="4">
        <f t="shared" si="570"/>
        <v>0.11244999999999999</v>
      </c>
      <c r="U3523" s="55">
        <f t="shared" si="561"/>
        <v>0</v>
      </c>
      <c r="V3523" s="55">
        <f t="shared" si="562"/>
        <v>0</v>
      </c>
      <c r="Y3523" s="55">
        <f t="shared" si="563"/>
        <v>0</v>
      </c>
      <c r="Z3523" s="55">
        <f t="shared" si="564"/>
        <v>0</v>
      </c>
      <c r="AA3523" s="55">
        <f t="shared" si="565"/>
        <v>9108916.2369551975</v>
      </c>
      <c r="AB3523" s="55">
        <f t="shared" si="566"/>
        <v>-9712254.5492930785</v>
      </c>
      <c r="AC3523" s="55">
        <f t="shared" si="567"/>
        <v>-603338.31233788095</v>
      </c>
      <c r="AD3523" s="55">
        <f t="shared" si="568"/>
        <v>0</v>
      </c>
      <c r="AE3523" s="14">
        <f t="shared" si="569"/>
        <v>1</v>
      </c>
      <c r="AF3523" s="14">
        <f>PRODUCT($AE$3:$AE3523)</f>
        <v>1.549318229084294</v>
      </c>
      <c r="AG3523" s="120">
        <f>(POWER(AF3523,1/COUNTA($J$3:$J3523))-1)*360/28</f>
        <v>0.10870794921864459</v>
      </c>
    </row>
    <row r="3524" spans="20:33" x14ac:dyDescent="0.25">
      <c r="T3524" s="4">
        <f t="shared" si="570"/>
        <v>0.11244999999999999</v>
      </c>
      <c r="U3524" s="55">
        <f t="shared" si="561"/>
        <v>0</v>
      </c>
      <c r="V3524" s="55">
        <f t="shared" si="562"/>
        <v>0</v>
      </c>
      <c r="Y3524" s="55">
        <f t="shared" si="563"/>
        <v>0</v>
      </c>
      <c r="Z3524" s="55">
        <f t="shared" si="564"/>
        <v>0</v>
      </c>
      <c r="AA3524" s="55">
        <f t="shared" si="565"/>
        <v>9108916.2369551975</v>
      </c>
      <c r="AB3524" s="55">
        <f t="shared" si="566"/>
        <v>-9712254.5492930785</v>
      </c>
      <c r="AC3524" s="55">
        <f t="shared" si="567"/>
        <v>-603338.31233788095</v>
      </c>
      <c r="AD3524" s="55">
        <f t="shared" si="568"/>
        <v>0</v>
      </c>
      <c r="AE3524" s="14">
        <f t="shared" si="569"/>
        <v>1</v>
      </c>
      <c r="AF3524" s="14">
        <f>PRODUCT($AE$3:$AE3524)</f>
        <v>1.549318229084294</v>
      </c>
      <c r="AG3524" s="120">
        <f>(POWER(AF3524,1/COUNTA($J$3:$J3524))-1)*360/28</f>
        <v>0.10870794921864459</v>
      </c>
    </row>
    <row r="3525" spans="20:33" x14ac:dyDescent="0.25">
      <c r="T3525" s="4">
        <f t="shared" si="570"/>
        <v>0.11244999999999999</v>
      </c>
      <c r="U3525" s="55">
        <f t="shared" si="561"/>
        <v>0</v>
      </c>
      <c r="V3525" s="55">
        <f t="shared" si="562"/>
        <v>0</v>
      </c>
      <c r="Y3525" s="55">
        <f t="shared" si="563"/>
        <v>0</v>
      </c>
      <c r="Z3525" s="55">
        <f t="shared" si="564"/>
        <v>0</v>
      </c>
      <c r="AA3525" s="55">
        <f t="shared" si="565"/>
        <v>9108916.2369551975</v>
      </c>
      <c r="AB3525" s="55">
        <f t="shared" si="566"/>
        <v>-9712254.5492930785</v>
      </c>
      <c r="AC3525" s="55">
        <f t="shared" si="567"/>
        <v>-603338.31233788095</v>
      </c>
      <c r="AD3525" s="55">
        <f t="shared" si="568"/>
        <v>0</v>
      </c>
      <c r="AE3525" s="14">
        <f t="shared" si="569"/>
        <v>1</v>
      </c>
      <c r="AF3525" s="14">
        <f>PRODUCT($AE$3:$AE3525)</f>
        <v>1.549318229084294</v>
      </c>
      <c r="AG3525" s="120">
        <f>(POWER(AF3525,1/COUNTA($J$3:$J3525))-1)*360/28</f>
        <v>0.10870794921864459</v>
      </c>
    </row>
    <row r="3526" spans="20:33" x14ac:dyDescent="0.25">
      <c r="T3526" s="4">
        <f t="shared" si="570"/>
        <v>0.11244999999999999</v>
      </c>
      <c r="U3526" s="55">
        <f t="shared" si="561"/>
        <v>0</v>
      </c>
      <c r="V3526" s="55">
        <f t="shared" si="562"/>
        <v>0</v>
      </c>
      <c r="Y3526" s="55">
        <f t="shared" si="563"/>
        <v>0</v>
      </c>
      <c r="Z3526" s="55">
        <f t="shared" si="564"/>
        <v>0</v>
      </c>
      <c r="AA3526" s="55">
        <f t="shared" si="565"/>
        <v>9108916.2369551975</v>
      </c>
      <c r="AB3526" s="55">
        <f t="shared" si="566"/>
        <v>-9712254.5492930785</v>
      </c>
      <c r="AC3526" s="55">
        <f t="shared" si="567"/>
        <v>-603338.31233788095</v>
      </c>
      <c r="AD3526" s="55">
        <f t="shared" si="568"/>
        <v>0</v>
      </c>
      <c r="AE3526" s="14">
        <f t="shared" si="569"/>
        <v>1</v>
      </c>
      <c r="AF3526" s="14">
        <f>PRODUCT($AE$3:$AE3526)</f>
        <v>1.549318229084294</v>
      </c>
      <c r="AG3526" s="120">
        <f>(POWER(AF3526,1/COUNTA($J$3:$J3526))-1)*360/28</f>
        <v>0.10870794921864459</v>
      </c>
    </row>
    <row r="3527" spans="20:33" x14ac:dyDescent="0.25">
      <c r="T3527" s="4">
        <f t="shared" si="570"/>
        <v>0.11244999999999999</v>
      </c>
      <c r="U3527" s="55">
        <f t="shared" si="561"/>
        <v>0</v>
      </c>
      <c r="V3527" s="55">
        <f t="shared" si="562"/>
        <v>0</v>
      </c>
      <c r="Y3527" s="55">
        <f t="shared" si="563"/>
        <v>0</v>
      </c>
      <c r="Z3527" s="55">
        <f t="shared" si="564"/>
        <v>0</v>
      </c>
      <c r="AA3527" s="55">
        <f t="shared" si="565"/>
        <v>9108916.2369551975</v>
      </c>
      <c r="AB3527" s="55">
        <f t="shared" si="566"/>
        <v>-9712254.5492930785</v>
      </c>
      <c r="AC3527" s="55">
        <f t="shared" si="567"/>
        <v>-603338.31233788095</v>
      </c>
      <c r="AD3527" s="55">
        <f t="shared" si="568"/>
        <v>0</v>
      </c>
      <c r="AE3527" s="14">
        <f t="shared" si="569"/>
        <v>1</v>
      </c>
      <c r="AF3527" s="14">
        <f>PRODUCT($AE$3:$AE3527)</f>
        <v>1.549318229084294</v>
      </c>
      <c r="AG3527" s="120">
        <f>(POWER(AF3527,1/COUNTA($J$3:$J3527))-1)*360/28</f>
        <v>0.10870794921864459</v>
      </c>
    </row>
    <row r="3528" spans="20:33" x14ac:dyDescent="0.25">
      <c r="T3528" s="4">
        <f t="shared" si="570"/>
        <v>0.11244999999999999</v>
      </c>
      <c r="U3528" s="55">
        <f t="shared" si="561"/>
        <v>0</v>
      </c>
      <c r="V3528" s="55">
        <f t="shared" si="562"/>
        <v>0</v>
      </c>
      <c r="Y3528" s="55">
        <f t="shared" si="563"/>
        <v>0</v>
      </c>
      <c r="Z3528" s="55">
        <f t="shared" si="564"/>
        <v>0</v>
      </c>
      <c r="AA3528" s="55">
        <f t="shared" si="565"/>
        <v>9108916.2369551975</v>
      </c>
      <c r="AB3528" s="55">
        <f t="shared" si="566"/>
        <v>-9712254.5492930785</v>
      </c>
      <c r="AC3528" s="55">
        <f t="shared" si="567"/>
        <v>-603338.31233788095</v>
      </c>
      <c r="AD3528" s="55">
        <f t="shared" si="568"/>
        <v>0</v>
      </c>
      <c r="AE3528" s="14">
        <f t="shared" si="569"/>
        <v>1</v>
      </c>
      <c r="AF3528" s="14">
        <f>PRODUCT($AE$3:$AE3528)</f>
        <v>1.549318229084294</v>
      </c>
      <c r="AG3528" s="120">
        <f>(POWER(AF3528,1/COUNTA($J$3:$J3528))-1)*360/28</f>
        <v>0.10870794921864459</v>
      </c>
    </row>
    <row r="3529" spans="20:33" x14ac:dyDescent="0.25">
      <c r="T3529" s="4">
        <f t="shared" si="570"/>
        <v>0.11244999999999999</v>
      </c>
      <c r="U3529" s="55">
        <f t="shared" si="561"/>
        <v>0</v>
      </c>
      <c r="V3529" s="55">
        <f t="shared" si="562"/>
        <v>0</v>
      </c>
      <c r="Y3529" s="55">
        <f t="shared" si="563"/>
        <v>0</v>
      </c>
      <c r="Z3529" s="55">
        <f t="shared" si="564"/>
        <v>0</v>
      </c>
      <c r="AA3529" s="55">
        <f t="shared" si="565"/>
        <v>9108916.2369551975</v>
      </c>
      <c r="AB3529" s="55">
        <f t="shared" si="566"/>
        <v>-9712254.5492930785</v>
      </c>
      <c r="AC3529" s="55">
        <f t="shared" si="567"/>
        <v>-603338.31233788095</v>
      </c>
      <c r="AD3529" s="55">
        <f t="shared" si="568"/>
        <v>0</v>
      </c>
      <c r="AE3529" s="14">
        <f t="shared" si="569"/>
        <v>1</v>
      </c>
      <c r="AF3529" s="14">
        <f>PRODUCT($AE$3:$AE3529)</f>
        <v>1.549318229084294</v>
      </c>
      <c r="AG3529" s="120">
        <f>(POWER(AF3529,1/COUNTA($J$3:$J3529))-1)*360/28</f>
        <v>0.10870794921864459</v>
      </c>
    </row>
    <row r="3530" spans="20:33" x14ac:dyDescent="0.25">
      <c r="T3530" s="4">
        <f t="shared" si="570"/>
        <v>0.11244999999999999</v>
      </c>
      <c r="U3530" s="55">
        <f t="shared" si="561"/>
        <v>0</v>
      </c>
      <c r="V3530" s="55">
        <f t="shared" si="562"/>
        <v>0</v>
      </c>
      <c r="Y3530" s="55">
        <f t="shared" si="563"/>
        <v>0</v>
      </c>
      <c r="Z3530" s="55">
        <f t="shared" si="564"/>
        <v>0</v>
      </c>
      <c r="AA3530" s="55">
        <f t="shared" si="565"/>
        <v>9108916.2369551975</v>
      </c>
      <c r="AB3530" s="55">
        <f t="shared" si="566"/>
        <v>-9712254.5492930785</v>
      </c>
      <c r="AC3530" s="55">
        <f t="shared" si="567"/>
        <v>-603338.31233788095</v>
      </c>
      <c r="AD3530" s="55">
        <f t="shared" si="568"/>
        <v>0</v>
      </c>
      <c r="AE3530" s="14">
        <f t="shared" si="569"/>
        <v>1</v>
      </c>
      <c r="AF3530" s="14">
        <f>PRODUCT($AE$3:$AE3530)</f>
        <v>1.549318229084294</v>
      </c>
      <c r="AG3530" s="120">
        <f>(POWER(AF3530,1/COUNTA($J$3:$J3530))-1)*360/28</f>
        <v>0.10870794921864459</v>
      </c>
    </row>
    <row r="3531" spans="20:33" x14ac:dyDescent="0.25">
      <c r="T3531" s="4">
        <f t="shared" si="570"/>
        <v>0.11244999999999999</v>
      </c>
      <c r="U3531" s="55">
        <f t="shared" si="561"/>
        <v>0</v>
      </c>
      <c r="V3531" s="55">
        <f t="shared" si="562"/>
        <v>0</v>
      </c>
      <c r="Y3531" s="55">
        <f t="shared" si="563"/>
        <v>0</v>
      </c>
      <c r="Z3531" s="55">
        <f t="shared" si="564"/>
        <v>0</v>
      </c>
      <c r="AA3531" s="55">
        <f t="shared" si="565"/>
        <v>9108916.2369551975</v>
      </c>
      <c r="AB3531" s="55">
        <f t="shared" si="566"/>
        <v>-9712254.5492930785</v>
      </c>
      <c r="AC3531" s="55">
        <f t="shared" si="567"/>
        <v>-603338.31233788095</v>
      </c>
      <c r="AD3531" s="55">
        <f t="shared" si="568"/>
        <v>0</v>
      </c>
      <c r="AE3531" s="14">
        <f t="shared" si="569"/>
        <v>1</v>
      </c>
      <c r="AF3531" s="14">
        <f>PRODUCT($AE$3:$AE3531)</f>
        <v>1.549318229084294</v>
      </c>
      <c r="AG3531" s="120">
        <f>(POWER(AF3531,1/COUNTA($J$3:$J3531))-1)*360/28</f>
        <v>0.10870794921864459</v>
      </c>
    </row>
    <row r="3532" spans="20:33" x14ac:dyDescent="0.25">
      <c r="T3532" s="4">
        <f t="shared" si="570"/>
        <v>0.11244999999999999</v>
      </c>
      <c r="U3532" s="55">
        <f t="shared" si="561"/>
        <v>0</v>
      </c>
      <c r="V3532" s="55">
        <f t="shared" si="562"/>
        <v>0</v>
      </c>
      <c r="Y3532" s="55">
        <f t="shared" si="563"/>
        <v>0</v>
      </c>
      <c r="Z3532" s="55">
        <f t="shared" si="564"/>
        <v>0</v>
      </c>
      <c r="AA3532" s="55">
        <f t="shared" si="565"/>
        <v>9108916.2369551975</v>
      </c>
      <c r="AB3532" s="55">
        <f t="shared" si="566"/>
        <v>-9712254.5492930785</v>
      </c>
      <c r="AC3532" s="55">
        <f t="shared" si="567"/>
        <v>-603338.31233788095</v>
      </c>
      <c r="AD3532" s="55">
        <f t="shared" si="568"/>
        <v>0</v>
      </c>
      <c r="AE3532" s="14">
        <f t="shared" si="569"/>
        <v>1</v>
      </c>
      <c r="AF3532" s="14">
        <f>PRODUCT($AE$3:$AE3532)</f>
        <v>1.549318229084294</v>
      </c>
      <c r="AG3532" s="120">
        <f>(POWER(AF3532,1/COUNTA($J$3:$J3532))-1)*360/28</f>
        <v>0.10870794921864459</v>
      </c>
    </row>
    <row r="3533" spans="20:33" x14ac:dyDescent="0.25">
      <c r="T3533" s="4">
        <f t="shared" si="570"/>
        <v>0.11244999999999999</v>
      </c>
      <c r="U3533" s="55">
        <f t="shared" si="561"/>
        <v>0</v>
      </c>
      <c r="V3533" s="55">
        <f t="shared" si="562"/>
        <v>0</v>
      </c>
      <c r="Y3533" s="55">
        <f t="shared" si="563"/>
        <v>0</v>
      </c>
      <c r="Z3533" s="55">
        <f t="shared" si="564"/>
        <v>0</v>
      </c>
      <c r="AA3533" s="55">
        <f t="shared" si="565"/>
        <v>9108916.2369551975</v>
      </c>
      <c r="AB3533" s="55">
        <f t="shared" si="566"/>
        <v>-9712254.5492930785</v>
      </c>
      <c r="AC3533" s="55">
        <f t="shared" si="567"/>
        <v>-603338.31233788095</v>
      </c>
      <c r="AD3533" s="55">
        <f t="shared" si="568"/>
        <v>0</v>
      </c>
      <c r="AE3533" s="14">
        <f t="shared" si="569"/>
        <v>1</v>
      </c>
      <c r="AF3533" s="14">
        <f>PRODUCT($AE$3:$AE3533)</f>
        <v>1.549318229084294</v>
      </c>
      <c r="AG3533" s="120">
        <f>(POWER(AF3533,1/COUNTA($J$3:$J3533))-1)*360/28</f>
        <v>0.10870794921864459</v>
      </c>
    </row>
    <row r="3534" spans="20:33" x14ac:dyDescent="0.25">
      <c r="T3534" s="4">
        <f t="shared" si="570"/>
        <v>0.11244999999999999</v>
      </c>
      <c r="U3534" s="55">
        <f t="shared" si="561"/>
        <v>0</v>
      </c>
      <c r="V3534" s="55">
        <f t="shared" si="562"/>
        <v>0</v>
      </c>
      <c r="Y3534" s="55">
        <f t="shared" si="563"/>
        <v>0</v>
      </c>
      <c r="Z3534" s="55">
        <f t="shared" si="564"/>
        <v>0</v>
      </c>
      <c r="AA3534" s="55">
        <f t="shared" si="565"/>
        <v>9108916.2369551975</v>
      </c>
      <c r="AB3534" s="55">
        <f t="shared" si="566"/>
        <v>-9712254.5492930785</v>
      </c>
      <c r="AC3534" s="55">
        <f t="shared" si="567"/>
        <v>-603338.31233788095</v>
      </c>
      <c r="AD3534" s="55">
        <f t="shared" si="568"/>
        <v>0</v>
      </c>
      <c r="AE3534" s="14">
        <f t="shared" si="569"/>
        <v>1</v>
      </c>
      <c r="AF3534" s="14">
        <f>PRODUCT($AE$3:$AE3534)</f>
        <v>1.549318229084294</v>
      </c>
      <c r="AG3534" s="120">
        <f>(POWER(AF3534,1/COUNTA($J$3:$J3534))-1)*360/28</f>
        <v>0.10870794921864459</v>
      </c>
    </row>
    <row r="3535" spans="20:33" x14ac:dyDescent="0.25">
      <c r="T3535" s="4">
        <f t="shared" si="570"/>
        <v>0.11244999999999999</v>
      </c>
      <c r="U3535" s="55">
        <f t="shared" si="561"/>
        <v>0</v>
      </c>
      <c r="V3535" s="55">
        <f t="shared" si="562"/>
        <v>0</v>
      </c>
      <c r="Y3535" s="55">
        <f t="shared" si="563"/>
        <v>0</v>
      </c>
      <c r="Z3535" s="55">
        <f t="shared" si="564"/>
        <v>0</v>
      </c>
      <c r="AA3535" s="55">
        <f t="shared" si="565"/>
        <v>9108916.2369551975</v>
      </c>
      <c r="AB3535" s="55">
        <f t="shared" si="566"/>
        <v>-9712254.5492930785</v>
      </c>
      <c r="AC3535" s="55">
        <f t="shared" si="567"/>
        <v>-603338.31233788095</v>
      </c>
      <c r="AD3535" s="55">
        <f t="shared" si="568"/>
        <v>0</v>
      </c>
      <c r="AE3535" s="14">
        <f t="shared" si="569"/>
        <v>1</v>
      </c>
      <c r="AF3535" s="14">
        <f>PRODUCT($AE$3:$AE3535)</f>
        <v>1.549318229084294</v>
      </c>
      <c r="AG3535" s="120">
        <f>(POWER(AF3535,1/COUNTA($J$3:$J3535))-1)*360/28</f>
        <v>0.10870794921864459</v>
      </c>
    </row>
    <row r="3536" spans="20:33" x14ac:dyDescent="0.25">
      <c r="T3536" s="4">
        <f t="shared" si="570"/>
        <v>0.11244999999999999</v>
      </c>
      <c r="U3536" s="55">
        <f t="shared" si="561"/>
        <v>0</v>
      </c>
      <c r="V3536" s="55">
        <f t="shared" si="562"/>
        <v>0</v>
      </c>
      <c r="Y3536" s="55">
        <f t="shared" si="563"/>
        <v>0</v>
      </c>
      <c r="Z3536" s="55">
        <f t="shared" si="564"/>
        <v>0</v>
      </c>
      <c r="AA3536" s="55">
        <f t="shared" si="565"/>
        <v>9108916.2369551975</v>
      </c>
      <c r="AB3536" s="55">
        <f t="shared" si="566"/>
        <v>-9712254.5492930785</v>
      </c>
      <c r="AC3536" s="55">
        <f t="shared" si="567"/>
        <v>-603338.31233788095</v>
      </c>
      <c r="AD3536" s="55">
        <f t="shared" si="568"/>
        <v>0</v>
      </c>
      <c r="AE3536" s="14">
        <f t="shared" si="569"/>
        <v>1</v>
      </c>
      <c r="AF3536" s="14">
        <f>PRODUCT($AE$3:$AE3536)</f>
        <v>1.549318229084294</v>
      </c>
      <c r="AG3536" s="120">
        <f>(POWER(AF3536,1/COUNTA($J$3:$J3536))-1)*360/28</f>
        <v>0.10870794921864459</v>
      </c>
    </row>
    <row r="3537" spans="20:33" x14ac:dyDescent="0.25">
      <c r="T3537" s="4">
        <f t="shared" si="570"/>
        <v>0.11244999999999999</v>
      </c>
      <c r="U3537" s="55">
        <f t="shared" si="561"/>
        <v>0</v>
      </c>
      <c r="V3537" s="55">
        <f t="shared" si="562"/>
        <v>0</v>
      </c>
      <c r="Y3537" s="55">
        <f t="shared" si="563"/>
        <v>0</v>
      </c>
      <c r="Z3537" s="55">
        <f t="shared" si="564"/>
        <v>0</v>
      </c>
      <c r="AA3537" s="55">
        <f t="shared" si="565"/>
        <v>9108916.2369551975</v>
      </c>
      <c r="AB3537" s="55">
        <f t="shared" si="566"/>
        <v>-9712254.5492930785</v>
      </c>
      <c r="AC3537" s="55">
        <f t="shared" si="567"/>
        <v>-603338.31233788095</v>
      </c>
      <c r="AD3537" s="55">
        <f t="shared" si="568"/>
        <v>0</v>
      </c>
      <c r="AE3537" s="14">
        <f t="shared" si="569"/>
        <v>1</v>
      </c>
      <c r="AF3537" s="14">
        <f>PRODUCT($AE$3:$AE3537)</f>
        <v>1.549318229084294</v>
      </c>
      <c r="AG3537" s="120">
        <f>(POWER(AF3537,1/COUNTA($J$3:$J3537))-1)*360/28</f>
        <v>0.10870794921864459</v>
      </c>
    </row>
    <row r="3538" spans="20:33" x14ac:dyDescent="0.25">
      <c r="T3538" s="4">
        <f t="shared" si="570"/>
        <v>0.11244999999999999</v>
      </c>
      <c r="U3538" s="55">
        <f t="shared" si="561"/>
        <v>0</v>
      </c>
      <c r="V3538" s="55">
        <f t="shared" si="562"/>
        <v>0</v>
      </c>
      <c r="Y3538" s="55">
        <f t="shared" si="563"/>
        <v>0</v>
      </c>
      <c r="Z3538" s="55">
        <f t="shared" si="564"/>
        <v>0</v>
      </c>
      <c r="AA3538" s="55">
        <f t="shared" si="565"/>
        <v>9108916.2369551975</v>
      </c>
      <c r="AB3538" s="55">
        <f t="shared" si="566"/>
        <v>-9712254.5492930785</v>
      </c>
      <c r="AC3538" s="55">
        <f t="shared" si="567"/>
        <v>-603338.31233788095</v>
      </c>
      <c r="AD3538" s="55">
        <f t="shared" si="568"/>
        <v>0</v>
      </c>
      <c r="AE3538" s="14">
        <f t="shared" si="569"/>
        <v>1</v>
      </c>
      <c r="AF3538" s="14">
        <f>PRODUCT($AE$3:$AE3538)</f>
        <v>1.549318229084294</v>
      </c>
      <c r="AG3538" s="120">
        <f>(POWER(AF3538,1/COUNTA($J$3:$J3538))-1)*360/28</f>
        <v>0.10870794921864459</v>
      </c>
    </row>
    <row r="3539" spans="20:33" x14ac:dyDescent="0.25">
      <c r="T3539" s="4">
        <f t="shared" si="570"/>
        <v>0.11244999999999999</v>
      </c>
      <c r="U3539" s="55">
        <f t="shared" si="561"/>
        <v>0</v>
      </c>
      <c r="V3539" s="55">
        <f t="shared" si="562"/>
        <v>0</v>
      </c>
      <c r="Y3539" s="55">
        <f t="shared" si="563"/>
        <v>0</v>
      </c>
      <c r="Z3539" s="55">
        <f t="shared" si="564"/>
        <v>0</v>
      </c>
      <c r="AA3539" s="55">
        <f t="shared" si="565"/>
        <v>9108916.2369551975</v>
      </c>
      <c r="AB3539" s="55">
        <f t="shared" si="566"/>
        <v>-9712254.5492930785</v>
      </c>
      <c r="AC3539" s="55">
        <f t="shared" si="567"/>
        <v>-603338.31233788095</v>
      </c>
      <c r="AD3539" s="55">
        <f t="shared" si="568"/>
        <v>0</v>
      </c>
      <c r="AE3539" s="14">
        <f t="shared" si="569"/>
        <v>1</v>
      </c>
      <c r="AF3539" s="14">
        <f>PRODUCT($AE$3:$AE3539)</f>
        <v>1.549318229084294</v>
      </c>
      <c r="AG3539" s="120">
        <f>(POWER(AF3539,1/COUNTA($J$3:$J3539))-1)*360/28</f>
        <v>0.10870794921864459</v>
      </c>
    </row>
    <row r="3540" spans="20:33" x14ac:dyDescent="0.25">
      <c r="T3540" s="4">
        <f t="shared" si="570"/>
        <v>0.11244999999999999</v>
      </c>
      <c r="U3540" s="55">
        <f t="shared" si="561"/>
        <v>0</v>
      </c>
      <c r="V3540" s="55">
        <f t="shared" si="562"/>
        <v>0</v>
      </c>
      <c r="Y3540" s="55">
        <f t="shared" si="563"/>
        <v>0</v>
      </c>
      <c r="Z3540" s="55">
        <f t="shared" si="564"/>
        <v>0</v>
      </c>
      <c r="AA3540" s="55">
        <f t="shared" si="565"/>
        <v>9108916.2369551975</v>
      </c>
      <c r="AB3540" s="55">
        <f t="shared" si="566"/>
        <v>-9712254.5492930785</v>
      </c>
      <c r="AC3540" s="55">
        <f t="shared" si="567"/>
        <v>-603338.31233788095</v>
      </c>
      <c r="AD3540" s="55">
        <f t="shared" si="568"/>
        <v>0</v>
      </c>
      <c r="AE3540" s="14">
        <f t="shared" si="569"/>
        <v>1</v>
      </c>
      <c r="AF3540" s="14">
        <f>PRODUCT($AE$3:$AE3540)</f>
        <v>1.549318229084294</v>
      </c>
      <c r="AG3540" s="120">
        <f>(POWER(AF3540,1/COUNTA($J$3:$J3540))-1)*360/28</f>
        <v>0.10870794921864459</v>
      </c>
    </row>
    <row r="3541" spans="20:33" x14ac:dyDescent="0.25">
      <c r="T3541" s="4">
        <f t="shared" si="570"/>
        <v>0.11244999999999999</v>
      </c>
      <c r="U3541" s="55">
        <f t="shared" si="561"/>
        <v>0</v>
      </c>
      <c r="V3541" s="55">
        <f t="shared" si="562"/>
        <v>0</v>
      </c>
      <c r="Y3541" s="55">
        <f t="shared" si="563"/>
        <v>0</v>
      </c>
      <c r="Z3541" s="55">
        <f t="shared" si="564"/>
        <v>0</v>
      </c>
      <c r="AA3541" s="55">
        <f t="shared" si="565"/>
        <v>9108916.2369551975</v>
      </c>
      <c r="AB3541" s="55">
        <f t="shared" si="566"/>
        <v>-9712254.5492930785</v>
      </c>
      <c r="AC3541" s="55">
        <f t="shared" si="567"/>
        <v>-603338.31233788095</v>
      </c>
      <c r="AD3541" s="55">
        <f t="shared" si="568"/>
        <v>0</v>
      </c>
      <c r="AE3541" s="14">
        <f t="shared" si="569"/>
        <v>1</v>
      </c>
      <c r="AF3541" s="14">
        <f>PRODUCT($AE$3:$AE3541)</f>
        <v>1.549318229084294</v>
      </c>
      <c r="AG3541" s="120">
        <f>(POWER(AF3541,1/COUNTA($J$3:$J3541))-1)*360/28</f>
        <v>0.10870794921864459</v>
      </c>
    </row>
    <row r="3542" spans="20:33" x14ac:dyDescent="0.25">
      <c r="T3542" s="4">
        <f t="shared" si="570"/>
        <v>0.11244999999999999</v>
      </c>
      <c r="U3542" s="55">
        <f t="shared" si="561"/>
        <v>0</v>
      </c>
      <c r="V3542" s="55">
        <f t="shared" si="562"/>
        <v>0</v>
      </c>
      <c r="Y3542" s="55">
        <f t="shared" si="563"/>
        <v>0</v>
      </c>
      <c r="Z3542" s="55">
        <f t="shared" si="564"/>
        <v>0</v>
      </c>
      <c r="AA3542" s="55">
        <f t="shared" si="565"/>
        <v>9108916.2369551975</v>
      </c>
      <c r="AB3542" s="55">
        <f t="shared" si="566"/>
        <v>-9712254.5492930785</v>
      </c>
      <c r="AC3542" s="55">
        <f t="shared" si="567"/>
        <v>-603338.31233788095</v>
      </c>
      <c r="AD3542" s="55">
        <f t="shared" si="568"/>
        <v>0</v>
      </c>
      <c r="AE3542" s="14">
        <f t="shared" si="569"/>
        <v>1</v>
      </c>
      <c r="AF3542" s="14">
        <f>PRODUCT($AE$3:$AE3542)</f>
        <v>1.549318229084294</v>
      </c>
      <c r="AG3542" s="120">
        <f>(POWER(AF3542,1/COUNTA($J$3:$J3542))-1)*360/28</f>
        <v>0.10870794921864459</v>
      </c>
    </row>
    <row r="3543" spans="20:33" x14ac:dyDescent="0.25">
      <c r="T3543" s="4">
        <f t="shared" si="570"/>
        <v>0.11244999999999999</v>
      </c>
      <c r="U3543" s="55">
        <f t="shared" si="561"/>
        <v>0</v>
      </c>
      <c r="V3543" s="55">
        <f t="shared" si="562"/>
        <v>0</v>
      </c>
      <c r="Y3543" s="55">
        <f t="shared" si="563"/>
        <v>0</v>
      </c>
      <c r="Z3543" s="55">
        <f t="shared" si="564"/>
        <v>0</v>
      </c>
      <c r="AA3543" s="55">
        <f t="shared" si="565"/>
        <v>9108916.2369551975</v>
      </c>
      <c r="AB3543" s="55">
        <f t="shared" si="566"/>
        <v>-9712254.5492930785</v>
      </c>
      <c r="AC3543" s="55">
        <f t="shared" si="567"/>
        <v>-603338.31233788095</v>
      </c>
      <c r="AD3543" s="55">
        <f t="shared" si="568"/>
        <v>0</v>
      </c>
      <c r="AE3543" s="14">
        <f t="shared" si="569"/>
        <v>1</v>
      </c>
      <c r="AF3543" s="14">
        <f>PRODUCT($AE$3:$AE3543)</f>
        <v>1.549318229084294</v>
      </c>
      <c r="AG3543" s="120">
        <f>(POWER(AF3543,1/COUNTA($J$3:$J3543))-1)*360/28</f>
        <v>0.10870794921864459</v>
      </c>
    </row>
    <row r="3544" spans="20:33" x14ac:dyDescent="0.25">
      <c r="T3544" s="4">
        <f t="shared" si="570"/>
        <v>0.11244999999999999</v>
      </c>
      <c r="U3544" s="55">
        <f t="shared" si="561"/>
        <v>0</v>
      </c>
      <c r="V3544" s="55">
        <f t="shared" si="562"/>
        <v>0</v>
      </c>
      <c r="Y3544" s="55">
        <f t="shared" si="563"/>
        <v>0</v>
      </c>
      <c r="Z3544" s="55">
        <f t="shared" si="564"/>
        <v>0</v>
      </c>
      <c r="AA3544" s="55">
        <f t="shared" si="565"/>
        <v>9108916.2369551975</v>
      </c>
      <c r="AB3544" s="55">
        <f t="shared" si="566"/>
        <v>-9712254.5492930785</v>
      </c>
      <c r="AC3544" s="55">
        <f t="shared" si="567"/>
        <v>-603338.31233788095</v>
      </c>
      <c r="AD3544" s="55">
        <f t="shared" si="568"/>
        <v>0</v>
      </c>
      <c r="AE3544" s="14">
        <f t="shared" si="569"/>
        <v>1</v>
      </c>
      <c r="AF3544" s="14">
        <f>PRODUCT($AE$3:$AE3544)</f>
        <v>1.549318229084294</v>
      </c>
      <c r="AG3544" s="120">
        <f>(POWER(AF3544,1/COUNTA($J$3:$J3544))-1)*360/28</f>
        <v>0.10870794921864459</v>
      </c>
    </row>
    <row r="3545" spans="20:33" x14ac:dyDescent="0.25">
      <c r="T3545" s="4">
        <f t="shared" si="570"/>
        <v>0.11244999999999999</v>
      </c>
      <c r="U3545" s="55">
        <f t="shared" si="561"/>
        <v>0</v>
      </c>
      <c r="V3545" s="55">
        <f t="shared" si="562"/>
        <v>0</v>
      </c>
      <c r="Y3545" s="55">
        <f t="shared" si="563"/>
        <v>0</v>
      </c>
      <c r="Z3545" s="55">
        <f t="shared" si="564"/>
        <v>0</v>
      </c>
      <c r="AA3545" s="55">
        <f t="shared" si="565"/>
        <v>9108916.2369551975</v>
      </c>
      <c r="AB3545" s="55">
        <f t="shared" si="566"/>
        <v>-9712254.5492930785</v>
      </c>
      <c r="AC3545" s="55">
        <f t="shared" si="567"/>
        <v>-603338.31233788095</v>
      </c>
      <c r="AD3545" s="55">
        <f t="shared" si="568"/>
        <v>0</v>
      </c>
      <c r="AE3545" s="14">
        <f t="shared" si="569"/>
        <v>1</v>
      </c>
      <c r="AF3545" s="14">
        <f>PRODUCT($AE$3:$AE3545)</f>
        <v>1.549318229084294</v>
      </c>
      <c r="AG3545" s="120">
        <f>(POWER(AF3545,1/COUNTA($J$3:$J3545))-1)*360/28</f>
        <v>0.10870794921864459</v>
      </c>
    </row>
    <row r="3546" spans="20:33" x14ac:dyDescent="0.25">
      <c r="T3546" s="4">
        <f t="shared" si="570"/>
        <v>0.11244999999999999</v>
      </c>
      <c r="U3546" s="55">
        <f t="shared" si="561"/>
        <v>0</v>
      </c>
      <c r="V3546" s="55">
        <f t="shared" si="562"/>
        <v>0</v>
      </c>
      <c r="Y3546" s="55">
        <f t="shared" si="563"/>
        <v>0</v>
      </c>
      <c r="Z3546" s="55">
        <f t="shared" si="564"/>
        <v>0</v>
      </c>
      <c r="AA3546" s="55">
        <f t="shared" si="565"/>
        <v>9108916.2369551975</v>
      </c>
      <c r="AB3546" s="55">
        <f t="shared" si="566"/>
        <v>-9712254.5492930785</v>
      </c>
      <c r="AC3546" s="55">
        <f t="shared" si="567"/>
        <v>-603338.31233788095</v>
      </c>
      <c r="AD3546" s="55">
        <f t="shared" si="568"/>
        <v>0</v>
      </c>
      <c r="AE3546" s="14">
        <f t="shared" si="569"/>
        <v>1</v>
      </c>
      <c r="AF3546" s="14">
        <f>PRODUCT($AE$3:$AE3546)</f>
        <v>1.549318229084294</v>
      </c>
      <c r="AG3546" s="120">
        <f>(POWER(AF3546,1/COUNTA($J$3:$J3546))-1)*360/28</f>
        <v>0.10870794921864459</v>
      </c>
    </row>
    <row r="3547" spans="20:33" x14ac:dyDescent="0.25">
      <c r="T3547" s="4">
        <f t="shared" si="570"/>
        <v>0.11244999999999999</v>
      </c>
      <c r="U3547" s="55">
        <f t="shared" si="561"/>
        <v>0</v>
      </c>
      <c r="V3547" s="55">
        <f t="shared" si="562"/>
        <v>0</v>
      </c>
      <c r="Y3547" s="55">
        <f t="shared" si="563"/>
        <v>0</v>
      </c>
      <c r="Z3547" s="55">
        <f t="shared" si="564"/>
        <v>0</v>
      </c>
      <c r="AA3547" s="55">
        <f t="shared" si="565"/>
        <v>9108916.2369551975</v>
      </c>
      <c r="AB3547" s="55">
        <f t="shared" si="566"/>
        <v>-9712254.5492930785</v>
      </c>
      <c r="AC3547" s="55">
        <f t="shared" si="567"/>
        <v>-603338.31233788095</v>
      </c>
      <c r="AD3547" s="55">
        <f t="shared" si="568"/>
        <v>0</v>
      </c>
      <c r="AE3547" s="14">
        <f t="shared" si="569"/>
        <v>1</v>
      </c>
      <c r="AF3547" s="14">
        <f>PRODUCT($AE$3:$AE3547)</f>
        <v>1.549318229084294</v>
      </c>
      <c r="AG3547" s="120">
        <f>(POWER(AF3547,1/COUNTA($J$3:$J3547))-1)*360/28</f>
        <v>0.10870794921864459</v>
      </c>
    </row>
    <row r="3548" spans="20:33" x14ac:dyDescent="0.25">
      <c r="T3548" s="4">
        <f t="shared" si="570"/>
        <v>0.11244999999999999</v>
      </c>
      <c r="U3548" s="55">
        <f t="shared" si="561"/>
        <v>0</v>
      </c>
      <c r="V3548" s="55">
        <f t="shared" si="562"/>
        <v>0</v>
      </c>
      <c r="Y3548" s="55">
        <f t="shared" si="563"/>
        <v>0</v>
      </c>
      <c r="Z3548" s="55">
        <f t="shared" si="564"/>
        <v>0</v>
      </c>
      <c r="AA3548" s="55">
        <f t="shared" si="565"/>
        <v>9108916.2369551975</v>
      </c>
      <c r="AB3548" s="55">
        <f t="shared" si="566"/>
        <v>-9712254.5492930785</v>
      </c>
      <c r="AC3548" s="55">
        <f t="shared" si="567"/>
        <v>-603338.31233788095</v>
      </c>
      <c r="AD3548" s="55">
        <f t="shared" si="568"/>
        <v>0</v>
      </c>
      <c r="AE3548" s="14">
        <f t="shared" si="569"/>
        <v>1</v>
      </c>
      <c r="AF3548" s="14">
        <f>PRODUCT($AE$3:$AE3548)</f>
        <v>1.549318229084294</v>
      </c>
      <c r="AG3548" s="120">
        <f>(POWER(AF3548,1/COUNTA($J$3:$J3548))-1)*360/28</f>
        <v>0.10870794921864459</v>
      </c>
    </row>
    <row r="3549" spans="20:33" x14ac:dyDescent="0.25">
      <c r="T3549" s="4">
        <f t="shared" si="570"/>
        <v>0.11244999999999999</v>
      </c>
      <c r="U3549" s="55">
        <f t="shared" si="561"/>
        <v>0</v>
      </c>
      <c r="V3549" s="55">
        <f t="shared" si="562"/>
        <v>0</v>
      </c>
      <c r="Y3549" s="55">
        <f t="shared" si="563"/>
        <v>0</v>
      </c>
      <c r="Z3549" s="55">
        <f t="shared" si="564"/>
        <v>0</v>
      </c>
      <c r="AA3549" s="55">
        <f t="shared" si="565"/>
        <v>9108916.2369551975</v>
      </c>
      <c r="AB3549" s="55">
        <f t="shared" si="566"/>
        <v>-9712254.5492930785</v>
      </c>
      <c r="AC3549" s="55">
        <f t="shared" si="567"/>
        <v>-603338.31233788095</v>
      </c>
      <c r="AD3549" s="55">
        <f t="shared" si="568"/>
        <v>0</v>
      </c>
      <c r="AE3549" s="14">
        <f t="shared" si="569"/>
        <v>1</v>
      </c>
      <c r="AF3549" s="14">
        <f>PRODUCT($AE$3:$AE3549)</f>
        <v>1.549318229084294</v>
      </c>
      <c r="AG3549" s="120">
        <f>(POWER(AF3549,1/COUNTA($J$3:$J3549))-1)*360/28</f>
        <v>0.10870794921864459</v>
      </c>
    </row>
    <row r="3550" spans="20:33" x14ac:dyDescent="0.25">
      <c r="T3550" s="4">
        <f t="shared" si="570"/>
        <v>0.11244999999999999</v>
      </c>
      <c r="U3550" s="55">
        <f t="shared" si="561"/>
        <v>0</v>
      </c>
      <c r="V3550" s="55">
        <f t="shared" si="562"/>
        <v>0</v>
      </c>
      <c r="Y3550" s="55">
        <f t="shared" si="563"/>
        <v>0</v>
      </c>
      <c r="Z3550" s="55">
        <f t="shared" si="564"/>
        <v>0</v>
      </c>
      <c r="AA3550" s="55">
        <f t="shared" si="565"/>
        <v>9108916.2369551975</v>
      </c>
      <c r="AB3550" s="55">
        <f t="shared" si="566"/>
        <v>-9712254.5492930785</v>
      </c>
      <c r="AC3550" s="55">
        <f t="shared" si="567"/>
        <v>-603338.31233788095</v>
      </c>
      <c r="AD3550" s="55">
        <f t="shared" si="568"/>
        <v>0</v>
      </c>
      <c r="AE3550" s="14">
        <f t="shared" si="569"/>
        <v>1</v>
      </c>
      <c r="AF3550" s="14">
        <f>PRODUCT($AE$3:$AE3550)</f>
        <v>1.549318229084294</v>
      </c>
      <c r="AG3550" s="120">
        <f>(POWER(AF3550,1/COUNTA($J$3:$J3550))-1)*360/28</f>
        <v>0.10870794921864459</v>
      </c>
    </row>
    <row r="3551" spans="20:33" x14ac:dyDescent="0.25">
      <c r="T3551" s="4">
        <f t="shared" si="570"/>
        <v>0.11244999999999999</v>
      </c>
      <c r="U3551" s="55">
        <f t="shared" si="561"/>
        <v>0</v>
      </c>
      <c r="V3551" s="55">
        <f t="shared" si="562"/>
        <v>0</v>
      </c>
      <c r="Y3551" s="55">
        <f t="shared" si="563"/>
        <v>0</v>
      </c>
      <c r="Z3551" s="55">
        <f t="shared" si="564"/>
        <v>0</v>
      </c>
      <c r="AA3551" s="55">
        <f t="shared" si="565"/>
        <v>9108916.2369551975</v>
      </c>
      <c r="AB3551" s="55">
        <f t="shared" si="566"/>
        <v>-9712254.5492930785</v>
      </c>
      <c r="AC3551" s="55">
        <f t="shared" si="567"/>
        <v>-603338.31233788095</v>
      </c>
      <c r="AD3551" s="55">
        <f t="shared" si="568"/>
        <v>0</v>
      </c>
      <c r="AE3551" s="14">
        <f t="shared" si="569"/>
        <v>1</v>
      </c>
      <c r="AF3551" s="14">
        <f>PRODUCT($AE$3:$AE3551)</f>
        <v>1.549318229084294</v>
      </c>
      <c r="AG3551" s="120">
        <f>(POWER(AF3551,1/COUNTA($J$3:$J3551))-1)*360/28</f>
        <v>0.10870794921864459</v>
      </c>
    </row>
    <row r="3552" spans="20:33" x14ac:dyDescent="0.25">
      <c r="T3552" s="4">
        <f t="shared" si="570"/>
        <v>0.11244999999999999</v>
      </c>
      <c r="U3552" s="55">
        <f t="shared" si="561"/>
        <v>0</v>
      </c>
      <c r="V3552" s="55">
        <f t="shared" si="562"/>
        <v>0</v>
      </c>
      <c r="Y3552" s="55">
        <f t="shared" si="563"/>
        <v>0</v>
      </c>
      <c r="Z3552" s="55">
        <f t="shared" si="564"/>
        <v>0</v>
      </c>
      <c r="AA3552" s="55">
        <f t="shared" si="565"/>
        <v>9108916.2369551975</v>
      </c>
      <c r="AB3552" s="55">
        <f t="shared" si="566"/>
        <v>-9712254.5492930785</v>
      </c>
      <c r="AC3552" s="55">
        <f t="shared" si="567"/>
        <v>-603338.31233788095</v>
      </c>
      <c r="AD3552" s="55">
        <f t="shared" si="568"/>
        <v>0</v>
      </c>
      <c r="AE3552" s="14">
        <f t="shared" si="569"/>
        <v>1</v>
      </c>
      <c r="AF3552" s="14">
        <f>PRODUCT($AE$3:$AE3552)</f>
        <v>1.549318229084294</v>
      </c>
      <c r="AG3552" s="120">
        <f>(POWER(AF3552,1/COUNTA($J$3:$J3552))-1)*360/28</f>
        <v>0.10870794921864459</v>
      </c>
    </row>
    <row r="3553" spans="20:33" x14ac:dyDescent="0.25">
      <c r="T3553" s="4">
        <f t="shared" si="570"/>
        <v>0.11244999999999999</v>
      </c>
      <c r="U3553" s="55">
        <f t="shared" si="561"/>
        <v>0</v>
      </c>
      <c r="V3553" s="55">
        <f t="shared" si="562"/>
        <v>0</v>
      </c>
      <c r="Y3553" s="55">
        <f t="shared" si="563"/>
        <v>0</v>
      </c>
      <c r="Z3553" s="55">
        <f t="shared" si="564"/>
        <v>0</v>
      </c>
      <c r="AA3553" s="55">
        <f t="shared" si="565"/>
        <v>9108916.2369551975</v>
      </c>
      <c r="AB3553" s="55">
        <f t="shared" si="566"/>
        <v>-9712254.5492930785</v>
      </c>
      <c r="AC3553" s="55">
        <f t="shared" si="567"/>
        <v>-603338.31233788095</v>
      </c>
      <c r="AD3553" s="55">
        <f t="shared" si="568"/>
        <v>0</v>
      </c>
      <c r="AE3553" s="14">
        <f t="shared" si="569"/>
        <v>1</v>
      </c>
      <c r="AF3553" s="14">
        <f>PRODUCT($AE$3:$AE3553)</f>
        <v>1.549318229084294</v>
      </c>
      <c r="AG3553" s="120">
        <f>(POWER(AF3553,1/COUNTA($J$3:$J3553))-1)*360/28</f>
        <v>0.10870794921864459</v>
      </c>
    </row>
    <row r="3554" spans="20:33" x14ac:dyDescent="0.25">
      <c r="T3554" s="4">
        <f t="shared" si="570"/>
        <v>0.11244999999999999</v>
      </c>
      <c r="U3554" s="55">
        <f t="shared" ref="U3554:U3617" si="571">(-1*S3554)*T3554*Q3554/360</f>
        <v>0</v>
      </c>
      <c r="V3554" s="55">
        <f t="shared" ref="V3554:V3617" si="572">+N3554+U3554</f>
        <v>0</v>
      </c>
      <c r="Y3554" s="55">
        <f t="shared" ref="Y3554:Y3617" si="573">+P3554*X3554</f>
        <v>0</v>
      </c>
      <c r="Z3554" s="55">
        <f t="shared" ref="Z3554:Z3617" si="574">+S3554*$Z$2*$Q3554/360</f>
        <v>0</v>
      </c>
      <c r="AA3554" s="55">
        <f t="shared" ref="AA3554:AA3617" si="575">+AA3553*(1+$Z$2*$Q3554/360)+Z3554</f>
        <v>9108916.2369551975</v>
      </c>
      <c r="AB3554" s="55">
        <f t="shared" ref="AB3554:AB3617" si="576">+AB3553*(1+$W3554*$Q3554/360)+O3554</f>
        <v>-9712254.5492930785</v>
      </c>
      <c r="AC3554" s="55">
        <f t="shared" ref="AC3554:AC3617" si="577">+AA3554+AB3554</f>
        <v>-603338.31233788095</v>
      </c>
      <c r="AD3554" s="55">
        <f t="shared" ref="AD3554:AD3617" si="578">+AC3554*X3554</f>
        <v>0</v>
      </c>
      <c r="AE3554" s="14">
        <f t="shared" ref="AE3554:AE3617" si="579">+(1+W3554*Q3554/360)</f>
        <v>1</v>
      </c>
      <c r="AF3554" s="14">
        <f>PRODUCT($AE$3:$AE3554)</f>
        <v>1.549318229084294</v>
      </c>
      <c r="AG3554" s="120">
        <f>(POWER(AF3554,1/COUNTA($J$3:$J3554))-1)*360/28</f>
        <v>0.10870794921864459</v>
      </c>
    </row>
    <row r="3555" spans="20:33" x14ac:dyDescent="0.25">
      <c r="T3555" s="4">
        <f t="shared" si="570"/>
        <v>0.11244999999999999</v>
      </c>
      <c r="U3555" s="55">
        <f t="shared" si="571"/>
        <v>0</v>
      </c>
      <c r="V3555" s="55">
        <f t="shared" si="572"/>
        <v>0</v>
      </c>
      <c r="Y3555" s="55">
        <f t="shared" si="573"/>
        <v>0</v>
      </c>
      <c r="Z3555" s="55">
        <f t="shared" si="574"/>
        <v>0</v>
      </c>
      <c r="AA3555" s="55">
        <f t="shared" si="575"/>
        <v>9108916.2369551975</v>
      </c>
      <c r="AB3555" s="55">
        <f t="shared" si="576"/>
        <v>-9712254.5492930785</v>
      </c>
      <c r="AC3555" s="55">
        <f t="shared" si="577"/>
        <v>-603338.31233788095</v>
      </c>
      <c r="AD3555" s="55">
        <f t="shared" si="578"/>
        <v>0</v>
      </c>
      <c r="AE3555" s="14">
        <f t="shared" si="579"/>
        <v>1</v>
      </c>
      <c r="AF3555" s="14">
        <f>PRODUCT($AE$3:$AE3555)</f>
        <v>1.549318229084294</v>
      </c>
      <c r="AG3555" s="120">
        <f>(POWER(AF3555,1/COUNTA($J$3:$J3555))-1)*360/28</f>
        <v>0.10870794921864459</v>
      </c>
    </row>
    <row r="3556" spans="20:33" x14ac:dyDescent="0.25">
      <c r="T3556" s="4">
        <f t="shared" si="570"/>
        <v>0.11244999999999999</v>
      </c>
      <c r="U3556" s="55">
        <f t="shared" si="571"/>
        <v>0</v>
      </c>
      <c r="V3556" s="55">
        <f t="shared" si="572"/>
        <v>0</v>
      </c>
      <c r="Y3556" s="55">
        <f t="shared" si="573"/>
        <v>0</v>
      </c>
      <c r="Z3556" s="55">
        <f t="shared" si="574"/>
        <v>0</v>
      </c>
      <c r="AA3556" s="55">
        <f t="shared" si="575"/>
        <v>9108916.2369551975</v>
      </c>
      <c r="AB3556" s="55">
        <f t="shared" si="576"/>
        <v>-9712254.5492930785</v>
      </c>
      <c r="AC3556" s="55">
        <f t="shared" si="577"/>
        <v>-603338.31233788095</v>
      </c>
      <c r="AD3556" s="55">
        <f t="shared" si="578"/>
        <v>0</v>
      </c>
      <c r="AE3556" s="14">
        <f t="shared" si="579"/>
        <v>1</v>
      </c>
      <c r="AF3556" s="14">
        <f>PRODUCT($AE$3:$AE3556)</f>
        <v>1.549318229084294</v>
      </c>
      <c r="AG3556" s="120">
        <f>(POWER(AF3556,1/COUNTA($J$3:$J3556))-1)*360/28</f>
        <v>0.10870794921864459</v>
      </c>
    </row>
    <row r="3557" spans="20:33" x14ac:dyDescent="0.25">
      <c r="T3557" s="4">
        <f t="shared" si="570"/>
        <v>0.11244999999999999</v>
      </c>
      <c r="U3557" s="55">
        <f t="shared" si="571"/>
        <v>0</v>
      </c>
      <c r="V3557" s="55">
        <f t="shared" si="572"/>
        <v>0</v>
      </c>
      <c r="Y3557" s="55">
        <f t="shared" si="573"/>
        <v>0</v>
      </c>
      <c r="Z3557" s="55">
        <f t="shared" si="574"/>
        <v>0</v>
      </c>
      <c r="AA3557" s="55">
        <f t="shared" si="575"/>
        <v>9108916.2369551975</v>
      </c>
      <c r="AB3557" s="55">
        <f t="shared" si="576"/>
        <v>-9712254.5492930785</v>
      </c>
      <c r="AC3557" s="55">
        <f t="shared" si="577"/>
        <v>-603338.31233788095</v>
      </c>
      <c r="AD3557" s="55">
        <f t="shared" si="578"/>
        <v>0</v>
      </c>
      <c r="AE3557" s="14">
        <f t="shared" si="579"/>
        <v>1</v>
      </c>
      <c r="AF3557" s="14">
        <f>PRODUCT($AE$3:$AE3557)</f>
        <v>1.549318229084294</v>
      </c>
      <c r="AG3557" s="120">
        <f>(POWER(AF3557,1/COUNTA($J$3:$J3557))-1)*360/28</f>
        <v>0.10870794921864459</v>
      </c>
    </row>
    <row r="3558" spans="20:33" x14ac:dyDescent="0.25">
      <c r="T3558" s="4">
        <f t="shared" si="570"/>
        <v>0.11244999999999999</v>
      </c>
      <c r="U3558" s="55">
        <f t="shared" si="571"/>
        <v>0</v>
      </c>
      <c r="V3558" s="55">
        <f t="shared" si="572"/>
        <v>0</v>
      </c>
      <c r="Y3558" s="55">
        <f t="shared" si="573"/>
        <v>0</v>
      </c>
      <c r="Z3558" s="55">
        <f t="shared" si="574"/>
        <v>0</v>
      </c>
      <c r="AA3558" s="55">
        <f t="shared" si="575"/>
        <v>9108916.2369551975</v>
      </c>
      <c r="AB3558" s="55">
        <f t="shared" si="576"/>
        <v>-9712254.5492930785</v>
      </c>
      <c r="AC3558" s="55">
        <f t="shared" si="577"/>
        <v>-603338.31233788095</v>
      </c>
      <c r="AD3558" s="55">
        <f t="shared" si="578"/>
        <v>0</v>
      </c>
      <c r="AE3558" s="14">
        <f t="shared" si="579"/>
        <v>1</v>
      </c>
      <c r="AF3558" s="14">
        <f>PRODUCT($AE$3:$AE3558)</f>
        <v>1.549318229084294</v>
      </c>
      <c r="AG3558" s="120">
        <f>(POWER(AF3558,1/COUNTA($J$3:$J3558))-1)*360/28</f>
        <v>0.10870794921864459</v>
      </c>
    </row>
    <row r="3559" spans="20:33" x14ac:dyDescent="0.25">
      <c r="T3559" s="4">
        <f t="shared" si="570"/>
        <v>0.11244999999999999</v>
      </c>
      <c r="U3559" s="55">
        <f t="shared" si="571"/>
        <v>0</v>
      </c>
      <c r="V3559" s="55">
        <f t="shared" si="572"/>
        <v>0</v>
      </c>
      <c r="Y3559" s="55">
        <f t="shared" si="573"/>
        <v>0</v>
      </c>
      <c r="Z3559" s="55">
        <f t="shared" si="574"/>
        <v>0</v>
      </c>
      <c r="AA3559" s="55">
        <f t="shared" si="575"/>
        <v>9108916.2369551975</v>
      </c>
      <c r="AB3559" s="55">
        <f t="shared" si="576"/>
        <v>-9712254.5492930785</v>
      </c>
      <c r="AC3559" s="55">
        <f t="shared" si="577"/>
        <v>-603338.31233788095</v>
      </c>
      <c r="AD3559" s="55">
        <f t="shared" si="578"/>
        <v>0</v>
      </c>
      <c r="AE3559" s="14">
        <f t="shared" si="579"/>
        <v>1</v>
      </c>
      <c r="AF3559" s="14">
        <f>PRODUCT($AE$3:$AE3559)</f>
        <v>1.549318229084294</v>
      </c>
      <c r="AG3559" s="120">
        <f>(POWER(AF3559,1/COUNTA($J$3:$J3559))-1)*360/28</f>
        <v>0.10870794921864459</v>
      </c>
    </row>
    <row r="3560" spans="20:33" x14ac:dyDescent="0.25">
      <c r="T3560" s="4">
        <f t="shared" si="570"/>
        <v>0.11244999999999999</v>
      </c>
      <c r="U3560" s="55">
        <f t="shared" si="571"/>
        <v>0</v>
      </c>
      <c r="V3560" s="55">
        <f t="shared" si="572"/>
        <v>0</v>
      </c>
      <c r="Y3560" s="55">
        <f t="shared" si="573"/>
        <v>0</v>
      </c>
      <c r="Z3560" s="55">
        <f t="shared" si="574"/>
        <v>0</v>
      </c>
      <c r="AA3560" s="55">
        <f t="shared" si="575"/>
        <v>9108916.2369551975</v>
      </c>
      <c r="AB3560" s="55">
        <f t="shared" si="576"/>
        <v>-9712254.5492930785</v>
      </c>
      <c r="AC3560" s="55">
        <f t="shared" si="577"/>
        <v>-603338.31233788095</v>
      </c>
      <c r="AD3560" s="55">
        <f t="shared" si="578"/>
        <v>0</v>
      </c>
      <c r="AE3560" s="14">
        <f t="shared" si="579"/>
        <v>1</v>
      </c>
      <c r="AF3560" s="14">
        <f>PRODUCT($AE$3:$AE3560)</f>
        <v>1.549318229084294</v>
      </c>
      <c r="AG3560" s="120">
        <f>(POWER(AF3560,1/COUNTA($J$3:$J3560))-1)*360/28</f>
        <v>0.10870794921864459</v>
      </c>
    </row>
    <row r="3561" spans="20:33" x14ac:dyDescent="0.25">
      <c r="T3561" s="4">
        <f t="shared" si="570"/>
        <v>0.11244999999999999</v>
      </c>
      <c r="U3561" s="55">
        <f t="shared" si="571"/>
        <v>0</v>
      </c>
      <c r="V3561" s="55">
        <f t="shared" si="572"/>
        <v>0</v>
      </c>
      <c r="Y3561" s="55">
        <f t="shared" si="573"/>
        <v>0</v>
      </c>
      <c r="Z3561" s="55">
        <f t="shared" si="574"/>
        <v>0</v>
      </c>
      <c r="AA3561" s="55">
        <f t="shared" si="575"/>
        <v>9108916.2369551975</v>
      </c>
      <c r="AB3561" s="55">
        <f t="shared" si="576"/>
        <v>-9712254.5492930785</v>
      </c>
      <c r="AC3561" s="55">
        <f t="shared" si="577"/>
        <v>-603338.31233788095</v>
      </c>
      <c r="AD3561" s="55">
        <f t="shared" si="578"/>
        <v>0</v>
      </c>
      <c r="AE3561" s="14">
        <f t="shared" si="579"/>
        <v>1</v>
      </c>
      <c r="AF3561" s="14">
        <f>PRODUCT($AE$3:$AE3561)</f>
        <v>1.549318229084294</v>
      </c>
      <c r="AG3561" s="120">
        <f>(POWER(AF3561,1/COUNTA($J$3:$J3561))-1)*360/28</f>
        <v>0.10870794921864459</v>
      </c>
    </row>
    <row r="3562" spans="20:33" x14ac:dyDescent="0.25">
      <c r="T3562" s="4">
        <f t="shared" si="570"/>
        <v>0.11244999999999999</v>
      </c>
      <c r="U3562" s="55">
        <f t="shared" si="571"/>
        <v>0</v>
      </c>
      <c r="V3562" s="55">
        <f t="shared" si="572"/>
        <v>0</v>
      </c>
      <c r="Y3562" s="55">
        <f t="shared" si="573"/>
        <v>0</v>
      </c>
      <c r="Z3562" s="55">
        <f t="shared" si="574"/>
        <v>0</v>
      </c>
      <c r="AA3562" s="55">
        <f t="shared" si="575"/>
        <v>9108916.2369551975</v>
      </c>
      <c r="AB3562" s="55">
        <f t="shared" si="576"/>
        <v>-9712254.5492930785</v>
      </c>
      <c r="AC3562" s="55">
        <f t="shared" si="577"/>
        <v>-603338.31233788095</v>
      </c>
      <c r="AD3562" s="55">
        <f t="shared" si="578"/>
        <v>0</v>
      </c>
      <c r="AE3562" s="14">
        <f t="shared" si="579"/>
        <v>1</v>
      </c>
      <c r="AF3562" s="14">
        <f>PRODUCT($AE$3:$AE3562)</f>
        <v>1.549318229084294</v>
      </c>
      <c r="AG3562" s="120">
        <f>(POWER(AF3562,1/COUNTA($J$3:$J3562))-1)*360/28</f>
        <v>0.10870794921864459</v>
      </c>
    </row>
    <row r="3563" spans="20:33" x14ac:dyDescent="0.25">
      <c r="T3563" s="4">
        <f t="shared" si="570"/>
        <v>0.11244999999999999</v>
      </c>
      <c r="U3563" s="55">
        <f t="shared" si="571"/>
        <v>0</v>
      </c>
      <c r="V3563" s="55">
        <f t="shared" si="572"/>
        <v>0</v>
      </c>
      <c r="Y3563" s="55">
        <f t="shared" si="573"/>
        <v>0</v>
      </c>
      <c r="Z3563" s="55">
        <f t="shared" si="574"/>
        <v>0</v>
      </c>
      <c r="AA3563" s="55">
        <f t="shared" si="575"/>
        <v>9108916.2369551975</v>
      </c>
      <c r="AB3563" s="55">
        <f t="shared" si="576"/>
        <v>-9712254.5492930785</v>
      </c>
      <c r="AC3563" s="55">
        <f t="shared" si="577"/>
        <v>-603338.31233788095</v>
      </c>
      <c r="AD3563" s="55">
        <f t="shared" si="578"/>
        <v>0</v>
      </c>
      <c r="AE3563" s="14">
        <f t="shared" si="579"/>
        <v>1</v>
      </c>
      <c r="AF3563" s="14">
        <f>PRODUCT($AE$3:$AE3563)</f>
        <v>1.549318229084294</v>
      </c>
      <c r="AG3563" s="120">
        <f>(POWER(AF3563,1/COUNTA($J$3:$J3563))-1)*360/28</f>
        <v>0.10870794921864459</v>
      </c>
    </row>
    <row r="3564" spans="20:33" x14ac:dyDescent="0.25">
      <c r="T3564" s="4">
        <f t="shared" si="570"/>
        <v>0.11244999999999999</v>
      </c>
      <c r="U3564" s="55">
        <f t="shared" si="571"/>
        <v>0</v>
      </c>
      <c r="V3564" s="55">
        <f t="shared" si="572"/>
        <v>0</v>
      </c>
      <c r="Y3564" s="55">
        <f t="shared" si="573"/>
        <v>0</v>
      </c>
      <c r="Z3564" s="55">
        <f t="shared" si="574"/>
        <v>0</v>
      </c>
      <c r="AA3564" s="55">
        <f t="shared" si="575"/>
        <v>9108916.2369551975</v>
      </c>
      <c r="AB3564" s="55">
        <f t="shared" si="576"/>
        <v>-9712254.5492930785</v>
      </c>
      <c r="AC3564" s="55">
        <f t="shared" si="577"/>
        <v>-603338.31233788095</v>
      </c>
      <c r="AD3564" s="55">
        <f t="shared" si="578"/>
        <v>0</v>
      </c>
      <c r="AE3564" s="14">
        <f t="shared" si="579"/>
        <v>1</v>
      </c>
      <c r="AF3564" s="14">
        <f>PRODUCT($AE$3:$AE3564)</f>
        <v>1.549318229084294</v>
      </c>
      <c r="AG3564" s="120">
        <f>(POWER(AF3564,1/COUNTA($J$3:$J3564))-1)*360/28</f>
        <v>0.10870794921864459</v>
      </c>
    </row>
    <row r="3565" spans="20:33" x14ac:dyDescent="0.25">
      <c r="T3565" s="4">
        <f t="shared" si="570"/>
        <v>0.11244999999999999</v>
      </c>
      <c r="U3565" s="55">
        <f t="shared" si="571"/>
        <v>0</v>
      </c>
      <c r="V3565" s="55">
        <f t="shared" si="572"/>
        <v>0</v>
      </c>
      <c r="Y3565" s="55">
        <f t="shared" si="573"/>
        <v>0</v>
      </c>
      <c r="Z3565" s="55">
        <f t="shared" si="574"/>
        <v>0</v>
      </c>
      <c r="AA3565" s="55">
        <f t="shared" si="575"/>
        <v>9108916.2369551975</v>
      </c>
      <c r="AB3565" s="55">
        <f t="shared" si="576"/>
        <v>-9712254.5492930785</v>
      </c>
      <c r="AC3565" s="55">
        <f t="shared" si="577"/>
        <v>-603338.31233788095</v>
      </c>
      <c r="AD3565" s="55">
        <f t="shared" si="578"/>
        <v>0</v>
      </c>
      <c r="AE3565" s="14">
        <f t="shared" si="579"/>
        <v>1</v>
      </c>
      <c r="AF3565" s="14">
        <f>PRODUCT($AE$3:$AE3565)</f>
        <v>1.549318229084294</v>
      </c>
      <c r="AG3565" s="120">
        <f>(POWER(AF3565,1/COUNTA($J$3:$J3565))-1)*360/28</f>
        <v>0.10870794921864459</v>
      </c>
    </row>
    <row r="3566" spans="20:33" x14ac:dyDescent="0.25">
      <c r="T3566" s="4">
        <f t="shared" si="570"/>
        <v>0.11244999999999999</v>
      </c>
      <c r="U3566" s="55">
        <f t="shared" si="571"/>
        <v>0</v>
      </c>
      <c r="V3566" s="55">
        <f t="shared" si="572"/>
        <v>0</v>
      </c>
      <c r="Y3566" s="55">
        <f t="shared" si="573"/>
        <v>0</v>
      </c>
      <c r="Z3566" s="55">
        <f t="shared" si="574"/>
        <v>0</v>
      </c>
      <c r="AA3566" s="55">
        <f t="shared" si="575"/>
        <v>9108916.2369551975</v>
      </c>
      <c r="AB3566" s="55">
        <f t="shared" si="576"/>
        <v>-9712254.5492930785</v>
      </c>
      <c r="AC3566" s="55">
        <f t="shared" si="577"/>
        <v>-603338.31233788095</v>
      </c>
      <c r="AD3566" s="55">
        <f t="shared" si="578"/>
        <v>0</v>
      </c>
      <c r="AE3566" s="14">
        <f t="shared" si="579"/>
        <v>1</v>
      </c>
      <c r="AF3566" s="14">
        <f>PRODUCT($AE$3:$AE3566)</f>
        <v>1.549318229084294</v>
      </c>
      <c r="AG3566" s="120">
        <f>(POWER(AF3566,1/COUNTA($J$3:$J3566))-1)*360/28</f>
        <v>0.10870794921864459</v>
      </c>
    </row>
    <row r="3567" spans="20:33" x14ac:dyDescent="0.25">
      <c r="T3567" s="4">
        <f t="shared" si="570"/>
        <v>0.11244999999999999</v>
      </c>
      <c r="U3567" s="55">
        <f t="shared" si="571"/>
        <v>0</v>
      </c>
      <c r="V3567" s="55">
        <f t="shared" si="572"/>
        <v>0</v>
      </c>
      <c r="Y3567" s="55">
        <f t="shared" si="573"/>
        <v>0</v>
      </c>
      <c r="Z3567" s="55">
        <f t="shared" si="574"/>
        <v>0</v>
      </c>
      <c r="AA3567" s="55">
        <f t="shared" si="575"/>
        <v>9108916.2369551975</v>
      </c>
      <c r="AB3567" s="55">
        <f t="shared" si="576"/>
        <v>-9712254.5492930785</v>
      </c>
      <c r="AC3567" s="55">
        <f t="shared" si="577"/>
        <v>-603338.31233788095</v>
      </c>
      <c r="AD3567" s="55">
        <f t="shared" si="578"/>
        <v>0</v>
      </c>
      <c r="AE3567" s="14">
        <f t="shared" si="579"/>
        <v>1</v>
      </c>
      <c r="AF3567" s="14">
        <f>PRODUCT($AE$3:$AE3567)</f>
        <v>1.549318229084294</v>
      </c>
      <c r="AG3567" s="120">
        <f>(POWER(AF3567,1/COUNTA($J$3:$J3567))-1)*360/28</f>
        <v>0.10870794921864459</v>
      </c>
    </row>
    <row r="3568" spans="20:33" x14ac:dyDescent="0.25">
      <c r="T3568" s="4">
        <f t="shared" si="570"/>
        <v>0.11244999999999999</v>
      </c>
      <c r="U3568" s="55">
        <f t="shared" si="571"/>
        <v>0</v>
      </c>
      <c r="V3568" s="55">
        <f t="shared" si="572"/>
        <v>0</v>
      </c>
      <c r="Y3568" s="55">
        <f t="shared" si="573"/>
        <v>0</v>
      </c>
      <c r="Z3568" s="55">
        <f t="shared" si="574"/>
        <v>0</v>
      </c>
      <c r="AA3568" s="55">
        <f t="shared" si="575"/>
        <v>9108916.2369551975</v>
      </c>
      <c r="AB3568" s="55">
        <f t="shared" si="576"/>
        <v>-9712254.5492930785</v>
      </c>
      <c r="AC3568" s="55">
        <f t="shared" si="577"/>
        <v>-603338.31233788095</v>
      </c>
      <c r="AD3568" s="55">
        <f t="shared" si="578"/>
        <v>0</v>
      </c>
      <c r="AE3568" s="14">
        <f t="shared" si="579"/>
        <v>1</v>
      </c>
      <c r="AF3568" s="14">
        <f>PRODUCT($AE$3:$AE3568)</f>
        <v>1.549318229084294</v>
      </c>
      <c r="AG3568" s="120">
        <f>(POWER(AF3568,1/COUNTA($J$3:$J3568))-1)*360/28</f>
        <v>0.10870794921864459</v>
      </c>
    </row>
    <row r="3569" spans="20:33" x14ac:dyDescent="0.25">
      <c r="T3569" s="4">
        <f t="shared" si="570"/>
        <v>0.11244999999999999</v>
      </c>
      <c r="U3569" s="55">
        <f t="shared" si="571"/>
        <v>0</v>
      </c>
      <c r="V3569" s="55">
        <f t="shared" si="572"/>
        <v>0</v>
      </c>
      <c r="Y3569" s="55">
        <f t="shared" si="573"/>
        <v>0</v>
      </c>
      <c r="Z3569" s="55">
        <f t="shared" si="574"/>
        <v>0</v>
      </c>
      <c r="AA3569" s="55">
        <f t="shared" si="575"/>
        <v>9108916.2369551975</v>
      </c>
      <c r="AB3569" s="55">
        <f t="shared" si="576"/>
        <v>-9712254.5492930785</v>
      </c>
      <c r="AC3569" s="55">
        <f t="shared" si="577"/>
        <v>-603338.31233788095</v>
      </c>
      <c r="AD3569" s="55">
        <f t="shared" si="578"/>
        <v>0</v>
      </c>
      <c r="AE3569" s="14">
        <f t="shared" si="579"/>
        <v>1</v>
      </c>
      <c r="AF3569" s="14">
        <f>PRODUCT($AE$3:$AE3569)</f>
        <v>1.549318229084294</v>
      </c>
      <c r="AG3569" s="120">
        <f>(POWER(AF3569,1/COUNTA($J$3:$J3569))-1)*360/28</f>
        <v>0.10870794921864459</v>
      </c>
    </row>
    <row r="3570" spans="20:33" x14ac:dyDescent="0.25">
      <c r="T3570" s="4">
        <f t="shared" si="570"/>
        <v>0.11244999999999999</v>
      </c>
      <c r="U3570" s="55">
        <f t="shared" si="571"/>
        <v>0</v>
      </c>
      <c r="V3570" s="55">
        <f t="shared" si="572"/>
        <v>0</v>
      </c>
      <c r="Y3570" s="55">
        <f t="shared" si="573"/>
        <v>0</v>
      </c>
      <c r="Z3570" s="55">
        <f t="shared" si="574"/>
        <v>0</v>
      </c>
      <c r="AA3570" s="55">
        <f t="shared" si="575"/>
        <v>9108916.2369551975</v>
      </c>
      <c r="AB3570" s="55">
        <f t="shared" si="576"/>
        <v>-9712254.5492930785</v>
      </c>
      <c r="AC3570" s="55">
        <f t="shared" si="577"/>
        <v>-603338.31233788095</v>
      </c>
      <c r="AD3570" s="55">
        <f t="shared" si="578"/>
        <v>0</v>
      </c>
      <c r="AE3570" s="14">
        <f t="shared" si="579"/>
        <v>1</v>
      </c>
      <c r="AF3570" s="14">
        <f>PRODUCT($AE$3:$AE3570)</f>
        <v>1.549318229084294</v>
      </c>
      <c r="AG3570" s="120">
        <f>(POWER(AF3570,1/COUNTA($J$3:$J3570))-1)*360/28</f>
        <v>0.10870794921864459</v>
      </c>
    </row>
    <row r="3571" spans="20:33" x14ac:dyDescent="0.25">
      <c r="T3571" s="4">
        <f t="shared" si="570"/>
        <v>0.11244999999999999</v>
      </c>
      <c r="U3571" s="55">
        <f t="shared" si="571"/>
        <v>0</v>
      </c>
      <c r="V3571" s="55">
        <f t="shared" si="572"/>
        <v>0</v>
      </c>
      <c r="Y3571" s="55">
        <f t="shared" si="573"/>
        <v>0</v>
      </c>
      <c r="Z3571" s="55">
        <f t="shared" si="574"/>
        <v>0</v>
      </c>
      <c r="AA3571" s="55">
        <f t="shared" si="575"/>
        <v>9108916.2369551975</v>
      </c>
      <c r="AB3571" s="55">
        <f t="shared" si="576"/>
        <v>-9712254.5492930785</v>
      </c>
      <c r="AC3571" s="55">
        <f t="shared" si="577"/>
        <v>-603338.31233788095</v>
      </c>
      <c r="AD3571" s="55">
        <f t="shared" si="578"/>
        <v>0</v>
      </c>
      <c r="AE3571" s="14">
        <f t="shared" si="579"/>
        <v>1</v>
      </c>
      <c r="AF3571" s="14">
        <f>PRODUCT($AE$3:$AE3571)</f>
        <v>1.549318229084294</v>
      </c>
      <c r="AG3571" s="120">
        <f>(POWER(AF3571,1/COUNTA($J$3:$J3571))-1)*360/28</f>
        <v>0.10870794921864459</v>
      </c>
    </row>
    <row r="3572" spans="20:33" x14ac:dyDescent="0.25">
      <c r="T3572" s="4">
        <f t="shared" si="570"/>
        <v>0.11244999999999999</v>
      </c>
      <c r="U3572" s="55">
        <f t="shared" si="571"/>
        <v>0</v>
      </c>
      <c r="V3572" s="55">
        <f t="shared" si="572"/>
        <v>0</v>
      </c>
      <c r="Y3572" s="55">
        <f t="shared" si="573"/>
        <v>0</v>
      </c>
      <c r="Z3572" s="55">
        <f t="shared" si="574"/>
        <v>0</v>
      </c>
      <c r="AA3572" s="55">
        <f t="shared" si="575"/>
        <v>9108916.2369551975</v>
      </c>
      <c r="AB3572" s="55">
        <f t="shared" si="576"/>
        <v>-9712254.5492930785</v>
      </c>
      <c r="AC3572" s="55">
        <f t="shared" si="577"/>
        <v>-603338.31233788095</v>
      </c>
      <c r="AD3572" s="55">
        <f t="shared" si="578"/>
        <v>0</v>
      </c>
      <c r="AE3572" s="14">
        <f t="shared" si="579"/>
        <v>1</v>
      </c>
      <c r="AF3572" s="14">
        <f>PRODUCT($AE$3:$AE3572)</f>
        <v>1.549318229084294</v>
      </c>
      <c r="AG3572" s="120">
        <f>(POWER(AF3572,1/COUNTA($J$3:$J3572))-1)*360/28</f>
        <v>0.10870794921864459</v>
      </c>
    </row>
    <row r="3573" spans="20:33" x14ac:dyDescent="0.25">
      <c r="T3573" s="4">
        <f t="shared" si="570"/>
        <v>0.11244999999999999</v>
      </c>
      <c r="U3573" s="55">
        <f t="shared" si="571"/>
        <v>0</v>
      </c>
      <c r="V3573" s="55">
        <f t="shared" si="572"/>
        <v>0</v>
      </c>
      <c r="Y3573" s="55">
        <f t="shared" si="573"/>
        <v>0</v>
      </c>
      <c r="Z3573" s="55">
        <f t="shared" si="574"/>
        <v>0</v>
      </c>
      <c r="AA3573" s="55">
        <f t="shared" si="575"/>
        <v>9108916.2369551975</v>
      </c>
      <c r="AB3573" s="55">
        <f t="shared" si="576"/>
        <v>-9712254.5492930785</v>
      </c>
      <c r="AC3573" s="55">
        <f t="shared" si="577"/>
        <v>-603338.31233788095</v>
      </c>
      <c r="AD3573" s="55">
        <f t="shared" si="578"/>
        <v>0</v>
      </c>
      <c r="AE3573" s="14">
        <f t="shared" si="579"/>
        <v>1</v>
      </c>
      <c r="AF3573" s="14">
        <f>PRODUCT($AE$3:$AE3573)</f>
        <v>1.549318229084294</v>
      </c>
      <c r="AG3573" s="120">
        <f>(POWER(AF3573,1/COUNTA($J$3:$J3573))-1)*360/28</f>
        <v>0.10870794921864459</v>
      </c>
    </row>
    <row r="3574" spans="20:33" x14ac:dyDescent="0.25">
      <c r="T3574" s="4">
        <f t="shared" si="570"/>
        <v>0.11244999999999999</v>
      </c>
      <c r="U3574" s="55">
        <f t="shared" si="571"/>
        <v>0</v>
      </c>
      <c r="V3574" s="55">
        <f t="shared" si="572"/>
        <v>0</v>
      </c>
      <c r="Y3574" s="55">
        <f t="shared" si="573"/>
        <v>0</v>
      </c>
      <c r="Z3574" s="55">
        <f t="shared" si="574"/>
        <v>0</v>
      </c>
      <c r="AA3574" s="55">
        <f t="shared" si="575"/>
        <v>9108916.2369551975</v>
      </c>
      <c r="AB3574" s="55">
        <f t="shared" si="576"/>
        <v>-9712254.5492930785</v>
      </c>
      <c r="AC3574" s="55">
        <f t="shared" si="577"/>
        <v>-603338.31233788095</v>
      </c>
      <c r="AD3574" s="55">
        <f t="shared" si="578"/>
        <v>0</v>
      </c>
      <c r="AE3574" s="14">
        <f t="shared" si="579"/>
        <v>1</v>
      </c>
      <c r="AF3574" s="14">
        <f>PRODUCT($AE$3:$AE3574)</f>
        <v>1.549318229084294</v>
      </c>
      <c r="AG3574" s="120">
        <f>(POWER(AF3574,1/COUNTA($J$3:$J3574))-1)*360/28</f>
        <v>0.10870794921864459</v>
      </c>
    </row>
    <row r="3575" spans="20:33" x14ac:dyDescent="0.25">
      <c r="T3575" s="4">
        <f t="shared" si="570"/>
        <v>0.11244999999999999</v>
      </c>
      <c r="U3575" s="55">
        <f t="shared" si="571"/>
        <v>0</v>
      </c>
      <c r="V3575" s="55">
        <f t="shared" si="572"/>
        <v>0</v>
      </c>
      <c r="Y3575" s="55">
        <f t="shared" si="573"/>
        <v>0</v>
      </c>
      <c r="Z3575" s="55">
        <f t="shared" si="574"/>
        <v>0</v>
      </c>
      <c r="AA3575" s="55">
        <f t="shared" si="575"/>
        <v>9108916.2369551975</v>
      </c>
      <c r="AB3575" s="55">
        <f t="shared" si="576"/>
        <v>-9712254.5492930785</v>
      </c>
      <c r="AC3575" s="55">
        <f t="shared" si="577"/>
        <v>-603338.31233788095</v>
      </c>
      <c r="AD3575" s="55">
        <f t="shared" si="578"/>
        <v>0</v>
      </c>
      <c r="AE3575" s="14">
        <f t="shared" si="579"/>
        <v>1</v>
      </c>
      <c r="AF3575" s="14">
        <f>PRODUCT($AE$3:$AE3575)</f>
        <v>1.549318229084294</v>
      </c>
      <c r="AG3575" s="120">
        <f>(POWER(AF3575,1/COUNTA($J$3:$J3575))-1)*360/28</f>
        <v>0.10870794921864459</v>
      </c>
    </row>
    <row r="3576" spans="20:33" x14ac:dyDescent="0.25">
      <c r="T3576" s="4">
        <f t="shared" ref="T3576:T3639" si="580">_xlfn.IFNA(INDEX($E$6:$E$24,MATCH($K3576,$C$6:$C$24,1))/100,$D$1/100)</f>
        <v>0.11244999999999999</v>
      </c>
      <c r="U3576" s="55">
        <f t="shared" si="571"/>
        <v>0</v>
      </c>
      <c r="V3576" s="55">
        <f t="shared" si="572"/>
        <v>0</v>
      </c>
      <c r="Y3576" s="55">
        <f t="shared" si="573"/>
        <v>0</v>
      </c>
      <c r="Z3576" s="55">
        <f t="shared" si="574"/>
        <v>0</v>
      </c>
      <c r="AA3576" s="55">
        <f t="shared" si="575"/>
        <v>9108916.2369551975</v>
      </c>
      <c r="AB3576" s="55">
        <f t="shared" si="576"/>
        <v>-9712254.5492930785</v>
      </c>
      <c r="AC3576" s="55">
        <f t="shared" si="577"/>
        <v>-603338.31233788095</v>
      </c>
      <c r="AD3576" s="55">
        <f t="shared" si="578"/>
        <v>0</v>
      </c>
      <c r="AE3576" s="14">
        <f t="shared" si="579"/>
        <v>1</v>
      </c>
      <c r="AF3576" s="14">
        <f>PRODUCT($AE$3:$AE3576)</f>
        <v>1.549318229084294</v>
      </c>
      <c r="AG3576" s="120">
        <f>(POWER(AF3576,1/COUNTA($J$3:$J3576))-1)*360/28</f>
        <v>0.10870794921864459</v>
      </c>
    </row>
    <row r="3577" spans="20:33" x14ac:dyDescent="0.25">
      <c r="T3577" s="4">
        <f t="shared" si="580"/>
        <v>0.11244999999999999</v>
      </c>
      <c r="U3577" s="55">
        <f t="shared" si="571"/>
        <v>0</v>
      </c>
      <c r="V3577" s="55">
        <f t="shared" si="572"/>
        <v>0</v>
      </c>
      <c r="Y3577" s="55">
        <f t="shared" si="573"/>
        <v>0</v>
      </c>
      <c r="Z3577" s="55">
        <f t="shared" si="574"/>
        <v>0</v>
      </c>
      <c r="AA3577" s="55">
        <f t="shared" si="575"/>
        <v>9108916.2369551975</v>
      </c>
      <c r="AB3577" s="55">
        <f t="shared" si="576"/>
        <v>-9712254.5492930785</v>
      </c>
      <c r="AC3577" s="55">
        <f t="shared" si="577"/>
        <v>-603338.31233788095</v>
      </c>
      <c r="AD3577" s="55">
        <f t="shared" si="578"/>
        <v>0</v>
      </c>
      <c r="AE3577" s="14">
        <f t="shared" si="579"/>
        <v>1</v>
      </c>
      <c r="AF3577" s="14">
        <f>PRODUCT($AE$3:$AE3577)</f>
        <v>1.549318229084294</v>
      </c>
      <c r="AG3577" s="120">
        <f>(POWER(AF3577,1/COUNTA($J$3:$J3577))-1)*360/28</f>
        <v>0.10870794921864459</v>
      </c>
    </row>
    <row r="3578" spans="20:33" x14ac:dyDescent="0.25">
      <c r="T3578" s="4">
        <f t="shared" si="580"/>
        <v>0.11244999999999999</v>
      </c>
      <c r="U3578" s="55">
        <f t="shared" si="571"/>
        <v>0</v>
      </c>
      <c r="V3578" s="55">
        <f t="shared" si="572"/>
        <v>0</v>
      </c>
      <c r="Y3578" s="55">
        <f t="shared" si="573"/>
        <v>0</v>
      </c>
      <c r="Z3578" s="55">
        <f t="shared" si="574"/>
        <v>0</v>
      </c>
      <c r="AA3578" s="55">
        <f t="shared" si="575"/>
        <v>9108916.2369551975</v>
      </c>
      <c r="AB3578" s="55">
        <f t="shared" si="576"/>
        <v>-9712254.5492930785</v>
      </c>
      <c r="AC3578" s="55">
        <f t="shared" si="577"/>
        <v>-603338.31233788095</v>
      </c>
      <c r="AD3578" s="55">
        <f t="shared" si="578"/>
        <v>0</v>
      </c>
      <c r="AE3578" s="14">
        <f t="shared" si="579"/>
        <v>1</v>
      </c>
      <c r="AF3578" s="14">
        <f>PRODUCT($AE$3:$AE3578)</f>
        <v>1.549318229084294</v>
      </c>
      <c r="AG3578" s="120">
        <f>(POWER(AF3578,1/COUNTA($J$3:$J3578))-1)*360/28</f>
        <v>0.10870794921864459</v>
      </c>
    </row>
    <row r="3579" spans="20:33" x14ac:dyDescent="0.25">
      <c r="T3579" s="4">
        <f t="shared" si="580"/>
        <v>0.11244999999999999</v>
      </c>
      <c r="U3579" s="55">
        <f t="shared" si="571"/>
        <v>0</v>
      </c>
      <c r="V3579" s="55">
        <f t="shared" si="572"/>
        <v>0</v>
      </c>
      <c r="Y3579" s="55">
        <f t="shared" si="573"/>
        <v>0</v>
      </c>
      <c r="Z3579" s="55">
        <f t="shared" si="574"/>
        <v>0</v>
      </c>
      <c r="AA3579" s="55">
        <f t="shared" si="575"/>
        <v>9108916.2369551975</v>
      </c>
      <c r="AB3579" s="55">
        <f t="shared" si="576"/>
        <v>-9712254.5492930785</v>
      </c>
      <c r="AC3579" s="55">
        <f t="shared" si="577"/>
        <v>-603338.31233788095</v>
      </c>
      <c r="AD3579" s="55">
        <f t="shared" si="578"/>
        <v>0</v>
      </c>
      <c r="AE3579" s="14">
        <f t="shared" si="579"/>
        <v>1</v>
      </c>
      <c r="AF3579" s="14">
        <f>PRODUCT($AE$3:$AE3579)</f>
        <v>1.549318229084294</v>
      </c>
      <c r="AG3579" s="120">
        <f>(POWER(AF3579,1/COUNTA($J$3:$J3579))-1)*360/28</f>
        <v>0.10870794921864459</v>
      </c>
    </row>
    <row r="3580" spans="20:33" x14ac:dyDescent="0.25">
      <c r="T3580" s="4">
        <f t="shared" si="580"/>
        <v>0.11244999999999999</v>
      </c>
      <c r="U3580" s="55">
        <f t="shared" si="571"/>
        <v>0</v>
      </c>
      <c r="V3580" s="55">
        <f t="shared" si="572"/>
        <v>0</v>
      </c>
      <c r="Y3580" s="55">
        <f t="shared" si="573"/>
        <v>0</v>
      </c>
      <c r="Z3580" s="55">
        <f t="shared" si="574"/>
        <v>0</v>
      </c>
      <c r="AA3580" s="55">
        <f t="shared" si="575"/>
        <v>9108916.2369551975</v>
      </c>
      <c r="AB3580" s="55">
        <f t="shared" si="576"/>
        <v>-9712254.5492930785</v>
      </c>
      <c r="AC3580" s="55">
        <f t="shared" si="577"/>
        <v>-603338.31233788095</v>
      </c>
      <c r="AD3580" s="55">
        <f t="shared" si="578"/>
        <v>0</v>
      </c>
      <c r="AE3580" s="14">
        <f t="shared" si="579"/>
        <v>1</v>
      </c>
      <c r="AF3580" s="14">
        <f>PRODUCT($AE$3:$AE3580)</f>
        <v>1.549318229084294</v>
      </c>
      <c r="AG3580" s="120">
        <f>(POWER(AF3580,1/COUNTA($J$3:$J3580))-1)*360/28</f>
        <v>0.10870794921864459</v>
      </c>
    </row>
    <row r="3581" spans="20:33" x14ac:dyDescent="0.25">
      <c r="T3581" s="4">
        <f t="shared" si="580"/>
        <v>0.11244999999999999</v>
      </c>
      <c r="U3581" s="55">
        <f t="shared" si="571"/>
        <v>0</v>
      </c>
      <c r="V3581" s="55">
        <f t="shared" si="572"/>
        <v>0</v>
      </c>
      <c r="Y3581" s="55">
        <f t="shared" si="573"/>
        <v>0</v>
      </c>
      <c r="Z3581" s="55">
        <f t="shared" si="574"/>
        <v>0</v>
      </c>
      <c r="AA3581" s="55">
        <f t="shared" si="575"/>
        <v>9108916.2369551975</v>
      </c>
      <c r="AB3581" s="55">
        <f t="shared" si="576"/>
        <v>-9712254.5492930785</v>
      </c>
      <c r="AC3581" s="55">
        <f t="shared" si="577"/>
        <v>-603338.31233788095</v>
      </c>
      <c r="AD3581" s="55">
        <f t="shared" si="578"/>
        <v>0</v>
      </c>
      <c r="AE3581" s="14">
        <f t="shared" si="579"/>
        <v>1</v>
      </c>
      <c r="AF3581" s="14">
        <f>PRODUCT($AE$3:$AE3581)</f>
        <v>1.549318229084294</v>
      </c>
      <c r="AG3581" s="120">
        <f>(POWER(AF3581,1/COUNTA($J$3:$J3581))-1)*360/28</f>
        <v>0.10870794921864459</v>
      </c>
    </row>
    <row r="3582" spans="20:33" x14ac:dyDescent="0.25">
      <c r="T3582" s="4">
        <f t="shared" si="580"/>
        <v>0.11244999999999999</v>
      </c>
      <c r="U3582" s="55">
        <f t="shared" si="571"/>
        <v>0</v>
      </c>
      <c r="V3582" s="55">
        <f t="shared" si="572"/>
        <v>0</v>
      </c>
      <c r="Y3582" s="55">
        <f t="shared" si="573"/>
        <v>0</v>
      </c>
      <c r="Z3582" s="55">
        <f t="shared" si="574"/>
        <v>0</v>
      </c>
      <c r="AA3582" s="55">
        <f t="shared" si="575"/>
        <v>9108916.2369551975</v>
      </c>
      <c r="AB3582" s="55">
        <f t="shared" si="576"/>
        <v>-9712254.5492930785</v>
      </c>
      <c r="AC3582" s="55">
        <f t="shared" si="577"/>
        <v>-603338.31233788095</v>
      </c>
      <c r="AD3582" s="55">
        <f t="shared" si="578"/>
        <v>0</v>
      </c>
      <c r="AE3582" s="14">
        <f t="shared" si="579"/>
        <v>1</v>
      </c>
      <c r="AF3582" s="14">
        <f>PRODUCT($AE$3:$AE3582)</f>
        <v>1.549318229084294</v>
      </c>
      <c r="AG3582" s="120">
        <f>(POWER(AF3582,1/COUNTA($J$3:$J3582))-1)*360/28</f>
        <v>0.10870794921864459</v>
      </c>
    </row>
    <row r="3583" spans="20:33" x14ac:dyDescent="0.25">
      <c r="T3583" s="4">
        <f t="shared" si="580"/>
        <v>0.11244999999999999</v>
      </c>
      <c r="U3583" s="55">
        <f t="shared" si="571"/>
        <v>0</v>
      </c>
      <c r="V3583" s="55">
        <f t="shared" si="572"/>
        <v>0</v>
      </c>
      <c r="Y3583" s="55">
        <f t="shared" si="573"/>
        <v>0</v>
      </c>
      <c r="Z3583" s="55">
        <f t="shared" si="574"/>
        <v>0</v>
      </c>
      <c r="AA3583" s="55">
        <f t="shared" si="575"/>
        <v>9108916.2369551975</v>
      </c>
      <c r="AB3583" s="55">
        <f t="shared" si="576"/>
        <v>-9712254.5492930785</v>
      </c>
      <c r="AC3583" s="55">
        <f t="shared" si="577"/>
        <v>-603338.31233788095</v>
      </c>
      <c r="AD3583" s="55">
        <f t="shared" si="578"/>
        <v>0</v>
      </c>
      <c r="AE3583" s="14">
        <f t="shared" si="579"/>
        <v>1</v>
      </c>
      <c r="AF3583" s="14">
        <f>PRODUCT($AE$3:$AE3583)</f>
        <v>1.549318229084294</v>
      </c>
      <c r="AG3583" s="120">
        <f>(POWER(AF3583,1/COUNTA($J$3:$J3583))-1)*360/28</f>
        <v>0.10870794921864459</v>
      </c>
    </row>
    <row r="3584" spans="20:33" x14ac:dyDescent="0.25">
      <c r="T3584" s="4">
        <f t="shared" si="580"/>
        <v>0.11244999999999999</v>
      </c>
      <c r="U3584" s="55">
        <f t="shared" si="571"/>
        <v>0</v>
      </c>
      <c r="V3584" s="55">
        <f t="shared" si="572"/>
        <v>0</v>
      </c>
      <c r="Y3584" s="55">
        <f t="shared" si="573"/>
        <v>0</v>
      </c>
      <c r="Z3584" s="55">
        <f t="shared" si="574"/>
        <v>0</v>
      </c>
      <c r="AA3584" s="55">
        <f t="shared" si="575"/>
        <v>9108916.2369551975</v>
      </c>
      <c r="AB3584" s="55">
        <f t="shared" si="576"/>
        <v>-9712254.5492930785</v>
      </c>
      <c r="AC3584" s="55">
        <f t="shared" si="577"/>
        <v>-603338.31233788095</v>
      </c>
      <c r="AD3584" s="55">
        <f t="shared" si="578"/>
        <v>0</v>
      </c>
      <c r="AE3584" s="14">
        <f t="shared" si="579"/>
        <v>1</v>
      </c>
      <c r="AF3584" s="14">
        <f>PRODUCT($AE$3:$AE3584)</f>
        <v>1.549318229084294</v>
      </c>
      <c r="AG3584" s="120">
        <f>(POWER(AF3584,1/COUNTA($J$3:$J3584))-1)*360/28</f>
        <v>0.10870794921864459</v>
      </c>
    </row>
    <row r="3585" spans="20:33" x14ac:dyDescent="0.25">
      <c r="T3585" s="4">
        <f t="shared" si="580"/>
        <v>0.11244999999999999</v>
      </c>
      <c r="U3585" s="55">
        <f t="shared" si="571"/>
        <v>0</v>
      </c>
      <c r="V3585" s="55">
        <f t="shared" si="572"/>
        <v>0</v>
      </c>
      <c r="Y3585" s="55">
        <f t="shared" si="573"/>
        <v>0</v>
      </c>
      <c r="Z3585" s="55">
        <f t="shared" si="574"/>
        <v>0</v>
      </c>
      <c r="AA3585" s="55">
        <f t="shared" si="575"/>
        <v>9108916.2369551975</v>
      </c>
      <c r="AB3585" s="55">
        <f t="shared" si="576"/>
        <v>-9712254.5492930785</v>
      </c>
      <c r="AC3585" s="55">
        <f t="shared" si="577"/>
        <v>-603338.31233788095</v>
      </c>
      <c r="AD3585" s="55">
        <f t="shared" si="578"/>
        <v>0</v>
      </c>
      <c r="AE3585" s="14">
        <f t="shared" si="579"/>
        <v>1</v>
      </c>
      <c r="AF3585" s="14">
        <f>PRODUCT($AE$3:$AE3585)</f>
        <v>1.549318229084294</v>
      </c>
      <c r="AG3585" s="120">
        <f>(POWER(AF3585,1/COUNTA($J$3:$J3585))-1)*360/28</f>
        <v>0.10870794921864459</v>
      </c>
    </row>
    <row r="3586" spans="20:33" x14ac:dyDescent="0.25">
      <c r="T3586" s="4">
        <f t="shared" si="580"/>
        <v>0.11244999999999999</v>
      </c>
      <c r="U3586" s="55">
        <f t="shared" si="571"/>
        <v>0</v>
      </c>
      <c r="V3586" s="55">
        <f t="shared" si="572"/>
        <v>0</v>
      </c>
      <c r="Y3586" s="55">
        <f t="shared" si="573"/>
        <v>0</v>
      </c>
      <c r="Z3586" s="55">
        <f t="shared" si="574"/>
        <v>0</v>
      </c>
      <c r="AA3586" s="55">
        <f t="shared" si="575"/>
        <v>9108916.2369551975</v>
      </c>
      <c r="AB3586" s="55">
        <f t="shared" si="576"/>
        <v>-9712254.5492930785</v>
      </c>
      <c r="AC3586" s="55">
        <f t="shared" si="577"/>
        <v>-603338.31233788095</v>
      </c>
      <c r="AD3586" s="55">
        <f t="shared" si="578"/>
        <v>0</v>
      </c>
      <c r="AE3586" s="14">
        <f t="shared" si="579"/>
        <v>1</v>
      </c>
      <c r="AF3586" s="14">
        <f>PRODUCT($AE$3:$AE3586)</f>
        <v>1.549318229084294</v>
      </c>
      <c r="AG3586" s="120">
        <f>(POWER(AF3586,1/COUNTA($J$3:$J3586))-1)*360/28</f>
        <v>0.10870794921864459</v>
      </c>
    </row>
    <row r="3587" spans="20:33" x14ac:dyDescent="0.25">
      <c r="T3587" s="4">
        <f t="shared" si="580"/>
        <v>0.11244999999999999</v>
      </c>
      <c r="U3587" s="55">
        <f t="shared" si="571"/>
        <v>0</v>
      </c>
      <c r="V3587" s="55">
        <f t="shared" si="572"/>
        <v>0</v>
      </c>
      <c r="Y3587" s="55">
        <f t="shared" si="573"/>
        <v>0</v>
      </c>
      <c r="Z3587" s="55">
        <f t="shared" si="574"/>
        <v>0</v>
      </c>
      <c r="AA3587" s="55">
        <f t="shared" si="575"/>
        <v>9108916.2369551975</v>
      </c>
      <c r="AB3587" s="55">
        <f t="shared" si="576"/>
        <v>-9712254.5492930785</v>
      </c>
      <c r="AC3587" s="55">
        <f t="shared" si="577"/>
        <v>-603338.31233788095</v>
      </c>
      <c r="AD3587" s="55">
        <f t="shared" si="578"/>
        <v>0</v>
      </c>
      <c r="AE3587" s="14">
        <f t="shared" si="579"/>
        <v>1</v>
      </c>
      <c r="AF3587" s="14">
        <f>PRODUCT($AE$3:$AE3587)</f>
        <v>1.549318229084294</v>
      </c>
      <c r="AG3587" s="120">
        <f>(POWER(AF3587,1/COUNTA($J$3:$J3587))-1)*360/28</f>
        <v>0.10870794921864459</v>
      </c>
    </row>
    <row r="3588" spans="20:33" x14ac:dyDescent="0.25">
      <c r="T3588" s="4">
        <f t="shared" si="580"/>
        <v>0.11244999999999999</v>
      </c>
      <c r="U3588" s="55">
        <f t="shared" si="571"/>
        <v>0</v>
      </c>
      <c r="V3588" s="55">
        <f t="shared" si="572"/>
        <v>0</v>
      </c>
      <c r="Y3588" s="55">
        <f t="shared" si="573"/>
        <v>0</v>
      </c>
      <c r="Z3588" s="55">
        <f t="shared" si="574"/>
        <v>0</v>
      </c>
      <c r="AA3588" s="55">
        <f t="shared" si="575"/>
        <v>9108916.2369551975</v>
      </c>
      <c r="AB3588" s="55">
        <f t="shared" si="576"/>
        <v>-9712254.5492930785</v>
      </c>
      <c r="AC3588" s="55">
        <f t="shared" si="577"/>
        <v>-603338.31233788095</v>
      </c>
      <c r="AD3588" s="55">
        <f t="shared" si="578"/>
        <v>0</v>
      </c>
      <c r="AE3588" s="14">
        <f t="shared" si="579"/>
        <v>1</v>
      </c>
      <c r="AF3588" s="14">
        <f>PRODUCT($AE$3:$AE3588)</f>
        <v>1.549318229084294</v>
      </c>
      <c r="AG3588" s="120">
        <f>(POWER(AF3588,1/COUNTA($J$3:$J3588))-1)*360/28</f>
        <v>0.10870794921864459</v>
      </c>
    </row>
    <row r="3589" spans="20:33" x14ac:dyDescent="0.25">
      <c r="T3589" s="4">
        <f t="shared" si="580"/>
        <v>0.11244999999999999</v>
      </c>
      <c r="U3589" s="55">
        <f t="shared" si="571"/>
        <v>0</v>
      </c>
      <c r="V3589" s="55">
        <f t="shared" si="572"/>
        <v>0</v>
      </c>
      <c r="Y3589" s="55">
        <f t="shared" si="573"/>
        <v>0</v>
      </c>
      <c r="Z3589" s="55">
        <f t="shared" si="574"/>
        <v>0</v>
      </c>
      <c r="AA3589" s="55">
        <f t="shared" si="575"/>
        <v>9108916.2369551975</v>
      </c>
      <c r="AB3589" s="55">
        <f t="shared" si="576"/>
        <v>-9712254.5492930785</v>
      </c>
      <c r="AC3589" s="55">
        <f t="shared" si="577"/>
        <v>-603338.31233788095</v>
      </c>
      <c r="AD3589" s="55">
        <f t="shared" si="578"/>
        <v>0</v>
      </c>
      <c r="AE3589" s="14">
        <f t="shared" si="579"/>
        <v>1</v>
      </c>
      <c r="AF3589" s="14">
        <f>PRODUCT($AE$3:$AE3589)</f>
        <v>1.549318229084294</v>
      </c>
      <c r="AG3589" s="120">
        <f>(POWER(AF3589,1/COUNTA($J$3:$J3589))-1)*360/28</f>
        <v>0.10870794921864459</v>
      </c>
    </row>
    <row r="3590" spans="20:33" x14ac:dyDescent="0.25">
      <c r="T3590" s="4">
        <f t="shared" si="580"/>
        <v>0.11244999999999999</v>
      </c>
      <c r="U3590" s="55">
        <f t="shared" si="571"/>
        <v>0</v>
      </c>
      <c r="V3590" s="55">
        <f t="shared" si="572"/>
        <v>0</v>
      </c>
      <c r="Y3590" s="55">
        <f t="shared" si="573"/>
        <v>0</v>
      </c>
      <c r="Z3590" s="55">
        <f t="shared" si="574"/>
        <v>0</v>
      </c>
      <c r="AA3590" s="55">
        <f t="shared" si="575"/>
        <v>9108916.2369551975</v>
      </c>
      <c r="AB3590" s="55">
        <f t="shared" si="576"/>
        <v>-9712254.5492930785</v>
      </c>
      <c r="AC3590" s="55">
        <f t="shared" si="577"/>
        <v>-603338.31233788095</v>
      </c>
      <c r="AD3590" s="55">
        <f t="shared" si="578"/>
        <v>0</v>
      </c>
      <c r="AE3590" s="14">
        <f t="shared" si="579"/>
        <v>1</v>
      </c>
      <c r="AF3590" s="14">
        <f>PRODUCT($AE$3:$AE3590)</f>
        <v>1.549318229084294</v>
      </c>
      <c r="AG3590" s="120">
        <f>(POWER(AF3590,1/COUNTA($J$3:$J3590))-1)*360/28</f>
        <v>0.10870794921864459</v>
      </c>
    </row>
    <row r="3591" spans="20:33" x14ac:dyDescent="0.25">
      <c r="T3591" s="4">
        <f t="shared" si="580"/>
        <v>0.11244999999999999</v>
      </c>
      <c r="U3591" s="55">
        <f t="shared" si="571"/>
        <v>0</v>
      </c>
      <c r="V3591" s="55">
        <f t="shared" si="572"/>
        <v>0</v>
      </c>
      <c r="Y3591" s="55">
        <f t="shared" si="573"/>
        <v>0</v>
      </c>
      <c r="Z3591" s="55">
        <f t="shared" si="574"/>
        <v>0</v>
      </c>
      <c r="AA3591" s="55">
        <f t="shared" si="575"/>
        <v>9108916.2369551975</v>
      </c>
      <c r="AB3591" s="55">
        <f t="shared" si="576"/>
        <v>-9712254.5492930785</v>
      </c>
      <c r="AC3591" s="55">
        <f t="shared" si="577"/>
        <v>-603338.31233788095</v>
      </c>
      <c r="AD3591" s="55">
        <f t="shared" si="578"/>
        <v>0</v>
      </c>
      <c r="AE3591" s="14">
        <f t="shared" si="579"/>
        <v>1</v>
      </c>
      <c r="AF3591" s="14">
        <f>PRODUCT($AE$3:$AE3591)</f>
        <v>1.549318229084294</v>
      </c>
      <c r="AG3591" s="120">
        <f>(POWER(AF3591,1/COUNTA($J$3:$J3591))-1)*360/28</f>
        <v>0.10870794921864459</v>
      </c>
    </row>
    <row r="3592" spans="20:33" x14ac:dyDescent="0.25">
      <c r="T3592" s="4">
        <f t="shared" si="580"/>
        <v>0.11244999999999999</v>
      </c>
      <c r="U3592" s="55">
        <f t="shared" si="571"/>
        <v>0</v>
      </c>
      <c r="V3592" s="55">
        <f t="shared" si="572"/>
        <v>0</v>
      </c>
      <c r="Y3592" s="55">
        <f t="shared" si="573"/>
        <v>0</v>
      </c>
      <c r="Z3592" s="55">
        <f t="shared" si="574"/>
        <v>0</v>
      </c>
      <c r="AA3592" s="55">
        <f t="shared" si="575"/>
        <v>9108916.2369551975</v>
      </c>
      <c r="AB3592" s="55">
        <f t="shared" si="576"/>
        <v>-9712254.5492930785</v>
      </c>
      <c r="AC3592" s="55">
        <f t="shared" si="577"/>
        <v>-603338.31233788095</v>
      </c>
      <c r="AD3592" s="55">
        <f t="shared" si="578"/>
        <v>0</v>
      </c>
      <c r="AE3592" s="14">
        <f t="shared" si="579"/>
        <v>1</v>
      </c>
      <c r="AF3592" s="14">
        <f>PRODUCT($AE$3:$AE3592)</f>
        <v>1.549318229084294</v>
      </c>
      <c r="AG3592" s="120">
        <f>(POWER(AF3592,1/COUNTA($J$3:$J3592))-1)*360/28</f>
        <v>0.10870794921864459</v>
      </c>
    </row>
    <row r="3593" spans="20:33" x14ac:dyDescent="0.25">
      <c r="T3593" s="4">
        <f t="shared" si="580"/>
        <v>0.11244999999999999</v>
      </c>
      <c r="U3593" s="55">
        <f t="shared" si="571"/>
        <v>0</v>
      </c>
      <c r="V3593" s="55">
        <f t="shared" si="572"/>
        <v>0</v>
      </c>
      <c r="Y3593" s="55">
        <f t="shared" si="573"/>
        <v>0</v>
      </c>
      <c r="Z3593" s="55">
        <f t="shared" si="574"/>
        <v>0</v>
      </c>
      <c r="AA3593" s="55">
        <f t="shared" si="575"/>
        <v>9108916.2369551975</v>
      </c>
      <c r="AB3593" s="55">
        <f t="shared" si="576"/>
        <v>-9712254.5492930785</v>
      </c>
      <c r="AC3593" s="55">
        <f t="shared" si="577"/>
        <v>-603338.31233788095</v>
      </c>
      <c r="AD3593" s="55">
        <f t="shared" si="578"/>
        <v>0</v>
      </c>
      <c r="AE3593" s="14">
        <f t="shared" si="579"/>
        <v>1</v>
      </c>
      <c r="AF3593" s="14">
        <f>PRODUCT($AE$3:$AE3593)</f>
        <v>1.549318229084294</v>
      </c>
      <c r="AG3593" s="120">
        <f>(POWER(AF3593,1/COUNTA($J$3:$J3593))-1)*360/28</f>
        <v>0.10870794921864459</v>
      </c>
    </row>
    <row r="3594" spans="20:33" x14ac:dyDescent="0.25">
      <c r="T3594" s="4">
        <f t="shared" si="580"/>
        <v>0.11244999999999999</v>
      </c>
      <c r="U3594" s="55">
        <f t="shared" si="571"/>
        <v>0</v>
      </c>
      <c r="V3594" s="55">
        <f t="shared" si="572"/>
        <v>0</v>
      </c>
      <c r="Y3594" s="55">
        <f t="shared" si="573"/>
        <v>0</v>
      </c>
      <c r="Z3594" s="55">
        <f t="shared" si="574"/>
        <v>0</v>
      </c>
      <c r="AA3594" s="55">
        <f t="shared" si="575"/>
        <v>9108916.2369551975</v>
      </c>
      <c r="AB3594" s="55">
        <f t="shared" si="576"/>
        <v>-9712254.5492930785</v>
      </c>
      <c r="AC3594" s="55">
        <f t="shared" si="577"/>
        <v>-603338.31233788095</v>
      </c>
      <c r="AD3594" s="55">
        <f t="shared" si="578"/>
        <v>0</v>
      </c>
      <c r="AE3594" s="14">
        <f t="shared" si="579"/>
        <v>1</v>
      </c>
      <c r="AF3594" s="14">
        <f>PRODUCT($AE$3:$AE3594)</f>
        <v>1.549318229084294</v>
      </c>
      <c r="AG3594" s="120">
        <f>(POWER(AF3594,1/COUNTA($J$3:$J3594))-1)*360/28</f>
        <v>0.10870794921864459</v>
      </c>
    </row>
    <row r="3595" spans="20:33" x14ac:dyDescent="0.25">
      <c r="T3595" s="4">
        <f t="shared" si="580"/>
        <v>0.11244999999999999</v>
      </c>
      <c r="U3595" s="55">
        <f t="shared" si="571"/>
        <v>0</v>
      </c>
      <c r="V3595" s="55">
        <f t="shared" si="572"/>
        <v>0</v>
      </c>
      <c r="Y3595" s="55">
        <f t="shared" si="573"/>
        <v>0</v>
      </c>
      <c r="Z3595" s="55">
        <f t="shared" si="574"/>
        <v>0</v>
      </c>
      <c r="AA3595" s="55">
        <f t="shared" si="575"/>
        <v>9108916.2369551975</v>
      </c>
      <c r="AB3595" s="55">
        <f t="shared" si="576"/>
        <v>-9712254.5492930785</v>
      </c>
      <c r="AC3595" s="55">
        <f t="shared" si="577"/>
        <v>-603338.31233788095</v>
      </c>
      <c r="AD3595" s="55">
        <f t="shared" si="578"/>
        <v>0</v>
      </c>
      <c r="AE3595" s="14">
        <f t="shared" si="579"/>
        <v>1</v>
      </c>
      <c r="AF3595" s="14">
        <f>PRODUCT($AE$3:$AE3595)</f>
        <v>1.549318229084294</v>
      </c>
      <c r="AG3595" s="120">
        <f>(POWER(AF3595,1/COUNTA($J$3:$J3595))-1)*360/28</f>
        <v>0.10870794921864459</v>
      </c>
    </row>
    <row r="3596" spans="20:33" x14ac:dyDescent="0.25">
      <c r="T3596" s="4">
        <f t="shared" si="580"/>
        <v>0.11244999999999999</v>
      </c>
      <c r="U3596" s="55">
        <f t="shared" si="571"/>
        <v>0</v>
      </c>
      <c r="V3596" s="55">
        <f t="shared" si="572"/>
        <v>0</v>
      </c>
      <c r="Y3596" s="55">
        <f t="shared" si="573"/>
        <v>0</v>
      </c>
      <c r="Z3596" s="55">
        <f t="shared" si="574"/>
        <v>0</v>
      </c>
      <c r="AA3596" s="55">
        <f t="shared" si="575"/>
        <v>9108916.2369551975</v>
      </c>
      <c r="AB3596" s="55">
        <f t="shared" si="576"/>
        <v>-9712254.5492930785</v>
      </c>
      <c r="AC3596" s="55">
        <f t="shared" si="577"/>
        <v>-603338.31233788095</v>
      </c>
      <c r="AD3596" s="55">
        <f t="shared" si="578"/>
        <v>0</v>
      </c>
      <c r="AE3596" s="14">
        <f t="shared" si="579"/>
        <v>1</v>
      </c>
      <c r="AF3596" s="14">
        <f>PRODUCT($AE$3:$AE3596)</f>
        <v>1.549318229084294</v>
      </c>
      <c r="AG3596" s="120">
        <f>(POWER(AF3596,1/COUNTA($J$3:$J3596))-1)*360/28</f>
        <v>0.10870794921864459</v>
      </c>
    </row>
    <row r="3597" spans="20:33" x14ac:dyDescent="0.25">
      <c r="T3597" s="4">
        <f t="shared" si="580"/>
        <v>0.11244999999999999</v>
      </c>
      <c r="U3597" s="55">
        <f t="shared" si="571"/>
        <v>0</v>
      </c>
      <c r="V3597" s="55">
        <f t="shared" si="572"/>
        <v>0</v>
      </c>
      <c r="Y3597" s="55">
        <f t="shared" si="573"/>
        <v>0</v>
      </c>
      <c r="Z3597" s="55">
        <f t="shared" si="574"/>
        <v>0</v>
      </c>
      <c r="AA3597" s="55">
        <f t="shared" si="575"/>
        <v>9108916.2369551975</v>
      </c>
      <c r="AB3597" s="55">
        <f t="shared" si="576"/>
        <v>-9712254.5492930785</v>
      </c>
      <c r="AC3597" s="55">
        <f t="shared" si="577"/>
        <v>-603338.31233788095</v>
      </c>
      <c r="AD3597" s="55">
        <f t="shared" si="578"/>
        <v>0</v>
      </c>
      <c r="AE3597" s="14">
        <f t="shared" si="579"/>
        <v>1</v>
      </c>
      <c r="AF3597" s="14">
        <f>PRODUCT($AE$3:$AE3597)</f>
        <v>1.549318229084294</v>
      </c>
      <c r="AG3597" s="120">
        <f>(POWER(AF3597,1/COUNTA($J$3:$J3597))-1)*360/28</f>
        <v>0.10870794921864459</v>
      </c>
    </row>
    <row r="3598" spans="20:33" x14ac:dyDescent="0.25">
      <c r="T3598" s="4">
        <f t="shared" si="580"/>
        <v>0.11244999999999999</v>
      </c>
      <c r="U3598" s="55">
        <f t="shared" si="571"/>
        <v>0</v>
      </c>
      <c r="V3598" s="55">
        <f t="shared" si="572"/>
        <v>0</v>
      </c>
      <c r="Y3598" s="55">
        <f t="shared" si="573"/>
        <v>0</v>
      </c>
      <c r="Z3598" s="55">
        <f t="shared" si="574"/>
        <v>0</v>
      </c>
      <c r="AA3598" s="55">
        <f t="shared" si="575"/>
        <v>9108916.2369551975</v>
      </c>
      <c r="AB3598" s="55">
        <f t="shared" si="576"/>
        <v>-9712254.5492930785</v>
      </c>
      <c r="AC3598" s="55">
        <f t="shared" si="577"/>
        <v>-603338.31233788095</v>
      </c>
      <c r="AD3598" s="55">
        <f t="shared" si="578"/>
        <v>0</v>
      </c>
      <c r="AE3598" s="14">
        <f t="shared" si="579"/>
        <v>1</v>
      </c>
      <c r="AF3598" s="14">
        <f>PRODUCT($AE$3:$AE3598)</f>
        <v>1.549318229084294</v>
      </c>
      <c r="AG3598" s="120">
        <f>(POWER(AF3598,1/COUNTA($J$3:$J3598))-1)*360/28</f>
        <v>0.10870794921864459</v>
      </c>
    </row>
    <row r="3599" spans="20:33" x14ac:dyDescent="0.25">
      <c r="T3599" s="4">
        <f t="shared" si="580"/>
        <v>0.11244999999999999</v>
      </c>
      <c r="U3599" s="55">
        <f t="shared" si="571"/>
        <v>0</v>
      </c>
      <c r="V3599" s="55">
        <f t="shared" si="572"/>
        <v>0</v>
      </c>
      <c r="Y3599" s="55">
        <f t="shared" si="573"/>
        <v>0</v>
      </c>
      <c r="Z3599" s="55">
        <f t="shared" si="574"/>
        <v>0</v>
      </c>
      <c r="AA3599" s="55">
        <f t="shared" si="575"/>
        <v>9108916.2369551975</v>
      </c>
      <c r="AB3599" s="55">
        <f t="shared" si="576"/>
        <v>-9712254.5492930785</v>
      </c>
      <c r="AC3599" s="55">
        <f t="shared" si="577"/>
        <v>-603338.31233788095</v>
      </c>
      <c r="AD3599" s="55">
        <f t="shared" si="578"/>
        <v>0</v>
      </c>
      <c r="AE3599" s="14">
        <f t="shared" si="579"/>
        <v>1</v>
      </c>
      <c r="AF3599" s="14">
        <f>PRODUCT($AE$3:$AE3599)</f>
        <v>1.549318229084294</v>
      </c>
      <c r="AG3599" s="120">
        <f>(POWER(AF3599,1/COUNTA($J$3:$J3599))-1)*360/28</f>
        <v>0.10870794921864459</v>
      </c>
    </row>
    <row r="3600" spans="20:33" x14ac:dyDescent="0.25">
      <c r="T3600" s="4">
        <f t="shared" si="580"/>
        <v>0.11244999999999999</v>
      </c>
      <c r="U3600" s="55">
        <f t="shared" si="571"/>
        <v>0</v>
      </c>
      <c r="V3600" s="55">
        <f t="shared" si="572"/>
        <v>0</v>
      </c>
      <c r="Y3600" s="55">
        <f t="shared" si="573"/>
        <v>0</v>
      </c>
      <c r="Z3600" s="55">
        <f t="shared" si="574"/>
        <v>0</v>
      </c>
      <c r="AA3600" s="55">
        <f t="shared" si="575"/>
        <v>9108916.2369551975</v>
      </c>
      <c r="AB3600" s="55">
        <f t="shared" si="576"/>
        <v>-9712254.5492930785</v>
      </c>
      <c r="AC3600" s="55">
        <f t="shared" si="577"/>
        <v>-603338.31233788095</v>
      </c>
      <c r="AD3600" s="55">
        <f t="shared" si="578"/>
        <v>0</v>
      </c>
      <c r="AE3600" s="14">
        <f t="shared" si="579"/>
        <v>1</v>
      </c>
      <c r="AF3600" s="14">
        <f>PRODUCT($AE$3:$AE3600)</f>
        <v>1.549318229084294</v>
      </c>
      <c r="AG3600" s="120">
        <f>(POWER(AF3600,1/COUNTA($J$3:$J3600))-1)*360/28</f>
        <v>0.10870794921864459</v>
      </c>
    </row>
    <row r="3601" spans="20:33" x14ac:dyDescent="0.25">
      <c r="T3601" s="4">
        <f t="shared" si="580"/>
        <v>0.11244999999999999</v>
      </c>
      <c r="U3601" s="55">
        <f t="shared" si="571"/>
        <v>0</v>
      </c>
      <c r="V3601" s="55">
        <f t="shared" si="572"/>
        <v>0</v>
      </c>
      <c r="Y3601" s="55">
        <f t="shared" si="573"/>
        <v>0</v>
      </c>
      <c r="Z3601" s="55">
        <f t="shared" si="574"/>
        <v>0</v>
      </c>
      <c r="AA3601" s="55">
        <f t="shared" si="575"/>
        <v>9108916.2369551975</v>
      </c>
      <c r="AB3601" s="55">
        <f t="shared" si="576"/>
        <v>-9712254.5492930785</v>
      </c>
      <c r="AC3601" s="55">
        <f t="shared" si="577"/>
        <v>-603338.31233788095</v>
      </c>
      <c r="AD3601" s="55">
        <f t="shared" si="578"/>
        <v>0</v>
      </c>
      <c r="AE3601" s="14">
        <f t="shared" si="579"/>
        <v>1</v>
      </c>
      <c r="AF3601" s="14">
        <f>PRODUCT($AE$3:$AE3601)</f>
        <v>1.549318229084294</v>
      </c>
      <c r="AG3601" s="120">
        <f>(POWER(AF3601,1/COUNTA($J$3:$J3601))-1)*360/28</f>
        <v>0.10870794921864459</v>
      </c>
    </row>
    <row r="3602" spans="20:33" x14ac:dyDescent="0.25">
      <c r="T3602" s="4">
        <f t="shared" si="580"/>
        <v>0.11244999999999999</v>
      </c>
      <c r="U3602" s="55">
        <f t="shared" si="571"/>
        <v>0</v>
      </c>
      <c r="V3602" s="55">
        <f t="shared" si="572"/>
        <v>0</v>
      </c>
      <c r="Y3602" s="55">
        <f t="shared" si="573"/>
        <v>0</v>
      </c>
      <c r="Z3602" s="55">
        <f t="shared" si="574"/>
        <v>0</v>
      </c>
      <c r="AA3602" s="55">
        <f t="shared" si="575"/>
        <v>9108916.2369551975</v>
      </c>
      <c r="AB3602" s="55">
        <f t="shared" si="576"/>
        <v>-9712254.5492930785</v>
      </c>
      <c r="AC3602" s="55">
        <f t="shared" si="577"/>
        <v>-603338.31233788095</v>
      </c>
      <c r="AD3602" s="55">
        <f t="shared" si="578"/>
        <v>0</v>
      </c>
      <c r="AE3602" s="14">
        <f t="shared" si="579"/>
        <v>1</v>
      </c>
      <c r="AF3602" s="14">
        <f>PRODUCT($AE$3:$AE3602)</f>
        <v>1.549318229084294</v>
      </c>
      <c r="AG3602" s="120">
        <f>(POWER(AF3602,1/COUNTA($J$3:$J3602))-1)*360/28</f>
        <v>0.10870794921864459</v>
      </c>
    </row>
    <row r="3603" spans="20:33" x14ac:dyDescent="0.25">
      <c r="T3603" s="4">
        <f t="shared" si="580"/>
        <v>0.11244999999999999</v>
      </c>
      <c r="U3603" s="55">
        <f t="shared" si="571"/>
        <v>0</v>
      </c>
      <c r="V3603" s="55">
        <f t="shared" si="572"/>
        <v>0</v>
      </c>
      <c r="Y3603" s="55">
        <f t="shared" si="573"/>
        <v>0</v>
      </c>
      <c r="Z3603" s="55">
        <f t="shared" si="574"/>
        <v>0</v>
      </c>
      <c r="AA3603" s="55">
        <f t="shared" si="575"/>
        <v>9108916.2369551975</v>
      </c>
      <c r="AB3603" s="55">
        <f t="shared" si="576"/>
        <v>-9712254.5492930785</v>
      </c>
      <c r="AC3603" s="55">
        <f t="shared" si="577"/>
        <v>-603338.31233788095</v>
      </c>
      <c r="AD3603" s="55">
        <f t="shared" si="578"/>
        <v>0</v>
      </c>
      <c r="AE3603" s="14">
        <f t="shared" si="579"/>
        <v>1</v>
      </c>
      <c r="AF3603" s="14">
        <f>PRODUCT($AE$3:$AE3603)</f>
        <v>1.549318229084294</v>
      </c>
      <c r="AG3603" s="120">
        <f>(POWER(AF3603,1/COUNTA($J$3:$J3603))-1)*360/28</f>
        <v>0.10870794921864459</v>
      </c>
    </row>
    <row r="3604" spans="20:33" x14ac:dyDescent="0.25">
      <c r="T3604" s="4">
        <f t="shared" si="580"/>
        <v>0.11244999999999999</v>
      </c>
      <c r="U3604" s="55">
        <f t="shared" si="571"/>
        <v>0</v>
      </c>
      <c r="V3604" s="55">
        <f t="shared" si="572"/>
        <v>0</v>
      </c>
      <c r="Y3604" s="55">
        <f t="shared" si="573"/>
        <v>0</v>
      </c>
      <c r="Z3604" s="55">
        <f t="shared" si="574"/>
        <v>0</v>
      </c>
      <c r="AA3604" s="55">
        <f t="shared" si="575"/>
        <v>9108916.2369551975</v>
      </c>
      <c r="AB3604" s="55">
        <f t="shared" si="576"/>
        <v>-9712254.5492930785</v>
      </c>
      <c r="AC3604" s="55">
        <f t="shared" si="577"/>
        <v>-603338.31233788095</v>
      </c>
      <c r="AD3604" s="55">
        <f t="shared" si="578"/>
        <v>0</v>
      </c>
      <c r="AE3604" s="14">
        <f t="shared" si="579"/>
        <v>1</v>
      </c>
      <c r="AF3604" s="14">
        <f>PRODUCT($AE$3:$AE3604)</f>
        <v>1.549318229084294</v>
      </c>
      <c r="AG3604" s="120">
        <f>(POWER(AF3604,1/COUNTA($J$3:$J3604))-1)*360/28</f>
        <v>0.10870794921864459</v>
      </c>
    </row>
    <row r="3605" spans="20:33" x14ac:dyDescent="0.25">
      <c r="T3605" s="4">
        <f t="shared" si="580"/>
        <v>0.11244999999999999</v>
      </c>
      <c r="U3605" s="55">
        <f t="shared" si="571"/>
        <v>0</v>
      </c>
      <c r="V3605" s="55">
        <f t="shared" si="572"/>
        <v>0</v>
      </c>
      <c r="Y3605" s="55">
        <f t="shared" si="573"/>
        <v>0</v>
      </c>
      <c r="Z3605" s="55">
        <f t="shared" si="574"/>
        <v>0</v>
      </c>
      <c r="AA3605" s="55">
        <f t="shared" si="575"/>
        <v>9108916.2369551975</v>
      </c>
      <c r="AB3605" s="55">
        <f t="shared" si="576"/>
        <v>-9712254.5492930785</v>
      </c>
      <c r="AC3605" s="55">
        <f t="shared" si="577"/>
        <v>-603338.31233788095</v>
      </c>
      <c r="AD3605" s="55">
        <f t="shared" si="578"/>
        <v>0</v>
      </c>
      <c r="AE3605" s="14">
        <f t="shared" si="579"/>
        <v>1</v>
      </c>
      <c r="AF3605" s="14">
        <f>PRODUCT($AE$3:$AE3605)</f>
        <v>1.549318229084294</v>
      </c>
      <c r="AG3605" s="120">
        <f>(POWER(AF3605,1/COUNTA($J$3:$J3605))-1)*360/28</f>
        <v>0.10870794921864459</v>
      </c>
    </row>
    <row r="3606" spans="20:33" x14ac:dyDescent="0.25">
      <c r="T3606" s="4">
        <f t="shared" si="580"/>
        <v>0.11244999999999999</v>
      </c>
      <c r="U3606" s="55">
        <f t="shared" si="571"/>
        <v>0</v>
      </c>
      <c r="V3606" s="55">
        <f t="shared" si="572"/>
        <v>0</v>
      </c>
      <c r="Y3606" s="55">
        <f t="shared" si="573"/>
        <v>0</v>
      </c>
      <c r="Z3606" s="55">
        <f t="shared" si="574"/>
        <v>0</v>
      </c>
      <c r="AA3606" s="55">
        <f t="shared" si="575"/>
        <v>9108916.2369551975</v>
      </c>
      <c r="AB3606" s="55">
        <f t="shared" si="576"/>
        <v>-9712254.5492930785</v>
      </c>
      <c r="AC3606" s="55">
        <f t="shared" si="577"/>
        <v>-603338.31233788095</v>
      </c>
      <c r="AD3606" s="55">
        <f t="shared" si="578"/>
        <v>0</v>
      </c>
      <c r="AE3606" s="14">
        <f t="shared" si="579"/>
        <v>1</v>
      </c>
      <c r="AF3606" s="14">
        <f>PRODUCT($AE$3:$AE3606)</f>
        <v>1.549318229084294</v>
      </c>
      <c r="AG3606" s="120">
        <f>(POWER(AF3606,1/COUNTA($J$3:$J3606))-1)*360/28</f>
        <v>0.10870794921864459</v>
      </c>
    </row>
    <row r="3607" spans="20:33" x14ac:dyDescent="0.25">
      <c r="T3607" s="4">
        <f t="shared" si="580"/>
        <v>0.11244999999999999</v>
      </c>
      <c r="U3607" s="55">
        <f t="shared" si="571"/>
        <v>0</v>
      </c>
      <c r="V3607" s="55">
        <f t="shared" si="572"/>
        <v>0</v>
      </c>
      <c r="Y3607" s="55">
        <f t="shared" si="573"/>
        <v>0</v>
      </c>
      <c r="Z3607" s="55">
        <f t="shared" si="574"/>
        <v>0</v>
      </c>
      <c r="AA3607" s="55">
        <f t="shared" si="575"/>
        <v>9108916.2369551975</v>
      </c>
      <c r="AB3607" s="55">
        <f t="shared" si="576"/>
        <v>-9712254.5492930785</v>
      </c>
      <c r="AC3607" s="55">
        <f t="shared" si="577"/>
        <v>-603338.31233788095</v>
      </c>
      <c r="AD3607" s="55">
        <f t="shared" si="578"/>
        <v>0</v>
      </c>
      <c r="AE3607" s="14">
        <f t="shared" si="579"/>
        <v>1</v>
      </c>
      <c r="AF3607" s="14">
        <f>PRODUCT($AE$3:$AE3607)</f>
        <v>1.549318229084294</v>
      </c>
      <c r="AG3607" s="120">
        <f>(POWER(AF3607,1/COUNTA($J$3:$J3607))-1)*360/28</f>
        <v>0.10870794921864459</v>
      </c>
    </row>
    <row r="3608" spans="20:33" x14ac:dyDescent="0.25">
      <c r="T3608" s="4">
        <f t="shared" si="580"/>
        <v>0.11244999999999999</v>
      </c>
      <c r="U3608" s="55">
        <f t="shared" si="571"/>
        <v>0</v>
      </c>
      <c r="V3608" s="55">
        <f t="shared" si="572"/>
        <v>0</v>
      </c>
      <c r="Y3608" s="55">
        <f t="shared" si="573"/>
        <v>0</v>
      </c>
      <c r="Z3608" s="55">
        <f t="shared" si="574"/>
        <v>0</v>
      </c>
      <c r="AA3608" s="55">
        <f t="shared" si="575"/>
        <v>9108916.2369551975</v>
      </c>
      <c r="AB3608" s="55">
        <f t="shared" si="576"/>
        <v>-9712254.5492930785</v>
      </c>
      <c r="AC3608" s="55">
        <f t="shared" si="577"/>
        <v>-603338.31233788095</v>
      </c>
      <c r="AD3608" s="55">
        <f t="shared" si="578"/>
        <v>0</v>
      </c>
      <c r="AE3608" s="14">
        <f t="shared" si="579"/>
        <v>1</v>
      </c>
      <c r="AF3608" s="14">
        <f>PRODUCT($AE$3:$AE3608)</f>
        <v>1.549318229084294</v>
      </c>
      <c r="AG3608" s="120">
        <f>(POWER(AF3608,1/COUNTA($J$3:$J3608))-1)*360/28</f>
        <v>0.10870794921864459</v>
      </c>
    </row>
    <row r="3609" spans="20:33" x14ac:dyDescent="0.25">
      <c r="T3609" s="4">
        <f t="shared" si="580"/>
        <v>0.11244999999999999</v>
      </c>
      <c r="U3609" s="55">
        <f t="shared" si="571"/>
        <v>0</v>
      </c>
      <c r="V3609" s="55">
        <f t="shared" si="572"/>
        <v>0</v>
      </c>
      <c r="Y3609" s="55">
        <f t="shared" si="573"/>
        <v>0</v>
      </c>
      <c r="Z3609" s="55">
        <f t="shared" si="574"/>
        <v>0</v>
      </c>
      <c r="AA3609" s="55">
        <f t="shared" si="575"/>
        <v>9108916.2369551975</v>
      </c>
      <c r="AB3609" s="55">
        <f t="shared" si="576"/>
        <v>-9712254.5492930785</v>
      </c>
      <c r="AC3609" s="55">
        <f t="shared" si="577"/>
        <v>-603338.31233788095</v>
      </c>
      <c r="AD3609" s="55">
        <f t="shared" si="578"/>
        <v>0</v>
      </c>
      <c r="AE3609" s="14">
        <f t="shared" si="579"/>
        <v>1</v>
      </c>
      <c r="AF3609" s="14">
        <f>PRODUCT($AE$3:$AE3609)</f>
        <v>1.549318229084294</v>
      </c>
      <c r="AG3609" s="120">
        <f>(POWER(AF3609,1/COUNTA($J$3:$J3609))-1)*360/28</f>
        <v>0.10870794921864459</v>
      </c>
    </row>
    <row r="3610" spans="20:33" x14ac:dyDescent="0.25">
      <c r="T3610" s="4">
        <f t="shared" si="580"/>
        <v>0.11244999999999999</v>
      </c>
      <c r="U3610" s="55">
        <f t="shared" si="571"/>
        <v>0</v>
      </c>
      <c r="V3610" s="55">
        <f t="shared" si="572"/>
        <v>0</v>
      </c>
      <c r="Y3610" s="55">
        <f t="shared" si="573"/>
        <v>0</v>
      </c>
      <c r="Z3610" s="55">
        <f t="shared" si="574"/>
        <v>0</v>
      </c>
      <c r="AA3610" s="55">
        <f t="shared" si="575"/>
        <v>9108916.2369551975</v>
      </c>
      <c r="AB3610" s="55">
        <f t="shared" si="576"/>
        <v>-9712254.5492930785</v>
      </c>
      <c r="AC3610" s="55">
        <f t="shared" si="577"/>
        <v>-603338.31233788095</v>
      </c>
      <c r="AD3610" s="55">
        <f t="shared" si="578"/>
        <v>0</v>
      </c>
      <c r="AE3610" s="14">
        <f t="shared" si="579"/>
        <v>1</v>
      </c>
      <c r="AF3610" s="14">
        <f>PRODUCT($AE$3:$AE3610)</f>
        <v>1.549318229084294</v>
      </c>
      <c r="AG3610" s="120">
        <f>(POWER(AF3610,1/COUNTA($J$3:$J3610))-1)*360/28</f>
        <v>0.10870794921864459</v>
      </c>
    </row>
    <row r="3611" spans="20:33" x14ac:dyDescent="0.25">
      <c r="T3611" s="4">
        <f t="shared" si="580"/>
        <v>0.11244999999999999</v>
      </c>
      <c r="U3611" s="55">
        <f t="shared" si="571"/>
        <v>0</v>
      </c>
      <c r="V3611" s="55">
        <f t="shared" si="572"/>
        <v>0</v>
      </c>
      <c r="Y3611" s="55">
        <f t="shared" si="573"/>
        <v>0</v>
      </c>
      <c r="Z3611" s="55">
        <f t="shared" si="574"/>
        <v>0</v>
      </c>
      <c r="AA3611" s="55">
        <f t="shared" si="575"/>
        <v>9108916.2369551975</v>
      </c>
      <c r="AB3611" s="55">
        <f t="shared" si="576"/>
        <v>-9712254.5492930785</v>
      </c>
      <c r="AC3611" s="55">
        <f t="shared" si="577"/>
        <v>-603338.31233788095</v>
      </c>
      <c r="AD3611" s="55">
        <f t="shared" si="578"/>
        <v>0</v>
      </c>
      <c r="AE3611" s="14">
        <f t="shared" si="579"/>
        <v>1</v>
      </c>
      <c r="AF3611" s="14">
        <f>PRODUCT($AE$3:$AE3611)</f>
        <v>1.549318229084294</v>
      </c>
      <c r="AG3611" s="120">
        <f>(POWER(AF3611,1/COUNTA($J$3:$J3611))-1)*360/28</f>
        <v>0.10870794921864459</v>
      </c>
    </row>
    <row r="3612" spans="20:33" x14ac:dyDescent="0.25">
      <c r="T3612" s="4">
        <f t="shared" si="580"/>
        <v>0.11244999999999999</v>
      </c>
      <c r="U3612" s="55">
        <f t="shared" si="571"/>
        <v>0</v>
      </c>
      <c r="V3612" s="55">
        <f t="shared" si="572"/>
        <v>0</v>
      </c>
      <c r="Y3612" s="55">
        <f t="shared" si="573"/>
        <v>0</v>
      </c>
      <c r="Z3612" s="55">
        <f t="shared" si="574"/>
        <v>0</v>
      </c>
      <c r="AA3612" s="55">
        <f t="shared" si="575"/>
        <v>9108916.2369551975</v>
      </c>
      <c r="AB3612" s="55">
        <f t="shared" si="576"/>
        <v>-9712254.5492930785</v>
      </c>
      <c r="AC3612" s="55">
        <f t="shared" si="577"/>
        <v>-603338.31233788095</v>
      </c>
      <c r="AD3612" s="55">
        <f t="shared" si="578"/>
        <v>0</v>
      </c>
      <c r="AE3612" s="14">
        <f t="shared" si="579"/>
        <v>1</v>
      </c>
      <c r="AF3612" s="14">
        <f>PRODUCT($AE$3:$AE3612)</f>
        <v>1.549318229084294</v>
      </c>
      <c r="AG3612" s="120">
        <f>(POWER(AF3612,1/COUNTA($J$3:$J3612))-1)*360/28</f>
        <v>0.10870794921864459</v>
      </c>
    </row>
    <row r="3613" spans="20:33" x14ac:dyDescent="0.25">
      <c r="T3613" s="4">
        <f t="shared" si="580"/>
        <v>0.11244999999999999</v>
      </c>
      <c r="U3613" s="55">
        <f t="shared" si="571"/>
        <v>0</v>
      </c>
      <c r="V3613" s="55">
        <f t="shared" si="572"/>
        <v>0</v>
      </c>
      <c r="Y3613" s="55">
        <f t="shared" si="573"/>
        <v>0</v>
      </c>
      <c r="Z3613" s="55">
        <f t="shared" si="574"/>
        <v>0</v>
      </c>
      <c r="AA3613" s="55">
        <f t="shared" si="575"/>
        <v>9108916.2369551975</v>
      </c>
      <c r="AB3613" s="55">
        <f t="shared" si="576"/>
        <v>-9712254.5492930785</v>
      </c>
      <c r="AC3613" s="55">
        <f t="shared" si="577"/>
        <v>-603338.31233788095</v>
      </c>
      <c r="AD3613" s="55">
        <f t="shared" si="578"/>
        <v>0</v>
      </c>
      <c r="AE3613" s="14">
        <f t="shared" si="579"/>
        <v>1</v>
      </c>
      <c r="AF3613" s="14">
        <f>PRODUCT($AE$3:$AE3613)</f>
        <v>1.549318229084294</v>
      </c>
      <c r="AG3613" s="120">
        <f>(POWER(AF3613,1/COUNTA($J$3:$J3613))-1)*360/28</f>
        <v>0.10870794921864459</v>
      </c>
    </row>
    <row r="3614" spans="20:33" x14ac:dyDescent="0.25">
      <c r="T3614" s="4">
        <f t="shared" si="580"/>
        <v>0.11244999999999999</v>
      </c>
      <c r="U3614" s="55">
        <f t="shared" si="571"/>
        <v>0</v>
      </c>
      <c r="V3614" s="55">
        <f t="shared" si="572"/>
        <v>0</v>
      </c>
      <c r="Y3614" s="55">
        <f t="shared" si="573"/>
        <v>0</v>
      </c>
      <c r="Z3614" s="55">
        <f t="shared" si="574"/>
        <v>0</v>
      </c>
      <c r="AA3614" s="55">
        <f t="shared" si="575"/>
        <v>9108916.2369551975</v>
      </c>
      <c r="AB3614" s="55">
        <f t="shared" si="576"/>
        <v>-9712254.5492930785</v>
      </c>
      <c r="AC3614" s="55">
        <f t="shared" si="577"/>
        <v>-603338.31233788095</v>
      </c>
      <c r="AD3614" s="55">
        <f t="shared" si="578"/>
        <v>0</v>
      </c>
      <c r="AE3614" s="14">
        <f t="shared" si="579"/>
        <v>1</v>
      </c>
      <c r="AF3614" s="14">
        <f>PRODUCT($AE$3:$AE3614)</f>
        <v>1.549318229084294</v>
      </c>
      <c r="AG3614" s="120">
        <f>(POWER(AF3614,1/COUNTA($J$3:$J3614))-1)*360/28</f>
        <v>0.10870794921864459</v>
      </c>
    </row>
    <row r="3615" spans="20:33" x14ac:dyDescent="0.25">
      <c r="T3615" s="4">
        <f t="shared" si="580"/>
        <v>0.11244999999999999</v>
      </c>
      <c r="U3615" s="55">
        <f t="shared" si="571"/>
        <v>0</v>
      </c>
      <c r="V3615" s="55">
        <f t="shared" si="572"/>
        <v>0</v>
      </c>
      <c r="Y3615" s="55">
        <f t="shared" si="573"/>
        <v>0</v>
      </c>
      <c r="Z3615" s="55">
        <f t="shared" si="574"/>
        <v>0</v>
      </c>
      <c r="AA3615" s="55">
        <f t="shared" si="575"/>
        <v>9108916.2369551975</v>
      </c>
      <c r="AB3615" s="55">
        <f t="shared" si="576"/>
        <v>-9712254.5492930785</v>
      </c>
      <c r="AC3615" s="55">
        <f t="shared" si="577"/>
        <v>-603338.31233788095</v>
      </c>
      <c r="AD3615" s="55">
        <f t="shared" si="578"/>
        <v>0</v>
      </c>
      <c r="AE3615" s="14">
        <f t="shared" si="579"/>
        <v>1</v>
      </c>
      <c r="AF3615" s="14">
        <f>PRODUCT($AE$3:$AE3615)</f>
        <v>1.549318229084294</v>
      </c>
      <c r="AG3615" s="120">
        <f>(POWER(AF3615,1/COUNTA($J$3:$J3615))-1)*360/28</f>
        <v>0.10870794921864459</v>
      </c>
    </row>
    <row r="3616" spans="20:33" x14ac:dyDescent="0.25">
      <c r="T3616" s="4">
        <f t="shared" si="580"/>
        <v>0.11244999999999999</v>
      </c>
      <c r="U3616" s="55">
        <f t="shared" si="571"/>
        <v>0</v>
      </c>
      <c r="V3616" s="55">
        <f t="shared" si="572"/>
        <v>0</v>
      </c>
      <c r="Y3616" s="55">
        <f t="shared" si="573"/>
        <v>0</v>
      </c>
      <c r="Z3616" s="55">
        <f t="shared" si="574"/>
        <v>0</v>
      </c>
      <c r="AA3616" s="55">
        <f t="shared" si="575"/>
        <v>9108916.2369551975</v>
      </c>
      <c r="AB3616" s="55">
        <f t="shared" si="576"/>
        <v>-9712254.5492930785</v>
      </c>
      <c r="AC3616" s="55">
        <f t="shared" si="577"/>
        <v>-603338.31233788095</v>
      </c>
      <c r="AD3616" s="55">
        <f t="shared" si="578"/>
        <v>0</v>
      </c>
      <c r="AE3616" s="14">
        <f t="shared" si="579"/>
        <v>1</v>
      </c>
      <c r="AF3616" s="14">
        <f>PRODUCT($AE$3:$AE3616)</f>
        <v>1.549318229084294</v>
      </c>
      <c r="AG3616" s="120">
        <f>(POWER(AF3616,1/COUNTA($J$3:$J3616))-1)*360/28</f>
        <v>0.10870794921864459</v>
      </c>
    </row>
    <row r="3617" spans="20:33" x14ac:dyDescent="0.25">
      <c r="T3617" s="4">
        <f t="shared" si="580"/>
        <v>0.11244999999999999</v>
      </c>
      <c r="U3617" s="55">
        <f t="shared" si="571"/>
        <v>0</v>
      </c>
      <c r="V3617" s="55">
        <f t="shared" si="572"/>
        <v>0</v>
      </c>
      <c r="Y3617" s="55">
        <f t="shared" si="573"/>
        <v>0</v>
      </c>
      <c r="Z3617" s="55">
        <f t="shared" si="574"/>
        <v>0</v>
      </c>
      <c r="AA3617" s="55">
        <f t="shared" si="575"/>
        <v>9108916.2369551975</v>
      </c>
      <c r="AB3617" s="55">
        <f t="shared" si="576"/>
        <v>-9712254.5492930785</v>
      </c>
      <c r="AC3617" s="55">
        <f t="shared" si="577"/>
        <v>-603338.31233788095</v>
      </c>
      <c r="AD3617" s="55">
        <f t="shared" si="578"/>
        <v>0</v>
      </c>
      <c r="AE3617" s="14">
        <f t="shared" si="579"/>
        <v>1</v>
      </c>
      <c r="AF3617" s="14">
        <f>PRODUCT($AE$3:$AE3617)</f>
        <v>1.549318229084294</v>
      </c>
      <c r="AG3617" s="120">
        <f>(POWER(AF3617,1/COUNTA($J$3:$J3617))-1)*360/28</f>
        <v>0.10870794921864459</v>
      </c>
    </row>
    <row r="3618" spans="20:33" x14ac:dyDescent="0.25">
      <c r="T3618" s="4">
        <f t="shared" si="580"/>
        <v>0.11244999999999999</v>
      </c>
      <c r="U3618" s="55">
        <f t="shared" ref="U3618:U3681" si="581">(-1*S3618)*T3618*Q3618/360</f>
        <v>0</v>
      </c>
      <c r="V3618" s="55">
        <f t="shared" ref="V3618:V3681" si="582">+N3618+U3618</f>
        <v>0</v>
      </c>
      <c r="Y3618" s="55">
        <f t="shared" ref="Y3618:Y3681" si="583">+P3618*X3618</f>
        <v>0</v>
      </c>
      <c r="Z3618" s="55">
        <f t="shared" ref="Z3618:Z3681" si="584">+S3618*$Z$2*$Q3618/360</f>
        <v>0</v>
      </c>
      <c r="AA3618" s="55">
        <f t="shared" ref="AA3618:AA3681" si="585">+AA3617*(1+$Z$2*$Q3618/360)+Z3618</f>
        <v>9108916.2369551975</v>
      </c>
      <c r="AB3618" s="55">
        <f t="shared" ref="AB3618:AB3681" si="586">+AB3617*(1+$W3618*$Q3618/360)+O3618</f>
        <v>-9712254.5492930785</v>
      </c>
      <c r="AC3618" s="55">
        <f t="shared" ref="AC3618:AC3681" si="587">+AA3618+AB3618</f>
        <v>-603338.31233788095</v>
      </c>
      <c r="AD3618" s="55">
        <f t="shared" ref="AD3618:AD3681" si="588">+AC3618*X3618</f>
        <v>0</v>
      </c>
      <c r="AE3618" s="14">
        <f t="shared" ref="AE3618:AE3681" si="589">+(1+W3618*Q3618/360)</f>
        <v>1</v>
      </c>
      <c r="AF3618" s="14">
        <f>PRODUCT($AE$3:$AE3618)</f>
        <v>1.549318229084294</v>
      </c>
      <c r="AG3618" s="120">
        <f>(POWER(AF3618,1/COUNTA($J$3:$J3618))-1)*360/28</f>
        <v>0.10870794921864459</v>
      </c>
    </row>
    <row r="3619" spans="20:33" x14ac:dyDescent="0.25">
      <c r="T3619" s="4">
        <f t="shared" si="580"/>
        <v>0.11244999999999999</v>
      </c>
      <c r="U3619" s="55">
        <f t="shared" si="581"/>
        <v>0</v>
      </c>
      <c r="V3619" s="55">
        <f t="shared" si="582"/>
        <v>0</v>
      </c>
      <c r="Y3619" s="55">
        <f t="shared" si="583"/>
        <v>0</v>
      </c>
      <c r="Z3619" s="55">
        <f t="shared" si="584"/>
        <v>0</v>
      </c>
      <c r="AA3619" s="55">
        <f t="shared" si="585"/>
        <v>9108916.2369551975</v>
      </c>
      <c r="AB3619" s="55">
        <f t="shared" si="586"/>
        <v>-9712254.5492930785</v>
      </c>
      <c r="AC3619" s="55">
        <f t="shared" si="587"/>
        <v>-603338.31233788095</v>
      </c>
      <c r="AD3619" s="55">
        <f t="shared" si="588"/>
        <v>0</v>
      </c>
      <c r="AE3619" s="14">
        <f t="shared" si="589"/>
        <v>1</v>
      </c>
      <c r="AF3619" s="14">
        <f>PRODUCT($AE$3:$AE3619)</f>
        <v>1.549318229084294</v>
      </c>
      <c r="AG3619" s="120">
        <f>(POWER(AF3619,1/COUNTA($J$3:$J3619))-1)*360/28</f>
        <v>0.10870794921864459</v>
      </c>
    </row>
    <row r="3620" spans="20:33" x14ac:dyDescent="0.25">
      <c r="T3620" s="4">
        <f t="shared" si="580"/>
        <v>0.11244999999999999</v>
      </c>
      <c r="U3620" s="55">
        <f t="shared" si="581"/>
        <v>0</v>
      </c>
      <c r="V3620" s="55">
        <f t="shared" si="582"/>
        <v>0</v>
      </c>
      <c r="Y3620" s="55">
        <f t="shared" si="583"/>
        <v>0</v>
      </c>
      <c r="Z3620" s="55">
        <f t="shared" si="584"/>
        <v>0</v>
      </c>
      <c r="AA3620" s="55">
        <f t="shared" si="585"/>
        <v>9108916.2369551975</v>
      </c>
      <c r="AB3620" s="55">
        <f t="shared" si="586"/>
        <v>-9712254.5492930785</v>
      </c>
      <c r="AC3620" s="55">
        <f t="shared" si="587"/>
        <v>-603338.31233788095</v>
      </c>
      <c r="AD3620" s="55">
        <f t="shared" si="588"/>
        <v>0</v>
      </c>
      <c r="AE3620" s="14">
        <f t="shared" si="589"/>
        <v>1</v>
      </c>
      <c r="AF3620" s="14">
        <f>PRODUCT($AE$3:$AE3620)</f>
        <v>1.549318229084294</v>
      </c>
      <c r="AG3620" s="120">
        <f>(POWER(AF3620,1/COUNTA($J$3:$J3620))-1)*360/28</f>
        <v>0.10870794921864459</v>
      </c>
    </row>
    <row r="3621" spans="20:33" x14ac:dyDescent="0.25">
      <c r="T3621" s="4">
        <f t="shared" si="580"/>
        <v>0.11244999999999999</v>
      </c>
      <c r="U3621" s="55">
        <f t="shared" si="581"/>
        <v>0</v>
      </c>
      <c r="V3621" s="55">
        <f t="shared" si="582"/>
        <v>0</v>
      </c>
      <c r="Y3621" s="55">
        <f t="shared" si="583"/>
        <v>0</v>
      </c>
      <c r="Z3621" s="55">
        <f t="shared" si="584"/>
        <v>0</v>
      </c>
      <c r="AA3621" s="55">
        <f t="shared" si="585"/>
        <v>9108916.2369551975</v>
      </c>
      <c r="AB3621" s="55">
        <f t="shared" si="586"/>
        <v>-9712254.5492930785</v>
      </c>
      <c r="AC3621" s="55">
        <f t="shared" si="587"/>
        <v>-603338.31233788095</v>
      </c>
      <c r="AD3621" s="55">
        <f t="shared" si="588"/>
        <v>0</v>
      </c>
      <c r="AE3621" s="14">
        <f t="shared" si="589"/>
        <v>1</v>
      </c>
      <c r="AF3621" s="14">
        <f>PRODUCT($AE$3:$AE3621)</f>
        <v>1.549318229084294</v>
      </c>
      <c r="AG3621" s="120">
        <f>(POWER(AF3621,1/COUNTA($J$3:$J3621))-1)*360/28</f>
        <v>0.10870794921864459</v>
      </c>
    </row>
    <row r="3622" spans="20:33" x14ac:dyDescent="0.25">
      <c r="T3622" s="4">
        <f t="shared" si="580"/>
        <v>0.11244999999999999</v>
      </c>
      <c r="U3622" s="55">
        <f t="shared" si="581"/>
        <v>0</v>
      </c>
      <c r="V3622" s="55">
        <f t="shared" si="582"/>
        <v>0</v>
      </c>
      <c r="Y3622" s="55">
        <f t="shared" si="583"/>
        <v>0</v>
      </c>
      <c r="Z3622" s="55">
        <f t="shared" si="584"/>
        <v>0</v>
      </c>
      <c r="AA3622" s="55">
        <f t="shared" si="585"/>
        <v>9108916.2369551975</v>
      </c>
      <c r="AB3622" s="55">
        <f t="shared" si="586"/>
        <v>-9712254.5492930785</v>
      </c>
      <c r="AC3622" s="55">
        <f t="shared" si="587"/>
        <v>-603338.31233788095</v>
      </c>
      <c r="AD3622" s="55">
        <f t="shared" si="588"/>
        <v>0</v>
      </c>
      <c r="AE3622" s="14">
        <f t="shared" si="589"/>
        <v>1</v>
      </c>
      <c r="AF3622" s="14">
        <f>PRODUCT($AE$3:$AE3622)</f>
        <v>1.549318229084294</v>
      </c>
      <c r="AG3622" s="120">
        <f>(POWER(AF3622,1/COUNTA($J$3:$J3622))-1)*360/28</f>
        <v>0.10870794921864459</v>
      </c>
    </row>
    <row r="3623" spans="20:33" x14ac:dyDescent="0.25">
      <c r="T3623" s="4">
        <f t="shared" si="580"/>
        <v>0.11244999999999999</v>
      </c>
      <c r="U3623" s="55">
        <f t="shared" si="581"/>
        <v>0</v>
      </c>
      <c r="V3623" s="55">
        <f t="shared" si="582"/>
        <v>0</v>
      </c>
      <c r="Y3623" s="55">
        <f t="shared" si="583"/>
        <v>0</v>
      </c>
      <c r="Z3623" s="55">
        <f t="shared" si="584"/>
        <v>0</v>
      </c>
      <c r="AA3623" s="55">
        <f t="shared" si="585"/>
        <v>9108916.2369551975</v>
      </c>
      <c r="AB3623" s="55">
        <f t="shared" si="586"/>
        <v>-9712254.5492930785</v>
      </c>
      <c r="AC3623" s="55">
        <f t="shared" si="587"/>
        <v>-603338.31233788095</v>
      </c>
      <c r="AD3623" s="55">
        <f t="shared" si="588"/>
        <v>0</v>
      </c>
      <c r="AE3623" s="14">
        <f t="shared" si="589"/>
        <v>1</v>
      </c>
      <c r="AF3623" s="14">
        <f>PRODUCT($AE$3:$AE3623)</f>
        <v>1.549318229084294</v>
      </c>
      <c r="AG3623" s="120">
        <f>(POWER(AF3623,1/COUNTA($J$3:$J3623))-1)*360/28</f>
        <v>0.10870794921864459</v>
      </c>
    </row>
    <row r="3624" spans="20:33" x14ac:dyDescent="0.25">
      <c r="T3624" s="4">
        <f t="shared" si="580"/>
        <v>0.11244999999999999</v>
      </c>
      <c r="U3624" s="55">
        <f t="shared" si="581"/>
        <v>0</v>
      </c>
      <c r="V3624" s="55">
        <f t="shared" si="582"/>
        <v>0</v>
      </c>
      <c r="Y3624" s="55">
        <f t="shared" si="583"/>
        <v>0</v>
      </c>
      <c r="Z3624" s="55">
        <f t="shared" si="584"/>
        <v>0</v>
      </c>
      <c r="AA3624" s="55">
        <f t="shared" si="585"/>
        <v>9108916.2369551975</v>
      </c>
      <c r="AB3624" s="55">
        <f t="shared" si="586"/>
        <v>-9712254.5492930785</v>
      </c>
      <c r="AC3624" s="55">
        <f t="shared" si="587"/>
        <v>-603338.31233788095</v>
      </c>
      <c r="AD3624" s="55">
        <f t="shared" si="588"/>
        <v>0</v>
      </c>
      <c r="AE3624" s="14">
        <f t="shared" si="589"/>
        <v>1</v>
      </c>
      <c r="AF3624" s="14">
        <f>PRODUCT($AE$3:$AE3624)</f>
        <v>1.549318229084294</v>
      </c>
      <c r="AG3624" s="120">
        <f>(POWER(AF3624,1/COUNTA($J$3:$J3624))-1)*360/28</f>
        <v>0.10870794921864459</v>
      </c>
    </row>
    <row r="3625" spans="20:33" x14ac:dyDescent="0.25">
      <c r="T3625" s="4">
        <f t="shared" si="580"/>
        <v>0.11244999999999999</v>
      </c>
      <c r="U3625" s="55">
        <f t="shared" si="581"/>
        <v>0</v>
      </c>
      <c r="V3625" s="55">
        <f t="shared" si="582"/>
        <v>0</v>
      </c>
      <c r="Y3625" s="55">
        <f t="shared" si="583"/>
        <v>0</v>
      </c>
      <c r="Z3625" s="55">
        <f t="shared" si="584"/>
        <v>0</v>
      </c>
      <c r="AA3625" s="55">
        <f t="shared" si="585"/>
        <v>9108916.2369551975</v>
      </c>
      <c r="AB3625" s="55">
        <f t="shared" si="586"/>
        <v>-9712254.5492930785</v>
      </c>
      <c r="AC3625" s="55">
        <f t="shared" si="587"/>
        <v>-603338.31233788095</v>
      </c>
      <c r="AD3625" s="55">
        <f t="shared" si="588"/>
        <v>0</v>
      </c>
      <c r="AE3625" s="14">
        <f t="shared" si="589"/>
        <v>1</v>
      </c>
      <c r="AF3625" s="14">
        <f>PRODUCT($AE$3:$AE3625)</f>
        <v>1.549318229084294</v>
      </c>
      <c r="AG3625" s="120">
        <f>(POWER(AF3625,1/COUNTA($J$3:$J3625))-1)*360/28</f>
        <v>0.10870794921864459</v>
      </c>
    </row>
    <row r="3626" spans="20:33" x14ac:dyDescent="0.25">
      <c r="T3626" s="4">
        <f t="shared" si="580"/>
        <v>0.11244999999999999</v>
      </c>
      <c r="U3626" s="55">
        <f t="shared" si="581"/>
        <v>0</v>
      </c>
      <c r="V3626" s="55">
        <f t="shared" si="582"/>
        <v>0</v>
      </c>
      <c r="Y3626" s="55">
        <f t="shared" si="583"/>
        <v>0</v>
      </c>
      <c r="Z3626" s="55">
        <f t="shared" si="584"/>
        <v>0</v>
      </c>
      <c r="AA3626" s="55">
        <f t="shared" si="585"/>
        <v>9108916.2369551975</v>
      </c>
      <c r="AB3626" s="55">
        <f t="shared" si="586"/>
        <v>-9712254.5492930785</v>
      </c>
      <c r="AC3626" s="55">
        <f t="shared" si="587"/>
        <v>-603338.31233788095</v>
      </c>
      <c r="AD3626" s="55">
        <f t="shared" si="588"/>
        <v>0</v>
      </c>
      <c r="AE3626" s="14">
        <f t="shared" si="589"/>
        <v>1</v>
      </c>
      <c r="AF3626" s="14">
        <f>PRODUCT($AE$3:$AE3626)</f>
        <v>1.549318229084294</v>
      </c>
      <c r="AG3626" s="120">
        <f>(POWER(AF3626,1/COUNTA($J$3:$J3626))-1)*360/28</f>
        <v>0.10870794921864459</v>
      </c>
    </row>
    <row r="3627" spans="20:33" x14ac:dyDescent="0.25">
      <c r="T3627" s="4">
        <f t="shared" si="580"/>
        <v>0.11244999999999999</v>
      </c>
      <c r="U3627" s="55">
        <f t="shared" si="581"/>
        <v>0</v>
      </c>
      <c r="V3627" s="55">
        <f t="shared" si="582"/>
        <v>0</v>
      </c>
      <c r="Y3627" s="55">
        <f t="shared" si="583"/>
        <v>0</v>
      </c>
      <c r="Z3627" s="55">
        <f t="shared" si="584"/>
        <v>0</v>
      </c>
      <c r="AA3627" s="55">
        <f t="shared" si="585"/>
        <v>9108916.2369551975</v>
      </c>
      <c r="AB3627" s="55">
        <f t="shared" si="586"/>
        <v>-9712254.5492930785</v>
      </c>
      <c r="AC3627" s="55">
        <f t="shared" si="587"/>
        <v>-603338.31233788095</v>
      </c>
      <c r="AD3627" s="55">
        <f t="shared" si="588"/>
        <v>0</v>
      </c>
      <c r="AE3627" s="14">
        <f t="shared" si="589"/>
        <v>1</v>
      </c>
      <c r="AF3627" s="14">
        <f>PRODUCT($AE$3:$AE3627)</f>
        <v>1.549318229084294</v>
      </c>
      <c r="AG3627" s="120">
        <f>(POWER(AF3627,1/COUNTA($J$3:$J3627))-1)*360/28</f>
        <v>0.10870794921864459</v>
      </c>
    </row>
    <row r="3628" spans="20:33" x14ac:dyDescent="0.25">
      <c r="T3628" s="4">
        <f t="shared" si="580"/>
        <v>0.11244999999999999</v>
      </c>
      <c r="U3628" s="55">
        <f t="shared" si="581"/>
        <v>0</v>
      </c>
      <c r="V3628" s="55">
        <f t="shared" si="582"/>
        <v>0</v>
      </c>
      <c r="Y3628" s="55">
        <f t="shared" si="583"/>
        <v>0</v>
      </c>
      <c r="Z3628" s="55">
        <f t="shared" si="584"/>
        <v>0</v>
      </c>
      <c r="AA3628" s="55">
        <f t="shared" si="585"/>
        <v>9108916.2369551975</v>
      </c>
      <c r="AB3628" s="55">
        <f t="shared" si="586"/>
        <v>-9712254.5492930785</v>
      </c>
      <c r="AC3628" s="55">
        <f t="shared" si="587"/>
        <v>-603338.31233788095</v>
      </c>
      <c r="AD3628" s="55">
        <f t="shared" si="588"/>
        <v>0</v>
      </c>
      <c r="AE3628" s="14">
        <f t="shared" si="589"/>
        <v>1</v>
      </c>
      <c r="AF3628" s="14">
        <f>PRODUCT($AE$3:$AE3628)</f>
        <v>1.549318229084294</v>
      </c>
      <c r="AG3628" s="120">
        <f>(POWER(AF3628,1/COUNTA($J$3:$J3628))-1)*360/28</f>
        <v>0.10870794921864459</v>
      </c>
    </row>
    <row r="3629" spans="20:33" x14ac:dyDescent="0.25">
      <c r="T3629" s="4">
        <f t="shared" si="580"/>
        <v>0.11244999999999999</v>
      </c>
      <c r="U3629" s="55">
        <f t="shared" si="581"/>
        <v>0</v>
      </c>
      <c r="V3629" s="55">
        <f t="shared" si="582"/>
        <v>0</v>
      </c>
      <c r="Y3629" s="55">
        <f t="shared" si="583"/>
        <v>0</v>
      </c>
      <c r="Z3629" s="55">
        <f t="shared" si="584"/>
        <v>0</v>
      </c>
      <c r="AA3629" s="55">
        <f t="shared" si="585"/>
        <v>9108916.2369551975</v>
      </c>
      <c r="AB3629" s="55">
        <f t="shared" si="586"/>
        <v>-9712254.5492930785</v>
      </c>
      <c r="AC3629" s="55">
        <f t="shared" si="587"/>
        <v>-603338.31233788095</v>
      </c>
      <c r="AD3629" s="55">
        <f t="shared" si="588"/>
        <v>0</v>
      </c>
      <c r="AE3629" s="14">
        <f t="shared" si="589"/>
        <v>1</v>
      </c>
      <c r="AF3629" s="14">
        <f>PRODUCT($AE$3:$AE3629)</f>
        <v>1.549318229084294</v>
      </c>
      <c r="AG3629" s="120">
        <f>(POWER(AF3629,1/COUNTA($J$3:$J3629))-1)*360/28</f>
        <v>0.10870794921864459</v>
      </c>
    </row>
    <row r="3630" spans="20:33" x14ac:dyDescent="0.25">
      <c r="T3630" s="4">
        <f t="shared" si="580"/>
        <v>0.11244999999999999</v>
      </c>
      <c r="U3630" s="55">
        <f t="shared" si="581"/>
        <v>0</v>
      </c>
      <c r="V3630" s="55">
        <f t="shared" si="582"/>
        <v>0</v>
      </c>
      <c r="Y3630" s="55">
        <f t="shared" si="583"/>
        <v>0</v>
      </c>
      <c r="Z3630" s="55">
        <f t="shared" si="584"/>
        <v>0</v>
      </c>
      <c r="AA3630" s="55">
        <f t="shared" si="585"/>
        <v>9108916.2369551975</v>
      </c>
      <c r="AB3630" s="55">
        <f t="shared" si="586"/>
        <v>-9712254.5492930785</v>
      </c>
      <c r="AC3630" s="55">
        <f t="shared" si="587"/>
        <v>-603338.31233788095</v>
      </c>
      <c r="AD3630" s="55">
        <f t="shared" si="588"/>
        <v>0</v>
      </c>
      <c r="AE3630" s="14">
        <f t="shared" si="589"/>
        <v>1</v>
      </c>
      <c r="AF3630" s="14">
        <f>PRODUCT($AE$3:$AE3630)</f>
        <v>1.549318229084294</v>
      </c>
      <c r="AG3630" s="120">
        <f>(POWER(AF3630,1/COUNTA($J$3:$J3630))-1)*360/28</f>
        <v>0.10870794921864459</v>
      </c>
    </row>
    <row r="3631" spans="20:33" x14ac:dyDescent="0.25">
      <c r="T3631" s="4">
        <f t="shared" si="580"/>
        <v>0.11244999999999999</v>
      </c>
      <c r="U3631" s="55">
        <f t="shared" si="581"/>
        <v>0</v>
      </c>
      <c r="V3631" s="55">
        <f t="shared" si="582"/>
        <v>0</v>
      </c>
      <c r="Y3631" s="55">
        <f t="shared" si="583"/>
        <v>0</v>
      </c>
      <c r="Z3631" s="55">
        <f t="shared" si="584"/>
        <v>0</v>
      </c>
      <c r="AA3631" s="55">
        <f t="shared" si="585"/>
        <v>9108916.2369551975</v>
      </c>
      <c r="AB3631" s="55">
        <f t="shared" si="586"/>
        <v>-9712254.5492930785</v>
      </c>
      <c r="AC3631" s="55">
        <f t="shared" si="587"/>
        <v>-603338.31233788095</v>
      </c>
      <c r="AD3631" s="55">
        <f t="shared" si="588"/>
        <v>0</v>
      </c>
      <c r="AE3631" s="14">
        <f t="shared" si="589"/>
        <v>1</v>
      </c>
      <c r="AF3631" s="14">
        <f>PRODUCT($AE$3:$AE3631)</f>
        <v>1.549318229084294</v>
      </c>
      <c r="AG3631" s="120">
        <f>(POWER(AF3631,1/COUNTA($J$3:$J3631))-1)*360/28</f>
        <v>0.10870794921864459</v>
      </c>
    </row>
    <row r="3632" spans="20:33" x14ac:dyDescent="0.25">
      <c r="T3632" s="4">
        <f t="shared" si="580"/>
        <v>0.11244999999999999</v>
      </c>
      <c r="U3632" s="55">
        <f t="shared" si="581"/>
        <v>0</v>
      </c>
      <c r="V3632" s="55">
        <f t="shared" si="582"/>
        <v>0</v>
      </c>
      <c r="Y3632" s="55">
        <f t="shared" si="583"/>
        <v>0</v>
      </c>
      <c r="Z3632" s="55">
        <f t="shared" si="584"/>
        <v>0</v>
      </c>
      <c r="AA3632" s="55">
        <f t="shared" si="585"/>
        <v>9108916.2369551975</v>
      </c>
      <c r="AB3632" s="55">
        <f t="shared" si="586"/>
        <v>-9712254.5492930785</v>
      </c>
      <c r="AC3632" s="55">
        <f t="shared" si="587"/>
        <v>-603338.31233788095</v>
      </c>
      <c r="AD3632" s="55">
        <f t="shared" si="588"/>
        <v>0</v>
      </c>
      <c r="AE3632" s="14">
        <f t="shared" si="589"/>
        <v>1</v>
      </c>
      <c r="AF3632" s="14">
        <f>PRODUCT($AE$3:$AE3632)</f>
        <v>1.549318229084294</v>
      </c>
      <c r="AG3632" s="120">
        <f>(POWER(AF3632,1/COUNTA($J$3:$J3632))-1)*360/28</f>
        <v>0.10870794921864459</v>
      </c>
    </row>
    <row r="3633" spans="20:33" x14ac:dyDescent="0.25">
      <c r="T3633" s="4">
        <f t="shared" si="580"/>
        <v>0.11244999999999999</v>
      </c>
      <c r="U3633" s="55">
        <f t="shared" si="581"/>
        <v>0</v>
      </c>
      <c r="V3633" s="55">
        <f t="shared" si="582"/>
        <v>0</v>
      </c>
      <c r="Y3633" s="55">
        <f t="shared" si="583"/>
        <v>0</v>
      </c>
      <c r="Z3633" s="55">
        <f t="shared" si="584"/>
        <v>0</v>
      </c>
      <c r="AA3633" s="55">
        <f t="shared" si="585"/>
        <v>9108916.2369551975</v>
      </c>
      <c r="AB3633" s="55">
        <f t="shared" si="586"/>
        <v>-9712254.5492930785</v>
      </c>
      <c r="AC3633" s="55">
        <f t="shared" si="587"/>
        <v>-603338.31233788095</v>
      </c>
      <c r="AD3633" s="55">
        <f t="shared" si="588"/>
        <v>0</v>
      </c>
      <c r="AE3633" s="14">
        <f t="shared" si="589"/>
        <v>1</v>
      </c>
      <c r="AF3633" s="14">
        <f>PRODUCT($AE$3:$AE3633)</f>
        <v>1.549318229084294</v>
      </c>
      <c r="AG3633" s="120">
        <f>(POWER(AF3633,1/COUNTA($J$3:$J3633))-1)*360/28</f>
        <v>0.10870794921864459</v>
      </c>
    </row>
    <row r="3634" spans="20:33" x14ac:dyDescent="0.25">
      <c r="T3634" s="4">
        <f t="shared" si="580"/>
        <v>0.11244999999999999</v>
      </c>
      <c r="U3634" s="55">
        <f t="shared" si="581"/>
        <v>0</v>
      </c>
      <c r="V3634" s="55">
        <f t="shared" si="582"/>
        <v>0</v>
      </c>
      <c r="Y3634" s="55">
        <f t="shared" si="583"/>
        <v>0</v>
      </c>
      <c r="Z3634" s="55">
        <f t="shared" si="584"/>
        <v>0</v>
      </c>
      <c r="AA3634" s="55">
        <f t="shared" si="585"/>
        <v>9108916.2369551975</v>
      </c>
      <c r="AB3634" s="55">
        <f t="shared" si="586"/>
        <v>-9712254.5492930785</v>
      </c>
      <c r="AC3634" s="55">
        <f t="shared" si="587"/>
        <v>-603338.31233788095</v>
      </c>
      <c r="AD3634" s="55">
        <f t="shared" si="588"/>
        <v>0</v>
      </c>
      <c r="AE3634" s="14">
        <f t="shared" si="589"/>
        <v>1</v>
      </c>
      <c r="AF3634" s="14">
        <f>PRODUCT($AE$3:$AE3634)</f>
        <v>1.549318229084294</v>
      </c>
      <c r="AG3634" s="120">
        <f>(POWER(AF3634,1/COUNTA($J$3:$J3634))-1)*360/28</f>
        <v>0.10870794921864459</v>
      </c>
    </row>
    <row r="3635" spans="20:33" x14ac:dyDescent="0.25">
      <c r="T3635" s="4">
        <f t="shared" si="580"/>
        <v>0.11244999999999999</v>
      </c>
      <c r="U3635" s="55">
        <f t="shared" si="581"/>
        <v>0</v>
      </c>
      <c r="V3635" s="55">
        <f t="shared" si="582"/>
        <v>0</v>
      </c>
      <c r="Y3635" s="55">
        <f t="shared" si="583"/>
        <v>0</v>
      </c>
      <c r="Z3635" s="55">
        <f t="shared" si="584"/>
        <v>0</v>
      </c>
      <c r="AA3635" s="55">
        <f t="shared" si="585"/>
        <v>9108916.2369551975</v>
      </c>
      <c r="AB3635" s="55">
        <f t="shared" si="586"/>
        <v>-9712254.5492930785</v>
      </c>
      <c r="AC3635" s="55">
        <f t="shared" si="587"/>
        <v>-603338.31233788095</v>
      </c>
      <c r="AD3635" s="55">
        <f t="shared" si="588"/>
        <v>0</v>
      </c>
      <c r="AE3635" s="14">
        <f t="shared" si="589"/>
        <v>1</v>
      </c>
      <c r="AF3635" s="14">
        <f>PRODUCT($AE$3:$AE3635)</f>
        <v>1.549318229084294</v>
      </c>
      <c r="AG3635" s="120">
        <f>(POWER(AF3635,1/COUNTA($J$3:$J3635))-1)*360/28</f>
        <v>0.10870794921864459</v>
      </c>
    </row>
    <row r="3636" spans="20:33" x14ac:dyDescent="0.25">
      <c r="T3636" s="4">
        <f t="shared" si="580"/>
        <v>0.11244999999999999</v>
      </c>
      <c r="U3636" s="55">
        <f t="shared" si="581"/>
        <v>0</v>
      </c>
      <c r="V3636" s="55">
        <f t="shared" si="582"/>
        <v>0</v>
      </c>
      <c r="Y3636" s="55">
        <f t="shared" si="583"/>
        <v>0</v>
      </c>
      <c r="Z3636" s="55">
        <f t="shared" si="584"/>
        <v>0</v>
      </c>
      <c r="AA3636" s="55">
        <f t="shared" si="585"/>
        <v>9108916.2369551975</v>
      </c>
      <c r="AB3636" s="55">
        <f t="shared" si="586"/>
        <v>-9712254.5492930785</v>
      </c>
      <c r="AC3636" s="55">
        <f t="shared" si="587"/>
        <v>-603338.31233788095</v>
      </c>
      <c r="AD3636" s="55">
        <f t="shared" si="588"/>
        <v>0</v>
      </c>
      <c r="AE3636" s="14">
        <f t="shared" si="589"/>
        <v>1</v>
      </c>
      <c r="AF3636" s="14">
        <f>PRODUCT($AE$3:$AE3636)</f>
        <v>1.549318229084294</v>
      </c>
      <c r="AG3636" s="120">
        <f>(POWER(AF3636,1/COUNTA($J$3:$J3636))-1)*360/28</f>
        <v>0.10870794921864459</v>
      </c>
    </row>
    <row r="3637" spans="20:33" x14ac:dyDescent="0.25">
      <c r="T3637" s="4">
        <f t="shared" si="580"/>
        <v>0.11244999999999999</v>
      </c>
      <c r="U3637" s="55">
        <f t="shared" si="581"/>
        <v>0</v>
      </c>
      <c r="V3637" s="55">
        <f t="shared" si="582"/>
        <v>0</v>
      </c>
      <c r="Y3637" s="55">
        <f t="shared" si="583"/>
        <v>0</v>
      </c>
      <c r="Z3637" s="55">
        <f t="shared" si="584"/>
        <v>0</v>
      </c>
      <c r="AA3637" s="55">
        <f t="shared" si="585"/>
        <v>9108916.2369551975</v>
      </c>
      <c r="AB3637" s="55">
        <f t="shared" si="586"/>
        <v>-9712254.5492930785</v>
      </c>
      <c r="AC3637" s="55">
        <f t="shared" si="587"/>
        <v>-603338.31233788095</v>
      </c>
      <c r="AD3637" s="55">
        <f t="shared" si="588"/>
        <v>0</v>
      </c>
      <c r="AE3637" s="14">
        <f t="shared" si="589"/>
        <v>1</v>
      </c>
      <c r="AF3637" s="14">
        <f>PRODUCT($AE$3:$AE3637)</f>
        <v>1.549318229084294</v>
      </c>
      <c r="AG3637" s="120">
        <f>(POWER(AF3637,1/COUNTA($J$3:$J3637))-1)*360/28</f>
        <v>0.10870794921864459</v>
      </c>
    </row>
    <row r="3638" spans="20:33" x14ac:dyDescent="0.25">
      <c r="T3638" s="4">
        <f t="shared" si="580"/>
        <v>0.11244999999999999</v>
      </c>
      <c r="U3638" s="55">
        <f t="shared" si="581"/>
        <v>0</v>
      </c>
      <c r="V3638" s="55">
        <f t="shared" si="582"/>
        <v>0</v>
      </c>
      <c r="Y3638" s="55">
        <f t="shared" si="583"/>
        <v>0</v>
      </c>
      <c r="Z3638" s="55">
        <f t="shared" si="584"/>
        <v>0</v>
      </c>
      <c r="AA3638" s="55">
        <f t="shared" si="585"/>
        <v>9108916.2369551975</v>
      </c>
      <c r="AB3638" s="55">
        <f t="shared" si="586"/>
        <v>-9712254.5492930785</v>
      </c>
      <c r="AC3638" s="55">
        <f t="shared" si="587"/>
        <v>-603338.31233788095</v>
      </c>
      <c r="AD3638" s="55">
        <f t="shared" si="588"/>
        <v>0</v>
      </c>
      <c r="AE3638" s="14">
        <f t="shared" si="589"/>
        <v>1</v>
      </c>
      <c r="AF3638" s="14">
        <f>PRODUCT($AE$3:$AE3638)</f>
        <v>1.549318229084294</v>
      </c>
      <c r="AG3638" s="120">
        <f>(POWER(AF3638,1/COUNTA($J$3:$J3638))-1)*360/28</f>
        <v>0.10870794921864459</v>
      </c>
    </row>
    <row r="3639" spans="20:33" x14ac:dyDescent="0.25">
      <c r="T3639" s="4">
        <f t="shared" si="580"/>
        <v>0.11244999999999999</v>
      </c>
      <c r="U3639" s="55">
        <f t="shared" si="581"/>
        <v>0</v>
      </c>
      <c r="V3639" s="55">
        <f t="shared" si="582"/>
        <v>0</v>
      </c>
      <c r="Y3639" s="55">
        <f t="shared" si="583"/>
        <v>0</v>
      </c>
      <c r="Z3639" s="55">
        <f t="shared" si="584"/>
        <v>0</v>
      </c>
      <c r="AA3639" s="55">
        <f t="shared" si="585"/>
        <v>9108916.2369551975</v>
      </c>
      <c r="AB3639" s="55">
        <f t="shared" si="586"/>
        <v>-9712254.5492930785</v>
      </c>
      <c r="AC3639" s="55">
        <f t="shared" si="587"/>
        <v>-603338.31233788095</v>
      </c>
      <c r="AD3639" s="55">
        <f t="shared" si="588"/>
        <v>0</v>
      </c>
      <c r="AE3639" s="14">
        <f t="shared" si="589"/>
        <v>1</v>
      </c>
      <c r="AF3639" s="14">
        <f>PRODUCT($AE$3:$AE3639)</f>
        <v>1.549318229084294</v>
      </c>
      <c r="AG3639" s="120">
        <f>(POWER(AF3639,1/COUNTA($J$3:$J3639))-1)*360/28</f>
        <v>0.10870794921864459</v>
      </c>
    </row>
    <row r="3640" spans="20:33" x14ac:dyDescent="0.25">
      <c r="T3640" s="4">
        <f t="shared" ref="T3640:T3703" si="590">_xlfn.IFNA(INDEX($E$6:$E$24,MATCH($K3640,$C$6:$C$24,1))/100,$D$1/100)</f>
        <v>0.11244999999999999</v>
      </c>
      <c r="U3640" s="55">
        <f t="shared" si="581"/>
        <v>0</v>
      </c>
      <c r="V3640" s="55">
        <f t="shared" si="582"/>
        <v>0</v>
      </c>
      <c r="Y3640" s="55">
        <f t="shared" si="583"/>
        <v>0</v>
      </c>
      <c r="Z3640" s="55">
        <f t="shared" si="584"/>
        <v>0</v>
      </c>
      <c r="AA3640" s="55">
        <f t="shared" si="585"/>
        <v>9108916.2369551975</v>
      </c>
      <c r="AB3640" s="55">
        <f t="shared" si="586"/>
        <v>-9712254.5492930785</v>
      </c>
      <c r="AC3640" s="55">
        <f t="shared" si="587"/>
        <v>-603338.31233788095</v>
      </c>
      <c r="AD3640" s="55">
        <f t="shared" si="588"/>
        <v>0</v>
      </c>
      <c r="AE3640" s="14">
        <f t="shared" si="589"/>
        <v>1</v>
      </c>
      <c r="AF3640" s="14">
        <f>PRODUCT($AE$3:$AE3640)</f>
        <v>1.549318229084294</v>
      </c>
      <c r="AG3640" s="120">
        <f>(POWER(AF3640,1/COUNTA($J$3:$J3640))-1)*360/28</f>
        <v>0.10870794921864459</v>
      </c>
    </row>
    <row r="3641" spans="20:33" x14ac:dyDescent="0.25">
      <c r="T3641" s="4">
        <f t="shared" si="590"/>
        <v>0.11244999999999999</v>
      </c>
      <c r="U3641" s="55">
        <f t="shared" si="581"/>
        <v>0</v>
      </c>
      <c r="V3641" s="55">
        <f t="shared" si="582"/>
        <v>0</v>
      </c>
      <c r="Y3641" s="55">
        <f t="shared" si="583"/>
        <v>0</v>
      </c>
      <c r="Z3641" s="55">
        <f t="shared" si="584"/>
        <v>0</v>
      </c>
      <c r="AA3641" s="55">
        <f t="shared" si="585"/>
        <v>9108916.2369551975</v>
      </c>
      <c r="AB3641" s="55">
        <f t="shared" si="586"/>
        <v>-9712254.5492930785</v>
      </c>
      <c r="AC3641" s="55">
        <f t="shared" si="587"/>
        <v>-603338.31233788095</v>
      </c>
      <c r="AD3641" s="55">
        <f t="shared" si="588"/>
        <v>0</v>
      </c>
      <c r="AE3641" s="14">
        <f t="shared" si="589"/>
        <v>1</v>
      </c>
      <c r="AF3641" s="14">
        <f>PRODUCT($AE$3:$AE3641)</f>
        <v>1.549318229084294</v>
      </c>
      <c r="AG3641" s="120">
        <f>(POWER(AF3641,1/COUNTA($J$3:$J3641))-1)*360/28</f>
        <v>0.10870794921864459</v>
      </c>
    </row>
    <row r="3642" spans="20:33" x14ac:dyDescent="0.25">
      <c r="T3642" s="4">
        <f t="shared" si="590"/>
        <v>0.11244999999999999</v>
      </c>
      <c r="U3642" s="55">
        <f t="shared" si="581"/>
        <v>0</v>
      </c>
      <c r="V3642" s="55">
        <f t="shared" si="582"/>
        <v>0</v>
      </c>
      <c r="Y3642" s="55">
        <f t="shared" si="583"/>
        <v>0</v>
      </c>
      <c r="Z3642" s="55">
        <f t="shared" si="584"/>
        <v>0</v>
      </c>
      <c r="AA3642" s="55">
        <f t="shared" si="585"/>
        <v>9108916.2369551975</v>
      </c>
      <c r="AB3642" s="55">
        <f t="shared" si="586"/>
        <v>-9712254.5492930785</v>
      </c>
      <c r="AC3642" s="55">
        <f t="shared" si="587"/>
        <v>-603338.31233788095</v>
      </c>
      <c r="AD3642" s="55">
        <f t="shared" si="588"/>
        <v>0</v>
      </c>
      <c r="AE3642" s="14">
        <f t="shared" si="589"/>
        <v>1</v>
      </c>
      <c r="AF3642" s="14">
        <f>PRODUCT($AE$3:$AE3642)</f>
        <v>1.549318229084294</v>
      </c>
      <c r="AG3642" s="120">
        <f>(POWER(AF3642,1/COUNTA($J$3:$J3642))-1)*360/28</f>
        <v>0.10870794921864459</v>
      </c>
    </row>
    <row r="3643" spans="20:33" x14ac:dyDescent="0.25">
      <c r="T3643" s="4">
        <f t="shared" si="590"/>
        <v>0.11244999999999999</v>
      </c>
      <c r="U3643" s="55">
        <f t="shared" si="581"/>
        <v>0</v>
      </c>
      <c r="V3643" s="55">
        <f t="shared" si="582"/>
        <v>0</v>
      </c>
      <c r="Y3643" s="55">
        <f t="shared" si="583"/>
        <v>0</v>
      </c>
      <c r="Z3643" s="55">
        <f t="shared" si="584"/>
        <v>0</v>
      </c>
      <c r="AA3643" s="55">
        <f t="shared" si="585"/>
        <v>9108916.2369551975</v>
      </c>
      <c r="AB3643" s="55">
        <f t="shared" si="586"/>
        <v>-9712254.5492930785</v>
      </c>
      <c r="AC3643" s="55">
        <f t="shared" si="587"/>
        <v>-603338.31233788095</v>
      </c>
      <c r="AD3643" s="55">
        <f t="shared" si="588"/>
        <v>0</v>
      </c>
      <c r="AE3643" s="14">
        <f t="shared" si="589"/>
        <v>1</v>
      </c>
      <c r="AF3643" s="14">
        <f>PRODUCT($AE$3:$AE3643)</f>
        <v>1.549318229084294</v>
      </c>
      <c r="AG3643" s="120">
        <f>(POWER(AF3643,1/COUNTA($J$3:$J3643))-1)*360/28</f>
        <v>0.10870794921864459</v>
      </c>
    </row>
    <row r="3644" spans="20:33" x14ac:dyDescent="0.25">
      <c r="T3644" s="4">
        <f t="shared" si="590"/>
        <v>0.11244999999999999</v>
      </c>
      <c r="U3644" s="55">
        <f t="shared" si="581"/>
        <v>0</v>
      </c>
      <c r="V3644" s="55">
        <f t="shared" si="582"/>
        <v>0</v>
      </c>
      <c r="Y3644" s="55">
        <f t="shared" si="583"/>
        <v>0</v>
      </c>
      <c r="Z3644" s="55">
        <f t="shared" si="584"/>
        <v>0</v>
      </c>
      <c r="AA3644" s="55">
        <f t="shared" si="585"/>
        <v>9108916.2369551975</v>
      </c>
      <c r="AB3644" s="55">
        <f t="shared" si="586"/>
        <v>-9712254.5492930785</v>
      </c>
      <c r="AC3644" s="55">
        <f t="shared" si="587"/>
        <v>-603338.31233788095</v>
      </c>
      <c r="AD3644" s="55">
        <f t="shared" si="588"/>
        <v>0</v>
      </c>
      <c r="AE3644" s="14">
        <f t="shared" si="589"/>
        <v>1</v>
      </c>
      <c r="AF3644" s="14">
        <f>PRODUCT($AE$3:$AE3644)</f>
        <v>1.549318229084294</v>
      </c>
      <c r="AG3644" s="120">
        <f>(POWER(AF3644,1/COUNTA($J$3:$J3644))-1)*360/28</f>
        <v>0.10870794921864459</v>
      </c>
    </row>
    <row r="3645" spans="20:33" x14ac:dyDescent="0.25">
      <c r="T3645" s="4">
        <f t="shared" si="590"/>
        <v>0.11244999999999999</v>
      </c>
      <c r="U3645" s="55">
        <f t="shared" si="581"/>
        <v>0</v>
      </c>
      <c r="V3645" s="55">
        <f t="shared" si="582"/>
        <v>0</v>
      </c>
      <c r="Y3645" s="55">
        <f t="shared" si="583"/>
        <v>0</v>
      </c>
      <c r="Z3645" s="55">
        <f t="shared" si="584"/>
        <v>0</v>
      </c>
      <c r="AA3645" s="55">
        <f t="shared" si="585"/>
        <v>9108916.2369551975</v>
      </c>
      <c r="AB3645" s="55">
        <f t="shared" si="586"/>
        <v>-9712254.5492930785</v>
      </c>
      <c r="AC3645" s="55">
        <f t="shared" si="587"/>
        <v>-603338.31233788095</v>
      </c>
      <c r="AD3645" s="55">
        <f t="shared" si="588"/>
        <v>0</v>
      </c>
      <c r="AE3645" s="14">
        <f t="shared" si="589"/>
        <v>1</v>
      </c>
      <c r="AF3645" s="14">
        <f>PRODUCT($AE$3:$AE3645)</f>
        <v>1.549318229084294</v>
      </c>
      <c r="AG3645" s="120">
        <f>(POWER(AF3645,1/COUNTA($J$3:$J3645))-1)*360/28</f>
        <v>0.10870794921864459</v>
      </c>
    </row>
    <row r="3646" spans="20:33" x14ac:dyDescent="0.25">
      <c r="T3646" s="4">
        <f t="shared" si="590"/>
        <v>0.11244999999999999</v>
      </c>
      <c r="U3646" s="55">
        <f t="shared" si="581"/>
        <v>0</v>
      </c>
      <c r="V3646" s="55">
        <f t="shared" si="582"/>
        <v>0</v>
      </c>
      <c r="Y3646" s="55">
        <f t="shared" si="583"/>
        <v>0</v>
      </c>
      <c r="Z3646" s="55">
        <f t="shared" si="584"/>
        <v>0</v>
      </c>
      <c r="AA3646" s="55">
        <f t="shared" si="585"/>
        <v>9108916.2369551975</v>
      </c>
      <c r="AB3646" s="55">
        <f t="shared" si="586"/>
        <v>-9712254.5492930785</v>
      </c>
      <c r="AC3646" s="55">
        <f t="shared" si="587"/>
        <v>-603338.31233788095</v>
      </c>
      <c r="AD3646" s="55">
        <f t="shared" si="588"/>
        <v>0</v>
      </c>
      <c r="AE3646" s="14">
        <f t="shared" si="589"/>
        <v>1</v>
      </c>
      <c r="AF3646" s="14">
        <f>PRODUCT($AE$3:$AE3646)</f>
        <v>1.549318229084294</v>
      </c>
      <c r="AG3646" s="120">
        <f>(POWER(AF3646,1/COUNTA($J$3:$J3646))-1)*360/28</f>
        <v>0.10870794921864459</v>
      </c>
    </row>
    <row r="3647" spans="20:33" x14ac:dyDescent="0.25">
      <c r="T3647" s="4">
        <f t="shared" si="590"/>
        <v>0.11244999999999999</v>
      </c>
      <c r="U3647" s="55">
        <f t="shared" si="581"/>
        <v>0</v>
      </c>
      <c r="V3647" s="55">
        <f t="shared" si="582"/>
        <v>0</v>
      </c>
      <c r="Y3647" s="55">
        <f t="shared" si="583"/>
        <v>0</v>
      </c>
      <c r="Z3647" s="55">
        <f t="shared" si="584"/>
        <v>0</v>
      </c>
      <c r="AA3647" s="55">
        <f t="shared" si="585"/>
        <v>9108916.2369551975</v>
      </c>
      <c r="AB3647" s="55">
        <f t="shared" si="586"/>
        <v>-9712254.5492930785</v>
      </c>
      <c r="AC3647" s="55">
        <f t="shared" si="587"/>
        <v>-603338.31233788095</v>
      </c>
      <c r="AD3647" s="55">
        <f t="shared" si="588"/>
        <v>0</v>
      </c>
      <c r="AE3647" s="14">
        <f t="shared" si="589"/>
        <v>1</v>
      </c>
      <c r="AF3647" s="14">
        <f>PRODUCT($AE$3:$AE3647)</f>
        <v>1.549318229084294</v>
      </c>
      <c r="AG3647" s="120">
        <f>(POWER(AF3647,1/COUNTA($J$3:$J3647))-1)*360/28</f>
        <v>0.10870794921864459</v>
      </c>
    </row>
    <row r="3648" spans="20:33" x14ac:dyDescent="0.25">
      <c r="T3648" s="4">
        <f t="shared" si="590"/>
        <v>0.11244999999999999</v>
      </c>
      <c r="U3648" s="55">
        <f t="shared" si="581"/>
        <v>0</v>
      </c>
      <c r="V3648" s="55">
        <f t="shared" si="582"/>
        <v>0</v>
      </c>
      <c r="Y3648" s="55">
        <f t="shared" si="583"/>
        <v>0</v>
      </c>
      <c r="Z3648" s="55">
        <f t="shared" si="584"/>
        <v>0</v>
      </c>
      <c r="AA3648" s="55">
        <f t="shared" si="585"/>
        <v>9108916.2369551975</v>
      </c>
      <c r="AB3648" s="55">
        <f t="shared" si="586"/>
        <v>-9712254.5492930785</v>
      </c>
      <c r="AC3648" s="55">
        <f t="shared" si="587"/>
        <v>-603338.31233788095</v>
      </c>
      <c r="AD3648" s="55">
        <f t="shared" si="588"/>
        <v>0</v>
      </c>
      <c r="AE3648" s="14">
        <f t="shared" si="589"/>
        <v>1</v>
      </c>
      <c r="AF3648" s="14">
        <f>PRODUCT($AE$3:$AE3648)</f>
        <v>1.549318229084294</v>
      </c>
      <c r="AG3648" s="120">
        <f>(POWER(AF3648,1/COUNTA($J$3:$J3648))-1)*360/28</f>
        <v>0.10870794921864459</v>
      </c>
    </row>
    <row r="3649" spans="20:33" x14ac:dyDescent="0.25">
      <c r="T3649" s="4">
        <f t="shared" si="590"/>
        <v>0.11244999999999999</v>
      </c>
      <c r="U3649" s="55">
        <f t="shared" si="581"/>
        <v>0</v>
      </c>
      <c r="V3649" s="55">
        <f t="shared" si="582"/>
        <v>0</v>
      </c>
      <c r="Y3649" s="55">
        <f t="shared" si="583"/>
        <v>0</v>
      </c>
      <c r="Z3649" s="55">
        <f t="shared" si="584"/>
        <v>0</v>
      </c>
      <c r="AA3649" s="55">
        <f t="shared" si="585"/>
        <v>9108916.2369551975</v>
      </c>
      <c r="AB3649" s="55">
        <f t="shared" si="586"/>
        <v>-9712254.5492930785</v>
      </c>
      <c r="AC3649" s="55">
        <f t="shared" si="587"/>
        <v>-603338.31233788095</v>
      </c>
      <c r="AD3649" s="55">
        <f t="shared" si="588"/>
        <v>0</v>
      </c>
      <c r="AE3649" s="14">
        <f t="shared" si="589"/>
        <v>1</v>
      </c>
      <c r="AF3649" s="14">
        <f>PRODUCT($AE$3:$AE3649)</f>
        <v>1.549318229084294</v>
      </c>
      <c r="AG3649" s="120">
        <f>(POWER(AF3649,1/COUNTA($J$3:$J3649))-1)*360/28</f>
        <v>0.10870794921864459</v>
      </c>
    </row>
    <row r="3650" spans="20:33" x14ac:dyDescent="0.25">
      <c r="T3650" s="4">
        <f t="shared" si="590"/>
        <v>0.11244999999999999</v>
      </c>
      <c r="U3650" s="55">
        <f t="shared" si="581"/>
        <v>0</v>
      </c>
      <c r="V3650" s="55">
        <f t="shared" si="582"/>
        <v>0</v>
      </c>
      <c r="Y3650" s="55">
        <f t="shared" si="583"/>
        <v>0</v>
      </c>
      <c r="Z3650" s="55">
        <f t="shared" si="584"/>
        <v>0</v>
      </c>
      <c r="AA3650" s="55">
        <f t="shared" si="585"/>
        <v>9108916.2369551975</v>
      </c>
      <c r="AB3650" s="55">
        <f t="shared" si="586"/>
        <v>-9712254.5492930785</v>
      </c>
      <c r="AC3650" s="55">
        <f t="shared" si="587"/>
        <v>-603338.31233788095</v>
      </c>
      <c r="AD3650" s="55">
        <f t="shared" si="588"/>
        <v>0</v>
      </c>
      <c r="AE3650" s="14">
        <f t="shared" si="589"/>
        <v>1</v>
      </c>
      <c r="AF3650" s="14">
        <f>PRODUCT($AE$3:$AE3650)</f>
        <v>1.549318229084294</v>
      </c>
      <c r="AG3650" s="120">
        <f>(POWER(AF3650,1/COUNTA($J$3:$J3650))-1)*360/28</f>
        <v>0.10870794921864459</v>
      </c>
    </row>
    <row r="3651" spans="20:33" x14ac:dyDescent="0.25">
      <c r="T3651" s="4">
        <f t="shared" si="590"/>
        <v>0.11244999999999999</v>
      </c>
      <c r="U3651" s="55">
        <f t="shared" si="581"/>
        <v>0</v>
      </c>
      <c r="V3651" s="55">
        <f t="shared" si="582"/>
        <v>0</v>
      </c>
      <c r="Y3651" s="55">
        <f t="shared" si="583"/>
        <v>0</v>
      </c>
      <c r="Z3651" s="55">
        <f t="shared" si="584"/>
        <v>0</v>
      </c>
      <c r="AA3651" s="55">
        <f t="shared" si="585"/>
        <v>9108916.2369551975</v>
      </c>
      <c r="AB3651" s="55">
        <f t="shared" si="586"/>
        <v>-9712254.5492930785</v>
      </c>
      <c r="AC3651" s="55">
        <f t="shared" si="587"/>
        <v>-603338.31233788095</v>
      </c>
      <c r="AD3651" s="55">
        <f t="shared" si="588"/>
        <v>0</v>
      </c>
      <c r="AE3651" s="14">
        <f t="shared" si="589"/>
        <v>1</v>
      </c>
      <c r="AF3651" s="14">
        <f>PRODUCT($AE$3:$AE3651)</f>
        <v>1.549318229084294</v>
      </c>
      <c r="AG3651" s="120">
        <f>(POWER(AF3651,1/COUNTA($J$3:$J3651))-1)*360/28</f>
        <v>0.10870794921864459</v>
      </c>
    </row>
    <row r="3652" spans="20:33" x14ac:dyDescent="0.25">
      <c r="T3652" s="4">
        <f t="shared" si="590"/>
        <v>0.11244999999999999</v>
      </c>
      <c r="U3652" s="55">
        <f t="shared" si="581"/>
        <v>0</v>
      </c>
      <c r="V3652" s="55">
        <f t="shared" si="582"/>
        <v>0</v>
      </c>
      <c r="Y3652" s="55">
        <f t="shared" si="583"/>
        <v>0</v>
      </c>
      <c r="Z3652" s="55">
        <f t="shared" si="584"/>
        <v>0</v>
      </c>
      <c r="AA3652" s="55">
        <f t="shared" si="585"/>
        <v>9108916.2369551975</v>
      </c>
      <c r="AB3652" s="55">
        <f t="shared" si="586"/>
        <v>-9712254.5492930785</v>
      </c>
      <c r="AC3652" s="55">
        <f t="shared" si="587"/>
        <v>-603338.31233788095</v>
      </c>
      <c r="AD3652" s="55">
        <f t="shared" si="588"/>
        <v>0</v>
      </c>
      <c r="AE3652" s="14">
        <f t="shared" si="589"/>
        <v>1</v>
      </c>
      <c r="AF3652" s="14">
        <f>PRODUCT($AE$3:$AE3652)</f>
        <v>1.549318229084294</v>
      </c>
      <c r="AG3652" s="120">
        <f>(POWER(AF3652,1/COUNTA($J$3:$J3652))-1)*360/28</f>
        <v>0.10870794921864459</v>
      </c>
    </row>
    <row r="3653" spans="20:33" x14ac:dyDescent="0.25">
      <c r="T3653" s="4">
        <f t="shared" si="590"/>
        <v>0.11244999999999999</v>
      </c>
      <c r="U3653" s="55">
        <f t="shared" si="581"/>
        <v>0</v>
      </c>
      <c r="V3653" s="55">
        <f t="shared" si="582"/>
        <v>0</v>
      </c>
      <c r="Y3653" s="55">
        <f t="shared" si="583"/>
        <v>0</v>
      </c>
      <c r="Z3653" s="55">
        <f t="shared" si="584"/>
        <v>0</v>
      </c>
      <c r="AA3653" s="55">
        <f t="shared" si="585"/>
        <v>9108916.2369551975</v>
      </c>
      <c r="AB3653" s="55">
        <f t="shared" si="586"/>
        <v>-9712254.5492930785</v>
      </c>
      <c r="AC3653" s="55">
        <f t="shared" si="587"/>
        <v>-603338.31233788095</v>
      </c>
      <c r="AD3653" s="55">
        <f t="shared" si="588"/>
        <v>0</v>
      </c>
      <c r="AE3653" s="14">
        <f t="shared" si="589"/>
        <v>1</v>
      </c>
      <c r="AF3653" s="14">
        <f>PRODUCT($AE$3:$AE3653)</f>
        <v>1.549318229084294</v>
      </c>
      <c r="AG3653" s="120">
        <f>(POWER(AF3653,1/COUNTA($J$3:$J3653))-1)*360/28</f>
        <v>0.10870794921864459</v>
      </c>
    </row>
    <row r="3654" spans="20:33" x14ac:dyDescent="0.25">
      <c r="T3654" s="4">
        <f t="shared" si="590"/>
        <v>0.11244999999999999</v>
      </c>
      <c r="U3654" s="55">
        <f t="shared" si="581"/>
        <v>0</v>
      </c>
      <c r="V3654" s="55">
        <f t="shared" si="582"/>
        <v>0</v>
      </c>
      <c r="Y3654" s="55">
        <f t="shared" si="583"/>
        <v>0</v>
      </c>
      <c r="Z3654" s="55">
        <f t="shared" si="584"/>
        <v>0</v>
      </c>
      <c r="AA3654" s="55">
        <f t="shared" si="585"/>
        <v>9108916.2369551975</v>
      </c>
      <c r="AB3654" s="55">
        <f t="shared" si="586"/>
        <v>-9712254.5492930785</v>
      </c>
      <c r="AC3654" s="55">
        <f t="shared" si="587"/>
        <v>-603338.31233788095</v>
      </c>
      <c r="AD3654" s="55">
        <f t="shared" si="588"/>
        <v>0</v>
      </c>
      <c r="AE3654" s="14">
        <f t="shared" si="589"/>
        <v>1</v>
      </c>
      <c r="AF3654" s="14">
        <f>PRODUCT($AE$3:$AE3654)</f>
        <v>1.549318229084294</v>
      </c>
      <c r="AG3654" s="120">
        <f>(POWER(AF3654,1/COUNTA($J$3:$J3654))-1)*360/28</f>
        <v>0.10870794921864459</v>
      </c>
    </row>
    <row r="3655" spans="20:33" x14ac:dyDescent="0.25">
      <c r="T3655" s="4">
        <f t="shared" si="590"/>
        <v>0.11244999999999999</v>
      </c>
      <c r="U3655" s="55">
        <f t="shared" si="581"/>
        <v>0</v>
      </c>
      <c r="V3655" s="55">
        <f t="shared" si="582"/>
        <v>0</v>
      </c>
      <c r="Y3655" s="55">
        <f t="shared" si="583"/>
        <v>0</v>
      </c>
      <c r="Z3655" s="55">
        <f t="shared" si="584"/>
        <v>0</v>
      </c>
      <c r="AA3655" s="55">
        <f t="shared" si="585"/>
        <v>9108916.2369551975</v>
      </c>
      <c r="AB3655" s="55">
        <f t="shared" si="586"/>
        <v>-9712254.5492930785</v>
      </c>
      <c r="AC3655" s="55">
        <f t="shared" si="587"/>
        <v>-603338.31233788095</v>
      </c>
      <c r="AD3655" s="55">
        <f t="shared" si="588"/>
        <v>0</v>
      </c>
      <c r="AE3655" s="14">
        <f t="shared" si="589"/>
        <v>1</v>
      </c>
      <c r="AF3655" s="14">
        <f>PRODUCT($AE$3:$AE3655)</f>
        <v>1.549318229084294</v>
      </c>
      <c r="AG3655" s="120">
        <f>(POWER(AF3655,1/COUNTA($J$3:$J3655))-1)*360/28</f>
        <v>0.10870794921864459</v>
      </c>
    </row>
    <row r="3656" spans="20:33" x14ac:dyDescent="0.25">
      <c r="T3656" s="4">
        <f t="shared" si="590"/>
        <v>0.11244999999999999</v>
      </c>
      <c r="U3656" s="55">
        <f t="shared" si="581"/>
        <v>0</v>
      </c>
      <c r="V3656" s="55">
        <f t="shared" si="582"/>
        <v>0</v>
      </c>
      <c r="Y3656" s="55">
        <f t="shared" si="583"/>
        <v>0</v>
      </c>
      <c r="Z3656" s="55">
        <f t="shared" si="584"/>
        <v>0</v>
      </c>
      <c r="AA3656" s="55">
        <f t="shared" si="585"/>
        <v>9108916.2369551975</v>
      </c>
      <c r="AB3656" s="55">
        <f t="shared" si="586"/>
        <v>-9712254.5492930785</v>
      </c>
      <c r="AC3656" s="55">
        <f t="shared" si="587"/>
        <v>-603338.31233788095</v>
      </c>
      <c r="AD3656" s="55">
        <f t="shared" si="588"/>
        <v>0</v>
      </c>
      <c r="AE3656" s="14">
        <f t="shared" si="589"/>
        <v>1</v>
      </c>
      <c r="AF3656" s="14">
        <f>PRODUCT($AE$3:$AE3656)</f>
        <v>1.549318229084294</v>
      </c>
      <c r="AG3656" s="120">
        <f>(POWER(AF3656,1/COUNTA($J$3:$J3656))-1)*360/28</f>
        <v>0.10870794921864459</v>
      </c>
    </row>
    <row r="3657" spans="20:33" x14ac:dyDescent="0.25">
      <c r="T3657" s="4">
        <f t="shared" si="590"/>
        <v>0.11244999999999999</v>
      </c>
      <c r="U3657" s="55">
        <f t="shared" si="581"/>
        <v>0</v>
      </c>
      <c r="V3657" s="55">
        <f t="shared" si="582"/>
        <v>0</v>
      </c>
      <c r="Y3657" s="55">
        <f t="shared" si="583"/>
        <v>0</v>
      </c>
      <c r="Z3657" s="55">
        <f t="shared" si="584"/>
        <v>0</v>
      </c>
      <c r="AA3657" s="55">
        <f t="shared" si="585"/>
        <v>9108916.2369551975</v>
      </c>
      <c r="AB3657" s="55">
        <f t="shared" si="586"/>
        <v>-9712254.5492930785</v>
      </c>
      <c r="AC3657" s="55">
        <f t="shared" si="587"/>
        <v>-603338.31233788095</v>
      </c>
      <c r="AD3657" s="55">
        <f t="shared" si="588"/>
        <v>0</v>
      </c>
      <c r="AE3657" s="14">
        <f t="shared" si="589"/>
        <v>1</v>
      </c>
      <c r="AF3657" s="14">
        <f>PRODUCT($AE$3:$AE3657)</f>
        <v>1.549318229084294</v>
      </c>
      <c r="AG3657" s="120">
        <f>(POWER(AF3657,1/COUNTA($J$3:$J3657))-1)*360/28</f>
        <v>0.10870794921864459</v>
      </c>
    </row>
    <row r="3658" spans="20:33" x14ac:dyDescent="0.25">
      <c r="T3658" s="4">
        <f t="shared" si="590"/>
        <v>0.11244999999999999</v>
      </c>
      <c r="U3658" s="55">
        <f t="shared" si="581"/>
        <v>0</v>
      </c>
      <c r="V3658" s="55">
        <f t="shared" si="582"/>
        <v>0</v>
      </c>
      <c r="Y3658" s="55">
        <f t="shared" si="583"/>
        <v>0</v>
      </c>
      <c r="Z3658" s="55">
        <f t="shared" si="584"/>
        <v>0</v>
      </c>
      <c r="AA3658" s="55">
        <f t="shared" si="585"/>
        <v>9108916.2369551975</v>
      </c>
      <c r="AB3658" s="55">
        <f t="shared" si="586"/>
        <v>-9712254.5492930785</v>
      </c>
      <c r="AC3658" s="55">
        <f t="shared" si="587"/>
        <v>-603338.31233788095</v>
      </c>
      <c r="AD3658" s="55">
        <f t="shared" si="588"/>
        <v>0</v>
      </c>
      <c r="AE3658" s="14">
        <f t="shared" si="589"/>
        <v>1</v>
      </c>
      <c r="AF3658" s="14">
        <f>PRODUCT($AE$3:$AE3658)</f>
        <v>1.549318229084294</v>
      </c>
      <c r="AG3658" s="120">
        <f>(POWER(AF3658,1/COUNTA($J$3:$J3658))-1)*360/28</f>
        <v>0.10870794921864459</v>
      </c>
    </row>
    <row r="3659" spans="20:33" x14ac:dyDescent="0.25">
      <c r="T3659" s="4">
        <f t="shared" si="590"/>
        <v>0.11244999999999999</v>
      </c>
      <c r="U3659" s="55">
        <f t="shared" si="581"/>
        <v>0</v>
      </c>
      <c r="V3659" s="55">
        <f t="shared" si="582"/>
        <v>0</v>
      </c>
      <c r="Y3659" s="55">
        <f t="shared" si="583"/>
        <v>0</v>
      </c>
      <c r="Z3659" s="55">
        <f t="shared" si="584"/>
        <v>0</v>
      </c>
      <c r="AA3659" s="55">
        <f t="shared" si="585"/>
        <v>9108916.2369551975</v>
      </c>
      <c r="AB3659" s="55">
        <f t="shared" si="586"/>
        <v>-9712254.5492930785</v>
      </c>
      <c r="AC3659" s="55">
        <f t="shared" si="587"/>
        <v>-603338.31233788095</v>
      </c>
      <c r="AD3659" s="55">
        <f t="shared" si="588"/>
        <v>0</v>
      </c>
      <c r="AE3659" s="14">
        <f t="shared" si="589"/>
        <v>1</v>
      </c>
      <c r="AF3659" s="14">
        <f>PRODUCT($AE$3:$AE3659)</f>
        <v>1.549318229084294</v>
      </c>
      <c r="AG3659" s="120">
        <f>(POWER(AF3659,1/COUNTA($J$3:$J3659))-1)*360/28</f>
        <v>0.10870794921864459</v>
      </c>
    </row>
    <row r="3660" spans="20:33" x14ac:dyDescent="0.25">
      <c r="T3660" s="4">
        <f t="shared" si="590"/>
        <v>0.11244999999999999</v>
      </c>
      <c r="U3660" s="55">
        <f t="shared" si="581"/>
        <v>0</v>
      </c>
      <c r="V3660" s="55">
        <f t="shared" si="582"/>
        <v>0</v>
      </c>
      <c r="Y3660" s="55">
        <f t="shared" si="583"/>
        <v>0</v>
      </c>
      <c r="Z3660" s="55">
        <f t="shared" si="584"/>
        <v>0</v>
      </c>
      <c r="AA3660" s="55">
        <f t="shared" si="585"/>
        <v>9108916.2369551975</v>
      </c>
      <c r="AB3660" s="55">
        <f t="shared" si="586"/>
        <v>-9712254.5492930785</v>
      </c>
      <c r="AC3660" s="55">
        <f t="shared" si="587"/>
        <v>-603338.31233788095</v>
      </c>
      <c r="AD3660" s="55">
        <f t="shared" si="588"/>
        <v>0</v>
      </c>
      <c r="AE3660" s="14">
        <f t="shared" si="589"/>
        <v>1</v>
      </c>
      <c r="AF3660" s="14">
        <f>PRODUCT($AE$3:$AE3660)</f>
        <v>1.549318229084294</v>
      </c>
      <c r="AG3660" s="120">
        <f>(POWER(AF3660,1/COUNTA($J$3:$J3660))-1)*360/28</f>
        <v>0.10870794921864459</v>
      </c>
    </row>
    <row r="3661" spans="20:33" x14ac:dyDescent="0.25">
      <c r="T3661" s="4">
        <f t="shared" si="590"/>
        <v>0.11244999999999999</v>
      </c>
      <c r="U3661" s="55">
        <f t="shared" si="581"/>
        <v>0</v>
      </c>
      <c r="V3661" s="55">
        <f t="shared" si="582"/>
        <v>0</v>
      </c>
      <c r="Y3661" s="55">
        <f t="shared" si="583"/>
        <v>0</v>
      </c>
      <c r="Z3661" s="55">
        <f t="shared" si="584"/>
        <v>0</v>
      </c>
      <c r="AA3661" s="55">
        <f t="shared" si="585"/>
        <v>9108916.2369551975</v>
      </c>
      <c r="AB3661" s="55">
        <f t="shared" si="586"/>
        <v>-9712254.5492930785</v>
      </c>
      <c r="AC3661" s="55">
        <f t="shared" si="587"/>
        <v>-603338.31233788095</v>
      </c>
      <c r="AD3661" s="55">
        <f t="shared" si="588"/>
        <v>0</v>
      </c>
      <c r="AE3661" s="14">
        <f t="shared" si="589"/>
        <v>1</v>
      </c>
      <c r="AF3661" s="14">
        <f>PRODUCT($AE$3:$AE3661)</f>
        <v>1.549318229084294</v>
      </c>
      <c r="AG3661" s="120">
        <f>(POWER(AF3661,1/COUNTA($J$3:$J3661))-1)*360/28</f>
        <v>0.10870794921864459</v>
      </c>
    </row>
    <row r="3662" spans="20:33" x14ac:dyDescent="0.25">
      <c r="T3662" s="4">
        <f t="shared" si="590"/>
        <v>0.11244999999999999</v>
      </c>
      <c r="U3662" s="55">
        <f t="shared" si="581"/>
        <v>0</v>
      </c>
      <c r="V3662" s="55">
        <f t="shared" si="582"/>
        <v>0</v>
      </c>
      <c r="Y3662" s="55">
        <f t="shared" si="583"/>
        <v>0</v>
      </c>
      <c r="Z3662" s="55">
        <f t="shared" si="584"/>
        <v>0</v>
      </c>
      <c r="AA3662" s="55">
        <f t="shared" si="585"/>
        <v>9108916.2369551975</v>
      </c>
      <c r="AB3662" s="55">
        <f t="shared" si="586"/>
        <v>-9712254.5492930785</v>
      </c>
      <c r="AC3662" s="55">
        <f t="shared" si="587"/>
        <v>-603338.31233788095</v>
      </c>
      <c r="AD3662" s="55">
        <f t="shared" si="588"/>
        <v>0</v>
      </c>
      <c r="AE3662" s="14">
        <f t="shared" si="589"/>
        <v>1</v>
      </c>
      <c r="AF3662" s="14">
        <f>PRODUCT($AE$3:$AE3662)</f>
        <v>1.549318229084294</v>
      </c>
      <c r="AG3662" s="120">
        <f>(POWER(AF3662,1/COUNTA($J$3:$J3662))-1)*360/28</f>
        <v>0.10870794921864459</v>
      </c>
    </row>
    <row r="3663" spans="20:33" x14ac:dyDescent="0.25">
      <c r="T3663" s="4">
        <f t="shared" si="590"/>
        <v>0.11244999999999999</v>
      </c>
      <c r="U3663" s="55">
        <f t="shared" si="581"/>
        <v>0</v>
      </c>
      <c r="V3663" s="55">
        <f t="shared" si="582"/>
        <v>0</v>
      </c>
      <c r="Y3663" s="55">
        <f t="shared" si="583"/>
        <v>0</v>
      </c>
      <c r="Z3663" s="55">
        <f t="shared" si="584"/>
        <v>0</v>
      </c>
      <c r="AA3663" s="55">
        <f t="shared" si="585"/>
        <v>9108916.2369551975</v>
      </c>
      <c r="AB3663" s="55">
        <f t="shared" si="586"/>
        <v>-9712254.5492930785</v>
      </c>
      <c r="AC3663" s="55">
        <f t="shared" si="587"/>
        <v>-603338.31233788095</v>
      </c>
      <c r="AD3663" s="55">
        <f t="shared" si="588"/>
        <v>0</v>
      </c>
      <c r="AE3663" s="14">
        <f t="shared" si="589"/>
        <v>1</v>
      </c>
      <c r="AF3663" s="14">
        <f>PRODUCT($AE$3:$AE3663)</f>
        <v>1.549318229084294</v>
      </c>
      <c r="AG3663" s="120">
        <f>(POWER(AF3663,1/COUNTA($J$3:$J3663))-1)*360/28</f>
        <v>0.10870794921864459</v>
      </c>
    </row>
    <row r="3664" spans="20:33" x14ac:dyDescent="0.25">
      <c r="T3664" s="4">
        <f t="shared" si="590"/>
        <v>0.11244999999999999</v>
      </c>
      <c r="U3664" s="55">
        <f t="shared" si="581"/>
        <v>0</v>
      </c>
      <c r="V3664" s="55">
        <f t="shared" si="582"/>
        <v>0</v>
      </c>
      <c r="Y3664" s="55">
        <f t="shared" si="583"/>
        <v>0</v>
      </c>
      <c r="Z3664" s="55">
        <f t="shared" si="584"/>
        <v>0</v>
      </c>
      <c r="AA3664" s="55">
        <f t="shared" si="585"/>
        <v>9108916.2369551975</v>
      </c>
      <c r="AB3664" s="55">
        <f t="shared" si="586"/>
        <v>-9712254.5492930785</v>
      </c>
      <c r="AC3664" s="55">
        <f t="shared" si="587"/>
        <v>-603338.31233788095</v>
      </c>
      <c r="AD3664" s="55">
        <f t="shared" si="588"/>
        <v>0</v>
      </c>
      <c r="AE3664" s="14">
        <f t="shared" si="589"/>
        <v>1</v>
      </c>
      <c r="AF3664" s="14">
        <f>PRODUCT($AE$3:$AE3664)</f>
        <v>1.549318229084294</v>
      </c>
      <c r="AG3664" s="120">
        <f>(POWER(AF3664,1/COUNTA($J$3:$J3664))-1)*360/28</f>
        <v>0.10870794921864459</v>
      </c>
    </row>
    <row r="3665" spans="20:33" x14ac:dyDescent="0.25">
      <c r="T3665" s="4">
        <f t="shared" si="590"/>
        <v>0.11244999999999999</v>
      </c>
      <c r="U3665" s="55">
        <f t="shared" si="581"/>
        <v>0</v>
      </c>
      <c r="V3665" s="55">
        <f t="shared" si="582"/>
        <v>0</v>
      </c>
      <c r="Y3665" s="55">
        <f t="shared" si="583"/>
        <v>0</v>
      </c>
      <c r="Z3665" s="55">
        <f t="shared" si="584"/>
        <v>0</v>
      </c>
      <c r="AA3665" s="55">
        <f t="shared" si="585"/>
        <v>9108916.2369551975</v>
      </c>
      <c r="AB3665" s="55">
        <f t="shared" si="586"/>
        <v>-9712254.5492930785</v>
      </c>
      <c r="AC3665" s="55">
        <f t="shared" si="587"/>
        <v>-603338.31233788095</v>
      </c>
      <c r="AD3665" s="55">
        <f t="shared" si="588"/>
        <v>0</v>
      </c>
      <c r="AE3665" s="14">
        <f t="shared" si="589"/>
        <v>1</v>
      </c>
      <c r="AF3665" s="14">
        <f>PRODUCT($AE$3:$AE3665)</f>
        <v>1.549318229084294</v>
      </c>
      <c r="AG3665" s="120">
        <f>(POWER(AF3665,1/COUNTA($J$3:$J3665))-1)*360/28</f>
        <v>0.10870794921864459</v>
      </c>
    </row>
    <row r="3666" spans="20:33" x14ac:dyDescent="0.25">
      <c r="T3666" s="4">
        <f t="shared" si="590"/>
        <v>0.11244999999999999</v>
      </c>
      <c r="U3666" s="55">
        <f t="shared" si="581"/>
        <v>0</v>
      </c>
      <c r="V3666" s="55">
        <f t="shared" si="582"/>
        <v>0</v>
      </c>
      <c r="Y3666" s="55">
        <f t="shared" si="583"/>
        <v>0</v>
      </c>
      <c r="Z3666" s="55">
        <f t="shared" si="584"/>
        <v>0</v>
      </c>
      <c r="AA3666" s="55">
        <f t="shared" si="585"/>
        <v>9108916.2369551975</v>
      </c>
      <c r="AB3666" s="55">
        <f t="shared" si="586"/>
        <v>-9712254.5492930785</v>
      </c>
      <c r="AC3666" s="55">
        <f t="shared" si="587"/>
        <v>-603338.31233788095</v>
      </c>
      <c r="AD3666" s="55">
        <f t="shared" si="588"/>
        <v>0</v>
      </c>
      <c r="AE3666" s="14">
        <f t="shared" si="589"/>
        <v>1</v>
      </c>
      <c r="AF3666" s="14">
        <f>PRODUCT($AE$3:$AE3666)</f>
        <v>1.549318229084294</v>
      </c>
      <c r="AG3666" s="120">
        <f>(POWER(AF3666,1/COUNTA($J$3:$J3666))-1)*360/28</f>
        <v>0.10870794921864459</v>
      </c>
    </row>
    <row r="3667" spans="20:33" x14ac:dyDescent="0.25">
      <c r="T3667" s="4">
        <f t="shared" si="590"/>
        <v>0.11244999999999999</v>
      </c>
      <c r="U3667" s="55">
        <f t="shared" si="581"/>
        <v>0</v>
      </c>
      <c r="V3667" s="55">
        <f t="shared" si="582"/>
        <v>0</v>
      </c>
      <c r="Y3667" s="55">
        <f t="shared" si="583"/>
        <v>0</v>
      </c>
      <c r="Z3667" s="55">
        <f t="shared" si="584"/>
        <v>0</v>
      </c>
      <c r="AA3667" s="55">
        <f t="shared" si="585"/>
        <v>9108916.2369551975</v>
      </c>
      <c r="AB3667" s="55">
        <f t="shared" si="586"/>
        <v>-9712254.5492930785</v>
      </c>
      <c r="AC3667" s="55">
        <f t="shared" si="587"/>
        <v>-603338.31233788095</v>
      </c>
      <c r="AD3667" s="55">
        <f t="shared" si="588"/>
        <v>0</v>
      </c>
      <c r="AE3667" s="14">
        <f t="shared" si="589"/>
        <v>1</v>
      </c>
      <c r="AF3667" s="14">
        <f>PRODUCT($AE$3:$AE3667)</f>
        <v>1.549318229084294</v>
      </c>
      <c r="AG3667" s="120">
        <f>(POWER(AF3667,1/COUNTA($J$3:$J3667))-1)*360/28</f>
        <v>0.10870794921864459</v>
      </c>
    </row>
    <row r="3668" spans="20:33" x14ac:dyDescent="0.25">
      <c r="T3668" s="4">
        <f t="shared" si="590"/>
        <v>0.11244999999999999</v>
      </c>
      <c r="U3668" s="55">
        <f t="shared" si="581"/>
        <v>0</v>
      </c>
      <c r="V3668" s="55">
        <f t="shared" si="582"/>
        <v>0</v>
      </c>
      <c r="Y3668" s="55">
        <f t="shared" si="583"/>
        <v>0</v>
      </c>
      <c r="Z3668" s="55">
        <f t="shared" si="584"/>
        <v>0</v>
      </c>
      <c r="AA3668" s="55">
        <f t="shared" si="585"/>
        <v>9108916.2369551975</v>
      </c>
      <c r="AB3668" s="55">
        <f t="shared" si="586"/>
        <v>-9712254.5492930785</v>
      </c>
      <c r="AC3668" s="55">
        <f t="shared" si="587"/>
        <v>-603338.31233788095</v>
      </c>
      <c r="AD3668" s="55">
        <f t="shared" si="588"/>
        <v>0</v>
      </c>
      <c r="AE3668" s="14">
        <f t="shared" si="589"/>
        <v>1</v>
      </c>
      <c r="AF3668" s="14">
        <f>PRODUCT($AE$3:$AE3668)</f>
        <v>1.549318229084294</v>
      </c>
      <c r="AG3668" s="120">
        <f>(POWER(AF3668,1/COUNTA($J$3:$J3668))-1)*360/28</f>
        <v>0.10870794921864459</v>
      </c>
    </row>
    <row r="3669" spans="20:33" x14ac:dyDescent="0.25">
      <c r="T3669" s="4">
        <f t="shared" si="590"/>
        <v>0.11244999999999999</v>
      </c>
      <c r="U3669" s="55">
        <f t="shared" si="581"/>
        <v>0</v>
      </c>
      <c r="V3669" s="55">
        <f t="shared" si="582"/>
        <v>0</v>
      </c>
      <c r="Y3669" s="55">
        <f t="shared" si="583"/>
        <v>0</v>
      </c>
      <c r="Z3669" s="55">
        <f t="shared" si="584"/>
        <v>0</v>
      </c>
      <c r="AA3669" s="55">
        <f t="shared" si="585"/>
        <v>9108916.2369551975</v>
      </c>
      <c r="AB3669" s="55">
        <f t="shared" si="586"/>
        <v>-9712254.5492930785</v>
      </c>
      <c r="AC3669" s="55">
        <f t="shared" si="587"/>
        <v>-603338.31233788095</v>
      </c>
      <c r="AD3669" s="55">
        <f t="shared" si="588"/>
        <v>0</v>
      </c>
      <c r="AE3669" s="14">
        <f t="shared" si="589"/>
        <v>1</v>
      </c>
      <c r="AF3669" s="14">
        <f>PRODUCT($AE$3:$AE3669)</f>
        <v>1.549318229084294</v>
      </c>
      <c r="AG3669" s="120">
        <f>(POWER(AF3669,1/COUNTA($J$3:$J3669))-1)*360/28</f>
        <v>0.10870794921864459</v>
      </c>
    </row>
    <row r="3670" spans="20:33" x14ac:dyDescent="0.25">
      <c r="T3670" s="4">
        <f t="shared" si="590"/>
        <v>0.11244999999999999</v>
      </c>
      <c r="U3670" s="55">
        <f t="shared" si="581"/>
        <v>0</v>
      </c>
      <c r="V3670" s="55">
        <f t="shared" si="582"/>
        <v>0</v>
      </c>
      <c r="Y3670" s="55">
        <f t="shared" si="583"/>
        <v>0</v>
      </c>
      <c r="Z3670" s="55">
        <f t="shared" si="584"/>
        <v>0</v>
      </c>
      <c r="AA3670" s="55">
        <f t="shared" si="585"/>
        <v>9108916.2369551975</v>
      </c>
      <c r="AB3670" s="55">
        <f t="shared" si="586"/>
        <v>-9712254.5492930785</v>
      </c>
      <c r="AC3670" s="55">
        <f t="shared" si="587"/>
        <v>-603338.31233788095</v>
      </c>
      <c r="AD3670" s="55">
        <f t="shared" si="588"/>
        <v>0</v>
      </c>
      <c r="AE3670" s="14">
        <f t="shared" si="589"/>
        <v>1</v>
      </c>
      <c r="AF3670" s="14">
        <f>PRODUCT($AE$3:$AE3670)</f>
        <v>1.549318229084294</v>
      </c>
      <c r="AG3670" s="120">
        <f>(POWER(AF3670,1/COUNTA($J$3:$J3670))-1)*360/28</f>
        <v>0.10870794921864459</v>
      </c>
    </row>
    <row r="3671" spans="20:33" x14ac:dyDescent="0.25">
      <c r="T3671" s="4">
        <f t="shared" si="590"/>
        <v>0.11244999999999999</v>
      </c>
      <c r="U3671" s="55">
        <f t="shared" si="581"/>
        <v>0</v>
      </c>
      <c r="V3671" s="55">
        <f t="shared" si="582"/>
        <v>0</v>
      </c>
      <c r="Y3671" s="55">
        <f t="shared" si="583"/>
        <v>0</v>
      </c>
      <c r="Z3671" s="55">
        <f t="shared" si="584"/>
        <v>0</v>
      </c>
      <c r="AA3671" s="55">
        <f t="shared" si="585"/>
        <v>9108916.2369551975</v>
      </c>
      <c r="AB3671" s="55">
        <f t="shared" si="586"/>
        <v>-9712254.5492930785</v>
      </c>
      <c r="AC3671" s="55">
        <f t="shared" si="587"/>
        <v>-603338.31233788095</v>
      </c>
      <c r="AD3671" s="55">
        <f t="shared" si="588"/>
        <v>0</v>
      </c>
      <c r="AE3671" s="14">
        <f t="shared" si="589"/>
        <v>1</v>
      </c>
      <c r="AF3671" s="14">
        <f>PRODUCT($AE$3:$AE3671)</f>
        <v>1.549318229084294</v>
      </c>
      <c r="AG3671" s="120">
        <f>(POWER(AF3671,1/COUNTA($J$3:$J3671))-1)*360/28</f>
        <v>0.10870794921864459</v>
      </c>
    </row>
    <row r="3672" spans="20:33" x14ac:dyDescent="0.25">
      <c r="T3672" s="4">
        <f t="shared" si="590"/>
        <v>0.11244999999999999</v>
      </c>
      <c r="U3672" s="55">
        <f t="shared" si="581"/>
        <v>0</v>
      </c>
      <c r="V3672" s="55">
        <f t="shared" si="582"/>
        <v>0</v>
      </c>
      <c r="Y3672" s="55">
        <f t="shared" si="583"/>
        <v>0</v>
      </c>
      <c r="Z3672" s="55">
        <f t="shared" si="584"/>
        <v>0</v>
      </c>
      <c r="AA3672" s="55">
        <f t="shared" si="585"/>
        <v>9108916.2369551975</v>
      </c>
      <c r="AB3672" s="55">
        <f t="shared" si="586"/>
        <v>-9712254.5492930785</v>
      </c>
      <c r="AC3672" s="55">
        <f t="shared" si="587"/>
        <v>-603338.31233788095</v>
      </c>
      <c r="AD3672" s="55">
        <f t="shared" si="588"/>
        <v>0</v>
      </c>
      <c r="AE3672" s="14">
        <f t="shared" si="589"/>
        <v>1</v>
      </c>
      <c r="AF3672" s="14">
        <f>PRODUCT($AE$3:$AE3672)</f>
        <v>1.549318229084294</v>
      </c>
      <c r="AG3672" s="120">
        <f>(POWER(AF3672,1/COUNTA($J$3:$J3672))-1)*360/28</f>
        <v>0.10870794921864459</v>
      </c>
    </row>
    <row r="3673" spans="20:33" x14ac:dyDescent="0.25">
      <c r="T3673" s="4">
        <f t="shared" si="590"/>
        <v>0.11244999999999999</v>
      </c>
      <c r="U3673" s="55">
        <f t="shared" si="581"/>
        <v>0</v>
      </c>
      <c r="V3673" s="55">
        <f t="shared" si="582"/>
        <v>0</v>
      </c>
      <c r="Y3673" s="55">
        <f t="shared" si="583"/>
        <v>0</v>
      </c>
      <c r="Z3673" s="55">
        <f t="shared" si="584"/>
        <v>0</v>
      </c>
      <c r="AA3673" s="55">
        <f t="shared" si="585"/>
        <v>9108916.2369551975</v>
      </c>
      <c r="AB3673" s="55">
        <f t="shared" si="586"/>
        <v>-9712254.5492930785</v>
      </c>
      <c r="AC3673" s="55">
        <f t="shared" si="587"/>
        <v>-603338.31233788095</v>
      </c>
      <c r="AD3673" s="55">
        <f t="shared" si="588"/>
        <v>0</v>
      </c>
      <c r="AE3673" s="14">
        <f t="shared" si="589"/>
        <v>1</v>
      </c>
      <c r="AF3673" s="14">
        <f>PRODUCT($AE$3:$AE3673)</f>
        <v>1.549318229084294</v>
      </c>
      <c r="AG3673" s="120">
        <f>(POWER(AF3673,1/COUNTA($J$3:$J3673))-1)*360/28</f>
        <v>0.10870794921864459</v>
      </c>
    </row>
    <row r="3674" spans="20:33" x14ac:dyDescent="0.25">
      <c r="T3674" s="4">
        <f t="shared" si="590"/>
        <v>0.11244999999999999</v>
      </c>
      <c r="U3674" s="55">
        <f t="shared" si="581"/>
        <v>0</v>
      </c>
      <c r="V3674" s="55">
        <f t="shared" si="582"/>
        <v>0</v>
      </c>
      <c r="Y3674" s="55">
        <f t="shared" si="583"/>
        <v>0</v>
      </c>
      <c r="Z3674" s="55">
        <f t="shared" si="584"/>
        <v>0</v>
      </c>
      <c r="AA3674" s="55">
        <f t="shared" si="585"/>
        <v>9108916.2369551975</v>
      </c>
      <c r="AB3674" s="55">
        <f t="shared" si="586"/>
        <v>-9712254.5492930785</v>
      </c>
      <c r="AC3674" s="55">
        <f t="shared" si="587"/>
        <v>-603338.31233788095</v>
      </c>
      <c r="AD3674" s="55">
        <f t="shared" si="588"/>
        <v>0</v>
      </c>
      <c r="AE3674" s="14">
        <f t="shared" si="589"/>
        <v>1</v>
      </c>
      <c r="AF3674" s="14">
        <f>PRODUCT($AE$3:$AE3674)</f>
        <v>1.549318229084294</v>
      </c>
      <c r="AG3674" s="120">
        <f>(POWER(AF3674,1/COUNTA($J$3:$J3674))-1)*360/28</f>
        <v>0.10870794921864459</v>
      </c>
    </row>
    <row r="3675" spans="20:33" x14ac:dyDescent="0.25">
      <c r="T3675" s="4">
        <f t="shared" si="590"/>
        <v>0.11244999999999999</v>
      </c>
      <c r="U3675" s="55">
        <f t="shared" si="581"/>
        <v>0</v>
      </c>
      <c r="V3675" s="55">
        <f t="shared" si="582"/>
        <v>0</v>
      </c>
      <c r="Y3675" s="55">
        <f t="shared" si="583"/>
        <v>0</v>
      </c>
      <c r="Z3675" s="55">
        <f t="shared" si="584"/>
        <v>0</v>
      </c>
      <c r="AA3675" s="55">
        <f t="shared" si="585"/>
        <v>9108916.2369551975</v>
      </c>
      <c r="AB3675" s="55">
        <f t="shared" si="586"/>
        <v>-9712254.5492930785</v>
      </c>
      <c r="AC3675" s="55">
        <f t="shared" si="587"/>
        <v>-603338.31233788095</v>
      </c>
      <c r="AD3675" s="55">
        <f t="shared" si="588"/>
        <v>0</v>
      </c>
      <c r="AE3675" s="14">
        <f t="shared" si="589"/>
        <v>1</v>
      </c>
      <c r="AF3675" s="14">
        <f>PRODUCT($AE$3:$AE3675)</f>
        <v>1.549318229084294</v>
      </c>
      <c r="AG3675" s="120">
        <f>(POWER(AF3675,1/COUNTA($J$3:$J3675))-1)*360/28</f>
        <v>0.10870794921864459</v>
      </c>
    </row>
    <row r="3676" spans="20:33" x14ac:dyDescent="0.25">
      <c r="T3676" s="4">
        <f t="shared" si="590"/>
        <v>0.11244999999999999</v>
      </c>
      <c r="U3676" s="55">
        <f t="shared" si="581"/>
        <v>0</v>
      </c>
      <c r="V3676" s="55">
        <f t="shared" si="582"/>
        <v>0</v>
      </c>
      <c r="Y3676" s="55">
        <f t="shared" si="583"/>
        <v>0</v>
      </c>
      <c r="Z3676" s="55">
        <f t="shared" si="584"/>
        <v>0</v>
      </c>
      <c r="AA3676" s="55">
        <f t="shared" si="585"/>
        <v>9108916.2369551975</v>
      </c>
      <c r="AB3676" s="55">
        <f t="shared" si="586"/>
        <v>-9712254.5492930785</v>
      </c>
      <c r="AC3676" s="55">
        <f t="shared" si="587"/>
        <v>-603338.31233788095</v>
      </c>
      <c r="AD3676" s="55">
        <f t="shared" si="588"/>
        <v>0</v>
      </c>
      <c r="AE3676" s="14">
        <f t="shared" si="589"/>
        <v>1</v>
      </c>
      <c r="AF3676" s="14">
        <f>PRODUCT($AE$3:$AE3676)</f>
        <v>1.549318229084294</v>
      </c>
      <c r="AG3676" s="120">
        <f>(POWER(AF3676,1/COUNTA($J$3:$J3676))-1)*360/28</f>
        <v>0.10870794921864459</v>
      </c>
    </row>
    <row r="3677" spans="20:33" x14ac:dyDescent="0.25">
      <c r="T3677" s="4">
        <f t="shared" si="590"/>
        <v>0.11244999999999999</v>
      </c>
      <c r="U3677" s="55">
        <f t="shared" si="581"/>
        <v>0</v>
      </c>
      <c r="V3677" s="55">
        <f t="shared" si="582"/>
        <v>0</v>
      </c>
      <c r="Y3677" s="55">
        <f t="shared" si="583"/>
        <v>0</v>
      </c>
      <c r="Z3677" s="55">
        <f t="shared" si="584"/>
        <v>0</v>
      </c>
      <c r="AA3677" s="55">
        <f t="shared" si="585"/>
        <v>9108916.2369551975</v>
      </c>
      <c r="AB3677" s="55">
        <f t="shared" si="586"/>
        <v>-9712254.5492930785</v>
      </c>
      <c r="AC3677" s="55">
        <f t="shared" si="587"/>
        <v>-603338.31233788095</v>
      </c>
      <c r="AD3677" s="55">
        <f t="shared" si="588"/>
        <v>0</v>
      </c>
      <c r="AE3677" s="14">
        <f t="shared" si="589"/>
        <v>1</v>
      </c>
      <c r="AF3677" s="14">
        <f>PRODUCT($AE$3:$AE3677)</f>
        <v>1.549318229084294</v>
      </c>
      <c r="AG3677" s="120">
        <f>(POWER(AF3677,1/COUNTA($J$3:$J3677))-1)*360/28</f>
        <v>0.10870794921864459</v>
      </c>
    </row>
    <row r="3678" spans="20:33" x14ac:dyDescent="0.25">
      <c r="T3678" s="4">
        <f t="shared" si="590"/>
        <v>0.11244999999999999</v>
      </c>
      <c r="U3678" s="55">
        <f t="shared" si="581"/>
        <v>0</v>
      </c>
      <c r="V3678" s="55">
        <f t="shared" si="582"/>
        <v>0</v>
      </c>
      <c r="Y3678" s="55">
        <f t="shared" si="583"/>
        <v>0</v>
      </c>
      <c r="Z3678" s="55">
        <f t="shared" si="584"/>
        <v>0</v>
      </c>
      <c r="AA3678" s="55">
        <f t="shared" si="585"/>
        <v>9108916.2369551975</v>
      </c>
      <c r="AB3678" s="55">
        <f t="shared" si="586"/>
        <v>-9712254.5492930785</v>
      </c>
      <c r="AC3678" s="55">
        <f t="shared" si="587"/>
        <v>-603338.31233788095</v>
      </c>
      <c r="AD3678" s="55">
        <f t="shared" si="588"/>
        <v>0</v>
      </c>
      <c r="AE3678" s="14">
        <f t="shared" si="589"/>
        <v>1</v>
      </c>
      <c r="AF3678" s="14">
        <f>PRODUCT($AE$3:$AE3678)</f>
        <v>1.549318229084294</v>
      </c>
      <c r="AG3678" s="120">
        <f>(POWER(AF3678,1/COUNTA($J$3:$J3678))-1)*360/28</f>
        <v>0.10870794921864459</v>
      </c>
    </row>
    <row r="3679" spans="20:33" x14ac:dyDescent="0.25">
      <c r="T3679" s="4">
        <f t="shared" si="590"/>
        <v>0.11244999999999999</v>
      </c>
      <c r="U3679" s="55">
        <f t="shared" si="581"/>
        <v>0</v>
      </c>
      <c r="V3679" s="55">
        <f t="shared" si="582"/>
        <v>0</v>
      </c>
      <c r="Y3679" s="55">
        <f t="shared" si="583"/>
        <v>0</v>
      </c>
      <c r="Z3679" s="55">
        <f t="shared" si="584"/>
        <v>0</v>
      </c>
      <c r="AA3679" s="55">
        <f t="shared" si="585"/>
        <v>9108916.2369551975</v>
      </c>
      <c r="AB3679" s="55">
        <f t="shared" si="586"/>
        <v>-9712254.5492930785</v>
      </c>
      <c r="AC3679" s="55">
        <f t="shared" si="587"/>
        <v>-603338.31233788095</v>
      </c>
      <c r="AD3679" s="55">
        <f t="shared" si="588"/>
        <v>0</v>
      </c>
      <c r="AE3679" s="14">
        <f t="shared" si="589"/>
        <v>1</v>
      </c>
      <c r="AF3679" s="14">
        <f>PRODUCT($AE$3:$AE3679)</f>
        <v>1.549318229084294</v>
      </c>
      <c r="AG3679" s="120">
        <f>(POWER(AF3679,1/COUNTA($J$3:$J3679))-1)*360/28</f>
        <v>0.10870794921864459</v>
      </c>
    </row>
    <row r="3680" spans="20:33" x14ac:dyDescent="0.25">
      <c r="T3680" s="4">
        <f t="shared" si="590"/>
        <v>0.11244999999999999</v>
      </c>
      <c r="U3680" s="55">
        <f t="shared" si="581"/>
        <v>0</v>
      </c>
      <c r="V3680" s="55">
        <f t="shared" si="582"/>
        <v>0</v>
      </c>
      <c r="Y3680" s="55">
        <f t="shared" si="583"/>
        <v>0</v>
      </c>
      <c r="Z3680" s="55">
        <f t="shared" si="584"/>
        <v>0</v>
      </c>
      <c r="AA3680" s="55">
        <f t="shared" si="585"/>
        <v>9108916.2369551975</v>
      </c>
      <c r="AB3680" s="55">
        <f t="shared" si="586"/>
        <v>-9712254.5492930785</v>
      </c>
      <c r="AC3680" s="55">
        <f t="shared" si="587"/>
        <v>-603338.31233788095</v>
      </c>
      <c r="AD3680" s="55">
        <f t="shared" si="588"/>
        <v>0</v>
      </c>
      <c r="AE3680" s="14">
        <f t="shared" si="589"/>
        <v>1</v>
      </c>
      <c r="AF3680" s="14">
        <f>PRODUCT($AE$3:$AE3680)</f>
        <v>1.549318229084294</v>
      </c>
      <c r="AG3680" s="120">
        <f>(POWER(AF3680,1/COUNTA($J$3:$J3680))-1)*360/28</f>
        <v>0.10870794921864459</v>
      </c>
    </row>
    <row r="3681" spans="20:33" x14ac:dyDescent="0.25">
      <c r="T3681" s="4">
        <f t="shared" si="590"/>
        <v>0.11244999999999999</v>
      </c>
      <c r="U3681" s="55">
        <f t="shared" si="581"/>
        <v>0</v>
      </c>
      <c r="V3681" s="55">
        <f t="shared" si="582"/>
        <v>0</v>
      </c>
      <c r="Y3681" s="55">
        <f t="shared" si="583"/>
        <v>0</v>
      </c>
      <c r="Z3681" s="55">
        <f t="shared" si="584"/>
        <v>0</v>
      </c>
      <c r="AA3681" s="55">
        <f t="shared" si="585"/>
        <v>9108916.2369551975</v>
      </c>
      <c r="AB3681" s="55">
        <f t="shared" si="586"/>
        <v>-9712254.5492930785</v>
      </c>
      <c r="AC3681" s="55">
        <f t="shared" si="587"/>
        <v>-603338.31233788095</v>
      </c>
      <c r="AD3681" s="55">
        <f t="shared" si="588"/>
        <v>0</v>
      </c>
      <c r="AE3681" s="14">
        <f t="shared" si="589"/>
        <v>1</v>
      </c>
      <c r="AF3681" s="14">
        <f>PRODUCT($AE$3:$AE3681)</f>
        <v>1.549318229084294</v>
      </c>
      <c r="AG3681" s="120">
        <f>(POWER(AF3681,1/COUNTA($J$3:$J3681))-1)*360/28</f>
        <v>0.10870794921864459</v>
      </c>
    </row>
    <row r="3682" spans="20:33" x14ac:dyDescent="0.25">
      <c r="T3682" s="4">
        <f t="shared" si="590"/>
        <v>0.11244999999999999</v>
      </c>
      <c r="U3682" s="55">
        <f t="shared" ref="U3682:U3745" si="591">(-1*S3682)*T3682*Q3682/360</f>
        <v>0</v>
      </c>
      <c r="V3682" s="55">
        <f t="shared" ref="V3682:V3745" si="592">+N3682+U3682</f>
        <v>0</v>
      </c>
      <c r="Y3682" s="55">
        <f t="shared" ref="Y3682:Y3745" si="593">+P3682*X3682</f>
        <v>0</v>
      </c>
      <c r="Z3682" s="55">
        <f t="shared" ref="Z3682:Z3745" si="594">+S3682*$Z$2*$Q3682/360</f>
        <v>0</v>
      </c>
      <c r="AA3682" s="55">
        <f t="shared" ref="AA3682:AA3745" si="595">+AA3681*(1+$Z$2*$Q3682/360)+Z3682</f>
        <v>9108916.2369551975</v>
      </c>
      <c r="AB3682" s="55">
        <f t="shared" ref="AB3682:AB3745" si="596">+AB3681*(1+$W3682*$Q3682/360)+O3682</f>
        <v>-9712254.5492930785</v>
      </c>
      <c r="AC3682" s="55">
        <f t="shared" ref="AC3682:AC3745" si="597">+AA3682+AB3682</f>
        <v>-603338.31233788095</v>
      </c>
      <c r="AD3682" s="55">
        <f t="shared" ref="AD3682:AD3745" si="598">+AC3682*X3682</f>
        <v>0</v>
      </c>
      <c r="AE3682" s="14">
        <f t="shared" ref="AE3682:AE3745" si="599">+(1+W3682*Q3682/360)</f>
        <v>1</v>
      </c>
      <c r="AF3682" s="14">
        <f>PRODUCT($AE$3:$AE3682)</f>
        <v>1.549318229084294</v>
      </c>
      <c r="AG3682" s="120">
        <f>(POWER(AF3682,1/COUNTA($J$3:$J3682))-1)*360/28</f>
        <v>0.10870794921864459</v>
      </c>
    </row>
    <row r="3683" spans="20:33" x14ac:dyDescent="0.25">
      <c r="T3683" s="4">
        <f t="shared" si="590"/>
        <v>0.11244999999999999</v>
      </c>
      <c r="U3683" s="55">
        <f t="shared" si="591"/>
        <v>0</v>
      </c>
      <c r="V3683" s="55">
        <f t="shared" si="592"/>
        <v>0</v>
      </c>
      <c r="Y3683" s="55">
        <f t="shared" si="593"/>
        <v>0</v>
      </c>
      <c r="Z3683" s="55">
        <f t="shared" si="594"/>
        <v>0</v>
      </c>
      <c r="AA3683" s="55">
        <f t="shared" si="595"/>
        <v>9108916.2369551975</v>
      </c>
      <c r="AB3683" s="55">
        <f t="shared" si="596"/>
        <v>-9712254.5492930785</v>
      </c>
      <c r="AC3683" s="55">
        <f t="shared" si="597"/>
        <v>-603338.31233788095</v>
      </c>
      <c r="AD3683" s="55">
        <f t="shared" si="598"/>
        <v>0</v>
      </c>
      <c r="AE3683" s="14">
        <f t="shared" si="599"/>
        <v>1</v>
      </c>
      <c r="AF3683" s="14">
        <f>PRODUCT($AE$3:$AE3683)</f>
        <v>1.549318229084294</v>
      </c>
      <c r="AG3683" s="120">
        <f>(POWER(AF3683,1/COUNTA($J$3:$J3683))-1)*360/28</f>
        <v>0.10870794921864459</v>
      </c>
    </row>
    <row r="3684" spans="20:33" x14ac:dyDescent="0.25">
      <c r="T3684" s="4">
        <f t="shared" si="590"/>
        <v>0.11244999999999999</v>
      </c>
      <c r="U3684" s="55">
        <f t="shared" si="591"/>
        <v>0</v>
      </c>
      <c r="V3684" s="55">
        <f t="shared" si="592"/>
        <v>0</v>
      </c>
      <c r="Y3684" s="55">
        <f t="shared" si="593"/>
        <v>0</v>
      </c>
      <c r="Z3684" s="55">
        <f t="shared" si="594"/>
        <v>0</v>
      </c>
      <c r="AA3684" s="55">
        <f t="shared" si="595"/>
        <v>9108916.2369551975</v>
      </c>
      <c r="AB3684" s="55">
        <f t="shared" si="596"/>
        <v>-9712254.5492930785</v>
      </c>
      <c r="AC3684" s="55">
        <f t="shared" si="597"/>
        <v>-603338.31233788095</v>
      </c>
      <c r="AD3684" s="55">
        <f t="shared" si="598"/>
        <v>0</v>
      </c>
      <c r="AE3684" s="14">
        <f t="shared" si="599"/>
        <v>1</v>
      </c>
      <c r="AF3684" s="14">
        <f>PRODUCT($AE$3:$AE3684)</f>
        <v>1.549318229084294</v>
      </c>
      <c r="AG3684" s="120">
        <f>(POWER(AF3684,1/COUNTA($J$3:$J3684))-1)*360/28</f>
        <v>0.10870794921864459</v>
      </c>
    </row>
    <row r="3685" spans="20:33" x14ac:dyDescent="0.25">
      <c r="T3685" s="4">
        <f t="shared" si="590"/>
        <v>0.11244999999999999</v>
      </c>
      <c r="U3685" s="55">
        <f t="shared" si="591"/>
        <v>0</v>
      </c>
      <c r="V3685" s="55">
        <f t="shared" si="592"/>
        <v>0</v>
      </c>
      <c r="Y3685" s="55">
        <f t="shared" si="593"/>
        <v>0</v>
      </c>
      <c r="Z3685" s="55">
        <f t="shared" si="594"/>
        <v>0</v>
      </c>
      <c r="AA3685" s="55">
        <f t="shared" si="595"/>
        <v>9108916.2369551975</v>
      </c>
      <c r="AB3685" s="55">
        <f t="shared" si="596"/>
        <v>-9712254.5492930785</v>
      </c>
      <c r="AC3685" s="55">
        <f t="shared" si="597"/>
        <v>-603338.31233788095</v>
      </c>
      <c r="AD3685" s="55">
        <f t="shared" si="598"/>
        <v>0</v>
      </c>
      <c r="AE3685" s="14">
        <f t="shared" si="599"/>
        <v>1</v>
      </c>
      <c r="AF3685" s="14">
        <f>PRODUCT($AE$3:$AE3685)</f>
        <v>1.549318229084294</v>
      </c>
      <c r="AG3685" s="120">
        <f>(POWER(AF3685,1/COUNTA($J$3:$J3685))-1)*360/28</f>
        <v>0.10870794921864459</v>
      </c>
    </row>
    <row r="3686" spans="20:33" x14ac:dyDescent="0.25">
      <c r="T3686" s="4">
        <f t="shared" si="590"/>
        <v>0.11244999999999999</v>
      </c>
      <c r="U3686" s="55">
        <f t="shared" si="591"/>
        <v>0</v>
      </c>
      <c r="V3686" s="55">
        <f t="shared" si="592"/>
        <v>0</v>
      </c>
      <c r="Y3686" s="55">
        <f t="shared" si="593"/>
        <v>0</v>
      </c>
      <c r="Z3686" s="55">
        <f t="shared" si="594"/>
        <v>0</v>
      </c>
      <c r="AA3686" s="55">
        <f t="shared" si="595"/>
        <v>9108916.2369551975</v>
      </c>
      <c r="AB3686" s="55">
        <f t="shared" si="596"/>
        <v>-9712254.5492930785</v>
      </c>
      <c r="AC3686" s="55">
        <f t="shared" si="597"/>
        <v>-603338.31233788095</v>
      </c>
      <c r="AD3686" s="55">
        <f t="shared" si="598"/>
        <v>0</v>
      </c>
      <c r="AE3686" s="14">
        <f t="shared" si="599"/>
        <v>1</v>
      </c>
      <c r="AF3686" s="14">
        <f>PRODUCT($AE$3:$AE3686)</f>
        <v>1.549318229084294</v>
      </c>
      <c r="AG3686" s="120">
        <f>(POWER(AF3686,1/COUNTA($J$3:$J3686))-1)*360/28</f>
        <v>0.10870794921864459</v>
      </c>
    </row>
    <row r="3687" spans="20:33" x14ac:dyDescent="0.25">
      <c r="T3687" s="4">
        <f t="shared" si="590"/>
        <v>0.11244999999999999</v>
      </c>
      <c r="U3687" s="55">
        <f t="shared" si="591"/>
        <v>0</v>
      </c>
      <c r="V3687" s="55">
        <f t="shared" si="592"/>
        <v>0</v>
      </c>
      <c r="Y3687" s="55">
        <f t="shared" si="593"/>
        <v>0</v>
      </c>
      <c r="Z3687" s="55">
        <f t="shared" si="594"/>
        <v>0</v>
      </c>
      <c r="AA3687" s="55">
        <f t="shared" si="595"/>
        <v>9108916.2369551975</v>
      </c>
      <c r="AB3687" s="55">
        <f t="shared" si="596"/>
        <v>-9712254.5492930785</v>
      </c>
      <c r="AC3687" s="55">
        <f t="shared" si="597"/>
        <v>-603338.31233788095</v>
      </c>
      <c r="AD3687" s="55">
        <f t="shared" si="598"/>
        <v>0</v>
      </c>
      <c r="AE3687" s="14">
        <f t="shared" si="599"/>
        <v>1</v>
      </c>
      <c r="AF3687" s="14">
        <f>PRODUCT($AE$3:$AE3687)</f>
        <v>1.549318229084294</v>
      </c>
      <c r="AG3687" s="120">
        <f>(POWER(AF3687,1/COUNTA($J$3:$J3687))-1)*360/28</f>
        <v>0.10870794921864459</v>
      </c>
    </row>
    <row r="3688" spans="20:33" x14ac:dyDescent="0.25">
      <c r="T3688" s="4">
        <f t="shared" si="590"/>
        <v>0.11244999999999999</v>
      </c>
      <c r="U3688" s="55">
        <f t="shared" si="591"/>
        <v>0</v>
      </c>
      <c r="V3688" s="55">
        <f t="shared" si="592"/>
        <v>0</v>
      </c>
      <c r="Y3688" s="55">
        <f t="shared" si="593"/>
        <v>0</v>
      </c>
      <c r="Z3688" s="55">
        <f t="shared" si="594"/>
        <v>0</v>
      </c>
      <c r="AA3688" s="55">
        <f t="shared" si="595"/>
        <v>9108916.2369551975</v>
      </c>
      <c r="AB3688" s="55">
        <f t="shared" si="596"/>
        <v>-9712254.5492930785</v>
      </c>
      <c r="AC3688" s="55">
        <f t="shared" si="597"/>
        <v>-603338.31233788095</v>
      </c>
      <c r="AD3688" s="55">
        <f t="shared" si="598"/>
        <v>0</v>
      </c>
      <c r="AE3688" s="14">
        <f t="shared" si="599"/>
        <v>1</v>
      </c>
      <c r="AF3688" s="14">
        <f>PRODUCT($AE$3:$AE3688)</f>
        <v>1.549318229084294</v>
      </c>
      <c r="AG3688" s="120">
        <f>(POWER(AF3688,1/COUNTA($J$3:$J3688))-1)*360/28</f>
        <v>0.10870794921864459</v>
      </c>
    </row>
    <row r="3689" spans="20:33" x14ac:dyDescent="0.25">
      <c r="T3689" s="4">
        <f t="shared" si="590"/>
        <v>0.11244999999999999</v>
      </c>
      <c r="U3689" s="55">
        <f t="shared" si="591"/>
        <v>0</v>
      </c>
      <c r="V3689" s="55">
        <f t="shared" si="592"/>
        <v>0</v>
      </c>
      <c r="Y3689" s="55">
        <f t="shared" si="593"/>
        <v>0</v>
      </c>
      <c r="Z3689" s="55">
        <f t="shared" si="594"/>
        <v>0</v>
      </c>
      <c r="AA3689" s="55">
        <f t="shared" si="595"/>
        <v>9108916.2369551975</v>
      </c>
      <c r="AB3689" s="55">
        <f t="shared" si="596"/>
        <v>-9712254.5492930785</v>
      </c>
      <c r="AC3689" s="55">
        <f t="shared" si="597"/>
        <v>-603338.31233788095</v>
      </c>
      <c r="AD3689" s="55">
        <f t="shared" si="598"/>
        <v>0</v>
      </c>
      <c r="AE3689" s="14">
        <f t="shared" si="599"/>
        <v>1</v>
      </c>
      <c r="AF3689" s="14">
        <f>PRODUCT($AE$3:$AE3689)</f>
        <v>1.549318229084294</v>
      </c>
      <c r="AG3689" s="120">
        <f>(POWER(AF3689,1/COUNTA($J$3:$J3689))-1)*360/28</f>
        <v>0.10870794921864459</v>
      </c>
    </row>
    <row r="3690" spans="20:33" x14ac:dyDescent="0.25">
      <c r="T3690" s="4">
        <f t="shared" si="590"/>
        <v>0.11244999999999999</v>
      </c>
      <c r="U3690" s="55">
        <f t="shared" si="591"/>
        <v>0</v>
      </c>
      <c r="V3690" s="55">
        <f t="shared" si="592"/>
        <v>0</v>
      </c>
      <c r="Y3690" s="55">
        <f t="shared" si="593"/>
        <v>0</v>
      </c>
      <c r="Z3690" s="55">
        <f t="shared" si="594"/>
        <v>0</v>
      </c>
      <c r="AA3690" s="55">
        <f t="shared" si="595"/>
        <v>9108916.2369551975</v>
      </c>
      <c r="AB3690" s="55">
        <f t="shared" si="596"/>
        <v>-9712254.5492930785</v>
      </c>
      <c r="AC3690" s="55">
        <f t="shared" si="597"/>
        <v>-603338.31233788095</v>
      </c>
      <c r="AD3690" s="55">
        <f t="shared" si="598"/>
        <v>0</v>
      </c>
      <c r="AE3690" s="14">
        <f t="shared" si="599"/>
        <v>1</v>
      </c>
      <c r="AF3690" s="14">
        <f>PRODUCT($AE$3:$AE3690)</f>
        <v>1.549318229084294</v>
      </c>
      <c r="AG3690" s="120">
        <f>(POWER(AF3690,1/COUNTA($J$3:$J3690))-1)*360/28</f>
        <v>0.10870794921864459</v>
      </c>
    </row>
    <row r="3691" spans="20:33" x14ac:dyDescent="0.25">
      <c r="T3691" s="4">
        <f t="shared" si="590"/>
        <v>0.11244999999999999</v>
      </c>
      <c r="U3691" s="55">
        <f t="shared" si="591"/>
        <v>0</v>
      </c>
      <c r="V3691" s="55">
        <f t="shared" si="592"/>
        <v>0</v>
      </c>
      <c r="Y3691" s="55">
        <f t="shared" si="593"/>
        <v>0</v>
      </c>
      <c r="Z3691" s="55">
        <f t="shared" si="594"/>
        <v>0</v>
      </c>
      <c r="AA3691" s="55">
        <f t="shared" si="595"/>
        <v>9108916.2369551975</v>
      </c>
      <c r="AB3691" s="55">
        <f t="shared" si="596"/>
        <v>-9712254.5492930785</v>
      </c>
      <c r="AC3691" s="55">
        <f t="shared" si="597"/>
        <v>-603338.31233788095</v>
      </c>
      <c r="AD3691" s="55">
        <f t="shared" si="598"/>
        <v>0</v>
      </c>
      <c r="AE3691" s="14">
        <f t="shared" si="599"/>
        <v>1</v>
      </c>
      <c r="AF3691" s="14">
        <f>PRODUCT($AE$3:$AE3691)</f>
        <v>1.549318229084294</v>
      </c>
      <c r="AG3691" s="120">
        <f>(POWER(AF3691,1/COUNTA($J$3:$J3691))-1)*360/28</f>
        <v>0.10870794921864459</v>
      </c>
    </row>
    <row r="3692" spans="20:33" x14ac:dyDescent="0.25">
      <c r="T3692" s="4">
        <f t="shared" si="590"/>
        <v>0.11244999999999999</v>
      </c>
      <c r="U3692" s="55">
        <f t="shared" si="591"/>
        <v>0</v>
      </c>
      <c r="V3692" s="55">
        <f t="shared" si="592"/>
        <v>0</v>
      </c>
      <c r="Y3692" s="55">
        <f t="shared" si="593"/>
        <v>0</v>
      </c>
      <c r="Z3692" s="55">
        <f t="shared" si="594"/>
        <v>0</v>
      </c>
      <c r="AA3692" s="55">
        <f t="shared" si="595"/>
        <v>9108916.2369551975</v>
      </c>
      <c r="AB3692" s="55">
        <f t="shared" si="596"/>
        <v>-9712254.5492930785</v>
      </c>
      <c r="AC3692" s="55">
        <f t="shared" si="597"/>
        <v>-603338.31233788095</v>
      </c>
      <c r="AD3692" s="55">
        <f t="shared" si="598"/>
        <v>0</v>
      </c>
      <c r="AE3692" s="14">
        <f t="shared" si="599"/>
        <v>1</v>
      </c>
      <c r="AF3692" s="14">
        <f>PRODUCT($AE$3:$AE3692)</f>
        <v>1.549318229084294</v>
      </c>
      <c r="AG3692" s="120">
        <f>(POWER(AF3692,1/COUNTA($J$3:$J3692))-1)*360/28</f>
        <v>0.10870794921864459</v>
      </c>
    </row>
    <row r="3693" spans="20:33" x14ac:dyDescent="0.25">
      <c r="T3693" s="4">
        <f t="shared" si="590"/>
        <v>0.11244999999999999</v>
      </c>
      <c r="U3693" s="55">
        <f t="shared" si="591"/>
        <v>0</v>
      </c>
      <c r="V3693" s="55">
        <f t="shared" si="592"/>
        <v>0</v>
      </c>
      <c r="Y3693" s="55">
        <f t="shared" si="593"/>
        <v>0</v>
      </c>
      <c r="Z3693" s="55">
        <f t="shared" si="594"/>
        <v>0</v>
      </c>
      <c r="AA3693" s="55">
        <f t="shared" si="595"/>
        <v>9108916.2369551975</v>
      </c>
      <c r="AB3693" s="55">
        <f t="shared" si="596"/>
        <v>-9712254.5492930785</v>
      </c>
      <c r="AC3693" s="55">
        <f t="shared" si="597"/>
        <v>-603338.31233788095</v>
      </c>
      <c r="AD3693" s="55">
        <f t="shared" si="598"/>
        <v>0</v>
      </c>
      <c r="AE3693" s="14">
        <f t="shared" si="599"/>
        <v>1</v>
      </c>
      <c r="AF3693" s="14">
        <f>PRODUCT($AE$3:$AE3693)</f>
        <v>1.549318229084294</v>
      </c>
      <c r="AG3693" s="120">
        <f>(POWER(AF3693,1/COUNTA($J$3:$J3693))-1)*360/28</f>
        <v>0.10870794921864459</v>
      </c>
    </row>
    <row r="3694" spans="20:33" x14ac:dyDescent="0.25">
      <c r="T3694" s="4">
        <f t="shared" si="590"/>
        <v>0.11244999999999999</v>
      </c>
      <c r="U3694" s="55">
        <f t="shared" si="591"/>
        <v>0</v>
      </c>
      <c r="V3694" s="55">
        <f t="shared" si="592"/>
        <v>0</v>
      </c>
      <c r="Y3694" s="55">
        <f t="shared" si="593"/>
        <v>0</v>
      </c>
      <c r="Z3694" s="55">
        <f t="shared" si="594"/>
        <v>0</v>
      </c>
      <c r="AA3694" s="55">
        <f t="shared" si="595"/>
        <v>9108916.2369551975</v>
      </c>
      <c r="AB3694" s="55">
        <f t="shared" si="596"/>
        <v>-9712254.5492930785</v>
      </c>
      <c r="AC3694" s="55">
        <f t="shared" si="597"/>
        <v>-603338.31233788095</v>
      </c>
      <c r="AD3694" s="55">
        <f t="shared" si="598"/>
        <v>0</v>
      </c>
      <c r="AE3694" s="14">
        <f t="shared" si="599"/>
        <v>1</v>
      </c>
      <c r="AF3694" s="14">
        <f>PRODUCT($AE$3:$AE3694)</f>
        <v>1.549318229084294</v>
      </c>
      <c r="AG3694" s="120">
        <f>(POWER(AF3694,1/COUNTA($J$3:$J3694))-1)*360/28</f>
        <v>0.10870794921864459</v>
      </c>
    </row>
    <row r="3695" spans="20:33" x14ac:dyDescent="0.25">
      <c r="T3695" s="4">
        <f t="shared" si="590"/>
        <v>0.11244999999999999</v>
      </c>
      <c r="U3695" s="55">
        <f t="shared" si="591"/>
        <v>0</v>
      </c>
      <c r="V3695" s="55">
        <f t="shared" si="592"/>
        <v>0</v>
      </c>
      <c r="Y3695" s="55">
        <f t="shared" si="593"/>
        <v>0</v>
      </c>
      <c r="Z3695" s="55">
        <f t="shared" si="594"/>
        <v>0</v>
      </c>
      <c r="AA3695" s="55">
        <f t="shared" si="595"/>
        <v>9108916.2369551975</v>
      </c>
      <c r="AB3695" s="55">
        <f t="shared" si="596"/>
        <v>-9712254.5492930785</v>
      </c>
      <c r="AC3695" s="55">
        <f t="shared" si="597"/>
        <v>-603338.31233788095</v>
      </c>
      <c r="AD3695" s="55">
        <f t="shared" si="598"/>
        <v>0</v>
      </c>
      <c r="AE3695" s="14">
        <f t="shared" si="599"/>
        <v>1</v>
      </c>
      <c r="AF3695" s="14">
        <f>PRODUCT($AE$3:$AE3695)</f>
        <v>1.549318229084294</v>
      </c>
      <c r="AG3695" s="120">
        <f>(POWER(AF3695,1/COUNTA($J$3:$J3695))-1)*360/28</f>
        <v>0.10870794921864459</v>
      </c>
    </row>
    <row r="3696" spans="20:33" x14ac:dyDescent="0.25">
      <c r="T3696" s="4">
        <f t="shared" si="590"/>
        <v>0.11244999999999999</v>
      </c>
      <c r="U3696" s="55">
        <f t="shared" si="591"/>
        <v>0</v>
      </c>
      <c r="V3696" s="55">
        <f t="shared" si="592"/>
        <v>0</v>
      </c>
      <c r="Y3696" s="55">
        <f t="shared" si="593"/>
        <v>0</v>
      </c>
      <c r="Z3696" s="55">
        <f t="shared" si="594"/>
        <v>0</v>
      </c>
      <c r="AA3696" s="55">
        <f t="shared" si="595"/>
        <v>9108916.2369551975</v>
      </c>
      <c r="AB3696" s="55">
        <f t="shared" si="596"/>
        <v>-9712254.5492930785</v>
      </c>
      <c r="AC3696" s="55">
        <f t="shared" si="597"/>
        <v>-603338.31233788095</v>
      </c>
      <c r="AD3696" s="55">
        <f t="shared" si="598"/>
        <v>0</v>
      </c>
      <c r="AE3696" s="14">
        <f t="shared" si="599"/>
        <v>1</v>
      </c>
      <c r="AF3696" s="14">
        <f>PRODUCT($AE$3:$AE3696)</f>
        <v>1.549318229084294</v>
      </c>
      <c r="AG3696" s="120">
        <f>(POWER(AF3696,1/COUNTA($J$3:$J3696))-1)*360/28</f>
        <v>0.10870794921864459</v>
      </c>
    </row>
    <row r="3697" spans="20:33" x14ac:dyDescent="0.25">
      <c r="T3697" s="4">
        <f t="shared" si="590"/>
        <v>0.11244999999999999</v>
      </c>
      <c r="U3697" s="55">
        <f t="shared" si="591"/>
        <v>0</v>
      </c>
      <c r="V3697" s="55">
        <f t="shared" si="592"/>
        <v>0</v>
      </c>
      <c r="Y3697" s="55">
        <f t="shared" si="593"/>
        <v>0</v>
      </c>
      <c r="Z3697" s="55">
        <f t="shared" si="594"/>
        <v>0</v>
      </c>
      <c r="AA3697" s="55">
        <f t="shared" si="595"/>
        <v>9108916.2369551975</v>
      </c>
      <c r="AB3697" s="55">
        <f t="shared" si="596"/>
        <v>-9712254.5492930785</v>
      </c>
      <c r="AC3697" s="55">
        <f t="shared" si="597"/>
        <v>-603338.31233788095</v>
      </c>
      <c r="AD3697" s="55">
        <f t="shared" si="598"/>
        <v>0</v>
      </c>
      <c r="AE3697" s="14">
        <f t="shared" si="599"/>
        <v>1</v>
      </c>
      <c r="AF3697" s="14">
        <f>PRODUCT($AE$3:$AE3697)</f>
        <v>1.549318229084294</v>
      </c>
      <c r="AG3697" s="120">
        <f>(POWER(AF3697,1/COUNTA($J$3:$J3697))-1)*360/28</f>
        <v>0.10870794921864459</v>
      </c>
    </row>
    <row r="3698" spans="20:33" x14ac:dyDescent="0.25">
      <c r="T3698" s="4">
        <f t="shared" si="590"/>
        <v>0.11244999999999999</v>
      </c>
      <c r="U3698" s="55">
        <f t="shared" si="591"/>
        <v>0</v>
      </c>
      <c r="V3698" s="55">
        <f t="shared" si="592"/>
        <v>0</v>
      </c>
      <c r="Y3698" s="55">
        <f t="shared" si="593"/>
        <v>0</v>
      </c>
      <c r="Z3698" s="55">
        <f t="shared" si="594"/>
        <v>0</v>
      </c>
      <c r="AA3698" s="55">
        <f t="shared" si="595"/>
        <v>9108916.2369551975</v>
      </c>
      <c r="AB3698" s="55">
        <f t="shared" si="596"/>
        <v>-9712254.5492930785</v>
      </c>
      <c r="AC3698" s="55">
        <f t="shared" si="597"/>
        <v>-603338.31233788095</v>
      </c>
      <c r="AD3698" s="55">
        <f t="shared" si="598"/>
        <v>0</v>
      </c>
      <c r="AE3698" s="14">
        <f t="shared" si="599"/>
        <v>1</v>
      </c>
      <c r="AF3698" s="14">
        <f>PRODUCT($AE$3:$AE3698)</f>
        <v>1.549318229084294</v>
      </c>
      <c r="AG3698" s="120">
        <f>(POWER(AF3698,1/COUNTA($J$3:$J3698))-1)*360/28</f>
        <v>0.10870794921864459</v>
      </c>
    </row>
    <row r="3699" spans="20:33" x14ac:dyDescent="0.25">
      <c r="T3699" s="4">
        <f t="shared" si="590"/>
        <v>0.11244999999999999</v>
      </c>
      <c r="U3699" s="55">
        <f t="shared" si="591"/>
        <v>0</v>
      </c>
      <c r="V3699" s="55">
        <f t="shared" si="592"/>
        <v>0</v>
      </c>
      <c r="Y3699" s="55">
        <f t="shared" si="593"/>
        <v>0</v>
      </c>
      <c r="Z3699" s="55">
        <f t="shared" si="594"/>
        <v>0</v>
      </c>
      <c r="AA3699" s="55">
        <f t="shared" si="595"/>
        <v>9108916.2369551975</v>
      </c>
      <c r="AB3699" s="55">
        <f t="shared" si="596"/>
        <v>-9712254.5492930785</v>
      </c>
      <c r="AC3699" s="55">
        <f t="shared" si="597"/>
        <v>-603338.31233788095</v>
      </c>
      <c r="AD3699" s="55">
        <f t="shared" si="598"/>
        <v>0</v>
      </c>
      <c r="AE3699" s="14">
        <f t="shared" si="599"/>
        <v>1</v>
      </c>
      <c r="AF3699" s="14">
        <f>PRODUCT($AE$3:$AE3699)</f>
        <v>1.549318229084294</v>
      </c>
      <c r="AG3699" s="120">
        <f>(POWER(AF3699,1/COUNTA($J$3:$J3699))-1)*360/28</f>
        <v>0.10870794921864459</v>
      </c>
    </row>
    <row r="3700" spans="20:33" x14ac:dyDescent="0.25">
      <c r="T3700" s="4">
        <f t="shared" si="590"/>
        <v>0.11244999999999999</v>
      </c>
      <c r="U3700" s="55">
        <f t="shared" si="591"/>
        <v>0</v>
      </c>
      <c r="V3700" s="55">
        <f t="shared" si="592"/>
        <v>0</v>
      </c>
      <c r="Y3700" s="55">
        <f t="shared" si="593"/>
        <v>0</v>
      </c>
      <c r="Z3700" s="55">
        <f t="shared" si="594"/>
        <v>0</v>
      </c>
      <c r="AA3700" s="55">
        <f t="shared" si="595"/>
        <v>9108916.2369551975</v>
      </c>
      <c r="AB3700" s="55">
        <f t="shared" si="596"/>
        <v>-9712254.5492930785</v>
      </c>
      <c r="AC3700" s="55">
        <f t="shared" si="597"/>
        <v>-603338.31233788095</v>
      </c>
      <c r="AD3700" s="55">
        <f t="shared" si="598"/>
        <v>0</v>
      </c>
      <c r="AE3700" s="14">
        <f t="shared" si="599"/>
        <v>1</v>
      </c>
      <c r="AF3700" s="14">
        <f>PRODUCT($AE$3:$AE3700)</f>
        <v>1.549318229084294</v>
      </c>
      <c r="AG3700" s="120">
        <f>(POWER(AF3700,1/COUNTA($J$3:$J3700))-1)*360/28</f>
        <v>0.10870794921864459</v>
      </c>
    </row>
    <row r="3701" spans="20:33" x14ac:dyDescent="0.25">
      <c r="T3701" s="4">
        <f t="shared" si="590"/>
        <v>0.11244999999999999</v>
      </c>
      <c r="U3701" s="55">
        <f t="shared" si="591"/>
        <v>0</v>
      </c>
      <c r="V3701" s="55">
        <f t="shared" si="592"/>
        <v>0</v>
      </c>
      <c r="Y3701" s="55">
        <f t="shared" si="593"/>
        <v>0</v>
      </c>
      <c r="Z3701" s="55">
        <f t="shared" si="594"/>
        <v>0</v>
      </c>
      <c r="AA3701" s="55">
        <f t="shared" si="595"/>
        <v>9108916.2369551975</v>
      </c>
      <c r="AB3701" s="55">
        <f t="shared" si="596"/>
        <v>-9712254.5492930785</v>
      </c>
      <c r="AC3701" s="55">
        <f t="shared" si="597"/>
        <v>-603338.31233788095</v>
      </c>
      <c r="AD3701" s="55">
        <f t="shared" si="598"/>
        <v>0</v>
      </c>
      <c r="AE3701" s="14">
        <f t="shared" si="599"/>
        <v>1</v>
      </c>
      <c r="AF3701" s="14">
        <f>PRODUCT($AE$3:$AE3701)</f>
        <v>1.549318229084294</v>
      </c>
      <c r="AG3701" s="120">
        <f>(POWER(AF3701,1/COUNTA($J$3:$J3701))-1)*360/28</f>
        <v>0.10870794921864459</v>
      </c>
    </row>
    <row r="3702" spans="20:33" x14ac:dyDescent="0.25">
      <c r="T3702" s="4">
        <f t="shared" si="590"/>
        <v>0.11244999999999999</v>
      </c>
      <c r="U3702" s="55">
        <f t="shared" si="591"/>
        <v>0</v>
      </c>
      <c r="V3702" s="55">
        <f t="shared" si="592"/>
        <v>0</v>
      </c>
      <c r="Y3702" s="55">
        <f t="shared" si="593"/>
        <v>0</v>
      </c>
      <c r="Z3702" s="55">
        <f t="shared" si="594"/>
        <v>0</v>
      </c>
      <c r="AA3702" s="55">
        <f t="shared" si="595"/>
        <v>9108916.2369551975</v>
      </c>
      <c r="AB3702" s="55">
        <f t="shared" si="596"/>
        <v>-9712254.5492930785</v>
      </c>
      <c r="AC3702" s="55">
        <f t="shared" si="597"/>
        <v>-603338.31233788095</v>
      </c>
      <c r="AD3702" s="55">
        <f t="shared" si="598"/>
        <v>0</v>
      </c>
      <c r="AE3702" s="14">
        <f t="shared" si="599"/>
        <v>1</v>
      </c>
      <c r="AF3702" s="14">
        <f>PRODUCT($AE$3:$AE3702)</f>
        <v>1.549318229084294</v>
      </c>
      <c r="AG3702" s="120">
        <f>(POWER(AF3702,1/COUNTA($J$3:$J3702))-1)*360/28</f>
        <v>0.10870794921864459</v>
      </c>
    </row>
    <row r="3703" spans="20:33" x14ac:dyDescent="0.25">
      <c r="T3703" s="4">
        <f t="shared" si="590"/>
        <v>0.11244999999999999</v>
      </c>
      <c r="U3703" s="55">
        <f t="shared" si="591"/>
        <v>0</v>
      </c>
      <c r="V3703" s="55">
        <f t="shared" si="592"/>
        <v>0</v>
      </c>
      <c r="Y3703" s="55">
        <f t="shared" si="593"/>
        <v>0</v>
      </c>
      <c r="Z3703" s="55">
        <f t="shared" si="594"/>
        <v>0</v>
      </c>
      <c r="AA3703" s="55">
        <f t="shared" si="595"/>
        <v>9108916.2369551975</v>
      </c>
      <c r="AB3703" s="55">
        <f t="shared" si="596"/>
        <v>-9712254.5492930785</v>
      </c>
      <c r="AC3703" s="55">
        <f t="shared" si="597"/>
        <v>-603338.31233788095</v>
      </c>
      <c r="AD3703" s="55">
        <f t="shared" si="598"/>
        <v>0</v>
      </c>
      <c r="AE3703" s="14">
        <f t="shared" si="599"/>
        <v>1</v>
      </c>
      <c r="AF3703" s="14">
        <f>PRODUCT($AE$3:$AE3703)</f>
        <v>1.549318229084294</v>
      </c>
      <c r="AG3703" s="120">
        <f>(POWER(AF3703,1/COUNTA($J$3:$J3703))-1)*360/28</f>
        <v>0.10870794921864459</v>
      </c>
    </row>
    <row r="3704" spans="20:33" x14ac:dyDescent="0.25">
      <c r="T3704" s="4">
        <f t="shared" ref="T3704:T3767" si="600">_xlfn.IFNA(INDEX($E$6:$E$24,MATCH($K3704,$C$6:$C$24,1))/100,$D$1/100)</f>
        <v>0.11244999999999999</v>
      </c>
      <c r="U3704" s="55">
        <f t="shared" si="591"/>
        <v>0</v>
      </c>
      <c r="V3704" s="55">
        <f t="shared" si="592"/>
        <v>0</v>
      </c>
      <c r="Y3704" s="55">
        <f t="shared" si="593"/>
        <v>0</v>
      </c>
      <c r="Z3704" s="55">
        <f t="shared" si="594"/>
        <v>0</v>
      </c>
      <c r="AA3704" s="55">
        <f t="shared" si="595"/>
        <v>9108916.2369551975</v>
      </c>
      <c r="AB3704" s="55">
        <f t="shared" si="596"/>
        <v>-9712254.5492930785</v>
      </c>
      <c r="AC3704" s="55">
        <f t="shared" si="597"/>
        <v>-603338.31233788095</v>
      </c>
      <c r="AD3704" s="55">
        <f t="shared" si="598"/>
        <v>0</v>
      </c>
      <c r="AE3704" s="14">
        <f t="shared" si="599"/>
        <v>1</v>
      </c>
      <c r="AF3704" s="14">
        <f>PRODUCT($AE$3:$AE3704)</f>
        <v>1.549318229084294</v>
      </c>
      <c r="AG3704" s="120">
        <f>(POWER(AF3704,1/COUNTA($J$3:$J3704))-1)*360/28</f>
        <v>0.10870794921864459</v>
      </c>
    </row>
    <row r="3705" spans="20:33" x14ac:dyDescent="0.25">
      <c r="T3705" s="4">
        <f t="shared" si="600"/>
        <v>0.11244999999999999</v>
      </c>
      <c r="U3705" s="55">
        <f t="shared" si="591"/>
        <v>0</v>
      </c>
      <c r="V3705" s="55">
        <f t="shared" si="592"/>
        <v>0</v>
      </c>
      <c r="Y3705" s="55">
        <f t="shared" si="593"/>
        <v>0</v>
      </c>
      <c r="Z3705" s="55">
        <f t="shared" si="594"/>
        <v>0</v>
      </c>
      <c r="AA3705" s="55">
        <f t="shared" si="595"/>
        <v>9108916.2369551975</v>
      </c>
      <c r="AB3705" s="55">
        <f t="shared" si="596"/>
        <v>-9712254.5492930785</v>
      </c>
      <c r="AC3705" s="55">
        <f t="shared" si="597"/>
        <v>-603338.31233788095</v>
      </c>
      <c r="AD3705" s="55">
        <f t="shared" si="598"/>
        <v>0</v>
      </c>
      <c r="AE3705" s="14">
        <f t="shared" si="599"/>
        <v>1</v>
      </c>
      <c r="AF3705" s="14">
        <f>PRODUCT($AE$3:$AE3705)</f>
        <v>1.549318229084294</v>
      </c>
      <c r="AG3705" s="120">
        <f>(POWER(AF3705,1/COUNTA($J$3:$J3705))-1)*360/28</f>
        <v>0.10870794921864459</v>
      </c>
    </row>
    <row r="3706" spans="20:33" x14ac:dyDescent="0.25">
      <c r="T3706" s="4">
        <f t="shared" si="600"/>
        <v>0.11244999999999999</v>
      </c>
      <c r="U3706" s="55">
        <f t="shared" si="591"/>
        <v>0</v>
      </c>
      <c r="V3706" s="55">
        <f t="shared" si="592"/>
        <v>0</v>
      </c>
      <c r="Y3706" s="55">
        <f t="shared" si="593"/>
        <v>0</v>
      </c>
      <c r="Z3706" s="55">
        <f t="shared" si="594"/>
        <v>0</v>
      </c>
      <c r="AA3706" s="55">
        <f t="shared" si="595"/>
        <v>9108916.2369551975</v>
      </c>
      <c r="AB3706" s="55">
        <f t="shared" si="596"/>
        <v>-9712254.5492930785</v>
      </c>
      <c r="AC3706" s="55">
        <f t="shared" si="597"/>
        <v>-603338.31233788095</v>
      </c>
      <c r="AD3706" s="55">
        <f t="shared" si="598"/>
        <v>0</v>
      </c>
      <c r="AE3706" s="14">
        <f t="shared" si="599"/>
        <v>1</v>
      </c>
      <c r="AF3706" s="14">
        <f>PRODUCT($AE$3:$AE3706)</f>
        <v>1.549318229084294</v>
      </c>
      <c r="AG3706" s="120">
        <f>(POWER(AF3706,1/COUNTA($J$3:$J3706))-1)*360/28</f>
        <v>0.10870794921864459</v>
      </c>
    </row>
    <row r="3707" spans="20:33" x14ac:dyDescent="0.25">
      <c r="T3707" s="4">
        <f t="shared" si="600"/>
        <v>0.11244999999999999</v>
      </c>
      <c r="U3707" s="55">
        <f t="shared" si="591"/>
        <v>0</v>
      </c>
      <c r="V3707" s="55">
        <f t="shared" si="592"/>
        <v>0</v>
      </c>
      <c r="Y3707" s="55">
        <f t="shared" si="593"/>
        <v>0</v>
      </c>
      <c r="Z3707" s="55">
        <f t="shared" si="594"/>
        <v>0</v>
      </c>
      <c r="AA3707" s="55">
        <f t="shared" si="595"/>
        <v>9108916.2369551975</v>
      </c>
      <c r="AB3707" s="55">
        <f t="shared" si="596"/>
        <v>-9712254.5492930785</v>
      </c>
      <c r="AC3707" s="55">
        <f t="shared" si="597"/>
        <v>-603338.31233788095</v>
      </c>
      <c r="AD3707" s="55">
        <f t="shared" si="598"/>
        <v>0</v>
      </c>
      <c r="AE3707" s="14">
        <f t="shared" si="599"/>
        <v>1</v>
      </c>
      <c r="AF3707" s="14">
        <f>PRODUCT($AE$3:$AE3707)</f>
        <v>1.549318229084294</v>
      </c>
      <c r="AG3707" s="120">
        <f>(POWER(AF3707,1/COUNTA($J$3:$J3707))-1)*360/28</f>
        <v>0.10870794921864459</v>
      </c>
    </row>
    <row r="3708" spans="20:33" x14ac:dyDescent="0.25">
      <c r="T3708" s="4">
        <f t="shared" si="600"/>
        <v>0.11244999999999999</v>
      </c>
      <c r="U3708" s="55">
        <f t="shared" si="591"/>
        <v>0</v>
      </c>
      <c r="V3708" s="55">
        <f t="shared" si="592"/>
        <v>0</v>
      </c>
      <c r="Y3708" s="55">
        <f t="shared" si="593"/>
        <v>0</v>
      </c>
      <c r="Z3708" s="55">
        <f t="shared" si="594"/>
        <v>0</v>
      </c>
      <c r="AA3708" s="55">
        <f t="shared" si="595"/>
        <v>9108916.2369551975</v>
      </c>
      <c r="AB3708" s="55">
        <f t="shared" si="596"/>
        <v>-9712254.5492930785</v>
      </c>
      <c r="AC3708" s="55">
        <f t="shared" si="597"/>
        <v>-603338.31233788095</v>
      </c>
      <c r="AD3708" s="55">
        <f t="shared" si="598"/>
        <v>0</v>
      </c>
      <c r="AE3708" s="14">
        <f t="shared" si="599"/>
        <v>1</v>
      </c>
      <c r="AF3708" s="14">
        <f>PRODUCT($AE$3:$AE3708)</f>
        <v>1.549318229084294</v>
      </c>
      <c r="AG3708" s="120">
        <f>(POWER(AF3708,1/COUNTA($J$3:$J3708))-1)*360/28</f>
        <v>0.10870794921864459</v>
      </c>
    </row>
    <row r="3709" spans="20:33" x14ac:dyDescent="0.25">
      <c r="T3709" s="4">
        <f t="shared" si="600"/>
        <v>0.11244999999999999</v>
      </c>
      <c r="U3709" s="55">
        <f t="shared" si="591"/>
        <v>0</v>
      </c>
      <c r="V3709" s="55">
        <f t="shared" si="592"/>
        <v>0</v>
      </c>
      <c r="Y3709" s="55">
        <f t="shared" si="593"/>
        <v>0</v>
      </c>
      <c r="Z3709" s="55">
        <f t="shared" si="594"/>
        <v>0</v>
      </c>
      <c r="AA3709" s="55">
        <f t="shared" si="595"/>
        <v>9108916.2369551975</v>
      </c>
      <c r="AB3709" s="55">
        <f t="shared" si="596"/>
        <v>-9712254.5492930785</v>
      </c>
      <c r="AC3709" s="55">
        <f t="shared" si="597"/>
        <v>-603338.31233788095</v>
      </c>
      <c r="AD3709" s="55">
        <f t="shared" si="598"/>
        <v>0</v>
      </c>
      <c r="AE3709" s="14">
        <f t="shared" si="599"/>
        <v>1</v>
      </c>
      <c r="AF3709" s="14">
        <f>PRODUCT($AE$3:$AE3709)</f>
        <v>1.549318229084294</v>
      </c>
      <c r="AG3709" s="120">
        <f>(POWER(AF3709,1/COUNTA($J$3:$J3709))-1)*360/28</f>
        <v>0.10870794921864459</v>
      </c>
    </row>
    <row r="3710" spans="20:33" x14ac:dyDescent="0.25">
      <c r="T3710" s="4">
        <f t="shared" si="600"/>
        <v>0.11244999999999999</v>
      </c>
      <c r="U3710" s="55">
        <f t="shared" si="591"/>
        <v>0</v>
      </c>
      <c r="V3710" s="55">
        <f t="shared" si="592"/>
        <v>0</v>
      </c>
      <c r="Y3710" s="55">
        <f t="shared" si="593"/>
        <v>0</v>
      </c>
      <c r="Z3710" s="55">
        <f t="shared" si="594"/>
        <v>0</v>
      </c>
      <c r="AA3710" s="55">
        <f t="shared" si="595"/>
        <v>9108916.2369551975</v>
      </c>
      <c r="AB3710" s="55">
        <f t="shared" si="596"/>
        <v>-9712254.5492930785</v>
      </c>
      <c r="AC3710" s="55">
        <f t="shared" si="597"/>
        <v>-603338.31233788095</v>
      </c>
      <c r="AD3710" s="55">
        <f t="shared" si="598"/>
        <v>0</v>
      </c>
      <c r="AE3710" s="14">
        <f t="shared" si="599"/>
        <v>1</v>
      </c>
      <c r="AF3710" s="14">
        <f>PRODUCT($AE$3:$AE3710)</f>
        <v>1.549318229084294</v>
      </c>
      <c r="AG3710" s="120">
        <f>(POWER(AF3710,1/COUNTA($J$3:$J3710))-1)*360/28</f>
        <v>0.10870794921864459</v>
      </c>
    </row>
    <row r="3711" spans="20:33" x14ac:dyDescent="0.25">
      <c r="T3711" s="4">
        <f t="shared" si="600"/>
        <v>0.11244999999999999</v>
      </c>
      <c r="U3711" s="55">
        <f t="shared" si="591"/>
        <v>0</v>
      </c>
      <c r="V3711" s="55">
        <f t="shared" si="592"/>
        <v>0</v>
      </c>
      <c r="Y3711" s="55">
        <f t="shared" si="593"/>
        <v>0</v>
      </c>
      <c r="Z3711" s="55">
        <f t="shared" si="594"/>
        <v>0</v>
      </c>
      <c r="AA3711" s="55">
        <f t="shared" si="595"/>
        <v>9108916.2369551975</v>
      </c>
      <c r="AB3711" s="55">
        <f t="shared" si="596"/>
        <v>-9712254.5492930785</v>
      </c>
      <c r="AC3711" s="55">
        <f t="shared" si="597"/>
        <v>-603338.31233788095</v>
      </c>
      <c r="AD3711" s="55">
        <f t="shared" si="598"/>
        <v>0</v>
      </c>
      <c r="AE3711" s="14">
        <f t="shared" si="599"/>
        <v>1</v>
      </c>
      <c r="AF3711" s="14">
        <f>PRODUCT($AE$3:$AE3711)</f>
        <v>1.549318229084294</v>
      </c>
      <c r="AG3711" s="120">
        <f>(POWER(AF3711,1/COUNTA($J$3:$J3711))-1)*360/28</f>
        <v>0.10870794921864459</v>
      </c>
    </row>
    <row r="3712" spans="20:33" x14ac:dyDescent="0.25">
      <c r="T3712" s="4">
        <f t="shared" si="600"/>
        <v>0.11244999999999999</v>
      </c>
      <c r="U3712" s="55">
        <f t="shared" si="591"/>
        <v>0</v>
      </c>
      <c r="V3712" s="55">
        <f t="shared" si="592"/>
        <v>0</v>
      </c>
      <c r="Y3712" s="55">
        <f t="shared" si="593"/>
        <v>0</v>
      </c>
      <c r="Z3712" s="55">
        <f t="shared" si="594"/>
        <v>0</v>
      </c>
      <c r="AA3712" s="55">
        <f t="shared" si="595"/>
        <v>9108916.2369551975</v>
      </c>
      <c r="AB3712" s="55">
        <f t="shared" si="596"/>
        <v>-9712254.5492930785</v>
      </c>
      <c r="AC3712" s="55">
        <f t="shared" si="597"/>
        <v>-603338.31233788095</v>
      </c>
      <c r="AD3712" s="55">
        <f t="shared" si="598"/>
        <v>0</v>
      </c>
      <c r="AE3712" s="14">
        <f t="shared" si="599"/>
        <v>1</v>
      </c>
      <c r="AF3712" s="14">
        <f>PRODUCT($AE$3:$AE3712)</f>
        <v>1.549318229084294</v>
      </c>
      <c r="AG3712" s="120">
        <f>(POWER(AF3712,1/COUNTA($J$3:$J3712))-1)*360/28</f>
        <v>0.10870794921864459</v>
      </c>
    </row>
    <row r="3713" spans="20:33" x14ac:dyDescent="0.25">
      <c r="T3713" s="4">
        <f t="shared" si="600"/>
        <v>0.11244999999999999</v>
      </c>
      <c r="U3713" s="55">
        <f t="shared" si="591"/>
        <v>0</v>
      </c>
      <c r="V3713" s="55">
        <f t="shared" si="592"/>
        <v>0</v>
      </c>
      <c r="Y3713" s="55">
        <f t="shared" si="593"/>
        <v>0</v>
      </c>
      <c r="Z3713" s="55">
        <f t="shared" si="594"/>
        <v>0</v>
      </c>
      <c r="AA3713" s="55">
        <f t="shared" si="595"/>
        <v>9108916.2369551975</v>
      </c>
      <c r="AB3713" s="55">
        <f t="shared" si="596"/>
        <v>-9712254.5492930785</v>
      </c>
      <c r="AC3713" s="55">
        <f t="shared" si="597"/>
        <v>-603338.31233788095</v>
      </c>
      <c r="AD3713" s="55">
        <f t="shared" si="598"/>
        <v>0</v>
      </c>
      <c r="AE3713" s="14">
        <f t="shared" si="599"/>
        <v>1</v>
      </c>
      <c r="AF3713" s="14">
        <f>PRODUCT($AE$3:$AE3713)</f>
        <v>1.549318229084294</v>
      </c>
      <c r="AG3713" s="120">
        <f>(POWER(AF3713,1/COUNTA($J$3:$J3713))-1)*360/28</f>
        <v>0.10870794921864459</v>
      </c>
    </row>
    <row r="3714" spans="20:33" x14ac:dyDescent="0.25">
      <c r="T3714" s="4">
        <f t="shared" si="600"/>
        <v>0.11244999999999999</v>
      </c>
      <c r="U3714" s="55">
        <f t="shared" si="591"/>
        <v>0</v>
      </c>
      <c r="V3714" s="55">
        <f t="shared" si="592"/>
        <v>0</v>
      </c>
      <c r="Y3714" s="55">
        <f t="shared" si="593"/>
        <v>0</v>
      </c>
      <c r="Z3714" s="55">
        <f t="shared" si="594"/>
        <v>0</v>
      </c>
      <c r="AA3714" s="55">
        <f t="shared" si="595"/>
        <v>9108916.2369551975</v>
      </c>
      <c r="AB3714" s="55">
        <f t="shared" si="596"/>
        <v>-9712254.5492930785</v>
      </c>
      <c r="AC3714" s="55">
        <f t="shared" si="597"/>
        <v>-603338.31233788095</v>
      </c>
      <c r="AD3714" s="55">
        <f t="shared" si="598"/>
        <v>0</v>
      </c>
      <c r="AE3714" s="14">
        <f t="shared" si="599"/>
        <v>1</v>
      </c>
      <c r="AF3714" s="14">
        <f>PRODUCT($AE$3:$AE3714)</f>
        <v>1.549318229084294</v>
      </c>
      <c r="AG3714" s="120">
        <f>(POWER(AF3714,1/COUNTA($J$3:$J3714))-1)*360/28</f>
        <v>0.10870794921864459</v>
      </c>
    </row>
    <row r="3715" spans="20:33" x14ac:dyDescent="0.25">
      <c r="T3715" s="4">
        <f t="shared" si="600"/>
        <v>0.11244999999999999</v>
      </c>
      <c r="U3715" s="55">
        <f t="shared" si="591"/>
        <v>0</v>
      </c>
      <c r="V3715" s="55">
        <f t="shared" si="592"/>
        <v>0</v>
      </c>
      <c r="Y3715" s="55">
        <f t="shared" si="593"/>
        <v>0</v>
      </c>
      <c r="Z3715" s="55">
        <f t="shared" si="594"/>
        <v>0</v>
      </c>
      <c r="AA3715" s="55">
        <f t="shared" si="595"/>
        <v>9108916.2369551975</v>
      </c>
      <c r="AB3715" s="55">
        <f t="shared" si="596"/>
        <v>-9712254.5492930785</v>
      </c>
      <c r="AC3715" s="55">
        <f t="shared" si="597"/>
        <v>-603338.31233788095</v>
      </c>
      <c r="AD3715" s="55">
        <f t="shared" si="598"/>
        <v>0</v>
      </c>
      <c r="AE3715" s="14">
        <f t="shared" si="599"/>
        <v>1</v>
      </c>
      <c r="AF3715" s="14">
        <f>PRODUCT($AE$3:$AE3715)</f>
        <v>1.549318229084294</v>
      </c>
      <c r="AG3715" s="120">
        <f>(POWER(AF3715,1/COUNTA($J$3:$J3715))-1)*360/28</f>
        <v>0.10870794921864459</v>
      </c>
    </row>
    <row r="3716" spans="20:33" x14ac:dyDescent="0.25">
      <c r="T3716" s="4">
        <f t="shared" si="600"/>
        <v>0.11244999999999999</v>
      </c>
      <c r="U3716" s="55">
        <f t="shared" si="591"/>
        <v>0</v>
      </c>
      <c r="V3716" s="55">
        <f t="shared" si="592"/>
        <v>0</v>
      </c>
      <c r="Y3716" s="55">
        <f t="shared" si="593"/>
        <v>0</v>
      </c>
      <c r="Z3716" s="55">
        <f t="shared" si="594"/>
        <v>0</v>
      </c>
      <c r="AA3716" s="55">
        <f t="shared" si="595"/>
        <v>9108916.2369551975</v>
      </c>
      <c r="AB3716" s="55">
        <f t="shared" si="596"/>
        <v>-9712254.5492930785</v>
      </c>
      <c r="AC3716" s="55">
        <f t="shared" si="597"/>
        <v>-603338.31233788095</v>
      </c>
      <c r="AD3716" s="55">
        <f t="shared" si="598"/>
        <v>0</v>
      </c>
      <c r="AE3716" s="14">
        <f t="shared" si="599"/>
        <v>1</v>
      </c>
      <c r="AF3716" s="14">
        <f>PRODUCT($AE$3:$AE3716)</f>
        <v>1.549318229084294</v>
      </c>
      <c r="AG3716" s="120">
        <f>(POWER(AF3716,1/COUNTA($J$3:$J3716))-1)*360/28</f>
        <v>0.10870794921864459</v>
      </c>
    </row>
    <row r="3717" spans="20:33" x14ac:dyDescent="0.25">
      <c r="T3717" s="4">
        <f t="shared" si="600"/>
        <v>0.11244999999999999</v>
      </c>
      <c r="U3717" s="55">
        <f t="shared" si="591"/>
        <v>0</v>
      </c>
      <c r="V3717" s="55">
        <f t="shared" si="592"/>
        <v>0</v>
      </c>
      <c r="Y3717" s="55">
        <f t="shared" si="593"/>
        <v>0</v>
      </c>
      <c r="Z3717" s="55">
        <f t="shared" si="594"/>
        <v>0</v>
      </c>
      <c r="AA3717" s="55">
        <f t="shared" si="595"/>
        <v>9108916.2369551975</v>
      </c>
      <c r="AB3717" s="55">
        <f t="shared" si="596"/>
        <v>-9712254.5492930785</v>
      </c>
      <c r="AC3717" s="55">
        <f t="shared" si="597"/>
        <v>-603338.31233788095</v>
      </c>
      <c r="AD3717" s="55">
        <f t="shared" si="598"/>
        <v>0</v>
      </c>
      <c r="AE3717" s="14">
        <f t="shared" si="599"/>
        <v>1</v>
      </c>
      <c r="AF3717" s="14">
        <f>PRODUCT($AE$3:$AE3717)</f>
        <v>1.549318229084294</v>
      </c>
      <c r="AG3717" s="120">
        <f>(POWER(AF3717,1/COUNTA($J$3:$J3717))-1)*360/28</f>
        <v>0.10870794921864459</v>
      </c>
    </row>
    <row r="3718" spans="20:33" x14ac:dyDescent="0.25">
      <c r="T3718" s="4">
        <f t="shared" si="600"/>
        <v>0.11244999999999999</v>
      </c>
      <c r="U3718" s="55">
        <f t="shared" si="591"/>
        <v>0</v>
      </c>
      <c r="V3718" s="55">
        <f t="shared" si="592"/>
        <v>0</v>
      </c>
      <c r="Y3718" s="55">
        <f t="shared" si="593"/>
        <v>0</v>
      </c>
      <c r="Z3718" s="55">
        <f t="shared" si="594"/>
        <v>0</v>
      </c>
      <c r="AA3718" s="55">
        <f t="shared" si="595"/>
        <v>9108916.2369551975</v>
      </c>
      <c r="AB3718" s="55">
        <f t="shared" si="596"/>
        <v>-9712254.5492930785</v>
      </c>
      <c r="AC3718" s="55">
        <f t="shared" si="597"/>
        <v>-603338.31233788095</v>
      </c>
      <c r="AD3718" s="55">
        <f t="shared" si="598"/>
        <v>0</v>
      </c>
      <c r="AE3718" s="14">
        <f t="shared" si="599"/>
        <v>1</v>
      </c>
      <c r="AF3718" s="14">
        <f>PRODUCT($AE$3:$AE3718)</f>
        <v>1.549318229084294</v>
      </c>
      <c r="AG3718" s="120">
        <f>(POWER(AF3718,1/COUNTA($J$3:$J3718))-1)*360/28</f>
        <v>0.10870794921864459</v>
      </c>
    </row>
    <row r="3719" spans="20:33" x14ac:dyDescent="0.25">
      <c r="T3719" s="4">
        <f t="shared" si="600"/>
        <v>0.11244999999999999</v>
      </c>
      <c r="U3719" s="55">
        <f t="shared" si="591"/>
        <v>0</v>
      </c>
      <c r="V3719" s="55">
        <f t="shared" si="592"/>
        <v>0</v>
      </c>
      <c r="Y3719" s="55">
        <f t="shared" si="593"/>
        <v>0</v>
      </c>
      <c r="Z3719" s="55">
        <f t="shared" si="594"/>
        <v>0</v>
      </c>
      <c r="AA3719" s="55">
        <f t="shared" si="595"/>
        <v>9108916.2369551975</v>
      </c>
      <c r="AB3719" s="55">
        <f t="shared" si="596"/>
        <v>-9712254.5492930785</v>
      </c>
      <c r="AC3719" s="55">
        <f t="shared" si="597"/>
        <v>-603338.31233788095</v>
      </c>
      <c r="AD3719" s="55">
        <f t="shared" si="598"/>
        <v>0</v>
      </c>
      <c r="AE3719" s="14">
        <f t="shared" si="599"/>
        <v>1</v>
      </c>
      <c r="AF3719" s="14">
        <f>PRODUCT($AE$3:$AE3719)</f>
        <v>1.549318229084294</v>
      </c>
      <c r="AG3719" s="120">
        <f>(POWER(AF3719,1/COUNTA($J$3:$J3719))-1)*360/28</f>
        <v>0.10870794921864459</v>
      </c>
    </row>
    <row r="3720" spans="20:33" x14ac:dyDescent="0.25">
      <c r="T3720" s="4">
        <f t="shared" si="600"/>
        <v>0.11244999999999999</v>
      </c>
      <c r="U3720" s="55">
        <f t="shared" si="591"/>
        <v>0</v>
      </c>
      <c r="V3720" s="55">
        <f t="shared" si="592"/>
        <v>0</v>
      </c>
      <c r="Y3720" s="55">
        <f t="shared" si="593"/>
        <v>0</v>
      </c>
      <c r="Z3720" s="55">
        <f t="shared" si="594"/>
        <v>0</v>
      </c>
      <c r="AA3720" s="55">
        <f t="shared" si="595"/>
        <v>9108916.2369551975</v>
      </c>
      <c r="AB3720" s="55">
        <f t="shared" si="596"/>
        <v>-9712254.5492930785</v>
      </c>
      <c r="AC3720" s="55">
        <f t="shared" si="597"/>
        <v>-603338.31233788095</v>
      </c>
      <c r="AD3720" s="55">
        <f t="shared" si="598"/>
        <v>0</v>
      </c>
      <c r="AE3720" s="14">
        <f t="shared" si="599"/>
        <v>1</v>
      </c>
      <c r="AF3720" s="14">
        <f>PRODUCT($AE$3:$AE3720)</f>
        <v>1.549318229084294</v>
      </c>
      <c r="AG3720" s="120">
        <f>(POWER(AF3720,1/COUNTA($J$3:$J3720))-1)*360/28</f>
        <v>0.10870794921864459</v>
      </c>
    </row>
    <row r="3721" spans="20:33" x14ac:dyDescent="0.25">
      <c r="T3721" s="4">
        <f t="shared" si="600"/>
        <v>0.11244999999999999</v>
      </c>
      <c r="U3721" s="55">
        <f t="shared" si="591"/>
        <v>0</v>
      </c>
      <c r="V3721" s="55">
        <f t="shared" si="592"/>
        <v>0</v>
      </c>
      <c r="Y3721" s="55">
        <f t="shared" si="593"/>
        <v>0</v>
      </c>
      <c r="Z3721" s="55">
        <f t="shared" si="594"/>
        <v>0</v>
      </c>
      <c r="AA3721" s="55">
        <f t="shared" si="595"/>
        <v>9108916.2369551975</v>
      </c>
      <c r="AB3721" s="55">
        <f t="shared" si="596"/>
        <v>-9712254.5492930785</v>
      </c>
      <c r="AC3721" s="55">
        <f t="shared" si="597"/>
        <v>-603338.31233788095</v>
      </c>
      <c r="AD3721" s="55">
        <f t="shared" si="598"/>
        <v>0</v>
      </c>
      <c r="AE3721" s="14">
        <f t="shared" si="599"/>
        <v>1</v>
      </c>
      <c r="AF3721" s="14">
        <f>PRODUCT($AE$3:$AE3721)</f>
        <v>1.549318229084294</v>
      </c>
      <c r="AG3721" s="120">
        <f>(POWER(AF3721,1/COUNTA($J$3:$J3721))-1)*360/28</f>
        <v>0.10870794921864459</v>
      </c>
    </row>
    <row r="3722" spans="20:33" x14ac:dyDescent="0.25">
      <c r="T3722" s="4">
        <f t="shared" si="600"/>
        <v>0.11244999999999999</v>
      </c>
      <c r="U3722" s="55">
        <f t="shared" si="591"/>
        <v>0</v>
      </c>
      <c r="V3722" s="55">
        <f t="shared" si="592"/>
        <v>0</v>
      </c>
      <c r="Y3722" s="55">
        <f t="shared" si="593"/>
        <v>0</v>
      </c>
      <c r="Z3722" s="55">
        <f t="shared" si="594"/>
        <v>0</v>
      </c>
      <c r="AA3722" s="55">
        <f t="shared" si="595"/>
        <v>9108916.2369551975</v>
      </c>
      <c r="AB3722" s="55">
        <f t="shared" si="596"/>
        <v>-9712254.5492930785</v>
      </c>
      <c r="AC3722" s="55">
        <f t="shared" si="597"/>
        <v>-603338.31233788095</v>
      </c>
      <c r="AD3722" s="55">
        <f t="shared" si="598"/>
        <v>0</v>
      </c>
      <c r="AE3722" s="14">
        <f t="shared" si="599"/>
        <v>1</v>
      </c>
      <c r="AF3722" s="14">
        <f>PRODUCT($AE$3:$AE3722)</f>
        <v>1.549318229084294</v>
      </c>
      <c r="AG3722" s="120">
        <f>(POWER(AF3722,1/COUNTA($J$3:$J3722))-1)*360/28</f>
        <v>0.10870794921864459</v>
      </c>
    </row>
    <row r="3723" spans="20:33" x14ac:dyDescent="0.25">
      <c r="T3723" s="4">
        <f t="shared" si="600"/>
        <v>0.11244999999999999</v>
      </c>
      <c r="U3723" s="55">
        <f t="shared" si="591"/>
        <v>0</v>
      </c>
      <c r="V3723" s="55">
        <f t="shared" si="592"/>
        <v>0</v>
      </c>
      <c r="Y3723" s="55">
        <f t="shared" si="593"/>
        <v>0</v>
      </c>
      <c r="Z3723" s="55">
        <f t="shared" si="594"/>
        <v>0</v>
      </c>
      <c r="AA3723" s="55">
        <f t="shared" si="595"/>
        <v>9108916.2369551975</v>
      </c>
      <c r="AB3723" s="55">
        <f t="shared" si="596"/>
        <v>-9712254.5492930785</v>
      </c>
      <c r="AC3723" s="55">
        <f t="shared" si="597"/>
        <v>-603338.31233788095</v>
      </c>
      <c r="AD3723" s="55">
        <f t="shared" si="598"/>
        <v>0</v>
      </c>
      <c r="AE3723" s="14">
        <f t="shared" si="599"/>
        <v>1</v>
      </c>
      <c r="AF3723" s="14">
        <f>PRODUCT($AE$3:$AE3723)</f>
        <v>1.549318229084294</v>
      </c>
      <c r="AG3723" s="120">
        <f>(POWER(AF3723,1/COUNTA($J$3:$J3723))-1)*360/28</f>
        <v>0.10870794921864459</v>
      </c>
    </row>
    <row r="3724" spans="20:33" x14ac:dyDescent="0.25">
      <c r="T3724" s="4">
        <f t="shared" si="600"/>
        <v>0.11244999999999999</v>
      </c>
      <c r="U3724" s="55">
        <f t="shared" si="591"/>
        <v>0</v>
      </c>
      <c r="V3724" s="55">
        <f t="shared" si="592"/>
        <v>0</v>
      </c>
      <c r="Y3724" s="55">
        <f t="shared" si="593"/>
        <v>0</v>
      </c>
      <c r="Z3724" s="55">
        <f t="shared" si="594"/>
        <v>0</v>
      </c>
      <c r="AA3724" s="55">
        <f t="shared" si="595"/>
        <v>9108916.2369551975</v>
      </c>
      <c r="AB3724" s="55">
        <f t="shared" si="596"/>
        <v>-9712254.5492930785</v>
      </c>
      <c r="AC3724" s="55">
        <f t="shared" si="597"/>
        <v>-603338.31233788095</v>
      </c>
      <c r="AD3724" s="55">
        <f t="shared" si="598"/>
        <v>0</v>
      </c>
      <c r="AE3724" s="14">
        <f t="shared" si="599"/>
        <v>1</v>
      </c>
      <c r="AF3724" s="14">
        <f>PRODUCT($AE$3:$AE3724)</f>
        <v>1.549318229084294</v>
      </c>
      <c r="AG3724" s="120">
        <f>(POWER(AF3724,1/COUNTA($J$3:$J3724))-1)*360/28</f>
        <v>0.10870794921864459</v>
      </c>
    </row>
    <row r="3725" spans="20:33" x14ac:dyDescent="0.25">
      <c r="T3725" s="4">
        <f t="shared" si="600"/>
        <v>0.11244999999999999</v>
      </c>
      <c r="U3725" s="55">
        <f t="shared" si="591"/>
        <v>0</v>
      </c>
      <c r="V3725" s="55">
        <f t="shared" si="592"/>
        <v>0</v>
      </c>
      <c r="Y3725" s="55">
        <f t="shared" si="593"/>
        <v>0</v>
      </c>
      <c r="Z3725" s="55">
        <f t="shared" si="594"/>
        <v>0</v>
      </c>
      <c r="AA3725" s="55">
        <f t="shared" si="595"/>
        <v>9108916.2369551975</v>
      </c>
      <c r="AB3725" s="55">
        <f t="shared" si="596"/>
        <v>-9712254.5492930785</v>
      </c>
      <c r="AC3725" s="55">
        <f t="shared" si="597"/>
        <v>-603338.31233788095</v>
      </c>
      <c r="AD3725" s="55">
        <f t="shared" si="598"/>
        <v>0</v>
      </c>
      <c r="AE3725" s="14">
        <f t="shared" si="599"/>
        <v>1</v>
      </c>
      <c r="AF3725" s="14">
        <f>PRODUCT($AE$3:$AE3725)</f>
        <v>1.549318229084294</v>
      </c>
      <c r="AG3725" s="120">
        <f>(POWER(AF3725,1/COUNTA($J$3:$J3725))-1)*360/28</f>
        <v>0.10870794921864459</v>
      </c>
    </row>
    <row r="3726" spans="20:33" x14ac:dyDescent="0.25">
      <c r="T3726" s="4">
        <f t="shared" si="600"/>
        <v>0.11244999999999999</v>
      </c>
      <c r="U3726" s="55">
        <f t="shared" si="591"/>
        <v>0</v>
      </c>
      <c r="V3726" s="55">
        <f t="shared" si="592"/>
        <v>0</v>
      </c>
      <c r="Y3726" s="55">
        <f t="shared" si="593"/>
        <v>0</v>
      </c>
      <c r="Z3726" s="55">
        <f t="shared" si="594"/>
        <v>0</v>
      </c>
      <c r="AA3726" s="55">
        <f t="shared" si="595"/>
        <v>9108916.2369551975</v>
      </c>
      <c r="AB3726" s="55">
        <f t="shared" si="596"/>
        <v>-9712254.5492930785</v>
      </c>
      <c r="AC3726" s="55">
        <f t="shared" si="597"/>
        <v>-603338.31233788095</v>
      </c>
      <c r="AD3726" s="55">
        <f t="shared" si="598"/>
        <v>0</v>
      </c>
      <c r="AE3726" s="14">
        <f t="shared" si="599"/>
        <v>1</v>
      </c>
      <c r="AF3726" s="14">
        <f>PRODUCT($AE$3:$AE3726)</f>
        <v>1.549318229084294</v>
      </c>
      <c r="AG3726" s="120">
        <f>(POWER(AF3726,1/COUNTA($J$3:$J3726))-1)*360/28</f>
        <v>0.10870794921864459</v>
      </c>
    </row>
    <row r="3727" spans="20:33" x14ac:dyDescent="0.25">
      <c r="T3727" s="4">
        <f t="shared" si="600"/>
        <v>0.11244999999999999</v>
      </c>
      <c r="U3727" s="55">
        <f t="shared" si="591"/>
        <v>0</v>
      </c>
      <c r="V3727" s="55">
        <f t="shared" si="592"/>
        <v>0</v>
      </c>
      <c r="Y3727" s="55">
        <f t="shared" si="593"/>
        <v>0</v>
      </c>
      <c r="Z3727" s="55">
        <f t="shared" si="594"/>
        <v>0</v>
      </c>
      <c r="AA3727" s="55">
        <f t="shared" si="595"/>
        <v>9108916.2369551975</v>
      </c>
      <c r="AB3727" s="55">
        <f t="shared" si="596"/>
        <v>-9712254.5492930785</v>
      </c>
      <c r="AC3727" s="55">
        <f t="shared" si="597"/>
        <v>-603338.31233788095</v>
      </c>
      <c r="AD3727" s="55">
        <f t="shared" si="598"/>
        <v>0</v>
      </c>
      <c r="AE3727" s="14">
        <f t="shared" si="599"/>
        <v>1</v>
      </c>
      <c r="AF3727" s="14">
        <f>PRODUCT($AE$3:$AE3727)</f>
        <v>1.549318229084294</v>
      </c>
      <c r="AG3727" s="120">
        <f>(POWER(AF3727,1/COUNTA($J$3:$J3727))-1)*360/28</f>
        <v>0.10870794921864459</v>
      </c>
    </row>
    <row r="3728" spans="20:33" x14ac:dyDescent="0.25">
      <c r="T3728" s="4">
        <f t="shared" si="600"/>
        <v>0.11244999999999999</v>
      </c>
      <c r="U3728" s="55">
        <f t="shared" si="591"/>
        <v>0</v>
      </c>
      <c r="V3728" s="55">
        <f t="shared" si="592"/>
        <v>0</v>
      </c>
      <c r="Y3728" s="55">
        <f t="shared" si="593"/>
        <v>0</v>
      </c>
      <c r="Z3728" s="55">
        <f t="shared" si="594"/>
        <v>0</v>
      </c>
      <c r="AA3728" s="55">
        <f t="shared" si="595"/>
        <v>9108916.2369551975</v>
      </c>
      <c r="AB3728" s="55">
        <f t="shared" si="596"/>
        <v>-9712254.5492930785</v>
      </c>
      <c r="AC3728" s="55">
        <f t="shared" si="597"/>
        <v>-603338.31233788095</v>
      </c>
      <c r="AD3728" s="55">
        <f t="shared" si="598"/>
        <v>0</v>
      </c>
      <c r="AE3728" s="14">
        <f t="shared" si="599"/>
        <v>1</v>
      </c>
      <c r="AF3728" s="14">
        <f>PRODUCT($AE$3:$AE3728)</f>
        <v>1.549318229084294</v>
      </c>
      <c r="AG3728" s="120">
        <f>(POWER(AF3728,1/COUNTA($J$3:$J3728))-1)*360/28</f>
        <v>0.10870794921864459</v>
      </c>
    </row>
    <row r="3729" spans="20:33" x14ac:dyDescent="0.25">
      <c r="T3729" s="4">
        <f t="shared" si="600"/>
        <v>0.11244999999999999</v>
      </c>
      <c r="U3729" s="55">
        <f t="shared" si="591"/>
        <v>0</v>
      </c>
      <c r="V3729" s="55">
        <f t="shared" si="592"/>
        <v>0</v>
      </c>
      <c r="Y3729" s="55">
        <f t="shared" si="593"/>
        <v>0</v>
      </c>
      <c r="Z3729" s="55">
        <f t="shared" si="594"/>
        <v>0</v>
      </c>
      <c r="AA3729" s="55">
        <f t="shared" si="595"/>
        <v>9108916.2369551975</v>
      </c>
      <c r="AB3729" s="55">
        <f t="shared" si="596"/>
        <v>-9712254.5492930785</v>
      </c>
      <c r="AC3729" s="55">
        <f t="shared" si="597"/>
        <v>-603338.31233788095</v>
      </c>
      <c r="AD3729" s="55">
        <f t="shared" si="598"/>
        <v>0</v>
      </c>
      <c r="AE3729" s="14">
        <f t="shared" si="599"/>
        <v>1</v>
      </c>
      <c r="AF3729" s="14">
        <f>PRODUCT($AE$3:$AE3729)</f>
        <v>1.549318229084294</v>
      </c>
      <c r="AG3729" s="120">
        <f>(POWER(AF3729,1/COUNTA($J$3:$J3729))-1)*360/28</f>
        <v>0.10870794921864459</v>
      </c>
    </row>
    <row r="3730" spans="20:33" x14ac:dyDescent="0.25">
      <c r="T3730" s="4">
        <f t="shared" si="600"/>
        <v>0.11244999999999999</v>
      </c>
      <c r="U3730" s="55">
        <f t="shared" si="591"/>
        <v>0</v>
      </c>
      <c r="V3730" s="55">
        <f t="shared" si="592"/>
        <v>0</v>
      </c>
      <c r="Y3730" s="55">
        <f t="shared" si="593"/>
        <v>0</v>
      </c>
      <c r="Z3730" s="55">
        <f t="shared" si="594"/>
        <v>0</v>
      </c>
      <c r="AA3730" s="55">
        <f t="shared" si="595"/>
        <v>9108916.2369551975</v>
      </c>
      <c r="AB3730" s="55">
        <f t="shared" si="596"/>
        <v>-9712254.5492930785</v>
      </c>
      <c r="AC3730" s="55">
        <f t="shared" si="597"/>
        <v>-603338.31233788095</v>
      </c>
      <c r="AD3730" s="55">
        <f t="shared" si="598"/>
        <v>0</v>
      </c>
      <c r="AE3730" s="14">
        <f t="shared" si="599"/>
        <v>1</v>
      </c>
      <c r="AF3730" s="14">
        <f>PRODUCT($AE$3:$AE3730)</f>
        <v>1.549318229084294</v>
      </c>
      <c r="AG3730" s="120">
        <f>(POWER(AF3730,1/COUNTA($J$3:$J3730))-1)*360/28</f>
        <v>0.10870794921864459</v>
      </c>
    </row>
    <row r="3731" spans="20:33" x14ac:dyDescent="0.25">
      <c r="T3731" s="4">
        <f t="shared" si="600"/>
        <v>0.11244999999999999</v>
      </c>
      <c r="U3731" s="55">
        <f t="shared" si="591"/>
        <v>0</v>
      </c>
      <c r="V3731" s="55">
        <f t="shared" si="592"/>
        <v>0</v>
      </c>
      <c r="Y3731" s="55">
        <f t="shared" si="593"/>
        <v>0</v>
      </c>
      <c r="Z3731" s="55">
        <f t="shared" si="594"/>
        <v>0</v>
      </c>
      <c r="AA3731" s="55">
        <f t="shared" si="595"/>
        <v>9108916.2369551975</v>
      </c>
      <c r="AB3731" s="55">
        <f t="shared" si="596"/>
        <v>-9712254.5492930785</v>
      </c>
      <c r="AC3731" s="55">
        <f t="shared" si="597"/>
        <v>-603338.31233788095</v>
      </c>
      <c r="AD3731" s="55">
        <f t="shared" si="598"/>
        <v>0</v>
      </c>
      <c r="AE3731" s="14">
        <f t="shared" si="599"/>
        <v>1</v>
      </c>
      <c r="AF3731" s="14">
        <f>PRODUCT($AE$3:$AE3731)</f>
        <v>1.549318229084294</v>
      </c>
      <c r="AG3731" s="120">
        <f>(POWER(AF3731,1/COUNTA($J$3:$J3731))-1)*360/28</f>
        <v>0.10870794921864459</v>
      </c>
    </row>
    <row r="3732" spans="20:33" x14ac:dyDescent="0.25">
      <c r="T3732" s="4">
        <f t="shared" si="600"/>
        <v>0.11244999999999999</v>
      </c>
      <c r="U3732" s="55">
        <f t="shared" si="591"/>
        <v>0</v>
      </c>
      <c r="V3732" s="55">
        <f t="shared" si="592"/>
        <v>0</v>
      </c>
      <c r="Y3732" s="55">
        <f t="shared" si="593"/>
        <v>0</v>
      </c>
      <c r="Z3732" s="55">
        <f t="shared" si="594"/>
        <v>0</v>
      </c>
      <c r="AA3732" s="55">
        <f t="shared" si="595"/>
        <v>9108916.2369551975</v>
      </c>
      <c r="AB3732" s="55">
        <f t="shared" si="596"/>
        <v>-9712254.5492930785</v>
      </c>
      <c r="AC3732" s="55">
        <f t="shared" si="597"/>
        <v>-603338.31233788095</v>
      </c>
      <c r="AD3732" s="55">
        <f t="shared" si="598"/>
        <v>0</v>
      </c>
      <c r="AE3732" s="14">
        <f t="shared" si="599"/>
        <v>1</v>
      </c>
      <c r="AF3732" s="14">
        <f>PRODUCT($AE$3:$AE3732)</f>
        <v>1.549318229084294</v>
      </c>
      <c r="AG3732" s="120">
        <f>(POWER(AF3732,1/COUNTA($J$3:$J3732))-1)*360/28</f>
        <v>0.10870794921864459</v>
      </c>
    </row>
    <row r="3733" spans="20:33" x14ac:dyDescent="0.25">
      <c r="T3733" s="4">
        <f t="shared" si="600"/>
        <v>0.11244999999999999</v>
      </c>
      <c r="U3733" s="55">
        <f t="shared" si="591"/>
        <v>0</v>
      </c>
      <c r="V3733" s="55">
        <f t="shared" si="592"/>
        <v>0</v>
      </c>
      <c r="Y3733" s="55">
        <f t="shared" si="593"/>
        <v>0</v>
      </c>
      <c r="Z3733" s="55">
        <f t="shared" si="594"/>
        <v>0</v>
      </c>
      <c r="AA3733" s="55">
        <f t="shared" si="595"/>
        <v>9108916.2369551975</v>
      </c>
      <c r="AB3733" s="55">
        <f t="shared" si="596"/>
        <v>-9712254.5492930785</v>
      </c>
      <c r="AC3733" s="55">
        <f t="shared" si="597"/>
        <v>-603338.31233788095</v>
      </c>
      <c r="AD3733" s="55">
        <f t="shared" si="598"/>
        <v>0</v>
      </c>
      <c r="AE3733" s="14">
        <f t="shared" si="599"/>
        <v>1</v>
      </c>
      <c r="AF3733" s="14">
        <f>PRODUCT($AE$3:$AE3733)</f>
        <v>1.549318229084294</v>
      </c>
      <c r="AG3733" s="120">
        <f>(POWER(AF3733,1/COUNTA($J$3:$J3733))-1)*360/28</f>
        <v>0.10870794921864459</v>
      </c>
    </row>
    <row r="3734" spans="20:33" x14ac:dyDescent="0.25">
      <c r="T3734" s="4">
        <f t="shared" si="600"/>
        <v>0.11244999999999999</v>
      </c>
      <c r="U3734" s="55">
        <f t="shared" si="591"/>
        <v>0</v>
      </c>
      <c r="V3734" s="55">
        <f t="shared" si="592"/>
        <v>0</v>
      </c>
      <c r="Y3734" s="55">
        <f t="shared" si="593"/>
        <v>0</v>
      </c>
      <c r="Z3734" s="55">
        <f t="shared" si="594"/>
        <v>0</v>
      </c>
      <c r="AA3734" s="55">
        <f t="shared" si="595"/>
        <v>9108916.2369551975</v>
      </c>
      <c r="AB3734" s="55">
        <f t="shared" si="596"/>
        <v>-9712254.5492930785</v>
      </c>
      <c r="AC3734" s="55">
        <f t="shared" si="597"/>
        <v>-603338.31233788095</v>
      </c>
      <c r="AD3734" s="55">
        <f t="shared" si="598"/>
        <v>0</v>
      </c>
      <c r="AE3734" s="14">
        <f t="shared" si="599"/>
        <v>1</v>
      </c>
      <c r="AF3734" s="14">
        <f>PRODUCT($AE$3:$AE3734)</f>
        <v>1.549318229084294</v>
      </c>
      <c r="AG3734" s="120">
        <f>(POWER(AF3734,1/COUNTA($J$3:$J3734))-1)*360/28</f>
        <v>0.10870794921864459</v>
      </c>
    </row>
    <row r="3735" spans="20:33" x14ac:dyDescent="0.25">
      <c r="T3735" s="4">
        <f t="shared" si="600"/>
        <v>0.11244999999999999</v>
      </c>
      <c r="U3735" s="55">
        <f t="shared" si="591"/>
        <v>0</v>
      </c>
      <c r="V3735" s="55">
        <f t="shared" si="592"/>
        <v>0</v>
      </c>
      <c r="Y3735" s="55">
        <f t="shared" si="593"/>
        <v>0</v>
      </c>
      <c r="Z3735" s="55">
        <f t="shared" si="594"/>
        <v>0</v>
      </c>
      <c r="AA3735" s="55">
        <f t="shared" si="595"/>
        <v>9108916.2369551975</v>
      </c>
      <c r="AB3735" s="55">
        <f t="shared" si="596"/>
        <v>-9712254.5492930785</v>
      </c>
      <c r="AC3735" s="55">
        <f t="shared" si="597"/>
        <v>-603338.31233788095</v>
      </c>
      <c r="AD3735" s="55">
        <f t="shared" si="598"/>
        <v>0</v>
      </c>
      <c r="AE3735" s="14">
        <f t="shared" si="599"/>
        <v>1</v>
      </c>
      <c r="AF3735" s="14">
        <f>PRODUCT($AE$3:$AE3735)</f>
        <v>1.549318229084294</v>
      </c>
      <c r="AG3735" s="120">
        <f>(POWER(AF3735,1/COUNTA($J$3:$J3735))-1)*360/28</f>
        <v>0.10870794921864459</v>
      </c>
    </row>
    <row r="3736" spans="20:33" x14ac:dyDescent="0.25">
      <c r="T3736" s="4">
        <f t="shared" si="600"/>
        <v>0.11244999999999999</v>
      </c>
      <c r="U3736" s="55">
        <f t="shared" si="591"/>
        <v>0</v>
      </c>
      <c r="V3736" s="55">
        <f t="shared" si="592"/>
        <v>0</v>
      </c>
      <c r="Y3736" s="55">
        <f t="shared" si="593"/>
        <v>0</v>
      </c>
      <c r="Z3736" s="55">
        <f t="shared" si="594"/>
        <v>0</v>
      </c>
      <c r="AA3736" s="55">
        <f t="shared" si="595"/>
        <v>9108916.2369551975</v>
      </c>
      <c r="AB3736" s="55">
        <f t="shared" si="596"/>
        <v>-9712254.5492930785</v>
      </c>
      <c r="AC3736" s="55">
        <f t="shared" si="597"/>
        <v>-603338.31233788095</v>
      </c>
      <c r="AD3736" s="55">
        <f t="shared" si="598"/>
        <v>0</v>
      </c>
      <c r="AE3736" s="14">
        <f t="shared" si="599"/>
        <v>1</v>
      </c>
      <c r="AF3736" s="14">
        <f>PRODUCT($AE$3:$AE3736)</f>
        <v>1.549318229084294</v>
      </c>
      <c r="AG3736" s="120">
        <f>(POWER(AF3736,1/COUNTA($J$3:$J3736))-1)*360/28</f>
        <v>0.10870794921864459</v>
      </c>
    </row>
    <row r="3737" spans="20:33" x14ac:dyDescent="0.25">
      <c r="T3737" s="4">
        <f t="shared" si="600"/>
        <v>0.11244999999999999</v>
      </c>
      <c r="U3737" s="55">
        <f t="shared" si="591"/>
        <v>0</v>
      </c>
      <c r="V3737" s="55">
        <f t="shared" si="592"/>
        <v>0</v>
      </c>
      <c r="Y3737" s="55">
        <f t="shared" si="593"/>
        <v>0</v>
      </c>
      <c r="Z3737" s="55">
        <f t="shared" si="594"/>
        <v>0</v>
      </c>
      <c r="AA3737" s="55">
        <f t="shared" si="595"/>
        <v>9108916.2369551975</v>
      </c>
      <c r="AB3737" s="55">
        <f t="shared" si="596"/>
        <v>-9712254.5492930785</v>
      </c>
      <c r="AC3737" s="55">
        <f t="shared" si="597"/>
        <v>-603338.31233788095</v>
      </c>
      <c r="AD3737" s="55">
        <f t="shared" si="598"/>
        <v>0</v>
      </c>
      <c r="AE3737" s="14">
        <f t="shared" si="599"/>
        <v>1</v>
      </c>
      <c r="AF3737" s="14">
        <f>PRODUCT($AE$3:$AE3737)</f>
        <v>1.549318229084294</v>
      </c>
      <c r="AG3737" s="120">
        <f>(POWER(AF3737,1/COUNTA($J$3:$J3737))-1)*360/28</f>
        <v>0.10870794921864459</v>
      </c>
    </row>
    <row r="3738" spans="20:33" x14ac:dyDescent="0.25">
      <c r="T3738" s="4">
        <f t="shared" si="600"/>
        <v>0.11244999999999999</v>
      </c>
      <c r="U3738" s="55">
        <f t="shared" si="591"/>
        <v>0</v>
      </c>
      <c r="V3738" s="55">
        <f t="shared" si="592"/>
        <v>0</v>
      </c>
      <c r="Y3738" s="55">
        <f t="shared" si="593"/>
        <v>0</v>
      </c>
      <c r="Z3738" s="55">
        <f t="shared" si="594"/>
        <v>0</v>
      </c>
      <c r="AA3738" s="55">
        <f t="shared" si="595"/>
        <v>9108916.2369551975</v>
      </c>
      <c r="AB3738" s="55">
        <f t="shared" si="596"/>
        <v>-9712254.5492930785</v>
      </c>
      <c r="AC3738" s="55">
        <f t="shared" si="597"/>
        <v>-603338.31233788095</v>
      </c>
      <c r="AD3738" s="55">
        <f t="shared" si="598"/>
        <v>0</v>
      </c>
      <c r="AE3738" s="14">
        <f t="shared" si="599"/>
        <v>1</v>
      </c>
      <c r="AF3738" s="14">
        <f>PRODUCT($AE$3:$AE3738)</f>
        <v>1.549318229084294</v>
      </c>
      <c r="AG3738" s="120">
        <f>(POWER(AF3738,1/COUNTA($J$3:$J3738))-1)*360/28</f>
        <v>0.10870794921864459</v>
      </c>
    </row>
    <row r="3739" spans="20:33" x14ac:dyDescent="0.25">
      <c r="T3739" s="4">
        <f t="shared" si="600"/>
        <v>0.11244999999999999</v>
      </c>
      <c r="U3739" s="55">
        <f t="shared" si="591"/>
        <v>0</v>
      </c>
      <c r="V3739" s="55">
        <f t="shared" si="592"/>
        <v>0</v>
      </c>
      <c r="Y3739" s="55">
        <f t="shared" si="593"/>
        <v>0</v>
      </c>
      <c r="Z3739" s="55">
        <f t="shared" si="594"/>
        <v>0</v>
      </c>
      <c r="AA3739" s="55">
        <f t="shared" si="595"/>
        <v>9108916.2369551975</v>
      </c>
      <c r="AB3739" s="55">
        <f t="shared" si="596"/>
        <v>-9712254.5492930785</v>
      </c>
      <c r="AC3739" s="55">
        <f t="shared" si="597"/>
        <v>-603338.31233788095</v>
      </c>
      <c r="AD3739" s="55">
        <f t="shared" si="598"/>
        <v>0</v>
      </c>
      <c r="AE3739" s="14">
        <f t="shared" si="599"/>
        <v>1</v>
      </c>
      <c r="AF3739" s="14">
        <f>PRODUCT($AE$3:$AE3739)</f>
        <v>1.549318229084294</v>
      </c>
      <c r="AG3739" s="120">
        <f>(POWER(AF3739,1/COUNTA($J$3:$J3739))-1)*360/28</f>
        <v>0.10870794921864459</v>
      </c>
    </row>
    <row r="3740" spans="20:33" x14ac:dyDescent="0.25">
      <c r="T3740" s="4">
        <f t="shared" si="600"/>
        <v>0.11244999999999999</v>
      </c>
      <c r="U3740" s="55">
        <f t="shared" si="591"/>
        <v>0</v>
      </c>
      <c r="V3740" s="55">
        <f t="shared" si="592"/>
        <v>0</v>
      </c>
      <c r="Y3740" s="55">
        <f t="shared" si="593"/>
        <v>0</v>
      </c>
      <c r="Z3740" s="55">
        <f t="shared" si="594"/>
        <v>0</v>
      </c>
      <c r="AA3740" s="55">
        <f t="shared" si="595"/>
        <v>9108916.2369551975</v>
      </c>
      <c r="AB3740" s="55">
        <f t="shared" si="596"/>
        <v>-9712254.5492930785</v>
      </c>
      <c r="AC3740" s="55">
        <f t="shared" si="597"/>
        <v>-603338.31233788095</v>
      </c>
      <c r="AD3740" s="55">
        <f t="shared" si="598"/>
        <v>0</v>
      </c>
      <c r="AE3740" s="14">
        <f t="shared" si="599"/>
        <v>1</v>
      </c>
      <c r="AF3740" s="14">
        <f>PRODUCT($AE$3:$AE3740)</f>
        <v>1.549318229084294</v>
      </c>
      <c r="AG3740" s="120">
        <f>(POWER(AF3740,1/COUNTA($J$3:$J3740))-1)*360/28</f>
        <v>0.10870794921864459</v>
      </c>
    </row>
    <row r="3741" spans="20:33" x14ac:dyDescent="0.25">
      <c r="T3741" s="4">
        <f t="shared" si="600"/>
        <v>0.11244999999999999</v>
      </c>
      <c r="U3741" s="55">
        <f t="shared" si="591"/>
        <v>0</v>
      </c>
      <c r="V3741" s="55">
        <f t="shared" si="592"/>
        <v>0</v>
      </c>
      <c r="Y3741" s="55">
        <f t="shared" si="593"/>
        <v>0</v>
      </c>
      <c r="Z3741" s="55">
        <f t="shared" si="594"/>
        <v>0</v>
      </c>
      <c r="AA3741" s="55">
        <f t="shared" si="595"/>
        <v>9108916.2369551975</v>
      </c>
      <c r="AB3741" s="55">
        <f t="shared" si="596"/>
        <v>-9712254.5492930785</v>
      </c>
      <c r="AC3741" s="55">
        <f t="shared" si="597"/>
        <v>-603338.31233788095</v>
      </c>
      <c r="AD3741" s="55">
        <f t="shared" si="598"/>
        <v>0</v>
      </c>
      <c r="AE3741" s="14">
        <f t="shared" si="599"/>
        <v>1</v>
      </c>
      <c r="AF3741" s="14">
        <f>PRODUCT($AE$3:$AE3741)</f>
        <v>1.549318229084294</v>
      </c>
      <c r="AG3741" s="120">
        <f>(POWER(AF3741,1/COUNTA($J$3:$J3741))-1)*360/28</f>
        <v>0.10870794921864459</v>
      </c>
    </row>
    <row r="3742" spans="20:33" x14ac:dyDescent="0.25">
      <c r="T3742" s="4">
        <f t="shared" si="600"/>
        <v>0.11244999999999999</v>
      </c>
      <c r="U3742" s="55">
        <f t="shared" si="591"/>
        <v>0</v>
      </c>
      <c r="V3742" s="55">
        <f t="shared" si="592"/>
        <v>0</v>
      </c>
      <c r="Y3742" s="55">
        <f t="shared" si="593"/>
        <v>0</v>
      </c>
      <c r="Z3742" s="55">
        <f t="shared" si="594"/>
        <v>0</v>
      </c>
      <c r="AA3742" s="55">
        <f t="shared" si="595"/>
        <v>9108916.2369551975</v>
      </c>
      <c r="AB3742" s="55">
        <f t="shared" si="596"/>
        <v>-9712254.5492930785</v>
      </c>
      <c r="AC3742" s="55">
        <f t="shared" si="597"/>
        <v>-603338.31233788095</v>
      </c>
      <c r="AD3742" s="55">
        <f t="shared" si="598"/>
        <v>0</v>
      </c>
      <c r="AE3742" s="14">
        <f t="shared" si="599"/>
        <v>1</v>
      </c>
      <c r="AF3742" s="14">
        <f>PRODUCT($AE$3:$AE3742)</f>
        <v>1.549318229084294</v>
      </c>
      <c r="AG3742" s="120">
        <f>(POWER(AF3742,1/COUNTA($J$3:$J3742))-1)*360/28</f>
        <v>0.10870794921864459</v>
      </c>
    </row>
    <row r="3743" spans="20:33" x14ac:dyDescent="0.25">
      <c r="T3743" s="4">
        <f t="shared" si="600"/>
        <v>0.11244999999999999</v>
      </c>
      <c r="U3743" s="55">
        <f t="shared" si="591"/>
        <v>0</v>
      </c>
      <c r="V3743" s="55">
        <f t="shared" si="592"/>
        <v>0</v>
      </c>
      <c r="Y3743" s="55">
        <f t="shared" si="593"/>
        <v>0</v>
      </c>
      <c r="Z3743" s="55">
        <f t="shared" si="594"/>
        <v>0</v>
      </c>
      <c r="AA3743" s="55">
        <f t="shared" si="595"/>
        <v>9108916.2369551975</v>
      </c>
      <c r="AB3743" s="55">
        <f t="shared" si="596"/>
        <v>-9712254.5492930785</v>
      </c>
      <c r="AC3743" s="55">
        <f t="shared" si="597"/>
        <v>-603338.31233788095</v>
      </c>
      <c r="AD3743" s="55">
        <f t="shared" si="598"/>
        <v>0</v>
      </c>
      <c r="AE3743" s="14">
        <f t="shared" si="599"/>
        <v>1</v>
      </c>
      <c r="AF3743" s="14">
        <f>PRODUCT($AE$3:$AE3743)</f>
        <v>1.549318229084294</v>
      </c>
      <c r="AG3743" s="120">
        <f>(POWER(AF3743,1/COUNTA($J$3:$J3743))-1)*360/28</f>
        <v>0.10870794921864459</v>
      </c>
    </row>
    <row r="3744" spans="20:33" x14ac:dyDescent="0.25">
      <c r="T3744" s="4">
        <f t="shared" si="600"/>
        <v>0.11244999999999999</v>
      </c>
      <c r="U3744" s="55">
        <f t="shared" si="591"/>
        <v>0</v>
      </c>
      <c r="V3744" s="55">
        <f t="shared" si="592"/>
        <v>0</v>
      </c>
      <c r="Y3744" s="55">
        <f t="shared" si="593"/>
        <v>0</v>
      </c>
      <c r="Z3744" s="55">
        <f t="shared" si="594"/>
        <v>0</v>
      </c>
      <c r="AA3744" s="55">
        <f t="shared" si="595"/>
        <v>9108916.2369551975</v>
      </c>
      <c r="AB3744" s="55">
        <f t="shared" si="596"/>
        <v>-9712254.5492930785</v>
      </c>
      <c r="AC3744" s="55">
        <f t="shared" si="597"/>
        <v>-603338.31233788095</v>
      </c>
      <c r="AD3744" s="55">
        <f t="shared" si="598"/>
        <v>0</v>
      </c>
      <c r="AE3744" s="14">
        <f t="shared" si="599"/>
        <v>1</v>
      </c>
      <c r="AF3744" s="14">
        <f>PRODUCT($AE$3:$AE3744)</f>
        <v>1.549318229084294</v>
      </c>
      <c r="AG3744" s="120">
        <f>(POWER(AF3744,1/COUNTA($J$3:$J3744))-1)*360/28</f>
        <v>0.10870794921864459</v>
      </c>
    </row>
    <row r="3745" spans="20:33" x14ac:dyDescent="0.25">
      <c r="T3745" s="4">
        <f t="shared" si="600"/>
        <v>0.11244999999999999</v>
      </c>
      <c r="U3745" s="55">
        <f t="shared" si="591"/>
        <v>0</v>
      </c>
      <c r="V3745" s="55">
        <f t="shared" si="592"/>
        <v>0</v>
      </c>
      <c r="Y3745" s="55">
        <f t="shared" si="593"/>
        <v>0</v>
      </c>
      <c r="Z3745" s="55">
        <f t="shared" si="594"/>
        <v>0</v>
      </c>
      <c r="AA3745" s="55">
        <f t="shared" si="595"/>
        <v>9108916.2369551975</v>
      </c>
      <c r="AB3745" s="55">
        <f t="shared" si="596"/>
        <v>-9712254.5492930785</v>
      </c>
      <c r="AC3745" s="55">
        <f t="shared" si="597"/>
        <v>-603338.31233788095</v>
      </c>
      <c r="AD3745" s="55">
        <f t="shared" si="598"/>
        <v>0</v>
      </c>
      <c r="AE3745" s="14">
        <f t="shared" si="599"/>
        <v>1</v>
      </c>
      <c r="AF3745" s="14">
        <f>PRODUCT($AE$3:$AE3745)</f>
        <v>1.549318229084294</v>
      </c>
      <c r="AG3745" s="120">
        <f>(POWER(AF3745,1/COUNTA($J$3:$J3745))-1)*360/28</f>
        <v>0.10870794921864459</v>
      </c>
    </row>
    <row r="3746" spans="20:33" x14ac:dyDescent="0.25">
      <c r="T3746" s="4">
        <f t="shared" si="600"/>
        <v>0.11244999999999999</v>
      </c>
      <c r="U3746" s="55">
        <f t="shared" ref="U3746:U3809" si="601">(-1*S3746)*T3746*Q3746/360</f>
        <v>0</v>
      </c>
      <c r="V3746" s="55">
        <f t="shared" ref="V3746:V3809" si="602">+N3746+U3746</f>
        <v>0</v>
      </c>
      <c r="Y3746" s="55">
        <f t="shared" ref="Y3746:Y3809" si="603">+P3746*X3746</f>
        <v>0</v>
      </c>
      <c r="Z3746" s="55">
        <f t="shared" ref="Z3746:Z3809" si="604">+S3746*$Z$2*$Q3746/360</f>
        <v>0</v>
      </c>
      <c r="AA3746" s="55">
        <f t="shared" ref="AA3746:AA3809" si="605">+AA3745*(1+$Z$2*$Q3746/360)+Z3746</f>
        <v>9108916.2369551975</v>
      </c>
      <c r="AB3746" s="55">
        <f t="shared" ref="AB3746:AB3809" si="606">+AB3745*(1+$W3746*$Q3746/360)+O3746</f>
        <v>-9712254.5492930785</v>
      </c>
      <c r="AC3746" s="55">
        <f t="shared" ref="AC3746:AC3809" si="607">+AA3746+AB3746</f>
        <v>-603338.31233788095</v>
      </c>
      <c r="AD3746" s="55">
        <f t="shared" ref="AD3746:AD3809" si="608">+AC3746*X3746</f>
        <v>0</v>
      </c>
      <c r="AE3746" s="14">
        <f t="shared" ref="AE3746:AE3809" si="609">+(1+W3746*Q3746/360)</f>
        <v>1</v>
      </c>
      <c r="AF3746" s="14">
        <f>PRODUCT($AE$3:$AE3746)</f>
        <v>1.549318229084294</v>
      </c>
      <c r="AG3746" s="120">
        <f>(POWER(AF3746,1/COUNTA($J$3:$J3746))-1)*360/28</f>
        <v>0.10870794921864459</v>
      </c>
    </row>
    <row r="3747" spans="20:33" x14ac:dyDescent="0.25">
      <c r="T3747" s="4">
        <f t="shared" si="600"/>
        <v>0.11244999999999999</v>
      </c>
      <c r="U3747" s="55">
        <f t="shared" si="601"/>
        <v>0</v>
      </c>
      <c r="V3747" s="55">
        <f t="shared" si="602"/>
        <v>0</v>
      </c>
      <c r="Y3747" s="55">
        <f t="shared" si="603"/>
        <v>0</v>
      </c>
      <c r="Z3747" s="55">
        <f t="shared" si="604"/>
        <v>0</v>
      </c>
      <c r="AA3747" s="55">
        <f t="shared" si="605"/>
        <v>9108916.2369551975</v>
      </c>
      <c r="AB3747" s="55">
        <f t="shared" si="606"/>
        <v>-9712254.5492930785</v>
      </c>
      <c r="AC3747" s="55">
        <f t="shared" si="607"/>
        <v>-603338.31233788095</v>
      </c>
      <c r="AD3747" s="55">
        <f t="shared" si="608"/>
        <v>0</v>
      </c>
      <c r="AE3747" s="14">
        <f t="shared" si="609"/>
        <v>1</v>
      </c>
      <c r="AF3747" s="14">
        <f>PRODUCT($AE$3:$AE3747)</f>
        <v>1.549318229084294</v>
      </c>
      <c r="AG3747" s="120">
        <f>(POWER(AF3747,1/COUNTA($J$3:$J3747))-1)*360/28</f>
        <v>0.10870794921864459</v>
      </c>
    </row>
    <row r="3748" spans="20:33" x14ac:dyDescent="0.25">
      <c r="T3748" s="4">
        <f t="shared" si="600"/>
        <v>0.11244999999999999</v>
      </c>
      <c r="U3748" s="55">
        <f t="shared" si="601"/>
        <v>0</v>
      </c>
      <c r="V3748" s="55">
        <f t="shared" si="602"/>
        <v>0</v>
      </c>
      <c r="Y3748" s="55">
        <f t="shared" si="603"/>
        <v>0</v>
      </c>
      <c r="Z3748" s="55">
        <f t="shared" si="604"/>
        <v>0</v>
      </c>
      <c r="AA3748" s="55">
        <f t="shared" si="605"/>
        <v>9108916.2369551975</v>
      </c>
      <c r="AB3748" s="55">
        <f t="shared" si="606"/>
        <v>-9712254.5492930785</v>
      </c>
      <c r="AC3748" s="55">
        <f t="shared" si="607"/>
        <v>-603338.31233788095</v>
      </c>
      <c r="AD3748" s="55">
        <f t="shared" si="608"/>
        <v>0</v>
      </c>
      <c r="AE3748" s="14">
        <f t="shared" si="609"/>
        <v>1</v>
      </c>
      <c r="AF3748" s="14">
        <f>PRODUCT($AE$3:$AE3748)</f>
        <v>1.549318229084294</v>
      </c>
      <c r="AG3748" s="120">
        <f>(POWER(AF3748,1/COUNTA($J$3:$J3748))-1)*360/28</f>
        <v>0.10870794921864459</v>
      </c>
    </row>
    <row r="3749" spans="20:33" x14ac:dyDescent="0.25">
      <c r="T3749" s="4">
        <f t="shared" si="600"/>
        <v>0.11244999999999999</v>
      </c>
      <c r="U3749" s="55">
        <f t="shared" si="601"/>
        <v>0</v>
      </c>
      <c r="V3749" s="55">
        <f t="shared" si="602"/>
        <v>0</v>
      </c>
      <c r="Y3749" s="55">
        <f t="shared" si="603"/>
        <v>0</v>
      </c>
      <c r="Z3749" s="55">
        <f t="shared" si="604"/>
        <v>0</v>
      </c>
      <c r="AA3749" s="55">
        <f t="shared" si="605"/>
        <v>9108916.2369551975</v>
      </c>
      <c r="AB3749" s="55">
        <f t="shared" si="606"/>
        <v>-9712254.5492930785</v>
      </c>
      <c r="AC3749" s="55">
        <f t="shared" si="607"/>
        <v>-603338.31233788095</v>
      </c>
      <c r="AD3749" s="55">
        <f t="shared" si="608"/>
        <v>0</v>
      </c>
      <c r="AE3749" s="14">
        <f t="shared" si="609"/>
        <v>1</v>
      </c>
      <c r="AF3749" s="14">
        <f>PRODUCT($AE$3:$AE3749)</f>
        <v>1.549318229084294</v>
      </c>
      <c r="AG3749" s="120">
        <f>(POWER(AF3749,1/COUNTA($J$3:$J3749))-1)*360/28</f>
        <v>0.10870794921864459</v>
      </c>
    </row>
    <row r="3750" spans="20:33" x14ac:dyDescent="0.25">
      <c r="T3750" s="4">
        <f t="shared" si="600"/>
        <v>0.11244999999999999</v>
      </c>
      <c r="U3750" s="55">
        <f t="shared" si="601"/>
        <v>0</v>
      </c>
      <c r="V3750" s="55">
        <f t="shared" si="602"/>
        <v>0</v>
      </c>
      <c r="Y3750" s="55">
        <f t="shared" si="603"/>
        <v>0</v>
      </c>
      <c r="Z3750" s="55">
        <f t="shared" si="604"/>
        <v>0</v>
      </c>
      <c r="AA3750" s="55">
        <f t="shared" si="605"/>
        <v>9108916.2369551975</v>
      </c>
      <c r="AB3750" s="55">
        <f t="shared" si="606"/>
        <v>-9712254.5492930785</v>
      </c>
      <c r="AC3750" s="55">
        <f t="shared" si="607"/>
        <v>-603338.31233788095</v>
      </c>
      <c r="AD3750" s="55">
        <f t="shared" si="608"/>
        <v>0</v>
      </c>
      <c r="AE3750" s="14">
        <f t="shared" si="609"/>
        <v>1</v>
      </c>
      <c r="AF3750" s="14">
        <f>PRODUCT($AE$3:$AE3750)</f>
        <v>1.549318229084294</v>
      </c>
      <c r="AG3750" s="120">
        <f>(POWER(AF3750,1/COUNTA($J$3:$J3750))-1)*360/28</f>
        <v>0.10870794921864459</v>
      </c>
    </row>
    <row r="3751" spans="20:33" x14ac:dyDescent="0.25">
      <c r="T3751" s="4">
        <f t="shared" si="600"/>
        <v>0.11244999999999999</v>
      </c>
      <c r="U3751" s="55">
        <f t="shared" si="601"/>
        <v>0</v>
      </c>
      <c r="V3751" s="55">
        <f t="shared" si="602"/>
        <v>0</v>
      </c>
      <c r="Y3751" s="55">
        <f t="shared" si="603"/>
        <v>0</v>
      </c>
      <c r="Z3751" s="55">
        <f t="shared" si="604"/>
        <v>0</v>
      </c>
      <c r="AA3751" s="55">
        <f t="shared" si="605"/>
        <v>9108916.2369551975</v>
      </c>
      <c r="AB3751" s="55">
        <f t="shared" si="606"/>
        <v>-9712254.5492930785</v>
      </c>
      <c r="AC3751" s="55">
        <f t="shared" si="607"/>
        <v>-603338.31233788095</v>
      </c>
      <c r="AD3751" s="55">
        <f t="shared" si="608"/>
        <v>0</v>
      </c>
      <c r="AE3751" s="14">
        <f t="shared" si="609"/>
        <v>1</v>
      </c>
      <c r="AF3751" s="14">
        <f>PRODUCT($AE$3:$AE3751)</f>
        <v>1.549318229084294</v>
      </c>
      <c r="AG3751" s="120">
        <f>(POWER(AF3751,1/COUNTA($J$3:$J3751))-1)*360/28</f>
        <v>0.10870794921864459</v>
      </c>
    </row>
    <row r="3752" spans="20:33" x14ac:dyDescent="0.25">
      <c r="T3752" s="4">
        <f t="shared" si="600"/>
        <v>0.11244999999999999</v>
      </c>
      <c r="U3752" s="55">
        <f t="shared" si="601"/>
        <v>0</v>
      </c>
      <c r="V3752" s="55">
        <f t="shared" si="602"/>
        <v>0</v>
      </c>
      <c r="Y3752" s="55">
        <f t="shared" si="603"/>
        <v>0</v>
      </c>
      <c r="Z3752" s="55">
        <f t="shared" si="604"/>
        <v>0</v>
      </c>
      <c r="AA3752" s="55">
        <f t="shared" si="605"/>
        <v>9108916.2369551975</v>
      </c>
      <c r="AB3752" s="55">
        <f t="shared" si="606"/>
        <v>-9712254.5492930785</v>
      </c>
      <c r="AC3752" s="55">
        <f t="shared" si="607"/>
        <v>-603338.31233788095</v>
      </c>
      <c r="AD3752" s="55">
        <f t="shared" si="608"/>
        <v>0</v>
      </c>
      <c r="AE3752" s="14">
        <f t="shared" si="609"/>
        <v>1</v>
      </c>
      <c r="AF3752" s="14">
        <f>PRODUCT($AE$3:$AE3752)</f>
        <v>1.549318229084294</v>
      </c>
      <c r="AG3752" s="120">
        <f>(POWER(AF3752,1/COUNTA($J$3:$J3752))-1)*360/28</f>
        <v>0.10870794921864459</v>
      </c>
    </row>
    <row r="3753" spans="20:33" x14ac:dyDescent="0.25">
      <c r="T3753" s="4">
        <f t="shared" si="600"/>
        <v>0.11244999999999999</v>
      </c>
      <c r="U3753" s="55">
        <f t="shared" si="601"/>
        <v>0</v>
      </c>
      <c r="V3753" s="55">
        <f t="shared" si="602"/>
        <v>0</v>
      </c>
      <c r="Y3753" s="55">
        <f t="shared" si="603"/>
        <v>0</v>
      </c>
      <c r="Z3753" s="55">
        <f t="shared" si="604"/>
        <v>0</v>
      </c>
      <c r="AA3753" s="55">
        <f t="shared" si="605"/>
        <v>9108916.2369551975</v>
      </c>
      <c r="AB3753" s="55">
        <f t="shared" si="606"/>
        <v>-9712254.5492930785</v>
      </c>
      <c r="AC3753" s="55">
        <f t="shared" si="607"/>
        <v>-603338.31233788095</v>
      </c>
      <c r="AD3753" s="55">
        <f t="shared" si="608"/>
        <v>0</v>
      </c>
      <c r="AE3753" s="14">
        <f t="shared" si="609"/>
        <v>1</v>
      </c>
      <c r="AF3753" s="14">
        <f>PRODUCT($AE$3:$AE3753)</f>
        <v>1.549318229084294</v>
      </c>
      <c r="AG3753" s="120">
        <f>(POWER(AF3753,1/COUNTA($J$3:$J3753))-1)*360/28</f>
        <v>0.10870794921864459</v>
      </c>
    </row>
    <row r="3754" spans="20:33" x14ac:dyDescent="0.25">
      <c r="T3754" s="4">
        <f t="shared" si="600"/>
        <v>0.11244999999999999</v>
      </c>
      <c r="U3754" s="55">
        <f t="shared" si="601"/>
        <v>0</v>
      </c>
      <c r="V3754" s="55">
        <f t="shared" si="602"/>
        <v>0</v>
      </c>
      <c r="Y3754" s="55">
        <f t="shared" si="603"/>
        <v>0</v>
      </c>
      <c r="Z3754" s="55">
        <f t="shared" si="604"/>
        <v>0</v>
      </c>
      <c r="AA3754" s="55">
        <f t="shared" si="605"/>
        <v>9108916.2369551975</v>
      </c>
      <c r="AB3754" s="55">
        <f t="shared" si="606"/>
        <v>-9712254.5492930785</v>
      </c>
      <c r="AC3754" s="55">
        <f t="shared" si="607"/>
        <v>-603338.31233788095</v>
      </c>
      <c r="AD3754" s="55">
        <f t="shared" si="608"/>
        <v>0</v>
      </c>
      <c r="AE3754" s="14">
        <f t="shared" si="609"/>
        <v>1</v>
      </c>
      <c r="AF3754" s="14">
        <f>PRODUCT($AE$3:$AE3754)</f>
        <v>1.549318229084294</v>
      </c>
      <c r="AG3754" s="120">
        <f>(POWER(AF3754,1/COUNTA($J$3:$J3754))-1)*360/28</f>
        <v>0.10870794921864459</v>
      </c>
    </row>
    <row r="3755" spans="20:33" x14ac:dyDescent="0.25">
      <c r="T3755" s="4">
        <f t="shared" si="600"/>
        <v>0.11244999999999999</v>
      </c>
      <c r="U3755" s="55">
        <f t="shared" si="601"/>
        <v>0</v>
      </c>
      <c r="V3755" s="55">
        <f t="shared" si="602"/>
        <v>0</v>
      </c>
      <c r="Y3755" s="55">
        <f t="shared" si="603"/>
        <v>0</v>
      </c>
      <c r="Z3755" s="55">
        <f t="shared" si="604"/>
        <v>0</v>
      </c>
      <c r="AA3755" s="55">
        <f t="shared" si="605"/>
        <v>9108916.2369551975</v>
      </c>
      <c r="AB3755" s="55">
        <f t="shared" si="606"/>
        <v>-9712254.5492930785</v>
      </c>
      <c r="AC3755" s="55">
        <f t="shared" si="607"/>
        <v>-603338.31233788095</v>
      </c>
      <c r="AD3755" s="55">
        <f t="shared" si="608"/>
        <v>0</v>
      </c>
      <c r="AE3755" s="14">
        <f t="shared" si="609"/>
        <v>1</v>
      </c>
      <c r="AF3755" s="14">
        <f>PRODUCT($AE$3:$AE3755)</f>
        <v>1.549318229084294</v>
      </c>
      <c r="AG3755" s="120">
        <f>(POWER(AF3755,1/COUNTA($J$3:$J3755))-1)*360/28</f>
        <v>0.10870794921864459</v>
      </c>
    </row>
    <row r="3756" spans="20:33" x14ac:dyDescent="0.25">
      <c r="T3756" s="4">
        <f t="shared" si="600"/>
        <v>0.11244999999999999</v>
      </c>
      <c r="U3756" s="55">
        <f t="shared" si="601"/>
        <v>0</v>
      </c>
      <c r="V3756" s="55">
        <f t="shared" si="602"/>
        <v>0</v>
      </c>
      <c r="Y3756" s="55">
        <f t="shared" si="603"/>
        <v>0</v>
      </c>
      <c r="Z3756" s="55">
        <f t="shared" si="604"/>
        <v>0</v>
      </c>
      <c r="AA3756" s="55">
        <f t="shared" si="605"/>
        <v>9108916.2369551975</v>
      </c>
      <c r="AB3756" s="55">
        <f t="shared" si="606"/>
        <v>-9712254.5492930785</v>
      </c>
      <c r="AC3756" s="55">
        <f t="shared" si="607"/>
        <v>-603338.31233788095</v>
      </c>
      <c r="AD3756" s="55">
        <f t="shared" si="608"/>
        <v>0</v>
      </c>
      <c r="AE3756" s="14">
        <f t="shared" si="609"/>
        <v>1</v>
      </c>
      <c r="AF3756" s="14">
        <f>PRODUCT($AE$3:$AE3756)</f>
        <v>1.549318229084294</v>
      </c>
      <c r="AG3756" s="120">
        <f>(POWER(AF3756,1/COUNTA($J$3:$J3756))-1)*360/28</f>
        <v>0.10870794921864459</v>
      </c>
    </row>
    <row r="3757" spans="20:33" x14ac:dyDescent="0.25">
      <c r="T3757" s="4">
        <f t="shared" si="600"/>
        <v>0.11244999999999999</v>
      </c>
      <c r="U3757" s="55">
        <f t="shared" si="601"/>
        <v>0</v>
      </c>
      <c r="V3757" s="55">
        <f t="shared" si="602"/>
        <v>0</v>
      </c>
      <c r="Y3757" s="55">
        <f t="shared" si="603"/>
        <v>0</v>
      </c>
      <c r="Z3757" s="55">
        <f t="shared" si="604"/>
        <v>0</v>
      </c>
      <c r="AA3757" s="55">
        <f t="shared" si="605"/>
        <v>9108916.2369551975</v>
      </c>
      <c r="AB3757" s="55">
        <f t="shared" si="606"/>
        <v>-9712254.5492930785</v>
      </c>
      <c r="AC3757" s="55">
        <f t="shared" si="607"/>
        <v>-603338.31233788095</v>
      </c>
      <c r="AD3757" s="55">
        <f t="shared" si="608"/>
        <v>0</v>
      </c>
      <c r="AE3757" s="14">
        <f t="shared" si="609"/>
        <v>1</v>
      </c>
      <c r="AF3757" s="14">
        <f>PRODUCT($AE$3:$AE3757)</f>
        <v>1.549318229084294</v>
      </c>
      <c r="AG3757" s="120">
        <f>(POWER(AF3757,1/COUNTA($J$3:$J3757))-1)*360/28</f>
        <v>0.10870794921864459</v>
      </c>
    </row>
    <row r="3758" spans="20:33" x14ac:dyDescent="0.25">
      <c r="T3758" s="4">
        <f t="shared" si="600"/>
        <v>0.11244999999999999</v>
      </c>
      <c r="U3758" s="55">
        <f t="shared" si="601"/>
        <v>0</v>
      </c>
      <c r="V3758" s="55">
        <f t="shared" si="602"/>
        <v>0</v>
      </c>
      <c r="Y3758" s="55">
        <f t="shared" si="603"/>
        <v>0</v>
      </c>
      <c r="Z3758" s="55">
        <f t="shared" si="604"/>
        <v>0</v>
      </c>
      <c r="AA3758" s="55">
        <f t="shared" si="605"/>
        <v>9108916.2369551975</v>
      </c>
      <c r="AB3758" s="55">
        <f t="shared" si="606"/>
        <v>-9712254.5492930785</v>
      </c>
      <c r="AC3758" s="55">
        <f t="shared" si="607"/>
        <v>-603338.31233788095</v>
      </c>
      <c r="AD3758" s="55">
        <f t="shared" si="608"/>
        <v>0</v>
      </c>
      <c r="AE3758" s="14">
        <f t="shared" si="609"/>
        <v>1</v>
      </c>
      <c r="AF3758" s="14">
        <f>PRODUCT($AE$3:$AE3758)</f>
        <v>1.549318229084294</v>
      </c>
      <c r="AG3758" s="120">
        <f>(POWER(AF3758,1/COUNTA($J$3:$J3758))-1)*360/28</f>
        <v>0.10870794921864459</v>
      </c>
    </row>
    <row r="3759" spans="20:33" x14ac:dyDescent="0.25">
      <c r="T3759" s="4">
        <f t="shared" si="600"/>
        <v>0.11244999999999999</v>
      </c>
      <c r="U3759" s="55">
        <f t="shared" si="601"/>
        <v>0</v>
      </c>
      <c r="V3759" s="55">
        <f t="shared" si="602"/>
        <v>0</v>
      </c>
      <c r="Y3759" s="55">
        <f t="shared" si="603"/>
        <v>0</v>
      </c>
      <c r="Z3759" s="55">
        <f t="shared" si="604"/>
        <v>0</v>
      </c>
      <c r="AA3759" s="55">
        <f t="shared" si="605"/>
        <v>9108916.2369551975</v>
      </c>
      <c r="AB3759" s="55">
        <f t="shared" si="606"/>
        <v>-9712254.5492930785</v>
      </c>
      <c r="AC3759" s="55">
        <f t="shared" si="607"/>
        <v>-603338.31233788095</v>
      </c>
      <c r="AD3759" s="55">
        <f t="shared" si="608"/>
        <v>0</v>
      </c>
      <c r="AE3759" s="14">
        <f t="shared" si="609"/>
        <v>1</v>
      </c>
      <c r="AF3759" s="14">
        <f>PRODUCT($AE$3:$AE3759)</f>
        <v>1.549318229084294</v>
      </c>
      <c r="AG3759" s="120">
        <f>(POWER(AF3759,1/COUNTA($J$3:$J3759))-1)*360/28</f>
        <v>0.10870794921864459</v>
      </c>
    </row>
    <row r="3760" spans="20:33" x14ac:dyDescent="0.25">
      <c r="T3760" s="4">
        <f t="shared" si="600"/>
        <v>0.11244999999999999</v>
      </c>
      <c r="U3760" s="55">
        <f t="shared" si="601"/>
        <v>0</v>
      </c>
      <c r="V3760" s="55">
        <f t="shared" si="602"/>
        <v>0</v>
      </c>
      <c r="Y3760" s="55">
        <f t="shared" si="603"/>
        <v>0</v>
      </c>
      <c r="Z3760" s="55">
        <f t="shared" si="604"/>
        <v>0</v>
      </c>
      <c r="AA3760" s="55">
        <f t="shared" si="605"/>
        <v>9108916.2369551975</v>
      </c>
      <c r="AB3760" s="55">
        <f t="shared" si="606"/>
        <v>-9712254.5492930785</v>
      </c>
      <c r="AC3760" s="55">
        <f t="shared" si="607"/>
        <v>-603338.31233788095</v>
      </c>
      <c r="AD3760" s="55">
        <f t="shared" si="608"/>
        <v>0</v>
      </c>
      <c r="AE3760" s="14">
        <f t="shared" si="609"/>
        <v>1</v>
      </c>
      <c r="AF3760" s="14">
        <f>PRODUCT($AE$3:$AE3760)</f>
        <v>1.549318229084294</v>
      </c>
      <c r="AG3760" s="120">
        <f>(POWER(AF3760,1/COUNTA($J$3:$J3760))-1)*360/28</f>
        <v>0.10870794921864459</v>
      </c>
    </row>
    <row r="3761" spans="20:33" x14ac:dyDescent="0.25">
      <c r="T3761" s="4">
        <f t="shared" si="600"/>
        <v>0.11244999999999999</v>
      </c>
      <c r="U3761" s="55">
        <f t="shared" si="601"/>
        <v>0</v>
      </c>
      <c r="V3761" s="55">
        <f t="shared" si="602"/>
        <v>0</v>
      </c>
      <c r="Y3761" s="55">
        <f t="shared" si="603"/>
        <v>0</v>
      </c>
      <c r="Z3761" s="55">
        <f t="shared" si="604"/>
        <v>0</v>
      </c>
      <c r="AA3761" s="55">
        <f t="shared" si="605"/>
        <v>9108916.2369551975</v>
      </c>
      <c r="AB3761" s="55">
        <f t="shared" si="606"/>
        <v>-9712254.5492930785</v>
      </c>
      <c r="AC3761" s="55">
        <f t="shared" si="607"/>
        <v>-603338.31233788095</v>
      </c>
      <c r="AD3761" s="55">
        <f t="shared" si="608"/>
        <v>0</v>
      </c>
      <c r="AE3761" s="14">
        <f t="shared" si="609"/>
        <v>1</v>
      </c>
      <c r="AF3761" s="14">
        <f>PRODUCT($AE$3:$AE3761)</f>
        <v>1.549318229084294</v>
      </c>
      <c r="AG3761" s="120">
        <f>(POWER(AF3761,1/COUNTA($J$3:$J3761))-1)*360/28</f>
        <v>0.10870794921864459</v>
      </c>
    </row>
    <row r="3762" spans="20:33" x14ac:dyDescent="0.25">
      <c r="T3762" s="4">
        <f t="shared" si="600"/>
        <v>0.11244999999999999</v>
      </c>
      <c r="U3762" s="55">
        <f t="shared" si="601"/>
        <v>0</v>
      </c>
      <c r="V3762" s="55">
        <f t="shared" si="602"/>
        <v>0</v>
      </c>
      <c r="Y3762" s="55">
        <f t="shared" si="603"/>
        <v>0</v>
      </c>
      <c r="Z3762" s="55">
        <f t="shared" si="604"/>
        <v>0</v>
      </c>
      <c r="AA3762" s="55">
        <f t="shared" si="605"/>
        <v>9108916.2369551975</v>
      </c>
      <c r="AB3762" s="55">
        <f t="shared" si="606"/>
        <v>-9712254.5492930785</v>
      </c>
      <c r="AC3762" s="55">
        <f t="shared" si="607"/>
        <v>-603338.31233788095</v>
      </c>
      <c r="AD3762" s="55">
        <f t="shared" si="608"/>
        <v>0</v>
      </c>
      <c r="AE3762" s="14">
        <f t="shared" si="609"/>
        <v>1</v>
      </c>
      <c r="AF3762" s="14">
        <f>PRODUCT($AE$3:$AE3762)</f>
        <v>1.549318229084294</v>
      </c>
      <c r="AG3762" s="120">
        <f>(POWER(AF3762,1/COUNTA($J$3:$J3762))-1)*360/28</f>
        <v>0.10870794921864459</v>
      </c>
    </row>
    <row r="3763" spans="20:33" x14ac:dyDescent="0.25">
      <c r="T3763" s="4">
        <f t="shared" si="600"/>
        <v>0.11244999999999999</v>
      </c>
      <c r="U3763" s="55">
        <f t="shared" si="601"/>
        <v>0</v>
      </c>
      <c r="V3763" s="55">
        <f t="shared" si="602"/>
        <v>0</v>
      </c>
      <c r="Y3763" s="55">
        <f t="shared" si="603"/>
        <v>0</v>
      </c>
      <c r="Z3763" s="55">
        <f t="shared" si="604"/>
        <v>0</v>
      </c>
      <c r="AA3763" s="55">
        <f t="shared" si="605"/>
        <v>9108916.2369551975</v>
      </c>
      <c r="AB3763" s="55">
        <f t="shared" si="606"/>
        <v>-9712254.5492930785</v>
      </c>
      <c r="AC3763" s="55">
        <f t="shared" si="607"/>
        <v>-603338.31233788095</v>
      </c>
      <c r="AD3763" s="55">
        <f t="shared" si="608"/>
        <v>0</v>
      </c>
      <c r="AE3763" s="14">
        <f t="shared" si="609"/>
        <v>1</v>
      </c>
      <c r="AF3763" s="14">
        <f>PRODUCT($AE$3:$AE3763)</f>
        <v>1.549318229084294</v>
      </c>
      <c r="AG3763" s="120">
        <f>(POWER(AF3763,1/COUNTA($J$3:$J3763))-1)*360/28</f>
        <v>0.10870794921864459</v>
      </c>
    </row>
    <row r="3764" spans="20:33" x14ac:dyDescent="0.25">
      <c r="T3764" s="4">
        <f t="shared" si="600"/>
        <v>0.11244999999999999</v>
      </c>
      <c r="U3764" s="55">
        <f t="shared" si="601"/>
        <v>0</v>
      </c>
      <c r="V3764" s="55">
        <f t="shared" si="602"/>
        <v>0</v>
      </c>
      <c r="Y3764" s="55">
        <f t="shared" si="603"/>
        <v>0</v>
      </c>
      <c r="Z3764" s="55">
        <f t="shared" si="604"/>
        <v>0</v>
      </c>
      <c r="AA3764" s="55">
        <f t="shared" si="605"/>
        <v>9108916.2369551975</v>
      </c>
      <c r="AB3764" s="55">
        <f t="shared" si="606"/>
        <v>-9712254.5492930785</v>
      </c>
      <c r="AC3764" s="55">
        <f t="shared" si="607"/>
        <v>-603338.31233788095</v>
      </c>
      <c r="AD3764" s="55">
        <f t="shared" si="608"/>
        <v>0</v>
      </c>
      <c r="AE3764" s="14">
        <f t="shared" si="609"/>
        <v>1</v>
      </c>
      <c r="AF3764" s="14">
        <f>PRODUCT($AE$3:$AE3764)</f>
        <v>1.549318229084294</v>
      </c>
      <c r="AG3764" s="120">
        <f>(POWER(AF3764,1/COUNTA($J$3:$J3764))-1)*360/28</f>
        <v>0.10870794921864459</v>
      </c>
    </row>
    <row r="3765" spans="20:33" x14ac:dyDescent="0.25">
      <c r="T3765" s="4">
        <f t="shared" si="600"/>
        <v>0.11244999999999999</v>
      </c>
      <c r="U3765" s="55">
        <f t="shared" si="601"/>
        <v>0</v>
      </c>
      <c r="V3765" s="55">
        <f t="shared" si="602"/>
        <v>0</v>
      </c>
      <c r="Y3765" s="55">
        <f t="shared" si="603"/>
        <v>0</v>
      </c>
      <c r="Z3765" s="55">
        <f t="shared" si="604"/>
        <v>0</v>
      </c>
      <c r="AA3765" s="55">
        <f t="shared" si="605"/>
        <v>9108916.2369551975</v>
      </c>
      <c r="AB3765" s="55">
        <f t="shared" si="606"/>
        <v>-9712254.5492930785</v>
      </c>
      <c r="AC3765" s="55">
        <f t="shared" si="607"/>
        <v>-603338.31233788095</v>
      </c>
      <c r="AD3765" s="55">
        <f t="shared" si="608"/>
        <v>0</v>
      </c>
      <c r="AE3765" s="14">
        <f t="shared" si="609"/>
        <v>1</v>
      </c>
      <c r="AF3765" s="14">
        <f>PRODUCT($AE$3:$AE3765)</f>
        <v>1.549318229084294</v>
      </c>
      <c r="AG3765" s="120">
        <f>(POWER(AF3765,1/COUNTA($J$3:$J3765))-1)*360/28</f>
        <v>0.10870794921864459</v>
      </c>
    </row>
    <row r="3766" spans="20:33" x14ac:dyDescent="0.25">
      <c r="T3766" s="4">
        <f t="shared" si="600"/>
        <v>0.11244999999999999</v>
      </c>
      <c r="U3766" s="55">
        <f t="shared" si="601"/>
        <v>0</v>
      </c>
      <c r="V3766" s="55">
        <f t="shared" si="602"/>
        <v>0</v>
      </c>
      <c r="Y3766" s="55">
        <f t="shared" si="603"/>
        <v>0</v>
      </c>
      <c r="Z3766" s="55">
        <f t="shared" si="604"/>
        <v>0</v>
      </c>
      <c r="AA3766" s="55">
        <f t="shared" si="605"/>
        <v>9108916.2369551975</v>
      </c>
      <c r="AB3766" s="55">
        <f t="shared" si="606"/>
        <v>-9712254.5492930785</v>
      </c>
      <c r="AC3766" s="55">
        <f t="shared" si="607"/>
        <v>-603338.31233788095</v>
      </c>
      <c r="AD3766" s="55">
        <f t="shared" si="608"/>
        <v>0</v>
      </c>
      <c r="AE3766" s="14">
        <f t="shared" si="609"/>
        <v>1</v>
      </c>
      <c r="AF3766" s="14">
        <f>PRODUCT($AE$3:$AE3766)</f>
        <v>1.549318229084294</v>
      </c>
      <c r="AG3766" s="120">
        <f>(POWER(AF3766,1/COUNTA($J$3:$J3766))-1)*360/28</f>
        <v>0.10870794921864459</v>
      </c>
    </row>
    <row r="3767" spans="20:33" x14ac:dyDescent="0.25">
      <c r="T3767" s="4">
        <f t="shared" si="600"/>
        <v>0.11244999999999999</v>
      </c>
      <c r="U3767" s="55">
        <f t="shared" si="601"/>
        <v>0</v>
      </c>
      <c r="V3767" s="55">
        <f t="shared" si="602"/>
        <v>0</v>
      </c>
      <c r="Y3767" s="55">
        <f t="shared" si="603"/>
        <v>0</v>
      </c>
      <c r="Z3767" s="55">
        <f t="shared" si="604"/>
        <v>0</v>
      </c>
      <c r="AA3767" s="55">
        <f t="shared" si="605"/>
        <v>9108916.2369551975</v>
      </c>
      <c r="AB3767" s="55">
        <f t="shared" si="606"/>
        <v>-9712254.5492930785</v>
      </c>
      <c r="AC3767" s="55">
        <f t="shared" si="607"/>
        <v>-603338.31233788095</v>
      </c>
      <c r="AD3767" s="55">
        <f t="shared" si="608"/>
        <v>0</v>
      </c>
      <c r="AE3767" s="14">
        <f t="shared" si="609"/>
        <v>1</v>
      </c>
      <c r="AF3767" s="14">
        <f>PRODUCT($AE$3:$AE3767)</f>
        <v>1.549318229084294</v>
      </c>
      <c r="AG3767" s="120">
        <f>(POWER(AF3767,1/COUNTA($J$3:$J3767))-1)*360/28</f>
        <v>0.10870794921864459</v>
      </c>
    </row>
    <row r="3768" spans="20:33" x14ac:dyDescent="0.25">
      <c r="T3768" s="4">
        <f t="shared" ref="T3768:T3831" si="610">_xlfn.IFNA(INDEX($E$6:$E$24,MATCH($K3768,$C$6:$C$24,1))/100,$D$1/100)</f>
        <v>0.11244999999999999</v>
      </c>
      <c r="U3768" s="55">
        <f t="shared" si="601"/>
        <v>0</v>
      </c>
      <c r="V3768" s="55">
        <f t="shared" si="602"/>
        <v>0</v>
      </c>
      <c r="Y3768" s="55">
        <f t="shared" si="603"/>
        <v>0</v>
      </c>
      <c r="Z3768" s="55">
        <f t="shared" si="604"/>
        <v>0</v>
      </c>
      <c r="AA3768" s="55">
        <f t="shared" si="605"/>
        <v>9108916.2369551975</v>
      </c>
      <c r="AB3768" s="55">
        <f t="shared" si="606"/>
        <v>-9712254.5492930785</v>
      </c>
      <c r="AC3768" s="55">
        <f t="shared" si="607"/>
        <v>-603338.31233788095</v>
      </c>
      <c r="AD3768" s="55">
        <f t="shared" si="608"/>
        <v>0</v>
      </c>
      <c r="AE3768" s="14">
        <f t="shared" si="609"/>
        <v>1</v>
      </c>
      <c r="AF3768" s="14">
        <f>PRODUCT($AE$3:$AE3768)</f>
        <v>1.549318229084294</v>
      </c>
      <c r="AG3768" s="120">
        <f>(POWER(AF3768,1/COUNTA($J$3:$J3768))-1)*360/28</f>
        <v>0.10870794921864459</v>
      </c>
    </row>
    <row r="3769" spans="20:33" x14ac:dyDescent="0.25">
      <c r="T3769" s="4">
        <f t="shared" si="610"/>
        <v>0.11244999999999999</v>
      </c>
      <c r="U3769" s="55">
        <f t="shared" si="601"/>
        <v>0</v>
      </c>
      <c r="V3769" s="55">
        <f t="shared" si="602"/>
        <v>0</v>
      </c>
      <c r="Y3769" s="55">
        <f t="shared" si="603"/>
        <v>0</v>
      </c>
      <c r="Z3769" s="55">
        <f t="shared" si="604"/>
        <v>0</v>
      </c>
      <c r="AA3769" s="55">
        <f t="shared" si="605"/>
        <v>9108916.2369551975</v>
      </c>
      <c r="AB3769" s="55">
        <f t="shared" si="606"/>
        <v>-9712254.5492930785</v>
      </c>
      <c r="AC3769" s="55">
        <f t="shared" si="607"/>
        <v>-603338.31233788095</v>
      </c>
      <c r="AD3769" s="55">
        <f t="shared" si="608"/>
        <v>0</v>
      </c>
      <c r="AE3769" s="14">
        <f t="shared" si="609"/>
        <v>1</v>
      </c>
      <c r="AF3769" s="14">
        <f>PRODUCT($AE$3:$AE3769)</f>
        <v>1.549318229084294</v>
      </c>
      <c r="AG3769" s="120">
        <f>(POWER(AF3769,1/COUNTA($J$3:$J3769))-1)*360/28</f>
        <v>0.10870794921864459</v>
      </c>
    </row>
    <row r="3770" spans="20:33" x14ac:dyDescent="0.25">
      <c r="T3770" s="4">
        <f t="shared" si="610"/>
        <v>0.11244999999999999</v>
      </c>
      <c r="U3770" s="55">
        <f t="shared" si="601"/>
        <v>0</v>
      </c>
      <c r="V3770" s="55">
        <f t="shared" si="602"/>
        <v>0</v>
      </c>
      <c r="Y3770" s="55">
        <f t="shared" si="603"/>
        <v>0</v>
      </c>
      <c r="Z3770" s="55">
        <f t="shared" si="604"/>
        <v>0</v>
      </c>
      <c r="AA3770" s="55">
        <f t="shared" si="605"/>
        <v>9108916.2369551975</v>
      </c>
      <c r="AB3770" s="55">
        <f t="shared" si="606"/>
        <v>-9712254.5492930785</v>
      </c>
      <c r="AC3770" s="55">
        <f t="shared" si="607"/>
        <v>-603338.31233788095</v>
      </c>
      <c r="AD3770" s="55">
        <f t="shared" si="608"/>
        <v>0</v>
      </c>
      <c r="AE3770" s="14">
        <f t="shared" si="609"/>
        <v>1</v>
      </c>
      <c r="AF3770" s="14">
        <f>PRODUCT($AE$3:$AE3770)</f>
        <v>1.549318229084294</v>
      </c>
      <c r="AG3770" s="120">
        <f>(POWER(AF3770,1/COUNTA($J$3:$J3770))-1)*360/28</f>
        <v>0.10870794921864459</v>
      </c>
    </row>
    <row r="3771" spans="20:33" x14ac:dyDescent="0.25">
      <c r="T3771" s="4">
        <f t="shared" si="610"/>
        <v>0.11244999999999999</v>
      </c>
      <c r="U3771" s="55">
        <f t="shared" si="601"/>
        <v>0</v>
      </c>
      <c r="V3771" s="55">
        <f t="shared" si="602"/>
        <v>0</v>
      </c>
      <c r="Y3771" s="55">
        <f t="shared" si="603"/>
        <v>0</v>
      </c>
      <c r="Z3771" s="55">
        <f t="shared" si="604"/>
        <v>0</v>
      </c>
      <c r="AA3771" s="55">
        <f t="shared" si="605"/>
        <v>9108916.2369551975</v>
      </c>
      <c r="AB3771" s="55">
        <f t="shared" si="606"/>
        <v>-9712254.5492930785</v>
      </c>
      <c r="AC3771" s="55">
        <f t="shared" si="607"/>
        <v>-603338.31233788095</v>
      </c>
      <c r="AD3771" s="55">
        <f t="shared" si="608"/>
        <v>0</v>
      </c>
      <c r="AE3771" s="14">
        <f t="shared" si="609"/>
        <v>1</v>
      </c>
      <c r="AF3771" s="14">
        <f>PRODUCT($AE$3:$AE3771)</f>
        <v>1.549318229084294</v>
      </c>
      <c r="AG3771" s="120">
        <f>(POWER(AF3771,1/COUNTA($J$3:$J3771))-1)*360/28</f>
        <v>0.10870794921864459</v>
      </c>
    </row>
    <row r="3772" spans="20:33" x14ac:dyDescent="0.25">
      <c r="T3772" s="4">
        <f t="shared" si="610"/>
        <v>0.11244999999999999</v>
      </c>
      <c r="U3772" s="55">
        <f t="shared" si="601"/>
        <v>0</v>
      </c>
      <c r="V3772" s="55">
        <f t="shared" si="602"/>
        <v>0</v>
      </c>
      <c r="Y3772" s="55">
        <f t="shared" si="603"/>
        <v>0</v>
      </c>
      <c r="Z3772" s="55">
        <f t="shared" si="604"/>
        <v>0</v>
      </c>
      <c r="AA3772" s="55">
        <f t="shared" si="605"/>
        <v>9108916.2369551975</v>
      </c>
      <c r="AB3772" s="55">
        <f t="shared" si="606"/>
        <v>-9712254.5492930785</v>
      </c>
      <c r="AC3772" s="55">
        <f t="shared" si="607"/>
        <v>-603338.31233788095</v>
      </c>
      <c r="AD3772" s="55">
        <f t="shared" si="608"/>
        <v>0</v>
      </c>
      <c r="AE3772" s="14">
        <f t="shared" si="609"/>
        <v>1</v>
      </c>
      <c r="AF3772" s="14">
        <f>PRODUCT($AE$3:$AE3772)</f>
        <v>1.549318229084294</v>
      </c>
      <c r="AG3772" s="120">
        <f>(POWER(AF3772,1/COUNTA($J$3:$J3772))-1)*360/28</f>
        <v>0.10870794921864459</v>
      </c>
    </row>
    <row r="3773" spans="20:33" x14ac:dyDescent="0.25">
      <c r="T3773" s="4">
        <f t="shared" si="610"/>
        <v>0.11244999999999999</v>
      </c>
      <c r="U3773" s="55">
        <f t="shared" si="601"/>
        <v>0</v>
      </c>
      <c r="V3773" s="55">
        <f t="shared" si="602"/>
        <v>0</v>
      </c>
      <c r="Y3773" s="55">
        <f t="shared" si="603"/>
        <v>0</v>
      </c>
      <c r="Z3773" s="55">
        <f t="shared" si="604"/>
        <v>0</v>
      </c>
      <c r="AA3773" s="55">
        <f t="shared" si="605"/>
        <v>9108916.2369551975</v>
      </c>
      <c r="AB3773" s="55">
        <f t="shared" si="606"/>
        <v>-9712254.5492930785</v>
      </c>
      <c r="AC3773" s="55">
        <f t="shared" si="607"/>
        <v>-603338.31233788095</v>
      </c>
      <c r="AD3773" s="55">
        <f t="shared" si="608"/>
        <v>0</v>
      </c>
      <c r="AE3773" s="14">
        <f t="shared" si="609"/>
        <v>1</v>
      </c>
      <c r="AF3773" s="14">
        <f>PRODUCT($AE$3:$AE3773)</f>
        <v>1.549318229084294</v>
      </c>
      <c r="AG3773" s="120">
        <f>(POWER(AF3773,1/COUNTA($J$3:$J3773))-1)*360/28</f>
        <v>0.10870794921864459</v>
      </c>
    </row>
    <row r="3774" spans="20:33" x14ac:dyDescent="0.25">
      <c r="T3774" s="4">
        <f t="shared" si="610"/>
        <v>0.11244999999999999</v>
      </c>
      <c r="U3774" s="55">
        <f t="shared" si="601"/>
        <v>0</v>
      </c>
      <c r="V3774" s="55">
        <f t="shared" si="602"/>
        <v>0</v>
      </c>
      <c r="Y3774" s="55">
        <f t="shared" si="603"/>
        <v>0</v>
      </c>
      <c r="Z3774" s="55">
        <f t="shared" si="604"/>
        <v>0</v>
      </c>
      <c r="AA3774" s="55">
        <f t="shared" si="605"/>
        <v>9108916.2369551975</v>
      </c>
      <c r="AB3774" s="55">
        <f t="shared" si="606"/>
        <v>-9712254.5492930785</v>
      </c>
      <c r="AC3774" s="55">
        <f t="shared" si="607"/>
        <v>-603338.31233788095</v>
      </c>
      <c r="AD3774" s="55">
        <f t="shared" si="608"/>
        <v>0</v>
      </c>
      <c r="AE3774" s="14">
        <f t="shared" si="609"/>
        <v>1</v>
      </c>
      <c r="AF3774" s="14">
        <f>PRODUCT($AE$3:$AE3774)</f>
        <v>1.549318229084294</v>
      </c>
      <c r="AG3774" s="120">
        <f>(POWER(AF3774,1/COUNTA($J$3:$J3774))-1)*360/28</f>
        <v>0.10870794921864459</v>
      </c>
    </row>
    <row r="3775" spans="20:33" x14ac:dyDescent="0.25">
      <c r="T3775" s="4">
        <f t="shared" si="610"/>
        <v>0.11244999999999999</v>
      </c>
      <c r="U3775" s="55">
        <f t="shared" si="601"/>
        <v>0</v>
      </c>
      <c r="V3775" s="55">
        <f t="shared" si="602"/>
        <v>0</v>
      </c>
      <c r="Y3775" s="55">
        <f t="shared" si="603"/>
        <v>0</v>
      </c>
      <c r="Z3775" s="55">
        <f t="shared" si="604"/>
        <v>0</v>
      </c>
      <c r="AA3775" s="55">
        <f t="shared" si="605"/>
        <v>9108916.2369551975</v>
      </c>
      <c r="AB3775" s="55">
        <f t="shared" si="606"/>
        <v>-9712254.5492930785</v>
      </c>
      <c r="AC3775" s="55">
        <f t="shared" si="607"/>
        <v>-603338.31233788095</v>
      </c>
      <c r="AD3775" s="55">
        <f t="shared" si="608"/>
        <v>0</v>
      </c>
      <c r="AE3775" s="14">
        <f t="shared" si="609"/>
        <v>1</v>
      </c>
      <c r="AF3775" s="14">
        <f>PRODUCT($AE$3:$AE3775)</f>
        <v>1.549318229084294</v>
      </c>
      <c r="AG3775" s="120">
        <f>(POWER(AF3775,1/COUNTA($J$3:$J3775))-1)*360/28</f>
        <v>0.10870794921864459</v>
      </c>
    </row>
    <row r="3776" spans="20:33" x14ac:dyDescent="0.25">
      <c r="T3776" s="4">
        <f t="shared" si="610"/>
        <v>0.11244999999999999</v>
      </c>
      <c r="U3776" s="55">
        <f t="shared" si="601"/>
        <v>0</v>
      </c>
      <c r="V3776" s="55">
        <f t="shared" si="602"/>
        <v>0</v>
      </c>
      <c r="Y3776" s="55">
        <f t="shared" si="603"/>
        <v>0</v>
      </c>
      <c r="Z3776" s="55">
        <f t="shared" si="604"/>
        <v>0</v>
      </c>
      <c r="AA3776" s="55">
        <f t="shared" si="605"/>
        <v>9108916.2369551975</v>
      </c>
      <c r="AB3776" s="55">
        <f t="shared" si="606"/>
        <v>-9712254.5492930785</v>
      </c>
      <c r="AC3776" s="55">
        <f t="shared" si="607"/>
        <v>-603338.31233788095</v>
      </c>
      <c r="AD3776" s="55">
        <f t="shared" si="608"/>
        <v>0</v>
      </c>
      <c r="AE3776" s="14">
        <f t="shared" si="609"/>
        <v>1</v>
      </c>
      <c r="AF3776" s="14">
        <f>PRODUCT($AE$3:$AE3776)</f>
        <v>1.549318229084294</v>
      </c>
      <c r="AG3776" s="120">
        <f>(POWER(AF3776,1/COUNTA($J$3:$J3776))-1)*360/28</f>
        <v>0.10870794921864459</v>
      </c>
    </row>
    <row r="3777" spans="20:33" x14ac:dyDescent="0.25">
      <c r="T3777" s="4">
        <f t="shared" si="610"/>
        <v>0.11244999999999999</v>
      </c>
      <c r="U3777" s="55">
        <f t="shared" si="601"/>
        <v>0</v>
      </c>
      <c r="V3777" s="55">
        <f t="shared" si="602"/>
        <v>0</v>
      </c>
      <c r="Y3777" s="55">
        <f t="shared" si="603"/>
        <v>0</v>
      </c>
      <c r="Z3777" s="55">
        <f t="shared" si="604"/>
        <v>0</v>
      </c>
      <c r="AA3777" s="55">
        <f t="shared" si="605"/>
        <v>9108916.2369551975</v>
      </c>
      <c r="AB3777" s="55">
        <f t="shared" si="606"/>
        <v>-9712254.5492930785</v>
      </c>
      <c r="AC3777" s="55">
        <f t="shared" si="607"/>
        <v>-603338.31233788095</v>
      </c>
      <c r="AD3777" s="55">
        <f t="shared" si="608"/>
        <v>0</v>
      </c>
      <c r="AE3777" s="14">
        <f t="shared" si="609"/>
        <v>1</v>
      </c>
      <c r="AF3777" s="14">
        <f>PRODUCT($AE$3:$AE3777)</f>
        <v>1.549318229084294</v>
      </c>
      <c r="AG3777" s="120">
        <f>(POWER(AF3777,1/COUNTA($J$3:$J3777))-1)*360/28</f>
        <v>0.10870794921864459</v>
      </c>
    </row>
    <row r="3778" spans="20:33" x14ac:dyDescent="0.25">
      <c r="T3778" s="4">
        <f t="shared" si="610"/>
        <v>0.11244999999999999</v>
      </c>
      <c r="U3778" s="55">
        <f t="shared" si="601"/>
        <v>0</v>
      </c>
      <c r="V3778" s="55">
        <f t="shared" si="602"/>
        <v>0</v>
      </c>
      <c r="Y3778" s="55">
        <f t="shared" si="603"/>
        <v>0</v>
      </c>
      <c r="Z3778" s="55">
        <f t="shared" si="604"/>
        <v>0</v>
      </c>
      <c r="AA3778" s="55">
        <f t="shared" si="605"/>
        <v>9108916.2369551975</v>
      </c>
      <c r="AB3778" s="55">
        <f t="shared" si="606"/>
        <v>-9712254.5492930785</v>
      </c>
      <c r="AC3778" s="55">
        <f t="shared" si="607"/>
        <v>-603338.31233788095</v>
      </c>
      <c r="AD3778" s="55">
        <f t="shared" si="608"/>
        <v>0</v>
      </c>
      <c r="AE3778" s="14">
        <f t="shared" si="609"/>
        <v>1</v>
      </c>
      <c r="AF3778" s="14">
        <f>PRODUCT($AE$3:$AE3778)</f>
        <v>1.549318229084294</v>
      </c>
      <c r="AG3778" s="120">
        <f>(POWER(AF3778,1/COUNTA($J$3:$J3778))-1)*360/28</f>
        <v>0.10870794921864459</v>
      </c>
    </row>
    <row r="3779" spans="20:33" x14ac:dyDescent="0.25">
      <c r="T3779" s="4">
        <f t="shared" si="610"/>
        <v>0.11244999999999999</v>
      </c>
      <c r="U3779" s="55">
        <f t="shared" si="601"/>
        <v>0</v>
      </c>
      <c r="V3779" s="55">
        <f t="shared" si="602"/>
        <v>0</v>
      </c>
      <c r="Y3779" s="55">
        <f t="shared" si="603"/>
        <v>0</v>
      </c>
      <c r="Z3779" s="55">
        <f t="shared" si="604"/>
        <v>0</v>
      </c>
      <c r="AA3779" s="55">
        <f t="shared" si="605"/>
        <v>9108916.2369551975</v>
      </c>
      <c r="AB3779" s="55">
        <f t="shared" si="606"/>
        <v>-9712254.5492930785</v>
      </c>
      <c r="AC3779" s="55">
        <f t="shared" si="607"/>
        <v>-603338.31233788095</v>
      </c>
      <c r="AD3779" s="55">
        <f t="shared" si="608"/>
        <v>0</v>
      </c>
      <c r="AE3779" s="14">
        <f t="shared" si="609"/>
        <v>1</v>
      </c>
      <c r="AF3779" s="14">
        <f>PRODUCT($AE$3:$AE3779)</f>
        <v>1.549318229084294</v>
      </c>
      <c r="AG3779" s="120">
        <f>(POWER(AF3779,1/COUNTA($J$3:$J3779))-1)*360/28</f>
        <v>0.10870794921864459</v>
      </c>
    </row>
    <row r="3780" spans="20:33" x14ac:dyDescent="0.25">
      <c r="T3780" s="4">
        <f t="shared" si="610"/>
        <v>0.11244999999999999</v>
      </c>
      <c r="U3780" s="55">
        <f t="shared" si="601"/>
        <v>0</v>
      </c>
      <c r="V3780" s="55">
        <f t="shared" si="602"/>
        <v>0</v>
      </c>
      <c r="Y3780" s="55">
        <f t="shared" si="603"/>
        <v>0</v>
      </c>
      <c r="Z3780" s="55">
        <f t="shared" si="604"/>
        <v>0</v>
      </c>
      <c r="AA3780" s="55">
        <f t="shared" si="605"/>
        <v>9108916.2369551975</v>
      </c>
      <c r="AB3780" s="55">
        <f t="shared" si="606"/>
        <v>-9712254.5492930785</v>
      </c>
      <c r="AC3780" s="55">
        <f t="shared" si="607"/>
        <v>-603338.31233788095</v>
      </c>
      <c r="AD3780" s="55">
        <f t="shared" si="608"/>
        <v>0</v>
      </c>
      <c r="AE3780" s="14">
        <f t="shared" si="609"/>
        <v>1</v>
      </c>
      <c r="AF3780" s="14">
        <f>PRODUCT($AE$3:$AE3780)</f>
        <v>1.549318229084294</v>
      </c>
      <c r="AG3780" s="120">
        <f>(POWER(AF3780,1/COUNTA($J$3:$J3780))-1)*360/28</f>
        <v>0.10870794921864459</v>
      </c>
    </row>
    <row r="3781" spans="20:33" x14ac:dyDescent="0.25">
      <c r="T3781" s="4">
        <f t="shared" si="610"/>
        <v>0.11244999999999999</v>
      </c>
      <c r="U3781" s="55">
        <f t="shared" si="601"/>
        <v>0</v>
      </c>
      <c r="V3781" s="55">
        <f t="shared" si="602"/>
        <v>0</v>
      </c>
      <c r="Y3781" s="55">
        <f t="shared" si="603"/>
        <v>0</v>
      </c>
      <c r="Z3781" s="55">
        <f t="shared" si="604"/>
        <v>0</v>
      </c>
      <c r="AA3781" s="55">
        <f t="shared" si="605"/>
        <v>9108916.2369551975</v>
      </c>
      <c r="AB3781" s="55">
        <f t="shared" si="606"/>
        <v>-9712254.5492930785</v>
      </c>
      <c r="AC3781" s="55">
        <f t="shared" si="607"/>
        <v>-603338.31233788095</v>
      </c>
      <c r="AD3781" s="55">
        <f t="shared" si="608"/>
        <v>0</v>
      </c>
      <c r="AE3781" s="14">
        <f t="shared" si="609"/>
        <v>1</v>
      </c>
      <c r="AF3781" s="14">
        <f>PRODUCT($AE$3:$AE3781)</f>
        <v>1.549318229084294</v>
      </c>
      <c r="AG3781" s="120">
        <f>(POWER(AF3781,1/COUNTA($J$3:$J3781))-1)*360/28</f>
        <v>0.10870794921864459</v>
      </c>
    </row>
    <row r="3782" spans="20:33" x14ac:dyDescent="0.25">
      <c r="T3782" s="4">
        <f t="shared" si="610"/>
        <v>0.11244999999999999</v>
      </c>
      <c r="U3782" s="55">
        <f t="shared" si="601"/>
        <v>0</v>
      </c>
      <c r="V3782" s="55">
        <f t="shared" si="602"/>
        <v>0</v>
      </c>
      <c r="Y3782" s="55">
        <f t="shared" si="603"/>
        <v>0</v>
      </c>
      <c r="Z3782" s="55">
        <f t="shared" si="604"/>
        <v>0</v>
      </c>
      <c r="AA3782" s="55">
        <f t="shared" si="605"/>
        <v>9108916.2369551975</v>
      </c>
      <c r="AB3782" s="55">
        <f t="shared" si="606"/>
        <v>-9712254.5492930785</v>
      </c>
      <c r="AC3782" s="55">
        <f t="shared" si="607"/>
        <v>-603338.31233788095</v>
      </c>
      <c r="AD3782" s="55">
        <f t="shared" si="608"/>
        <v>0</v>
      </c>
      <c r="AE3782" s="14">
        <f t="shared" si="609"/>
        <v>1</v>
      </c>
      <c r="AF3782" s="14">
        <f>PRODUCT($AE$3:$AE3782)</f>
        <v>1.549318229084294</v>
      </c>
      <c r="AG3782" s="120">
        <f>(POWER(AF3782,1/COUNTA($J$3:$J3782))-1)*360/28</f>
        <v>0.10870794921864459</v>
      </c>
    </row>
    <row r="3783" spans="20:33" x14ac:dyDescent="0.25">
      <c r="T3783" s="4">
        <f t="shared" si="610"/>
        <v>0.11244999999999999</v>
      </c>
      <c r="U3783" s="55">
        <f t="shared" si="601"/>
        <v>0</v>
      </c>
      <c r="V3783" s="55">
        <f t="shared" si="602"/>
        <v>0</v>
      </c>
      <c r="Y3783" s="55">
        <f t="shared" si="603"/>
        <v>0</v>
      </c>
      <c r="Z3783" s="55">
        <f t="shared" si="604"/>
        <v>0</v>
      </c>
      <c r="AA3783" s="55">
        <f t="shared" si="605"/>
        <v>9108916.2369551975</v>
      </c>
      <c r="AB3783" s="55">
        <f t="shared" si="606"/>
        <v>-9712254.5492930785</v>
      </c>
      <c r="AC3783" s="55">
        <f t="shared" si="607"/>
        <v>-603338.31233788095</v>
      </c>
      <c r="AD3783" s="55">
        <f t="shared" si="608"/>
        <v>0</v>
      </c>
      <c r="AE3783" s="14">
        <f t="shared" si="609"/>
        <v>1</v>
      </c>
      <c r="AF3783" s="14">
        <f>PRODUCT($AE$3:$AE3783)</f>
        <v>1.549318229084294</v>
      </c>
      <c r="AG3783" s="120">
        <f>(POWER(AF3783,1/COUNTA($J$3:$J3783))-1)*360/28</f>
        <v>0.10870794921864459</v>
      </c>
    </row>
    <row r="3784" spans="20:33" x14ac:dyDescent="0.25">
      <c r="T3784" s="4">
        <f t="shared" si="610"/>
        <v>0.11244999999999999</v>
      </c>
      <c r="U3784" s="55">
        <f t="shared" si="601"/>
        <v>0</v>
      </c>
      <c r="V3784" s="55">
        <f t="shared" si="602"/>
        <v>0</v>
      </c>
      <c r="Y3784" s="55">
        <f t="shared" si="603"/>
        <v>0</v>
      </c>
      <c r="Z3784" s="55">
        <f t="shared" si="604"/>
        <v>0</v>
      </c>
      <c r="AA3784" s="55">
        <f t="shared" si="605"/>
        <v>9108916.2369551975</v>
      </c>
      <c r="AB3784" s="55">
        <f t="shared" si="606"/>
        <v>-9712254.5492930785</v>
      </c>
      <c r="AC3784" s="55">
        <f t="shared" si="607"/>
        <v>-603338.31233788095</v>
      </c>
      <c r="AD3784" s="55">
        <f t="shared" si="608"/>
        <v>0</v>
      </c>
      <c r="AE3784" s="14">
        <f t="shared" si="609"/>
        <v>1</v>
      </c>
      <c r="AF3784" s="14">
        <f>PRODUCT($AE$3:$AE3784)</f>
        <v>1.549318229084294</v>
      </c>
      <c r="AG3784" s="120">
        <f>(POWER(AF3784,1/COUNTA($J$3:$J3784))-1)*360/28</f>
        <v>0.10870794921864459</v>
      </c>
    </row>
    <row r="3785" spans="20:33" x14ac:dyDescent="0.25">
      <c r="T3785" s="4">
        <f t="shared" si="610"/>
        <v>0.11244999999999999</v>
      </c>
      <c r="U3785" s="55">
        <f t="shared" si="601"/>
        <v>0</v>
      </c>
      <c r="V3785" s="55">
        <f t="shared" si="602"/>
        <v>0</v>
      </c>
      <c r="Y3785" s="55">
        <f t="shared" si="603"/>
        <v>0</v>
      </c>
      <c r="Z3785" s="55">
        <f t="shared" si="604"/>
        <v>0</v>
      </c>
      <c r="AA3785" s="55">
        <f t="shared" si="605"/>
        <v>9108916.2369551975</v>
      </c>
      <c r="AB3785" s="55">
        <f t="shared" si="606"/>
        <v>-9712254.5492930785</v>
      </c>
      <c r="AC3785" s="55">
        <f t="shared" si="607"/>
        <v>-603338.31233788095</v>
      </c>
      <c r="AD3785" s="55">
        <f t="shared" si="608"/>
        <v>0</v>
      </c>
      <c r="AE3785" s="14">
        <f t="shared" si="609"/>
        <v>1</v>
      </c>
      <c r="AF3785" s="14">
        <f>PRODUCT($AE$3:$AE3785)</f>
        <v>1.549318229084294</v>
      </c>
      <c r="AG3785" s="120">
        <f>(POWER(AF3785,1/COUNTA($J$3:$J3785))-1)*360/28</f>
        <v>0.10870794921864459</v>
      </c>
    </row>
    <row r="3786" spans="20:33" x14ac:dyDescent="0.25">
      <c r="T3786" s="4">
        <f t="shared" si="610"/>
        <v>0.11244999999999999</v>
      </c>
      <c r="U3786" s="55">
        <f t="shared" si="601"/>
        <v>0</v>
      </c>
      <c r="V3786" s="55">
        <f t="shared" si="602"/>
        <v>0</v>
      </c>
      <c r="Y3786" s="55">
        <f t="shared" si="603"/>
        <v>0</v>
      </c>
      <c r="Z3786" s="55">
        <f t="shared" si="604"/>
        <v>0</v>
      </c>
      <c r="AA3786" s="55">
        <f t="shared" si="605"/>
        <v>9108916.2369551975</v>
      </c>
      <c r="AB3786" s="55">
        <f t="shared" si="606"/>
        <v>-9712254.5492930785</v>
      </c>
      <c r="AC3786" s="55">
        <f t="shared" si="607"/>
        <v>-603338.31233788095</v>
      </c>
      <c r="AD3786" s="55">
        <f t="shared" si="608"/>
        <v>0</v>
      </c>
      <c r="AE3786" s="14">
        <f t="shared" si="609"/>
        <v>1</v>
      </c>
      <c r="AF3786" s="14">
        <f>PRODUCT($AE$3:$AE3786)</f>
        <v>1.549318229084294</v>
      </c>
      <c r="AG3786" s="120">
        <f>(POWER(AF3786,1/COUNTA($J$3:$J3786))-1)*360/28</f>
        <v>0.10870794921864459</v>
      </c>
    </row>
    <row r="3787" spans="20:33" x14ac:dyDescent="0.25">
      <c r="T3787" s="4">
        <f t="shared" si="610"/>
        <v>0.11244999999999999</v>
      </c>
      <c r="U3787" s="55">
        <f t="shared" si="601"/>
        <v>0</v>
      </c>
      <c r="V3787" s="55">
        <f t="shared" si="602"/>
        <v>0</v>
      </c>
      <c r="Y3787" s="55">
        <f t="shared" si="603"/>
        <v>0</v>
      </c>
      <c r="Z3787" s="55">
        <f t="shared" si="604"/>
        <v>0</v>
      </c>
      <c r="AA3787" s="55">
        <f t="shared" si="605"/>
        <v>9108916.2369551975</v>
      </c>
      <c r="AB3787" s="55">
        <f t="shared" si="606"/>
        <v>-9712254.5492930785</v>
      </c>
      <c r="AC3787" s="55">
        <f t="shared" si="607"/>
        <v>-603338.31233788095</v>
      </c>
      <c r="AD3787" s="55">
        <f t="shared" si="608"/>
        <v>0</v>
      </c>
      <c r="AE3787" s="14">
        <f t="shared" si="609"/>
        <v>1</v>
      </c>
      <c r="AF3787" s="14">
        <f>PRODUCT($AE$3:$AE3787)</f>
        <v>1.549318229084294</v>
      </c>
      <c r="AG3787" s="120">
        <f>(POWER(AF3787,1/COUNTA($J$3:$J3787))-1)*360/28</f>
        <v>0.10870794921864459</v>
      </c>
    </row>
    <row r="3788" spans="20:33" x14ac:dyDescent="0.25">
      <c r="T3788" s="4">
        <f t="shared" si="610"/>
        <v>0.11244999999999999</v>
      </c>
      <c r="U3788" s="55">
        <f t="shared" si="601"/>
        <v>0</v>
      </c>
      <c r="V3788" s="55">
        <f t="shared" si="602"/>
        <v>0</v>
      </c>
      <c r="Y3788" s="55">
        <f t="shared" si="603"/>
        <v>0</v>
      </c>
      <c r="Z3788" s="55">
        <f t="shared" si="604"/>
        <v>0</v>
      </c>
      <c r="AA3788" s="55">
        <f t="shared" si="605"/>
        <v>9108916.2369551975</v>
      </c>
      <c r="AB3788" s="55">
        <f t="shared" si="606"/>
        <v>-9712254.5492930785</v>
      </c>
      <c r="AC3788" s="55">
        <f t="shared" si="607"/>
        <v>-603338.31233788095</v>
      </c>
      <c r="AD3788" s="55">
        <f t="shared" si="608"/>
        <v>0</v>
      </c>
      <c r="AE3788" s="14">
        <f t="shared" si="609"/>
        <v>1</v>
      </c>
      <c r="AF3788" s="14">
        <f>PRODUCT($AE$3:$AE3788)</f>
        <v>1.549318229084294</v>
      </c>
      <c r="AG3788" s="120">
        <f>(POWER(AF3788,1/COUNTA($J$3:$J3788))-1)*360/28</f>
        <v>0.10870794921864459</v>
      </c>
    </row>
    <row r="3789" spans="20:33" x14ac:dyDescent="0.25">
      <c r="T3789" s="4">
        <f t="shared" si="610"/>
        <v>0.11244999999999999</v>
      </c>
      <c r="U3789" s="55">
        <f t="shared" si="601"/>
        <v>0</v>
      </c>
      <c r="V3789" s="55">
        <f t="shared" si="602"/>
        <v>0</v>
      </c>
      <c r="Y3789" s="55">
        <f t="shared" si="603"/>
        <v>0</v>
      </c>
      <c r="Z3789" s="55">
        <f t="shared" si="604"/>
        <v>0</v>
      </c>
      <c r="AA3789" s="55">
        <f t="shared" si="605"/>
        <v>9108916.2369551975</v>
      </c>
      <c r="AB3789" s="55">
        <f t="shared" si="606"/>
        <v>-9712254.5492930785</v>
      </c>
      <c r="AC3789" s="55">
        <f t="shared" si="607"/>
        <v>-603338.31233788095</v>
      </c>
      <c r="AD3789" s="55">
        <f t="shared" si="608"/>
        <v>0</v>
      </c>
      <c r="AE3789" s="14">
        <f t="shared" si="609"/>
        <v>1</v>
      </c>
      <c r="AF3789" s="14">
        <f>PRODUCT($AE$3:$AE3789)</f>
        <v>1.549318229084294</v>
      </c>
      <c r="AG3789" s="120">
        <f>(POWER(AF3789,1/COUNTA($J$3:$J3789))-1)*360/28</f>
        <v>0.10870794921864459</v>
      </c>
    </row>
    <row r="3790" spans="20:33" x14ac:dyDescent="0.25">
      <c r="T3790" s="4">
        <f t="shared" si="610"/>
        <v>0.11244999999999999</v>
      </c>
      <c r="U3790" s="55">
        <f t="shared" si="601"/>
        <v>0</v>
      </c>
      <c r="V3790" s="55">
        <f t="shared" si="602"/>
        <v>0</v>
      </c>
      <c r="Y3790" s="55">
        <f t="shared" si="603"/>
        <v>0</v>
      </c>
      <c r="Z3790" s="55">
        <f t="shared" si="604"/>
        <v>0</v>
      </c>
      <c r="AA3790" s="55">
        <f t="shared" si="605"/>
        <v>9108916.2369551975</v>
      </c>
      <c r="AB3790" s="55">
        <f t="shared" si="606"/>
        <v>-9712254.5492930785</v>
      </c>
      <c r="AC3790" s="55">
        <f t="shared" si="607"/>
        <v>-603338.31233788095</v>
      </c>
      <c r="AD3790" s="55">
        <f t="shared" si="608"/>
        <v>0</v>
      </c>
      <c r="AE3790" s="14">
        <f t="shared" si="609"/>
        <v>1</v>
      </c>
      <c r="AF3790" s="14">
        <f>PRODUCT($AE$3:$AE3790)</f>
        <v>1.549318229084294</v>
      </c>
      <c r="AG3790" s="120">
        <f>(POWER(AF3790,1/COUNTA($J$3:$J3790))-1)*360/28</f>
        <v>0.10870794921864459</v>
      </c>
    </row>
    <row r="3791" spans="20:33" x14ac:dyDescent="0.25">
      <c r="T3791" s="4">
        <f t="shared" si="610"/>
        <v>0.11244999999999999</v>
      </c>
      <c r="U3791" s="55">
        <f t="shared" si="601"/>
        <v>0</v>
      </c>
      <c r="V3791" s="55">
        <f t="shared" si="602"/>
        <v>0</v>
      </c>
      <c r="Y3791" s="55">
        <f t="shared" si="603"/>
        <v>0</v>
      </c>
      <c r="Z3791" s="55">
        <f t="shared" si="604"/>
        <v>0</v>
      </c>
      <c r="AA3791" s="55">
        <f t="shared" si="605"/>
        <v>9108916.2369551975</v>
      </c>
      <c r="AB3791" s="55">
        <f t="shared" si="606"/>
        <v>-9712254.5492930785</v>
      </c>
      <c r="AC3791" s="55">
        <f t="shared" si="607"/>
        <v>-603338.31233788095</v>
      </c>
      <c r="AD3791" s="55">
        <f t="shared" si="608"/>
        <v>0</v>
      </c>
      <c r="AE3791" s="14">
        <f t="shared" si="609"/>
        <v>1</v>
      </c>
      <c r="AF3791" s="14">
        <f>PRODUCT($AE$3:$AE3791)</f>
        <v>1.549318229084294</v>
      </c>
      <c r="AG3791" s="120">
        <f>(POWER(AF3791,1/COUNTA($J$3:$J3791))-1)*360/28</f>
        <v>0.10870794921864459</v>
      </c>
    </row>
    <row r="3792" spans="20:33" x14ac:dyDescent="0.25">
      <c r="T3792" s="4">
        <f t="shared" si="610"/>
        <v>0.11244999999999999</v>
      </c>
      <c r="U3792" s="55">
        <f t="shared" si="601"/>
        <v>0</v>
      </c>
      <c r="V3792" s="55">
        <f t="shared" si="602"/>
        <v>0</v>
      </c>
      <c r="Y3792" s="55">
        <f t="shared" si="603"/>
        <v>0</v>
      </c>
      <c r="Z3792" s="55">
        <f t="shared" si="604"/>
        <v>0</v>
      </c>
      <c r="AA3792" s="55">
        <f t="shared" si="605"/>
        <v>9108916.2369551975</v>
      </c>
      <c r="AB3792" s="55">
        <f t="shared" si="606"/>
        <v>-9712254.5492930785</v>
      </c>
      <c r="AC3792" s="55">
        <f t="shared" si="607"/>
        <v>-603338.31233788095</v>
      </c>
      <c r="AD3792" s="55">
        <f t="shared" si="608"/>
        <v>0</v>
      </c>
      <c r="AE3792" s="14">
        <f t="shared" si="609"/>
        <v>1</v>
      </c>
      <c r="AF3792" s="14">
        <f>PRODUCT($AE$3:$AE3792)</f>
        <v>1.549318229084294</v>
      </c>
      <c r="AG3792" s="120">
        <f>(POWER(AF3792,1/COUNTA($J$3:$J3792))-1)*360/28</f>
        <v>0.10870794921864459</v>
      </c>
    </row>
    <row r="3793" spans="20:33" x14ac:dyDescent="0.25">
      <c r="T3793" s="4">
        <f t="shared" si="610"/>
        <v>0.11244999999999999</v>
      </c>
      <c r="U3793" s="55">
        <f t="shared" si="601"/>
        <v>0</v>
      </c>
      <c r="V3793" s="55">
        <f t="shared" si="602"/>
        <v>0</v>
      </c>
      <c r="Y3793" s="55">
        <f t="shared" si="603"/>
        <v>0</v>
      </c>
      <c r="Z3793" s="55">
        <f t="shared" si="604"/>
        <v>0</v>
      </c>
      <c r="AA3793" s="55">
        <f t="shared" si="605"/>
        <v>9108916.2369551975</v>
      </c>
      <c r="AB3793" s="55">
        <f t="shared" si="606"/>
        <v>-9712254.5492930785</v>
      </c>
      <c r="AC3793" s="55">
        <f t="shared" si="607"/>
        <v>-603338.31233788095</v>
      </c>
      <c r="AD3793" s="55">
        <f t="shared" si="608"/>
        <v>0</v>
      </c>
      <c r="AE3793" s="14">
        <f t="shared" si="609"/>
        <v>1</v>
      </c>
      <c r="AF3793" s="14">
        <f>PRODUCT($AE$3:$AE3793)</f>
        <v>1.549318229084294</v>
      </c>
      <c r="AG3793" s="120">
        <f>(POWER(AF3793,1/COUNTA($J$3:$J3793))-1)*360/28</f>
        <v>0.10870794921864459</v>
      </c>
    </row>
    <row r="3794" spans="20:33" x14ac:dyDescent="0.25">
      <c r="T3794" s="4">
        <f t="shared" si="610"/>
        <v>0.11244999999999999</v>
      </c>
      <c r="U3794" s="55">
        <f t="shared" si="601"/>
        <v>0</v>
      </c>
      <c r="V3794" s="55">
        <f t="shared" si="602"/>
        <v>0</v>
      </c>
      <c r="Y3794" s="55">
        <f t="shared" si="603"/>
        <v>0</v>
      </c>
      <c r="Z3794" s="55">
        <f t="shared" si="604"/>
        <v>0</v>
      </c>
      <c r="AA3794" s="55">
        <f t="shared" si="605"/>
        <v>9108916.2369551975</v>
      </c>
      <c r="AB3794" s="55">
        <f t="shared" si="606"/>
        <v>-9712254.5492930785</v>
      </c>
      <c r="AC3794" s="55">
        <f t="shared" si="607"/>
        <v>-603338.31233788095</v>
      </c>
      <c r="AD3794" s="55">
        <f t="shared" si="608"/>
        <v>0</v>
      </c>
      <c r="AE3794" s="14">
        <f t="shared" si="609"/>
        <v>1</v>
      </c>
      <c r="AF3794" s="14">
        <f>PRODUCT($AE$3:$AE3794)</f>
        <v>1.549318229084294</v>
      </c>
      <c r="AG3794" s="120">
        <f>(POWER(AF3794,1/COUNTA($J$3:$J3794))-1)*360/28</f>
        <v>0.10870794921864459</v>
      </c>
    </row>
    <row r="3795" spans="20:33" x14ac:dyDescent="0.25">
      <c r="T3795" s="4">
        <f t="shared" si="610"/>
        <v>0.11244999999999999</v>
      </c>
      <c r="U3795" s="55">
        <f t="shared" si="601"/>
        <v>0</v>
      </c>
      <c r="V3795" s="55">
        <f t="shared" si="602"/>
        <v>0</v>
      </c>
      <c r="Y3795" s="55">
        <f t="shared" si="603"/>
        <v>0</v>
      </c>
      <c r="Z3795" s="55">
        <f t="shared" si="604"/>
        <v>0</v>
      </c>
      <c r="AA3795" s="55">
        <f t="shared" si="605"/>
        <v>9108916.2369551975</v>
      </c>
      <c r="AB3795" s="55">
        <f t="shared" si="606"/>
        <v>-9712254.5492930785</v>
      </c>
      <c r="AC3795" s="55">
        <f t="shared" si="607"/>
        <v>-603338.31233788095</v>
      </c>
      <c r="AD3795" s="55">
        <f t="shared" si="608"/>
        <v>0</v>
      </c>
      <c r="AE3795" s="14">
        <f t="shared" si="609"/>
        <v>1</v>
      </c>
      <c r="AF3795" s="14">
        <f>PRODUCT($AE$3:$AE3795)</f>
        <v>1.549318229084294</v>
      </c>
      <c r="AG3795" s="120">
        <f>(POWER(AF3795,1/COUNTA($J$3:$J3795))-1)*360/28</f>
        <v>0.10870794921864459</v>
      </c>
    </row>
    <row r="3796" spans="20:33" x14ac:dyDescent="0.25">
      <c r="T3796" s="4">
        <f t="shared" si="610"/>
        <v>0.11244999999999999</v>
      </c>
      <c r="U3796" s="55">
        <f t="shared" si="601"/>
        <v>0</v>
      </c>
      <c r="V3796" s="55">
        <f t="shared" si="602"/>
        <v>0</v>
      </c>
      <c r="Y3796" s="55">
        <f t="shared" si="603"/>
        <v>0</v>
      </c>
      <c r="Z3796" s="55">
        <f t="shared" si="604"/>
        <v>0</v>
      </c>
      <c r="AA3796" s="55">
        <f t="shared" si="605"/>
        <v>9108916.2369551975</v>
      </c>
      <c r="AB3796" s="55">
        <f t="shared" si="606"/>
        <v>-9712254.5492930785</v>
      </c>
      <c r="AC3796" s="55">
        <f t="shared" si="607"/>
        <v>-603338.31233788095</v>
      </c>
      <c r="AD3796" s="55">
        <f t="shared" si="608"/>
        <v>0</v>
      </c>
      <c r="AE3796" s="14">
        <f t="shared" si="609"/>
        <v>1</v>
      </c>
      <c r="AF3796" s="14">
        <f>PRODUCT($AE$3:$AE3796)</f>
        <v>1.549318229084294</v>
      </c>
      <c r="AG3796" s="120">
        <f>(POWER(AF3796,1/COUNTA($J$3:$J3796))-1)*360/28</f>
        <v>0.10870794921864459</v>
      </c>
    </row>
    <row r="3797" spans="20:33" x14ac:dyDescent="0.25">
      <c r="T3797" s="4">
        <f t="shared" si="610"/>
        <v>0.11244999999999999</v>
      </c>
      <c r="U3797" s="55">
        <f t="shared" si="601"/>
        <v>0</v>
      </c>
      <c r="V3797" s="55">
        <f t="shared" si="602"/>
        <v>0</v>
      </c>
      <c r="Y3797" s="55">
        <f t="shared" si="603"/>
        <v>0</v>
      </c>
      <c r="Z3797" s="55">
        <f t="shared" si="604"/>
        <v>0</v>
      </c>
      <c r="AA3797" s="55">
        <f t="shared" si="605"/>
        <v>9108916.2369551975</v>
      </c>
      <c r="AB3797" s="55">
        <f t="shared" si="606"/>
        <v>-9712254.5492930785</v>
      </c>
      <c r="AC3797" s="55">
        <f t="shared" si="607"/>
        <v>-603338.31233788095</v>
      </c>
      <c r="AD3797" s="55">
        <f t="shared" si="608"/>
        <v>0</v>
      </c>
      <c r="AE3797" s="14">
        <f t="shared" si="609"/>
        <v>1</v>
      </c>
      <c r="AF3797" s="14">
        <f>PRODUCT($AE$3:$AE3797)</f>
        <v>1.549318229084294</v>
      </c>
      <c r="AG3797" s="120">
        <f>(POWER(AF3797,1/COUNTA($J$3:$J3797))-1)*360/28</f>
        <v>0.10870794921864459</v>
      </c>
    </row>
    <row r="3798" spans="20:33" x14ac:dyDescent="0.25">
      <c r="T3798" s="4">
        <f t="shared" si="610"/>
        <v>0.11244999999999999</v>
      </c>
      <c r="U3798" s="55">
        <f t="shared" si="601"/>
        <v>0</v>
      </c>
      <c r="V3798" s="55">
        <f t="shared" si="602"/>
        <v>0</v>
      </c>
      <c r="Y3798" s="55">
        <f t="shared" si="603"/>
        <v>0</v>
      </c>
      <c r="Z3798" s="55">
        <f t="shared" si="604"/>
        <v>0</v>
      </c>
      <c r="AA3798" s="55">
        <f t="shared" si="605"/>
        <v>9108916.2369551975</v>
      </c>
      <c r="AB3798" s="55">
        <f t="shared" si="606"/>
        <v>-9712254.5492930785</v>
      </c>
      <c r="AC3798" s="55">
        <f t="shared" si="607"/>
        <v>-603338.31233788095</v>
      </c>
      <c r="AD3798" s="55">
        <f t="shared" si="608"/>
        <v>0</v>
      </c>
      <c r="AE3798" s="14">
        <f t="shared" si="609"/>
        <v>1</v>
      </c>
      <c r="AF3798" s="14">
        <f>PRODUCT($AE$3:$AE3798)</f>
        <v>1.549318229084294</v>
      </c>
      <c r="AG3798" s="120">
        <f>(POWER(AF3798,1/COUNTA($J$3:$J3798))-1)*360/28</f>
        <v>0.10870794921864459</v>
      </c>
    </row>
    <row r="3799" spans="20:33" x14ac:dyDescent="0.25">
      <c r="T3799" s="4">
        <f t="shared" si="610"/>
        <v>0.11244999999999999</v>
      </c>
      <c r="U3799" s="55">
        <f t="shared" si="601"/>
        <v>0</v>
      </c>
      <c r="V3799" s="55">
        <f t="shared" si="602"/>
        <v>0</v>
      </c>
      <c r="Y3799" s="55">
        <f t="shared" si="603"/>
        <v>0</v>
      </c>
      <c r="Z3799" s="55">
        <f t="shared" si="604"/>
        <v>0</v>
      </c>
      <c r="AA3799" s="55">
        <f t="shared" si="605"/>
        <v>9108916.2369551975</v>
      </c>
      <c r="AB3799" s="55">
        <f t="shared" si="606"/>
        <v>-9712254.5492930785</v>
      </c>
      <c r="AC3799" s="55">
        <f t="shared" si="607"/>
        <v>-603338.31233788095</v>
      </c>
      <c r="AD3799" s="55">
        <f t="shared" si="608"/>
        <v>0</v>
      </c>
      <c r="AE3799" s="14">
        <f t="shared" si="609"/>
        <v>1</v>
      </c>
      <c r="AF3799" s="14">
        <f>PRODUCT($AE$3:$AE3799)</f>
        <v>1.549318229084294</v>
      </c>
      <c r="AG3799" s="120">
        <f>(POWER(AF3799,1/COUNTA($J$3:$J3799))-1)*360/28</f>
        <v>0.10870794921864459</v>
      </c>
    </row>
    <row r="3800" spans="20:33" x14ac:dyDescent="0.25">
      <c r="T3800" s="4">
        <f t="shared" si="610"/>
        <v>0.11244999999999999</v>
      </c>
      <c r="U3800" s="55">
        <f t="shared" si="601"/>
        <v>0</v>
      </c>
      <c r="V3800" s="55">
        <f t="shared" si="602"/>
        <v>0</v>
      </c>
      <c r="Y3800" s="55">
        <f t="shared" si="603"/>
        <v>0</v>
      </c>
      <c r="Z3800" s="55">
        <f t="shared" si="604"/>
        <v>0</v>
      </c>
      <c r="AA3800" s="55">
        <f t="shared" si="605"/>
        <v>9108916.2369551975</v>
      </c>
      <c r="AB3800" s="55">
        <f t="shared" si="606"/>
        <v>-9712254.5492930785</v>
      </c>
      <c r="AC3800" s="55">
        <f t="shared" si="607"/>
        <v>-603338.31233788095</v>
      </c>
      <c r="AD3800" s="55">
        <f t="shared" si="608"/>
        <v>0</v>
      </c>
      <c r="AE3800" s="14">
        <f t="shared" si="609"/>
        <v>1</v>
      </c>
      <c r="AF3800" s="14">
        <f>PRODUCT($AE$3:$AE3800)</f>
        <v>1.549318229084294</v>
      </c>
      <c r="AG3800" s="120">
        <f>(POWER(AF3800,1/COUNTA($J$3:$J3800))-1)*360/28</f>
        <v>0.10870794921864459</v>
      </c>
    </row>
    <row r="3801" spans="20:33" x14ac:dyDescent="0.25">
      <c r="T3801" s="4">
        <f t="shared" si="610"/>
        <v>0.11244999999999999</v>
      </c>
      <c r="U3801" s="55">
        <f t="shared" si="601"/>
        <v>0</v>
      </c>
      <c r="V3801" s="55">
        <f t="shared" si="602"/>
        <v>0</v>
      </c>
      <c r="Y3801" s="55">
        <f t="shared" si="603"/>
        <v>0</v>
      </c>
      <c r="Z3801" s="55">
        <f t="shared" si="604"/>
        <v>0</v>
      </c>
      <c r="AA3801" s="55">
        <f t="shared" si="605"/>
        <v>9108916.2369551975</v>
      </c>
      <c r="AB3801" s="55">
        <f t="shared" si="606"/>
        <v>-9712254.5492930785</v>
      </c>
      <c r="AC3801" s="55">
        <f t="shared" si="607"/>
        <v>-603338.31233788095</v>
      </c>
      <c r="AD3801" s="55">
        <f t="shared" si="608"/>
        <v>0</v>
      </c>
      <c r="AE3801" s="14">
        <f t="shared" si="609"/>
        <v>1</v>
      </c>
      <c r="AF3801" s="14">
        <f>PRODUCT($AE$3:$AE3801)</f>
        <v>1.549318229084294</v>
      </c>
      <c r="AG3801" s="120">
        <f>(POWER(AF3801,1/COUNTA($J$3:$J3801))-1)*360/28</f>
        <v>0.10870794921864459</v>
      </c>
    </row>
    <row r="3802" spans="20:33" x14ac:dyDescent="0.25">
      <c r="T3802" s="4">
        <f t="shared" si="610"/>
        <v>0.11244999999999999</v>
      </c>
      <c r="U3802" s="55">
        <f t="shared" si="601"/>
        <v>0</v>
      </c>
      <c r="V3802" s="55">
        <f t="shared" si="602"/>
        <v>0</v>
      </c>
      <c r="Y3802" s="55">
        <f t="shared" si="603"/>
        <v>0</v>
      </c>
      <c r="Z3802" s="55">
        <f t="shared" si="604"/>
        <v>0</v>
      </c>
      <c r="AA3802" s="55">
        <f t="shared" si="605"/>
        <v>9108916.2369551975</v>
      </c>
      <c r="AB3802" s="55">
        <f t="shared" si="606"/>
        <v>-9712254.5492930785</v>
      </c>
      <c r="AC3802" s="55">
        <f t="shared" si="607"/>
        <v>-603338.31233788095</v>
      </c>
      <c r="AD3802" s="55">
        <f t="shared" si="608"/>
        <v>0</v>
      </c>
      <c r="AE3802" s="14">
        <f t="shared" si="609"/>
        <v>1</v>
      </c>
      <c r="AF3802" s="14">
        <f>PRODUCT($AE$3:$AE3802)</f>
        <v>1.549318229084294</v>
      </c>
      <c r="AG3802" s="120">
        <f>(POWER(AF3802,1/COUNTA($J$3:$J3802))-1)*360/28</f>
        <v>0.10870794921864459</v>
      </c>
    </row>
    <row r="3803" spans="20:33" x14ac:dyDescent="0.25">
      <c r="T3803" s="4">
        <f t="shared" si="610"/>
        <v>0.11244999999999999</v>
      </c>
      <c r="U3803" s="55">
        <f t="shared" si="601"/>
        <v>0</v>
      </c>
      <c r="V3803" s="55">
        <f t="shared" si="602"/>
        <v>0</v>
      </c>
      <c r="Y3803" s="55">
        <f t="shared" si="603"/>
        <v>0</v>
      </c>
      <c r="Z3803" s="55">
        <f t="shared" si="604"/>
        <v>0</v>
      </c>
      <c r="AA3803" s="55">
        <f t="shared" si="605"/>
        <v>9108916.2369551975</v>
      </c>
      <c r="AB3803" s="55">
        <f t="shared" si="606"/>
        <v>-9712254.5492930785</v>
      </c>
      <c r="AC3803" s="55">
        <f t="shared" si="607"/>
        <v>-603338.31233788095</v>
      </c>
      <c r="AD3803" s="55">
        <f t="shared" si="608"/>
        <v>0</v>
      </c>
      <c r="AE3803" s="14">
        <f t="shared" si="609"/>
        <v>1</v>
      </c>
      <c r="AF3803" s="14">
        <f>PRODUCT($AE$3:$AE3803)</f>
        <v>1.549318229084294</v>
      </c>
      <c r="AG3803" s="120">
        <f>(POWER(AF3803,1/COUNTA($J$3:$J3803))-1)*360/28</f>
        <v>0.10870794921864459</v>
      </c>
    </row>
    <row r="3804" spans="20:33" x14ac:dyDescent="0.25">
      <c r="T3804" s="4">
        <f t="shared" si="610"/>
        <v>0.11244999999999999</v>
      </c>
      <c r="U3804" s="55">
        <f t="shared" si="601"/>
        <v>0</v>
      </c>
      <c r="V3804" s="55">
        <f t="shared" si="602"/>
        <v>0</v>
      </c>
      <c r="Y3804" s="55">
        <f t="shared" si="603"/>
        <v>0</v>
      </c>
      <c r="Z3804" s="55">
        <f t="shared" si="604"/>
        <v>0</v>
      </c>
      <c r="AA3804" s="55">
        <f t="shared" si="605"/>
        <v>9108916.2369551975</v>
      </c>
      <c r="AB3804" s="55">
        <f t="shared" si="606"/>
        <v>-9712254.5492930785</v>
      </c>
      <c r="AC3804" s="55">
        <f t="shared" si="607"/>
        <v>-603338.31233788095</v>
      </c>
      <c r="AD3804" s="55">
        <f t="shared" si="608"/>
        <v>0</v>
      </c>
      <c r="AE3804" s="14">
        <f t="shared" si="609"/>
        <v>1</v>
      </c>
      <c r="AF3804" s="14">
        <f>PRODUCT($AE$3:$AE3804)</f>
        <v>1.549318229084294</v>
      </c>
      <c r="AG3804" s="120">
        <f>(POWER(AF3804,1/COUNTA($J$3:$J3804))-1)*360/28</f>
        <v>0.10870794921864459</v>
      </c>
    </row>
    <row r="3805" spans="20:33" x14ac:dyDescent="0.25">
      <c r="T3805" s="4">
        <f t="shared" si="610"/>
        <v>0.11244999999999999</v>
      </c>
      <c r="U3805" s="55">
        <f t="shared" si="601"/>
        <v>0</v>
      </c>
      <c r="V3805" s="55">
        <f t="shared" si="602"/>
        <v>0</v>
      </c>
      <c r="Y3805" s="55">
        <f t="shared" si="603"/>
        <v>0</v>
      </c>
      <c r="Z3805" s="55">
        <f t="shared" si="604"/>
        <v>0</v>
      </c>
      <c r="AA3805" s="55">
        <f t="shared" si="605"/>
        <v>9108916.2369551975</v>
      </c>
      <c r="AB3805" s="55">
        <f t="shared" si="606"/>
        <v>-9712254.5492930785</v>
      </c>
      <c r="AC3805" s="55">
        <f t="shared" si="607"/>
        <v>-603338.31233788095</v>
      </c>
      <c r="AD3805" s="55">
        <f t="shared" si="608"/>
        <v>0</v>
      </c>
      <c r="AE3805" s="14">
        <f t="shared" si="609"/>
        <v>1</v>
      </c>
      <c r="AF3805" s="14">
        <f>PRODUCT($AE$3:$AE3805)</f>
        <v>1.549318229084294</v>
      </c>
      <c r="AG3805" s="120">
        <f>(POWER(AF3805,1/COUNTA($J$3:$J3805))-1)*360/28</f>
        <v>0.10870794921864459</v>
      </c>
    </row>
    <row r="3806" spans="20:33" x14ac:dyDescent="0.25">
      <c r="T3806" s="4">
        <f t="shared" si="610"/>
        <v>0.11244999999999999</v>
      </c>
      <c r="U3806" s="55">
        <f t="shared" si="601"/>
        <v>0</v>
      </c>
      <c r="V3806" s="55">
        <f t="shared" si="602"/>
        <v>0</v>
      </c>
      <c r="Y3806" s="55">
        <f t="shared" si="603"/>
        <v>0</v>
      </c>
      <c r="Z3806" s="55">
        <f t="shared" si="604"/>
        <v>0</v>
      </c>
      <c r="AA3806" s="55">
        <f t="shared" si="605"/>
        <v>9108916.2369551975</v>
      </c>
      <c r="AB3806" s="55">
        <f t="shared" si="606"/>
        <v>-9712254.5492930785</v>
      </c>
      <c r="AC3806" s="55">
        <f t="shared" si="607"/>
        <v>-603338.31233788095</v>
      </c>
      <c r="AD3806" s="55">
        <f t="shared" si="608"/>
        <v>0</v>
      </c>
      <c r="AE3806" s="14">
        <f t="shared" si="609"/>
        <v>1</v>
      </c>
      <c r="AF3806" s="14">
        <f>PRODUCT($AE$3:$AE3806)</f>
        <v>1.549318229084294</v>
      </c>
      <c r="AG3806" s="120">
        <f>(POWER(AF3806,1/COUNTA($J$3:$J3806))-1)*360/28</f>
        <v>0.10870794921864459</v>
      </c>
    </row>
    <row r="3807" spans="20:33" x14ac:dyDescent="0.25">
      <c r="T3807" s="4">
        <f t="shared" si="610"/>
        <v>0.11244999999999999</v>
      </c>
      <c r="U3807" s="55">
        <f t="shared" si="601"/>
        <v>0</v>
      </c>
      <c r="V3807" s="55">
        <f t="shared" si="602"/>
        <v>0</v>
      </c>
      <c r="Y3807" s="55">
        <f t="shared" si="603"/>
        <v>0</v>
      </c>
      <c r="Z3807" s="55">
        <f t="shared" si="604"/>
        <v>0</v>
      </c>
      <c r="AA3807" s="55">
        <f t="shared" si="605"/>
        <v>9108916.2369551975</v>
      </c>
      <c r="AB3807" s="55">
        <f t="shared" si="606"/>
        <v>-9712254.5492930785</v>
      </c>
      <c r="AC3807" s="55">
        <f t="shared" si="607"/>
        <v>-603338.31233788095</v>
      </c>
      <c r="AD3807" s="55">
        <f t="shared" si="608"/>
        <v>0</v>
      </c>
      <c r="AE3807" s="14">
        <f t="shared" si="609"/>
        <v>1</v>
      </c>
      <c r="AF3807" s="14">
        <f>PRODUCT($AE$3:$AE3807)</f>
        <v>1.549318229084294</v>
      </c>
      <c r="AG3807" s="120">
        <f>(POWER(AF3807,1/COUNTA($J$3:$J3807))-1)*360/28</f>
        <v>0.10870794921864459</v>
      </c>
    </row>
    <row r="3808" spans="20:33" x14ac:dyDescent="0.25">
      <c r="T3808" s="4">
        <f t="shared" si="610"/>
        <v>0.11244999999999999</v>
      </c>
      <c r="U3808" s="55">
        <f t="shared" si="601"/>
        <v>0</v>
      </c>
      <c r="V3808" s="55">
        <f t="shared" si="602"/>
        <v>0</v>
      </c>
      <c r="Y3808" s="55">
        <f t="shared" si="603"/>
        <v>0</v>
      </c>
      <c r="Z3808" s="55">
        <f t="shared" si="604"/>
        <v>0</v>
      </c>
      <c r="AA3808" s="55">
        <f t="shared" si="605"/>
        <v>9108916.2369551975</v>
      </c>
      <c r="AB3808" s="55">
        <f t="shared" si="606"/>
        <v>-9712254.5492930785</v>
      </c>
      <c r="AC3808" s="55">
        <f t="shared" si="607"/>
        <v>-603338.31233788095</v>
      </c>
      <c r="AD3808" s="55">
        <f t="shared" si="608"/>
        <v>0</v>
      </c>
      <c r="AE3808" s="14">
        <f t="shared" si="609"/>
        <v>1</v>
      </c>
      <c r="AF3808" s="14">
        <f>PRODUCT($AE$3:$AE3808)</f>
        <v>1.549318229084294</v>
      </c>
      <c r="AG3808" s="120">
        <f>(POWER(AF3808,1/COUNTA($J$3:$J3808))-1)*360/28</f>
        <v>0.10870794921864459</v>
      </c>
    </row>
    <row r="3809" spans="20:33" x14ac:dyDescent="0.25">
      <c r="T3809" s="4">
        <f t="shared" si="610"/>
        <v>0.11244999999999999</v>
      </c>
      <c r="U3809" s="55">
        <f t="shared" si="601"/>
        <v>0</v>
      </c>
      <c r="V3809" s="55">
        <f t="shared" si="602"/>
        <v>0</v>
      </c>
      <c r="Y3809" s="55">
        <f t="shared" si="603"/>
        <v>0</v>
      </c>
      <c r="Z3809" s="55">
        <f t="shared" si="604"/>
        <v>0</v>
      </c>
      <c r="AA3809" s="55">
        <f t="shared" si="605"/>
        <v>9108916.2369551975</v>
      </c>
      <c r="AB3809" s="55">
        <f t="shared" si="606"/>
        <v>-9712254.5492930785</v>
      </c>
      <c r="AC3809" s="55">
        <f t="shared" si="607"/>
        <v>-603338.31233788095</v>
      </c>
      <c r="AD3809" s="55">
        <f t="shared" si="608"/>
        <v>0</v>
      </c>
      <c r="AE3809" s="14">
        <f t="shared" si="609"/>
        <v>1</v>
      </c>
      <c r="AF3809" s="14">
        <f>PRODUCT($AE$3:$AE3809)</f>
        <v>1.549318229084294</v>
      </c>
      <c r="AG3809" s="120">
        <f>(POWER(AF3809,1/COUNTA($J$3:$J3809))-1)*360/28</f>
        <v>0.10870794921864459</v>
      </c>
    </row>
    <row r="3810" spans="20:33" x14ac:dyDescent="0.25">
      <c r="T3810" s="4">
        <f t="shared" si="610"/>
        <v>0.11244999999999999</v>
      </c>
      <c r="U3810" s="55">
        <f t="shared" ref="U3810:U3839" si="611">(-1*S3810)*T3810*Q3810/360</f>
        <v>0</v>
      </c>
      <c r="V3810" s="55">
        <f t="shared" ref="V3810:V3839" si="612">+N3810+U3810</f>
        <v>0</v>
      </c>
      <c r="Y3810" s="55">
        <f t="shared" ref="Y3810:Y3839" si="613">+P3810*X3810</f>
        <v>0</v>
      </c>
      <c r="Z3810" s="55">
        <f t="shared" ref="Z3810:Z3839" si="614">+S3810*$Z$2*$Q3810/360</f>
        <v>0</v>
      </c>
      <c r="AA3810" s="55">
        <f t="shared" ref="AA3810:AA3839" si="615">+AA3809*(1+$Z$2*$Q3810/360)+Z3810</f>
        <v>9108916.2369551975</v>
      </c>
      <c r="AB3810" s="55">
        <f t="shared" ref="AB3810:AB3839" si="616">+AB3809*(1+$W3810*$Q3810/360)+O3810</f>
        <v>-9712254.5492930785</v>
      </c>
      <c r="AC3810" s="55">
        <f t="shared" ref="AC3810:AC3839" si="617">+AA3810+AB3810</f>
        <v>-603338.31233788095</v>
      </c>
      <c r="AD3810" s="55">
        <f t="shared" ref="AD3810:AD3839" si="618">+AC3810*X3810</f>
        <v>0</v>
      </c>
      <c r="AE3810" s="14">
        <f t="shared" ref="AE3810:AE3839" si="619">+(1+W3810*Q3810/360)</f>
        <v>1</v>
      </c>
      <c r="AF3810" s="14">
        <f>PRODUCT($AE$3:$AE3810)</f>
        <v>1.549318229084294</v>
      </c>
      <c r="AG3810" s="120">
        <f>(POWER(AF3810,1/COUNTA($J$3:$J3810))-1)*360/28</f>
        <v>0.10870794921864459</v>
      </c>
    </row>
    <row r="3811" spans="20:33" x14ac:dyDescent="0.25">
      <c r="T3811" s="4">
        <f t="shared" si="610"/>
        <v>0.11244999999999999</v>
      </c>
      <c r="U3811" s="55">
        <f t="shared" si="611"/>
        <v>0</v>
      </c>
      <c r="V3811" s="55">
        <f t="shared" si="612"/>
        <v>0</v>
      </c>
      <c r="Y3811" s="55">
        <f t="shared" si="613"/>
        <v>0</v>
      </c>
      <c r="Z3811" s="55">
        <f t="shared" si="614"/>
        <v>0</v>
      </c>
      <c r="AA3811" s="55">
        <f t="shared" si="615"/>
        <v>9108916.2369551975</v>
      </c>
      <c r="AB3811" s="55">
        <f t="shared" si="616"/>
        <v>-9712254.5492930785</v>
      </c>
      <c r="AC3811" s="55">
        <f t="shared" si="617"/>
        <v>-603338.31233788095</v>
      </c>
      <c r="AD3811" s="55">
        <f t="shared" si="618"/>
        <v>0</v>
      </c>
      <c r="AE3811" s="14">
        <f t="shared" si="619"/>
        <v>1</v>
      </c>
      <c r="AF3811" s="14">
        <f>PRODUCT($AE$3:$AE3811)</f>
        <v>1.549318229084294</v>
      </c>
      <c r="AG3811" s="120">
        <f>(POWER(AF3811,1/COUNTA($J$3:$J3811))-1)*360/28</f>
        <v>0.10870794921864459</v>
      </c>
    </row>
    <row r="3812" spans="20:33" x14ac:dyDescent="0.25">
      <c r="T3812" s="4">
        <f t="shared" si="610"/>
        <v>0.11244999999999999</v>
      </c>
      <c r="U3812" s="55">
        <f t="shared" si="611"/>
        <v>0</v>
      </c>
      <c r="V3812" s="55">
        <f t="shared" si="612"/>
        <v>0</v>
      </c>
      <c r="Y3812" s="55">
        <f t="shared" si="613"/>
        <v>0</v>
      </c>
      <c r="Z3812" s="55">
        <f t="shared" si="614"/>
        <v>0</v>
      </c>
      <c r="AA3812" s="55">
        <f t="shared" si="615"/>
        <v>9108916.2369551975</v>
      </c>
      <c r="AB3812" s="55">
        <f t="shared" si="616"/>
        <v>-9712254.5492930785</v>
      </c>
      <c r="AC3812" s="55">
        <f t="shared" si="617"/>
        <v>-603338.31233788095</v>
      </c>
      <c r="AD3812" s="55">
        <f t="shared" si="618"/>
        <v>0</v>
      </c>
      <c r="AE3812" s="14">
        <f t="shared" si="619"/>
        <v>1</v>
      </c>
      <c r="AF3812" s="14">
        <f>PRODUCT($AE$3:$AE3812)</f>
        <v>1.549318229084294</v>
      </c>
      <c r="AG3812" s="120">
        <f>(POWER(AF3812,1/COUNTA($J$3:$J3812))-1)*360/28</f>
        <v>0.10870794921864459</v>
      </c>
    </row>
    <row r="3813" spans="20:33" x14ac:dyDescent="0.25">
      <c r="T3813" s="4">
        <f t="shared" si="610"/>
        <v>0.11244999999999999</v>
      </c>
      <c r="U3813" s="55">
        <f t="shared" si="611"/>
        <v>0</v>
      </c>
      <c r="V3813" s="55">
        <f t="shared" si="612"/>
        <v>0</v>
      </c>
      <c r="Y3813" s="55">
        <f t="shared" si="613"/>
        <v>0</v>
      </c>
      <c r="Z3813" s="55">
        <f t="shared" si="614"/>
        <v>0</v>
      </c>
      <c r="AA3813" s="55">
        <f t="shared" si="615"/>
        <v>9108916.2369551975</v>
      </c>
      <c r="AB3813" s="55">
        <f t="shared" si="616"/>
        <v>-9712254.5492930785</v>
      </c>
      <c r="AC3813" s="55">
        <f t="shared" si="617"/>
        <v>-603338.31233788095</v>
      </c>
      <c r="AD3813" s="55">
        <f t="shared" si="618"/>
        <v>0</v>
      </c>
      <c r="AE3813" s="14">
        <f t="shared" si="619"/>
        <v>1</v>
      </c>
      <c r="AF3813" s="14">
        <f>PRODUCT($AE$3:$AE3813)</f>
        <v>1.549318229084294</v>
      </c>
      <c r="AG3813" s="120">
        <f>(POWER(AF3813,1/COUNTA($J$3:$J3813))-1)*360/28</f>
        <v>0.10870794921864459</v>
      </c>
    </row>
    <row r="3814" spans="20:33" x14ac:dyDescent="0.25">
      <c r="T3814" s="4">
        <f t="shared" si="610"/>
        <v>0.11244999999999999</v>
      </c>
      <c r="U3814" s="55">
        <f t="shared" si="611"/>
        <v>0</v>
      </c>
      <c r="V3814" s="55">
        <f t="shared" si="612"/>
        <v>0</v>
      </c>
      <c r="Y3814" s="55">
        <f t="shared" si="613"/>
        <v>0</v>
      </c>
      <c r="Z3814" s="55">
        <f t="shared" si="614"/>
        <v>0</v>
      </c>
      <c r="AA3814" s="55">
        <f t="shared" si="615"/>
        <v>9108916.2369551975</v>
      </c>
      <c r="AB3814" s="55">
        <f t="shared" si="616"/>
        <v>-9712254.5492930785</v>
      </c>
      <c r="AC3814" s="55">
        <f t="shared" si="617"/>
        <v>-603338.31233788095</v>
      </c>
      <c r="AD3814" s="55">
        <f t="shared" si="618"/>
        <v>0</v>
      </c>
      <c r="AE3814" s="14">
        <f t="shared" si="619"/>
        <v>1</v>
      </c>
      <c r="AF3814" s="14">
        <f>PRODUCT($AE$3:$AE3814)</f>
        <v>1.549318229084294</v>
      </c>
      <c r="AG3814" s="120">
        <f>(POWER(AF3814,1/COUNTA($J$3:$J3814))-1)*360/28</f>
        <v>0.10870794921864459</v>
      </c>
    </row>
    <row r="3815" spans="20:33" x14ac:dyDescent="0.25">
      <c r="T3815" s="4">
        <f t="shared" si="610"/>
        <v>0.11244999999999999</v>
      </c>
      <c r="U3815" s="55">
        <f t="shared" si="611"/>
        <v>0</v>
      </c>
      <c r="V3815" s="55">
        <f t="shared" si="612"/>
        <v>0</v>
      </c>
      <c r="Y3815" s="55">
        <f t="shared" si="613"/>
        <v>0</v>
      </c>
      <c r="Z3815" s="55">
        <f t="shared" si="614"/>
        <v>0</v>
      </c>
      <c r="AA3815" s="55">
        <f t="shared" si="615"/>
        <v>9108916.2369551975</v>
      </c>
      <c r="AB3815" s="55">
        <f t="shared" si="616"/>
        <v>-9712254.5492930785</v>
      </c>
      <c r="AC3815" s="55">
        <f t="shared" si="617"/>
        <v>-603338.31233788095</v>
      </c>
      <c r="AD3815" s="55">
        <f t="shared" si="618"/>
        <v>0</v>
      </c>
      <c r="AE3815" s="14">
        <f t="shared" si="619"/>
        <v>1</v>
      </c>
      <c r="AF3815" s="14">
        <f>PRODUCT($AE$3:$AE3815)</f>
        <v>1.549318229084294</v>
      </c>
      <c r="AG3815" s="120">
        <f>(POWER(AF3815,1/COUNTA($J$3:$J3815))-1)*360/28</f>
        <v>0.10870794921864459</v>
      </c>
    </row>
    <row r="3816" spans="20:33" x14ac:dyDescent="0.25">
      <c r="T3816" s="4">
        <f t="shared" si="610"/>
        <v>0.11244999999999999</v>
      </c>
      <c r="U3816" s="55">
        <f t="shared" si="611"/>
        <v>0</v>
      </c>
      <c r="V3816" s="55">
        <f t="shared" si="612"/>
        <v>0</v>
      </c>
      <c r="Y3816" s="55">
        <f t="shared" si="613"/>
        <v>0</v>
      </c>
      <c r="Z3816" s="55">
        <f t="shared" si="614"/>
        <v>0</v>
      </c>
      <c r="AA3816" s="55">
        <f t="shared" si="615"/>
        <v>9108916.2369551975</v>
      </c>
      <c r="AB3816" s="55">
        <f t="shared" si="616"/>
        <v>-9712254.5492930785</v>
      </c>
      <c r="AC3816" s="55">
        <f t="shared" si="617"/>
        <v>-603338.31233788095</v>
      </c>
      <c r="AD3816" s="55">
        <f t="shared" si="618"/>
        <v>0</v>
      </c>
      <c r="AE3816" s="14">
        <f t="shared" si="619"/>
        <v>1</v>
      </c>
      <c r="AF3816" s="14">
        <f>PRODUCT($AE$3:$AE3816)</f>
        <v>1.549318229084294</v>
      </c>
      <c r="AG3816" s="120">
        <f>(POWER(AF3816,1/COUNTA($J$3:$J3816))-1)*360/28</f>
        <v>0.10870794921864459</v>
      </c>
    </row>
    <row r="3817" spans="20:33" x14ac:dyDescent="0.25">
      <c r="T3817" s="4">
        <f t="shared" si="610"/>
        <v>0.11244999999999999</v>
      </c>
      <c r="U3817" s="55">
        <f t="shared" si="611"/>
        <v>0</v>
      </c>
      <c r="V3817" s="55">
        <f t="shared" si="612"/>
        <v>0</v>
      </c>
      <c r="Y3817" s="55">
        <f t="shared" si="613"/>
        <v>0</v>
      </c>
      <c r="Z3817" s="55">
        <f t="shared" si="614"/>
        <v>0</v>
      </c>
      <c r="AA3817" s="55">
        <f t="shared" si="615"/>
        <v>9108916.2369551975</v>
      </c>
      <c r="AB3817" s="55">
        <f t="shared" si="616"/>
        <v>-9712254.5492930785</v>
      </c>
      <c r="AC3817" s="55">
        <f t="shared" si="617"/>
        <v>-603338.31233788095</v>
      </c>
      <c r="AD3817" s="55">
        <f t="shared" si="618"/>
        <v>0</v>
      </c>
      <c r="AE3817" s="14">
        <f t="shared" si="619"/>
        <v>1</v>
      </c>
      <c r="AF3817" s="14">
        <f>PRODUCT($AE$3:$AE3817)</f>
        <v>1.549318229084294</v>
      </c>
      <c r="AG3817" s="120">
        <f>(POWER(AF3817,1/COUNTA($J$3:$J3817))-1)*360/28</f>
        <v>0.10870794921864459</v>
      </c>
    </row>
    <row r="3818" spans="20:33" x14ac:dyDescent="0.25">
      <c r="T3818" s="4">
        <f t="shared" si="610"/>
        <v>0.11244999999999999</v>
      </c>
      <c r="U3818" s="55">
        <f t="shared" si="611"/>
        <v>0</v>
      </c>
      <c r="V3818" s="55">
        <f t="shared" si="612"/>
        <v>0</v>
      </c>
      <c r="Y3818" s="55">
        <f t="shared" si="613"/>
        <v>0</v>
      </c>
      <c r="Z3818" s="55">
        <f t="shared" si="614"/>
        <v>0</v>
      </c>
      <c r="AA3818" s="55">
        <f t="shared" si="615"/>
        <v>9108916.2369551975</v>
      </c>
      <c r="AB3818" s="55">
        <f t="shared" si="616"/>
        <v>-9712254.5492930785</v>
      </c>
      <c r="AC3818" s="55">
        <f t="shared" si="617"/>
        <v>-603338.31233788095</v>
      </c>
      <c r="AD3818" s="55">
        <f t="shared" si="618"/>
        <v>0</v>
      </c>
      <c r="AE3818" s="14">
        <f t="shared" si="619"/>
        <v>1</v>
      </c>
      <c r="AF3818" s="14">
        <f>PRODUCT($AE$3:$AE3818)</f>
        <v>1.549318229084294</v>
      </c>
      <c r="AG3818" s="120">
        <f>(POWER(AF3818,1/COUNTA($J$3:$J3818))-1)*360/28</f>
        <v>0.10870794921864459</v>
      </c>
    </row>
    <row r="3819" spans="20:33" x14ac:dyDescent="0.25">
      <c r="T3819" s="4">
        <f t="shared" si="610"/>
        <v>0.11244999999999999</v>
      </c>
      <c r="U3819" s="55">
        <f t="shared" si="611"/>
        <v>0</v>
      </c>
      <c r="V3819" s="55">
        <f t="shared" si="612"/>
        <v>0</v>
      </c>
      <c r="Y3819" s="55">
        <f t="shared" si="613"/>
        <v>0</v>
      </c>
      <c r="Z3819" s="55">
        <f t="shared" si="614"/>
        <v>0</v>
      </c>
      <c r="AA3819" s="55">
        <f t="shared" si="615"/>
        <v>9108916.2369551975</v>
      </c>
      <c r="AB3819" s="55">
        <f t="shared" si="616"/>
        <v>-9712254.5492930785</v>
      </c>
      <c r="AC3819" s="55">
        <f t="shared" si="617"/>
        <v>-603338.31233788095</v>
      </c>
      <c r="AD3819" s="55">
        <f t="shared" si="618"/>
        <v>0</v>
      </c>
      <c r="AE3819" s="14">
        <f t="shared" si="619"/>
        <v>1</v>
      </c>
      <c r="AF3819" s="14">
        <f>PRODUCT($AE$3:$AE3819)</f>
        <v>1.549318229084294</v>
      </c>
      <c r="AG3819" s="120">
        <f>(POWER(AF3819,1/COUNTA($J$3:$J3819))-1)*360/28</f>
        <v>0.10870794921864459</v>
      </c>
    </row>
    <row r="3820" spans="20:33" x14ac:dyDescent="0.25">
      <c r="T3820" s="4">
        <f t="shared" si="610"/>
        <v>0.11244999999999999</v>
      </c>
      <c r="U3820" s="55">
        <f t="shared" si="611"/>
        <v>0</v>
      </c>
      <c r="V3820" s="55">
        <f t="shared" si="612"/>
        <v>0</v>
      </c>
      <c r="Y3820" s="55">
        <f t="shared" si="613"/>
        <v>0</v>
      </c>
      <c r="Z3820" s="55">
        <f t="shared" si="614"/>
        <v>0</v>
      </c>
      <c r="AA3820" s="55">
        <f t="shared" si="615"/>
        <v>9108916.2369551975</v>
      </c>
      <c r="AB3820" s="55">
        <f t="shared" si="616"/>
        <v>-9712254.5492930785</v>
      </c>
      <c r="AC3820" s="55">
        <f t="shared" si="617"/>
        <v>-603338.31233788095</v>
      </c>
      <c r="AD3820" s="55">
        <f t="shared" si="618"/>
        <v>0</v>
      </c>
      <c r="AE3820" s="14">
        <f t="shared" si="619"/>
        <v>1</v>
      </c>
      <c r="AF3820" s="14">
        <f>PRODUCT($AE$3:$AE3820)</f>
        <v>1.549318229084294</v>
      </c>
      <c r="AG3820" s="120">
        <f>(POWER(AF3820,1/COUNTA($J$3:$J3820))-1)*360/28</f>
        <v>0.10870794921864459</v>
      </c>
    </row>
    <row r="3821" spans="20:33" x14ac:dyDescent="0.25">
      <c r="T3821" s="4">
        <f t="shared" si="610"/>
        <v>0.11244999999999999</v>
      </c>
      <c r="U3821" s="55">
        <f t="shared" si="611"/>
        <v>0</v>
      </c>
      <c r="V3821" s="55">
        <f t="shared" si="612"/>
        <v>0</v>
      </c>
      <c r="Y3821" s="55">
        <f t="shared" si="613"/>
        <v>0</v>
      </c>
      <c r="Z3821" s="55">
        <f t="shared" si="614"/>
        <v>0</v>
      </c>
      <c r="AA3821" s="55">
        <f t="shared" si="615"/>
        <v>9108916.2369551975</v>
      </c>
      <c r="AB3821" s="55">
        <f t="shared" si="616"/>
        <v>-9712254.5492930785</v>
      </c>
      <c r="AC3821" s="55">
        <f t="shared" si="617"/>
        <v>-603338.31233788095</v>
      </c>
      <c r="AD3821" s="55">
        <f t="shared" si="618"/>
        <v>0</v>
      </c>
      <c r="AE3821" s="14">
        <f t="shared" si="619"/>
        <v>1</v>
      </c>
      <c r="AF3821" s="14">
        <f>PRODUCT($AE$3:$AE3821)</f>
        <v>1.549318229084294</v>
      </c>
      <c r="AG3821" s="120">
        <f>(POWER(AF3821,1/COUNTA($J$3:$J3821))-1)*360/28</f>
        <v>0.10870794921864459</v>
      </c>
    </row>
    <row r="3822" spans="20:33" x14ac:dyDescent="0.25">
      <c r="T3822" s="4">
        <f t="shared" si="610"/>
        <v>0.11244999999999999</v>
      </c>
      <c r="U3822" s="55">
        <f t="shared" si="611"/>
        <v>0</v>
      </c>
      <c r="V3822" s="55">
        <f t="shared" si="612"/>
        <v>0</v>
      </c>
      <c r="Y3822" s="55">
        <f t="shared" si="613"/>
        <v>0</v>
      </c>
      <c r="Z3822" s="55">
        <f t="shared" si="614"/>
        <v>0</v>
      </c>
      <c r="AA3822" s="55">
        <f t="shared" si="615"/>
        <v>9108916.2369551975</v>
      </c>
      <c r="AB3822" s="55">
        <f t="shared" si="616"/>
        <v>-9712254.5492930785</v>
      </c>
      <c r="AC3822" s="55">
        <f t="shared" si="617"/>
        <v>-603338.31233788095</v>
      </c>
      <c r="AD3822" s="55">
        <f t="shared" si="618"/>
        <v>0</v>
      </c>
      <c r="AE3822" s="14">
        <f t="shared" si="619"/>
        <v>1</v>
      </c>
      <c r="AF3822" s="14">
        <f>PRODUCT($AE$3:$AE3822)</f>
        <v>1.549318229084294</v>
      </c>
      <c r="AG3822" s="120">
        <f>(POWER(AF3822,1/COUNTA($J$3:$J3822))-1)*360/28</f>
        <v>0.10870794921864459</v>
      </c>
    </row>
    <row r="3823" spans="20:33" x14ac:dyDescent="0.25">
      <c r="T3823" s="4">
        <f t="shared" si="610"/>
        <v>0.11244999999999999</v>
      </c>
      <c r="U3823" s="55">
        <f t="shared" si="611"/>
        <v>0</v>
      </c>
      <c r="V3823" s="55">
        <f t="shared" si="612"/>
        <v>0</v>
      </c>
      <c r="Y3823" s="55">
        <f t="shared" si="613"/>
        <v>0</v>
      </c>
      <c r="Z3823" s="55">
        <f t="shared" si="614"/>
        <v>0</v>
      </c>
      <c r="AA3823" s="55">
        <f t="shared" si="615"/>
        <v>9108916.2369551975</v>
      </c>
      <c r="AB3823" s="55">
        <f t="shared" si="616"/>
        <v>-9712254.5492930785</v>
      </c>
      <c r="AC3823" s="55">
        <f t="shared" si="617"/>
        <v>-603338.31233788095</v>
      </c>
      <c r="AD3823" s="55">
        <f t="shared" si="618"/>
        <v>0</v>
      </c>
      <c r="AE3823" s="14">
        <f t="shared" si="619"/>
        <v>1</v>
      </c>
      <c r="AF3823" s="14">
        <f>PRODUCT($AE$3:$AE3823)</f>
        <v>1.549318229084294</v>
      </c>
      <c r="AG3823" s="120">
        <f>(POWER(AF3823,1/COUNTA($J$3:$J3823))-1)*360/28</f>
        <v>0.10870794921864459</v>
      </c>
    </row>
    <row r="3824" spans="20:33" x14ac:dyDescent="0.25">
      <c r="T3824" s="4">
        <f t="shared" si="610"/>
        <v>0.11244999999999999</v>
      </c>
      <c r="U3824" s="55">
        <f t="shared" si="611"/>
        <v>0</v>
      </c>
      <c r="V3824" s="55">
        <f t="shared" si="612"/>
        <v>0</v>
      </c>
      <c r="Y3824" s="55">
        <f t="shared" si="613"/>
        <v>0</v>
      </c>
      <c r="Z3824" s="55">
        <f t="shared" si="614"/>
        <v>0</v>
      </c>
      <c r="AA3824" s="55">
        <f t="shared" si="615"/>
        <v>9108916.2369551975</v>
      </c>
      <c r="AB3824" s="55">
        <f t="shared" si="616"/>
        <v>-9712254.5492930785</v>
      </c>
      <c r="AC3824" s="55">
        <f t="shared" si="617"/>
        <v>-603338.31233788095</v>
      </c>
      <c r="AD3824" s="55">
        <f t="shared" si="618"/>
        <v>0</v>
      </c>
      <c r="AE3824" s="14">
        <f t="shared" si="619"/>
        <v>1</v>
      </c>
      <c r="AF3824" s="14">
        <f>PRODUCT($AE$3:$AE3824)</f>
        <v>1.549318229084294</v>
      </c>
      <c r="AG3824" s="120">
        <f>(POWER(AF3824,1/COUNTA($J$3:$J3824))-1)*360/28</f>
        <v>0.10870794921864459</v>
      </c>
    </row>
    <row r="3825" spans="20:33" x14ac:dyDescent="0.25">
      <c r="T3825" s="4">
        <f t="shared" si="610"/>
        <v>0.11244999999999999</v>
      </c>
      <c r="U3825" s="55">
        <f t="shared" si="611"/>
        <v>0</v>
      </c>
      <c r="V3825" s="55">
        <f t="shared" si="612"/>
        <v>0</v>
      </c>
      <c r="Y3825" s="55">
        <f t="shared" si="613"/>
        <v>0</v>
      </c>
      <c r="Z3825" s="55">
        <f t="shared" si="614"/>
        <v>0</v>
      </c>
      <c r="AA3825" s="55">
        <f t="shared" si="615"/>
        <v>9108916.2369551975</v>
      </c>
      <c r="AB3825" s="55">
        <f t="shared" si="616"/>
        <v>-9712254.5492930785</v>
      </c>
      <c r="AC3825" s="55">
        <f t="shared" si="617"/>
        <v>-603338.31233788095</v>
      </c>
      <c r="AD3825" s="55">
        <f t="shared" si="618"/>
        <v>0</v>
      </c>
      <c r="AE3825" s="14">
        <f t="shared" si="619"/>
        <v>1</v>
      </c>
      <c r="AF3825" s="14">
        <f>PRODUCT($AE$3:$AE3825)</f>
        <v>1.549318229084294</v>
      </c>
      <c r="AG3825" s="120">
        <f>(POWER(AF3825,1/COUNTA($J$3:$J3825))-1)*360/28</f>
        <v>0.10870794921864459</v>
      </c>
    </row>
    <row r="3826" spans="20:33" x14ac:dyDescent="0.25">
      <c r="T3826" s="4">
        <f t="shared" si="610"/>
        <v>0.11244999999999999</v>
      </c>
      <c r="U3826" s="55">
        <f t="shared" si="611"/>
        <v>0</v>
      </c>
      <c r="V3826" s="55">
        <f t="shared" si="612"/>
        <v>0</v>
      </c>
      <c r="Y3826" s="55">
        <f t="shared" si="613"/>
        <v>0</v>
      </c>
      <c r="Z3826" s="55">
        <f t="shared" si="614"/>
        <v>0</v>
      </c>
      <c r="AA3826" s="55">
        <f t="shared" si="615"/>
        <v>9108916.2369551975</v>
      </c>
      <c r="AB3826" s="55">
        <f t="shared" si="616"/>
        <v>-9712254.5492930785</v>
      </c>
      <c r="AC3826" s="55">
        <f t="shared" si="617"/>
        <v>-603338.31233788095</v>
      </c>
      <c r="AD3826" s="55">
        <f t="shared" si="618"/>
        <v>0</v>
      </c>
      <c r="AE3826" s="14">
        <f t="shared" si="619"/>
        <v>1</v>
      </c>
      <c r="AF3826" s="14">
        <f>PRODUCT($AE$3:$AE3826)</f>
        <v>1.549318229084294</v>
      </c>
      <c r="AG3826" s="120">
        <f>(POWER(AF3826,1/COUNTA($J$3:$J3826))-1)*360/28</f>
        <v>0.10870794921864459</v>
      </c>
    </row>
    <row r="3827" spans="20:33" x14ac:dyDescent="0.25">
      <c r="T3827" s="4">
        <f t="shared" si="610"/>
        <v>0.11244999999999999</v>
      </c>
      <c r="U3827" s="55">
        <f t="shared" si="611"/>
        <v>0</v>
      </c>
      <c r="V3827" s="55">
        <f t="shared" si="612"/>
        <v>0</v>
      </c>
      <c r="Y3827" s="55">
        <f t="shared" si="613"/>
        <v>0</v>
      </c>
      <c r="Z3827" s="55">
        <f t="shared" si="614"/>
        <v>0</v>
      </c>
      <c r="AA3827" s="55">
        <f t="shared" si="615"/>
        <v>9108916.2369551975</v>
      </c>
      <c r="AB3827" s="55">
        <f t="shared" si="616"/>
        <v>-9712254.5492930785</v>
      </c>
      <c r="AC3827" s="55">
        <f t="shared" si="617"/>
        <v>-603338.31233788095</v>
      </c>
      <c r="AD3827" s="55">
        <f t="shared" si="618"/>
        <v>0</v>
      </c>
      <c r="AE3827" s="14">
        <f t="shared" si="619"/>
        <v>1</v>
      </c>
      <c r="AF3827" s="14">
        <f>PRODUCT($AE$3:$AE3827)</f>
        <v>1.549318229084294</v>
      </c>
      <c r="AG3827" s="120">
        <f>(POWER(AF3827,1/COUNTA($J$3:$J3827))-1)*360/28</f>
        <v>0.10870794921864459</v>
      </c>
    </row>
    <row r="3828" spans="20:33" x14ac:dyDescent="0.25">
      <c r="T3828" s="4">
        <f t="shared" si="610"/>
        <v>0.11244999999999999</v>
      </c>
      <c r="U3828" s="55">
        <f t="shared" si="611"/>
        <v>0</v>
      </c>
      <c r="V3828" s="55">
        <f t="shared" si="612"/>
        <v>0</v>
      </c>
      <c r="Y3828" s="55">
        <f t="shared" si="613"/>
        <v>0</v>
      </c>
      <c r="Z3828" s="55">
        <f t="shared" si="614"/>
        <v>0</v>
      </c>
      <c r="AA3828" s="55">
        <f t="shared" si="615"/>
        <v>9108916.2369551975</v>
      </c>
      <c r="AB3828" s="55">
        <f t="shared" si="616"/>
        <v>-9712254.5492930785</v>
      </c>
      <c r="AC3828" s="55">
        <f t="shared" si="617"/>
        <v>-603338.31233788095</v>
      </c>
      <c r="AD3828" s="55">
        <f t="shared" si="618"/>
        <v>0</v>
      </c>
      <c r="AE3828" s="14">
        <f t="shared" si="619"/>
        <v>1</v>
      </c>
      <c r="AF3828" s="14">
        <f>PRODUCT($AE$3:$AE3828)</f>
        <v>1.549318229084294</v>
      </c>
      <c r="AG3828" s="120">
        <f>(POWER(AF3828,1/COUNTA($J$3:$J3828))-1)*360/28</f>
        <v>0.10870794921864459</v>
      </c>
    </row>
    <row r="3829" spans="20:33" x14ac:dyDescent="0.25">
      <c r="T3829" s="4">
        <f t="shared" si="610"/>
        <v>0.11244999999999999</v>
      </c>
      <c r="U3829" s="55">
        <f t="shared" si="611"/>
        <v>0</v>
      </c>
      <c r="V3829" s="55">
        <f t="shared" si="612"/>
        <v>0</v>
      </c>
      <c r="Y3829" s="55">
        <f t="shared" si="613"/>
        <v>0</v>
      </c>
      <c r="Z3829" s="55">
        <f t="shared" si="614"/>
        <v>0</v>
      </c>
      <c r="AA3829" s="55">
        <f t="shared" si="615"/>
        <v>9108916.2369551975</v>
      </c>
      <c r="AB3829" s="55">
        <f t="shared" si="616"/>
        <v>-9712254.5492930785</v>
      </c>
      <c r="AC3829" s="55">
        <f t="shared" si="617"/>
        <v>-603338.31233788095</v>
      </c>
      <c r="AD3829" s="55">
        <f t="shared" si="618"/>
        <v>0</v>
      </c>
      <c r="AE3829" s="14">
        <f t="shared" si="619"/>
        <v>1</v>
      </c>
      <c r="AF3829" s="14">
        <f>PRODUCT($AE$3:$AE3829)</f>
        <v>1.549318229084294</v>
      </c>
      <c r="AG3829" s="120">
        <f>(POWER(AF3829,1/COUNTA($J$3:$J3829))-1)*360/28</f>
        <v>0.10870794921864459</v>
      </c>
    </row>
    <row r="3830" spans="20:33" x14ac:dyDescent="0.25">
      <c r="T3830" s="4">
        <f t="shared" si="610"/>
        <v>0.11244999999999999</v>
      </c>
      <c r="U3830" s="55">
        <f t="shared" si="611"/>
        <v>0</v>
      </c>
      <c r="V3830" s="55">
        <f t="shared" si="612"/>
        <v>0</v>
      </c>
      <c r="Y3830" s="55">
        <f t="shared" si="613"/>
        <v>0</v>
      </c>
      <c r="Z3830" s="55">
        <f t="shared" si="614"/>
        <v>0</v>
      </c>
      <c r="AA3830" s="55">
        <f t="shared" si="615"/>
        <v>9108916.2369551975</v>
      </c>
      <c r="AB3830" s="55">
        <f t="shared" si="616"/>
        <v>-9712254.5492930785</v>
      </c>
      <c r="AC3830" s="55">
        <f t="shared" si="617"/>
        <v>-603338.31233788095</v>
      </c>
      <c r="AD3830" s="55">
        <f t="shared" si="618"/>
        <v>0</v>
      </c>
      <c r="AE3830" s="14">
        <f t="shared" si="619"/>
        <v>1</v>
      </c>
      <c r="AF3830" s="14">
        <f>PRODUCT($AE$3:$AE3830)</f>
        <v>1.549318229084294</v>
      </c>
      <c r="AG3830" s="120">
        <f>(POWER(AF3830,1/COUNTA($J$3:$J3830))-1)*360/28</f>
        <v>0.10870794921864459</v>
      </c>
    </row>
    <row r="3831" spans="20:33" x14ac:dyDescent="0.25">
      <c r="T3831" s="4">
        <f t="shared" si="610"/>
        <v>0.11244999999999999</v>
      </c>
      <c r="U3831" s="55">
        <f t="shared" si="611"/>
        <v>0</v>
      </c>
      <c r="V3831" s="55">
        <f t="shared" si="612"/>
        <v>0</v>
      </c>
      <c r="Y3831" s="55">
        <f t="shared" si="613"/>
        <v>0</v>
      </c>
      <c r="Z3831" s="55">
        <f t="shared" si="614"/>
        <v>0</v>
      </c>
      <c r="AA3831" s="55">
        <f t="shared" si="615"/>
        <v>9108916.2369551975</v>
      </c>
      <c r="AB3831" s="55">
        <f t="shared" si="616"/>
        <v>-9712254.5492930785</v>
      </c>
      <c r="AC3831" s="55">
        <f t="shared" si="617"/>
        <v>-603338.31233788095</v>
      </c>
      <c r="AD3831" s="55">
        <f t="shared" si="618"/>
        <v>0</v>
      </c>
      <c r="AE3831" s="14">
        <f t="shared" si="619"/>
        <v>1</v>
      </c>
      <c r="AF3831" s="14">
        <f>PRODUCT($AE$3:$AE3831)</f>
        <v>1.549318229084294</v>
      </c>
      <c r="AG3831" s="120">
        <f>(POWER(AF3831,1/COUNTA($J$3:$J3831))-1)*360/28</f>
        <v>0.10870794921864459</v>
      </c>
    </row>
    <row r="3832" spans="20:33" x14ac:dyDescent="0.25">
      <c r="T3832" s="4">
        <f t="shared" ref="T3832:T3839" si="620">_xlfn.IFNA(INDEX($E$6:$E$24,MATCH($K3832,$C$6:$C$24,1))/100,$D$1/100)</f>
        <v>0.11244999999999999</v>
      </c>
      <c r="U3832" s="55">
        <f t="shared" si="611"/>
        <v>0</v>
      </c>
      <c r="V3832" s="55">
        <f t="shared" si="612"/>
        <v>0</v>
      </c>
      <c r="Y3832" s="55">
        <f t="shared" si="613"/>
        <v>0</v>
      </c>
      <c r="Z3832" s="55">
        <f t="shared" si="614"/>
        <v>0</v>
      </c>
      <c r="AA3832" s="55">
        <f t="shared" si="615"/>
        <v>9108916.2369551975</v>
      </c>
      <c r="AB3832" s="55">
        <f t="shared" si="616"/>
        <v>-9712254.5492930785</v>
      </c>
      <c r="AC3832" s="55">
        <f t="shared" si="617"/>
        <v>-603338.31233788095</v>
      </c>
      <c r="AD3832" s="55">
        <f t="shared" si="618"/>
        <v>0</v>
      </c>
      <c r="AE3832" s="14">
        <f t="shared" si="619"/>
        <v>1</v>
      </c>
      <c r="AF3832" s="14">
        <f>PRODUCT($AE$3:$AE3832)</f>
        <v>1.549318229084294</v>
      </c>
      <c r="AG3832" s="120">
        <f>(POWER(AF3832,1/COUNTA($J$3:$J3832))-1)*360/28</f>
        <v>0.10870794921864459</v>
      </c>
    </row>
    <row r="3833" spans="20:33" x14ac:dyDescent="0.25">
      <c r="T3833" s="4">
        <f t="shared" si="620"/>
        <v>0.11244999999999999</v>
      </c>
      <c r="U3833" s="55">
        <f t="shared" si="611"/>
        <v>0</v>
      </c>
      <c r="V3833" s="55">
        <f t="shared" si="612"/>
        <v>0</v>
      </c>
      <c r="Y3833" s="55">
        <f t="shared" si="613"/>
        <v>0</v>
      </c>
      <c r="Z3833" s="55">
        <f t="shared" si="614"/>
        <v>0</v>
      </c>
      <c r="AA3833" s="55">
        <f t="shared" si="615"/>
        <v>9108916.2369551975</v>
      </c>
      <c r="AB3833" s="55">
        <f t="shared" si="616"/>
        <v>-9712254.5492930785</v>
      </c>
      <c r="AC3833" s="55">
        <f t="shared" si="617"/>
        <v>-603338.31233788095</v>
      </c>
      <c r="AD3833" s="55">
        <f t="shared" si="618"/>
        <v>0</v>
      </c>
      <c r="AE3833" s="14">
        <f t="shared" si="619"/>
        <v>1</v>
      </c>
      <c r="AF3833" s="14">
        <f>PRODUCT($AE$3:$AE3833)</f>
        <v>1.549318229084294</v>
      </c>
      <c r="AG3833" s="120">
        <f>(POWER(AF3833,1/COUNTA($J$3:$J3833))-1)*360/28</f>
        <v>0.10870794921864459</v>
      </c>
    </row>
    <row r="3834" spans="20:33" x14ac:dyDescent="0.25">
      <c r="T3834" s="4">
        <f t="shared" si="620"/>
        <v>0.11244999999999999</v>
      </c>
      <c r="U3834" s="55">
        <f t="shared" si="611"/>
        <v>0</v>
      </c>
      <c r="V3834" s="55">
        <f t="shared" si="612"/>
        <v>0</v>
      </c>
      <c r="Y3834" s="55">
        <f t="shared" si="613"/>
        <v>0</v>
      </c>
      <c r="Z3834" s="55">
        <f t="shared" si="614"/>
        <v>0</v>
      </c>
      <c r="AA3834" s="55">
        <f t="shared" si="615"/>
        <v>9108916.2369551975</v>
      </c>
      <c r="AB3834" s="55">
        <f t="shared" si="616"/>
        <v>-9712254.5492930785</v>
      </c>
      <c r="AC3834" s="55">
        <f t="shared" si="617"/>
        <v>-603338.31233788095</v>
      </c>
      <c r="AD3834" s="55">
        <f t="shared" si="618"/>
        <v>0</v>
      </c>
      <c r="AE3834" s="14">
        <f t="shared" si="619"/>
        <v>1</v>
      </c>
      <c r="AF3834" s="14">
        <f>PRODUCT($AE$3:$AE3834)</f>
        <v>1.549318229084294</v>
      </c>
      <c r="AG3834" s="120">
        <f>(POWER(AF3834,1/COUNTA($J$3:$J3834))-1)*360/28</f>
        <v>0.10870794921864459</v>
      </c>
    </row>
    <row r="3835" spans="20:33" x14ac:dyDescent="0.25">
      <c r="T3835" s="4">
        <f t="shared" si="620"/>
        <v>0.11244999999999999</v>
      </c>
      <c r="U3835" s="55">
        <f t="shared" si="611"/>
        <v>0</v>
      </c>
      <c r="V3835" s="55">
        <f t="shared" si="612"/>
        <v>0</v>
      </c>
      <c r="Y3835" s="55">
        <f t="shared" si="613"/>
        <v>0</v>
      </c>
      <c r="Z3835" s="55">
        <f t="shared" si="614"/>
        <v>0</v>
      </c>
      <c r="AA3835" s="55">
        <f t="shared" si="615"/>
        <v>9108916.2369551975</v>
      </c>
      <c r="AB3835" s="55">
        <f t="shared" si="616"/>
        <v>-9712254.5492930785</v>
      </c>
      <c r="AC3835" s="55">
        <f t="shared" si="617"/>
        <v>-603338.31233788095</v>
      </c>
      <c r="AD3835" s="55">
        <f t="shared" si="618"/>
        <v>0</v>
      </c>
      <c r="AE3835" s="14">
        <f t="shared" si="619"/>
        <v>1</v>
      </c>
      <c r="AF3835" s="14">
        <f>PRODUCT($AE$3:$AE3835)</f>
        <v>1.549318229084294</v>
      </c>
      <c r="AG3835" s="120">
        <f>(POWER(AF3835,1/COUNTA($J$3:$J3835))-1)*360/28</f>
        <v>0.10870794921864459</v>
      </c>
    </row>
    <row r="3836" spans="20:33" x14ac:dyDescent="0.25">
      <c r="T3836" s="4">
        <f t="shared" si="620"/>
        <v>0.11244999999999999</v>
      </c>
      <c r="U3836" s="55">
        <f t="shared" si="611"/>
        <v>0</v>
      </c>
      <c r="V3836" s="55">
        <f t="shared" si="612"/>
        <v>0</v>
      </c>
      <c r="Y3836" s="55">
        <f t="shared" si="613"/>
        <v>0</v>
      </c>
      <c r="Z3836" s="55">
        <f t="shared" si="614"/>
        <v>0</v>
      </c>
      <c r="AA3836" s="55">
        <f t="shared" si="615"/>
        <v>9108916.2369551975</v>
      </c>
      <c r="AB3836" s="55">
        <f t="shared" si="616"/>
        <v>-9712254.5492930785</v>
      </c>
      <c r="AC3836" s="55">
        <f t="shared" si="617"/>
        <v>-603338.31233788095</v>
      </c>
      <c r="AD3836" s="55">
        <f t="shared" si="618"/>
        <v>0</v>
      </c>
      <c r="AE3836" s="14">
        <f t="shared" si="619"/>
        <v>1</v>
      </c>
      <c r="AF3836" s="14">
        <f>PRODUCT($AE$3:$AE3836)</f>
        <v>1.549318229084294</v>
      </c>
      <c r="AG3836" s="120">
        <f>(POWER(AF3836,1/COUNTA($J$3:$J3836))-1)*360/28</f>
        <v>0.10870794921864459</v>
      </c>
    </row>
    <row r="3837" spans="20:33" x14ac:dyDescent="0.25">
      <c r="T3837" s="4">
        <f t="shared" si="620"/>
        <v>0.11244999999999999</v>
      </c>
      <c r="U3837" s="55">
        <f t="shared" si="611"/>
        <v>0</v>
      </c>
      <c r="V3837" s="55">
        <f t="shared" si="612"/>
        <v>0</v>
      </c>
      <c r="Y3837" s="55">
        <f t="shared" si="613"/>
        <v>0</v>
      </c>
      <c r="Z3837" s="55">
        <f t="shared" si="614"/>
        <v>0</v>
      </c>
      <c r="AA3837" s="55">
        <f t="shared" si="615"/>
        <v>9108916.2369551975</v>
      </c>
      <c r="AB3837" s="55">
        <f t="shared" si="616"/>
        <v>-9712254.5492930785</v>
      </c>
      <c r="AC3837" s="55">
        <f t="shared" si="617"/>
        <v>-603338.31233788095</v>
      </c>
      <c r="AD3837" s="55">
        <f t="shared" si="618"/>
        <v>0</v>
      </c>
      <c r="AE3837" s="14">
        <f t="shared" si="619"/>
        <v>1</v>
      </c>
      <c r="AF3837" s="14">
        <f>PRODUCT($AE$3:$AE3837)</f>
        <v>1.549318229084294</v>
      </c>
      <c r="AG3837" s="120">
        <f>(POWER(AF3837,1/COUNTA($J$3:$J3837))-1)*360/28</f>
        <v>0.10870794921864459</v>
      </c>
    </row>
    <row r="3838" spans="20:33" x14ac:dyDescent="0.25">
      <c r="T3838" s="4">
        <f t="shared" si="620"/>
        <v>0.11244999999999999</v>
      </c>
      <c r="U3838" s="55">
        <f t="shared" si="611"/>
        <v>0</v>
      </c>
      <c r="V3838" s="55">
        <f t="shared" si="612"/>
        <v>0</v>
      </c>
      <c r="Y3838" s="55">
        <f t="shared" si="613"/>
        <v>0</v>
      </c>
      <c r="Z3838" s="55">
        <f t="shared" si="614"/>
        <v>0</v>
      </c>
      <c r="AA3838" s="55">
        <f t="shared" si="615"/>
        <v>9108916.2369551975</v>
      </c>
      <c r="AB3838" s="55">
        <f t="shared" si="616"/>
        <v>-9712254.5492930785</v>
      </c>
      <c r="AC3838" s="55">
        <f t="shared" si="617"/>
        <v>-603338.31233788095</v>
      </c>
      <c r="AD3838" s="55">
        <f t="shared" si="618"/>
        <v>0</v>
      </c>
      <c r="AE3838" s="14">
        <f t="shared" si="619"/>
        <v>1</v>
      </c>
      <c r="AF3838" s="14">
        <f>PRODUCT($AE$3:$AE3838)</f>
        <v>1.549318229084294</v>
      </c>
      <c r="AG3838" s="120">
        <f>(POWER(AF3838,1/COUNTA($J$3:$J3838))-1)*360/28</f>
        <v>0.10870794921864459</v>
      </c>
    </row>
    <row r="3839" spans="20:33" x14ac:dyDescent="0.25">
      <c r="T3839" s="4">
        <f t="shared" si="620"/>
        <v>0.11244999999999999</v>
      </c>
      <c r="U3839" s="55">
        <f t="shared" si="611"/>
        <v>0</v>
      </c>
      <c r="V3839" s="55">
        <f t="shared" si="612"/>
        <v>0</v>
      </c>
      <c r="Y3839" s="55">
        <f t="shared" si="613"/>
        <v>0</v>
      </c>
      <c r="Z3839" s="55">
        <f t="shared" si="614"/>
        <v>0</v>
      </c>
      <c r="AA3839" s="55">
        <f t="shared" si="615"/>
        <v>9108916.2369551975</v>
      </c>
      <c r="AB3839" s="55">
        <f t="shared" si="616"/>
        <v>-9712254.5492930785</v>
      </c>
      <c r="AC3839" s="55">
        <f t="shared" si="617"/>
        <v>-603338.31233788095</v>
      </c>
      <c r="AD3839" s="55">
        <f t="shared" si="618"/>
        <v>0</v>
      </c>
      <c r="AE3839" s="14">
        <f t="shared" si="619"/>
        <v>1</v>
      </c>
      <c r="AF3839" s="14">
        <f>PRODUCT($AE$3:$AE3839)</f>
        <v>1.549318229084294</v>
      </c>
      <c r="AG3839" s="120">
        <f>(POWER(AF3839,1/COUNTA($J$3:$J3839))-1)*360/28</f>
        <v>0.10870794921864459</v>
      </c>
    </row>
  </sheetData>
  <mergeCells count="3">
    <mergeCell ref="B4:B5"/>
    <mergeCell ref="E4:E5"/>
    <mergeCell ref="F4:F5"/>
  </mergeCells>
  <conditionalFormatting sqref="B6:E24">
    <cfRule type="expression" dxfId="20" priority="1">
      <formula>$A6=0</formula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C9DC5-2CC4-43CC-B704-C222E4942A01}">
  <sheetPr>
    <tabColor theme="8" tint="0.79998168889431442"/>
  </sheetPr>
  <dimension ref="A1:AM417"/>
  <sheetViews>
    <sheetView zoomScale="85" zoomScaleNormal="85" workbookViewId="0">
      <pane xSplit="3" ySplit="3" topLeftCell="D55" activePane="bottomRight" state="frozen"/>
      <selection pane="topRight" activeCell="D1" sqref="D1"/>
      <selection pane="bottomLeft" activeCell="A4" sqref="A4"/>
      <selection pane="bottomRight" activeCell="K100" sqref="K100"/>
    </sheetView>
  </sheetViews>
  <sheetFormatPr defaultColWidth="15.5703125" defaultRowHeight="15" x14ac:dyDescent="0.25"/>
  <cols>
    <col min="1" max="1" width="7" style="62" bestFit="1" customWidth="1"/>
    <col min="2" max="2" width="10" style="62" bestFit="1" customWidth="1"/>
    <col min="3" max="3" width="7.5703125" style="62" bestFit="1" customWidth="1"/>
    <col min="4" max="4" width="11.28515625" style="62" bestFit="1" customWidth="1"/>
    <col min="5" max="5" width="10.85546875" style="62" bestFit="1" customWidth="1"/>
    <col min="6" max="6" width="11.140625" style="62" customWidth="1"/>
    <col min="7" max="7" width="11.5703125" style="62" customWidth="1"/>
    <col min="8" max="8" width="14.28515625" style="102" customWidth="1"/>
    <col min="9" max="9" width="9.28515625" style="62" bestFit="1" customWidth="1"/>
    <col min="10" max="10" width="15.28515625" style="63" bestFit="1" customWidth="1"/>
    <col min="11" max="11" width="14.85546875" style="63" bestFit="1" customWidth="1"/>
    <col min="12" max="12" width="16.42578125" style="62" bestFit="1" customWidth="1"/>
    <col min="13" max="13" width="11" style="62" bestFit="1" customWidth="1"/>
    <col min="14" max="14" width="11.42578125" style="62" bestFit="1" customWidth="1"/>
    <col min="15" max="15" width="11.7109375" style="62" bestFit="1" customWidth="1"/>
    <col min="16" max="16" width="14.5703125" style="62" bestFit="1" customWidth="1"/>
    <col min="17" max="17" width="10" style="62" bestFit="1" customWidth="1"/>
    <col min="18" max="18" width="2.7109375" style="71" customWidth="1"/>
    <col min="19" max="32" width="11.7109375" style="64" customWidth="1"/>
    <col min="33" max="16384" width="15.5703125" style="62"/>
  </cols>
  <sheetData>
    <row r="1" spans="1:39" x14ac:dyDescent="0.25">
      <c r="A1" s="1" t="s">
        <v>139</v>
      </c>
      <c r="B1" s="249">
        <f>+Pricer!$B$1</f>
        <v>45455</v>
      </c>
      <c r="C1" s="60"/>
      <c r="D1" s="61" t="s">
        <v>119</v>
      </c>
      <c r="E1" s="264">
        <f>+Pricer!E1</f>
        <v>18.7</v>
      </c>
      <c r="L1" s="63"/>
      <c r="N1" s="64"/>
      <c r="O1" s="66"/>
      <c r="R1" s="62"/>
    </row>
    <row r="2" spans="1:39" x14ac:dyDescent="0.25">
      <c r="B2" s="67"/>
      <c r="C2" s="67"/>
      <c r="L2" s="63"/>
      <c r="N2" s="64"/>
      <c r="O2" s="66"/>
      <c r="R2" s="62"/>
    </row>
    <row r="3" spans="1:39" x14ac:dyDescent="0.25">
      <c r="A3" s="1" t="s">
        <v>3</v>
      </c>
      <c r="B3" s="1" t="s">
        <v>142</v>
      </c>
      <c r="C3" s="1" t="s">
        <v>143</v>
      </c>
      <c r="D3" s="1" t="s">
        <v>4</v>
      </c>
      <c r="E3" s="1" t="s">
        <v>144</v>
      </c>
      <c r="F3" s="1" t="s">
        <v>145</v>
      </c>
      <c r="G3" s="1" t="s">
        <v>146</v>
      </c>
      <c r="H3" s="69" t="s">
        <v>147</v>
      </c>
      <c r="I3" s="1" t="s">
        <v>59</v>
      </c>
      <c r="J3" s="70" t="s">
        <v>148</v>
      </c>
      <c r="K3" s="70" t="s">
        <v>149</v>
      </c>
      <c r="L3" s="1" t="s">
        <v>150</v>
      </c>
      <c r="M3" s="1" t="s">
        <v>151</v>
      </c>
      <c r="N3" s="1" t="s">
        <v>152</v>
      </c>
      <c r="O3" s="1" t="s">
        <v>153</v>
      </c>
      <c r="P3" s="1" t="s">
        <v>192</v>
      </c>
      <c r="Q3" s="1" t="s">
        <v>155</v>
      </c>
      <c r="S3" s="70" t="s">
        <v>156</v>
      </c>
      <c r="T3" s="70" t="s">
        <v>157</v>
      </c>
      <c r="U3" s="70" t="s">
        <v>158</v>
      </c>
      <c r="V3" s="70" t="s">
        <v>159</v>
      </c>
      <c r="W3" s="70" t="s">
        <v>160</v>
      </c>
      <c r="X3" s="70" t="s">
        <v>161</v>
      </c>
      <c r="Y3" s="70" t="s">
        <v>162</v>
      </c>
      <c r="Z3" s="70" t="s">
        <v>163</v>
      </c>
      <c r="AA3" s="70" t="s">
        <v>164</v>
      </c>
      <c r="AB3" s="70" t="s">
        <v>165</v>
      </c>
      <c r="AC3" s="70" t="s">
        <v>166</v>
      </c>
      <c r="AD3" s="70" t="s">
        <v>167</v>
      </c>
      <c r="AE3" s="70" t="s">
        <v>168</v>
      </c>
      <c r="AF3" s="70" t="s">
        <v>169</v>
      </c>
    </row>
    <row r="4" spans="1:39" x14ac:dyDescent="0.25">
      <c r="A4" s="62">
        <v>1</v>
      </c>
      <c r="B4" s="73" t="s">
        <v>170</v>
      </c>
      <c r="C4" s="73" t="s">
        <v>170</v>
      </c>
      <c r="D4" s="88" t="s">
        <v>194</v>
      </c>
      <c r="E4" s="73">
        <v>3</v>
      </c>
      <c r="F4" s="74">
        <v>45536</v>
      </c>
      <c r="G4" s="74"/>
      <c r="H4" s="75">
        <v>791773535.78767872</v>
      </c>
      <c r="I4" s="429">
        <v>0.11243635906222177</v>
      </c>
      <c r="J4" s="77"/>
      <c r="K4" s="77">
        <v>-930.94587355408646</v>
      </c>
      <c r="L4" s="73" t="s">
        <v>171</v>
      </c>
      <c r="M4" s="78"/>
      <c r="N4" s="123" t="str">
        <f>E4&amp;"m "&amp;LEFT(D4,3)&amp;" IMM"</f>
        <v>3m sep IMM</v>
      </c>
      <c r="O4" s="73"/>
      <c r="P4" s="79"/>
      <c r="AM4" s="64"/>
    </row>
    <row r="5" spans="1:39" x14ac:dyDescent="0.25">
      <c r="A5" s="62">
        <v>2</v>
      </c>
      <c r="B5" s="73" t="s">
        <v>170</v>
      </c>
      <c r="C5" s="73" t="s">
        <v>170</v>
      </c>
      <c r="D5" s="88" t="s">
        <v>194</v>
      </c>
      <c r="E5" s="73">
        <v>6</v>
      </c>
      <c r="F5" s="74">
        <v>45536</v>
      </c>
      <c r="G5" s="74"/>
      <c r="H5" s="75">
        <v>402025697.26496983</v>
      </c>
      <c r="I5" s="429">
        <v>0.1121174258974274</v>
      </c>
      <c r="J5" s="77"/>
      <c r="K5" s="77">
        <v>-933.88421957050923</v>
      </c>
      <c r="L5" s="73" t="s">
        <v>171</v>
      </c>
      <c r="M5" s="78"/>
      <c r="N5" s="123" t="str">
        <f t="shared" ref="N5:N6" si="0">E5&amp;"m "&amp;LEFT(D5,3)&amp;" IMM"</f>
        <v>6m sep IMM</v>
      </c>
      <c r="O5" s="73"/>
      <c r="P5" s="79"/>
      <c r="AM5" s="64"/>
    </row>
    <row r="6" spans="1:39" x14ac:dyDescent="0.25">
      <c r="A6" s="62">
        <v>3</v>
      </c>
      <c r="B6" s="73" t="s">
        <v>170</v>
      </c>
      <c r="C6" s="73" t="s">
        <v>170</v>
      </c>
      <c r="D6" s="88" t="s">
        <v>194</v>
      </c>
      <c r="E6" s="73">
        <v>9</v>
      </c>
      <c r="F6" s="74">
        <v>45536</v>
      </c>
      <c r="G6" s="74"/>
      <c r="H6" s="75">
        <v>271962994.87546086</v>
      </c>
      <c r="I6" s="429">
        <v>0.11141097228865929</v>
      </c>
      <c r="J6" s="77"/>
      <c r="K6" s="77">
        <v>-936.25509147300693</v>
      </c>
      <c r="L6" s="73" t="s">
        <v>171</v>
      </c>
      <c r="M6" s="78"/>
      <c r="N6" s="123" t="str">
        <f t="shared" si="0"/>
        <v>9m sep IMM</v>
      </c>
      <c r="O6" s="73"/>
      <c r="P6" s="79"/>
      <c r="AM6" s="64"/>
    </row>
    <row r="7" spans="1:39" x14ac:dyDescent="0.25">
      <c r="A7" s="62">
        <v>4</v>
      </c>
      <c r="B7" s="73" t="s">
        <v>170</v>
      </c>
      <c r="C7" s="73" t="s">
        <v>170</v>
      </c>
      <c r="D7" s="88" t="s">
        <v>194</v>
      </c>
      <c r="E7" s="73">
        <v>13</v>
      </c>
      <c r="F7" s="74">
        <v>45536</v>
      </c>
      <c r="G7" s="74"/>
      <c r="H7" s="75">
        <v>890000000</v>
      </c>
      <c r="I7" s="429">
        <v>0.11033250752612886</v>
      </c>
      <c r="J7" s="77"/>
      <c r="K7" s="77">
        <v>-4355.7437880455509</v>
      </c>
      <c r="L7" s="73" t="s">
        <v>171</v>
      </c>
      <c r="M7" s="78"/>
      <c r="N7" s="123" t="str">
        <f>E7/13&amp;"y "&amp;LEFT(D7,3)&amp;" IMM"</f>
        <v>1y sep IMM</v>
      </c>
      <c r="O7" s="73"/>
      <c r="P7" s="79"/>
      <c r="AM7" s="64"/>
    </row>
    <row r="8" spans="1:39" x14ac:dyDescent="0.25">
      <c r="A8" s="62">
        <v>5</v>
      </c>
      <c r="B8" s="73" t="s">
        <v>170</v>
      </c>
      <c r="C8" s="73" t="s">
        <v>170</v>
      </c>
      <c r="D8" s="88" t="s">
        <v>194</v>
      </c>
      <c r="E8" s="73">
        <v>26</v>
      </c>
      <c r="F8" s="74">
        <v>45536</v>
      </c>
      <c r="G8" s="74"/>
      <c r="H8" s="75">
        <v>2264000000</v>
      </c>
      <c r="I8" s="429">
        <v>0.10634324931100694</v>
      </c>
      <c r="J8" s="77"/>
      <c r="K8" s="77">
        <v>-21096.139331390619</v>
      </c>
      <c r="L8" s="73" t="s">
        <v>171</v>
      </c>
      <c r="M8" s="78"/>
      <c r="N8" s="123" t="str">
        <f t="shared" ref="N8:N16" si="1">E8/13&amp;"y "&amp;LEFT(D8,3)&amp;" IMM"</f>
        <v>2y sep IMM</v>
      </c>
      <c r="O8" s="73"/>
      <c r="P8" s="79"/>
      <c r="AM8" s="64"/>
    </row>
    <row r="9" spans="1:39" x14ac:dyDescent="0.25">
      <c r="A9" s="62">
        <v>6</v>
      </c>
      <c r="B9" s="73" t="s">
        <v>170</v>
      </c>
      <c r="C9" s="73" t="s">
        <v>170</v>
      </c>
      <c r="D9" s="88" t="s">
        <v>194</v>
      </c>
      <c r="E9" s="73">
        <v>39</v>
      </c>
      <c r="F9" s="74">
        <v>45536</v>
      </c>
      <c r="G9" s="74"/>
      <c r="H9" s="75">
        <v>69397810.877085268</v>
      </c>
      <c r="I9" s="429">
        <v>0.10280953565041637</v>
      </c>
      <c r="J9" s="77"/>
      <c r="K9" s="77">
        <v>-923.47792515501624</v>
      </c>
      <c r="L9" s="73" t="s">
        <v>171</v>
      </c>
      <c r="M9" s="78"/>
      <c r="N9" s="123" t="str">
        <f t="shared" si="1"/>
        <v>3y sep IMM</v>
      </c>
      <c r="O9" s="73"/>
      <c r="P9" s="79"/>
      <c r="AM9" s="64"/>
    </row>
    <row r="10" spans="1:39" x14ac:dyDescent="0.25">
      <c r="A10" s="62">
        <v>7</v>
      </c>
      <c r="B10" s="73" t="s">
        <v>170</v>
      </c>
      <c r="C10" s="73" t="s">
        <v>170</v>
      </c>
      <c r="D10" s="88" t="s">
        <v>194</v>
      </c>
      <c r="E10" s="73">
        <v>52</v>
      </c>
      <c r="F10" s="74">
        <v>45536</v>
      </c>
      <c r="G10" s="74"/>
      <c r="H10" s="75">
        <v>54058593.529661551</v>
      </c>
      <c r="I10" s="429">
        <v>0.1007811466297735</v>
      </c>
      <c r="J10" s="77"/>
      <c r="K10" s="77">
        <v>-917.20787249544946</v>
      </c>
      <c r="L10" s="73" t="s">
        <v>171</v>
      </c>
      <c r="M10" s="78"/>
      <c r="N10" s="123" t="str">
        <f t="shared" si="1"/>
        <v>4y sep IMM</v>
      </c>
      <c r="O10" s="73"/>
      <c r="P10" s="79"/>
      <c r="Q10" s="79"/>
      <c r="AM10" s="64"/>
    </row>
    <row r="11" spans="1:39" x14ac:dyDescent="0.25">
      <c r="A11" s="62">
        <v>8</v>
      </c>
      <c r="B11" s="73" t="s">
        <v>170</v>
      </c>
      <c r="C11" s="73" t="s">
        <v>170</v>
      </c>
      <c r="D11" s="88" t="s">
        <v>194</v>
      </c>
      <c r="E11" s="73">
        <v>65</v>
      </c>
      <c r="F11" s="74">
        <v>45536</v>
      </c>
      <c r="G11" s="74"/>
      <c r="H11" s="75">
        <v>440000000</v>
      </c>
      <c r="I11" s="429">
        <v>9.9760050169513781E-2</v>
      </c>
      <c r="J11" s="77"/>
      <c r="K11" s="77">
        <v>-8936.1797043397328</v>
      </c>
      <c r="L11" s="73" t="s">
        <v>171</v>
      </c>
      <c r="M11" s="78"/>
      <c r="N11" s="123" t="str">
        <f t="shared" si="1"/>
        <v>5y sep IMM</v>
      </c>
      <c r="O11" s="73"/>
      <c r="P11" s="79"/>
      <c r="AM11" s="64"/>
    </row>
    <row r="12" spans="1:39" x14ac:dyDescent="0.25">
      <c r="A12" s="62">
        <v>9</v>
      </c>
      <c r="B12" s="73" t="s">
        <v>170</v>
      </c>
      <c r="C12" s="73" t="s">
        <v>170</v>
      </c>
      <c r="D12" s="88" t="s">
        <v>194</v>
      </c>
      <c r="E12" s="73">
        <v>91</v>
      </c>
      <c r="F12" s="74">
        <v>45536</v>
      </c>
      <c r="G12" s="74"/>
      <c r="H12" s="75">
        <v>34481669.787854984</v>
      </c>
      <c r="I12" s="429">
        <v>9.9068414909359734E-2</v>
      </c>
      <c r="J12" s="77"/>
      <c r="K12" s="77">
        <v>-901.42769583259474</v>
      </c>
      <c r="L12" s="73" t="s">
        <v>171</v>
      </c>
      <c r="M12" s="78"/>
      <c r="N12" s="123" t="str">
        <f t="shared" si="1"/>
        <v>7y sep IMM</v>
      </c>
      <c r="O12" s="123"/>
      <c r="P12" s="79"/>
      <c r="Q12" s="79"/>
      <c r="AM12" s="64"/>
    </row>
    <row r="13" spans="1:39" x14ac:dyDescent="0.25">
      <c r="A13" s="62">
        <v>10</v>
      </c>
      <c r="B13" s="73" t="s">
        <v>170</v>
      </c>
      <c r="C13" s="73" t="s">
        <v>170</v>
      </c>
      <c r="D13" s="88" t="s">
        <v>194</v>
      </c>
      <c r="E13" s="73">
        <v>130</v>
      </c>
      <c r="F13" s="74">
        <v>45536</v>
      </c>
      <c r="G13" s="74"/>
      <c r="H13" s="75">
        <v>200000000</v>
      </c>
      <c r="I13" s="429">
        <v>9.9194414373162787E-2</v>
      </c>
      <c r="J13" s="77"/>
      <c r="K13" s="77">
        <v>-6614.2067042848585</v>
      </c>
      <c r="L13" s="73" t="s">
        <v>171</v>
      </c>
      <c r="M13" s="78"/>
      <c r="N13" s="123" t="str">
        <f t="shared" si="1"/>
        <v>10y sep IMM</v>
      </c>
      <c r="O13" s="80">
        <f>+I13-I8</f>
        <v>-7.1488349378441562E-3</v>
      </c>
      <c r="P13" s="79">
        <f>+O13*10000</f>
        <v>-71.488349378441569</v>
      </c>
      <c r="AM13" s="64"/>
    </row>
    <row r="14" spans="1:39" x14ac:dyDescent="0.25">
      <c r="A14" s="62">
        <v>11</v>
      </c>
      <c r="B14" s="73" t="s">
        <v>170</v>
      </c>
      <c r="C14" s="73" t="s">
        <v>170</v>
      </c>
      <c r="D14" s="88" t="s">
        <v>194</v>
      </c>
      <c r="E14" s="73">
        <v>195</v>
      </c>
      <c r="F14" s="74">
        <v>45536</v>
      </c>
      <c r="G14" s="74"/>
      <c r="H14" s="75">
        <v>21487775.428978756</v>
      </c>
      <c r="I14" s="429">
        <v>9.9954087766792266E-2</v>
      </c>
      <c r="J14" s="77"/>
      <c r="K14" s="77">
        <v>-877.98364176631731</v>
      </c>
      <c r="L14" s="73" t="s">
        <v>171</v>
      </c>
      <c r="M14" s="78"/>
      <c r="N14" s="123" t="str">
        <f t="shared" si="1"/>
        <v>15y sep IMM</v>
      </c>
      <c r="O14" s="73"/>
      <c r="P14" s="79"/>
      <c r="Q14" s="79"/>
      <c r="AM14" s="64"/>
    </row>
    <row r="15" spans="1:39" x14ac:dyDescent="0.25">
      <c r="A15" s="62">
        <v>12</v>
      </c>
      <c r="B15" s="73" t="s">
        <v>170</v>
      </c>
      <c r="C15" s="73" t="s">
        <v>170</v>
      </c>
      <c r="D15" s="88" t="s">
        <v>194</v>
      </c>
      <c r="E15" s="73">
        <v>260</v>
      </c>
      <c r="F15" s="74">
        <v>45536</v>
      </c>
      <c r="G15" s="103"/>
      <c r="H15" s="75">
        <v>19097097.989723448</v>
      </c>
      <c r="I15" s="429">
        <v>9.9967596723192248E-2</v>
      </c>
      <c r="J15" s="77"/>
      <c r="K15" s="77">
        <v>-868.72891487731113</v>
      </c>
      <c r="L15" s="73" t="s">
        <v>171</v>
      </c>
      <c r="M15" s="78"/>
      <c r="N15" s="123" t="str">
        <f t="shared" si="1"/>
        <v>20y sep IMM</v>
      </c>
      <c r="O15" s="80"/>
      <c r="P15" s="93"/>
      <c r="AM15" s="64"/>
    </row>
    <row r="16" spans="1:39" x14ac:dyDescent="0.25">
      <c r="A16" s="62">
        <v>13</v>
      </c>
      <c r="B16" s="73" t="s">
        <v>170</v>
      </c>
      <c r="C16" s="73" t="s">
        <v>170</v>
      </c>
      <c r="D16" s="88" t="s">
        <v>194</v>
      </c>
      <c r="E16" s="73">
        <v>390</v>
      </c>
      <c r="F16" s="74">
        <v>45536</v>
      </c>
      <c r="G16" s="74"/>
      <c r="H16" s="75">
        <v>17033172.177129567</v>
      </c>
      <c r="I16" s="429">
        <v>9.9590027468941744E-2</v>
      </c>
      <c r="J16" s="77"/>
      <c r="K16" s="77">
        <v>-839.07623150445056</v>
      </c>
      <c r="L16" s="73" t="s">
        <v>171</v>
      </c>
      <c r="M16" s="78"/>
      <c r="N16" s="123" t="str">
        <f t="shared" si="1"/>
        <v>30y sep IMM</v>
      </c>
      <c r="O16" s="80"/>
      <c r="AM16" s="64"/>
    </row>
    <row r="17" spans="1:39" x14ac:dyDescent="0.25">
      <c r="A17" s="62">
        <v>14</v>
      </c>
      <c r="B17" s="73"/>
      <c r="C17" s="73"/>
      <c r="D17" s="73"/>
      <c r="E17" s="73"/>
      <c r="F17" s="74"/>
      <c r="G17" s="74"/>
      <c r="H17" s="75"/>
      <c r="I17" s="429"/>
      <c r="J17" s="77"/>
      <c r="K17" s="77"/>
      <c r="L17" s="73"/>
      <c r="M17" s="78"/>
      <c r="N17" s="81"/>
      <c r="O17" s="80"/>
      <c r="P17" s="93"/>
      <c r="Q17" s="124"/>
      <c r="AM17" s="64"/>
    </row>
    <row r="18" spans="1:39" x14ac:dyDescent="0.25">
      <c r="A18" s="62">
        <v>15</v>
      </c>
      <c r="B18" s="73" t="s">
        <v>170</v>
      </c>
      <c r="C18" s="73" t="s">
        <v>170</v>
      </c>
      <c r="D18" s="88" t="s">
        <v>565</v>
      </c>
      <c r="E18" s="73">
        <v>3</v>
      </c>
      <c r="F18" s="74">
        <v>45627</v>
      </c>
      <c r="G18" s="74"/>
      <c r="H18" s="75">
        <v>818714465.89296269</v>
      </c>
      <c r="I18" s="429">
        <v>0.11166777584892701</v>
      </c>
      <c r="J18" s="77"/>
      <c r="K18" s="77">
        <v>-937.27429725101626</v>
      </c>
      <c r="L18" s="73" t="s">
        <v>171</v>
      </c>
      <c r="M18" s="78"/>
      <c r="N18" s="123" t="str">
        <f>E18&amp;"m "&amp;LEFT(D18,3)&amp;" IMM"</f>
        <v>3m dec IMM</v>
      </c>
      <c r="O18" s="76"/>
      <c r="Q18" s="124"/>
    </row>
    <row r="19" spans="1:39" x14ac:dyDescent="0.25">
      <c r="A19" s="62">
        <v>16</v>
      </c>
      <c r="B19" s="73" t="s">
        <v>170</v>
      </c>
      <c r="C19" s="73" t="s">
        <v>170</v>
      </c>
      <c r="D19" s="88" t="s">
        <v>565</v>
      </c>
      <c r="E19" s="73">
        <v>6</v>
      </c>
      <c r="F19" s="74">
        <v>45627</v>
      </c>
      <c r="G19" s="74"/>
      <c r="H19" s="75">
        <v>415233029.74511284</v>
      </c>
      <c r="I19" s="429">
        <v>0.11073734097256446</v>
      </c>
      <c r="J19" s="77"/>
      <c r="K19" s="77">
        <v>-939.35006736171636</v>
      </c>
      <c r="L19" s="73" t="s">
        <v>171</v>
      </c>
      <c r="M19" s="78"/>
      <c r="N19" s="123" t="str">
        <f t="shared" ref="N19:N20" si="2">E19&amp;"m "&amp;LEFT(D19,3)&amp;" IMM"</f>
        <v>6m dec IMM</v>
      </c>
      <c r="O19" s="73"/>
      <c r="Q19" s="124"/>
    </row>
    <row r="20" spans="1:39" x14ac:dyDescent="0.25">
      <c r="A20" s="62">
        <v>17</v>
      </c>
      <c r="B20" s="73" t="s">
        <v>170</v>
      </c>
      <c r="C20" s="73" t="s">
        <v>170</v>
      </c>
      <c r="D20" s="88" t="s">
        <v>565</v>
      </c>
      <c r="E20" s="73">
        <v>9</v>
      </c>
      <c r="F20" s="74">
        <v>45627</v>
      </c>
      <c r="G20" s="74"/>
      <c r="H20" s="75">
        <v>280516877.37283349</v>
      </c>
      <c r="I20" s="429">
        <v>0.10982432491392875</v>
      </c>
      <c r="J20" s="77"/>
      <c r="K20" s="77">
        <v>-940.55654110367266</v>
      </c>
      <c r="L20" s="73" t="s">
        <v>171</v>
      </c>
      <c r="M20" s="78"/>
      <c r="N20" s="123" t="str">
        <f t="shared" si="2"/>
        <v>9m dec IMM</v>
      </c>
      <c r="O20" s="73"/>
      <c r="Q20" s="125"/>
    </row>
    <row r="21" spans="1:39" x14ac:dyDescent="0.25">
      <c r="A21" s="62">
        <v>18</v>
      </c>
      <c r="B21" s="73" t="s">
        <v>170</v>
      </c>
      <c r="C21" s="73" t="s">
        <v>170</v>
      </c>
      <c r="D21" s="88" t="s">
        <v>565</v>
      </c>
      <c r="E21" s="73">
        <v>13</v>
      </c>
      <c r="F21" s="74">
        <v>45627</v>
      </c>
      <c r="G21" s="74"/>
      <c r="H21" s="75">
        <v>950000000</v>
      </c>
      <c r="I21" s="429">
        <v>0.10859518691926665</v>
      </c>
      <c r="J21" s="77"/>
      <c r="K21" s="77">
        <v>-4527.9410125094437</v>
      </c>
      <c r="L21" s="73" t="s">
        <v>171</v>
      </c>
      <c r="M21" s="78"/>
      <c r="N21" s="123" t="str">
        <f>E21/13&amp;"y "&amp;LEFT(D21,3)&amp;" IMM"</f>
        <v>1y dec IMM</v>
      </c>
      <c r="O21" s="73"/>
    </row>
    <row r="22" spans="1:39" x14ac:dyDescent="0.25">
      <c r="A22" s="62">
        <v>19</v>
      </c>
      <c r="B22" s="73" t="s">
        <v>170</v>
      </c>
      <c r="C22" s="73" t="s">
        <v>170</v>
      </c>
      <c r="D22" s="88" t="s">
        <v>565</v>
      </c>
      <c r="E22" s="73">
        <v>26</v>
      </c>
      <c r="F22" s="74">
        <v>45627</v>
      </c>
      <c r="G22" s="74"/>
      <c r="H22" s="75">
        <v>102739690.09258626</v>
      </c>
      <c r="I22" s="429">
        <v>0.10434038391672568</v>
      </c>
      <c r="J22" s="77"/>
      <c r="K22" s="77">
        <v>-930.79746948781792</v>
      </c>
      <c r="L22" s="73" t="s">
        <v>171</v>
      </c>
      <c r="M22" s="78"/>
      <c r="N22" s="123" t="str">
        <f t="shared" ref="N22:N30" si="3">E22/13&amp;"y "&amp;LEFT(D22,3)&amp;" IMM"</f>
        <v>2y dec IMM</v>
      </c>
      <c r="O22" s="73"/>
      <c r="P22" s="68">
        <f>+I22-I8</f>
        <v>-2.0028653942812669E-3</v>
      </c>
      <c r="Q22" s="79"/>
    </row>
    <row r="23" spans="1:39" x14ac:dyDescent="0.25">
      <c r="A23" s="62">
        <v>20</v>
      </c>
      <c r="B23" s="73" t="s">
        <v>170</v>
      </c>
      <c r="C23" s="73" t="s">
        <v>170</v>
      </c>
      <c r="D23" s="88" t="s">
        <v>565</v>
      </c>
      <c r="E23" s="73">
        <v>39</v>
      </c>
      <c r="F23" s="74">
        <v>45627</v>
      </c>
      <c r="G23" s="74"/>
      <c r="H23" s="75">
        <v>71152794.458122626</v>
      </c>
      <c r="I23" s="429">
        <v>0.10117301522501815</v>
      </c>
      <c r="J23" s="77"/>
      <c r="K23" s="77">
        <v>-921.96087749270862</v>
      </c>
      <c r="L23" s="73" t="s">
        <v>171</v>
      </c>
      <c r="M23" s="78"/>
      <c r="N23" s="123" t="str">
        <f t="shared" si="3"/>
        <v>3y dec IMM</v>
      </c>
      <c r="O23" s="73"/>
    </row>
    <row r="24" spans="1:39" x14ac:dyDescent="0.25">
      <c r="A24" s="62">
        <v>21</v>
      </c>
      <c r="B24" s="73" t="s">
        <v>170</v>
      </c>
      <c r="C24" s="73" t="s">
        <v>170</v>
      </c>
      <c r="D24" s="88" t="s">
        <v>565</v>
      </c>
      <c r="E24" s="73">
        <v>52</v>
      </c>
      <c r="F24" s="74">
        <v>45627</v>
      </c>
      <c r="G24" s="74"/>
      <c r="H24" s="75">
        <v>55468124.907240905</v>
      </c>
      <c r="I24" s="429">
        <v>9.953571545552195E-2</v>
      </c>
      <c r="J24" s="77"/>
      <c r="K24" s="77">
        <v>-916.59224825364265</v>
      </c>
      <c r="L24" s="73" t="s">
        <v>171</v>
      </c>
      <c r="M24" s="78"/>
      <c r="N24" s="123" t="str">
        <f t="shared" si="3"/>
        <v>4y dec IMM</v>
      </c>
      <c r="O24" s="73"/>
    </row>
    <row r="25" spans="1:39" x14ac:dyDescent="0.25">
      <c r="A25" s="62">
        <v>22</v>
      </c>
      <c r="B25" s="73" t="s">
        <v>170</v>
      </c>
      <c r="C25" s="73" t="s">
        <v>170</v>
      </c>
      <c r="D25" s="88" t="s">
        <v>565</v>
      </c>
      <c r="E25" s="73">
        <v>65</v>
      </c>
      <c r="F25" s="74">
        <v>45627</v>
      </c>
      <c r="G25" s="74"/>
      <c r="H25" s="75">
        <v>46045844.143917888</v>
      </c>
      <c r="I25" s="429">
        <v>9.8779723316363754E-2</v>
      </c>
      <c r="J25" s="77"/>
      <c r="K25" s="77">
        <v>-911.26678797628279</v>
      </c>
      <c r="L25" s="73" t="s">
        <v>171</v>
      </c>
      <c r="M25" s="78"/>
      <c r="N25" s="123" t="str">
        <f t="shared" si="3"/>
        <v>5y dec IMM</v>
      </c>
      <c r="O25" s="73"/>
    </row>
    <row r="26" spans="1:39" x14ac:dyDescent="0.25">
      <c r="A26" s="62">
        <v>23</v>
      </c>
      <c r="B26" s="73" t="s">
        <v>170</v>
      </c>
      <c r="C26" s="73" t="s">
        <v>170</v>
      </c>
      <c r="D26" s="88" t="s">
        <v>565</v>
      </c>
      <c r="E26" s="73">
        <v>91</v>
      </c>
      <c r="F26" s="74">
        <v>45627</v>
      </c>
      <c r="G26" s="74"/>
      <c r="H26" s="75">
        <v>35393155.398137897</v>
      </c>
      <c r="I26" s="429">
        <v>9.8376981355038501E-2</v>
      </c>
      <c r="J26" s="77"/>
      <c r="K26" s="77">
        <v>-901.26835049834676</v>
      </c>
      <c r="L26" s="73" t="s">
        <v>171</v>
      </c>
      <c r="M26" s="78"/>
      <c r="N26" s="123" t="str">
        <f t="shared" si="3"/>
        <v>7y dec IMM</v>
      </c>
      <c r="O26" s="73"/>
    </row>
    <row r="27" spans="1:39" x14ac:dyDescent="0.25">
      <c r="A27" s="62">
        <v>24</v>
      </c>
      <c r="B27" s="73" t="s">
        <v>170</v>
      </c>
      <c r="C27" s="73" t="s">
        <v>170</v>
      </c>
      <c r="D27" s="88" t="s">
        <v>565</v>
      </c>
      <c r="E27" s="73">
        <v>130</v>
      </c>
      <c r="F27" s="74">
        <v>45627</v>
      </c>
      <c r="G27" s="74"/>
      <c r="H27" s="75">
        <v>27661187.344798047</v>
      </c>
      <c r="I27" s="429">
        <v>9.8717503503634008E-2</v>
      </c>
      <c r="J27" s="77"/>
      <c r="K27" s="77">
        <v>-890.99811910853668</v>
      </c>
      <c r="L27" s="73" t="s">
        <v>171</v>
      </c>
      <c r="M27" s="78"/>
      <c r="N27" s="123" t="str">
        <f t="shared" si="3"/>
        <v>10y dec IMM</v>
      </c>
      <c r="O27" s="73"/>
    </row>
    <row r="28" spans="1:39" x14ac:dyDescent="0.25">
      <c r="A28" s="62">
        <v>25</v>
      </c>
      <c r="B28" s="73" t="s">
        <v>170</v>
      </c>
      <c r="C28" s="73" t="s">
        <v>170</v>
      </c>
      <c r="D28" s="88" t="s">
        <v>565</v>
      </c>
      <c r="E28" s="73">
        <v>195</v>
      </c>
      <c r="F28" s="74">
        <v>45627</v>
      </c>
      <c r="G28" s="74"/>
      <c r="H28" s="75">
        <v>22084975.145571895</v>
      </c>
      <c r="I28" s="429">
        <v>9.9574085836372617E-2</v>
      </c>
      <c r="J28" s="77"/>
      <c r="K28" s="77">
        <v>-878.57903133491402</v>
      </c>
      <c r="L28" s="73" t="s">
        <v>171</v>
      </c>
      <c r="M28" s="78"/>
      <c r="N28" s="123" t="str">
        <f t="shared" si="3"/>
        <v>15y dec IMM</v>
      </c>
      <c r="O28" s="73"/>
    </row>
    <row r="29" spans="1:39" x14ac:dyDescent="0.25">
      <c r="A29" s="62">
        <v>26</v>
      </c>
      <c r="B29" s="73" t="s">
        <v>170</v>
      </c>
      <c r="C29" s="73" t="s">
        <v>170</v>
      </c>
      <c r="D29" s="88" t="s">
        <v>565</v>
      </c>
      <c r="E29" s="73">
        <v>260</v>
      </c>
      <c r="F29" s="74">
        <v>45627</v>
      </c>
      <c r="G29" s="74"/>
      <c r="H29" s="75">
        <v>19640019.353668816</v>
      </c>
      <c r="I29" s="429">
        <v>9.9601357064335178E-2</v>
      </c>
      <c r="J29" s="77"/>
      <c r="K29" s="77">
        <v>-869.40672650164561</v>
      </c>
      <c r="L29" s="73" t="s">
        <v>171</v>
      </c>
      <c r="M29" s="78"/>
      <c r="N29" s="123" t="str">
        <f t="shared" si="3"/>
        <v>20y dec IMM</v>
      </c>
      <c r="O29" s="73"/>
    </row>
    <row r="30" spans="1:39" x14ac:dyDescent="0.25">
      <c r="A30" s="62">
        <v>27</v>
      </c>
      <c r="B30" s="73" t="s">
        <v>170</v>
      </c>
      <c r="C30" s="73" t="s">
        <v>170</v>
      </c>
      <c r="D30" s="88" t="s">
        <v>565</v>
      </c>
      <c r="E30" s="73">
        <v>390</v>
      </c>
      <c r="F30" s="74">
        <v>45627</v>
      </c>
      <c r="G30" s="74"/>
      <c r="H30" s="75">
        <v>17522841.40218902</v>
      </c>
      <c r="I30" s="429">
        <v>9.9245570423935087E-2</v>
      </c>
      <c r="J30" s="77"/>
      <c r="K30" s="77">
        <v>-839.03394495058205</v>
      </c>
      <c r="L30" s="73" t="s">
        <v>171</v>
      </c>
      <c r="M30" s="78"/>
      <c r="N30" s="123" t="str">
        <f t="shared" si="3"/>
        <v>30y dec IMM</v>
      </c>
      <c r="O30" s="73"/>
      <c r="P30" s="79"/>
    </row>
    <row r="31" spans="1:39" x14ac:dyDescent="0.25">
      <c r="A31" s="62">
        <v>28</v>
      </c>
      <c r="B31" s="73"/>
      <c r="C31" s="73"/>
      <c r="D31" s="73"/>
      <c r="E31" s="73"/>
      <c r="F31" s="74"/>
      <c r="G31" s="74"/>
      <c r="H31" s="75"/>
      <c r="I31" s="429"/>
      <c r="J31" s="77"/>
      <c r="K31" s="77"/>
      <c r="L31" s="73"/>
      <c r="M31" s="78"/>
      <c r="N31" s="73"/>
      <c r="O31" s="73"/>
      <c r="P31" s="94"/>
    </row>
    <row r="32" spans="1:39" x14ac:dyDescent="0.25">
      <c r="A32" s="62">
        <v>29</v>
      </c>
      <c r="B32" s="73" t="s">
        <v>170</v>
      </c>
      <c r="C32" s="73" t="s">
        <v>170</v>
      </c>
      <c r="D32" s="88" t="s">
        <v>963</v>
      </c>
      <c r="E32" s="73">
        <v>3</v>
      </c>
      <c r="F32" s="74">
        <v>45717</v>
      </c>
      <c r="G32" s="74"/>
      <c r="H32" s="75">
        <v>844458591.29960489</v>
      </c>
      <c r="I32" s="429">
        <v>0.10962468640603093</v>
      </c>
      <c r="J32" s="77"/>
      <c r="K32" s="77">
        <v>-941.74042903862551</v>
      </c>
      <c r="L32" s="73" t="s">
        <v>171</v>
      </c>
      <c r="M32" s="78"/>
      <c r="N32" s="123" t="str">
        <f>E32&amp;"m "&amp;LEFT(D32,3)&amp;" IMM"</f>
        <v>3m mar IMM</v>
      </c>
      <c r="O32" s="73"/>
      <c r="P32" s="95"/>
    </row>
    <row r="33" spans="1:16" x14ac:dyDescent="0.25">
      <c r="A33" s="62">
        <v>30</v>
      </c>
      <c r="B33" s="73" t="s">
        <v>170</v>
      </c>
      <c r="C33" s="73" t="s">
        <v>170</v>
      </c>
      <c r="D33" s="88" t="s">
        <v>963</v>
      </c>
      <c r="E33" s="73">
        <v>6</v>
      </c>
      <c r="F33" s="74">
        <v>45717</v>
      </c>
      <c r="G33" s="74"/>
      <c r="H33" s="75">
        <v>427638322.16917276</v>
      </c>
      <c r="I33" s="429">
        <v>0.10871224004320655</v>
      </c>
      <c r="J33" s="77"/>
      <c r="K33" s="77">
        <v>-942.31302772357913</v>
      </c>
      <c r="L33" s="73" t="s">
        <v>171</v>
      </c>
      <c r="M33" s="78"/>
      <c r="N33" s="123" t="str">
        <f t="shared" ref="N33:N34" si="4">E33&amp;"m "&amp;LEFT(D33,3)&amp;" IMM"</f>
        <v>6m mar IMM</v>
      </c>
      <c r="O33" s="73"/>
      <c r="P33" s="96"/>
    </row>
    <row r="34" spans="1:16" x14ac:dyDescent="0.25">
      <c r="A34" s="62">
        <v>31</v>
      </c>
      <c r="B34" s="73" t="s">
        <v>170</v>
      </c>
      <c r="C34" s="73" t="s">
        <v>170</v>
      </c>
      <c r="D34" s="88" t="s">
        <v>963</v>
      </c>
      <c r="E34" s="73">
        <v>9</v>
      </c>
      <c r="F34" s="74">
        <v>45717</v>
      </c>
      <c r="G34" s="74"/>
      <c r="H34" s="75">
        <v>288510714.96907002</v>
      </c>
      <c r="I34" s="429">
        <v>0.10778124741201806</v>
      </c>
      <c r="J34" s="77"/>
      <c r="K34" s="77">
        <v>-941.9871610080794</v>
      </c>
      <c r="L34" s="73" t="s">
        <v>171</v>
      </c>
      <c r="M34" s="78"/>
      <c r="N34" s="123" t="str">
        <f t="shared" si="4"/>
        <v>9m mar IMM</v>
      </c>
      <c r="O34" s="73"/>
      <c r="P34" s="97"/>
    </row>
    <row r="35" spans="1:16" x14ac:dyDescent="0.25">
      <c r="A35" s="62">
        <v>32</v>
      </c>
      <c r="B35" s="73" t="s">
        <v>170</v>
      </c>
      <c r="C35" s="73" t="s">
        <v>170</v>
      </c>
      <c r="D35" s="88" t="s">
        <v>963</v>
      </c>
      <c r="E35" s="73">
        <v>13</v>
      </c>
      <c r="F35" s="74">
        <v>45717</v>
      </c>
      <c r="G35" s="74"/>
      <c r="H35" s="75">
        <v>1050000000</v>
      </c>
      <c r="I35" s="429">
        <v>0.10648615886583551</v>
      </c>
      <c r="J35" s="77"/>
      <c r="K35" s="77">
        <v>-4871.724173618215</v>
      </c>
      <c r="L35" s="73" t="s">
        <v>171</v>
      </c>
      <c r="M35" s="78"/>
      <c r="N35" s="123" t="str">
        <f>E35/13&amp;"y "&amp;LEFT(D35,3)&amp;" IMM"</f>
        <v>1y mar IMM</v>
      </c>
      <c r="O35" s="73"/>
    </row>
    <row r="36" spans="1:16" x14ac:dyDescent="0.25">
      <c r="A36" s="62">
        <v>33</v>
      </c>
      <c r="B36" s="73" t="s">
        <v>170</v>
      </c>
      <c r="C36" s="73" t="s">
        <v>170</v>
      </c>
      <c r="D36" s="88" t="s">
        <v>963</v>
      </c>
      <c r="E36" s="73">
        <v>26</v>
      </c>
      <c r="F36" s="74">
        <v>45717</v>
      </c>
      <c r="G36" s="74"/>
      <c r="H36" s="75">
        <v>105403672.54360509</v>
      </c>
      <c r="I36" s="429">
        <v>0.10222529654884022</v>
      </c>
      <c r="J36" s="77"/>
      <c r="K36" s="77">
        <v>-928.98824050115854</v>
      </c>
      <c r="L36" s="73" t="s">
        <v>171</v>
      </c>
      <c r="M36" s="78"/>
      <c r="N36" s="123" t="str">
        <f t="shared" ref="N36:N44" si="5">E36/13&amp;"y "&amp;LEFT(D36,3)&amp;" IMM"</f>
        <v>2y mar IMM</v>
      </c>
      <c r="O36" s="73"/>
    </row>
    <row r="37" spans="1:16" x14ac:dyDescent="0.25">
      <c r="A37" s="62">
        <v>34</v>
      </c>
      <c r="B37" s="73" t="s">
        <v>170</v>
      </c>
      <c r="C37" s="73" t="s">
        <v>170</v>
      </c>
      <c r="D37" s="88" t="s">
        <v>963</v>
      </c>
      <c r="E37" s="73">
        <v>39</v>
      </c>
      <c r="F37" s="74">
        <v>45717</v>
      </c>
      <c r="G37" s="74"/>
      <c r="H37" s="75">
        <v>73100847.732654363</v>
      </c>
      <c r="I37" s="429">
        <v>9.9578032756178048E-2</v>
      </c>
      <c r="J37" s="77"/>
      <c r="K37" s="77">
        <v>-922.01813341005072</v>
      </c>
      <c r="L37" s="73" t="s">
        <v>171</v>
      </c>
      <c r="M37" s="78"/>
      <c r="N37" s="123" t="str">
        <f t="shared" si="5"/>
        <v>3y mar IMM</v>
      </c>
      <c r="O37" s="73"/>
    </row>
    <row r="38" spans="1:16" x14ac:dyDescent="0.25">
      <c r="A38" s="62">
        <v>35</v>
      </c>
      <c r="B38" s="73" t="s">
        <v>170</v>
      </c>
      <c r="C38" s="73" t="s">
        <v>170</v>
      </c>
      <c r="D38" s="88" t="s">
        <v>963</v>
      </c>
      <c r="E38" s="73">
        <v>52</v>
      </c>
      <c r="F38" s="74">
        <v>45717</v>
      </c>
      <c r="G38" s="74"/>
      <c r="H38" s="75">
        <v>56933463.186005175</v>
      </c>
      <c r="I38" s="429">
        <v>9.8344808652626736E-2</v>
      </c>
      <c r="J38" s="77"/>
      <c r="K38" s="77">
        <v>-916.00868297090381</v>
      </c>
      <c r="L38" s="73" t="s">
        <v>171</v>
      </c>
      <c r="M38" s="78"/>
      <c r="N38" s="123" t="str">
        <f t="shared" si="5"/>
        <v>4y mar IMM</v>
      </c>
      <c r="O38" s="73"/>
    </row>
    <row r="39" spans="1:16" x14ac:dyDescent="0.25">
      <c r="A39" s="62">
        <v>36</v>
      </c>
      <c r="B39" s="73" t="s">
        <v>170</v>
      </c>
      <c r="C39" s="73" t="s">
        <v>170</v>
      </c>
      <c r="D39" s="88" t="s">
        <v>963</v>
      </c>
      <c r="E39" s="73">
        <v>65</v>
      </c>
      <c r="F39" s="74">
        <v>45717</v>
      </c>
      <c r="G39" s="74"/>
      <c r="H39" s="75">
        <v>47262171.119370647</v>
      </c>
      <c r="I39" s="429">
        <v>9.7848392519363434E-2</v>
      </c>
      <c r="J39" s="77"/>
      <c r="K39" s="77">
        <v>-910.44930247895468</v>
      </c>
      <c r="L39" s="73" t="s">
        <v>171</v>
      </c>
      <c r="M39" s="78"/>
      <c r="N39" s="123" t="str">
        <f t="shared" si="5"/>
        <v>5y mar IMM</v>
      </c>
      <c r="O39" s="73"/>
    </row>
    <row r="40" spans="1:16" x14ac:dyDescent="0.25">
      <c r="A40" s="62">
        <v>37</v>
      </c>
      <c r="B40" s="73" t="s">
        <v>170</v>
      </c>
      <c r="C40" s="73" t="s">
        <v>170</v>
      </c>
      <c r="D40" s="88" t="s">
        <v>963</v>
      </c>
      <c r="E40" s="73">
        <v>91</v>
      </c>
      <c r="F40" s="74">
        <v>45717</v>
      </c>
      <c r="G40" s="74"/>
      <c r="H40" s="75">
        <v>36335890.177393936</v>
      </c>
      <c r="I40" s="429">
        <v>9.771984100243887E-2</v>
      </c>
      <c r="J40" s="77"/>
      <c r="K40" s="77">
        <v>-901.16548604942943</v>
      </c>
      <c r="L40" s="73" t="s">
        <v>171</v>
      </c>
      <c r="M40" s="78"/>
      <c r="N40" s="123" t="str">
        <f t="shared" si="5"/>
        <v>7y mar IMM</v>
      </c>
      <c r="O40" s="73"/>
    </row>
    <row r="41" spans="1:16" x14ac:dyDescent="0.25">
      <c r="A41" s="62">
        <v>38</v>
      </c>
      <c r="B41" s="73" t="s">
        <v>170</v>
      </c>
      <c r="C41" s="73" t="s">
        <v>170</v>
      </c>
      <c r="D41" s="88" t="s">
        <v>963</v>
      </c>
      <c r="E41" s="73">
        <v>130</v>
      </c>
      <c r="F41" s="74">
        <v>45717</v>
      </c>
      <c r="G41" s="74"/>
      <c r="H41" s="75">
        <v>28410544.011727527</v>
      </c>
      <c r="I41" s="429">
        <v>9.8268205131496256E-2</v>
      </c>
      <c r="J41" s="77"/>
      <c r="K41" s="77">
        <v>-891.27486137559924</v>
      </c>
      <c r="L41" s="73" t="s">
        <v>171</v>
      </c>
      <c r="M41" s="78"/>
      <c r="N41" s="123" t="str">
        <f t="shared" si="5"/>
        <v>10y mar IMM</v>
      </c>
      <c r="O41" s="73"/>
    </row>
    <row r="42" spans="1:16" x14ac:dyDescent="0.25">
      <c r="A42" s="62">
        <v>39</v>
      </c>
      <c r="B42" s="73" t="s">
        <v>170</v>
      </c>
      <c r="C42" s="73" t="s">
        <v>170</v>
      </c>
      <c r="D42" s="88" t="s">
        <v>963</v>
      </c>
      <c r="E42" s="73">
        <v>195</v>
      </c>
      <c r="F42" s="74">
        <v>45717</v>
      </c>
      <c r="G42" s="74"/>
      <c r="H42" s="75">
        <v>22700469.4749205</v>
      </c>
      <c r="I42" s="429">
        <v>9.9210426688835493E-2</v>
      </c>
      <c r="J42" s="77"/>
      <c r="K42" s="77">
        <v>-879.21794391153435</v>
      </c>
      <c r="L42" s="73" t="s">
        <v>171</v>
      </c>
      <c r="M42" s="78"/>
      <c r="N42" s="123" t="str">
        <f t="shared" si="5"/>
        <v>15y mar IMM</v>
      </c>
      <c r="O42" s="73"/>
    </row>
    <row r="43" spans="1:16" x14ac:dyDescent="0.25">
      <c r="A43" s="62">
        <v>40</v>
      </c>
      <c r="B43" s="73" t="s">
        <v>170</v>
      </c>
      <c r="C43" s="73" t="s">
        <v>170</v>
      </c>
      <c r="D43" s="88" t="s">
        <v>963</v>
      </c>
      <c r="E43" s="73">
        <v>260</v>
      </c>
      <c r="F43" s="74">
        <v>45717</v>
      </c>
      <c r="G43" s="74"/>
      <c r="H43" s="75">
        <v>20199398.084129982</v>
      </c>
      <c r="I43" s="429">
        <v>9.9249952042778672E-2</v>
      </c>
      <c r="J43" s="77"/>
      <c r="K43" s="77">
        <v>-870.08772351808614</v>
      </c>
      <c r="L43" s="73" t="s">
        <v>171</v>
      </c>
      <c r="M43" s="78"/>
      <c r="N43" s="123" t="str">
        <f t="shared" si="5"/>
        <v>20y mar IMM</v>
      </c>
    </row>
    <row r="44" spans="1:16" x14ac:dyDescent="0.25">
      <c r="A44" s="62">
        <v>41</v>
      </c>
      <c r="B44" s="73" t="s">
        <v>170</v>
      </c>
      <c r="C44" s="73" t="s">
        <v>170</v>
      </c>
      <c r="D44" s="88" t="s">
        <v>963</v>
      </c>
      <c r="E44" s="73">
        <v>390</v>
      </c>
      <c r="F44" s="74">
        <v>45717</v>
      </c>
      <c r="G44" s="74"/>
      <c r="H44" s="75">
        <v>18026776.912292648</v>
      </c>
      <c r="I44" s="429">
        <v>9.8914920434420017E-2</v>
      </c>
      <c r="J44" s="77"/>
      <c r="K44" s="77">
        <v>-838.97078950303023</v>
      </c>
      <c r="L44" s="73" t="s">
        <v>171</v>
      </c>
      <c r="M44" s="78"/>
      <c r="N44" s="123" t="str">
        <f t="shared" si="5"/>
        <v>30y mar IMM</v>
      </c>
    </row>
    <row r="45" spans="1:16" x14ac:dyDescent="0.25">
      <c r="A45" s="62">
        <v>42</v>
      </c>
      <c r="B45" s="73"/>
      <c r="C45" s="73"/>
      <c r="D45" s="73"/>
      <c r="E45" s="73"/>
      <c r="F45" s="74"/>
      <c r="G45" s="74"/>
      <c r="H45" s="75"/>
      <c r="I45" s="429"/>
      <c r="J45" s="77"/>
      <c r="K45" s="77"/>
      <c r="L45" s="73"/>
      <c r="M45" s="78"/>
      <c r="N45" s="73"/>
    </row>
    <row r="46" spans="1:16" x14ac:dyDescent="0.25">
      <c r="A46" s="62">
        <v>43</v>
      </c>
      <c r="B46" s="73" t="s">
        <v>170</v>
      </c>
      <c r="C46" s="73" t="s">
        <v>170</v>
      </c>
      <c r="D46" s="88" t="s">
        <v>964</v>
      </c>
      <c r="E46" s="73">
        <v>3</v>
      </c>
      <c r="F46" s="74">
        <v>45809</v>
      </c>
      <c r="G46" s="74"/>
      <c r="H46" s="75">
        <v>868183205.8482188</v>
      </c>
      <c r="I46" s="429">
        <v>0.10762313144841172</v>
      </c>
      <c r="J46" s="77"/>
      <c r="K46" s="77">
        <v>-942.73464162484129</v>
      </c>
      <c r="L46" s="73" t="s">
        <v>171</v>
      </c>
      <c r="M46" s="78"/>
      <c r="N46" s="123" t="str">
        <f>E46&amp;"m "&amp;LEFT(D46,3)&amp;" IMM"</f>
        <v>3m jun IMM</v>
      </c>
    </row>
    <row r="47" spans="1:16" x14ac:dyDescent="0.25">
      <c r="A47" s="62">
        <v>44</v>
      </c>
      <c r="B47" s="73" t="s">
        <v>170</v>
      </c>
      <c r="C47" s="73" t="s">
        <v>170</v>
      </c>
      <c r="D47" s="88" t="s">
        <v>964</v>
      </c>
      <c r="E47" s="73">
        <v>6</v>
      </c>
      <c r="F47" s="74">
        <v>45809</v>
      </c>
      <c r="G47" s="74"/>
      <c r="H47" s="75">
        <v>439316620.81487596</v>
      </c>
      <c r="I47" s="429">
        <v>0.1066653420161332</v>
      </c>
      <c r="J47" s="77"/>
      <c r="K47" s="77">
        <v>-942.07951263706923</v>
      </c>
      <c r="L47" s="73" t="s">
        <v>171</v>
      </c>
      <c r="M47" s="78"/>
      <c r="N47" s="123" t="str">
        <f t="shared" ref="N47:N48" si="6">E47&amp;"m "&amp;LEFT(D47,3)&amp;" IMM"</f>
        <v>6m jun IMM</v>
      </c>
    </row>
    <row r="48" spans="1:16" x14ac:dyDescent="0.25">
      <c r="A48" s="62">
        <v>45</v>
      </c>
      <c r="B48" s="73" t="s">
        <v>170</v>
      </c>
      <c r="C48" s="73" t="s">
        <v>170</v>
      </c>
      <c r="D48" s="88" t="s">
        <v>964</v>
      </c>
      <c r="E48" s="73">
        <v>9</v>
      </c>
      <c r="F48" s="74">
        <v>45809</v>
      </c>
      <c r="G48" s="74"/>
      <c r="H48" s="75">
        <v>296110806.88321501</v>
      </c>
      <c r="I48" s="429">
        <v>0.10566756750574319</v>
      </c>
      <c r="J48" s="77"/>
      <c r="K48" s="77">
        <v>-940.50538607493604</v>
      </c>
      <c r="L48" s="73" t="s">
        <v>171</v>
      </c>
      <c r="M48" s="78"/>
      <c r="N48" s="123" t="str">
        <f t="shared" si="6"/>
        <v>9m jun IMM</v>
      </c>
    </row>
    <row r="49" spans="1:14" x14ac:dyDescent="0.25">
      <c r="A49" s="62">
        <v>46</v>
      </c>
      <c r="B49" s="73" t="s">
        <v>170</v>
      </c>
      <c r="C49" s="73" t="s">
        <v>170</v>
      </c>
      <c r="D49" s="88" t="s">
        <v>964</v>
      </c>
      <c r="E49" s="73">
        <v>13</v>
      </c>
      <c r="F49" s="74">
        <v>45809</v>
      </c>
      <c r="G49" s="74"/>
      <c r="H49" s="75">
        <v>207751279.6086525</v>
      </c>
      <c r="I49" s="429">
        <v>0.10427602259219505</v>
      </c>
      <c r="J49" s="77"/>
      <c r="K49" s="77">
        <v>-937.3348271273195</v>
      </c>
      <c r="L49" s="73" t="s">
        <v>171</v>
      </c>
      <c r="M49" s="78"/>
      <c r="N49" s="123" t="str">
        <f>E49/13&amp;"y "&amp;LEFT(D49,3)&amp;" IMM"</f>
        <v>1y jun IMM</v>
      </c>
    </row>
    <row r="50" spans="1:14" x14ac:dyDescent="0.25">
      <c r="A50" s="62">
        <v>47</v>
      </c>
      <c r="B50" s="73" t="s">
        <v>170</v>
      </c>
      <c r="C50" s="73" t="s">
        <v>170</v>
      </c>
      <c r="D50" s="88" t="s">
        <v>964</v>
      </c>
      <c r="E50" s="73">
        <v>26</v>
      </c>
      <c r="F50" s="74">
        <v>45809</v>
      </c>
      <c r="G50" s="74"/>
      <c r="H50" s="75">
        <v>108225233.17360443</v>
      </c>
      <c r="I50" s="429">
        <v>0.10024093736943959</v>
      </c>
      <c r="J50" s="77"/>
      <c r="K50" s="77">
        <v>-927.43311749859947</v>
      </c>
      <c r="L50" s="73" t="s">
        <v>171</v>
      </c>
      <c r="M50" s="78"/>
      <c r="N50" s="123" t="str">
        <f t="shared" ref="N50:N58" si="7">E50/13&amp;"y "&amp;LEFT(D50,3)&amp;" IMM"</f>
        <v>2y jun IMM</v>
      </c>
    </row>
    <row r="51" spans="1:14" x14ac:dyDescent="0.25">
      <c r="A51" s="62">
        <v>48</v>
      </c>
      <c r="B51" s="73" t="s">
        <v>170</v>
      </c>
      <c r="C51" s="73" t="s">
        <v>170</v>
      </c>
      <c r="D51" s="88" t="s">
        <v>964</v>
      </c>
      <c r="E51" s="73">
        <v>39</v>
      </c>
      <c r="F51" s="74">
        <v>45809</v>
      </c>
      <c r="G51" s="103"/>
      <c r="H51" s="75">
        <v>75044443.544983476</v>
      </c>
      <c r="I51" s="429">
        <v>9.8156082750199408E-2</v>
      </c>
      <c r="J51" s="77"/>
      <c r="K51" s="77">
        <v>-921.16262288458609</v>
      </c>
      <c r="L51" s="73" t="s">
        <v>171</v>
      </c>
      <c r="M51" s="78"/>
      <c r="N51" s="123" t="str">
        <f t="shared" si="7"/>
        <v>3y jun IMM</v>
      </c>
    </row>
    <row r="52" spans="1:14" x14ac:dyDescent="0.25">
      <c r="A52" s="62">
        <v>49</v>
      </c>
      <c r="B52" s="73" t="s">
        <v>170</v>
      </c>
      <c r="C52" s="73" t="s">
        <v>170</v>
      </c>
      <c r="D52" s="88" t="s">
        <v>964</v>
      </c>
      <c r="E52" s="73">
        <v>52</v>
      </c>
      <c r="F52" s="74">
        <v>45809</v>
      </c>
      <c r="G52" s="103"/>
      <c r="H52" s="75">
        <v>58429181.012129128</v>
      </c>
      <c r="I52" s="429">
        <v>9.7303112832536745E-2</v>
      </c>
      <c r="J52" s="77"/>
      <c r="K52" s="77">
        <v>-915.20033339452414</v>
      </c>
      <c r="L52" s="73" t="s">
        <v>171</v>
      </c>
      <c r="M52" s="78"/>
      <c r="N52" s="123" t="str">
        <f t="shared" si="7"/>
        <v>4y jun IMM</v>
      </c>
    </row>
    <row r="53" spans="1:14" x14ac:dyDescent="0.25">
      <c r="A53" s="62">
        <v>50</v>
      </c>
      <c r="B53" s="73" t="s">
        <v>170</v>
      </c>
      <c r="C53" s="73" t="s">
        <v>170</v>
      </c>
      <c r="D53" s="88" t="s">
        <v>964</v>
      </c>
      <c r="E53" s="73">
        <v>65</v>
      </c>
      <c r="F53" s="74">
        <v>45809</v>
      </c>
      <c r="G53" s="103"/>
      <c r="H53" s="75">
        <v>48497627.151826076</v>
      </c>
      <c r="I53" s="429">
        <v>9.7039748636423825E-2</v>
      </c>
      <c r="J53" s="77"/>
      <c r="K53" s="77">
        <v>-909.77395971133205</v>
      </c>
      <c r="L53" s="73" t="s">
        <v>171</v>
      </c>
      <c r="M53" s="78"/>
      <c r="N53" s="123" t="str">
        <f t="shared" si="7"/>
        <v>5y jun IMM</v>
      </c>
    </row>
    <row r="54" spans="1:14" x14ac:dyDescent="0.25">
      <c r="A54" s="62">
        <v>51</v>
      </c>
      <c r="B54" s="73" t="s">
        <v>170</v>
      </c>
      <c r="C54" s="73" t="s">
        <v>170</v>
      </c>
      <c r="D54" s="88" t="s">
        <v>964</v>
      </c>
      <c r="E54" s="73">
        <v>91</v>
      </c>
      <c r="F54" s="74">
        <v>45809</v>
      </c>
      <c r="G54" s="103"/>
      <c r="H54" s="75">
        <v>37288885.617686361</v>
      </c>
      <c r="I54" s="429">
        <v>9.7157483311335946E-2</v>
      </c>
      <c r="J54" s="77"/>
      <c r="K54" s="77">
        <v>-900.78131135326453</v>
      </c>
      <c r="L54" s="73" t="s">
        <v>171</v>
      </c>
      <c r="M54" s="78"/>
      <c r="N54" s="123" t="str">
        <f t="shared" si="7"/>
        <v>7y jun IMM</v>
      </c>
    </row>
    <row r="55" spans="1:14" x14ac:dyDescent="0.25">
      <c r="A55" s="62">
        <v>52</v>
      </c>
      <c r="B55" s="73" t="s">
        <v>170</v>
      </c>
      <c r="C55" s="73" t="s">
        <v>170</v>
      </c>
      <c r="D55" s="88" t="s">
        <v>964</v>
      </c>
      <c r="E55" s="73">
        <v>130</v>
      </c>
      <c r="F55" s="74">
        <v>45809</v>
      </c>
      <c r="G55" s="103"/>
      <c r="H55" s="75">
        <v>29164607.807242233</v>
      </c>
      <c r="I55" s="429">
        <v>9.7893553484471402E-2</v>
      </c>
      <c r="J55" s="77"/>
      <c r="K55" s="77">
        <v>-891.21558793238989</v>
      </c>
      <c r="L55" s="73" t="s">
        <v>171</v>
      </c>
      <c r="M55" s="78"/>
      <c r="N55" s="123" t="str">
        <f t="shared" si="7"/>
        <v>10y jun IMM</v>
      </c>
    </row>
    <row r="56" spans="1:14" x14ac:dyDescent="0.25">
      <c r="A56" s="62">
        <v>53</v>
      </c>
      <c r="B56" s="73" t="s">
        <v>170</v>
      </c>
      <c r="C56" s="73" t="s">
        <v>170</v>
      </c>
      <c r="D56" s="88" t="s">
        <v>964</v>
      </c>
      <c r="E56" s="73">
        <v>195</v>
      </c>
      <c r="F56" s="74">
        <v>45809</v>
      </c>
      <c r="G56" s="103"/>
      <c r="H56" s="75">
        <v>23318136.208305866</v>
      </c>
      <c r="I56" s="429">
        <v>9.8901514971177523E-2</v>
      </c>
      <c r="J56" s="77"/>
      <c r="K56" s="77">
        <v>-879.48910243932426</v>
      </c>
      <c r="L56" s="73" t="s">
        <v>171</v>
      </c>
      <c r="M56" s="78"/>
      <c r="N56" s="123" t="str">
        <f t="shared" si="7"/>
        <v>15y jun IMM</v>
      </c>
    </row>
    <row r="57" spans="1:14" x14ac:dyDescent="0.25">
      <c r="A57" s="62">
        <v>54</v>
      </c>
      <c r="B57" s="73" t="s">
        <v>170</v>
      </c>
      <c r="C57" s="73" t="s">
        <v>170</v>
      </c>
      <c r="D57" s="88" t="s">
        <v>964</v>
      </c>
      <c r="E57" s="73">
        <v>260</v>
      </c>
      <c r="F57" s="74">
        <v>45809</v>
      </c>
      <c r="G57" s="103"/>
      <c r="H57" s="75">
        <v>20759529.178726602</v>
      </c>
      <c r="I57" s="429">
        <v>9.8947922093427856E-2</v>
      </c>
      <c r="J57" s="77"/>
      <c r="K57" s="77">
        <v>-870.32314751114916</v>
      </c>
      <c r="L57" s="73" t="s">
        <v>171</v>
      </c>
      <c r="M57" s="78"/>
      <c r="N57" s="123" t="str">
        <f t="shared" si="7"/>
        <v>20y jun IMM</v>
      </c>
    </row>
    <row r="58" spans="1:14" x14ac:dyDescent="0.25">
      <c r="A58" s="62">
        <v>55</v>
      </c>
      <c r="B58" s="73" t="s">
        <v>170</v>
      </c>
      <c r="C58" s="73" t="s">
        <v>170</v>
      </c>
      <c r="D58" s="88" t="s">
        <v>964</v>
      </c>
      <c r="E58" s="73">
        <v>390</v>
      </c>
      <c r="F58" s="74">
        <v>45809</v>
      </c>
      <c r="G58" s="103"/>
      <c r="H58" s="75">
        <v>18529252.53401494</v>
      </c>
      <c r="I58" s="429">
        <v>9.8630040372125638E-2</v>
      </c>
      <c r="J58" s="77"/>
      <c r="K58" s="77">
        <v>-838.40735460518215</v>
      </c>
      <c r="L58" s="73" t="s">
        <v>171</v>
      </c>
      <c r="M58" s="78"/>
      <c r="N58" s="123" t="str">
        <f t="shared" si="7"/>
        <v>30y jun IMM</v>
      </c>
    </row>
    <row r="59" spans="1:14" x14ac:dyDescent="0.25">
      <c r="A59" s="62">
        <v>56</v>
      </c>
      <c r="B59" s="73"/>
      <c r="C59" s="73"/>
      <c r="D59" s="73"/>
      <c r="E59" s="73"/>
      <c r="F59" s="103"/>
      <c r="G59" s="103"/>
      <c r="H59" s="75"/>
      <c r="I59" s="429"/>
      <c r="J59" s="77"/>
      <c r="K59" s="77"/>
      <c r="L59" s="73"/>
      <c r="M59" s="78"/>
      <c r="N59" s="73"/>
    </row>
    <row r="60" spans="1:14" x14ac:dyDescent="0.25">
      <c r="A60" s="62">
        <v>57</v>
      </c>
      <c r="B60" s="73" t="s">
        <v>170</v>
      </c>
      <c r="C60" s="73" t="s">
        <v>170</v>
      </c>
      <c r="D60" s="73">
        <v>3</v>
      </c>
      <c r="E60" s="73">
        <v>3</v>
      </c>
      <c r="F60" s="103"/>
      <c r="G60" s="103"/>
      <c r="H60" s="75">
        <v>808691806.37723863</v>
      </c>
      <c r="I60" s="429">
        <v>0.11245000000257468</v>
      </c>
      <c r="J60" s="77"/>
      <c r="K60" s="77">
        <v>-954.4757899204418</v>
      </c>
      <c r="L60" s="73" t="s">
        <v>171</v>
      </c>
      <c r="M60" s="78"/>
      <c r="N60" s="73" t="s">
        <v>33</v>
      </c>
    </row>
    <row r="61" spans="1:14" x14ac:dyDescent="0.25">
      <c r="A61" s="62">
        <v>58</v>
      </c>
      <c r="B61" s="73" t="s">
        <v>170</v>
      </c>
      <c r="C61" s="73" t="s">
        <v>170</v>
      </c>
      <c r="D61" s="73">
        <v>3</v>
      </c>
      <c r="E61" s="73">
        <v>6</v>
      </c>
      <c r="F61" s="103"/>
      <c r="G61" s="103"/>
      <c r="H61" s="75">
        <v>410268986.71367574</v>
      </c>
      <c r="I61" s="429">
        <v>0.1122220365085735</v>
      </c>
      <c r="J61" s="77"/>
      <c r="K61" s="77">
        <v>-956.68606578426625</v>
      </c>
      <c r="L61" s="73" t="s">
        <v>171</v>
      </c>
      <c r="M61" s="78"/>
      <c r="N61" s="73" t="s">
        <v>35</v>
      </c>
    </row>
    <row r="62" spans="1:14" x14ac:dyDescent="0.25">
      <c r="A62" s="62">
        <v>59</v>
      </c>
      <c r="B62" s="73" t="s">
        <v>170</v>
      </c>
      <c r="C62" s="73" t="s">
        <v>170</v>
      </c>
      <c r="D62" s="73">
        <v>6</v>
      </c>
      <c r="E62" s="73">
        <v>3</v>
      </c>
      <c r="F62" s="103"/>
      <c r="G62" s="103"/>
      <c r="H62" s="75">
        <v>8325000000</v>
      </c>
      <c r="I62" s="429">
        <v>0.11198839328485261</v>
      </c>
      <c r="J62" s="77"/>
      <c r="K62" s="77">
        <v>-9586.8884790503489</v>
      </c>
      <c r="L62" s="73" t="s">
        <v>171</v>
      </c>
      <c r="M62" s="78"/>
      <c r="N62" s="73" t="s">
        <v>36</v>
      </c>
    </row>
    <row r="63" spans="1:14" x14ac:dyDescent="0.25">
      <c r="A63" s="62">
        <v>60</v>
      </c>
      <c r="B63" s="73" t="s">
        <v>170</v>
      </c>
      <c r="C63" s="73" t="s">
        <v>170</v>
      </c>
      <c r="D63" s="73">
        <v>9</v>
      </c>
      <c r="E63" s="73">
        <v>4</v>
      </c>
      <c r="F63" s="103"/>
      <c r="G63" s="103"/>
      <c r="H63" s="75">
        <v>6443000000</v>
      </c>
      <c r="I63" s="429">
        <v>0.10993791945884319</v>
      </c>
      <c r="J63" s="77"/>
      <c r="K63" s="77">
        <v>-9616.5027810483389</v>
      </c>
      <c r="L63" s="73" t="s">
        <v>171</v>
      </c>
      <c r="M63" s="78"/>
      <c r="N63" s="73" t="s">
        <v>37</v>
      </c>
    </row>
    <row r="64" spans="1:14" x14ac:dyDescent="0.25">
      <c r="A64" s="62">
        <v>61</v>
      </c>
      <c r="B64" s="73" t="s">
        <v>170</v>
      </c>
      <c r="C64" s="73" t="s">
        <v>170</v>
      </c>
      <c r="D64" s="73">
        <v>6</v>
      </c>
      <c r="E64" s="73">
        <v>7</v>
      </c>
      <c r="F64" s="103"/>
      <c r="G64" s="103"/>
      <c r="H64" s="75">
        <v>363281372.66100758</v>
      </c>
      <c r="I64" s="429">
        <v>0.11083095763202491</v>
      </c>
      <c r="J64" s="77"/>
      <c r="K64" s="77">
        <v>-960.55584813482949</v>
      </c>
      <c r="L64" s="73" t="s">
        <v>171</v>
      </c>
      <c r="M64" s="78"/>
      <c r="N64" s="73" t="s">
        <v>38</v>
      </c>
    </row>
    <row r="65" spans="1:15" x14ac:dyDescent="0.25">
      <c r="A65" s="62">
        <v>62</v>
      </c>
      <c r="B65" s="73" t="s">
        <v>170</v>
      </c>
      <c r="C65" s="73" t="s">
        <v>170</v>
      </c>
      <c r="D65" s="73">
        <v>3</v>
      </c>
      <c r="E65" s="73">
        <v>10</v>
      </c>
      <c r="F65" s="103"/>
      <c r="G65" s="103"/>
      <c r="H65" s="75">
        <v>250671325.48904929</v>
      </c>
      <c r="I65" s="429">
        <v>0.11133062364370123</v>
      </c>
      <c r="J65" s="77"/>
      <c r="K65" s="77">
        <v>-958.66157767831021</v>
      </c>
      <c r="L65" s="73" t="s">
        <v>171</v>
      </c>
      <c r="M65" s="78"/>
      <c r="N65" s="73" t="s">
        <v>39</v>
      </c>
    </row>
    <row r="66" spans="1:15" x14ac:dyDescent="0.25">
      <c r="A66" s="62">
        <v>63</v>
      </c>
      <c r="B66" s="73" t="s">
        <v>170</v>
      </c>
      <c r="C66" s="73" t="s">
        <v>170</v>
      </c>
      <c r="D66" s="73">
        <v>13</v>
      </c>
      <c r="E66" s="73">
        <v>13</v>
      </c>
      <c r="F66" s="103"/>
      <c r="G66" s="103"/>
      <c r="H66" s="75">
        <v>211522936.86000317</v>
      </c>
      <c r="I66" s="429">
        <v>0.10442611855725965</v>
      </c>
      <c r="J66" s="77"/>
      <c r="K66" s="77">
        <v>-956.1534203551513</v>
      </c>
      <c r="L66" s="73" t="s">
        <v>171</v>
      </c>
      <c r="M66" s="78"/>
      <c r="N66" s="73" t="s">
        <v>40</v>
      </c>
    </row>
    <row r="67" spans="1:15" x14ac:dyDescent="0.25">
      <c r="A67" s="62">
        <v>64</v>
      </c>
      <c r="B67" s="73" t="s">
        <v>170</v>
      </c>
      <c r="C67" s="73" t="s">
        <v>170</v>
      </c>
      <c r="D67" s="73">
        <v>13</v>
      </c>
      <c r="E67" s="73">
        <v>26</v>
      </c>
      <c r="F67" s="103"/>
      <c r="G67" s="103"/>
      <c r="H67" s="75">
        <v>110243808.54404069</v>
      </c>
      <c r="I67" s="429">
        <v>0.10036659269511169</v>
      </c>
      <c r="J67" s="77"/>
      <c r="K67" s="77">
        <v>-946.49305129206925</v>
      </c>
      <c r="L67" s="73" t="s">
        <v>171</v>
      </c>
      <c r="M67" s="78"/>
      <c r="N67" s="73" t="s">
        <v>41</v>
      </c>
    </row>
    <row r="68" spans="1:15" x14ac:dyDescent="0.25">
      <c r="A68" s="62">
        <v>65</v>
      </c>
      <c r="B68" s="73" t="s">
        <v>170</v>
      </c>
      <c r="C68" s="73" t="s">
        <v>170</v>
      </c>
      <c r="D68" s="73">
        <v>26</v>
      </c>
      <c r="E68" s="73">
        <v>13</v>
      </c>
      <c r="F68" s="103"/>
      <c r="G68" s="103"/>
      <c r="H68" s="75">
        <v>232761704.20106804</v>
      </c>
      <c r="I68" s="429">
        <v>9.5888842898099916E-2</v>
      </c>
      <c r="J68" s="77"/>
      <c r="K68" s="77">
        <v>-938.66496405174973</v>
      </c>
      <c r="L68" s="73" t="s">
        <v>171</v>
      </c>
      <c r="M68" s="78"/>
      <c r="N68" s="73" t="s">
        <v>42</v>
      </c>
    </row>
    <row r="69" spans="1:15" x14ac:dyDescent="0.25">
      <c r="A69" s="62">
        <v>66</v>
      </c>
      <c r="B69" s="73" t="s">
        <v>170</v>
      </c>
      <c r="C69" s="73" t="s">
        <v>170</v>
      </c>
      <c r="D69" s="73">
        <v>13</v>
      </c>
      <c r="E69" s="73">
        <v>39</v>
      </c>
      <c r="F69" s="103"/>
      <c r="G69" s="103"/>
      <c r="H69" s="75">
        <v>76399635.858437568</v>
      </c>
      <c r="I69" s="429">
        <v>9.8244661151149215E-2</v>
      </c>
      <c r="J69" s="77"/>
      <c r="K69" s="77">
        <v>-939.48586833352851</v>
      </c>
      <c r="L69" s="73" t="s">
        <v>171</v>
      </c>
      <c r="M69" s="78"/>
      <c r="N69" s="73" t="s">
        <v>43</v>
      </c>
    </row>
    <row r="70" spans="1:15" x14ac:dyDescent="0.25">
      <c r="A70" s="62">
        <v>67</v>
      </c>
      <c r="B70" s="73" t="s">
        <v>170</v>
      </c>
      <c r="C70" s="73" t="s">
        <v>170</v>
      </c>
      <c r="D70" s="73">
        <v>26</v>
      </c>
      <c r="E70" s="73">
        <v>26</v>
      </c>
      <c r="F70" s="103"/>
      <c r="G70" s="103"/>
      <c r="H70" s="75">
        <v>120723011.6985354</v>
      </c>
      <c r="I70" s="429">
        <v>9.4682030323491123E-2</v>
      </c>
      <c r="J70" s="77"/>
      <c r="K70" s="77">
        <v>-931.51853107891634</v>
      </c>
      <c r="L70" s="73" t="s">
        <v>171</v>
      </c>
      <c r="M70" s="78"/>
      <c r="N70" s="73" t="s">
        <v>44</v>
      </c>
    </row>
    <row r="71" spans="1:15" x14ac:dyDescent="0.25">
      <c r="A71" s="62">
        <v>68</v>
      </c>
      <c r="B71" s="73" t="s">
        <v>170</v>
      </c>
      <c r="C71" s="73" t="s">
        <v>170</v>
      </c>
      <c r="D71" s="73">
        <v>39</v>
      </c>
      <c r="E71" s="73">
        <v>13</v>
      </c>
      <c r="F71" s="103"/>
      <c r="G71" s="103"/>
      <c r="H71" s="75">
        <v>250836837.01907715</v>
      </c>
      <c r="I71" s="429">
        <v>9.3361428545901862E-2</v>
      </c>
      <c r="J71" s="77"/>
      <c r="K71" s="77">
        <v>-922.90206629290162</v>
      </c>
      <c r="L71" s="73" t="s">
        <v>171</v>
      </c>
      <c r="M71" s="78"/>
      <c r="N71" s="73" t="s">
        <v>45</v>
      </c>
    </row>
    <row r="72" spans="1:15" x14ac:dyDescent="0.25">
      <c r="A72" s="62">
        <v>69</v>
      </c>
      <c r="B72" s="73" t="s">
        <v>170</v>
      </c>
      <c r="C72" s="73" t="s">
        <v>170</v>
      </c>
      <c r="D72" s="73">
        <v>13</v>
      </c>
      <c r="E72" s="73">
        <v>52</v>
      </c>
      <c r="F72" s="103"/>
      <c r="G72" s="103"/>
      <c r="H72" s="75">
        <v>59464108.132328488</v>
      </c>
      <c r="I72" s="429">
        <v>9.7367486576719176E-2</v>
      </c>
      <c r="J72" s="77"/>
      <c r="K72" s="77">
        <v>-933.06108708389934</v>
      </c>
      <c r="L72" s="73" t="s">
        <v>171</v>
      </c>
      <c r="M72" s="78"/>
      <c r="N72" s="73" t="s">
        <v>46</v>
      </c>
    </row>
    <row r="73" spans="1:15" x14ac:dyDescent="0.25">
      <c r="A73" s="62">
        <v>70</v>
      </c>
      <c r="B73" s="73" t="s">
        <v>170</v>
      </c>
      <c r="C73" s="73" t="s">
        <v>170</v>
      </c>
      <c r="D73" s="73">
        <v>26</v>
      </c>
      <c r="E73" s="73">
        <v>39</v>
      </c>
      <c r="F73" s="103"/>
      <c r="G73" s="103"/>
      <c r="H73" s="75">
        <v>83410835.870473191</v>
      </c>
      <c r="I73" s="429">
        <v>9.453539568971861E-2</v>
      </c>
      <c r="J73" s="77"/>
      <c r="K73" s="77">
        <v>-924.82340844653595</v>
      </c>
      <c r="L73" s="73" t="s">
        <v>171</v>
      </c>
      <c r="M73" s="78"/>
      <c r="N73" s="73" t="s">
        <v>47</v>
      </c>
    </row>
    <row r="74" spans="1:15" x14ac:dyDescent="0.25">
      <c r="A74" s="62">
        <v>71</v>
      </c>
      <c r="B74" s="73" t="s">
        <v>170</v>
      </c>
      <c r="C74" s="73" t="s">
        <v>170</v>
      </c>
      <c r="D74" s="73">
        <v>39</v>
      </c>
      <c r="E74" s="73">
        <v>26</v>
      </c>
      <c r="F74" s="103"/>
      <c r="G74" s="103"/>
      <c r="H74" s="75">
        <v>129945045.4230558</v>
      </c>
      <c r="I74" s="429">
        <v>9.3761619846183863E-2</v>
      </c>
      <c r="J74" s="77"/>
      <c r="K74" s="77">
        <v>-915.78504080795472</v>
      </c>
      <c r="L74" s="73" t="s">
        <v>171</v>
      </c>
      <c r="M74" s="78"/>
      <c r="N74" s="73" t="s">
        <v>48</v>
      </c>
    </row>
    <row r="75" spans="1:15" x14ac:dyDescent="0.25">
      <c r="A75" s="62">
        <v>72</v>
      </c>
      <c r="B75" s="73" t="s">
        <v>170</v>
      </c>
      <c r="C75" s="73" t="s">
        <v>170</v>
      </c>
      <c r="D75" s="73">
        <v>52</v>
      </c>
      <c r="E75" s="73">
        <v>13</v>
      </c>
      <c r="F75" s="103"/>
      <c r="G75" s="103"/>
      <c r="H75" s="75">
        <v>269290862.03332603</v>
      </c>
      <c r="I75" s="101">
        <v>9.4199431559035068E-2</v>
      </c>
      <c r="J75" s="77"/>
      <c r="K75" s="100">
        <v>-907.43567892616352</v>
      </c>
      <c r="L75" s="73" t="s">
        <v>171</v>
      </c>
      <c r="M75" s="78"/>
      <c r="N75" s="73" t="s">
        <v>49</v>
      </c>
      <c r="O75" s="93"/>
    </row>
    <row r="76" spans="1:15" x14ac:dyDescent="0.25">
      <c r="A76" s="62">
        <v>73</v>
      </c>
      <c r="B76" s="73" t="s">
        <v>170</v>
      </c>
      <c r="C76" s="73" t="s">
        <v>170</v>
      </c>
      <c r="D76" s="73">
        <v>52</v>
      </c>
      <c r="E76" s="73">
        <v>26</v>
      </c>
      <c r="F76" s="103"/>
      <c r="G76" s="103"/>
      <c r="H76" s="75">
        <v>135000000</v>
      </c>
      <c r="I76" s="101">
        <v>9.4908449255614688E-2</v>
      </c>
      <c r="J76" s="77"/>
      <c r="K76" s="100">
        <v>-871.58664080851452</v>
      </c>
      <c r="L76" s="73" t="s">
        <v>171</v>
      </c>
      <c r="M76" s="78"/>
      <c r="N76" s="73" t="s">
        <v>195</v>
      </c>
    </row>
    <row r="77" spans="1:15" x14ac:dyDescent="0.25">
      <c r="A77" s="62">
        <v>74</v>
      </c>
      <c r="B77" s="73" t="s">
        <v>170</v>
      </c>
      <c r="C77" s="73" t="s">
        <v>170</v>
      </c>
      <c r="D77" s="73">
        <v>26</v>
      </c>
      <c r="E77" s="73">
        <v>65</v>
      </c>
      <c r="F77" s="103"/>
      <c r="G77" s="103"/>
      <c r="H77" s="75">
        <v>53808375.311752766</v>
      </c>
      <c r="I77" s="101">
        <v>9.5152976625399746E-2</v>
      </c>
      <c r="J77" s="77"/>
      <c r="K77" s="100">
        <v>-913.98909022307237</v>
      </c>
      <c r="L77" s="73" t="s">
        <v>171</v>
      </c>
      <c r="M77" s="78"/>
      <c r="N77" s="73" t="s">
        <v>50</v>
      </c>
    </row>
    <row r="78" spans="1:15" x14ac:dyDescent="0.25">
      <c r="A78" s="62">
        <v>75</v>
      </c>
      <c r="B78" s="73" t="s">
        <v>170</v>
      </c>
      <c r="C78" s="73" t="s">
        <v>170</v>
      </c>
      <c r="D78" s="73">
        <v>39</v>
      </c>
      <c r="E78" s="73">
        <v>52</v>
      </c>
      <c r="F78" s="103"/>
      <c r="G78" s="103"/>
      <c r="H78" s="75">
        <v>69886600.616003782</v>
      </c>
      <c r="I78" s="101">
        <v>9.4923514601890219E-2</v>
      </c>
      <c r="J78" s="77"/>
      <c r="K78" s="100">
        <v>-904.7907090942972</v>
      </c>
      <c r="L78" s="73" t="s">
        <v>171</v>
      </c>
      <c r="M78" s="78"/>
      <c r="N78" s="73" t="s">
        <v>51</v>
      </c>
    </row>
    <row r="79" spans="1:15" x14ac:dyDescent="0.25">
      <c r="A79" s="62">
        <v>76</v>
      </c>
      <c r="B79" s="73" t="s">
        <v>170</v>
      </c>
      <c r="C79" s="73" t="s">
        <v>170</v>
      </c>
      <c r="D79" s="73">
        <v>52</v>
      </c>
      <c r="E79" s="73">
        <v>39</v>
      </c>
      <c r="F79" s="103"/>
      <c r="G79" s="103"/>
      <c r="H79" s="75">
        <v>96651705.057975441</v>
      </c>
      <c r="I79" s="101">
        <v>9.5546033989680729E-2</v>
      </c>
      <c r="J79" s="77"/>
      <c r="K79" s="100">
        <v>-896.79554865207706</v>
      </c>
      <c r="L79" s="73" t="s">
        <v>171</v>
      </c>
      <c r="M79" s="78"/>
      <c r="N79" s="73" t="s">
        <v>52</v>
      </c>
    </row>
    <row r="80" spans="1:15" x14ac:dyDescent="0.25">
      <c r="A80" s="62">
        <v>77</v>
      </c>
      <c r="B80" s="73" t="s">
        <v>170</v>
      </c>
      <c r="C80" s="73" t="s">
        <v>170</v>
      </c>
      <c r="D80" s="73">
        <v>65</v>
      </c>
      <c r="E80" s="73">
        <v>13</v>
      </c>
      <c r="F80" s="103"/>
      <c r="G80" s="103"/>
      <c r="H80" s="75">
        <v>275000000</v>
      </c>
      <c r="I80" s="101">
        <v>9.5685206661856093E-2</v>
      </c>
      <c r="J80" s="77"/>
      <c r="K80" s="100">
        <v>-849.42814534968613</v>
      </c>
      <c r="L80" s="73" t="s">
        <v>171</v>
      </c>
      <c r="M80" s="78"/>
      <c r="N80" s="73" t="s">
        <v>196</v>
      </c>
    </row>
    <row r="81" spans="1:14" x14ac:dyDescent="0.25">
      <c r="A81" s="62">
        <v>78</v>
      </c>
      <c r="B81" s="73" t="s">
        <v>170</v>
      </c>
      <c r="C81" s="73" t="s">
        <v>170</v>
      </c>
      <c r="D81" s="73">
        <v>65</v>
      </c>
      <c r="E81" s="73">
        <v>26</v>
      </c>
      <c r="F81" s="103"/>
      <c r="G81" s="103"/>
      <c r="H81" s="75">
        <v>150518697.09548327</v>
      </c>
      <c r="I81" s="101">
        <v>9.6317643593127777E-2</v>
      </c>
      <c r="J81" s="77"/>
      <c r="K81" s="100">
        <v>-890.40354380724102</v>
      </c>
      <c r="L81" s="73" t="s">
        <v>171</v>
      </c>
      <c r="M81" s="78"/>
      <c r="N81" s="73" t="s">
        <v>53</v>
      </c>
    </row>
    <row r="82" spans="1:14" x14ac:dyDescent="0.25">
      <c r="A82" s="62">
        <v>79</v>
      </c>
      <c r="B82" s="73" t="s">
        <v>170</v>
      </c>
      <c r="C82" s="73" t="s">
        <v>170</v>
      </c>
      <c r="D82" s="73">
        <v>39</v>
      </c>
      <c r="E82" s="73">
        <v>91</v>
      </c>
      <c r="F82" s="103"/>
      <c r="G82" s="103"/>
      <c r="H82" s="75">
        <v>44706837.57891953</v>
      </c>
      <c r="I82" s="101">
        <v>9.6466789663493924E-2</v>
      </c>
      <c r="J82" s="77"/>
      <c r="K82" s="100">
        <v>-893.6132264022948</v>
      </c>
      <c r="L82" s="73" t="s">
        <v>171</v>
      </c>
      <c r="M82" s="78"/>
      <c r="N82" s="73" t="s">
        <v>54</v>
      </c>
    </row>
    <row r="83" spans="1:14" x14ac:dyDescent="0.25">
      <c r="A83" s="62">
        <v>80</v>
      </c>
      <c r="B83" s="73" t="s">
        <v>170</v>
      </c>
      <c r="C83" s="73" t="s">
        <v>170</v>
      </c>
      <c r="D83" s="73">
        <v>65</v>
      </c>
      <c r="E83" s="73">
        <v>65</v>
      </c>
      <c r="F83" s="103"/>
      <c r="G83" s="103"/>
      <c r="H83" s="75">
        <v>660000000</v>
      </c>
      <c r="I83" s="101">
        <v>9.7949815340377458E-2</v>
      </c>
      <c r="J83" s="77"/>
      <c r="K83" s="100">
        <v>-8583.3571584207366</v>
      </c>
      <c r="L83" s="73" t="s">
        <v>171</v>
      </c>
      <c r="M83" s="78"/>
      <c r="N83" s="73" t="s">
        <v>55</v>
      </c>
    </row>
    <row r="84" spans="1:14" x14ac:dyDescent="0.25">
      <c r="A84" s="62">
        <v>81</v>
      </c>
      <c r="B84" s="73" t="s">
        <v>170</v>
      </c>
      <c r="C84" s="73" t="s">
        <v>170</v>
      </c>
      <c r="D84" s="73">
        <v>91</v>
      </c>
      <c r="E84" s="73">
        <v>13</v>
      </c>
      <c r="F84" s="103"/>
      <c r="G84" s="103"/>
      <c r="H84" s="75">
        <v>320000000</v>
      </c>
      <c r="I84" s="101">
        <v>9.8136777268713338E-2</v>
      </c>
      <c r="J84" s="77"/>
      <c r="K84" s="100">
        <v>-827.7861010455207</v>
      </c>
      <c r="L84" s="73" t="s">
        <v>171</v>
      </c>
      <c r="M84" s="78"/>
      <c r="N84" s="73" t="s">
        <v>197</v>
      </c>
    </row>
    <row r="85" spans="1:14" x14ac:dyDescent="0.25">
      <c r="A85" s="62">
        <v>82</v>
      </c>
      <c r="B85" s="73" t="s">
        <v>170</v>
      </c>
      <c r="C85" s="73" t="s">
        <v>170</v>
      </c>
      <c r="D85" s="73">
        <v>91</v>
      </c>
      <c r="E85" s="73">
        <v>26</v>
      </c>
      <c r="F85" s="103"/>
      <c r="G85" s="103"/>
      <c r="H85" s="75">
        <v>180000000</v>
      </c>
      <c r="I85" s="101">
        <v>9.8715297166494242E-2</v>
      </c>
      <c r="J85" s="77"/>
      <c r="K85" s="100">
        <v>-891.35503390064798</v>
      </c>
      <c r="L85" s="73" t="s">
        <v>171</v>
      </c>
      <c r="M85" s="78"/>
      <c r="N85" s="73" t="s">
        <v>198</v>
      </c>
    </row>
    <row r="86" spans="1:14" x14ac:dyDescent="0.25">
      <c r="A86" s="62">
        <v>83</v>
      </c>
      <c r="B86" s="73" t="s">
        <v>170</v>
      </c>
      <c r="C86" s="73" t="s">
        <v>170</v>
      </c>
      <c r="D86" s="73">
        <v>91</v>
      </c>
      <c r="E86" s="73">
        <v>39</v>
      </c>
      <c r="F86" s="103"/>
      <c r="G86" s="103"/>
      <c r="H86" s="75">
        <v>122102176.04010135</v>
      </c>
      <c r="I86" s="101">
        <v>9.9322912729849069E-2</v>
      </c>
      <c r="J86" s="77"/>
      <c r="K86" s="100">
        <v>-868.5712499591823</v>
      </c>
      <c r="L86" s="73" t="s">
        <v>171</v>
      </c>
      <c r="M86" s="78"/>
      <c r="N86" s="73" t="s">
        <v>56</v>
      </c>
    </row>
    <row r="87" spans="1:14" x14ac:dyDescent="0.25">
      <c r="A87" s="62">
        <v>84</v>
      </c>
      <c r="B87" s="73" t="s">
        <v>170</v>
      </c>
      <c r="C87" s="73" t="s">
        <v>170</v>
      </c>
      <c r="D87" s="73">
        <v>130</v>
      </c>
      <c r="E87" s="73">
        <v>13</v>
      </c>
      <c r="F87" s="103"/>
      <c r="G87" s="103"/>
      <c r="H87" s="75">
        <v>410000000</v>
      </c>
      <c r="I87" s="101">
        <v>0.10215209488543378</v>
      </c>
      <c r="J87" s="77"/>
      <c r="K87" s="100">
        <v>-812.02456481473916</v>
      </c>
      <c r="L87" s="73" t="s">
        <v>171</v>
      </c>
      <c r="M87" s="78"/>
      <c r="N87" s="73" t="s">
        <v>199</v>
      </c>
    </row>
    <row r="88" spans="1:14" x14ac:dyDescent="0.25">
      <c r="A88" s="62">
        <v>85</v>
      </c>
      <c r="B88" s="73" t="s">
        <v>170</v>
      </c>
      <c r="C88" s="73" t="s">
        <v>170</v>
      </c>
      <c r="D88" s="73">
        <v>130</v>
      </c>
      <c r="E88" s="73">
        <v>26</v>
      </c>
      <c r="F88" s="103"/>
      <c r="G88" s="103"/>
      <c r="H88" s="75">
        <v>240000000</v>
      </c>
      <c r="I88" s="101">
        <v>0.10263734496439209</v>
      </c>
      <c r="J88" s="77"/>
      <c r="K88" s="100">
        <v>-907.73442580340009</v>
      </c>
      <c r="L88" s="73" t="s">
        <v>171</v>
      </c>
      <c r="M88" s="78"/>
      <c r="N88" s="73" t="s">
        <v>200</v>
      </c>
    </row>
    <row r="89" spans="1:14" x14ac:dyDescent="0.25">
      <c r="A89" s="62">
        <v>86</v>
      </c>
      <c r="B89" s="73" t="s">
        <v>170</v>
      </c>
      <c r="C89" s="73" t="s">
        <v>170</v>
      </c>
      <c r="D89" s="73">
        <v>39</v>
      </c>
      <c r="E89" s="73">
        <v>39</v>
      </c>
      <c r="F89" s="103"/>
      <c r="G89" s="103"/>
      <c r="H89" s="75">
        <v>100000000</v>
      </c>
      <c r="I89" s="101">
        <v>9.4345574665653242E-2</v>
      </c>
      <c r="J89" s="77"/>
      <c r="K89" s="100">
        <v>-1013.0005082424987</v>
      </c>
      <c r="L89" s="73" t="s">
        <v>171</v>
      </c>
      <c r="M89" s="78"/>
      <c r="N89" s="73" t="s">
        <v>201</v>
      </c>
    </row>
    <row r="90" spans="1:14" x14ac:dyDescent="0.25">
      <c r="A90" s="62">
        <v>87</v>
      </c>
      <c r="B90" s="73" t="s">
        <v>170</v>
      </c>
      <c r="C90" s="73" t="s">
        <v>170</v>
      </c>
      <c r="D90" s="73">
        <v>65</v>
      </c>
      <c r="E90" s="73">
        <v>39</v>
      </c>
      <c r="F90" s="103"/>
      <c r="G90" s="103"/>
      <c r="H90" s="75">
        <v>70000000</v>
      </c>
      <c r="I90" s="101">
        <v>9.68686558889187E-2</v>
      </c>
      <c r="J90" s="77"/>
      <c r="K90" s="100">
        <v>-594.8176415806646</v>
      </c>
      <c r="L90" s="73" t="s">
        <v>171</v>
      </c>
      <c r="M90" s="78"/>
      <c r="N90" s="73" t="s">
        <v>202</v>
      </c>
    </row>
    <row r="91" spans="1:14" x14ac:dyDescent="0.25">
      <c r="A91" s="62">
        <v>88</v>
      </c>
      <c r="B91" s="73" t="s">
        <v>170</v>
      </c>
      <c r="C91" s="73" t="s">
        <v>170</v>
      </c>
      <c r="D91" s="73">
        <v>130</v>
      </c>
      <c r="E91" s="73">
        <v>39</v>
      </c>
      <c r="F91" s="103"/>
      <c r="G91" s="103"/>
      <c r="H91" s="75">
        <v>200000000</v>
      </c>
      <c r="I91" s="101">
        <v>0.10294935464308669</v>
      </c>
      <c r="J91" s="77"/>
      <c r="K91" s="100">
        <v>-1082.6814272061542</v>
      </c>
      <c r="L91" s="73" t="s">
        <v>171</v>
      </c>
      <c r="M91" s="78"/>
      <c r="N91" s="73" t="s">
        <v>203</v>
      </c>
    </row>
    <row r="92" spans="1:14" x14ac:dyDescent="0.25">
      <c r="A92" s="62">
        <v>89</v>
      </c>
      <c r="B92" s="73"/>
      <c r="C92" s="73"/>
      <c r="D92" s="73"/>
      <c r="E92" s="73"/>
      <c r="F92" s="103"/>
      <c r="G92" s="103"/>
      <c r="H92" s="75"/>
      <c r="I92" s="429"/>
      <c r="J92" s="77"/>
      <c r="K92" s="77"/>
      <c r="L92" s="73"/>
      <c r="M92" s="78"/>
      <c r="N92" s="73"/>
    </row>
    <row r="93" spans="1:14" x14ac:dyDescent="0.25">
      <c r="A93" s="62">
        <v>90</v>
      </c>
      <c r="B93" s="73"/>
      <c r="C93" s="73"/>
      <c r="D93" s="73"/>
      <c r="E93" s="73"/>
      <c r="F93" s="103"/>
      <c r="G93" s="103"/>
      <c r="H93" s="75"/>
      <c r="I93" s="429"/>
      <c r="J93" s="77"/>
      <c r="K93" s="77"/>
      <c r="L93" s="73"/>
      <c r="M93" s="78"/>
      <c r="N93" s="73"/>
    </row>
    <row r="94" spans="1:14" x14ac:dyDescent="0.25">
      <c r="A94" s="62">
        <v>91</v>
      </c>
      <c r="B94" s="73"/>
      <c r="C94" s="73"/>
      <c r="D94" s="73"/>
      <c r="E94" s="73"/>
      <c r="F94" s="103"/>
      <c r="G94" s="103"/>
      <c r="H94" s="75"/>
      <c r="I94" s="429"/>
      <c r="J94" s="77"/>
      <c r="K94" s="77"/>
      <c r="L94" s="73"/>
      <c r="M94" s="78"/>
      <c r="N94" s="73"/>
    </row>
    <row r="95" spans="1:14" x14ac:dyDescent="0.25">
      <c r="A95" s="62">
        <v>92</v>
      </c>
      <c r="B95" s="73"/>
      <c r="C95" s="73"/>
      <c r="D95" s="73"/>
      <c r="E95" s="73"/>
      <c r="F95" s="103"/>
      <c r="G95" s="103"/>
      <c r="H95" s="75"/>
      <c r="I95" s="429"/>
      <c r="J95" s="77"/>
      <c r="K95" s="77"/>
      <c r="L95" s="73"/>
      <c r="M95" s="78"/>
      <c r="N95" s="73"/>
    </row>
    <row r="96" spans="1:14" x14ac:dyDescent="0.25">
      <c r="A96" s="62">
        <v>93</v>
      </c>
      <c r="B96" s="73"/>
      <c r="C96" s="73"/>
      <c r="D96" s="73"/>
      <c r="E96" s="73"/>
      <c r="F96" s="103"/>
      <c r="G96" s="103"/>
      <c r="H96" s="75"/>
      <c r="I96" s="429"/>
      <c r="J96" s="77"/>
      <c r="K96" s="77"/>
      <c r="L96" s="73"/>
      <c r="M96" s="78"/>
      <c r="N96" s="73"/>
    </row>
    <row r="97" spans="1:14" x14ac:dyDescent="0.25">
      <c r="A97" s="62">
        <v>94</v>
      </c>
      <c r="B97" s="73"/>
      <c r="C97" s="73"/>
      <c r="D97" s="73"/>
      <c r="E97" s="73"/>
      <c r="F97" s="103"/>
      <c r="G97" s="103"/>
      <c r="H97" s="75"/>
      <c r="I97" s="429"/>
      <c r="J97" s="77"/>
      <c r="K97" s="77"/>
      <c r="L97" s="73"/>
      <c r="M97" s="78"/>
      <c r="N97" s="73"/>
    </row>
    <row r="98" spans="1:14" x14ac:dyDescent="0.25">
      <c r="A98" s="62">
        <v>95</v>
      </c>
      <c r="B98" s="73"/>
      <c r="C98" s="73"/>
      <c r="D98" s="73"/>
      <c r="E98" s="73"/>
      <c r="F98" s="103"/>
      <c r="G98" s="103"/>
      <c r="H98" s="75"/>
      <c r="I98" s="429"/>
      <c r="J98" s="77"/>
      <c r="K98" s="77"/>
      <c r="L98" s="73"/>
      <c r="M98" s="78"/>
      <c r="N98" s="73"/>
    </row>
    <row r="99" spans="1:14" x14ac:dyDescent="0.25">
      <c r="A99" s="62">
        <v>96</v>
      </c>
      <c r="B99" s="73"/>
      <c r="C99" s="73"/>
      <c r="D99" s="73"/>
      <c r="E99" s="73"/>
      <c r="F99" s="103"/>
      <c r="G99" s="103"/>
      <c r="H99" s="75"/>
      <c r="I99" s="429"/>
      <c r="J99" s="77"/>
      <c r="K99" s="77"/>
      <c r="L99" s="73"/>
      <c r="M99" s="78"/>
      <c r="N99" s="73"/>
    </row>
    <row r="100" spans="1:14" x14ac:dyDescent="0.25">
      <c r="A100" s="62">
        <v>97</v>
      </c>
      <c r="B100" s="73"/>
      <c r="C100" s="73"/>
      <c r="D100" s="73"/>
      <c r="E100" s="73"/>
      <c r="F100" s="103"/>
      <c r="G100" s="103"/>
      <c r="H100" s="75"/>
      <c r="I100" s="429"/>
      <c r="J100" s="77"/>
      <c r="K100" s="77"/>
      <c r="L100" s="73"/>
      <c r="M100" s="78"/>
      <c r="N100" s="73"/>
    </row>
    <row r="101" spans="1:14" x14ac:dyDescent="0.25">
      <c r="A101" s="62">
        <v>98</v>
      </c>
      <c r="B101" s="73"/>
      <c r="C101" s="73"/>
      <c r="D101" s="73"/>
      <c r="E101" s="73"/>
      <c r="F101" s="103"/>
      <c r="G101" s="103"/>
      <c r="H101" s="75"/>
      <c r="I101" s="429"/>
      <c r="J101" s="77"/>
      <c r="K101" s="77"/>
      <c r="L101" s="73"/>
      <c r="M101" s="78"/>
      <c r="N101" s="73"/>
    </row>
    <row r="102" spans="1:14" x14ac:dyDescent="0.25">
      <c r="A102" s="62">
        <v>99</v>
      </c>
      <c r="B102" s="73"/>
      <c r="C102" s="73"/>
      <c r="D102" s="73"/>
      <c r="E102" s="73"/>
      <c r="F102" s="103"/>
      <c r="G102" s="103"/>
      <c r="H102" s="75"/>
      <c r="I102" s="429"/>
      <c r="J102" s="77"/>
      <c r="K102" s="77"/>
      <c r="L102" s="73"/>
      <c r="M102" s="78"/>
      <c r="N102" s="73"/>
    </row>
    <row r="103" spans="1:14" x14ac:dyDescent="0.25">
      <c r="A103" s="62">
        <v>100</v>
      </c>
      <c r="B103" s="73"/>
      <c r="C103" s="73"/>
      <c r="D103" s="73"/>
      <c r="E103" s="73"/>
      <c r="F103" s="103"/>
      <c r="G103" s="103"/>
      <c r="H103" s="75"/>
      <c r="I103" s="429"/>
      <c r="J103" s="77"/>
      <c r="K103" s="77"/>
      <c r="L103" s="73"/>
      <c r="M103" s="78"/>
      <c r="N103" s="73"/>
    </row>
    <row r="104" spans="1:14" x14ac:dyDescent="0.25">
      <c r="H104" s="430"/>
      <c r="I104" s="431"/>
      <c r="J104" s="432"/>
      <c r="K104" s="432"/>
    </row>
    <row r="105" spans="1:14" x14ac:dyDescent="0.25">
      <c r="H105" s="430"/>
      <c r="I105" s="431"/>
      <c r="J105" s="432"/>
      <c r="K105" s="432"/>
    </row>
    <row r="106" spans="1:14" x14ac:dyDescent="0.25">
      <c r="H106" s="430"/>
      <c r="I106" s="431"/>
      <c r="J106" s="432"/>
      <c r="K106" s="432"/>
    </row>
    <row r="107" spans="1:14" x14ac:dyDescent="0.25">
      <c r="H107" s="430"/>
      <c r="I107" s="431"/>
      <c r="J107" s="432"/>
      <c r="K107" s="432"/>
    </row>
    <row r="108" spans="1:14" x14ac:dyDescent="0.25">
      <c r="H108" s="430"/>
      <c r="I108" s="431"/>
      <c r="J108" s="432"/>
      <c r="K108" s="432"/>
    </row>
    <row r="109" spans="1:14" x14ac:dyDescent="0.25">
      <c r="H109" s="430"/>
      <c r="I109" s="431"/>
      <c r="J109" s="432"/>
      <c r="K109" s="432"/>
    </row>
    <row r="110" spans="1:14" x14ac:dyDescent="0.25">
      <c r="H110" s="430"/>
      <c r="I110" s="431"/>
      <c r="J110" s="432"/>
      <c r="K110" s="432"/>
    </row>
    <row r="111" spans="1:14" x14ac:dyDescent="0.25">
      <c r="H111" s="430"/>
      <c r="I111" s="431"/>
      <c r="J111" s="432"/>
      <c r="K111" s="432"/>
    </row>
    <row r="112" spans="1:14" x14ac:dyDescent="0.25">
      <c r="H112" s="430"/>
      <c r="I112" s="431"/>
      <c r="J112" s="432"/>
      <c r="K112" s="432"/>
    </row>
    <row r="113" spans="8:11" x14ac:dyDescent="0.25">
      <c r="H113" s="430"/>
      <c r="I113" s="431"/>
      <c r="J113" s="432"/>
      <c r="K113" s="432"/>
    </row>
    <row r="114" spans="8:11" x14ac:dyDescent="0.25">
      <c r="H114" s="430"/>
      <c r="I114" s="431"/>
      <c r="J114" s="432"/>
      <c r="K114" s="432"/>
    </row>
    <row r="115" spans="8:11" x14ac:dyDescent="0.25">
      <c r="H115" s="430"/>
      <c r="I115" s="431"/>
      <c r="J115" s="432"/>
      <c r="K115" s="432"/>
    </row>
    <row r="116" spans="8:11" x14ac:dyDescent="0.25">
      <c r="H116" s="430"/>
      <c r="I116" s="431"/>
      <c r="J116" s="432"/>
      <c r="K116" s="432"/>
    </row>
    <row r="117" spans="8:11" x14ac:dyDescent="0.25">
      <c r="H117" s="430"/>
      <c r="I117" s="431"/>
      <c r="J117" s="432"/>
      <c r="K117" s="432"/>
    </row>
    <row r="118" spans="8:11" x14ac:dyDescent="0.25">
      <c r="H118" s="430"/>
      <c r="I118" s="431"/>
      <c r="J118" s="432"/>
      <c r="K118" s="432"/>
    </row>
    <row r="119" spans="8:11" x14ac:dyDescent="0.25">
      <c r="H119" s="430"/>
      <c r="I119" s="431"/>
      <c r="J119" s="432"/>
      <c r="K119" s="432"/>
    </row>
    <row r="120" spans="8:11" x14ac:dyDescent="0.25">
      <c r="H120" s="430"/>
      <c r="I120" s="431"/>
      <c r="J120" s="432"/>
      <c r="K120" s="432"/>
    </row>
    <row r="121" spans="8:11" x14ac:dyDescent="0.25">
      <c r="H121" s="430"/>
      <c r="I121" s="431"/>
      <c r="J121" s="432"/>
      <c r="K121" s="432"/>
    </row>
    <row r="122" spans="8:11" x14ac:dyDescent="0.25">
      <c r="H122" s="430"/>
      <c r="I122" s="431"/>
      <c r="J122" s="432"/>
      <c r="K122" s="432"/>
    </row>
    <row r="123" spans="8:11" x14ac:dyDescent="0.25">
      <c r="H123" s="430"/>
      <c r="I123" s="431"/>
      <c r="J123" s="432"/>
      <c r="K123" s="432"/>
    </row>
    <row r="124" spans="8:11" x14ac:dyDescent="0.25">
      <c r="H124" s="430"/>
      <c r="I124" s="431"/>
      <c r="J124" s="432"/>
      <c r="K124" s="432"/>
    </row>
    <row r="125" spans="8:11" x14ac:dyDescent="0.25">
      <c r="H125" s="430"/>
      <c r="I125" s="431"/>
      <c r="J125" s="432"/>
      <c r="K125" s="432"/>
    </row>
    <row r="126" spans="8:11" x14ac:dyDescent="0.25">
      <c r="H126" s="430"/>
      <c r="I126" s="431"/>
      <c r="J126" s="432"/>
      <c r="K126" s="432"/>
    </row>
    <row r="127" spans="8:11" x14ac:dyDescent="0.25">
      <c r="H127" s="430"/>
      <c r="I127" s="431"/>
      <c r="J127" s="432"/>
      <c r="K127" s="432"/>
    </row>
    <row r="128" spans="8:11" x14ac:dyDescent="0.25">
      <c r="H128" s="430"/>
      <c r="I128" s="431"/>
      <c r="J128" s="432"/>
      <c r="K128" s="432"/>
    </row>
    <row r="129" spans="8:11" x14ac:dyDescent="0.25">
      <c r="H129" s="430"/>
      <c r="I129" s="431"/>
      <c r="J129" s="432"/>
      <c r="K129" s="432"/>
    </row>
    <row r="130" spans="8:11" x14ac:dyDescent="0.25">
      <c r="H130" s="430"/>
      <c r="I130" s="431"/>
      <c r="J130" s="432"/>
      <c r="K130" s="432"/>
    </row>
    <row r="131" spans="8:11" x14ac:dyDescent="0.25">
      <c r="H131" s="430"/>
      <c r="I131" s="431"/>
      <c r="J131" s="432"/>
      <c r="K131" s="432"/>
    </row>
    <row r="132" spans="8:11" x14ac:dyDescent="0.25">
      <c r="H132" s="430"/>
      <c r="I132" s="431"/>
      <c r="J132" s="432"/>
      <c r="K132" s="432"/>
    </row>
    <row r="133" spans="8:11" x14ac:dyDescent="0.25">
      <c r="H133" s="430"/>
      <c r="I133" s="431"/>
      <c r="J133" s="432"/>
      <c r="K133" s="432"/>
    </row>
    <row r="134" spans="8:11" x14ac:dyDescent="0.25">
      <c r="H134" s="430"/>
      <c r="I134" s="431"/>
      <c r="J134" s="432"/>
      <c r="K134" s="432"/>
    </row>
    <row r="135" spans="8:11" x14ac:dyDescent="0.25">
      <c r="H135" s="430"/>
      <c r="I135" s="431"/>
      <c r="J135" s="432"/>
      <c r="K135" s="432"/>
    </row>
    <row r="136" spans="8:11" x14ac:dyDescent="0.25">
      <c r="H136" s="430"/>
      <c r="I136" s="431"/>
      <c r="J136" s="432"/>
      <c r="K136" s="432"/>
    </row>
    <row r="137" spans="8:11" x14ac:dyDescent="0.25">
      <c r="H137" s="430"/>
      <c r="I137" s="431"/>
      <c r="J137" s="432"/>
      <c r="K137" s="432"/>
    </row>
    <row r="138" spans="8:11" x14ac:dyDescent="0.25">
      <c r="H138" s="430"/>
      <c r="I138" s="431"/>
      <c r="J138" s="432"/>
      <c r="K138" s="432"/>
    </row>
    <row r="139" spans="8:11" x14ac:dyDescent="0.25">
      <c r="H139" s="430"/>
      <c r="I139" s="431"/>
      <c r="J139" s="432"/>
      <c r="K139" s="432"/>
    </row>
    <row r="140" spans="8:11" x14ac:dyDescent="0.25">
      <c r="H140" s="430"/>
      <c r="I140" s="431"/>
      <c r="J140" s="432"/>
      <c r="K140" s="432"/>
    </row>
    <row r="141" spans="8:11" x14ac:dyDescent="0.25">
      <c r="H141" s="430"/>
      <c r="I141" s="431"/>
      <c r="J141" s="432"/>
      <c r="K141" s="432"/>
    </row>
    <row r="142" spans="8:11" x14ac:dyDescent="0.25">
      <c r="H142" s="430"/>
      <c r="I142" s="431"/>
      <c r="J142" s="432"/>
      <c r="K142" s="432"/>
    </row>
    <row r="143" spans="8:11" x14ac:dyDescent="0.25">
      <c r="H143" s="430"/>
      <c r="I143" s="431"/>
      <c r="J143" s="432"/>
      <c r="K143" s="432"/>
    </row>
    <row r="144" spans="8:11" x14ac:dyDescent="0.25">
      <c r="H144" s="430"/>
      <c r="I144" s="431"/>
      <c r="J144" s="432"/>
      <c r="K144" s="432"/>
    </row>
    <row r="145" spans="8:11" x14ac:dyDescent="0.25">
      <c r="H145" s="430"/>
      <c r="I145" s="431"/>
      <c r="J145" s="432"/>
      <c r="K145" s="432"/>
    </row>
    <row r="146" spans="8:11" x14ac:dyDescent="0.25">
      <c r="H146" s="430"/>
      <c r="I146" s="431"/>
      <c r="J146" s="432"/>
      <c r="K146" s="432"/>
    </row>
    <row r="147" spans="8:11" x14ac:dyDescent="0.25">
      <c r="H147" s="430"/>
      <c r="I147" s="431"/>
      <c r="J147" s="432"/>
      <c r="K147" s="432"/>
    </row>
    <row r="148" spans="8:11" x14ac:dyDescent="0.25">
      <c r="H148" s="430"/>
      <c r="I148" s="431"/>
      <c r="J148" s="432"/>
      <c r="K148" s="432"/>
    </row>
    <row r="149" spans="8:11" x14ac:dyDescent="0.25">
      <c r="H149" s="430"/>
      <c r="I149" s="431"/>
      <c r="J149" s="432"/>
      <c r="K149" s="432"/>
    </row>
    <row r="150" spans="8:11" x14ac:dyDescent="0.25">
      <c r="H150" s="430"/>
      <c r="I150" s="431"/>
      <c r="J150" s="432"/>
      <c r="K150" s="432"/>
    </row>
    <row r="151" spans="8:11" x14ac:dyDescent="0.25">
      <c r="H151" s="430"/>
      <c r="I151" s="431"/>
      <c r="J151" s="432"/>
      <c r="K151" s="432"/>
    </row>
    <row r="152" spans="8:11" x14ac:dyDescent="0.25">
      <c r="H152" s="430"/>
      <c r="I152" s="431"/>
      <c r="J152" s="432"/>
      <c r="K152" s="432"/>
    </row>
    <row r="153" spans="8:11" x14ac:dyDescent="0.25">
      <c r="H153" s="430"/>
      <c r="I153" s="431"/>
      <c r="J153" s="432"/>
      <c r="K153" s="432"/>
    </row>
    <row r="154" spans="8:11" x14ac:dyDescent="0.25">
      <c r="H154" s="430"/>
      <c r="I154" s="431"/>
      <c r="J154" s="432"/>
      <c r="K154" s="432"/>
    </row>
    <row r="155" spans="8:11" x14ac:dyDescent="0.25">
      <c r="H155" s="430"/>
      <c r="I155" s="431"/>
      <c r="J155" s="432"/>
      <c r="K155" s="432"/>
    </row>
    <row r="156" spans="8:11" x14ac:dyDescent="0.25">
      <c r="H156" s="430"/>
      <c r="I156" s="431"/>
      <c r="J156" s="432"/>
      <c r="K156" s="432"/>
    </row>
    <row r="157" spans="8:11" x14ac:dyDescent="0.25">
      <c r="H157" s="430"/>
      <c r="I157" s="431"/>
      <c r="J157" s="432"/>
      <c r="K157" s="432"/>
    </row>
    <row r="158" spans="8:11" x14ac:dyDescent="0.25">
      <c r="H158" s="430"/>
      <c r="I158" s="431"/>
      <c r="J158" s="432"/>
      <c r="K158" s="432"/>
    </row>
    <row r="159" spans="8:11" x14ac:dyDescent="0.25">
      <c r="H159" s="430"/>
      <c r="I159" s="431"/>
      <c r="J159" s="432"/>
      <c r="K159" s="432"/>
    </row>
    <row r="160" spans="8:11" x14ac:dyDescent="0.25">
      <c r="H160" s="430"/>
      <c r="I160" s="431"/>
      <c r="J160" s="432"/>
      <c r="K160" s="432"/>
    </row>
    <row r="161" spans="8:11" x14ac:dyDescent="0.25">
      <c r="H161" s="430"/>
      <c r="I161" s="431"/>
      <c r="J161" s="432"/>
      <c r="K161" s="432"/>
    </row>
    <row r="162" spans="8:11" x14ac:dyDescent="0.25">
      <c r="H162" s="430"/>
      <c r="I162" s="431"/>
      <c r="J162" s="432"/>
      <c r="K162" s="432"/>
    </row>
    <row r="163" spans="8:11" x14ac:dyDescent="0.25">
      <c r="H163" s="430"/>
      <c r="I163" s="431"/>
      <c r="J163" s="432"/>
      <c r="K163" s="432"/>
    </row>
    <row r="164" spans="8:11" x14ac:dyDescent="0.25">
      <c r="H164" s="430"/>
      <c r="I164" s="431"/>
      <c r="J164" s="432"/>
      <c r="K164" s="432"/>
    </row>
    <row r="165" spans="8:11" x14ac:dyDescent="0.25">
      <c r="H165" s="430"/>
      <c r="I165" s="431"/>
      <c r="J165" s="432"/>
      <c r="K165" s="432"/>
    </row>
    <row r="166" spans="8:11" x14ac:dyDescent="0.25">
      <c r="H166" s="430"/>
      <c r="I166" s="431"/>
      <c r="J166" s="432"/>
      <c r="K166" s="432"/>
    </row>
    <row r="167" spans="8:11" x14ac:dyDescent="0.25">
      <c r="H167" s="430"/>
      <c r="I167" s="431"/>
      <c r="J167" s="432"/>
      <c r="K167" s="432"/>
    </row>
    <row r="168" spans="8:11" x14ac:dyDescent="0.25">
      <c r="H168" s="430"/>
      <c r="I168" s="431"/>
      <c r="J168" s="432"/>
      <c r="K168" s="432"/>
    </row>
    <row r="169" spans="8:11" x14ac:dyDescent="0.25">
      <c r="H169" s="430"/>
      <c r="I169" s="431"/>
      <c r="J169" s="432"/>
      <c r="K169" s="432"/>
    </row>
    <row r="170" spans="8:11" x14ac:dyDescent="0.25">
      <c r="H170" s="430"/>
      <c r="I170" s="431"/>
      <c r="J170" s="432"/>
      <c r="K170" s="432"/>
    </row>
    <row r="171" spans="8:11" x14ac:dyDescent="0.25">
      <c r="H171" s="430"/>
      <c r="I171" s="431"/>
      <c r="J171" s="432"/>
      <c r="K171" s="432"/>
    </row>
    <row r="172" spans="8:11" x14ac:dyDescent="0.25">
      <c r="H172" s="430"/>
      <c r="I172" s="431"/>
      <c r="J172" s="432"/>
      <c r="K172" s="432"/>
    </row>
    <row r="173" spans="8:11" x14ac:dyDescent="0.25">
      <c r="H173" s="430"/>
      <c r="I173" s="431"/>
      <c r="J173" s="432"/>
      <c r="K173" s="432"/>
    </row>
    <row r="174" spans="8:11" x14ac:dyDescent="0.25">
      <c r="H174" s="430"/>
      <c r="I174" s="431"/>
      <c r="J174" s="432"/>
      <c r="K174" s="432"/>
    </row>
    <row r="175" spans="8:11" x14ac:dyDescent="0.25">
      <c r="H175" s="430"/>
      <c r="I175" s="431"/>
      <c r="J175" s="432"/>
      <c r="K175" s="432"/>
    </row>
    <row r="176" spans="8:11" x14ac:dyDescent="0.25">
      <c r="H176" s="430"/>
      <c r="I176" s="431"/>
      <c r="J176" s="432"/>
      <c r="K176" s="432"/>
    </row>
    <row r="177" spans="8:11" x14ac:dyDescent="0.25">
      <c r="H177" s="430"/>
      <c r="I177" s="431"/>
      <c r="J177" s="432"/>
      <c r="K177" s="432"/>
    </row>
    <row r="178" spans="8:11" x14ac:dyDescent="0.25">
      <c r="H178" s="430"/>
      <c r="I178" s="431"/>
      <c r="J178" s="432"/>
      <c r="K178" s="432"/>
    </row>
    <row r="179" spans="8:11" x14ac:dyDescent="0.25">
      <c r="H179" s="430"/>
      <c r="I179" s="431"/>
      <c r="J179" s="432"/>
      <c r="K179" s="432"/>
    </row>
    <row r="180" spans="8:11" x14ac:dyDescent="0.25">
      <c r="H180" s="430"/>
      <c r="I180" s="431"/>
      <c r="J180" s="432"/>
      <c r="K180" s="432"/>
    </row>
    <row r="181" spans="8:11" x14ac:dyDescent="0.25">
      <c r="H181" s="430"/>
      <c r="I181" s="431"/>
      <c r="J181" s="432"/>
      <c r="K181" s="432"/>
    </row>
    <row r="182" spans="8:11" x14ac:dyDescent="0.25">
      <c r="H182" s="430"/>
      <c r="I182" s="431"/>
      <c r="J182" s="432"/>
      <c r="K182" s="432"/>
    </row>
    <row r="183" spans="8:11" x14ac:dyDescent="0.25">
      <c r="H183" s="430"/>
      <c r="I183" s="431"/>
      <c r="J183" s="432"/>
      <c r="K183" s="432"/>
    </row>
    <row r="184" spans="8:11" x14ac:dyDescent="0.25">
      <c r="H184" s="430"/>
      <c r="I184" s="431"/>
      <c r="J184" s="432"/>
      <c r="K184" s="432"/>
    </row>
    <row r="185" spans="8:11" x14ac:dyDescent="0.25">
      <c r="H185" s="430"/>
      <c r="I185" s="431"/>
      <c r="J185" s="432"/>
      <c r="K185" s="432"/>
    </row>
    <row r="186" spans="8:11" x14ac:dyDescent="0.25">
      <c r="H186" s="430"/>
      <c r="I186" s="431"/>
      <c r="J186" s="432"/>
      <c r="K186" s="432"/>
    </row>
    <row r="187" spans="8:11" x14ac:dyDescent="0.25">
      <c r="H187" s="430"/>
      <c r="I187" s="431"/>
      <c r="J187" s="432"/>
      <c r="K187" s="432"/>
    </row>
    <row r="188" spans="8:11" x14ac:dyDescent="0.25">
      <c r="H188" s="430"/>
      <c r="I188" s="431"/>
      <c r="J188" s="432"/>
      <c r="K188" s="432"/>
    </row>
    <row r="189" spans="8:11" x14ac:dyDescent="0.25">
      <c r="H189" s="430"/>
      <c r="I189" s="431"/>
      <c r="J189" s="432"/>
      <c r="K189" s="432"/>
    </row>
    <row r="190" spans="8:11" x14ac:dyDescent="0.25">
      <c r="H190" s="430"/>
      <c r="I190" s="431"/>
      <c r="J190" s="432"/>
      <c r="K190" s="432"/>
    </row>
    <row r="191" spans="8:11" x14ac:dyDescent="0.25">
      <c r="H191" s="430"/>
      <c r="I191" s="431"/>
      <c r="J191" s="432"/>
      <c r="K191" s="432"/>
    </row>
    <row r="192" spans="8:11" x14ac:dyDescent="0.25">
      <c r="H192" s="430"/>
      <c r="I192" s="431"/>
      <c r="J192" s="432"/>
      <c r="K192" s="432"/>
    </row>
    <row r="193" spans="8:11" x14ac:dyDescent="0.25">
      <c r="H193" s="430"/>
      <c r="I193" s="431"/>
      <c r="J193" s="432"/>
      <c r="K193" s="432"/>
    </row>
    <row r="194" spans="8:11" x14ac:dyDescent="0.25">
      <c r="H194" s="430"/>
      <c r="I194" s="431"/>
      <c r="J194" s="432"/>
      <c r="K194" s="432"/>
    </row>
    <row r="195" spans="8:11" x14ac:dyDescent="0.25">
      <c r="H195" s="430"/>
      <c r="I195" s="431"/>
      <c r="J195" s="432"/>
      <c r="K195" s="432"/>
    </row>
    <row r="196" spans="8:11" x14ac:dyDescent="0.25">
      <c r="H196" s="430"/>
      <c r="I196" s="431"/>
      <c r="J196" s="432"/>
      <c r="K196" s="432"/>
    </row>
    <row r="197" spans="8:11" x14ac:dyDescent="0.25">
      <c r="H197" s="430"/>
      <c r="I197" s="431"/>
      <c r="J197" s="432"/>
      <c r="K197" s="432"/>
    </row>
    <row r="198" spans="8:11" x14ac:dyDescent="0.25">
      <c r="H198" s="430"/>
      <c r="I198" s="431"/>
      <c r="J198" s="432"/>
      <c r="K198" s="432"/>
    </row>
    <row r="199" spans="8:11" x14ac:dyDescent="0.25">
      <c r="H199" s="430"/>
      <c r="I199" s="431"/>
      <c r="J199" s="432"/>
      <c r="K199" s="432"/>
    </row>
    <row r="200" spans="8:11" x14ac:dyDescent="0.25">
      <c r="H200" s="430"/>
      <c r="I200" s="431"/>
      <c r="J200" s="432"/>
      <c r="K200" s="432"/>
    </row>
    <row r="201" spans="8:11" x14ac:dyDescent="0.25">
      <c r="H201" s="430"/>
      <c r="I201" s="431"/>
      <c r="J201" s="432"/>
      <c r="K201" s="432"/>
    </row>
    <row r="202" spans="8:11" x14ac:dyDescent="0.25">
      <c r="H202" s="430"/>
      <c r="I202" s="431"/>
      <c r="J202" s="432"/>
      <c r="K202" s="432"/>
    </row>
    <row r="203" spans="8:11" x14ac:dyDescent="0.25">
      <c r="H203" s="430"/>
      <c r="I203" s="431"/>
      <c r="J203" s="432"/>
      <c r="K203" s="432"/>
    </row>
    <row r="204" spans="8:11" x14ac:dyDescent="0.25">
      <c r="H204" s="430"/>
      <c r="I204" s="431"/>
      <c r="J204" s="432"/>
      <c r="K204" s="432"/>
    </row>
    <row r="205" spans="8:11" x14ac:dyDescent="0.25">
      <c r="H205" s="430"/>
      <c r="I205" s="431"/>
      <c r="J205" s="432"/>
      <c r="K205" s="432"/>
    </row>
    <row r="206" spans="8:11" x14ac:dyDescent="0.25">
      <c r="H206" s="430"/>
      <c r="I206" s="431"/>
      <c r="J206" s="432"/>
      <c r="K206" s="432"/>
    </row>
    <row r="207" spans="8:11" x14ac:dyDescent="0.25">
      <c r="H207" s="430"/>
      <c r="I207" s="431"/>
      <c r="J207" s="432"/>
      <c r="K207" s="432"/>
    </row>
    <row r="208" spans="8:11" x14ac:dyDescent="0.25">
      <c r="H208" s="430"/>
      <c r="I208" s="431"/>
      <c r="J208" s="432"/>
      <c r="K208" s="432"/>
    </row>
    <row r="209" spans="8:11" x14ac:dyDescent="0.25">
      <c r="H209" s="430"/>
      <c r="I209" s="431"/>
      <c r="J209" s="432"/>
      <c r="K209" s="432"/>
    </row>
    <row r="210" spans="8:11" x14ac:dyDescent="0.25">
      <c r="H210" s="430"/>
      <c r="I210" s="431"/>
      <c r="J210" s="432"/>
      <c r="K210" s="432"/>
    </row>
    <row r="211" spans="8:11" x14ac:dyDescent="0.25">
      <c r="H211" s="430"/>
      <c r="I211" s="431"/>
      <c r="J211" s="432"/>
      <c r="K211" s="432"/>
    </row>
    <row r="212" spans="8:11" x14ac:dyDescent="0.25">
      <c r="H212" s="430"/>
      <c r="I212" s="431"/>
      <c r="J212" s="432"/>
      <c r="K212" s="432"/>
    </row>
    <row r="213" spans="8:11" x14ac:dyDescent="0.25">
      <c r="H213" s="430"/>
      <c r="I213" s="431"/>
      <c r="J213" s="432"/>
      <c r="K213" s="432"/>
    </row>
    <row r="214" spans="8:11" x14ac:dyDescent="0.25">
      <c r="H214" s="430"/>
      <c r="I214" s="431"/>
      <c r="J214" s="432"/>
      <c r="K214" s="432"/>
    </row>
    <row r="215" spans="8:11" x14ac:dyDescent="0.25">
      <c r="H215" s="430"/>
      <c r="I215" s="431"/>
      <c r="J215" s="432"/>
      <c r="K215" s="432"/>
    </row>
    <row r="216" spans="8:11" x14ac:dyDescent="0.25">
      <c r="H216" s="430"/>
      <c r="I216" s="431"/>
      <c r="J216" s="432"/>
      <c r="K216" s="432"/>
    </row>
    <row r="217" spans="8:11" x14ac:dyDescent="0.25">
      <c r="H217" s="430"/>
      <c r="I217" s="431"/>
      <c r="J217" s="432"/>
      <c r="K217" s="432"/>
    </row>
    <row r="218" spans="8:11" x14ac:dyDescent="0.25">
      <c r="H218" s="430"/>
      <c r="I218" s="431"/>
      <c r="J218" s="432"/>
      <c r="K218" s="432"/>
    </row>
    <row r="219" spans="8:11" x14ac:dyDescent="0.25">
      <c r="H219" s="430"/>
      <c r="I219" s="431"/>
      <c r="J219" s="432"/>
      <c r="K219" s="432"/>
    </row>
    <row r="220" spans="8:11" x14ac:dyDescent="0.25">
      <c r="H220" s="430"/>
      <c r="I220" s="431"/>
      <c r="J220" s="432"/>
      <c r="K220" s="432"/>
    </row>
    <row r="221" spans="8:11" x14ac:dyDescent="0.25">
      <c r="H221" s="430"/>
      <c r="I221" s="431"/>
      <c r="J221" s="432"/>
      <c r="K221" s="432"/>
    </row>
    <row r="222" spans="8:11" x14ac:dyDescent="0.25">
      <c r="H222" s="430"/>
      <c r="I222" s="431"/>
      <c r="J222" s="432"/>
      <c r="K222" s="432"/>
    </row>
    <row r="223" spans="8:11" x14ac:dyDescent="0.25">
      <c r="H223" s="430"/>
      <c r="I223" s="431"/>
      <c r="J223" s="432"/>
      <c r="K223" s="432"/>
    </row>
    <row r="224" spans="8:11" x14ac:dyDescent="0.25">
      <c r="H224" s="430"/>
      <c r="I224" s="431"/>
      <c r="J224" s="432"/>
      <c r="K224" s="432"/>
    </row>
    <row r="225" spans="8:11" x14ac:dyDescent="0.25">
      <c r="H225" s="430"/>
      <c r="I225" s="431"/>
      <c r="J225" s="432"/>
      <c r="K225" s="432"/>
    </row>
    <row r="226" spans="8:11" x14ac:dyDescent="0.25">
      <c r="H226" s="430"/>
      <c r="I226" s="431"/>
      <c r="J226" s="432"/>
      <c r="K226" s="432"/>
    </row>
    <row r="227" spans="8:11" x14ac:dyDescent="0.25">
      <c r="H227" s="430"/>
      <c r="I227" s="431"/>
      <c r="J227" s="432"/>
      <c r="K227" s="432"/>
    </row>
    <row r="228" spans="8:11" x14ac:dyDescent="0.25">
      <c r="H228" s="430"/>
      <c r="I228" s="431"/>
      <c r="J228" s="432"/>
      <c r="K228" s="432"/>
    </row>
    <row r="229" spans="8:11" x14ac:dyDescent="0.25">
      <c r="H229" s="430"/>
      <c r="I229" s="431"/>
      <c r="J229" s="432"/>
      <c r="K229" s="432"/>
    </row>
    <row r="230" spans="8:11" x14ac:dyDescent="0.25">
      <c r="H230" s="430"/>
      <c r="I230" s="431"/>
      <c r="J230" s="432"/>
      <c r="K230" s="432"/>
    </row>
    <row r="231" spans="8:11" x14ac:dyDescent="0.25">
      <c r="H231" s="430"/>
      <c r="I231" s="431"/>
      <c r="J231" s="432"/>
      <c r="K231" s="432"/>
    </row>
    <row r="232" spans="8:11" x14ac:dyDescent="0.25">
      <c r="H232" s="430"/>
      <c r="I232" s="431"/>
      <c r="J232" s="432"/>
      <c r="K232" s="432"/>
    </row>
    <row r="233" spans="8:11" x14ac:dyDescent="0.25">
      <c r="H233" s="430"/>
      <c r="I233" s="431"/>
      <c r="J233" s="432"/>
      <c r="K233" s="432"/>
    </row>
    <row r="234" spans="8:11" x14ac:dyDescent="0.25">
      <c r="H234" s="430"/>
      <c r="I234" s="431"/>
      <c r="J234" s="432"/>
      <c r="K234" s="432"/>
    </row>
    <row r="235" spans="8:11" x14ac:dyDescent="0.25">
      <c r="H235" s="430"/>
      <c r="I235" s="431"/>
      <c r="J235" s="432"/>
      <c r="K235" s="432"/>
    </row>
    <row r="236" spans="8:11" x14ac:dyDescent="0.25">
      <c r="H236" s="430"/>
      <c r="I236" s="431"/>
      <c r="J236" s="432"/>
      <c r="K236" s="432"/>
    </row>
    <row r="237" spans="8:11" x14ac:dyDescent="0.25">
      <c r="H237" s="430"/>
      <c r="I237" s="431"/>
      <c r="J237" s="432"/>
      <c r="K237" s="432"/>
    </row>
    <row r="238" spans="8:11" x14ac:dyDescent="0.25">
      <c r="H238" s="430"/>
      <c r="I238" s="431"/>
      <c r="J238" s="432"/>
      <c r="K238" s="432"/>
    </row>
    <row r="239" spans="8:11" x14ac:dyDescent="0.25">
      <c r="H239" s="430"/>
      <c r="I239" s="431"/>
      <c r="J239" s="432"/>
      <c r="K239" s="432"/>
    </row>
    <row r="240" spans="8:11" x14ac:dyDescent="0.25">
      <c r="H240" s="430"/>
      <c r="I240" s="431"/>
      <c r="J240" s="432"/>
      <c r="K240" s="432"/>
    </row>
    <row r="241" spans="8:11" x14ac:dyDescent="0.25">
      <c r="H241" s="430"/>
      <c r="I241" s="431"/>
      <c r="J241" s="432"/>
      <c r="K241" s="432"/>
    </row>
    <row r="242" spans="8:11" x14ac:dyDescent="0.25">
      <c r="H242" s="430"/>
      <c r="I242" s="431"/>
      <c r="J242" s="432"/>
      <c r="K242" s="432"/>
    </row>
    <row r="243" spans="8:11" x14ac:dyDescent="0.25">
      <c r="H243" s="430"/>
      <c r="I243" s="431"/>
      <c r="J243" s="432"/>
      <c r="K243" s="432"/>
    </row>
    <row r="244" spans="8:11" x14ac:dyDescent="0.25">
      <c r="H244" s="430"/>
      <c r="I244" s="431"/>
      <c r="J244" s="432"/>
      <c r="K244" s="432"/>
    </row>
    <row r="245" spans="8:11" x14ac:dyDescent="0.25">
      <c r="H245" s="430"/>
      <c r="I245" s="431"/>
      <c r="J245" s="432"/>
      <c r="K245" s="432"/>
    </row>
    <row r="246" spans="8:11" x14ac:dyDescent="0.25">
      <c r="H246" s="430"/>
      <c r="I246" s="431"/>
      <c r="J246" s="432"/>
      <c r="K246" s="432"/>
    </row>
    <row r="247" spans="8:11" x14ac:dyDescent="0.25">
      <c r="H247" s="430"/>
      <c r="I247" s="431"/>
      <c r="J247" s="432"/>
      <c r="K247" s="432"/>
    </row>
    <row r="248" spans="8:11" x14ac:dyDescent="0.25">
      <c r="H248" s="430"/>
      <c r="I248" s="431"/>
      <c r="J248" s="432"/>
      <c r="K248" s="432"/>
    </row>
    <row r="249" spans="8:11" x14ac:dyDescent="0.25">
      <c r="H249" s="430"/>
      <c r="I249" s="431"/>
      <c r="J249" s="432"/>
      <c r="K249" s="432"/>
    </row>
    <row r="250" spans="8:11" x14ac:dyDescent="0.25">
      <c r="H250" s="430"/>
      <c r="I250" s="431"/>
      <c r="J250" s="432"/>
      <c r="K250" s="432"/>
    </row>
    <row r="251" spans="8:11" x14ac:dyDescent="0.25">
      <c r="H251" s="430"/>
      <c r="I251" s="431"/>
      <c r="J251" s="432"/>
      <c r="K251" s="432"/>
    </row>
    <row r="252" spans="8:11" x14ac:dyDescent="0.25">
      <c r="H252" s="430"/>
      <c r="I252" s="431"/>
      <c r="J252" s="432"/>
      <c r="K252" s="432"/>
    </row>
    <row r="253" spans="8:11" x14ac:dyDescent="0.25">
      <c r="H253" s="430"/>
      <c r="I253" s="431"/>
      <c r="J253" s="432"/>
      <c r="K253" s="432"/>
    </row>
    <row r="254" spans="8:11" x14ac:dyDescent="0.25">
      <c r="H254" s="430"/>
      <c r="I254" s="431"/>
      <c r="J254" s="432"/>
      <c r="K254" s="432"/>
    </row>
    <row r="255" spans="8:11" x14ac:dyDescent="0.25">
      <c r="H255" s="430"/>
      <c r="I255" s="431"/>
      <c r="J255" s="432"/>
      <c r="K255" s="432"/>
    </row>
    <row r="256" spans="8:11" x14ac:dyDescent="0.25">
      <c r="H256" s="430"/>
      <c r="I256" s="431"/>
      <c r="J256" s="432"/>
      <c r="K256" s="432"/>
    </row>
    <row r="257" spans="8:11" x14ac:dyDescent="0.25">
      <c r="H257" s="430"/>
      <c r="I257" s="431"/>
      <c r="J257" s="432"/>
      <c r="K257" s="432"/>
    </row>
    <row r="258" spans="8:11" x14ac:dyDescent="0.25">
      <c r="H258" s="430"/>
      <c r="I258" s="431"/>
      <c r="J258" s="432"/>
      <c r="K258" s="432"/>
    </row>
    <row r="259" spans="8:11" x14ac:dyDescent="0.25">
      <c r="H259" s="430"/>
      <c r="I259" s="431"/>
      <c r="J259" s="432"/>
      <c r="K259" s="432"/>
    </row>
    <row r="260" spans="8:11" x14ac:dyDescent="0.25">
      <c r="H260" s="430"/>
      <c r="I260" s="431"/>
      <c r="J260" s="432"/>
      <c r="K260" s="432"/>
    </row>
    <row r="261" spans="8:11" x14ac:dyDescent="0.25">
      <c r="H261" s="430"/>
      <c r="I261" s="431"/>
      <c r="J261" s="432"/>
      <c r="K261" s="432"/>
    </row>
    <row r="262" spans="8:11" x14ac:dyDescent="0.25">
      <c r="H262" s="430"/>
      <c r="I262" s="431"/>
      <c r="J262" s="432"/>
      <c r="K262" s="432"/>
    </row>
    <row r="263" spans="8:11" x14ac:dyDescent="0.25">
      <c r="H263" s="430"/>
      <c r="I263" s="431"/>
      <c r="J263" s="432"/>
      <c r="K263" s="432"/>
    </row>
    <row r="264" spans="8:11" x14ac:dyDescent="0.25">
      <c r="H264" s="430"/>
      <c r="I264" s="431"/>
      <c r="J264" s="432"/>
      <c r="K264" s="432"/>
    </row>
    <row r="265" spans="8:11" x14ac:dyDescent="0.25">
      <c r="H265" s="430"/>
      <c r="I265" s="431"/>
      <c r="J265" s="432"/>
      <c r="K265" s="432"/>
    </row>
    <row r="266" spans="8:11" x14ac:dyDescent="0.25">
      <c r="H266" s="430"/>
      <c r="I266" s="431"/>
      <c r="J266" s="432"/>
      <c r="K266" s="432"/>
    </row>
    <row r="267" spans="8:11" x14ac:dyDescent="0.25">
      <c r="H267" s="430"/>
      <c r="I267" s="431"/>
      <c r="J267" s="432"/>
      <c r="K267" s="432"/>
    </row>
    <row r="268" spans="8:11" x14ac:dyDescent="0.25">
      <c r="H268" s="430"/>
      <c r="I268" s="431"/>
      <c r="J268" s="432"/>
      <c r="K268" s="432"/>
    </row>
    <row r="269" spans="8:11" x14ac:dyDescent="0.25">
      <c r="H269" s="430"/>
      <c r="I269" s="431"/>
      <c r="J269" s="432"/>
      <c r="K269" s="432"/>
    </row>
    <row r="270" spans="8:11" x14ac:dyDescent="0.25">
      <c r="H270" s="430"/>
      <c r="I270" s="431"/>
      <c r="J270" s="432"/>
      <c r="K270" s="432"/>
    </row>
    <row r="271" spans="8:11" x14ac:dyDescent="0.25">
      <c r="H271" s="430"/>
      <c r="I271" s="431"/>
      <c r="J271" s="432"/>
      <c r="K271" s="432"/>
    </row>
    <row r="272" spans="8:11" x14ac:dyDescent="0.25">
      <c r="H272" s="430"/>
      <c r="I272" s="431"/>
      <c r="J272" s="432"/>
      <c r="K272" s="432"/>
    </row>
    <row r="273" spans="8:11" x14ac:dyDescent="0.25">
      <c r="H273" s="430"/>
      <c r="I273" s="431"/>
      <c r="J273" s="432"/>
      <c r="K273" s="432"/>
    </row>
    <row r="274" spans="8:11" x14ac:dyDescent="0.25">
      <c r="H274" s="430"/>
      <c r="I274" s="431"/>
      <c r="J274" s="432"/>
      <c r="K274" s="432"/>
    </row>
    <row r="275" spans="8:11" x14ac:dyDescent="0.25">
      <c r="H275" s="430"/>
      <c r="I275" s="431"/>
      <c r="J275" s="432"/>
      <c r="K275" s="432"/>
    </row>
    <row r="276" spans="8:11" x14ac:dyDescent="0.25">
      <c r="H276" s="430"/>
      <c r="I276" s="431"/>
      <c r="J276" s="432"/>
      <c r="K276" s="432"/>
    </row>
    <row r="277" spans="8:11" x14ac:dyDescent="0.25">
      <c r="H277" s="430"/>
      <c r="I277" s="431"/>
      <c r="J277" s="432"/>
      <c r="K277" s="432"/>
    </row>
    <row r="278" spans="8:11" x14ac:dyDescent="0.25">
      <c r="H278" s="430"/>
      <c r="I278" s="431"/>
      <c r="J278" s="432"/>
      <c r="K278" s="432"/>
    </row>
    <row r="279" spans="8:11" x14ac:dyDescent="0.25">
      <c r="H279" s="430"/>
      <c r="I279" s="431"/>
      <c r="J279" s="432"/>
      <c r="K279" s="432"/>
    </row>
    <row r="280" spans="8:11" x14ac:dyDescent="0.25">
      <c r="H280" s="430"/>
      <c r="I280" s="431"/>
      <c r="J280" s="432"/>
      <c r="K280" s="432"/>
    </row>
    <row r="281" spans="8:11" x14ac:dyDescent="0.25">
      <c r="H281" s="430"/>
      <c r="I281" s="431"/>
      <c r="J281" s="432"/>
      <c r="K281" s="432"/>
    </row>
    <row r="282" spans="8:11" x14ac:dyDescent="0.25">
      <c r="H282" s="430"/>
      <c r="I282" s="431"/>
      <c r="J282" s="432"/>
      <c r="K282" s="432"/>
    </row>
    <row r="283" spans="8:11" x14ac:dyDescent="0.25">
      <c r="H283" s="430"/>
      <c r="I283" s="431"/>
      <c r="J283" s="432"/>
      <c r="K283" s="432"/>
    </row>
    <row r="284" spans="8:11" x14ac:dyDescent="0.25">
      <c r="H284" s="430"/>
      <c r="I284" s="431"/>
      <c r="J284" s="432"/>
      <c r="K284" s="432"/>
    </row>
    <row r="285" spans="8:11" x14ac:dyDescent="0.25">
      <c r="H285" s="430"/>
      <c r="I285" s="431"/>
      <c r="J285" s="432"/>
      <c r="K285" s="432"/>
    </row>
    <row r="286" spans="8:11" x14ac:dyDescent="0.25">
      <c r="H286" s="430"/>
      <c r="I286" s="431"/>
      <c r="J286" s="432"/>
      <c r="K286" s="432"/>
    </row>
    <row r="287" spans="8:11" x14ac:dyDescent="0.25">
      <c r="H287" s="430"/>
      <c r="I287" s="431"/>
      <c r="J287" s="432"/>
      <c r="K287" s="432"/>
    </row>
    <row r="288" spans="8:11" x14ac:dyDescent="0.25">
      <c r="H288" s="430"/>
      <c r="I288" s="431"/>
      <c r="J288" s="432"/>
      <c r="K288" s="432"/>
    </row>
    <row r="289" spans="8:11" x14ac:dyDescent="0.25">
      <c r="H289" s="430"/>
      <c r="I289" s="431"/>
      <c r="J289" s="432"/>
      <c r="K289" s="432"/>
    </row>
    <row r="290" spans="8:11" x14ac:dyDescent="0.25">
      <c r="H290" s="430"/>
      <c r="I290" s="431"/>
      <c r="J290" s="432"/>
      <c r="K290" s="432"/>
    </row>
    <row r="291" spans="8:11" x14ac:dyDescent="0.25">
      <c r="H291" s="430"/>
      <c r="I291" s="431"/>
      <c r="J291" s="432"/>
      <c r="K291" s="432"/>
    </row>
    <row r="292" spans="8:11" x14ac:dyDescent="0.25">
      <c r="H292" s="430"/>
      <c r="I292" s="431"/>
      <c r="J292" s="432"/>
      <c r="K292" s="432"/>
    </row>
    <row r="293" spans="8:11" x14ac:dyDescent="0.25">
      <c r="H293" s="430"/>
      <c r="I293" s="431"/>
      <c r="J293" s="432"/>
      <c r="K293" s="432"/>
    </row>
    <row r="294" spans="8:11" x14ac:dyDescent="0.25">
      <c r="H294" s="430"/>
      <c r="I294" s="431"/>
      <c r="J294" s="432"/>
      <c r="K294" s="432"/>
    </row>
    <row r="295" spans="8:11" x14ac:dyDescent="0.25">
      <c r="H295" s="430"/>
      <c r="I295" s="431"/>
      <c r="J295" s="432"/>
      <c r="K295" s="432"/>
    </row>
    <row r="296" spans="8:11" x14ac:dyDescent="0.25">
      <c r="H296" s="430"/>
      <c r="I296" s="431"/>
      <c r="J296" s="432"/>
      <c r="K296" s="432"/>
    </row>
    <row r="297" spans="8:11" x14ac:dyDescent="0.25">
      <c r="H297" s="430"/>
      <c r="I297" s="431"/>
      <c r="J297" s="432"/>
      <c r="K297" s="432"/>
    </row>
    <row r="298" spans="8:11" x14ac:dyDescent="0.25">
      <c r="H298" s="430"/>
      <c r="I298" s="431"/>
      <c r="J298" s="432"/>
      <c r="K298" s="432"/>
    </row>
    <row r="299" spans="8:11" x14ac:dyDescent="0.25">
      <c r="H299" s="430"/>
      <c r="I299" s="431"/>
      <c r="J299" s="432"/>
      <c r="K299" s="432"/>
    </row>
    <row r="300" spans="8:11" x14ac:dyDescent="0.25">
      <c r="H300" s="430"/>
      <c r="I300" s="431"/>
      <c r="J300" s="432"/>
      <c r="K300" s="432"/>
    </row>
    <row r="301" spans="8:11" x14ac:dyDescent="0.25">
      <c r="H301" s="430"/>
      <c r="I301" s="431"/>
      <c r="J301" s="432"/>
      <c r="K301" s="432"/>
    </row>
    <row r="302" spans="8:11" x14ac:dyDescent="0.25">
      <c r="H302" s="430"/>
      <c r="I302" s="431"/>
      <c r="J302" s="432"/>
      <c r="K302" s="432"/>
    </row>
    <row r="303" spans="8:11" x14ac:dyDescent="0.25">
      <c r="H303" s="430"/>
      <c r="I303" s="431"/>
      <c r="J303" s="432"/>
      <c r="K303" s="432"/>
    </row>
    <row r="304" spans="8:11" x14ac:dyDescent="0.25">
      <c r="H304" s="430"/>
      <c r="I304" s="431"/>
      <c r="J304" s="432"/>
      <c r="K304" s="432"/>
    </row>
    <row r="305" spans="8:11" x14ac:dyDescent="0.25">
      <c r="H305" s="430"/>
      <c r="I305" s="431"/>
      <c r="J305" s="432"/>
      <c r="K305" s="432"/>
    </row>
    <row r="306" spans="8:11" x14ac:dyDescent="0.25">
      <c r="H306" s="430"/>
      <c r="I306" s="431"/>
      <c r="J306" s="432"/>
      <c r="K306" s="432"/>
    </row>
    <row r="307" spans="8:11" x14ac:dyDescent="0.25">
      <c r="H307" s="430"/>
      <c r="I307" s="431"/>
      <c r="J307" s="432"/>
      <c r="K307" s="432"/>
    </row>
    <row r="308" spans="8:11" x14ac:dyDescent="0.25">
      <c r="H308" s="430"/>
      <c r="I308" s="431"/>
      <c r="J308" s="432"/>
      <c r="K308" s="432"/>
    </row>
    <row r="309" spans="8:11" x14ac:dyDescent="0.25">
      <c r="H309" s="430"/>
      <c r="I309" s="431"/>
      <c r="J309" s="432"/>
      <c r="K309" s="432"/>
    </row>
    <row r="310" spans="8:11" x14ac:dyDescent="0.25">
      <c r="H310" s="430"/>
      <c r="I310" s="431"/>
      <c r="J310" s="432"/>
      <c r="K310" s="432"/>
    </row>
    <row r="311" spans="8:11" x14ac:dyDescent="0.25">
      <c r="H311" s="430"/>
      <c r="I311" s="431"/>
      <c r="J311" s="432"/>
      <c r="K311" s="432"/>
    </row>
    <row r="312" spans="8:11" x14ac:dyDescent="0.25">
      <c r="H312" s="430"/>
      <c r="I312" s="431"/>
      <c r="J312" s="432"/>
      <c r="K312" s="432"/>
    </row>
    <row r="313" spans="8:11" x14ac:dyDescent="0.25">
      <c r="H313" s="430"/>
      <c r="I313" s="431"/>
      <c r="J313" s="432"/>
      <c r="K313" s="432"/>
    </row>
    <row r="314" spans="8:11" x14ac:dyDescent="0.25">
      <c r="H314" s="430"/>
      <c r="I314" s="431"/>
      <c r="J314" s="432"/>
      <c r="K314" s="432"/>
    </row>
    <row r="315" spans="8:11" x14ac:dyDescent="0.25">
      <c r="H315" s="430"/>
      <c r="I315" s="431"/>
      <c r="J315" s="432"/>
      <c r="K315" s="432"/>
    </row>
    <row r="316" spans="8:11" x14ac:dyDescent="0.25">
      <c r="H316" s="430"/>
      <c r="I316" s="431"/>
      <c r="J316" s="432"/>
      <c r="K316" s="432"/>
    </row>
    <row r="317" spans="8:11" x14ac:dyDescent="0.25">
      <c r="H317" s="430"/>
      <c r="I317" s="431"/>
      <c r="J317" s="432"/>
      <c r="K317" s="432"/>
    </row>
    <row r="318" spans="8:11" x14ac:dyDescent="0.25">
      <c r="H318" s="430"/>
      <c r="I318" s="431"/>
      <c r="J318" s="432"/>
      <c r="K318" s="432"/>
    </row>
    <row r="319" spans="8:11" x14ac:dyDescent="0.25">
      <c r="H319" s="430"/>
      <c r="I319" s="431"/>
      <c r="J319" s="432"/>
      <c r="K319" s="432"/>
    </row>
    <row r="320" spans="8:11" x14ac:dyDescent="0.25">
      <c r="H320" s="430"/>
      <c r="I320" s="431"/>
      <c r="J320" s="432"/>
      <c r="K320" s="432"/>
    </row>
    <row r="321" spans="8:11" x14ac:dyDescent="0.25">
      <c r="H321" s="430"/>
      <c r="I321" s="431"/>
      <c r="J321" s="432"/>
      <c r="K321" s="432"/>
    </row>
    <row r="322" spans="8:11" x14ac:dyDescent="0.25">
      <c r="H322" s="430"/>
      <c r="I322" s="431"/>
      <c r="J322" s="432"/>
      <c r="K322" s="432"/>
    </row>
    <row r="323" spans="8:11" x14ac:dyDescent="0.25">
      <c r="H323" s="430"/>
      <c r="I323" s="431"/>
      <c r="J323" s="432"/>
      <c r="K323" s="432"/>
    </row>
    <row r="324" spans="8:11" x14ac:dyDescent="0.25">
      <c r="H324" s="430"/>
      <c r="I324" s="431"/>
      <c r="J324" s="432"/>
      <c r="K324" s="432"/>
    </row>
    <row r="325" spans="8:11" x14ac:dyDescent="0.25">
      <c r="H325" s="430"/>
      <c r="I325" s="431"/>
      <c r="J325" s="432"/>
      <c r="K325" s="432"/>
    </row>
    <row r="326" spans="8:11" x14ac:dyDescent="0.25">
      <c r="H326" s="430"/>
      <c r="I326" s="431"/>
      <c r="J326" s="432"/>
      <c r="K326" s="432"/>
    </row>
    <row r="327" spans="8:11" x14ac:dyDescent="0.25">
      <c r="H327" s="430"/>
      <c r="I327" s="431"/>
      <c r="J327" s="432"/>
      <c r="K327" s="432"/>
    </row>
    <row r="328" spans="8:11" x14ac:dyDescent="0.25">
      <c r="H328" s="430"/>
      <c r="I328" s="431"/>
      <c r="J328" s="432"/>
      <c r="K328" s="432"/>
    </row>
    <row r="329" spans="8:11" x14ac:dyDescent="0.25">
      <c r="H329" s="430"/>
      <c r="I329" s="431"/>
      <c r="J329" s="432"/>
      <c r="K329" s="432"/>
    </row>
    <row r="330" spans="8:11" x14ac:dyDescent="0.25">
      <c r="H330" s="430"/>
      <c r="I330" s="431"/>
      <c r="J330" s="432"/>
      <c r="K330" s="432"/>
    </row>
    <row r="331" spans="8:11" x14ac:dyDescent="0.25">
      <c r="H331" s="430"/>
      <c r="I331" s="431"/>
      <c r="J331" s="432"/>
      <c r="K331" s="432"/>
    </row>
    <row r="332" spans="8:11" x14ac:dyDescent="0.25">
      <c r="H332" s="430"/>
      <c r="I332" s="431"/>
      <c r="J332" s="432"/>
      <c r="K332" s="432"/>
    </row>
    <row r="333" spans="8:11" x14ac:dyDescent="0.25">
      <c r="H333" s="430"/>
      <c r="I333" s="431"/>
      <c r="J333" s="432"/>
      <c r="K333" s="432"/>
    </row>
    <row r="334" spans="8:11" x14ac:dyDescent="0.25">
      <c r="H334" s="430"/>
      <c r="I334" s="431"/>
      <c r="J334" s="432"/>
      <c r="K334" s="432"/>
    </row>
    <row r="335" spans="8:11" x14ac:dyDescent="0.25">
      <c r="H335" s="430"/>
      <c r="I335" s="431"/>
      <c r="J335" s="432"/>
      <c r="K335" s="432"/>
    </row>
    <row r="336" spans="8:11" x14ac:dyDescent="0.25">
      <c r="H336" s="430"/>
      <c r="I336" s="431"/>
      <c r="J336" s="432"/>
      <c r="K336" s="432"/>
    </row>
    <row r="337" spans="8:11" x14ac:dyDescent="0.25">
      <c r="H337" s="430"/>
      <c r="I337" s="431"/>
      <c r="J337" s="432"/>
      <c r="K337" s="432"/>
    </row>
    <row r="338" spans="8:11" x14ac:dyDescent="0.25">
      <c r="H338" s="430"/>
      <c r="I338" s="431"/>
      <c r="J338" s="432"/>
      <c r="K338" s="432"/>
    </row>
    <row r="339" spans="8:11" x14ac:dyDescent="0.25">
      <c r="H339" s="430"/>
      <c r="I339" s="431"/>
      <c r="J339" s="432"/>
      <c r="K339" s="432"/>
    </row>
    <row r="340" spans="8:11" x14ac:dyDescent="0.25">
      <c r="H340" s="430"/>
      <c r="I340" s="431"/>
      <c r="J340" s="432"/>
      <c r="K340" s="432"/>
    </row>
    <row r="341" spans="8:11" x14ac:dyDescent="0.25">
      <c r="H341" s="430"/>
      <c r="I341" s="431"/>
      <c r="J341" s="432"/>
      <c r="K341" s="432"/>
    </row>
    <row r="342" spans="8:11" x14ac:dyDescent="0.25">
      <c r="H342" s="430"/>
      <c r="I342" s="431"/>
      <c r="J342" s="432"/>
      <c r="K342" s="432"/>
    </row>
    <row r="343" spans="8:11" x14ac:dyDescent="0.25">
      <c r="H343" s="430"/>
      <c r="I343" s="431"/>
      <c r="J343" s="432"/>
      <c r="K343" s="432"/>
    </row>
    <row r="344" spans="8:11" x14ac:dyDescent="0.25">
      <c r="H344" s="430"/>
      <c r="I344" s="431"/>
      <c r="J344" s="432"/>
      <c r="K344" s="432"/>
    </row>
    <row r="345" spans="8:11" x14ac:dyDescent="0.25">
      <c r="H345" s="430"/>
      <c r="I345" s="431"/>
      <c r="J345" s="432"/>
      <c r="K345" s="432"/>
    </row>
    <row r="346" spans="8:11" x14ac:dyDescent="0.25">
      <c r="H346" s="430"/>
      <c r="I346" s="431"/>
      <c r="J346" s="432"/>
      <c r="K346" s="432"/>
    </row>
    <row r="347" spans="8:11" x14ac:dyDescent="0.25">
      <c r="H347" s="430"/>
      <c r="I347" s="431"/>
      <c r="J347" s="432"/>
      <c r="K347" s="432"/>
    </row>
    <row r="348" spans="8:11" x14ac:dyDescent="0.25">
      <c r="H348" s="430"/>
      <c r="I348" s="431"/>
      <c r="J348" s="432"/>
      <c r="K348" s="432"/>
    </row>
    <row r="349" spans="8:11" x14ac:dyDescent="0.25">
      <c r="H349" s="430"/>
      <c r="I349" s="431"/>
      <c r="J349" s="432"/>
      <c r="K349" s="432"/>
    </row>
    <row r="350" spans="8:11" x14ac:dyDescent="0.25">
      <c r="H350" s="430"/>
      <c r="I350" s="431"/>
      <c r="J350" s="432"/>
      <c r="K350" s="432"/>
    </row>
    <row r="351" spans="8:11" x14ac:dyDescent="0.25">
      <c r="H351" s="430"/>
      <c r="I351" s="431"/>
      <c r="J351" s="432"/>
      <c r="K351" s="432"/>
    </row>
    <row r="352" spans="8:11" x14ac:dyDescent="0.25">
      <c r="H352" s="430"/>
      <c r="I352" s="431"/>
      <c r="J352" s="432"/>
      <c r="K352" s="432"/>
    </row>
    <row r="353" spans="8:11" x14ac:dyDescent="0.25">
      <c r="H353" s="430"/>
      <c r="I353" s="431"/>
      <c r="J353" s="432"/>
      <c r="K353" s="432"/>
    </row>
    <row r="354" spans="8:11" x14ac:dyDescent="0.25">
      <c r="H354" s="430"/>
      <c r="I354" s="431"/>
      <c r="J354" s="432"/>
      <c r="K354" s="432"/>
    </row>
    <row r="355" spans="8:11" x14ac:dyDescent="0.25">
      <c r="H355" s="430"/>
      <c r="I355" s="431"/>
      <c r="J355" s="432"/>
      <c r="K355" s="432"/>
    </row>
    <row r="356" spans="8:11" x14ac:dyDescent="0.25">
      <c r="H356" s="430"/>
      <c r="I356" s="431"/>
      <c r="J356" s="432"/>
      <c r="K356" s="432"/>
    </row>
    <row r="357" spans="8:11" x14ac:dyDescent="0.25">
      <c r="H357" s="430"/>
      <c r="I357" s="431"/>
      <c r="J357" s="432"/>
      <c r="K357" s="432"/>
    </row>
    <row r="358" spans="8:11" x14ac:dyDescent="0.25">
      <c r="H358" s="430"/>
      <c r="I358" s="431"/>
      <c r="J358" s="432"/>
      <c r="K358" s="432"/>
    </row>
    <row r="359" spans="8:11" x14ac:dyDescent="0.25">
      <c r="H359" s="430"/>
      <c r="I359" s="431"/>
      <c r="J359" s="432"/>
      <c r="K359" s="432"/>
    </row>
    <row r="360" spans="8:11" x14ac:dyDescent="0.25">
      <c r="H360" s="430"/>
      <c r="I360" s="431"/>
      <c r="J360" s="432"/>
      <c r="K360" s="432"/>
    </row>
    <row r="361" spans="8:11" x14ac:dyDescent="0.25">
      <c r="H361" s="430"/>
      <c r="I361" s="431"/>
      <c r="J361" s="432"/>
      <c r="K361" s="432"/>
    </row>
    <row r="362" spans="8:11" x14ac:dyDescent="0.25">
      <c r="H362" s="430"/>
      <c r="I362" s="431"/>
      <c r="J362" s="432"/>
      <c r="K362" s="432"/>
    </row>
    <row r="363" spans="8:11" x14ac:dyDescent="0.25">
      <c r="H363" s="430"/>
      <c r="I363" s="431"/>
      <c r="J363" s="432"/>
      <c r="K363" s="432"/>
    </row>
    <row r="364" spans="8:11" x14ac:dyDescent="0.25">
      <c r="H364" s="430"/>
      <c r="I364" s="431"/>
      <c r="J364" s="432"/>
      <c r="K364" s="432"/>
    </row>
    <row r="365" spans="8:11" x14ac:dyDescent="0.25">
      <c r="H365" s="430"/>
      <c r="I365" s="431"/>
      <c r="J365" s="432"/>
      <c r="K365" s="432"/>
    </row>
    <row r="366" spans="8:11" x14ac:dyDescent="0.25">
      <c r="H366" s="430"/>
      <c r="I366" s="431"/>
      <c r="J366" s="432"/>
      <c r="K366" s="432"/>
    </row>
    <row r="367" spans="8:11" x14ac:dyDescent="0.25">
      <c r="H367" s="430"/>
      <c r="I367" s="431"/>
      <c r="J367" s="432"/>
      <c r="K367" s="432"/>
    </row>
    <row r="368" spans="8:11" x14ac:dyDescent="0.25">
      <c r="H368" s="430"/>
      <c r="I368" s="431"/>
      <c r="J368" s="432"/>
      <c r="K368" s="432"/>
    </row>
    <row r="369" spans="8:11" x14ac:dyDescent="0.25">
      <c r="H369" s="430"/>
      <c r="I369" s="431"/>
      <c r="J369" s="432"/>
      <c r="K369" s="432"/>
    </row>
    <row r="370" spans="8:11" x14ac:dyDescent="0.25">
      <c r="H370" s="430"/>
      <c r="I370" s="431"/>
      <c r="J370" s="432"/>
      <c r="K370" s="432"/>
    </row>
    <row r="371" spans="8:11" x14ac:dyDescent="0.25">
      <c r="H371" s="430"/>
      <c r="I371" s="431"/>
      <c r="J371" s="432"/>
      <c r="K371" s="432"/>
    </row>
    <row r="372" spans="8:11" x14ac:dyDescent="0.25">
      <c r="H372" s="430"/>
      <c r="I372" s="431"/>
      <c r="J372" s="432"/>
      <c r="K372" s="432"/>
    </row>
    <row r="373" spans="8:11" x14ac:dyDescent="0.25">
      <c r="H373" s="430"/>
      <c r="I373" s="431"/>
      <c r="J373" s="432"/>
      <c r="K373" s="432"/>
    </row>
    <row r="374" spans="8:11" x14ac:dyDescent="0.25">
      <c r="H374" s="430"/>
      <c r="I374" s="431"/>
      <c r="J374" s="432"/>
      <c r="K374" s="432"/>
    </row>
    <row r="375" spans="8:11" x14ac:dyDescent="0.25">
      <c r="H375" s="430"/>
      <c r="I375" s="431"/>
      <c r="J375" s="432"/>
      <c r="K375" s="432"/>
    </row>
    <row r="376" spans="8:11" x14ac:dyDescent="0.25">
      <c r="H376" s="430"/>
      <c r="I376" s="431"/>
      <c r="J376" s="432"/>
      <c r="K376" s="432"/>
    </row>
    <row r="377" spans="8:11" x14ac:dyDescent="0.25">
      <c r="H377" s="430"/>
      <c r="I377" s="431"/>
      <c r="J377" s="432"/>
      <c r="K377" s="432"/>
    </row>
    <row r="378" spans="8:11" x14ac:dyDescent="0.25">
      <c r="H378" s="430"/>
      <c r="I378" s="431"/>
      <c r="J378" s="432"/>
      <c r="K378" s="432"/>
    </row>
    <row r="379" spans="8:11" x14ac:dyDescent="0.25">
      <c r="H379" s="430"/>
      <c r="I379" s="431"/>
      <c r="J379" s="432"/>
      <c r="K379" s="432"/>
    </row>
    <row r="380" spans="8:11" x14ac:dyDescent="0.25">
      <c r="H380" s="430"/>
      <c r="I380" s="431"/>
      <c r="J380" s="432"/>
      <c r="K380" s="432"/>
    </row>
    <row r="381" spans="8:11" x14ac:dyDescent="0.25">
      <c r="H381" s="430"/>
      <c r="I381" s="431"/>
      <c r="J381" s="432"/>
      <c r="K381" s="432"/>
    </row>
    <row r="382" spans="8:11" x14ac:dyDescent="0.25">
      <c r="H382" s="430"/>
      <c r="I382" s="431"/>
      <c r="J382" s="432"/>
      <c r="K382" s="432"/>
    </row>
    <row r="383" spans="8:11" x14ac:dyDescent="0.25">
      <c r="H383" s="430"/>
      <c r="I383" s="431"/>
      <c r="J383" s="432"/>
      <c r="K383" s="432"/>
    </row>
    <row r="384" spans="8:11" x14ac:dyDescent="0.25">
      <c r="H384" s="430"/>
      <c r="I384" s="431"/>
      <c r="J384" s="432"/>
      <c r="K384" s="432"/>
    </row>
    <row r="385" spans="8:11" x14ac:dyDescent="0.25">
      <c r="H385" s="430"/>
      <c r="I385" s="431"/>
      <c r="J385" s="432"/>
      <c r="K385" s="432"/>
    </row>
    <row r="386" spans="8:11" x14ac:dyDescent="0.25">
      <c r="H386" s="430"/>
      <c r="I386" s="431"/>
      <c r="J386" s="432"/>
      <c r="K386" s="432"/>
    </row>
    <row r="387" spans="8:11" x14ac:dyDescent="0.25">
      <c r="H387" s="430"/>
      <c r="I387" s="431"/>
      <c r="J387" s="432"/>
      <c r="K387" s="432"/>
    </row>
    <row r="388" spans="8:11" x14ac:dyDescent="0.25">
      <c r="H388" s="430"/>
      <c r="I388" s="431"/>
      <c r="J388" s="432"/>
      <c r="K388" s="432"/>
    </row>
    <row r="389" spans="8:11" x14ac:dyDescent="0.25">
      <c r="H389" s="430"/>
      <c r="I389" s="431"/>
      <c r="J389" s="432"/>
      <c r="K389" s="432"/>
    </row>
    <row r="390" spans="8:11" x14ac:dyDescent="0.25">
      <c r="H390" s="430"/>
      <c r="I390" s="431"/>
      <c r="J390" s="432"/>
      <c r="K390" s="432"/>
    </row>
    <row r="391" spans="8:11" x14ac:dyDescent="0.25">
      <c r="H391" s="430"/>
      <c r="I391" s="431"/>
      <c r="J391" s="432"/>
      <c r="K391" s="432"/>
    </row>
    <row r="392" spans="8:11" x14ac:dyDescent="0.25">
      <c r="H392" s="430"/>
      <c r="I392" s="431"/>
      <c r="J392" s="432"/>
      <c r="K392" s="432"/>
    </row>
    <row r="393" spans="8:11" x14ac:dyDescent="0.25">
      <c r="H393" s="430"/>
      <c r="I393" s="431"/>
      <c r="J393" s="432"/>
      <c r="K393" s="432"/>
    </row>
    <row r="394" spans="8:11" x14ac:dyDescent="0.25">
      <c r="H394" s="430"/>
      <c r="I394" s="431"/>
      <c r="J394" s="432"/>
      <c r="K394" s="432"/>
    </row>
    <row r="395" spans="8:11" x14ac:dyDescent="0.25">
      <c r="H395" s="430"/>
      <c r="I395" s="431"/>
      <c r="J395" s="432"/>
      <c r="K395" s="432"/>
    </row>
    <row r="396" spans="8:11" x14ac:dyDescent="0.25">
      <c r="H396" s="430"/>
      <c r="I396" s="431"/>
      <c r="J396" s="432"/>
      <c r="K396" s="432"/>
    </row>
    <row r="397" spans="8:11" x14ac:dyDescent="0.25">
      <c r="H397" s="430"/>
      <c r="I397" s="431"/>
      <c r="J397" s="432"/>
      <c r="K397" s="432"/>
    </row>
    <row r="398" spans="8:11" x14ac:dyDescent="0.25">
      <c r="H398" s="430"/>
      <c r="I398" s="431"/>
      <c r="J398" s="432"/>
      <c r="K398" s="432"/>
    </row>
    <row r="399" spans="8:11" x14ac:dyDescent="0.25">
      <c r="H399" s="430"/>
      <c r="I399" s="431"/>
      <c r="J399" s="432"/>
      <c r="K399" s="432"/>
    </row>
    <row r="400" spans="8:11" x14ac:dyDescent="0.25">
      <c r="H400" s="430"/>
      <c r="I400" s="431"/>
      <c r="J400" s="432"/>
      <c r="K400" s="432"/>
    </row>
    <row r="401" spans="8:11" x14ac:dyDescent="0.25">
      <c r="H401" s="430"/>
      <c r="I401" s="431"/>
      <c r="J401" s="432"/>
      <c r="K401" s="432"/>
    </row>
    <row r="402" spans="8:11" x14ac:dyDescent="0.25">
      <c r="H402" s="430"/>
      <c r="I402" s="431"/>
      <c r="J402" s="432"/>
      <c r="K402" s="432"/>
    </row>
    <row r="403" spans="8:11" x14ac:dyDescent="0.25">
      <c r="H403" s="430"/>
      <c r="I403" s="431"/>
      <c r="J403" s="432"/>
      <c r="K403" s="432"/>
    </row>
    <row r="404" spans="8:11" x14ac:dyDescent="0.25">
      <c r="H404" s="430"/>
      <c r="I404" s="431"/>
      <c r="J404" s="432"/>
      <c r="K404" s="432"/>
    </row>
    <row r="405" spans="8:11" x14ac:dyDescent="0.25">
      <c r="H405" s="430"/>
      <c r="I405" s="431"/>
      <c r="J405" s="432"/>
      <c r="K405" s="432"/>
    </row>
    <row r="406" spans="8:11" x14ac:dyDescent="0.25">
      <c r="H406" s="430"/>
      <c r="I406" s="431"/>
      <c r="J406" s="432"/>
      <c r="K406" s="432"/>
    </row>
    <row r="407" spans="8:11" x14ac:dyDescent="0.25">
      <c r="H407" s="430"/>
      <c r="I407" s="431"/>
      <c r="J407" s="432"/>
      <c r="K407" s="432"/>
    </row>
    <row r="408" spans="8:11" x14ac:dyDescent="0.25">
      <c r="H408" s="430"/>
      <c r="I408" s="431"/>
      <c r="J408" s="432"/>
      <c r="K408" s="432"/>
    </row>
    <row r="409" spans="8:11" x14ac:dyDescent="0.25">
      <c r="H409" s="430"/>
      <c r="I409" s="431"/>
      <c r="J409" s="432"/>
      <c r="K409" s="432"/>
    </row>
    <row r="410" spans="8:11" x14ac:dyDescent="0.25">
      <c r="H410" s="430"/>
      <c r="I410" s="431"/>
      <c r="J410" s="432"/>
      <c r="K410" s="432"/>
    </row>
    <row r="411" spans="8:11" x14ac:dyDescent="0.25">
      <c r="H411" s="430"/>
      <c r="I411" s="431"/>
      <c r="J411" s="432"/>
      <c r="K411" s="432"/>
    </row>
    <row r="412" spans="8:11" x14ac:dyDescent="0.25">
      <c r="H412" s="430"/>
      <c r="I412" s="431"/>
      <c r="J412" s="432"/>
      <c r="K412" s="432"/>
    </row>
    <row r="413" spans="8:11" x14ac:dyDescent="0.25">
      <c r="H413" s="430"/>
      <c r="I413" s="431"/>
      <c r="J413" s="432"/>
      <c r="K413" s="432"/>
    </row>
    <row r="414" spans="8:11" x14ac:dyDescent="0.25">
      <c r="H414" s="430"/>
      <c r="I414" s="431"/>
      <c r="J414" s="432"/>
      <c r="K414" s="432"/>
    </row>
    <row r="415" spans="8:11" x14ac:dyDescent="0.25">
      <c r="H415" s="430"/>
      <c r="I415" s="431"/>
      <c r="J415" s="432"/>
      <c r="K415" s="432"/>
    </row>
    <row r="416" spans="8:11" x14ac:dyDescent="0.25">
      <c r="H416" s="430"/>
      <c r="I416" s="431"/>
      <c r="J416" s="432"/>
      <c r="K416" s="432"/>
    </row>
    <row r="417" spans="8:11" x14ac:dyDescent="0.25">
      <c r="H417" s="430"/>
      <c r="I417" s="431"/>
      <c r="J417" s="432"/>
      <c r="K417" s="432"/>
    </row>
  </sheetData>
  <conditionalFormatting sqref="H4:H103">
    <cfRule type="cellIs" dxfId="19" priority="1" operator="lessThan">
      <formula>0</formula>
    </cfRule>
    <cfRule type="cellIs" dxfId="18" priority="2" operator="greaterThanOrEqual">
      <formula>0</formula>
    </cfRule>
  </conditionalFormatting>
  <conditionalFormatting sqref="J4:K103">
    <cfRule type="cellIs" dxfId="17" priority="21" operator="lessThan">
      <formula>0</formula>
    </cfRule>
    <cfRule type="cellIs" dxfId="16" priority="22" operator="greaterThanOr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E5231-4B26-4C72-AF5F-633A1C987BF1}">
  <dimension ref="A1:CD141"/>
  <sheetViews>
    <sheetView workbookViewId="0"/>
  </sheetViews>
  <sheetFormatPr defaultColWidth="9.140625" defaultRowHeight="15" x14ac:dyDescent="0.25"/>
  <cols>
    <col min="1" max="1" width="10.28515625" bestFit="1" customWidth="1"/>
    <col min="2" max="2" width="10.140625" bestFit="1" customWidth="1"/>
    <col min="3" max="3" width="14.28515625" bestFit="1" customWidth="1"/>
    <col min="5" max="5" width="2.7109375" customWidth="1"/>
    <col min="13" max="13" width="13.5703125" style="127" bestFit="1" customWidth="1"/>
    <col min="15" max="15" width="13.42578125" bestFit="1" customWidth="1"/>
  </cols>
  <sheetData>
    <row r="1" spans="1:82" x14ac:dyDescent="0.25">
      <c r="A1" s="1" t="s">
        <v>145</v>
      </c>
      <c r="B1" s="1" t="s">
        <v>146</v>
      </c>
      <c r="C1" s="69" t="s">
        <v>147</v>
      </c>
      <c r="D1" s="1" t="s">
        <v>59</v>
      </c>
      <c r="F1" s="442"/>
      <c r="G1" s="442"/>
      <c r="H1" s="442"/>
      <c r="I1" s="442"/>
      <c r="J1" s="442"/>
      <c r="K1" s="442"/>
      <c r="L1" s="442"/>
      <c r="M1" s="442"/>
      <c r="N1" s="442"/>
      <c r="O1" s="442"/>
      <c r="P1" s="442"/>
      <c r="Q1" s="442"/>
      <c r="R1" s="442"/>
      <c r="S1" s="442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2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2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2"/>
      <c r="BV1" s="442"/>
      <c r="BW1" s="442"/>
      <c r="BX1" s="442"/>
      <c r="BY1" s="442"/>
      <c r="BZ1" s="442"/>
      <c r="CA1" s="442"/>
      <c r="CB1" s="442"/>
      <c r="CC1" s="442"/>
      <c r="CD1" s="442"/>
    </row>
    <row r="2" spans="1:82" x14ac:dyDescent="0.25">
      <c r="A2" s="109" t="str">
        <f>IF(C2="","",DATE(2000+MID(M2,3,2),MID(M2,5,2),RIGHT(M2,2)))</f>
        <v/>
      </c>
      <c r="B2" s="109" t="str">
        <f>IF(C2="","",DATE(2000+MID(O2,3,2),MID(O2,5,2),RIGHT(O2,2)))</f>
        <v/>
      </c>
      <c r="C2" s="3" t="str">
        <f>IF(ISBLANK(F2),"",P2*IF(R2="PAY",-1,1))</f>
        <v/>
      </c>
      <c r="D2" s="4" t="str">
        <f>+IF(C2="","",K2/100)</f>
        <v/>
      </c>
      <c r="F2" s="441"/>
      <c r="G2" s="441"/>
      <c r="H2" s="441"/>
      <c r="I2" s="441"/>
      <c r="J2" s="441"/>
      <c r="K2" s="441"/>
      <c r="L2" s="441"/>
      <c r="M2" s="441"/>
      <c r="N2" s="441"/>
      <c r="O2" s="441"/>
      <c r="P2" s="441"/>
      <c r="Q2" s="441"/>
      <c r="R2" s="441"/>
      <c r="S2" s="441"/>
      <c r="T2" s="441"/>
      <c r="U2" s="441"/>
      <c r="V2" s="441"/>
      <c r="W2" s="441"/>
      <c r="X2" s="441"/>
      <c r="Y2" s="441"/>
      <c r="Z2" s="441"/>
      <c r="AA2" s="441"/>
      <c r="AB2" s="441"/>
      <c r="AC2" s="441"/>
      <c r="AD2" s="441"/>
      <c r="AE2" s="441"/>
      <c r="AF2" s="441"/>
      <c r="AG2" s="441"/>
      <c r="AH2" s="441"/>
      <c r="AI2" s="441"/>
      <c r="AJ2" s="441"/>
      <c r="AK2" s="441"/>
      <c r="AL2" s="441"/>
      <c r="AM2" s="441"/>
      <c r="AN2" s="441"/>
      <c r="AO2" s="441"/>
      <c r="AP2" s="441"/>
      <c r="AQ2" s="441"/>
      <c r="AR2" s="441"/>
      <c r="AS2" s="441"/>
      <c r="AT2" s="441"/>
      <c r="AU2" s="441"/>
      <c r="AV2" s="441"/>
      <c r="AW2" s="441"/>
      <c r="AX2" s="441"/>
      <c r="AY2" s="441"/>
      <c r="AZ2" s="441"/>
      <c r="BA2" s="441"/>
      <c r="BB2" s="441"/>
      <c r="BC2" s="441"/>
      <c r="BD2" s="441"/>
      <c r="BE2" s="441"/>
      <c r="BF2" s="441"/>
      <c r="BG2" s="441"/>
      <c r="BH2" s="441"/>
      <c r="BI2" s="441"/>
      <c r="BJ2" s="441"/>
      <c r="BK2" s="441"/>
      <c r="BL2" s="441"/>
      <c r="BM2" s="441"/>
      <c r="BN2" s="441"/>
      <c r="BO2" s="441"/>
      <c r="BP2" s="441"/>
      <c r="BQ2" s="441"/>
      <c r="BR2" s="441"/>
      <c r="BS2" s="441"/>
      <c r="BT2" s="441"/>
      <c r="BU2" s="441"/>
      <c r="BV2" s="441"/>
      <c r="BW2" s="441"/>
      <c r="BX2" s="441"/>
      <c r="BY2" s="441"/>
      <c r="BZ2" s="441"/>
      <c r="CA2" s="441"/>
      <c r="CB2" s="441"/>
      <c r="CC2" s="441"/>
      <c r="CD2" s="441"/>
    </row>
    <row r="3" spans="1:82" x14ac:dyDescent="0.25">
      <c r="A3" s="109" t="str">
        <f t="shared" ref="A3:A54" si="0">IF(C3="","",DATE(2000+MID(M3,3,2),MID(M3,5,2),RIGHT(M3,2)))</f>
        <v/>
      </c>
      <c r="B3" s="109" t="str">
        <f t="shared" ref="B3:B54" si="1">IF(C3="","",DATE(2000+MID(O3,3,2),MID(O3,5,2),RIGHT(O3,2)))</f>
        <v/>
      </c>
      <c r="C3" s="3" t="str">
        <f t="shared" ref="C3:C37" si="2">IF(ISBLANK(F3),"",P3*IF(R3="PAY",-1,1))</f>
        <v/>
      </c>
      <c r="D3" s="4" t="str">
        <f t="shared" ref="D3:D37" si="3">+IF(C3="","",K3/100)</f>
        <v/>
      </c>
      <c r="F3" s="441"/>
      <c r="G3" s="441"/>
      <c r="H3" s="441"/>
      <c r="I3" s="441"/>
      <c r="J3" s="441"/>
      <c r="K3" s="441"/>
      <c r="L3" s="441"/>
      <c r="M3" s="441"/>
      <c r="N3" s="441"/>
      <c r="O3" s="441"/>
      <c r="P3" s="441"/>
      <c r="Q3" s="441"/>
      <c r="R3" s="441"/>
      <c r="S3" s="441"/>
      <c r="T3" s="441"/>
      <c r="U3" s="441"/>
      <c r="V3" s="441"/>
      <c r="W3" s="441"/>
      <c r="X3" s="441"/>
      <c r="Y3" s="441"/>
      <c r="Z3" s="441"/>
      <c r="AA3" s="441"/>
      <c r="AB3" s="441"/>
      <c r="AC3" s="441"/>
      <c r="AD3" s="441"/>
      <c r="AE3" s="441"/>
      <c r="AF3" s="441"/>
      <c r="AG3" s="441"/>
      <c r="AH3" s="441"/>
      <c r="AI3" s="441"/>
      <c r="AJ3" s="441"/>
      <c r="AK3" s="441"/>
      <c r="AL3" s="441"/>
      <c r="AM3" s="441"/>
      <c r="AN3" s="441"/>
      <c r="AO3" s="441"/>
      <c r="AP3" s="441"/>
      <c r="AQ3" s="441"/>
      <c r="AR3" s="441"/>
      <c r="AS3" s="441"/>
      <c r="AT3" s="441"/>
      <c r="AU3" s="441"/>
      <c r="AV3" s="441"/>
      <c r="AW3" s="441"/>
      <c r="AX3" s="441"/>
      <c r="AY3" s="441"/>
      <c r="AZ3" s="441"/>
      <c r="BA3" s="441"/>
      <c r="BB3" s="441"/>
      <c r="BC3" s="441"/>
      <c r="BD3" s="441"/>
      <c r="BE3" s="441"/>
      <c r="BF3" s="441"/>
      <c r="BG3" s="441"/>
      <c r="BH3" s="441"/>
      <c r="BI3" s="441"/>
      <c r="BJ3" s="441"/>
      <c r="BK3" s="441"/>
      <c r="BL3" s="441"/>
      <c r="BM3" s="441"/>
      <c r="BN3" s="441"/>
      <c r="BO3" s="441"/>
      <c r="BP3" s="441"/>
      <c r="BQ3" s="441"/>
      <c r="BR3" s="441"/>
      <c r="BS3" s="441"/>
      <c r="BT3" s="441"/>
      <c r="BU3" s="441"/>
      <c r="BV3" s="441"/>
      <c r="BW3" s="441"/>
      <c r="BX3" s="441"/>
      <c r="BY3" s="441"/>
      <c r="BZ3" s="441"/>
      <c r="CA3" s="441"/>
      <c r="CB3" s="441"/>
      <c r="CC3" s="441"/>
      <c r="CD3" s="441"/>
    </row>
    <row r="4" spans="1:82" x14ac:dyDescent="0.25">
      <c r="A4" s="109" t="str">
        <f t="shared" si="0"/>
        <v/>
      </c>
      <c r="B4" s="109" t="str">
        <f t="shared" si="1"/>
        <v/>
      </c>
      <c r="C4" s="3" t="str">
        <f t="shared" si="2"/>
        <v/>
      </c>
      <c r="D4" s="4" t="str">
        <f t="shared" si="3"/>
        <v/>
      </c>
      <c r="F4" s="441"/>
      <c r="G4" s="441"/>
      <c r="H4" s="441"/>
      <c r="I4" s="441"/>
      <c r="J4" s="441"/>
      <c r="K4" s="441"/>
      <c r="L4" s="441"/>
      <c r="M4" s="441"/>
      <c r="N4" s="441"/>
      <c r="O4" s="441"/>
      <c r="P4" s="441"/>
      <c r="Q4" s="441"/>
      <c r="R4" s="441"/>
      <c r="S4" s="441"/>
      <c r="T4" s="441"/>
      <c r="U4" s="441"/>
      <c r="V4" s="441"/>
      <c r="W4" s="441"/>
      <c r="X4" s="441"/>
      <c r="Y4" s="441"/>
      <c r="Z4" s="441"/>
      <c r="AA4" s="441"/>
      <c r="AB4" s="441"/>
      <c r="AC4" s="441"/>
      <c r="AD4" s="441"/>
      <c r="AE4" s="441"/>
      <c r="AF4" s="441"/>
      <c r="AG4" s="441"/>
      <c r="AH4" s="441"/>
      <c r="AI4" s="441"/>
      <c r="AJ4" s="441"/>
      <c r="AK4" s="441"/>
      <c r="AL4" s="441"/>
      <c r="AM4" s="441"/>
      <c r="AN4" s="441"/>
      <c r="AO4" s="441"/>
      <c r="AP4" s="441"/>
      <c r="AQ4" s="441"/>
      <c r="AR4" s="441"/>
      <c r="AS4" s="441"/>
      <c r="AT4" s="441"/>
      <c r="AU4" s="441"/>
      <c r="AV4" s="441"/>
      <c r="AW4" s="441"/>
      <c r="AX4" s="441"/>
      <c r="AY4" s="441"/>
      <c r="AZ4" s="441"/>
      <c r="BA4" s="441"/>
      <c r="BB4" s="441"/>
      <c r="BC4" s="441"/>
      <c r="BD4" s="441"/>
      <c r="BE4" s="441"/>
      <c r="BF4" s="441"/>
      <c r="BG4" s="441"/>
      <c r="BH4" s="441"/>
      <c r="BI4" s="441"/>
      <c r="BJ4" s="441"/>
      <c r="BK4" s="441"/>
      <c r="BL4" s="441"/>
      <c r="BM4" s="441"/>
      <c r="BN4" s="441"/>
      <c r="BO4" s="441"/>
      <c r="BP4" s="441"/>
      <c r="BQ4" s="441"/>
      <c r="BR4" s="441"/>
      <c r="BS4" s="441"/>
      <c r="BT4" s="441"/>
      <c r="BU4" s="441"/>
      <c r="BV4" s="441"/>
      <c r="BW4" s="441"/>
      <c r="BX4" s="441"/>
      <c r="BY4" s="441"/>
      <c r="BZ4" s="441"/>
      <c r="CA4" s="441"/>
      <c r="CB4" s="441"/>
      <c r="CC4" s="441"/>
      <c r="CD4" s="441"/>
    </row>
    <row r="5" spans="1:82" x14ac:dyDescent="0.25">
      <c r="A5" s="109" t="str">
        <f t="shared" si="0"/>
        <v/>
      </c>
      <c r="B5" s="109" t="str">
        <f t="shared" si="1"/>
        <v/>
      </c>
      <c r="C5" s="3" t="str">
        <f t="shared" si="2"/>
        <v/>
      </c>
      <c r="D5" s="4" t="str">
        <f t="shared" si="3"/>
        <v/>
      </c>
      <c r="F5" s="441"/>
      <c r="G5" s="441"/>
      <c r="H5" s="441"/>
      <c r="I5" s="441"/>
      <c r="J5" s="441"/>
      <c r="K5" s="441"/>
      <c r="L5" s="441"/>
      <c r="M5" s="441"/>
      <c r="N5" s="441"/>
      <c r="O5" s="441"/>
      <c r="P5" s="441"/>
      <c r="Q5" s="441"/>
      <c r="R5" s="441"/>
      <c r="S5" s="441"/>
      <c r="T5" s="441"/>
      <c r="U5" s="441"/>
      <c r="V5" s="441"/>
      <c r="W5" s="441"/>
      <c r="X5" s="441"/>
      <c r="Y5" s="441"/>
      <c r="Z5" s="441"/>
      <c r="AA5" s="441"/>
      <c r="AB5" s="441"/>
      <c r="AC5" s="441"/>
      <c r="AD5" s="441"/>
      <c r="AE5" s="441"/>
      <c r="AF5" s="441"/>
      <c r="AG5" s="441"/>
      <c r="AH5" s="441"/>
      <c r="AI5" s="441"/>
      <c r="AJ5" s="441"/>
      <c r="AK5" s="441"/>
      <c r="AL5" s="441"/>
      <c r="AM5" s="441"/>
      <c r="AN5" s="441"/>
      <c r="AO5" s="441"/>
      <c r="AP5" s="441"/>
      <c r="AQ5" s="441"/>
      <c r="AR5" s="441"/>
      <c r="AS5" s="441"/>
      <c r="AT5" s="441"/>
      <c r="AU5" s="441"/>
      <c r="AV5" s="441"/>
      <c r="AW5" s="441"/>
      <c r="AX5" s="441"/>
      <c r="AY5" s="441"/>
      <c r="AZ5" s="441"/>
      <c r="BA5" s="441"/>
      <c r="BB5" s="441"/>
      <c r="BC5" s="441"/>
      <c r="BD5" s="441"/>
      <c r="BE5" s="441"/>
      <c r="BF5" s="441"/>
      <c r="BG5" s="441"/>
      <c r="BH5" s="441"/>
      <c r="BI5" s="441"/>
      <c r="BJ5" s="441"/>
      <c r="BK5" s="441"/>
      <c r="BL5" s="441"/>
      <c r="BM5" s="441"/>
      <c r="BN5" s="441"/>
      <c r="BO5" s="441"/>
      <c r="BP5" s="441"/>
      <c r="BQ5" s="441"/>
      <c r="BR5" s="441"/>
      <c r="BS5" s="441"/>
      <c r="BT5" s="441"/>
      <c r="BU5" s="441"/>
      <c r="BV5" s="441"/>
      <c r="BW5" s="441"/>
      <c r="BX5" s="441"/>
      <c r="BY5" s="441"/>
      <c r="BZ5" s="441"/>
      <c r="CA5" s="441"/>
      <c r="CB5" s="441"/>
      <c r="CC5" s="441"/>
      <c r="CD5" s="441"/>
    </row>
    <row r="6" spans="1:82" x14ac:dyDescent="0.25">
      <c r="A6" s="109" t="str">
        <f t="shared" si="0"/>
        <v/>
      </c>
      <c r="B6" s="109" t="str">
        <f t="shared" si="1"/>
        <v/>
      </c>
      <c r="C6" s="3" t="str">
        <f t="shared" si="2"/>
        <v/>
      </c>
      <c r="D6" s="4" t="str">
        <f t="shared" si="3"/>
        <v/>
      </c>
      <c r="M6"/>
    </row>
    <row r="7" spans="1:82" x14ac:dyDescent="0.25">
      <c r="A7" s="109" t="str">
        <f t="shared" si="0"/>
        <v/>
      </c>
      <c r="B7" s="109" t="str">
        <f t="shared" si="1"/>
        <v/>
      </c>
      <c r="C7" s="3" t="str">
        <f t="shared" si="2"/>
        <v/>
      </c>
      <c r="D7" s="4" t="str">
        <f t="shared" si="3"/>
        <v/>
      </c>
      <c r="M7"/>
    </row>
    <row r="8" spans="1:82" x14ac:dyDescent="0.25">
      <c r="A8" s="109" t="str">
        <f t="shared" si="0"/>
        <v/>
      </c>
      <c r="B8" s="109" t="str">
        <f t="shared" si="1"/>
        <v/>
      </c>
      <c r="C8" s="3" t="str">
        <f t="shared" si="2"/>
        <v/>
      </c>
      <c r="D8" s="4" t="str">
        <f t="shared" si="3"/>
        <v/>
      </c>
      <c r="M8"/>
    </row>
    <row r="9" spans="1:82" x14ac:dyDescent="0.25">
      <c r="A9" s="109" t="str">
        <f t="shared" si="0"/>
        <v/>
      </c>
      <c r="B9" s="109" t="str">
        <f t="shared" si="1"/>
        <v/>
      </c>
      <c r="C9" s="3" t="str">
        <f t="shared" si="2"/>
        <v/>
      </c>
      <c r="D9" s="4" t="str">
        <f t="shared" si="3"/>
        <v/>
      </c>
      <c r="M9"/>
    </row>
    <row r="10" spans="1:82" x14ac:dyDescent="0.25">
      <c r="A10" s="109" t="str">
        <f t="shared" si="0"/>
        <v/>
      </c>
      <c r="B10" s="109" t="str">
        <f t="shared" si="1"/>
        <v/>
      </c>
      <c r="C10" s="3" t="str">
        <f t="shared" si="2"/>
        <v/>
      </c>
      <c r="D10" s="4" t="str">
        <f t="shared" si="3"/>
        <v/>
      </c>
      <c r="M10"/>
    </row>
    <row r="11" spans="1:82" x14ac:dyDescent="0.25">
      <c r="A11" s="109" t="str">
        <f t="shared" si="0"/>
        <v/>
      </c>
      <c r="B11" s="109" t="str">
        <f t="shared" si="1"/>
        <v/>
      </c>
      <c r="C11" s="3" t="str">
        <f t="shared" si="2"/>
        <v/>
      </c>
      <c r="D11" s="4" t="str">
        <f t="shared" si="3"/>
        <v/>
      </c>
      <c r="M11"/>
    </row>
    <row r="12" spans="1:82" x14ac:dyDescent="0.25">
      <c r="A12" s="109" t="str">
        <f t="shared" si="0"/>
        <v/>
      </c>
      <c r="B12" s="109" t="str">
        <f t="shared" si="1"/>
        <v/>
      </c>
      <c r="C12" s="3" t="str">
        <f t="shared" si="2"/>
        <v/>
      </c>
      <c r="D12" s="4" t="str">
        <f t="shared" si="3"/>
        <v/>
      </c>
      <c r="M12"/>
    </row>
    <row r="13" spans="1:82" x14ac:dyDescent="0.25">
      <c r="A13" s="109" t="str">
        <f t="shared" si="0"/>
        <v/>
      </c>
      <c r="B13" s="109" t="str">
        <f t="shared" si="1"/>
        <v/>
      </c>
      <c r="C13" s="3" t="str">
        <f t="shared" si="2"/>
        <v/>
      </c>
      <c r="D13" s="4" t="str">
        <f t="shared" si="3"/>
        <v/>
      </c>
      <c r="M13"/>
    </row>
    <row r="14" spans="1:82" x14ac:dyDescent="0.25">
      <c r="A14" s="109" t="str">
        <f t="shared" si="0"/>
        <v/>
      </c>
      <c r="B14" s="109" t="str">
        <f t="shared" si="1"/>
        <v/>
      </c>
      <c r="C14" s="3" t="str">
        <f t="shared" si="2"/>
        <v/>
      </c>
      <c r="D14" s="4" t="str">
        <f t="shared" si="3"/>
        <v/>
      </c>
      <c r="M14"/>
    </row>
    <row r="15" spans="1:82" x14ac:dyDescent="0.25">
      <c r="A15" s="109" t="str">
        <f t="shared" si="0"/>
        <v/>
      </c>
      <c r="B15" s="109" t="str">
        <f t="shared" si="1"/>
        <v/>
      </c>
      <c r="C15" s="3" t="str">
        <f t="shared" si="2"/>
        <v/>
      </c>
      <c r="D15" s="4" t="str">
        <f t="shared" si="3"/>
        <v/>
      </c>
      <c r="M15"/>
    </row>
    <row r="16" spans="1:82" x14ac:dyDescent="0.25">
      <c r="A16" s="109" t="str">
        <f t="shared" si="0"/>
        <v/>
      </c>
      <c r="B16" s="109" t="str">
        <f t="shared" si="1"/>
        <v/>
      </c>
      <c r="C16" s="3" t="str">
        <f t="shared" si="2"/>
        <v/>
      </c>
      <c r="D16" s="4" t="str">
        <f t="shared" si="3"/>
        <v/>
      </c>
      <c r="M16"/>
    </row>
    <row r="17" spans="1:13" x14ac:dyDescent="0.25">
      <c r="A17" s="109" t="str">
        <f t="shared" si="0"/>
        <v/>
      </c>
      <c r="B17" s="109" t="str">
        <f t="shared" si="1"/>
        <v/>
      </c>
      <c r="C17" s="3" t="str">
        <f t="shared" si="2"/>
        <v/>
      </c>
      <c r="D17" s="4" t="str">
        <f t="shared" si="3"/>
        <v/>
      </c>
      <c r="M17"/>
    </row>
    <row r="18" spans="1:13" x14ac:dyDescent="0.25">
      <c r="A18" s="109" t="str">
        <f t="shared" si="0"/>
        <v/>
      </c>
      <c r="B18" s="109" t="str">
        <f t="shared" si="1"/>
        <v/>
      </c>
      <c r="C18" s="3" t="str">
        <f t="shared" si="2"/>
        <v/>
      </c>
      <c r="D18" s="4" t="str">
        <f t="shared" si="3"/>
        <v/>
      </c>
      <c r="M18"/>
    </row>
    <row r="19" spans="1:13" x14ac:dyDescent="0.25">
      <c r="A19" s="109" t="str">
        <f t="shared" si="0"/>
        <v/>
      </c>
      <c r="B19" s="109" t="str">
        <f t="shared" si="1"/>
        <v/>
      </c>
      <c r="C19" s="3" t="str">
        <f t="shared" si="2"/>
        <v/>
      </c>
      <c r="D19" s="4" t="str">
        <f t="shared" si="3"/>
        <v/>
      </c>
      <c r="M19"/>
    </row>
    <row r="20" spans="1:13" x14ac:dyDescent="0.25">
      <c r="A20" s="109" t="str">
        <f t="shared" si="0"/>
        <v/>
      </c>
      <c r="B20" s="109" t="str">
        <f t="shared" si="1"/>
        <v/>
      </c>
      <c r="C20" s="3" t="str">
        <f t="shared" si="2"/>
        <v/>
      </c>
      <c r="D20" s="4" t="str">
        <f t="shared" si="3"/>
        <v/>
      </c>
      <c r="M20"/>
    </row>
    <row r="21" spans="1:13" x14ac:dyDescent="0.25">
      <c r="A21" s="109" t="str">
        <f t="shared" si="0"/>
        <v/>
      </c>
      <c r="B21" s="109" t="str">
        <f t="shared" si="1"/>
        <v/>
      </c>
      <c r="C21" s="3" t="str">
        <f t="shared" si="2"/>
        <v/>
      </c>
      <c r="D21" s="4" t="str">
        <f t="shared" si="3"/>
        <v/>
      </c>
      <c r="M21"/>
    </row>
    <row r="22" spans="1:13" x14ac:dyDescent="0.25">
      <c r="A22" s="109" t="str">
        <f t="shared" si="0"/>
        <v/>
      </c>
      <c r="B22" s="109" t="str">
        <f t="shared" si="1"/>
        <v/>
      </c>
      <c r="C22" s="3" t="str">
        <f t="shared" si="2"/>
        <v/>
      </c>
      <c r="D22" s="4" t="str">
        <f t="shared" si="3"/>
        <v/>
      </c>
      <c r="M22"/>
    </row>
    <row r="23" spans="1:13" x14ac:dyDescent="0.25">
      <c r="A23" s="109" t="str">
        <f t="shared" si="0"/>
        <v/>
      </c>
      <c r="B23" s="109" t="str">
        <f t="shared" si="1"/>
        <v/>
      </c>
      <c r="C23" s="3" t="str">
        <f t="shared" si="2"/>
        <v/>
      </c>
      <c r="D23" s="4" t="str">
        <f t="shared" si="3"/>
        <v/>
      </c>
      <c r="M23"/>
    </row>
    <row r="24" spans="1:13" x14ac:dyDescent="0.25">
      <c r="A24" s="109" t="str">
        <f t="shared" si="0"/>
        <v/>
      </c>
      <c r="B24" s="109" t="str">
        <f t="shared" si="1"/>
        <v/>
      </c>
      <c r="C24" s="3" t="str">
        <f t="shared" si="2"/>
        <v/>
      </c>
      <c r="D24" s="4" t="str">
        <f t="shared" si="3"/>
        <v/>
      </c>
      <c r="M24"/>
    </row>
    <row r="25" spans="1:13" x14ac:dyDescent="0.25">
      <c r="A25" s="109" t="str">
        <f t="shared" si="0"/>
        <v/>
      </c>
      <c r="B25" s="109" t="str">
        <f t="shared" si="1"/>
        <v/>
      </c>
      <c r="C25" s="3" t="str">
        <f t="shared" si="2"/>
        <v/>
      </c>
      <c r="D25" s="4" t="str">
        <f t="shared" si="3"/>
        <v/>
      </c>
      <c r="M25"/>
    </row>
    <row r="26" spans="1:13" x14ac:dyDescent="0.25">
      <c r="A26" s="109" t="str">
        <f t="shared" si="0"/>
        <v/>
      </c>
      <c r="B26" s="109" t="str">
        <f t="shared" si="1"/>
        <v/>
      </c>
      <c r="C26" s="3" t="str">
        <f t="shared" si="2"/>
        <v/>
      </c>
      <c r="D26" s="4" t="str">
        <f t="shared" si="3"/>
        <v/>
      </c>
      <c r="M26"/>
    </row>
    <row r="27" spans="1:13" x14ac:dyDescent="0.25">
      <c r="A27" s="109" t="str">
        <f t="shared" si="0"/>
        <v/>
      </c>
      <c r="B27" s="109" t="str">
        <f t="shared" si="1"/>
        <v/>
      </c>
      <c r="C27" s="3" t="str">
        <f t="shared" si="2"/>
        <v/>
      </c>
      <c r="D27" s="4" t="str">
        <f t="shared" si="3"/>
        <v/>
      </c>
      <c r="M27"/>
    </row>
    <row r="28" spans="1:13" x14ac:dyDescent="0.25">
      <c r="A28" s="109" t="str">
        <f t="shared" si="0"/>
        <v/>
      </c>
      <c r="B28" s="109" t="str">
        <f t="shared" si="1"/>
        <v/>
      </c>
      <c r="C28" s="3" t="str">
        <f t="shared" si="2"/>
        <v/>
      </c>
      <c r="D28" s="4" t="str">
        <f t="shared" si="3"/>
        <v/>
      </c>
      <c r="M28"/>
    </row>
    <row r="29" spans="1:13" x14ac:dyDescent="0.25">
      <c r="A29" s="109" t="str">
        <f t="shared" si="0"/>
        <v/>
      </c>
      <c r="B29" s="109" t="str">
        <f t="shared" si="1"/>
        <v/>
      </c>
      <c r="C29" s="3" t="str">
        <f t="shared" si="2"/>
        <v/>
      </c>
      <c r="D29" s="4" t="str">
        <f t="shared" si="3"/>
        <v/>
      </c>
      <c r="M29"/>
    </row>
    <row r="30" spans="1:13" x14ac:dyDescent="0.25">
      <c r="A30" s="109" t="str">
        <f t="shared" si="0"/>
        <v/>
      </c>
      <c r="B30" s="109" t="str">
        <f t="shared" si="1"/>
        <v/>
      </c>
      <c r="C30" s="3" t="str">
        <f t="shared" si="2"/>
        <v/>
      </c>
      <c r="D30" s="4" t="str">
        <f t="shared" si="3"/>
        <v/>
      </c>
      <c r="M30"/>
    </row>
    <row r="31" spans="1:13" x14ac:dyDescent="0.25">
      <c r="A31" s="109" t="str">
        <f t="shared" si="0"/>
        <v/>
      </c>
      <c r="B31" s="109" t="str">
        <f t="shared" si="1"/>
        <v/>
      </c>
      <c r="C31" s="3" t="str">
        <f t="shared" si="2"/>
        <v/>
      </c>
      <c r="D31" s="4" t="str">
        <f t="shared" si="3"/>
        <v/>
      </c>
      <c r="M31"/>
    </row>
    <row r="32" spans="1:13" x14ac:dyDescent="0.25">
      <c r="A32" s="109" t="str">
        <f t="shared" si="0"/>
        <v/>
      </c>
      <c r="B32" s="109" t="str">
        <f t="shared" si="1"/>
        <v/>
      </c>
      <c r="C32" s="3" t="str">
        <f t="shared" si="2"/>
        <v/>
      </c>
      <c r="D32" s="4" t="str">
        <f t="shared" si="3"/>
        <v/>
      </c>
      <c r="M32"/>
    </row>
    <row r="33" spans="1:13" x14ac:dyDescent="0.25">
      <c r="A33" s="109" t="str">
        <f t="shared" si="0"/>
        <v/>
      </c>
      <c r="B33" s="109" t="str">
        <f t="shared" si="1"/>
        <v/>
      </c>
      <c r="C33" s="3" t="str">
        <f t="shared" si="2"/>
        <v/>
      </c>
      <c r="D33" s="4" t="str">
        <f t="shared" si="3"/>
        <v/>
      </c>
      <c r="M33"/>
    </row>
    <row r="34" spans="1:13" x14ac:dyDescent="0.25">
      <c r="A34" s="109" t="str">
        <f t="shared" si="0"/>
        <v/>
      </c>
      <c r="B34" s="109" t="str">
        <f t="shared" si="1"/>
        <v/>
      </c>
      <c r="C34" s="3" t="str">
        <f t="shared" si="2"/>
        <v/>
      </c>
      <c r="D34" s="4" t="str">
        <f t="shared" si="3"/>
        <v/>
      </c>
      <c r="M34"/>
    </row>
    <row r="35" spans="1:13" x14ac:dyDescent="0.25">
      <c r="A35" s="109" t="str">
        <f t="shared" si="0"/>
        <v/>
      </c>
      <c r="B35" s="109" t="str">
        <f t="shared" si="1"/>
        <v/>
      </c>
      <c r="C35" s="3" t="str">
        <f t="shared" si="2"/>
        <v/>
      </c>
      <c r="D35" s="4" t="str">
        <f t="shared" si="3"/>
        <v/>
      </c>
      <c r="M35"/>
    </row>
    <row r="36" spans="1:13" x14ac:dyDescent="0.25">
      <c r="A36" s="109" t="str">
        <f t="shared" si="0"/>
        <v/>
      </c>
      <c r="B36" s="109" t="str">
        <f t="shared" si="1"/>
        <v/>
      </c>
      <c r="C36" s="3" t="str">
        <f t="shared" si="2"/>
        <v/>
      </c>
      <c r="D36" s="4" t="str">
        <f t="shared" si="3"/>
        <v/>
      </c>
      <c r="M36"/>
    </row>
    <row r="37" spans="1:13" x14ac:dyDescent="0.25">
      <c r="A37" s="109" t="str">
        <f t="shared" si="0"/>
        <v/>
      </c>
      <c r="B37" s="109" t="str">
        <f t="shared" si="1"/>
        <v/>
      </c>
      <c r="C37" s="3" t="str">
        <f t="shared" si="2"/>
        <v/>
      </c>
      <c r="D37" s="4" t="str">
        <f t="shared" si="3"/>
        <v/>
      </c>
      <c r="M37"/>
    </row>
    <row r="38" spans="1:13" x14ac:dyDescent="0.25">
      <c r="A38" s="109" t="str">
        <f t="shared" si="0"/>
        <v/>
      </c>
      <c r="B38" s="109" t="str">
        <f t="shared" si="1"/>
        <v/>
      </c>
      <c r="C38" s="3" t="str">
        <f t="shared" ref="C38:C54" si="4">IF(ISBLANK(F38),"",P38*IF(R38="PAY",-1,1))</f>
        <v/>
      </c>
      <c r="D38" s="4" t="str">
        <f t="shared" ref="D38:D54" si="5">+IF(C38="","",K38/100)</f>
        <v/>
      </c>
      <c r="M38"/>
    </row>
    <row r="39" spans="1:13" x14ac:dyDescent="0.25">
      <c r="A39" s="109" t="str">
        <f t="shared" si="0"/>
        <v/>
      </c>
      <c r="B39" s="109" t="str">
        <f t="shared" si="1"/>
        <v/>
      </c>
      <c r="C39" s="3" t="str">
        <f t="shared" si="4"/>
        <v/>
      </c>
      <c r="D39" s="4" t="str">
        <f t="shared" si="5"/>
        <v/>
      </c>
      <c r="M39"/>
    </row>
    <row r="40" spans="1:13" x14ac:dyDescent="0.25">
      <c r="A40" s="109" t="str">
        <f t="shared" si="0"/>
        <v/>
      </c>
      <c r="B40" s="109" t="str">
        <f t="shared" si="1"/>
        <v/>
      </c>
      <c r="C40" s="3" t="str">
        <f t="shared" si="4"/>
        <v/>
      </c>
      <c r="D40" s="4" t="str">
        <f t="shared" si="5"/>
        <v/>
      </c>
      <c r="M40"/>
    </row>
    <row r="41" spans="1:13" x14ac:dyDescent="0.25">
      <c r="A41" s="109" t="str">
        <f t="shared" si="0"/>
        <v/>
      </c>
      <c r="B41" s="109" t="str">
        <f t="shared" si="1"/>
        <v/>
      </c>
      <c r="C41" s="3" t="str">
        <f t="shared" si="4"/>
        <v/>
      </c>
      <c r="D41" s="4" t="str">
        <f t="shared" si="5"/>
        <v/>
      </c>
      <c r="M41"/>
    </row>
    <row r="42" spans="1:13" x14ac:dyDescent="0.25">
      <c r="A42" s="109" t="str">
        <f t="shared" si="0"/>
        <v/>
      </c>
      <c r="B42" s="109" t="str">
        <f t="shared" si="1"/>
        <v/>
      </c>
      <c r="C42" s="3" t="str">
        <f t="shared" si="4"/>
        <v/>
      </c>
      <c r="D42" s="4" t="str">
        <f t="shared" si="5"/>
        <v/>
      </c>
      <c r="M42"/>
    </row>
    <row r="43" spans="1:13" x14ac:dyDescent="0.25">
      <c r="A43" s="109" t="str">
        <f t="shared" si="0"/>
        <v/>
      </c>
      <c r="B43" s="109" t="str">
        <f t="shared" si="1"/>
        <v/>
      </c>
      <c r="C43" s="3" t="str">
        <f t="shared" si="4"/>
        <v/>
      </c>
      <c r="D43" s="4" t="str">
        <f t="shared" si="5"/>
        <v/>
      </c>
      <c r="M43"/>
    </row>
    <row r="44" spans="1:13" x14ac:dyDescent="0.25">
      <c r="A44" s="109" t="str">
        <f t="shared" si="0"/>
        <v/>
      </c>
      <c r="B44" s="109" t="str">
        <f t="shared" si="1"/>
        <v/>
      </c>
      <c r="C44" s="3" t="str">
        <f t="shared" si="4"/>
        <v/>
      </c>
      <c r="D44" s="4" t="str">
        <f t="shared" si="5"/>
        <v/>
      </c>
      <c r="M44"/>
    </row>
    <row r="45" spans="1:13" x14ac:dyDescent="0.25">
      <c r="A45" s="109" t="str">
        <f t="shared" si="0"/>
        <v/>
      </c>
      <c r="B45" s="109" t="str">
        <f t="shared" si="1"/>
        <v/>
      </c>
      <c r="C45" s="3" t="str">
        <f t="shared" si="4"/>
        <v/>
      </c>
      <c r="D45" s="4" t="str">
        <f t="shared" si="5"/>
        <v/>
      </c>
      <c r="M45"/>
    </row>
    <row r="46" spans="1:13" x14ac:dyDescent="0.25">
      <c r="A46" s="109" t="str">
        <f t="shared" si="0"/>
        <v/>
      </c>
      <c r="B46" s="109" t="str">
        <f t="shared" si="1"/>
        <v/>
      </c>
      <c r="C46" s="3" t="str">
        <f t="shared" si="4"/>
        <v/>
      </c>
      <c r="D46" s="4" t="str">
        <f t="shared" si="5"/>
        <v/>
      </c>
      <c r="M46"/>
    </row>
    <row r="47" spans="1:13" x14ac:dyDescent="0.25">
      <c r="A47" s="109" t="str">
        <f t="shared" si="0"/>
        <v/>
      </c>
      <c r="B47" s="109" t="str">
        <f t="shared" si="1"/>
        <v/>
      </c>
      <c r="C47" s="3" t="str">
        <f t="shared" si="4"/>
        <v/>
      </c>
      <c r="D47" s="4" t="str">
        <f t="shared" si="5"/>
        <v/>
      </c>
      <c r="M47"/>
    </row>
    <row r="48" spans="1:13" x14ac:dyDescent="0.25">
      <c r="A48" s="109" t="str">
        <f t="shared" si="0"/>
        <v/>
      </c>
      <c r="B48" s="109" t="str">
        <f t="shared" si="1"/>
        <v/>
      </c>
      <c r="C48" s="3" t="str">
        <f t="shared" si="4"/>
        <v/>
      </c>
      <c r="D48" s="4" t="str">
        <f t="shared" si="5"/>
        <v/>
      </c>
      <c r="M48"/>
    </row>
    <row r="49" spans="1:13" x14ac:dyDescent="0.25">
      <c r="A49" s="109" t="str">
        <f t="shared" si="0"/>
        <v/>
      </c>
      <c r="B49" s="109" t="str">
        <f t="shared" si="1"/>
        <v/>
      </c>
      <c r="C49" s="3" t="str">
        <f t="shared" si="4"/>
        <v/>
      </c>
      <c r="D49" s="4" t="str">
        <f t="shared" si="5"/>
        <v/>
      </c>
      <c r="M49"/>
    </row>
    <row r="50" spans="1:13" x14ac:dyDescent="0.25">
      <c r="A50" s="109" t="str">
        <f t="shared" si="0"/>
        <v/>
      </c>
      <c r="B50" s="109" t="str">
        <f t="shared" si="1"/>
        <v/>
      </c>
      <c r="C50" s="3" t="str">
        <f t="shared" si="4"/>
        <v/>
      </c>
      <c r="D50" s="4" t="str">
        <f t="shared" si="5"/>
        <v/>
      </c>
      <c r="M50"/>
    </row>
    <row r="51" spans="1:13" x14ac:dyDescent="0.25">
      <c r="A51" s="109" t="str">
        <f t="shared" si="0"/>
        <v/>
      </c>
      <c r="B51" s="109" t="str">
        <f t="shared" si="1"/>
        <v/>
      </c>
      <c r="C51" s="3" t="str">
        <f t="shared" si="4"/>
        <v/>
      </c>
      <c r="D51" s="4" t="str">
        <f t="shared" si="5"/>
        <v/>
      </c>
      <c r="M51"/>
    </row>
    <row r="52" spans="1:13" x14ac:dyDescent="0.25">
      <c r="A52" s="109" t="str">
        <f t="shared" si="0"/>
        <v/>
      </c>
      <c r="B52" s="109" t="str">
        <f t="shared" si="1"/>
        <v/>
      </c>
      <c r="C52" s="3" t="str">
        <f t="shared" si="4"/>
        <v/>
      </c>
      <c r="D52" s="4" t="str">
        <f t="shared" si="5"/>
        <v/>
      </c>
      <c r="M52"/>
    </row>
    <row r="53" spans="1:13" x14ac:dyDescent="0.25">
      <c r="A53" s="109" t="str">
        <f t="shared" si="0"/>
        <v/>
      </c>
      <c r="B53" s="109" t="str">
        <f t="shared" si="1"/>
        <v/>
      </c>
      <c r="C53" s="3" t="str">
        <f t="shared" si="4"/>
        <v/>
      </c>
      <c r="D53" s="4" t="str">
        <f t="shared" si="5"/>
        <v/>
      </c>
      <c r="M53"/>
    </row>
    <row r="54" spans="1:13" x14ac:dyDescent="0.25">
      <c r="A54" s="109" t="str">
        <f t="shared" si="0"/>
        <v/>
      </c>
      <c r="B54" s="109" t="str">
        <f t="shared" si="1"/>
        <v/>
      </c>
      <c r="C54" s="3" t="str">
        <f t="shared" si="4"/>
        <v/>
      </c>
      <c r="D54" s="4" t="str">
        <f t="shared" si="5"/>
        <v/>
      </c>
      <c r="M54"/>
    </row>
    <row r="55" spans="1:13" x14ac:dyDescent="0.25">
      <c r="A55" s="109" t="str">
        <f t="shared" ref="A55:A111" si="6">IF(C55="","",DATE(2000+MID(M55,3,2),MID(M55,5,2),RIGHT(M55,2)))</f>
        <v/>
      </c>
      <c r="B55" s="109" t="str">
        <f t="shared" ref="B55:B111" si="7">IF(C55="","",DATE(2000+MID(O55,3,2),MID(O55,5,2),RIGHT(O55,2)))</f>
        <v/>
      </c>
      <c r="C55" s="3" t="str">
        <f t="shared" ref="C55:C111" si="8">IF(ISBLANK(F55),"",P55*IF(R55="PAY",-1,1))</f>
        <v/>
      </c>
      <c r="D55" s="4" t="str">
        <f t="shared" ref="D55:D111" si="9">+IF(C55="","",K55/100)</f>
        <v/>
      </c>
      <c r="M55"/>
    </row>
    <row r="56" spans="1:13" x14ac:dyDescent="0.25">
      <c r="A56" s="109" t="str">
        <f t="shared" si="6"/>
        <v/>
      </c>
      <c r="B56" s="109" t="str">
        <f t="shared" si="7"/>
        <v/>
      </c>
      <c r="C56" s="3" t="str">
        <f t="shared" si="8"/>
        <v/>
      </c>
      <c r="D56" s="4" t="str">
        <f t="shared" si="9"/>
        <v/>
      </c>
      <c r="M56"/>
    </row>
    <row r="57" spans="1:13" x14ac:dyDescent="0.25">
      <c r="A57" s="109" t="str">
        <f t="shared" si="6"/>
        <v/>
      </c>
      <c r="B57" s="109" t="str">
        <f t="shared" si="7"/>
        <v/>
      </c>
      <c r="C57" s="3" t="str">
        <f t="shared" si="8"/>
        <v/>
      </c>
      <c r="D57" s="4" t="str">
        <f t="shared" si="9"/>
        <v/>
      </c>
      <c r="M57"/>
    </row>
    <row r="58" spans="1:13" x14ac:dyDescent="0.25">
      <c r="A58" s="109" t="str">
        <f t="shared" si="6"/>
        <v/>
      </c>
      <c r="B58" s="109" t="str">
        <f t="shared" si="7"/>
        <v/>
      </c>
      <c r="C58" s="3" t="str">
        <f t="shared" si="8"/>
        <v/>
      </c>
      <c r="D58" s="4" t="str">
        <f t="shared" si="9"/>
        <v/>
      </c>
      <c r="M58"/>
    </row>
    <row r="59" spans="1:13" x14ac:dyDescent="0.25">
      <c r="A59" s="109" t="str">
        <f t="shared" si="6"/>
        <v/>
      </c>
      <c r="B59" s="109" t="str">
        <f t="shared" si="7"/>
        <v/>
      </c>
      <c r="C59" s="3" t="str">
        <f t="shared" si="8"/>
        <v/>
      </c>
      <c r="D59" s="4" t="str">
        <f t="shared" si="9"/>
        <v/>
      </c>
      <c r="M59"/>
    </row>
    <row r="60" spans="1:13" x14ac:dyDescent="0.25">
      <c r="A60" s="109" t="str">
        <f t="shared" si="6"/>
        <v/>
      </c>
      <c r="B60" s="109" t="str">
        <f t="shared" si="7"/>
        <v/>
      </c>
      <c r="C60" s="3" t="str">
        <f t="shared" si="8"/>
        <v/>
      </c>
      <c r="D60" s="4" t="str">
        <f t="shared" si="9"/>
        <v/>
      </c>
      <c r="M60"/>
    </row>
    <row r="61" spans="1:13" x14ac:dyDescent="0.25">
      <c r="A61" s="109" t="str">
        <f t="shared" si="6"/>
        <v/>
      </c>
      <c r="B61" s="109" t="str">
        <f t="shared" si="7"/>
        <v/>
      </c>
      <c r="C61" s="3" t="str">
        <f t="shared" si="8"/>
        <v/>
      </c>
      <c r="D61" s="4" t="str">
        <f t="shared" si="9"/>
        <v/>
      </c>
      <c r="M61"/>
    </row>
    <row r="62" spans="1:13" x14ac:dyDescent="0.25">
      <c r="A62" s="109" t="str">
        <f t="shared" si="6"/>
        <v/>
      </c>
      <c r="B62" s="109" t="str">
        <f t="shared" si="7"/>
        <v/>
      </c>
      <c r="C62" s="3" t="str">
        <f t="shared" si="8"/>
        <v/>
      </c>
      <c r="D62" s="4" t="str">
        <f t="shared" si="9"/>
        <v/>
      </c>
      <c r="M62"/>
    </row>
    <row r="63" spans="1:13" x14ac:dyDescent="0.25">
      <c r="A63" s="109" t="str">
        <f t="shared" si="6"/>
        <v/>
      </c>
      <c r="B63" s="109" t="str">
        <f t="shared" si="7"/>
        <v/>
      </c>
      <c r="C63" s="3" t="str">
        <f t="shared" si="8"/>
        <v/>
      </c>
      <c r="D63" s="4" t="str">
        <f t="shared" si="9"/>
        <v/>
      </c>
      <c r="M63"/>
    </row>
    <row r="64" spans="1:13" x14ac:dyDescent="0.25">
      <c r="A64" s="109" t="str">
        <f t="shared" si="6"/>
        <v/>
      </c>
      <c r="B64" s="109" t="str">
        <f t="shared" si="7"/>
        <v/>
      </c>
      <c r="C64" s="3" t="str">
        <f t="shared" si="8"/>
        <v/>
      </c>
      <c r="D64" s="4" t="str">
        <f t="shared" si="9"/>
        <v/>
      </c>
      <c r="M64"/>
    </row>
    <row r="65" spans="1:13" x14ac:dyDescent="0.25">
      <c r="A65" s="109" t="str">
        <f t="shared" si="6"/>
        <v/>
      </c>
      <c r="B65" s="109" t="str">
        <f t="shared" si="7"/>
        <v/>
      </c>
      <c r="C65" s="3" t="str">
        <f t="shared" si="8"/>
        <v/>
      </c>
      <c r="D65" s="4" t="str">
        <f t="shared" si="9"/>
        <v/>
      </c>
      <c r="M65"/>
    </row>
    <row r="66" spans="1:13" x14ac:dyDescent="0.25">
      <c r="A66" s="109" t="str">
        <f t="shared" si="6"/>
        <v/>
      </c>
      <c r="B66" s="109" t="str">
        <f t="shared" si="7"/>
        <v/>
      </c>
      <c r="C66" s="3" t="str">
        <f t="shared" si="8"/>
        <v/>
      </c>
      <c r="D66" s="4" t="str">
        <f t="shared" si="9"/>
        <v/>
      </c>
      <c r="M66"/>
    </row>
    <row r="67" spans="1:13" x14ac:dyDescent="0.25">
      <c r="A67" s="109" t="str">
        <f t="shared" si="6"/>
        <v/>
      </c>
      <c r="B67" s="109" t="str">
        <f t="shared" si="7"/>
        <v/>
      </c>
      <c r="C67" s="3" t="str">
        <f t="shared" si="8"/>
        <v/>
      </c>
      <c r="D67" s="4" t="str">
        <f t="shared" si="9"/>
        <v/>
      </c>
      <c r="M67"/>
    </row>
    <row r="68" spans="1:13" x14ac:dyDescent="0.25">
      <c r="A68" s="109" t="str">
        <f t="shared" si="6"/>
        <v/>
      </c>
      <c r="B68" s="109" t="str">
        <f t="shared" si="7"/>
        <v/>
      </c>
      <c r="C68" s="3" t="str">
        <f t="shared" si="8"/>
        <v/>
      </c>
      <c r="D68" s="4" t="str">
        <f t="shared" si="9"/>
        <v/>
      </c>
      <c r="M68"/>
    </row>
    <row r="69" spans="1:13" x14ac:dyDescent="0.25">
      <c r="A69" s="109" t="str">
        <f t="shared" si="6"/>
        <v/>
      </c>
      <c r="B69" s="109" t="str">
        <f t="shared" si="7"/>
        <v/>
      </c>
      <c r="C69" s="3" t="str">
        <f t="shared" si="8"/>
        <v/>
      </c>
      <c r="D69" s="4" t="str">
        <f t="shared" si="9"/>
        <v/>
      </c>
      <c r="M69"/>
    </row>
    <row r="70" spans="1:13" x14ac:dyDescent="0.25">
      <c r="A70" s="109" t="str">
        <f t="shared" si="6"/>
        <v/>
      </c>
      <c r="B70" s="109" t="str">
        <f t="shared" si="7"/>
        <v/>
      </c>
      <c r="C70" s="3" t="str">
        <f t="shared" si="8"/>
        <v/>
      </c>
      <c r="D70" s="4" t="str">
        <f t="shared" si="9"/>
        <v/>
      </c>
      <c r="M70"/>
    </row>
    <row r="71" spans="1:13" x14ac:dyDescent="0.25">
      <c r="A71" s="109" t="str">
        <f t="shared" si="6"/>
        <v/>
      </c>
      <c r="B71" s="109" t="str">
        <f t="shared" si="7"/>
        <v/>
      </c>
      <c r="C71" s="3" t="str">
        <f t="shared" si="8"/>
        <v/>
      </c>
      <c r="D71" s="4" t="str">
        <f t="shared" si="9"/>
        <v/>
      </c>
      <c r="M71"/>
    </row>
    <row r="72" spans="1:13" x14ac:dyDescent="0.25">
      <c r="A72" s="109" t="str">
        <f t="shared" si="6"/>
        <v/>
      </c>
      <c r="B72" s="109" t="str">
        <f t="shared" si="7"/>
        <v/>
      </c>
      <c r="C72" s="3" t="str">
        <f t="shared" si="8"/>
        <v/>
      </c>
      <c r="D72" s="4" t="str">
        <f t="shared" si="9"/>
        <v/>
      </c>
      <c r="M72"/>
    </row>
    <row r="73" spans="1:13" x14ac:dyDescent="0.25">
      <c r="A73" s="109" t="str">
        <f t="shared" si="6"/>
        <v/>
      </c>
      <c r="B73" s="109" t="str">
        <f t="shared" si="7"/>
        <v/>
      </c>
      <c r="C73" s="3" t="str">
        <f t="shared" si="8"/>
        <v/>
      </c>
      <c r="D73" s="4" t="str">
        <f t="shared" si="9"/>
        <v/>
      </c>
      <c r="M73"/>
    </row>
    <row r="74" spans="1:13" x14ac:dyDescent="0.25">
      <c r="A74" s="109" t="str">
        <f t="shared" si="6"/>
        <v/>
      </c>
      <c r="B74" s="109" t="str">
        <f t="shared" si="7"/>
        <v/>
      </c>
      <c r="C74" s="3" t="str">
        <f t="shared" si="8"/>
        <v/>
      </c>
      <c r="D74" s="4" t="str">
        <f t="shared" si="9"/>
        <v/>
      </c>
      <c r="M74"/>
    </row>
    <row r="75" spans="1:13" x14ac:dyDescent="0.25">
      <c r="A75" s="109" t="str">
        <f t="shared" si="6"/>
        <v/>
      </c>
      <c r="B75" s="109" t="str">
        <f t="shared" si="7"/>
        <v/>
      </c>
      <c r="C75" s="3" t="str">
        <f t="shared" si="8"/>
        <v/>
      </c>
      <c r="D75" s="4" t="str">
        <f t="shared" si="9"/>
        <v/>
      </c>
      <c r="M75"/>
    </row>
    <row r="76" spans="1:13" x14ac:dyDescent="0.25">
      <c r="A76" s="109" t="str">
        <f t="shared" si="6"/>
        <v/>
      </c>
      <c r="B76" s="109" t="str">
        <f t="shared" si="7"/>
        <v/>
      </c>
      <c r="C76" s="3" t="str">
        <f t="shared" si="8"/>
        <v/>
      </c>
      <c r="D76" s="4" t="str">
        <f t="shared" si="9"/>
        <v/>
      </c>
      <c r="M76"/>
    </row>
    <row r="77" spans="1:13" x14ac:dyDescent="0.25">
      <c r="A77" s="109" t="str">
        <f t="shared" si="6"/>
        <v/>
      </c>
      <c r="B77" s="109" t="str">
        <f t="shared" si="7"/>
        <v/>
      </c>
      <c r="C77" s="3" t="str">
        <f t="shared" si="8"/>
        <v/>
      </c>
      <c r="D77" s="4" t="str">
        <f t="shared" si="9"/>
        <v/>
      </c>
      <c r="M77"/>
    </row>
    <row r="78" spans="1:13" x14ac:dyDescent="0.25">
      <c r="A78" s="109" t="str">
        <f t="shared" si="6"/>
        <v/>
      </c>
      <c r="B78" s="109" t="str">
        <f t="shared" si="7"/>
        <v/>
      </c>
      <c r="C78" s="3" t="str">
        <f t="shared" si="8"/>
        <v/>
      </c>
      <c r="D78" s="4" t="str">
        <f t="shared" si="9"/>
        <v/>
      </c>
      <c r="M78"/>
    </row>
    <row r="79" spans="1:13" x14ac:dyDescent="0.25">
      <c r="A79" s="109" t="str">
        <f t="shared" si="6"/>
        <v/>
      </c>
      <c r="B79" s="109" t="str">
        <f t="shared" si="7"/>
        <v/>
      </c>
      <c r="C79" s="3" t="str">
        <f t="shared" si="8"/>
        <v/>
      </c>
      <c r="D79" s="4" t="str">
        <f t="shared" si="9"/>
        <v/>
      </c>
      <c r="M79"/>
    </row>
    <row r="80" spans="1:13" x14ac:dyDescent="0.25">
      <c r="A80" s="109" t="str">
        <f t="shared" si="6"/>
        <v/>
      </c>
      <c r="B80" s="109" t="str">
        <f t="shared" si="7"/>
        <v/>
      </c>
      <c r="C80" s="3" t="str">
        <f t="shared" si="8"/>
        <v/>
      </c>
      <c r="D80" s="4" t="str">
        <f t="shared" si="9"/>
        <v/>
      </c>
      <c r="M80"/>
    </row>
    <row r="81" spans="1:13" x14ac:dyDescent="0.25">
      <c r="A81" s="109" t="str">
        <f t="shared" si="6"/>
        <v/>
      </c>
      <c r="B81" s="109" t="str">
        <f t="shared" si="7"/>
        <v/>
      </c>
      <c r="C81" s="3" t="str">
        <f t="shared" si="8"/>
        <v/>
      </c>
      <c r="D81" s="4" t="str">
        <f t="shared" si="9"/>
        <v/>
      </c>
      <c r="M81"/>
    </row>
    <row r="82" spans="1:13" x14ac:dyDescent="0.25">
      <c r="A82" s="109" t="str">
        <f t="shared" si="6"/>
        <v/>
      </c>
      <c r="B82" s="109" t="str">
        <f t="shared" si="7"/>
        <v/>
      </c>
      <c r="C82" s="3" t="str">
        <f t="shared" si="8"/>
        <v/>
      </c>
      <c r="D82" s="4" t="str">
        <f t="shared" si="9"/>
        <v/>
      </c>
      <c r="M82"/>
    </row>
    <row r="83" spans="1:13" x14ac:dyDescent="0.25">
      <c r="A83" s="109" t="str">
        <f t="shared" si="6"/>
        <v/>
      </c>
      <c r="B83" s="109" t="str">
        <f t="shared" si="7"/>
        <v/>
      </c>
      <c r="C83" s="3" t="str">
        <f t="shared" si="8"/>
        <v/>
      </c>
      <c r="D83" s="4" t="str">
        <f t="shared" si="9"/>
        <v/>
      </c>
      <c r="M83"/>
    </row>
    <row r="84" spans="1:13" x14ac:dyDescent="0.25">
      <c r="A84" s="109" t="str">
        <f t="shared" si="6"/>
        <v/>
      </c>
      <c r="B84" s="109" t="str">
        <f t="shared" si="7"/>
        <v/>
      </c>
      <c r="C84" s="3" t="str">
        <f t="shared" si="8"/>
        <v/>
      </c>
      <c r="D84" s="4" t="str">
        <f t="shared" si="9"/>
        <v/>
      </c>
      <c r="M84"/>
    </row>
    <row r="85" spans="1:13" x14ac:dyDescent="0.25">
      <c r="A85" s="109" t="str">
        <f t="shared" si="6"/>
        <v/>
      </c>
      <c r="B85" s="109" t="str">
        <f t="shared" si="7"/>
        <v/>
      </c>
      <c r="C85" s="3" t="str">
        <f t="shared" si="8"/>
        <v/>
      </c>
      <c r="D85" s="4" t="str">
        <f t="shared" si="9"/>
        <v/>
      </c>
      <c r="M85"/>
    </row>
    <row r="86" spans="1:13" x14ac:dyDescent="0.25">
      <c r="A86" s="109" t="str">
        <f t="shared" si="6"/>
        <v/>
      </c>
      <c r="B86" s="109" t="str">
        <f t="shared" si="7"/>
        <v/>
      </c>
      <c r="C86" s="3" t="str">
        <f t="shared" si="8"/>
        <v/>
      </c>
      <c r="D86" s="4" t="str">
        <f t="shared" si="9"/>
        <v/>
      </c>
      <c r="M86"/>
    </row>
    <row r="87" spans="1:13" x14ac:dyDescent="0.25">
      <c r="A87" s="109" t="str">
        <f t="shared" si="6"/>
        <v/>
      </c>
      <c r="B87" s="109" t="str">
        <f t="shared" si="7"/>
        <v/>
      </c>
      <c r="C87" s="3" t="str">
        <f t="shared" si="8"/>
        <v/>
      </c>
      <c r="D87" s="4" t="str">
        <f t="shared" si="9"/>
        <v/>
      </c>
      <c r="M87"/>
    </row>
    <row r="88" spans="1:13" x14ac:dyDescent="0.25">
      <c r="A88" s="109" t="str">
        <f t="shared" si="6"/>
        <v/>
      </c>
      <c r="B88" s="109" t="str">
        <f t="shared" si="7"/>
        <v/>
      </c>
      <c r="C88" s="3" t="str">
        <f t="shared" si="8"/>
        <v/>
      </c>
      <c r="D88" s="4" t="str">
        <f t="shared" si="9"/>
        <v/>
      </c>
      <c r="M88"/>
    </row>
    <row r="89" spans="1:13" x14ac:dyDescent="0.25">
      <c r="A89" s="109" t="str">
        <f t="shared" si="6"/>
        <v/>
      </c>
      <c r="B89" s="109" t="str">
        <f t="shared" si="7"/>
        <v/>
      </c>
      <c r="C89" s="3" t="str">
        <f t="shared" si="8"/>
        <v/>
      </c>
      <c r="D89" s="4" t="str">
        <f t="shared" si="9"/>
        <v/>
      </c>
      <c r="M89"/>
    </row>
    <row r="90" spans="1:13" x14ac:dyDescent="0.25">
      <c r="A90" s="109" t="str">
        <f t="shared" si="6"/>
        <v/>
      </c>
      <c r="B90" s="109" t="str">
        <f t="shared" si="7"/>
        <v/>
      </c>
      <c r="C90" s="3" t="str">
        <f t="shared" si="8"/>
        <v/>
      </c>
      <c r="D90" s="4" t="str">
        <f t="shared" si="9"/>
        <v/>
      </c>
      <c r="M90"/>
    </row>
    <row r="91" spans="1:13" x14ac:dyDescent="0.25">
      <c r="A91" s="109" t="str">
        <f t="shared" si="6"/>
        <v/>
      </c>
      <c r="B91" s="109" t="str">
        <f t="shared" si="7"/>
        <v/>
      </c>
      <c r="C91" s="3" t="str">
        <f t="shared" si="8"/>
        <v/>
      </c>
      <c r="D91" s="4" t="str">
        <f t="shared" si="9"/>
        <v/>
      </c>
      <c r="M91"/>
    </row>
    <row r="92" spans="1:13" x14ac:dyDescent="0.25">
      <c r="A92" s="109" t="str">
        <f t="shared" si="6"/>
        <v/>
      </c>
      <c r="B92" s="109" t="str">
        <f t="shared" si="7"/>
        <v/>
      </c>
      <c r="C92" s="3" t="str">
        <f t="shared" si="8"/>
        <v/>
      </c>
      <c r="D92" s="4" t="str">
        <f t="shared" si="9"/>
        <v/>
      </c>
      <c r="M92"/>
    </row>
    <row r="93" spans="1:13" x14ac:dyDescent="0.25">
      <c r="A93" s="109" t="str">
        <f t="shared" si="6"/>
        <v/>
      </c>
      <c r="B93" s="109" t="str">
        <f t="shared" si="7"/>
        <v/>
      </c>
      <c r="C93" s="3" t="str">
        <f t="shared" si="8"/>
        <v/>
      </c>
      <c r="D93" s="4" t="str">
        <f t="shared" si="9"/>
        <v/>
      </c>
      <c r="M93"/>
    </row>
    <row r="94" spans="1:13" x14ac:dyDescent="0.25">
      <c r="A94" s="109" t="str">
        <f t="shared" si="6"/>
        <v/>
      </c>
      <c r="B94" s="109" t="str">
        <f t="shared" si="7"/>
        <v/>
      </c>
      <c r="C94" s="3" t="str">
        <f t="shared" si="8"/>
        <v/>
      </c>
      <c r="D94" s="4" t="str">
        <f t="shared" si="9"/>
        <v/>
      </c>
      <c r="M94"/>
    </row>
    <row r="95" spans="1:13" x14ac:dyDescent="0.25">
      <c r="A95" s="109" t="str">
        <f t="shared" si="6"/>
        <v/>
      </c>
      <c r="B95" s="109" t="str">
        <f t="shared" si="7"/>
        <v/>
      </c>
      <c r="C95" s="3" t="str">
        <f t="shared" si="8"/>
        <v/>
      </c>
      <c r="D95" s="4" t="str">
        <f t="shared" si="9"/>
        <v/>
      </c>
      <c r="M95"/>
    </row>
    <row r="96" spans="1:13" x14ac:dyDescent="0.25">
      <c r="A96" s="109" t="str">
        <f t="shared" si="6"/>
        <v/>
      </c>
      <c r="B96" s="109" t="str">
        <f t="shared" si="7"/>
        <v/>
      </c>
      <c r="C96" s="3" t="str">
        <f t="shared" si="8"/>
        <v/>
      </c>
      <c r="D96" s="4" t="str">
        <f t="shared" si="9"/>
        <v/>
      </c>
      <c r="M96"/>
    </row>
    <row r="97" spans="1:13" x14ac:dyDescent="0.25">
      <c r="A97" s="109" t="str">
        <f t="shared" si="6"/>
        <v/>
      </c>
      <c r="B97" s="109" t="str">
        <f t="shared" si="7"/>
        <v/>
      </c>
      <c r="C97" s="3" t="str">
        <f t="shared" si="8"/>
        <v/>
      </c>
      <c r="D97" s="4" t="str">
        <f t="shared" si="9"/>
        <v/>
      </c>
      <c r="M97"/>
    </row>
    <row r="98" spans="1:13" x14ac:dyDescent="0.25">
      <c r="A98" s="109" t="str">
        <f t="shared" si="6"/>
        <v/>
      </c>
      <c r="B98" s="109" t="str">
        <f t="shared" si="7"/>
        <v/>
      </c>
      <c r="C98" s="3" t="str">
        <f t="shared" si="8"/>
        <v/>
      </c>
      <c r="D98" s="4" t="str">
        <f t="shared" si="9"/>
        <v/>
      </c>
      <c r="M98"/>
    </row>
    <row r="99" spans="1:13" x14ac:dyDescent="0.25">
      <c r="A99" s="109" t="str">
        <f t="shared" si="6"/>
        <v/>
      </c>
      <c r="B99" s="109" t="str">
        <f t="shared" si="7"/>
        <v/>
      </c>
      <c r="C99" s="3" t="str">
        <f t="shared" si="8"/>
        <v/>
      </c>
      <c r="D99" s="4" t="str">
        <f t="shared" si="9"/>
        <v/>
      </c>
      <c r="M99"/>
    </row>
    <row r="100" spans="1:13" x14ac:dyDescent="0.25">
      <c r="A100" s="109" t="str">
        <f t="shared" si="6"/>
        <v/>
      </c>
      <c r="B100" s="109" t="str">
        <f t="shared" si="7"/>
        <v/>
      </c>
      <c r="C100" s="3" t="str">
        <f t="shared" si="8"/>
        <v/>
      </c>
      <c r="D100" s="4" t="str">
        <f t="shared" si="9"/>
        <v/>
      </c>
      <c r="M100"/>
    </row>
    <row r="101" spans="1:13" x14ac:dyDescent="0.25">
      <c r="A101" s="109" t="str">
        <f t="shared" si="6"/>
        <v/>
      </c>
      <c r="B101" s="109" t="str">
        <f t="shared" si="7"/>
        <v/>
      </c>
      <c r="C101" s="3" t="str">
        <f t="shared" si="8"/>
        <v/>
      </c>
      <c r="D101" s="4" t="str">
        <f t="shared" si="9"/>
        <v/>
      </c>
      <c r="M101"/>
    </row>
    <row r="102" spans="1:13" x14ac:dyDescent="0.25">
      <c r="A102" s="109" t="str">
        <f t="shared" si="6"/>
        <v/>
      </c>
      <c r="B102" s="109" t="str">
        <f t="shared" si="7"/>
        <v/>
      </c>
      <c r="C102" s="3" t="str">
        <f t="shared" si="8"/>
        <v/>
      </c>
      <c r="D102" s="4" t="str">
        <f t="shared" si="9"/>
        <v/>
      </c>
      <c r="M102"/>
    </row>
    <row r="103" spans="1:13" x14ac:dyDescent="0.25">
      <c r="A103" s="109" t="str">
        <f t="shared" si="6"/>
        <v/>
      </c>
      <c r="B103" s="109" t="str">
        <f t="shared" si="7"/>
        <v/>
      </c>
      <c r="C103" s="3" t="str">
        <f t="shared" si="8"/>
        <v/>
      </c>
      <c r="D103" s="4" t="str">
        <f t="shared" si="9"/>
        <v/>
      </c>
      <c r="M103"/>
    </row>
    <row r="104" spans="1:13" x14ac:dyDescent="0.25">
      <c r="A104" s="109" t="str">
        <f t="shared" si="6"/>
        <v/>
      </c>
      <c r="B104" s="109" t="str">
        <f t="shared" si="7"/>
        <v/>
      </c>
      <c r="C104" s="3" t="str">
        <f t="shared" si="8"/>
        <v/>
      </c>
      <c r="D104" s="4" t="str">
        <f t="shared" si="9"/>
        <v/>
      </c>
      <c r="M104"/>
    </row>
    <row r="105" spans="1:13" x14ac:dyDescent="0.25">
      <c r="A105" s="109" t="str">
        <f t="shared" si="6"/>
        <v/>
      </c>
      <c r="B105" s="109" t="str">
        <f t="shared" si="7"/>
        <v/>
      </c>
      <c r="C105" s="3" t="str">
        <f t="shared" si="8"/>
        <v/>
      </c>
      <c r="D105" s="4" t="str">
        <f t="shared" si="9"/>
        <v/>
      </c>
      <c r="M105"/>
    </row>
    <row r="106" spans="1:13" x14ac:dyDescent="0.25">
      <c r="A106" s="109" t="str">
        <f t="shared" si="6"/>
        <v/>
      </c>
      <c r="B106" s="109" t="str">
        <f t="shared" si="7"/>
        <v/>
      </c>
      <c r="C106" s="3" t="str">
        <f t="shared" si="8"/>
        <v/>
      </c>
      <c r="D106" s="4" t="str">
        <f t="shared" si="9"/>
        <v/>
      </c>
      <c r="M106"/>
    </row>
    <row r="107" spans="1:13" x14ac:dyDescent="0.25">
      <c r="A107" s="109" t="str">
        <f t="shared" si="6"/>
        <v/>
      </c>
      <c r="B107" s="109" t="str">
        <f t="shared" si="7"/>
        <v/>
      </c>
      <c r="C107" s="3" t="str">
        <f t="shared" si="8"/>
        <v/>
      </c>
      <c r="D107" s="4" t="str">
        <f t="shared" si="9"/>
        <v/>
      </c>
      <c r="M107"/>
    </row>
    <row r="108" spans="1:13" x14ac:dyDescent="0.25">
      <c r="A108" s="109" t="str">
        <f t="shared" si="6"/>
        <v/>
      </c>
      <c r="B108" s="109" t="str">
        <f t="shared" si="7"/>
        <v/>
      </c>
      <c r="C108" s="3" t="str">
        <f t="shared" si="8"/>
        <v/>
      </c>
      <c r="D108" s="4" t="str">
        <f t="shared" si="9"/>
        <v/>
      </c>
      <c r="M108"/>
    </row>
    <row r="109" spans="1:13" x14ac:dyDescent="0.25">
      <c r="A109" s="109" t="str">
        <f t="shared" si="6"/>
        <v/>
      </c>
      <c r="B109" s="109" t="str">
        <f t="shared" si="7"/>
        <v/>
      </c>
      <c r="C109" s="3" t="str">
        <f t="shared" si="8"/>
        <v/>
      </c>
      <c r="D109" s="4" t="str">
        <f t="shared" si="9"/>
        <v/>
      </c>
      <c r="M109"/>
    </row>
    <row r="110" spans="1:13" x14ac:dyDescent="0.25">
      <c r="A110" s="109" t="str">
        <f t="shared" si="6"/>
        <v/>
      </c>
      <c r="B110" s="109" t="str">
        <f t="shared" si="7"/>
        <v/>
      </c>
      <c r="C110" s="3" t="str">
        <f t="shared" si="8"/>
        <v/>
      </c>
      <c r="D110" s="4" t="str">
        <f t="shared" si="9"/>
        <v/>
      </c>
      <c r="M110"/>
    </row>
    <row r="111" spans="1:13" x14ac:dyDescent="0.25">
      <c r="A111" s="109" t="str">
        <f t="shared" si="6"/>
        <v/>
      </c>
      <c r="B111" s="109" t="str">
        <f t="shared" si="7"/>
        <v/>
      </c>
      <c r="C111" s="3" t="str">
        <f t="shared" si="8"/>
        <v/>
      </c>
      <c r="D111" s="4" t="str">
        <f t="shared" si="9"/>
        <v/>
      </c>
      <c r="M111"/>
    </row>
    <row r="112" spans="1:13" x14ac:dyDescent="0.25">
      <c r="A112" s="109" t="str">
        <f t="shared" ref="A112:A141" si="10">IF(C112="","",DATE(2000+MID(M112,3,2),MID(M112,5,2),RIGHT(M112,2)))</f>
        <v/>
      </c>
      <c r="B112" s="109" t="str">
        <f t="shared" ref="B112:B141" si="11">IF(C112="","",DATE(2000+MID(O112,3,2),MID(O112,5,2),RIGHT(O112,2)))</f>
        <v/>
      </c>
      <c r="C112" s="3" t="str">
        <f t="shared" ref="C112:C141" si="12">IF(ISBLANK(F112),"",P112*IF(R112="PAY",-1,1))</f>
        <v/>
      </c>
      <c r="D112" s="4" t="str">
        <f t="shared" ref="D112:D141" si="13">+IF(C112="","",K112/100)</f>
        <v/>
      </c>
      <c r="M112"/>
    </row>
    <row r="113" spans="1:13" x14ac:dyDescent="0.25">
      <c r="A113" s="109" t="str">
        <f t="shared" si="10"/>
        <v/>
      </c>
      <c r="B113" s="109" t="str">
        <f t="shared" si="11"/>
        <v/>
      </c>
      <c r="C113" s="3" t="str">
        <f t="shared" si="12"/>
        <v/>
      </c>
      <c r="D113" s="4" t="str">
        <f t="shared" si="13"/>
        <v/>
      </c>
      <c r="M113"/>
    </row>
    <row r="114" spans="1:13" x14ac:dyDescent="0.25">
      <c r="A114" s="109" t="str">
        <f t="shared" si="10"/>
        <v/>
      </c>
      <c r="B114" s="109" t="str">
        <f t="shared" si="11"/>
        <v/>
      </c>
      <c r="C114" s="3" t="str">
        <f t="shared" si="12"/>
        <v/>
      </c>
      <c r="D114" s="4" t="str">
        <f t="shared" si="13"/>
        <v/>
      </c>
      <c r="M114"/>
    </row>
    <row r="115" spans="1:13" x14ac:dyDescent="0.25">
      <c r="A115" s="109" t="str">
        <f t="shared" si="10"/>
        <v/>
      </c>
      <c r="B115" s="109" t="str">
        <f t="shared" si="11"/>
        <v/>
      </c>
      <c r="C115" s="3" t="str">
        <f t="shared" si="12"/>
        <v/>
      </c>
      <c r="D115" s="4" t="str">
        <f t="shared" si="13"/>
        <v/>
      </c>
      <c r="M115"/>
    </row>
    <row r="116" spans="1:13" x14ac:dyDescent="0.25">
      <c r="A116" s="109" t="str">
        <f t="shared" si="10"/>
        <v/>
      </c>
      <c r="B116" s="109" t="str">
        <f t="shared" si="11"/>
        <v/>
      </c>
      <c r="C116" s="3" t="str">
        <f t="shared" si="12"/>
        <v/>
      </c>
      <c r="D116" s="4" t="str">
        <f t="shared" si="13"/>
        <v/>
      </c>
      <c r="M116"/>
    </row>
    <row r="117" spans="1:13" x14ac:dyDescent="0.25">
      <c r="A117" s="109" t="str">
        <f t="shared" si="10"/>
        <v/>
      </c>
      <c r="B117" s="109" t="str">
        <f t="shared" si="11"/>
        <v/>
      </c>
      <c r="C117" s="3" t="str">
        <f t="shared" si="12"/>
        <v/>
      </c>
      <c r="D117" s="4" t="str">
        <f t="shared" si="13"/>
        <v/>
      </c>
      <c r="M117"/>
    </row>
    <row r="118" spans="1:13" x14ac:dyDescent="0.25">
      <c r="A118" s="109" t="str">
        <f t="shared" si="10"/>
        <v/>
      </c>
      <c r="B118" s="109" t="str">
        <f t="shared" si="11"/>
        <v/>
      </c>
      <c r="C118" s="3" t="str">
        <f t="shared" si="12"/>
        <v/>
      </c>
      <c r="D118" s="4" t="str">
        <f t="shared" si="13"/>
        <v/>
      </c>
      <c r="M118"/>
    </row>
    <row r="119" spans="1:13" x14ac:dyDescent="0.25">
      <c r="A119" s="109" t="str">
        <f t="shared" si="10"/>
        <v/>
      </c>
      <c r="B119" s="109" t="str">
        <f t="shared" si="11"/>
        <v/>
      </c>
      <c r="C119" s="3" t="str">
        <f t="shared" si="12"/>
        <v/>
      </c>
      <c r="D119" s="4" t="str">
        <f t="shared" si="13"/>
        <v/>
      </c>
      <c r="M119"/>
    </row>
    <row r="120" spans="1:13" x14ac:dyDescent="0.25">
      <c r="A120" s="109" t="str">
        <f t="shared" si="10"/>
        <v/>
      </c>
      <c r="B120" s="109" t="str">
        <f t="shared" si="11"/>
        <v/>
      </c>
      <c r="C120" s="3" t="str">
        <f t="shared" si="12"/>
        <v/>
      </c>
      <c r="D120" s="4" t="str">
        <f t="shared" si="13"/>
        <v/>
      </c>
      <c r="M120"/>
    </row>
    <row r="121" spans="1:13" x14ac:dyDescent="0.25">
      <c r="A121" s="109" t="str">
        <f t="shared" si="10"/>
        <v/>
      </c>
      <c r="B121" s="109" t="str">
        <f t="shared" si="11"/>
        <v/>
      </c>
      <c r="C121" s="3" t="str">
        <f t="shared" si="12"/>
        <v/>
      </c>
      <c r="D121" s="4" t="str">
        <f t="shared" si="13"/>
        <v/>
      </c>
      <c r="M121"/>
    </row>
    <row r="122" spans="1:13" x14ac:dyDescent="0.25">
      <c r="A122" s="109" t="str">
        <f t="shared" si="10"/>
        <v/>
      </c>
      <c r="B122" s="109" t="str">
        <f t="shared" si="11"/>
        <v/>
      </c>
      <c r="C122" s="3" t="str">
        <f t="shared" si="12"/>
        <v/>
      </c>
      <c r="D122" s="4" t="str">
        <f t="shared" si="13"/>
        <v/>
      </c>
      <c r="M122"/>
    </row>
    <row r="123" spans="1:13" x14ac:dyDescent="0.25">
      <c r="A123" s="109" t="str">
        <f t="shared" si="10"/>
        <v/>
      </c>
      <c r="B123" s="109" t="str">
        <f t="shared" si="11"/>
        <v/>
      </c>
      <c r="C123" s="3" t="str">
        <f t="shared" si="12"/>
        <v/>
      </c>
      <c r="D123" s="4" t="str">
        <f t="shared" si="13"/>
        <v/>
      </c>
      <c r="M123"/>
    </row>
    <row r="124" spans="1:13" x14ac:dyDescent="0.25">
      <c r="A124" s="109" t="str">
        <f t="shared" si="10"/>
        <v/>
      </c>
      <c r="B124" s="109" t="str">
        <f t="shared" si="11"/>
        <v/>
      </c>
      <c r="C124" s="3" t="str">
        <f t="shared" si="12"/>
        <v/>
      </c>
      <c r="D124" s="4" t="str">
        <f t="shared" si="13"/>
        <v/>
      </c>
      <c r="M124"/>
    </row>
    <row r="125" spans="1:13" x14ac:dyDescent="0.25">
      <c r="A125" s="109" t="str">
        <f t="shared" si="10"/>
        <v/>
      </c>
      <c r="B125" s="109" t="str">
        <f t="shared" si="11"/>
        <v/>
      </c>
      <c r="C125" s="3" t="str">
        <f t="shared" si="12"/>
        <v/>
      </c>
      <c r="D125" s="4" t="str">
        <f t="shared" si="13"/>
        <v/>
      </c>
      <c r="M125"/>
    </row>
    <row r="126" spans="1:13" x14ac:dyDescent="0.25">
      <c r="A126" s="109" t="str">
        <f t="shared" si="10"/>
        <v/>
      </c>
      <c r="B126" s="109" t="str">
        <f t="shared" si="11"/>
        <v/>
      </c>
      <c r="C126" s="3" t="str">
        <f t="shared" si="12"/>
        <v/>
      </c>
      <c r="D126" s="4" t="str">
        <f t="shared" si="13"/>
        <v/>
      </c>
      <c r="M126"/>
    </row>
    <row r="127" spans="1:13" x14ac:dyDescent="0.25">
      <c r="A127" s="109" t="str">
        <f t="shared" si="10"/>
        <v/>
      </c>
      <c r="B127" s="109" t="str">
        <f t="shared" si="11"/>
        <v/>
      </c>
      <c r="C127" s="3" t="str">
        <f t="shared" si="12"/>
        <v/>
      </c>
      <c r="D127" s="4" t="str">
        <f t="shared" si="13"/>
        <v/>
      </c>
      <c r="M127"/>
    </row>
    <row r="128" spans="1:13" x14ac:dyDescent="0.25">
      <c r="A128" s="109" t="str">
        <f t="shared" si="10"/>
        <v/>
      </c>
      <c r="B128" s="109" t="str">
        <f t="shared" si="11"/>
        <v/>
      </c>
      <c r="C128" s="3" t="str">
        <f t="shared" si="12"/>
        <v/>
      </c>
      <c r="D128" s="4" t="str">
        <f t="shared" si="13"/>
        <v/>
      </c>
      <c r="M128"/>
    </row>
    <row r="129" spans="1:13" x14ac:dyDescent="0.25">
      <c r="A129" s="109" t="str">
        <f t="shared" si="10"/>
        <v/>
      </c>
      <c r="B129" s="109" t="str">
        <f t="shared" si="11"/>
        <v/>
      </c>
      <c r="C129" s="3" t="str">
        <f t="shared" si="12"/>
        <v/>
      </c>
      <c r="D129" s="4" t="str">
        <f t="shared" si="13"/>
        <v/>
      </c>
      <c r="M129"/>
    </row>
    <row r="130" spans="1:13" x14ac:dyDescent="0.25">
      <c r="A130" s="109" t="str">
        <f t="shared" si="10"/>
        <v/>
      </c>
      <c r="B130" s="109" t="str">
        <f t="shared" si="11"/>
        <v/>
      </c>
      <c r="C130" s="3" t="str">
        <f t="shared" si="12"/>
        <v/>
      </c>
      <c r="D130" s="4" t="str">
        <f t="shared" si="13"/>
        <v/>
      </c>
      <c r="M130"/>
    </row>
    <row r="131" spans="1:13" x14ac:dyDescent="0.25">
      <c r="A131" s="109" t="str">
        <f t="shared" si="10"/>
        <v/>
      </c>
      <c r="B131" s="109" t="str">
        <f t="shared" si="11"/>
        <v/>
      </c>
      <c r="C131" s="3" t="str">
        <f t="shared" si="12"/>
        <v/>
      </c>
      <c r="D131" s="4" t="str">
        <f t="shared" si="13"/>
        <v/>
      </c>
      <c r="M131"/>
    </row>
    <row r="132" spans="1:13" x14ac:dyDescent="0.25">
      <c r="A132" s="109" t="str">
        <f t="shared" si="10"/>
        <v/>
      </c>
      <c r="B132" s="109" t="str">
        <f t="shared" si="11"/>
        <v/>
      </c>
      <c r="C132" s="3" t="str">
        <f t="shared" si="12"/>
        <v/>
      </c>
      <c r="D132" s="4" t="str">
        <f t="shared" si="13"/>
        <v/>
      </c>
      <c r="M132"/>
    </row>
    <row r="133" spans="1:13" x14ac:dyDescent="0.25">
      <c r="A133" s="109" t="str">
        <f t="shared" si="10"/>
        <v/>
      </c>
      <c r="B133" s="109" t="str">
        <f t="shared" si="11"/>
        <v/>
      </c>
      <c r="C133" s="3" t="str">
        <f t="shared" si="12"/>
        <v/>
      </c>
      <c r="D133" s="4" t="str">
        <f t="shared" si="13"/>
        <v/>
      </c>
      <c r="M133"/>
    </row>
    <row r="134" spans="1:13" x14ac:dyDescent="0.25">
      <c r="A134" s="109" t="str">
        <f t="shared" si="10"/>
        <v/>
      </c>
      <c r="B134" s="109" t="str">
        <f t="shared" si="11"/>
        <v/>
      </c>
      <c r="C134" s="3" t="str">
        <f t="shared" si="12"/>
        <v/>
      </c>
      <c r="D134" s="4" t="str">
        <f t="shared" si="13"/>
        <v/>
      </c>
      <c r="M134"/>
    </row>
    <row r="135" spans="1:13" x14ac:dyDescent="0.25">
      <c r="A135" s="109" t="str">
        <f t="shared" si="10"/>
        <v/>
      </c>
      <c r="B135" s="109" t="str">
        <f t="shared" si="11"/>
        <v/>
      </c>
      <c r="C135" s="3" t="str">
        <f t="shared" si="12"/>
        <v/>
      </c>
      <c r="D135" s="4" t="str">
        <f t="shared" si="13"/>
        <v/>
      </c>
      <c r="M135"/>
    </row>
    <row r="136" spans="1:13" x14ac:dyDescent="0.25">
      <c r="A136" s="109" t="str">
        <f t="shared" si="10"/>
        <v/>
      </c>
      <c r="B136" s="109" t="str">
        <f t="shared" si="11"/>
        <v/>
      </c>
      <c r="C136" s="3" t="str">
        <f t="shared" si="12"/>
        <v/>
      </c>
      <c r="D136" s="4" t="str">
        <f t="shared" si="13"/>
        <v/>
      </c>
      <c r="M136"/>
    </row>
    <row r="137" spans="1:13" x14ac:dyDescent="0.25">
      <c r="A137" s="109" t="str">
        <f t="shared" si="10"/>
        <v/>
      </c>
      <c r="B137" s="109" t="str">
        <f t="shared" si="11"/>
        <v/>
      </c>
      <c r="C137" s="3" t="str">
        <f t="shared" si="12"/>
        <v/>
      </c>
      <c r="D137" s="4" t="str">
        <f t="shared" si="13"/>
        <v/>
      </c>
      <c r="M137"/>
    </row>
    <row r="138" spans="1:13" x14ac:dyDescent="0.25">
      <c r="A138" s="109" t="str">
        <f t="shared" si="10"/>
        <v/>
      </c>
      <c r="B138" s="109" t="str">
        <f t="shared" si="11"/>
        <v/>
      </c>
      <c r="C138" s="3" t="str">
        <f t="shared" si="12"/>
        <v/>
      </c>
      <c r="D138" s="4" t="str">
        <f t="shared" si="13"/>
        <v/>
      </c>
      <c r="M138"/>
    </row>
    <row r="139" spans="1:13" x14ac:dyDescent="0.25">
      <c r="A139" s="109" t="str">
        <f t="shared" si="10"/>
        <v/>
      </c>
      <c r="B139" s="109" t="str">
        <f t="shared" si="11"/>
        <v/>
      </c>
      <c r="C139" s="3" t="str">
        <f t="shared" si="12"/>
        <v/>
      </c>
      <c r="D139" s="4" t="str">
        <f t="shared" si="13"/>
        <v/>
      </c>
      <c r="M139"/>
    </row>
    <row r="140" spans="1:13" x14ac:dyDescent="0.25">
      <c r="A140" s="109" t="str">
        <f t="shared" si="10"/>
        <v/>
      </c>
      <c r="B140" s="109" t="str">
        <f t="shared" si="11"/>
        <v/>
      </c>
      <c r="C140" s="3" t="str">
        <f t="shared" si="12"/>
        <v/>
      </c>
      <c r="D140" s="4" t="str">
        <f t="shared" si="13"/>
        <v/>
      </c>
      <c r="M140"/>
    </row>
    <row r="141" spans="1:13" x14ac:dyDescent="0.25">
      <c r="A141" s="109" t="str">
        <f t="shared" si="10"/>
        <v/>
      </c>
      <c r="B141" s="109" t="str">
        <f t="shared" si="11"/>
        <v/>
      </c>
      <c r="C141" s="3" t="str">
        <f t="shared" si="12"/>
        <v/>
      </c>
      <c r="D141" s="4" t="str">
        <f t="shared" si="13"/>
        <v/>
      </c>
      <c r="M141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FBFCD-D882-456E-878F-839245F2A32C}">
  <dimension ref="A1:BU156"/>
  <sheetViews>
    <sheetView workbookViewId="0"/>
  </sheetViews>
  <sheetFormatPr defaultColWidth="9.140625" defaultRowHeight="15" x14ac:dyDescent="0.25"/>
  <cols>
    <col min="1" max="1" width="10.28515625" bestFit="1" customWidth="1"/>
    <col min="2" max="2" width="10.140625" bestFit="1" customWidth="1"/>
    <col min="3" max="3" width="15.140625" customWidth="1"/>
    <col min="4" max="4" width="10.42578125" customWidth="1"/>
    <col min="5" max="5" width="18.140625" bestFit="1" customWidth="1"/>
    <col min="6" max="6" width="10.42578125" customWidth="1"/>
    <col min="7" max="7" width="2.7109375" customWidth="1"/>
    <col min="8" max="8" width="10.7109375" bestFit="1" customWidth="1"/>
    <col min="9" max="9" width="10.42578125" bestFit="1" customWidth="1"/>
    <col min="10" max="10" width="11" bestFit="1" customWidth="1"/>
    <col min="11" max="11" width="17.42578125" style="9" bestFit="1" customWidth="1"/>
    <col min="12" max="12" width="10" bestFit="1" customWidth="1"/>
    <col min="17" max="17" width="15.7109375" bestFit="1" customWidth="1"/>
    <col min="18" max="18" width="13.5703125" bestFit="1" customWidth="1"/>
    <col min="19" max="20" width="21.140625" bestFit="1" customWidth="1"/>
    <col min="21" max="21" width="10.42578125" bestFit="1" customWidth="1"/>
    <col min="70" max="70" width="9" bestFit="1" customWidth="1"/>
    <col min="71" max="71" width="11.85546875" bestFit="1" customWidth="1"/>
    <col min="72" max="72" width="11.85546875" style="3" bestFit="1" customWidth="1"/>
    <col min="73" max="73" width="12.7109375" bestFit="1" customWidth="1"/>
  </cols>
  <sheetData>
    <row r="1" spans="1:71" x14ac:dyDescent="0.25">
      <c r="A1" s="1" t="s">
        <v>145</v>
      </c>
      <c r="B1" s="1" t="s">
        <v>146</v>
      </c>
      <c r="C1" s="69" t="s">
        <v>147</v>
      </c>
      <c r="D1" s="1" t="s">
        <v>59</v>
      </c>
      <c r="E1" s="8" t="s">
        <v>204</v>
      </c>
      <c r="F1" s="8" t="s">
        <v>205</v>
      </c>
      <c r="K1"/>
      <c r="BS1" s="3"/>
    </row>
    <row r="2" spans="1:71" x14ac:dyDescent="0.25">
      <c r="A2" s="109" t="str">
        <f>IF(B2="","",IF(ISNUMBER(S2),DATE(2000+RIGHT(TEXT(S2,"MM/DD/YY"),2),MID(TEXT(S2,"MM/DD/YY"),4,2),LEFT(TEXT(S2,"MM/DD/YY"),2)),DATE(2000+RIGHT(S2,2),LEFT(S2,2),MID(S2,4,2))))</f>
        <v/>
      </c>
      <c r="B2" s="109" t="str">
        <f>IF(C2="","",IF(ISNUMBER(T2),DATE(2000+RIGHT(TEXT(T2,"MM/DD/YY"),2),MID(TEXT(T2,"MM/DD/YY"),4,2),LEFT(TEXT(T2,"MM/DD/YY"),2)),DATE(2000+RIGHT(T2,2),LEFT(T2,2),MID(T2,4,2))))</f>
        <v/>
      </c>
      <c r="C2" s="3" t="str">
        <f>IF(ISBLANK(H2),"",K2*IF(I2="CPAY",1,-1))</f>
        <v/>
      </c>
      <c r="D2" s="4" t="str">
        <f>+IF(C2="","",O2/100)</f>
        <v/>
      </c>
      <c r="E2" s="77">
        <v>213546.44138041884</v>
      </c>
      <c r="F2" s="77">
        <v>70.470818255252325</v>
      </c>
      <c r="K2"/>
      <c r="Q2" s="126"/>
      <c r="R2" s="126"/>
      <c r="BQ2" s="126"/>
      <c r="BR2" s="126"/>
    </row>
    <row r="3" spans="1:71" x14ac:dyDescent="0.25">
      <c r="A3" s="109" t="str">
        <f t="shared" ref="A3:B33" si="0">IF(B3="","",IF(ISNUMBER(S3),DATE(2000+RIGHT(TEXT(S3,"MM/DD/YY"),2),MID(TEXT(S3,"MM/DD/YY"),4,2),LEFT(TEXT(S3,"MM/DD/YY"),2)),DATE(2000+RIGHT(S3,2),LEFT(S3,2),MID(S3,4,2))))</f>
        <v/>
      </c>
      <c r="B3" s="109" t="str">
        <f t="shared" si="0"/>
        <v/>
      </c>
      <c r="C3" s="3" t="str">
        <f t="shared" ref="C3:C63" si="1">IF(ISBLANK(H3),"",K3*IF(I3="CPAY",1,-1))</f>
        <v/>
      </c>
      <c r="D3" s="4" t="str">
        <f t="shared" ref="D3:D63" si="2">+IF(C3="","",O3/100)</f>
        <v/>
      </c>
      <c r="E3" s="77">
        <v>496664.93609072175</v>
      </c>
      <c r="F3" s="77">
        <v>176.03825823721508</v>
      </c>
      <c r="K3"/>
      <c r="Q3" s="126"/>
      <c r="R3" s="126"/>
      <c r="BQ3" s="126"/>
      <c r="BR3" s="126"/>
    </row>
    <row r="4" spans="1:71" x14ac:dyDescent="0.25">
      <c r="A4" s="109" t="str">
        <f t="shared" si="0"/>
        <v/>
      </c>
      <c r="B4" s="109" t="str">
        <f t="shared" si="0"/>
        <v/>
      </c>
      <c r="C4" s="3" t="str">
        <f t="shared" si="1"/>
        <v/>
      </c>
      <c r="D4" s="4" t="str">
        <f t="shared" si="2"/>
        <v/>
      </c>
      <c r="E4" s="77">
        <v>-1642282.6316258339</v>
      </c>
      <c r="F4" s="77">
        <v>-254.91966171386278</v>
      </c>
      <c r="K4"/>
      <c r="Q4" s="126"/>
      <c r="R4" s="126"/>
      <c r="S4" s="423"/>
      <c r="T4" s="423"/>
      <c r="BJ4" s="126"/>
      <c r="BO4" s="126"/>
      <c r="BP4" s="126"/>
      <c r="BQ4" s="126"/>
      <c r="BR4" s="126"/>
    </row>
    <row r="5" spans="1:71" x14ac:dyDescent="0.25">
      <c r="A5" s="109" t="str">
        <f t="shared" si="0"/>
        <v/>
      </c>
      <c r="B5" s="109" t="str">
        <f t="shared" si="0"/>
        <v/>
      </c>
      <c r="C5" s="3" t="str">
        <f t="shared" si="1"/>
        <v/>
      </c>
      <c r="D5" s="4" t="str">
        <f t="shared" si="2"/>
        <v/>
      </c>
      <c r="E5" s="77"/>
      <c r="F5" s="77"/>
      <c r="K5"/>
      <c r="R5" s="126"/>
      <c r="T5" s="423"/>
      <c r="BR5" s="126"/>
    </row>
    <row r="6" spans="1:71" x14ac:dyDescent="0.25">
      <c r="A6" s="109" t="str">
        <f t="shared" si="0"/>
        <v/>
      </c>
      <c r="B6" s="109" t="str">
        <f t="shared" si="0"/>
        <v/>
      </c>
      <c r="C6" s="3" t="str">
        <f t="shared" si="1"/>
        <v/>
      </c>
      <c r="D6" s="4" t="str">
        <f t="shared" si="2"/>
        <v/>
      </c>
      <c r="E6" s="77"/>
      <c r="F6" s="77"/>
      <c r="K6"/>
      <c r="Q6" s="126"/>
      <c r="R6" s="126"/>
      <c r="BQ6" s="126"/>
      <c r="BR6" s="422"/>
    </row>
    <row r="7" spans="1:71" x14ac:dyDescent="0.25">
      <c r="A7" s="109" t="str">
        <f t="shared" si="0"/>
        <v/>
      </c>
      <c r="B7" s="109" t="str">
        <f t="shared" si="0"/>
        <v/>
      </c>
      <c r="C7" s="3" t="str">
        <f t="shared" si="1"/>
        <v/>
      </c>
      <c r="D7" s="4" t="str">
        <f t="shared" si="2"/>
        <v/>
      </c>
      <c r="E7" s="77"/>
      <c r="F7" s="77"/>
      <c r="K7"/>
      <c r="Q7" s="126"/>
      <c r="R7" s="126"/>
      <c r="BQ7" s="126"/>
      <c r="BR7" s="422"/>
    </row>
    <row r="8" spans="1:71" x14ac:dyDescent="0.25">
      <c r="A8" s="109" t="str">
        <f t="shared" si="0"/>
        <v/>
      </c>
      <c r="B8" s="109" t="str">
        <f t="shared" si="0"/>
        <v/>
      </c>
      <c r="C8" s="3" t="str">
        <f t="shared" si="1"/>
        <v/>
      </c>
      <c r="D8" s="4" t="str">
        <f t="shared" si="2"/>
        <v/>
      </c>
      <c r="E8" s="77"/>
      <c r="F8" s="77"/>
      <c r="K8"/>
      <c r="Q8" s="126"/>
      <c r="R8" s="126"/>
      <c r="BQ8" s="126"/>
      <c r="BR8" s="422"/>
    </row>
    <row r="9" spans="1:71" x14ac:dyDescent="0.25">
      <c r="A9" s="109" t="str">
        <f t="shared" si="0"/>
        <v/>
      </c>
      <c r="B9" s="109" t="str">
        <f t="shared" si="0"/>
        <v/>
      </c>
      <c r="C9" s="3" t="str">
        <f>IF(ISBLANK(H9),"",K9*IF(I9="CPAY",1,-1))</f>
        <v/>
      </c>
      <c r="D9" s="4" t="str">
        <f t="shared" si="2"/>
        <v/>
      </c>
      <c r="E9" s="77"/>
      <c r="F9" s="77"/>
      <c r="K9"/>
      <c r="Q9" s="126"/>
      <c r="R9" s="126"/>
      <c r="BQ9" s="126"/>
      <c r="BR9" s="422"/>
    </row>
    <row r="10" spans="1:71" x14ac:dyDescent="0.25">
      <c r="A10" s="109" t="str">
        <f t="shared" si="0"/>
        <v/>
      </c>
      <c r="B10" s="109" t="str">
        <f t="shared" si="0"/>
        <v/>
      </c>
      <c r="C10" s="3" t="str">
        <f t="shared" si="1"/>
        <v/>
      </c>
      <c r="D10" s="4" t="str">
        <f t="shared" si="2"/>
        <v/>
      </c>
      <c r="E10" s="77"/>
      <c r="F10" s="77"/>
      <c r="K10"/>
      <c r="Q10" s="126"/>
      <c r="R10" s="126"/>
      <c r="BQ10" s="126"/>
      <c r="BR10" s="422"/>
    </row>
    <row r="11" spans="1:71" x14ac:dyDescent="0.25">
      <c r="A11" s="109" t="str">
        <f t="shared" si="0"/>
        <v/>
      </c>
      <c r="B11" s="109" t="str">
        <f t="shared" si="0"/>
        <v/>
      </c>
      <c r="C11" s="3" t="str">
        <f t="shared" si="1"/>
        <v/>
      </c>
      <c r="D11" s="4" t="str">
        <f t="shared" si="2"/>
        <v/>
      </c>
      <c r="E11" s="77"/>
      <c r="F11" s="77"/>
      <c r="K11"/>
      <c r="Q11" s="126"/>
      <c r="R11" s="126"/>
      <c r="BQ11" s="126"/>
      <c r="BR11" s="422"/>
    </row>
    <row r="12" spans="1:71" x14ac:dyDescent="0.25">
      <c r="A12" s="109" t="str">
        <f t="shared" si="0"/>
        <v/>
      </c>
      <c r="B12" s="109" t="str">
        <f t="shared" si="0"/>
        <v/>
      </c>
      <c r="C12" s="3" t="str">
        <f t="shared" si="1"/>
        <v/>
      </c>
      <c r="D12" s="4" t="str">
        <f t="shared" si="2"/>
        <v/>
      </c>
      <c r="E12" s="77"/>
      <c r="F12" s="77"/>
      <c r="K12"/>
      <c r="Q12" s="126"/>
      <c r="R12" s="126"/>
      <c r="BQ12" s="126"/>
      <c r="BR12" s="422"/>
    </row>
    <row r="13" spans="1:71" x14ac:dyDescent="0.25">
      <c r="A13" s="109" t="str">
        <f t="shared" si="0"/>
        <v/>
      </c>
      <c r="B13" s="109" t="str">
        <f t="shared" si="0"/>
        <v/>
      </c>
      <c r="C13" s="3" t="str">
        <f t="shared" si="1"/>
        <v/>
      </c>
      <c r="D13" s="4" t="str">
        <f t="shared" si="2"/>
        <v/>
      </c>
      <c r="E13" s="77"/>
      <c r="F13" s="77"/>
      <c r="K13"/>
      <c r="Q13" s="126"/>
      <c r="R13" s="126"/>
      <c r="BQ13" s="126"/>
      <c r="BR13" s="422"/>
    </row>
    <row r="14" spans="1:71" x14ac:dyDescent="0.25">
      <c r="A14" s="109" t="str">
        <f t="shared" si="0"/>
        <v/>
      </c>
      <c r="B14" s="109" t="str">
        <f t="shared" si="0"/>
        <v/>
      </c>
      <c r="C14" s="3" t="str">
        <f t="shared" si="1"/>
        <v/>
      </c>
      <c r="D14" s="4" t="str">
        <f t="shared" si="2"/>
        <v/>
      </c>
      <c r="E14" s="77"/>
      <c r="F14" s="77"/>
      <c r="K14"/>
      <c r="Q14" s="126"/>
      <c r="R14" s="126"/>
      <c r="BQ14" s="126"/>
      <c r="BR14" s="422"/>
    </row>
    <row r="15" spans="1:71" x14ac:dyDescent="0.25">
      <c r="A15" s="109" t="str">
        <f t="shared" si="0"/>
        <v/>
      </c>
      <c r="B15" s="109" t="str">
        <f t="shared" si="0"/>
        <v/>
      </c>
      <c r="C15" s="3" t="str">
        <f t="shared" si="1"/>
        <v/>
      </c>
      <c r="D15" s="4" t="str">
        <f t="shared" si="2"/>
        <v/>
      </c>
      <c r="E15" s="77"/>
      <c r="F15" s="77"/>
      <c r="K15"/>
      <c r="Q15" s="126"/>
      <c r="R15" s="126"/>
      <c r="BQ15" s="126"/>
      <c r="BR15" s="422"/>
    </row>
    <row r="16" spans="1:71" x14ac:dyDescent="0.25">
      <c r="A16" s="109" t="str">
        <f t="shared" si="0"/>
        <v/>
      </c>
      <c r="B16" s="109" t="str">
        <f t="shared" si="0"/>
        <v/>
      </c>
      <c r="C16" s="3" t="str">
        <f t="shared" si="1"/>
        <v/>
      </c>
      <c r="D16" s="4" t="str">
        <f t="shared" si="2"/>
        <v/>
      </c>
      <c r="E16" s="77"/>
      <c r="F16" s="77"/>
      <c r="K16"/>
      <c r="Q16" s="126"/>
      <c r="R16" s="126"/>
      <c r="BQ16" s="126"/>
      <c r="BR16" s="422"/>
    </row>
    <row r="17" spans="1:70" x14ac:dyDescent="0.25">
      <c r="A17" s="109" t="str">
        <f t="shared" si="0"/>
        <v/>
      </c>
      <c r="B17" s="109" t="str">
        <f t="shared" si="0"/>
        <v/>
      </c>
      <c r="C17" s="3" t="str">
        <f t="shared" si="1"/>
        <v/>
      </c>
      <c r="D17" s="4" t="str">
        <f t="shared" si="2"/>
        <v/>
      </c>
      <c r="E17" s="77"/>
      <c r="F17" s="77"/>
      <c r="K17"/>
      <c r="Q17" s="126"/>
      <c r="R17" s="126"/>
      <c r="BQ17" s="126"/>
      <c r="BR17" s="422"/>
    </row>
    <row r="18" spans="1:70" x14ac:dyDescent="0.25">
      <c r="A18" s="109" t="str">
        <f t="shared" si="0"/>
        <v/>
      </c>
      <c r="B18" s="109" t="str">
        <f t="shared" si="0"/>
        <v/>
      </c>
      <c r="C18" s="3" t="str">
        <f t="shared" si="1"/>
        <v/>
      </c>
      <c r="D18" s="4" t="str">
        <f t="shared" si="2"/>
        <v/>
      </c>
      <c r="E18" s="77"/>
      <c r="F18" s="77"/>
      <c r="K18"/>
      <c r="Q18" s="126"/>
      <c r="R18" s="126"/>
      <c r="BQ18" s="126"/>
      <c r="BR18" s="422"/>
    </row>
    <row r="19" spans="1:70" x14ac:dyDescent="0.25">
      <c r="A19" s="109" t="str">
        <f t="shared" si="0"/>
        <v/>
      </c>
      <c r="B19" s="109" t="str">
        <f t="shared" si="0"/>
        <v/>
      </c>
      <c r="C19" s="3" t="str">
        <f t="shared" si="1"/>
        <v/>
      </c>
      <c r="D19" s="4" t="str">
        <f t="shared" si="2"/>
        <v/>
      </c>
      <c r="E19" s="77"/>
      <c r="F19" s="77"/>
      <c r="K19"/>
      <c r="Q19" s="126"/>
      <c r="R19" s="126"/>
      <c r="BQ19" s="126"/>
      <c r="BR19" s="422"/>
    </row>
    <row r="20" spans="1:70" x14ac:dyDescent="0.25">
      <c r="A20" s="109" t="str">
        <f t="shared" si="0"/>
        <v/>
      </c>
      <c r="B20" s="109" t="str">
        <f t="shared" si="0"/>
        <v/>
      </c>
      <c r="C20" s="3" t="str">
        <f t="shared" si="1"/>
        <v/>
      </c>
      <c r="D20" s="4" t="str">
        <f t="shared" si="2"/>
        <v/>
      </c>
      <c r="E20" s="77"/>
      <c r="F20" s="77"/>
      <c r="K20"/>
      <c r="Q20" s="126"/>
      <c r="R20" s="126"/>
      <c r="BQ20" s="126"/>
      <c r="BR20" s="422"/>
    </row>
    <row r="21" spans="1:70" x14ac:dyDescent="0.25">
      <c r="A21" s="109" t="str">
        <f t="shared" si="0"/>
        <v/>
      </c>
      <c r="B21" s="109" t="str">
        <f t="shared" si="0"/>
        <v/>
      </c>
      <c r="C21" s="3" t="str">
        <f t="shared" si="1"/>
        <v/>
      </c>
      <c r="D21" s="4" t="str">
        <f t="shared" si="2"/>
        <v/>
      </c>
      <c r="E21" s="77"/>
      <c r="F21" s="77"/>
      <c r="K21"/>
      <c r="Q21" s="126"/>
      <c r="R21" s="126"/>
      <c r="BQ21" s="126"/>
      <c r="BR21" s="422"/>
    </row>
    <row r="22" spans="1:70" x14ac:dyDescent="0.25">
      <c r="A22" s="109" t="str">
        <f t="shared" si="0"/>
        <v/>
      </c>
      <c r="B22" s="109" t="str">
        <f t="shared" si="0"/>
        <v/>
      </c>
      <c r="C22" s="3" t="str">
        <f t="shared" si="1"/>
        <v/>
      </c>
      <c r="D22" s="4" t="str">
        <f t="shared" si="2"/>
        <v/>
      </c>
      <c r="E22" s="77"/>
      <c r="F22" s="77"/>
      <c r="K22"/>
      <c r="Q22" s="126"/>
      <c r="R22" s="126"/>
      <c r="BQ22" s="126"/>
      <c r="BR22" s="422"/>
    </row>
    <row r="23" spans="1:70" x14ac:dyDescent="0.25">
      <c r="A23" s="109" t="str">
        <f t="shared" si="0"/>
        <v/>
      </c>
      <c r="B23" s="109" t="str">
        <f t="shared" si="0"/>
        <v/>
      </c>
      <c r="C23" s="3" t="str">
        <f t="shared" si="1"/>
        <v/>
      </c>
      <c r="D23" s="4" t="str">
        <f t="shared" si="2"/>
        <v/>
      </c>
      <c r="E23" s="77"/>
      <c r="F23" s="77"/>
      <c r="K23"/>
      <c r="Q23" s="126"/>
      <c r="R23" s="126"/>
      <c r="T23" s="423"/>
      <c r="BQ23" s="126"/>
      <c r="BR23" s="422"/>
    </row>
    <row r="24" spans="1:70" x14ac:dyDescent="0.25">
      <c r="A24" s="109" t="str">
        <f t="shared" si="0"/>
        <v/>
      </c>
      <c r="B24" s="109" t="str">
        <f t="shared" si="0"/>
        <v/>
      </c>
      <c r="C24" s="3" t="str">
        <f t="shared" si="1"/>
        <v/>
      </c>
      <c r="D24" s="4" t="str">
        <f t="shared" si="2"/>
        <v/>
      </c>
      <c r="E24" s="77"/>
      <c r="F24" s="77"/>
      <c r="K24"/>
      <c r="Q24" s="126"/>
      <c r="R24" s="126"/>
      <c r="BQ24" s="126"/>
      <c r="BR24" s="422"/>
    </row>
    <row r="25" spans="1:70" x14ac:dyDescent="0.25">
      <c r="A25" s="109" t="str">
        <f t="shared" si="0"/>
        <v/>
      </c>
      <c r="B25" s="109" t="str">
        <f t="shared" si="0"/>
        <v/>
      </c>
      <c r="C25" s="3" t="str">
        <f t="shared" si="1"/>
        <v/>
      </c>
      <c r="D25" s="4" t="str">
        <f t="shared" si="2"/>
        <v/>
      </c>
      <c r="E25" s="77"/>
      <c r="F25" s="77"/>
      <c r="K25"/>
      <c r="Q25" s="126"/>
      <c r="R25" s="126"/>
      <c r="T25" s="423"/>
      <c r="BQ25" s="126"/>
      <c r="BR25" s="422"/>
    </row>
    <row r="26" spans="1:70" x14ac:dyDescent="0.25">
      <c r="A26" s="109" t="str">
        <f t="shared" si="0"/>
        <v/>
      </c>
      <c r="B26" s="109" t="str">
        <f t="shared" si="0"/>
        <v/>
      </c>
      <c r="C26" s="3" t="str">
        <f t="shared" si="1"/>
        <v/>
      </c>
      <c r="D26" s="4" t="str">
        <f t="shared" si="2"/>
        <v/>
      </c>
      <c r="E26" s="77"/>
      <c r="F26" s="77"/>
      <c r="K26"/>
      <c r="Q26" s="126"/>
      <c r="R26" s="126"/>
      <c r="T26" s="423"/>
      <c r="BQ26" s="126"/>
      <c r="BR26" s="422"/>
    </row>
    <row r="27" spans="1:70" x14ac:dyDescent="0.25">
      <c r="A27" s="109" t="str">
        <f t="shared" si="0"/>
        <v/>
      </c>
      <c r="B27" s="109" t="str">
        <f t="shared" si="0"/>
        <v/>
      </c>
      <c r="C27" s="3" t="str">
        <f t="shared" si="1"/>
        <v/>
      </c>
      <c r="D27" s="4" t="str">
        <f t="shared" si="2"/>
        <v/>
      </c>
      <c r="E27" s="77"/>
      <c r="F27" s="77"/>
      <c r="K27"/>
      <c r="Q27" s="126"/>
      <c r="R27" s="126"/>
      <c r="BQ27" s="126"/>
      <c r="BR27" s="422"/>
    </row>
    <row r="28" spans="1:70" x14ac:dyDescent="0.25">
      <c r="A28" s="109" t="str">
        <f t="shared" si="0"/>
        <v/>
      </c>
      <c r="B28" s="109" t="str">
        <f t="shared" si="0"/>
        <v/>
      </c>
      <c r="C28" s="3" t="str">
        <f t="shared" si="1"/>
        <v/>
      </c>
      <c r="D28" s="4" t="str">
        <f t="shared" si="2"/>
        <v/>
      </c>
      <c r="E28" s="77"/>
      <c r="F28" s="77"/>
      <c r="K28"/>
      <c r="Q28" s="126"/>
      <c r="R28" s="126"/>
      <c r="T28" s="423"/>
      <c r="BQ28" s="126"/>
      <c r="BR28" s="422"/>
    </row>
    <row r="29" spans="1:70" x14ac:dyDescent="0.25">
      <c r="A29" s="109" t="str">
        <f t="shared" si="0"/>
        <v/>
      </c>
      <c r="B29" s="109" t="str">
        <f t="shared" si="0"/>
        <v/>
      </c>
      <c r="C29" s="3" t="str">
        <f t="shared" si="1"/>
        <v/>
      </c>
      <c r="D29" s="4" t="str">
        <f t="shared" si="2"/>
        <v/>
      </c>
      <c r="E29" s="77"/>
      <c r="F29" s="77"/>
      <c r="K29"/>
      <c r="Q29" s="126"/>
      <c r="R29" s="126"/>
      <c r="T29" s="423"/>
      <c r="BQ29" s="126"/>
      <c r="BR29" s="422"/>
    </row>
    <row r="30" spans="1:70" x14ac:dyDescent="0.25">
      <c r="A30" s="109" t="str">
        <f t="shared" si="0"/>
        <v/>
      </c>
      <c r="B30" s="109" t="str">
        <f t="shared" si="0"/>
        <v/>
      </c>
      <c r="C30" s="3" t="str">
        <f t="shared" si="1"/>
        <v/>
      </c>
      <c r="D30" s="4" t="str">
        <f t="shared" si="2"/>
        <v/>
      </c>
      <c r="E30" s="77"/>
      <c r="F30" s="77"/>
      <c r="K30"/>
      <c r="Q30" s="126"/>
      <c r="R30" s="126"/>
      <c r="T30" s="423"/>
      <c r="BQ30" s="126"/>
      <c r="BR30" s="422"/>
    </row>
    <row r="31" spans="1:70" x14ac:dyDescent="0.25">
      <c r="A31" s="109" t="str">
        <f t="shared" si="0"/>
        <v/>
      </c>
      <c r="B31" s="109" t="str">
        <f t="shared" si="0"/>
        <v/>
      </c>
      <c r="C31" s="3" t="str">
        <f t="shared" si="1"/>
        <v/>
      </c>
      <c r="D31" s="4" t="str">
        <f t="shared" si="2"/>
        <v/>
      </c>
      <c r="E31" s="77"/>
      <c r="F31" s="77"/>
      <c r="K31"/>
      <c r="N31" s="51"/>
      <c r="BO31" s="126"/>
      <c r="BP31" s="126"/>
      <c r="BR31" s="422"/>
    </row>
    <row r="32" spans="1:70" x14ac:dyDescent="0.25">
      <c r="A32" s="109" t="str">
        <f t="shared" si="0"/>
        <v/>
      </c>
      <c r="B32" s="109" t="str">
        <f t="shared" si="0"/>
        <v/>
      </c>
      <c r="C32" s="3" t="str">
        <f t="shared" si="1"/>
        <v/>
      </c>
      <c r="D32" s="4" t="str">
        <f t="shared" si="2"/>
        <v/>
      </c>
      <c r="E32" s="77"/>
      <c r="F32" s="77"/>
      <c r="K32"/>
      <c r="N32" s="51"/>
      <c r="BO32" s="126"/>
      <c r="BP32" s="126"/>
      <c r="BR32" s="422"/>
    </row>
    <row r="33" spans="1:70" x14ac:dyDescent="0.25">
      <c r="A33" s="109" t="str">
        <f t="shared" si="0"/>
        <v/>
      </c>
      <c r="B33" s="109" t="str">
        <f t="shared" si="0"/>
        <v/>
      </c>
      <c r="C33" s="3" t="str">
        <f t="shared" si="1"/>
        <v/>
      </c>
      <c r="D33" s="4" t="str">
        <f t="shared" si="2"/>
        <v/>
      </c>
      <c r="E33" s="77"/>
      <c r="F33" s="77"/>
      <c r="K33"/>
      <c r="N33" s="51"/>
      <c r="BO33" s="126"/>
      <c r="BP33" s="126"/>
      <c r="BR33" s="422"/>
    </row>
    <row r="34" spans="1:70" x14ac:dyDescent="0.25">
      <c r="A34" s="109" t="str">
        <f t="shared" ref="A34:B51" si="3">IF(B34="","",IF(ISNUMBER(S34),DATE(2000+RIGHT(TEXT(S34,"MM/DD/YY"),2),MID(TEXT(S34,"MM/DD/YY"),4,2),LEFT(TEXT(S34,"MM/DD/YY"),2)),DATE(2000+RIGHT(S34,2),LEFT(S34,2),MID(S34,4,2))))</f>
        <v/>
      </c>
      <c r="B34" s="109" t="str">
        <f t="shared" si="3"/>
        <v/>
      </c>
      <c r="C34" s="3" t="str">
        <f t="shared" si="1"/>
        <v/>
      </c>
      <c r="D34" s="4" t="str">
        <f t="shared" si="2"/>
        <v/>
      </c>
      <c r="E34" s="77"/>
      <c r="F34" s="77"/>
      <c r="K34"/>
      <c r="N34" s="51"/>
      <c r="BO34" s="126"/>
      <c r="BP34" s="126"/>
      <c r="BR34" s="422"/>
    </row>
    <row r="35" spans="1:70" x14ac:dyDescent="0.25">
      <c r="A35" s="109" t="str">
        <f t="shared" si="3"/>
        <v/>
      </c>
      <c r="B35" s="109" t="str">
        <f t="shared" si="3"/>
        <v/>
      </c>
      <c r="C35" s="3" t="str">
        <f t="shared" si="1"/>
        <v/>
      </c>
      <c r="D35" s="4" t="str">
        <f t="shared" si="2"/>
        <v/>
      </c>
      <c r="E35" s="77"/>
      <c r="F35" s="77"/>
      <c r="K35"/>
      <c r="N35" s="51"/>
      <c r="BR35" s="422"/>
    </row>
    <row r="36" spans="1:70" x14ac:dyDescent="0.25">
      <c r="A36" s="109" t="str">
        <f t="shared" si="3"/>
        <v/>
      </c>
      <c r="B36" s="109" t="str">
        <f t="shared" si="3"/>
        <v/>
      </c>
      <c r="C36" s="3" t="str">
        <f t="shared" si="1"/>
        <v/>
      </c>
      <c r="D36" s="4" t="str">
        <f t="shared" si="2"/>
        <v/>
      </c>
      <c r="E36" s="77"/>
      <c r="F36" s="77"/>
      <c r="K36"/>
      <c r="N36" s="51"/>
      <c r="BR36" s="422"/>
    </row>
    <row r="37" spans="1:70" x14ac:dyDescent="0.25">
      <c r="A37" s="109" t="str">
        <f t="shared" si="3"/>
        <v/>
      </c>
      <c r="B37" s="109" t="str">
        <f t="shared" si="3"/>
        <v/>
      </c>
      <c r="C37" s="3" t="str">
        <f t="shared" si="1"/>
        <v/>
      </c>
      <c r="D37" s="4" t="str">
        <f t="shared" si="2"/>
        <v/>
      </c>
      <c r="E37" s="77"/>
      <c r="F37" s="77"/>
      <c r="K37"/>
      <c r="N37" s="51"/>
      <c r="BR37" s="422"/>
    </row>
    <row r="38" spans="1:70" x14ac:dyDescent="0.25">
      <c r="A38" s="109" t="str">
        <f t="shared" si="3"/>
        <v/>
      </c>
      <c r="B38" s="109" t="str">
        <f t="shared" si="3"/>
        <v/>
      </c>
      <c r="C38" s="3" t="str">
        <f t="shared" si="1"/>
        <v/>
      </c>
      <c r="D38" s="4" t="str">
        <f t="shared" si="2"/>
        <v/>
      </c>
      <c r="E38" s="77"/>
      <c r="F38" s="77"/>
      <c r="K38"/>
      <c r="N38" s="51"/>
      <c r="BR38" s="422"/>
    </row>
    <row r="39" spans="1:70" x14ac:dyDescent="0.25">
      <c r="A39" s="109" t="str">
        <f t="shared" si="3"/>
        <v/>
      </c>
      <c r="B39" s="109" t="str">
        <f t="shared" si="3"/>
        <v/>
      </c>
      <c r="C39" s="3" t="str">
        <f t="shared" si="1"/>
        <v/>
      </c>
      <c r="D39" s="4" t="str">
        <f t="shared" si="2"/>
        <v/>
      </c>
      <c r="E39" s="77"/>
      <c r="F39" s="77"/>
      <c r="K39"/>
      <c r="N39" s="51"/>
      <c r="BR39" s="422"/>
    </row>
    <row r="40" spans="1:70" x14ac:dyDescent="0.25">
      <c r="A40" s="109" t="str">
        <f t="shared" si="3"/>
        <v/>
      </c>
      <c r="B40" s="109" t="str">
        <f t="shared" si="3"/>
        <v/>
      </c>
      <c r="C40" s="3" t="str">
        <f t="shared" si="1"/>
        <v/>
      </c>
      <c r="D40" s="4" t="str">
        <f t="shared" si="2"/>
        <v/>
      </c>
      <c r="E40" s="77"/>
      <c r="F40" s="77"/>
      <c r="K40"/>
      <c r="N40" s="51"/>
      <c r="BR40" s="422"/>
    </row>
    <row r="41" spans="1:70" x14ac:dyDescent="0.25">
      <c r="A41" s="109" t="str">
        <f t="shared" si="3"/>
        <v/>
      </c>
      <c r="B41" s="109" t="str">
        <f t="shared" si="3"/>
        <v/>
      </c>
      <c r="C41" s="3" t="str">
        <f t="shared" si="1"/>
        <v/>
      </c>
      <c r="D41" s="4" t="str">
        <f t="shared" si="2"/>
        <v/>
      </c>
      <c r="E41" s="77"/>
      <c r="F41" s="77"/>
      <c r="K41"/>
      <c r="N41" s="51"/>
      <c r="T41" s="126"/>
      <c r="BJ41" s="126"/>
      <c r="BO41" s="126"/>
      <c r="BP41" s="126"/>
      <c r="BR41" s="422"/>
    </row>
    <row r="42" spans="1:70" x14ac:dyDescent="0.25">
      <c r="A42" s="109" t="str">
        <f t="shared" si="3"/>
        <v/>
      </c>
      <c r="B42" s="109" t="str">
        <f t="shared" si="3"/>
        <v/>
      </c>
      <c r="C42" s="3" t="str">
        <f t="shared" si="1"/>
        <v/>
      </c>
      <c r="D42" s="4" t="str">
        <f t="shared" si="2"/>
        <v/>
      </c>
      <c r="E42" s="77"/>
      <c r="F42" s="77"/>
      <c r="K42"/>
      <c r="N42" s="51"/>
      <c r="T42" s="126"/>
      <c r="BJ42" s="126"/>
      <c r="BO42" s="126"/>
      <c r="BP42" s="126"/>
      <c r="BR42" s="422"/>
    </row>
    <row r="43" spans="1:70" x14ac:dyDescent="0.25">
      <c r="A43" s="109" t="str">
        <f t="shared" si="3"/>
        <v/>
      </c>
      <c r="B43" s="109" t="str">
        <f t="shared" si="3"/>
        <v/>
      </c>
      <c r="C43" s="3" t="str">
        <f t="shared" si="1"/>
        <v/>
      </c>
      <c r="D43" s="4" t="str">
        <f t="shared" si="2"/>
        <v/>
      </c>
      <c r="E43" s="77"/>
      <c r="F43" s="77"/>
      <c r="K43"/>
      <c r="N43" s="51"/>
      <c r="T43" s="126"/>
      <c r="BJ43" s="126"/>
      <c r="BO43" s="126"/>
      <c r="BP43" s="126"/>
      <c r="BR43" s="422"/>
    </row>
    <row r="44" spans="1:70" x14ac:dyDescent="0.25">
      <c r="A44" s="109" t="str">
        <f t="shared" si="3"/>
        <v/>
      </c>
      <c r="B44" s="109" t="str">
        <f t="shared" si="3"/>
        <v/>
      </c>
      <c r="C44" s="3" t="str">
        <f t="shared" si="1"/>
        <v/>
      </c>
      <c r="D44" s="4" t="str">
        <f t="shared" si="2"/>
        <v/>
      </c>
      <c r="E44" s="77"/>
      <c r="F44" s="77"/>
      <c r="K44"/>
      <c r="N44" s="51"/>
      <c r="T44" s="126"/>
      <c r="BJ44" s="126"/>
      <c r="BO44" s="126"/>
      <c r="BP44" s="126"/>
      <c r="BR44" s="422"/>
    </row>
    <row r="45" spans="1:70" x14ac:dyDescent="0.25">
      <c r="A45" s="109" t="str">
        <f t="shared" si="3"/>
        <v/>
      </c>
      <c r="B45" s="109" t="str">
        <f t="shared" si="3"/>
        <v/>
      </c>
      <c r="C45" s="3" t="str">
        <f t="shared" si="1"/>
        <v/>
      </c>
      <c r="D45" s="4" t="str">
        <f t="shared" si="2"/>
        <v/>
      </c>
      <c r="E45" s="77"/>
      <c r="F45" s="77"/>
      <c r="K45"/>
      <c r="N45" s="51"/>
      <c r="T45" s="126"/>
      <c r="BJ45" s="126"/>
      <c r="BO45" s="126"/>
      <c r="BP45" s="126"/>
      <c r="BR45" s="422"/>
    </row>
    <row r="46" spans="1:70" x14ac:dyDescent="0.25">
      <c r="A46" s="109" t="str">
        <f t="shared" si="3"/>
        <v/>
      </c>
      <c r="B46" s="109" t="str">
        <f t="shared" si="3"/>
        <v/>
      </c>
      <c r="C46" s="3" t="str">
        <f t="shared" si="1"/>
        <v/>
      </c>
      <c r="D46" s="4" t="str">
        <f t="shared" si="2"/>
        <v/>
      </c>
      <c r="E46" s="77"/>
      <c r="F46" s="77"/>
      <c r="K46"/>
      <c r="N46" s="51"/>
      <c r="T46" s="126"/>
      <c r="BJ46" s="126"/>
      <c r="BO46" s="126"/>
      <c r="BP46" s="126"/>
      <c r="BR46" s="422"/>
    </row>
    <row r="47" spans="1:70" x14ac:dyDescent="0.25">
      <c r="A47" s="109" t="str">
        <f t="shared" si="3"/>
        <v/>
      </c>
      <c r="B47" s="109" t="str">
        <f t="shared" si="3"/>
        <v/>
      </c>
      <c r="C47" s="3" t="str">
        <f t="shared" si="1"/>
        <v/>
      </c>
      <c r="D47" s="4" t="str">
        <f t="shared" si="2"/>
        <v/>
      </c>
      <c r="E47" s="77"/>
      <c r="F47" s="77"/>
      <c r="K47"/>
      <c r="N47" s="51"/>
      <c r="T47" s="126"/>
      <c r="BJ47" s="126"/>
      <c r="BO47" s="126"/>
      <c r="BP47" s="126"/>
      <c r="BR47" s="422"/>
    </row>
    <row r="48" spans="1:70" x14ac:dyDescent="0.25">
      <c r="A48" s="109" t="str">
        <f t="shared" si="3"/>
        <v/>
      </c>
      <c r="B48" s="109" t="str">
        <f t="shared" si="3"/>
        <v/>
      </c>
      <c r="C48" s="3" t="str">
        <f t="shared" si="1"/>
        <v/>
      </c>
      <c r="D48" s="4" t="str">
        <f t="shared" si="2"/>
        <v/>
      </c>
      <c r="E48" s="77"/>
      <c r="F48" s="77"/>
      <c r="K48"/>
      <c r="N48" s="51"/>
      <c r="BR48" s="422"/>
    </row>
    <row r="49" spans="1:70" x14ac:dyDescent="0.25">
      <c r="A49" s="109" t="str">
        <f t="shared" si="3"/>
        <v/>
      </c>
      <c r="B49" s="109" t="str">
        <f t="shared" si="3"/>
        <v/>
      </c>
      <c r="C49" s="3" t="str">
        <f t="shared" si="1"/>
        <v/>
      </c>
      <c r="D49" s="4" t="str">
        <f t="shared" si="2"/>
        <v/>
      </c>
      <c r="E49" s="77"/>
      <c r="F49" s="77"/>
      <c r="K49"/>
      <c r="N49" s="51"/>
      <c r="BR49" s="422"/>
    </row>
    <row r="50" spans="1:70" x14ac:dyDescent="0.25">
      <c r="A50" s="109" t="str">
        <f t="shared" si="3"/>
        <v/>
      </c>
      <c r="B50" s="109" t="str">
        <f t="shared" si="3"/>
        <v/>
      </c>
      <c r="C50" s="3" t="str">
        <f t="shared" si="1"/>
        <v/>
      </c>
      <c r="D50" s="4" t="str">
        <f t="shared" si="2"/>
        <v/>
      </c>
      <c r="E50" s="77"/>
      <c r="F50" s="77"/>
      <c r="K50"/>
      <c r="N50" s="51"/>
      <c r="BO50" s="126"/>
      <c r="BP50" s="126"/>
      <c r="BR50" s="422"/>
    </row>
    <row r="51" spans="1:70" x14ac:dyDescent="0.25">
      <c r="A51" s="109" t="str">
        <f t="shared" si="3"/>
        <v/>
      </c>
      <c r="B51" s="109" t="str">
        <f t="shared" si="3"/>
        <v/>
      </c>
      <c r="C51" s="3" t="str">
        <f t="shared" si="1"/>
        <v/>
      </c>
      <c r="D51" s="4" t="str">
        <f t="shared" si="2"/>
        <v/>
      </c>
      <c r="E51" s="77"/>
      <c r="F51" s="77"/>
      <c r="K51"/>
      <c r="N51" s="51"/>
      <c r="BR51" s="422"/>
    </row>
    <row r="52" spans="1:70" x14ac:dyDescent="0.25">
      <c r="A52" s="109" t="str">
        <f t="shared" ref="A52:B63" si="4">IF(B52="","",IF(ISNUMBER(S52),DATE(2000+RIGHT(TEXT(S52,"MM/DD/YY"),2),MID(TEXT(S52,"MM/DD/YY"),4,2),LEFT(TEXT(S52,"MM/DD/YY"),2)),DATE(2000+RIGHT(S52,2),LEFT(S52,2),MID(S52,4,2))))</f>
        <v/>
      </c>
      <c r="B52" s="109" t="str">
        <f t="shared" si="4"/>
        <v/>
      </c>
      <c r="C52" s="3" t="str">
        <f t="shared" si="1"/>
        <v/>
      </c>
      <c r="D52" s="4" t="str">
        <f t="shared" si="2"/>
        <v/>
      </c>
      <c r="E52" s="77"/>
      <c r="F52" s="77"/>
      <c r="K52"/>
      <c r="N52" s="51"/>
      <c r="T52" s="126"/>
      <c r="BJ52" s="126"/>
      <c r="BO52" s="126"/>
      <c r="BP52" s="126"/>
      <c r="BR52" s="422"/>
    </row>
    <row r="53" spans="1:70" x14ac:dyDescent="0.25">
      <c r="A53" s="109" t="str">
        <f t="shared" si="4"/>
        <v/>
      </c>
      <c r="B53" s="109" t="str">
        <f t="shared" si="4"/>
        <v/>
      </c>
      <c r="C53" s="3" t="str">
        <f t="shared" si="1"/>
        <v/>
      </c>
      <c r="D53" s="4" t="str">
        <f t="shared" si="2"/>
        <v/>
      </c>
      <c r="E53" s="77"/>
      <c r="F53" s="77"/>
      <c r="K53"/>
      <c r="N53" s="51"/>
      <c r="T53" s="126"/>
      <c r="BJ53" s="126"/>
      <c r="BO53" s="126"/>
      <c r="BP53" s="126"/>
      <c r="BR53" s="422"/>
    </row>
    <row r="54" spans="1:70" x14ac:dyDescent="0.25">
      <c r="A54" s="109" t="str">
        <f t="shared" si="4"/>
        <v/>
      </c>
      <c r="B54" s="109" t="str">
        <f t="shared" si="4"/>
        <v/>
      </c>
      <c r="C54" s="3" t="str">
        <f t="shared" si="1"/>
        <v/>
      </c>
      <c r="D54" s="4" t="str">
        <f t="shared" si="2"/>
        <v/>
      </c>
      <c r="E54" s="77"/>
      <c r="F54" s="77"/>
      <c r="K54"/>
      <c r="N54" s="51"/>
      <c r="T54" s="126"/>
      <c r="BJ54" s="126"/>
      <c r="BO54" s="126"/>
      <c r="BP54" s="126"/>
      <c r="BR54" s="422"/>
    </row>
    <row r="55" spans="1:70" x14ac:dyDescent="0.25">
      <c r="A55" s="109" t="str">
        <f t="shared" si="4"/>
        <v/>
      </c>
      <c r="B55" s="109" t="str">
        <f t="shared" si="4"/>
        <v/>
      </c>
      <c r="C55" s="3" t="str">
        <f t="shared" si="1"/>
        <v/>
      </c>
      <c r="D55" s="4" t="str">
        <f t="shared" si="2"/>
        <v/>
      </c>
      <c r="E55" s="77"/>
      <c r="F55" s="77"/>
      <c r="K55"/>
      <c r="N55" s="51"/>
      <c r="T55" s="126"/>
      <c r="BJ55" s="126"/>
      <c r="BO55" s="126"/>
      <c r="BP55" s="126"/>
      <c r="BR55" s="422"/>
    </row>
    <row r="56" spans="1:70" x14ac:dyDescent="0.25">
      <c r="A56" s="109" t="str">
        <f t="shared" si="4"/>
        <v/>
      </c>
      <c r="B56" s="109" t="str">
        <f t="shared" si="4"/>
        <v/>
      </c>
      <c r="C56" s="3" t="str">
        <f t="shared" si="1"/>
        <v/>
      </c>
      <c r="D56" s="4" t="str">
        <f t="shared" si="2"/>
        <v/>
      </c>
      <c r="E56" s="77"/>
      <c r="F56" s="77"/>
      <c r="K56"/>
      <c r="N56" s="51"/>
      <c r="T56" s="126"/>
      <c r="BJ56" s="126"/>
      <c r="BO56" s="126"/>
      <c r="BP56" s="126"/>
      <c r="BR56" s="422"/>
    </row>
    <row r="57" spans="1:70" x14ac:dyDescent="0.25">
      <c r="A57" s="109" t="str">
        <f t="shared" si="4"/>
        <v/>
      </c>
      <c r="B57" s="109" t="str">
        <f t="shared" si="4"/>
        <v/>
      </c>
      <c r="C57" s="3" t="str">
        <f t="shared" si="1"/>
        <v/>
      </c>
      <c r="D57" s="4" t="str">
        <f t="shared" si="2"/>
        <v/>
      </c>
      <c r="E57" s="77"/>
      <c r="F57" s="77"/>
      <c r="K57"/>
      <c r="N57" s="51"/>
      <c r="T57" s="126"/>
      <c r="BJ57" s="126"/>
      <c r="BO57" s="126"/>
      <c r="BP57" s="126"/>
      <c r="BR57" s="422"/>
    </row>
    <row r="58" spans="1:70" x14ac:dyDescent="0.25">
      <c r="A58" s="109" t="str">
        <f t="shared" si="4"/>
        <v/>
      </c>
      <c r="B58" s="109" t="str">
        <f t="shared" si="4"/>
        <v/>
      </c>
      <c r="C58" s="3" t="str">
        <f t="shared" si="1"/>
        <v/>
      </c>
      <c r="D58" s="4" t="str">
        <f t="shared" si="2"/>
        <v/>
      </c>
      <c r="E58" s="77"/>
      <c r="F58" s="77"/>
      <c r="K58"/>
      <c r="N58" s="51"/>
      <c r="BO58" s="126"/>
      <c r="BP58" s="126"/>
      <c r="BR58" s="422"/>
    </row>
    <row r="59" spans="1:70" x14ac:dyDescent="0.25">
      <c r="A59" s="109" t="str">
        <f t="shared" si="4"/>
        <v/>
      </c>
      <c r="B59" s="109" t="str">
        <f t="shared" si="4"/>
        <v/>
      </c>
      <c r="C59" s="3" t="str">
        <f t="shared" si="1"/>
        <v/>
      </c>
      <c r="D59" s="4" t="str">
        <f t="shared" si="2"/>
        <v/>
      </c>
      <c r="E59" s="77"/>
      <c r="F59" s="77"/>
      <c r="K59"/>
      <c r="N59" s="51"/>
      <c r="T59" s="126"/>
      <c r="BJ59" s="126"/>
      <c r="BO59" s="126"/>
      <c r="BP59" s="126"/>
      <c r="BR59" s="422"/>
    </row>
    <row r="60" spans="1:70" x14ac:dyDescent="0.25">
      <c r="A60" s="109" t="str">
        <f t="shared" si="4"/>
        <v/>
      </c>
      <c r="B60" s="109" t="str">
        <f t="shared" si="4"/>
        <v/>
      </c>
      <c r="C60" s="3" t="str">
        <f t="shared" si="1"/>
        <v/>
      </c>
      <c r="D60" s="4" t="str">
        <f t="shared" si="2"/>
        <v/>
      </c>
      <c r="E60" s="77"/>
      <c r="F60" s="77"/>
      <c r="K60"/>
      <c r="N60" s="51"/>
      <c r="T60" s="126"/>
      <c r="BJ60" s="126"/>
      <c r="BO60" s="126"/>
      <c r="BP60" s="126"/>
      <c r="BR60" s="422"/>
    </row>
    <row r="61" spans="1:70" x14ac:dyDescent="0.25">
      <c r="A61" s="109" t="str">
        <f t="shared" si="4"/>
        <v/>
      </c>
      <c r="B61" s="109" t="str">
        <f t="shared" si="4"/>
        <v/>
      </c>
      <c r="C61" s="3" t="str">
        <f t="shared" si="1"/>
        <v/>
      </c>
      <c r="D61" s="4" t="str">
        <f t="shared" si="2"/>
        <v/>
      </c>
      <c r="E61" s="77"/>
      <c r="F61" s="77"/>
      <c r="K61"/>
      <c r="N61" s="51"/>
      <c r="T61" s="126"/>
      <c r="BJ61" s="126"/>
      <c r="BO61" s="126"/>
      <c r="BP61" s="126"/>
      <c r="BR61" s="422"/>
    </row>
    <row r="62" spans="1:70" x14ac:dyDescent="0.25">
      <c r="A62" s="109" t="str">
        <f t="shared" si="4"/>
        <v/>
      </c>
      <c r="B62" s="109" t="str">
        <f t="shared" si="4"/>
        <v/>
      </c>
      <c r="C62" s="3" t="str">
        <f t="shared" si="1"/>
        <v/>
      </c>
      <c r="D62" s="4" t="str">
        <f t="shared" si="2"/>
        <v/>
      </c>
      <c r="E62" s="77"/>
      <c r="F62" s="77"/>
      <c r="K62"/>
      <c r="N62" s="51"/>
      <c r="BO62" s="126"/>
      <c r="BP62" s="126"/>
      <c r="BR62" s="422"/>
    </row>
    <row r="63" spans="1:70" x14ac:dyDescent="0.25">
      <c r="A63" s="109" t="str">
        <f t="shared" si="4"/>
        <v/>
      </c>
      <c r="B63" s="109" t="str">
        <f t="shared" si="4"/>
        <v/>
      </c>
      <c r="C63" s="3" t="str">
        <f t="shared" si="1"/>
        <v/>
      </c>
      <c r="D63" s="4" t="str">
        <f t="shared" si="2"/>
        <v/>
      </c>
      <c r="E63" s="77"/>
      <c r="F63" s="77"/>
      <c r="K63"/>
      <c r="N63" s="51"/>
      <c r="BO63" s="126"/>
      <c r="BP63" s="126"/>
      <c r="BR63" s="422"/>
    </row>
    <row r="64" spans="1:70" x14ac:dyDescent="0.25">
      <c r="A64" s="109" t="str">
        <f>IF(B64="","",IF(ISNUMBER(S64),DATE(2000+RIGHT(TEXT(S64,"MM/DD/YY"),2),MID(TEXT(S64,"MM/DD/YY"),4,2),LEFT(TEXT(S64,"MM/DD/YY"),2)),DATE(2000+RIGHT(S64,2),LEFT(S64,2),MID(S64,4,2))))</f>
        <v/>
      </c>
      <c r="B64" s="109" t="str">
        <f>IF(C64="","",IF(ISNUMBER(T64),DATE(2000+RIGHT(TEXT(T64,"MM/DD/YY"),2),MID(TEXT(T64,"MM/DD/YY"),4,2),LEFT(TEXT(T64,"MM/DD/YY"),2)),DATE(2000+RIGHT(T64,2),LEFT(T64,2),MID(T64,4,2))))</f>
        <v/>
      </c>
      <c r="C64" s="3" t="str">
        <f>IF(ISBLANK(H64),"",K64*IF(I64="CPAY",1,-1))</f>
        <v/>
      </c>
      <c r="D64" s="4" t="str">
        <f>+IF(C64="","",O64/100)</f>
        <v/>
      </c>
      <c r="E64" s="77"/>
      <c r="F64" s="77"/>
      <c r="K64"/>
      <c r="N64" s="51"/>
      <c r="BO64" s="126"/>
      <c r="BP64" s="126"/>
      <c r="BR64" s="422"/>
    </row>
    <row r="65" spans="1:73" x14ac:dyDescent="0.25">
      <c r="A65" s="109" t="str">
        <f t="shared" ref="A65:B83" si="5">IF(B65="","",IF(ISNUMBER(S65),DATE(2000+RIGHT(TEXT(S65,"MM/DD/YY"),2),MID(TEXT(S65,"MM/DD/YY"),4,2),LEFT(TEXT(S65,"MM/DD/YY"),2)),DATE(2000+RIGHT(S65,2),LEFT(S65,2),MID(S65,4,2))))</f>
        <v/>
      </c>
      <c r="B65" s="109" t="str">
        <f t="shared" si="5"/>
        <v/>
      </c>
      <c r="C65" s="3" t="str">
        <f t="shared" ref="C65:C83" si="6">IF(ISBLANK(H65),"",K65*IF(I65="CPAY",1,-1))</f>
        <v/>
      </c>
      <c r="D65" s="4" t="str">
        <f t="shared" ref="D65:D83" si="7">+IF(C65="","",O65/100)</f>
        <v/>
      </c>
      <c r="E65" s="77"/>
      <c r="F65" s="77"/>
      <c r="K65"/>
      <c r="N65" s="51"/>
      <c r="T65" s="126"/>
      <c r="BJ65" s="126"/>
      <c r="BO65" s="126"/>
      <c r="BP65" s="126"/>
      <c r="BR65" s="422"/>
    </row>
    <row r="66" spans="1:73" x14ac:dyDescent="0.25">
      <c r="A66" s="109" t="str">
        <f t="shared" si="5"/>
        <v/>
      </c>
      <c r="B66" s="109" t="str">
        <f t="shared" si="5"/>
        <v/>
      </c>
      <c r="C66" s="3" t="str">
        <f t="shared" si="6"/>
        <v/>
      </c>
      <c r="D66" s="4" t="str">
        <f t="shared" si="7"/>
        <v/>
      </c>
      <c r="E66" s="77"/>
      <c r="F66" s="77"/>
      <c r="K66"/>
      <c r="N66" s="51"/>
      <c r="BO66" s="126"/>
      <c r="BP66" s="126"/>
      <c r="BR66" s="422"/>
    </row>
    <row r="67" spans="1:73" x14ac:dyDescent="0.25">
      <c r="A67" s="109" t="str">
        <f t="shared" si="5"/>
        <v/>
      </c>
      <c r="B67" s="109" t="str">
        <f t="shared" si="5"/>
        <v/>
      </c>
      <c r="C67" s="3" t="str">
        <f t="shared" si="6"/>
        <v/>
      </c>
      <c r="D67" s="4" t="str">
        <f t="shared" si="7"/>
        <v/>
      </c>
      <c r="E67" s="77"/>
      <c r="F67" s="77"/>
      <c r="K67"/>
      <c r="N67" s="51"/>
      <c r="BO67" s="126"/>
      <c r="BP67" s="126"/>
      <c r="BR67" s="422"/>
    </row>
    <row r="68" spans="1:73" x14ac:dyDescent="0.25">
      <c r="A68" s="109" t="str">
        <f t="shared" si="5"/>
        <v/>
      </c>
      <c r="B68" s="109" t="str">
        <f t="shared" si="5"/>
        <v/>
      </c>
      <c r="C68" s="3" t="str">
        <f t="shared" si="6"/>
        <v/>
      </c>
      <c r="D68" s="4" t="str">
        <f t="shared" si="7"/>
        <v/>
      </c>
      <c r="E68" s="77"/>
      <c r="F68" s="77"/>
      <c r="K68"/>
      <c r="N68" s="51"/>
      <c r="BR68" s="422"/>
    </row>
    <row r="69" spans="1:73" x14ac:dyDescent="0.25">
      <c r="A69" s="109" t="str">
        <f t="shared" si="5"/>
        <v/>
      </c>
      <c r="B69" s="109" t="str">
        <f t="shared" si="5"/>
        <v/>
      </c>
      <c r="C69" s="3" t="str">
        <f t="shared" si="6"/>
        <v/>
      </c>
      <c r="D69" s="4" t="str">
        <f t="shared" si="7"/>
        <v/>
      </c>
      <c r="E69" s="77"/>
      <c r="F69" s="77"/>
      <c r="K69"/>
      <c r="N69" s="51"/>
      <c r="BR69" s="422"/>
    </row>
    <row r="70" spans="1:73" x14ac:dyDescent="0.25">
      <c r="A70" s="109" t="str">
        <f t="shared" si="5"/>
        <v/>
      </c>
      <c r="B70" s="109" t="str">
        <f t="shared" si="5"/>
        <v/>
      </c>
      <c r="C70" s="3" t="str">
        <f t="shared" si="6"/>
        <v/>
      </c>
      <c r="D70" s="4" t="str">
        <f t="shared" si="7"/>
        <v/>
      </c>
      <c r="E70" s="77"/>
      <c r="F70" s="77"/>
      <c r="K70"/>
      <c r="N70" s="51"/>
      <c r="BR70" s="422"/>
    </row>
    <row r="71" spans="1:73" x14ac:dyDescent="0.25">
      <c r="A71" s="109" t="str">
        <f t="shared" si="5"/>
        <v/>
      </c>
      <c r="B71" s="109" t="str">
        <f t="shared" si="5"/>
        <v/>
      </c>
      <c r="C71" s="3" t="str">
        <f t="shared" si="6"/>
        <v/>
      </c>
      <c r="D71" s="4" t="str">
        <f t="shared" si="7"/>
        <v/>
      </c>
      <c r="E71" s="77"/>
      <c r="F71" s="77"/>
      <c r="K71"/>
      <c r="N71" s="51"/>
      <c r="T71" s="126"/>
      <c r="BJ71" s="126"/>
      <c r="BO71" s="126"/>
      <c r="BP71" s="126"/>
      <c r="BR71" s="422"/>
    </row>
    <row r="72" spans="1:73" x14ac:dyDescent="0.25">
      <c r="A72" s="109" t="str">
        <f t="shared" si="5"/>
        <v/>
      </c>
      <c r="B72" s="109" t="str">
        <f t="shared" si="5"/>
        <v/>
      </c>
      <c r="C72" s="3" t="str">
        <f t="shared" si="6"/>
        <v/>
      </c>
      <c r="D72" s="4" t="str">
        <f t="shared" si="7"/>
        <v/>
      </c>
      <c r="E72" s="77"/>
      <c r="F72" s="77"/>
      <c r="K72"/>
      <c r="N72" s="51"/>
      <c r="T72" s="126"/>
      <c r="BJ72" s="126"/>
      <c r="BO72" s="126"/>
      <c r="BP72" s="126"/>
      <c r="BR72" s="422"/>
    </row>
    <row r="73" spans="1:73" x14ac:dyDescent="0.25">
      <c r="A73" s="109" t="str">
        <f t="shared" si="5"/>
        <v/>
      </c>
      <c r="B73" s="109" t="str">
        <f t="shared" si="5"/>
        <v/>
      </c>
      <c r="C73" s="3" t="str">
        <f t="shared" si="6"/>
        <v/>
      </c>
      <c r="D73" s="4" t="str">
        <f t="shared" si="7"/>
        <v/>
      </c>
      <c r="E73" s="77"/>
      <c r="F73" s="77"/>
      <c r="K73"/>
      <c r="N73" s="51"/>
      <c r="BR73" s="422"/>
    </row>
    <row r="74" spans="1:73" x14ac:dyDescent="0.25">
      <c r="A74" s="109" t="str">
        <f t="shared" si="5"/>
        <v/>
      </c>
      <c r="B74" s="109" t="str">
        <f t="shared" si="5"/>
        <v/>
      </c>
      <c r="C74" s="3" t="str">
        <f t="shared" si="6"/>
        <v/>
      </c>
      <c r="D74" s="4" t="str">
        <f t="shared" si="7"/>
        <v/>
      </c>
      <c r="E74" s="77"/>
      <c r="F74" s="77"/>
      <c r="K74"/>
      <c r="N74" s="51"/>
      <c r="T74" s="126"/>
      <c r="BJ74" s="126"/>
      <c r="BO74" s="126"/>
      <c r="BP74" s="126"/>
      <c r="BR74" s="422"/>
    </row>
    <row r="75" spans="1:73" x14ac:dyDescent="0.25">
      <c r="A75" s="109" t="str">
        <f t="shared" si="5"/>
        <v/>
      </c>
      <c r="B75" s="109" t="str">
        <f t="shared" si="5"/>
        <v/>
      </c>
      <c r="C75" s="3" t="str">
        <f t="shared" si="6"/>
        <v/>
      </c>
      <c r="D75" s="4" t="str">
        <f t="shared" si="7"/>
        <v/>
      </c>
      <c r="E75" s="77"/>
      <c r="F75" s="77"/>
      <c r="K75"/>
      <c r="N75" s="51"/>
      <c r="T75" s="126"/>
      <c r="BJ75" s="126"/>
      <c r="BO75" s="126"/>
      <c r="BP75" s="126"/>
      <c r="BR75" s="422"/>
    </row>
    <row r="76" spans="1:73" x14ac:dyDescent="0.25">
      <c r="A76" s="109" t="str">
        <f t="shared" si="5"/>
        <v/>
      </c>
      <c r="B76" s="109" t="str">
        <f t="shared" si="5"/>
        <v/>
      </c>
      <c r="C76" s="3" t="str">
        <f t="shared" si="6"/>
        <v/>
      </c>
      <c r="D76" s="4" t="str">
        <f t="shared" si="7"/>
        <v/>
      </c>
      <c r="E76" s="77"/>
      <c r="F76" s="77"/>
      <c r="I76" t="str">
        <f t="shared" ref="I76:I130" si="8">IF(L76&lt;0,"CRCV","CPAY")</f>
        <v>CPAY</v>
      </c>
      <c r="K76">
        <f t="shared" ref="K76:K130" si="9">+ABS(L76)</f>
        <v>473650000</v>
      </c>
      <c r="L76">
        <v>473650000</v>
      </c>
      <c r="N76" s="51"/>
      <c r="O76" s="51"/>
      <c r="S76" t="s">
        <v>753</v>
      </c>
      <c r="T76" s="126" t="s">
        <v>754</v>
      </c>
      <c r="BJ76" s="126"/>
      <c r="BO76" s="126"/>
      <c r="BP76" s="126"/>
      <c r="BR76" s="422" t="e">
        <f t="shared" ref="BR76:BR130" si="10">+E76/$BS$1</f>
        <v>#DIV/0!</v>
      </c>
      <c r="BT76" s="3" t="e">
        <f t="shared" ref="BT76:BT130" si="11">+BR76*$BT$1</f>
        <v>#DIV/0!</v>
      </c>
    </row>
    <row r="77" spans="1:73" x14ac:dyDescent="0.25">
      <c r="A77" s="109" t="str">
        <f t="shared" si="5"/>
        <v/>
      </c>
      <c r="B77" s="109" t="str">
        <f t="shared" si="5"/>
        <v/>
      </c>
      <c r="C77" s="3" t="str">
        <f t="shared" si="6"/>
        <v/>
      </c>
      <c r="D77" s="4" t="str">
        <f t="shared" si="7"/>
        <v/>
      </c>
      <c r="E77" s="77"/>
      <c r="F77" s="77"/>
      <c r="I77" t="str">
        <f t="shared" si="8"/>
        <v>CPAY</v>
      </c>
      <c r="K77">
        <f t="shared" si="9"/>
        <v>441000000</v>
      </c>
      <c r="L77">
        <v>441000000</v>
      </c>
      <c r="N77" s="51"/>
      <c r="O77" s="51"/>
      <c r="S77" t="s">
        <v>755</v>
      </c>
      <c r="T77" t="s">
        <v>756</v>
      </c>
      <c r="BR77" s="422" t="e">
        <f t="shared" si="10"/>
        <v>#DIV/0!</v>
      </c>
      <c r="BT77" s="3" t="e">
        <f t="shared" si="11"/>
        <v>#DIV/0!</v>
      </c>
      <c r="BU77">
        <v>3100000</v>
      </c>
    </row>
    <row r="78" spans="1:73" x14ac:dyDescent="0.25">
      <c r="A78" s="109" t="str">
        <f t="shared" si="5"/>
        <v/>
      </c>
      <c r="B78" s="109" t="str">
        <f t="shared" si="5"/>
        <v/>
      </c>
      <c r="C78" s="3" t="str">
        <f t="shared" si="6"/>
        <v/>
      </c>
      <c r="D78" s="4" t="str">
        <f t="shared" si="7"/>
        <v/>
      </c>
      <c r="E78" s="77"/>
      <c r="F78" s="77"/>
      <c r="I78" t="str">
        <f t="shared" si="8"/>
        <v>CPAY</v>
      </c>
      <c r="K78">
        <f t="shared" si="9"/>
        <v>352800000</v>
      </c>
      <c r="L78">
        <v>352800000</v>
      </c>
      <c r="N78" s="51"/>
      <c r="O78" s="51"/>
      <c r="S78" t="s">
        <v>755</v>
      </c>
      <c r="T78" t="s">
        <v>756</v>
      </c>
      <c r="BR78" s="422" t="e">
        <f t="shared" si="10"/>
        <v>#DIV/0!</v>
      </c>
      <c r="BT78" s="3" t="e">
        <f t="shared" si="11"/>
        <v>#DIV/0!</v>
      </c>
    </row>
    <row r="79" spans="1:73" x14ac:dyDescent="0.25">
      <c r="A79" s="109" t="str">
        <f t="shared" si="5"/>
        <v/>
      </c>
      <c r="B79" s="109" t="str">
        <f t="shared" si="5"/>
        <v/>
      </c>
      <c r="C79" s="3" t="str">
        <f t="shared" si="6"/>
        <v/>
      </c>
      <c r="D79" s="4" t="str">
        <f t="shared" si="7"/>
        <v/>
      </c>
      <c r="E79" s="77"/>
      <c r="F79" s="77"/>
      <c r="I79" t="str">
        <f t="shared" si="8"/>
        <v>CPAY</v>
      </c>
      <c r="K79">
        <f t="shared" si="9"/>
        <v>708834001</v>
      </c>
      <c r="L79">
        <v>708834001</v>
      </c>
      <c r="N79" s="51"/>
      <c r="O79" s="51"/>
      <c r="S79" t="s">
        <v>755</v>
      </c>
      <c r="T79" t="s">
        <v>756</v>
      </c>
      <c r="BR79" s="422" t="e">
        <f t="shared" si="10"/>
        <v>#DIV/0!</v>
      </c>
      <c r="BT79" s="3" t="e">
        <f t="shared" si="11"/>
        <v>#DIV/0!</v>
      </c>
    </row>
    <row r="80" spans="1:73" x14ac:dyDescent="0.25">
      <c r="A80" s="109" t="str">
        <f t="shared" si="5"/>
        <v/>
      </c>
      <c r="B80" s="109" t="str">
        <f t="shared" si="5"/>
        <v/>
      </c>
      <c r="C80" s="3" t="str">
        <f t="shared" si="6"/>
        <v/>
      </c>
      <c r="D80" s="4" t="str">
        <f t="shared" si="7"/>
        <v/>
      </c>
      <c r="E80" s="77"/>
      <c r="F80" s="77"/>
      <c r="I80" t="str">
        <f t="shared" si="8"/>
        <v>CPAY</v>
      </c>
      <c r="K80">
        <f t="shared" si="9"/>
        <v>264600000</v>
      </c>
      <c r="L80">
        <v>264600000</v>
      </c>
      <c r="N80" s="51"/>
      <c r="O80" s="51"/>
      <c r="S80" t="s">
        <v>755</v>
      </c>
      <c r="T80" t="s">
        <v>756</v>
      </c>
      <c r="BR80" s="422" t="e">
        <f t="shared" si="10"/>
        <v>#DIV/0!</v>
      </c>
      <c r="BT80" s="3" t="e">
        <f t="shared" si="11"/>
        <v>#DIV/0!</v>
      </c>
    </row>
    <row r="81" spans="1:72" x14ac:dyDescent="0.25">
      <c r="A81" s="109" t="str">
        <f t="shared" si="5"/>
        <v/>
      </c>
      <c r="B81" s="109" t="str">
        <f t="shared" si="5"/>
        <v/>
      </c>
      <c r="C81" s="3" t="str">
        <f t="shared" si="6"/>
        <v/>
      </c>
      <c r="D81" s="4" t="str">
        <f t="shared" si="7"/>
        <v/>
      </c>
      <c r="E81" s="77"/>
      <c r="F81" s="77"/>
      <c r="I81" t="str">
        <f t="shared" si="8"/>
        <v>CPAY</v>
      </c>
      <c r="K81">
        <f t="shared" si="9"/>
        <v>933800000</v>
      </c>
      <c r="L81">
        <v>933800000</v>
      </c>
      <c r="N81" s="51"/>
      <c r="O81" s="51"/>
      <c r="S81" t="s">
        <v>757</v>
      </c>
      <c r="T81" t="s">
        <v>758</v>
      </c>
      <c r="BO81" s="126"/>
      <c r="BP81" s="126"/>
      <c r="BR81" s="422" t="e">
        <f t="shared" si="10"/>
        <v>#DIV/0!</v>
      </c>
      <c r="BT81" s="3" t="e">
        <f t="shared" si="11"/>
        <v>#DIV/0!</v>
      </c>
    </row>
    <row r="82" spans="1:72" x14ac:dyDescent="0.25">
      <c r="A82" s="109" t="str">
        <f t="shared" si="5"/>
        <v/>
      </c>
      <c r="B82" s="109" t="str">
        <f t="shared" si="5"/>
        <v/>
      </c>
      <c r="C82" s="3" t="str">
        <f t="shared" si="6"/>
        <v/>
      </c>
      <c r="D82" s="4" t="str">
        <f t="shared" si="7"/>
        <v/>
      </c>
      <c r="E82" s="77"/>
      <c r="F82" s="77"/>
      <c r="I82" t="str">
        <f t="shared" si="8"/>
        <v>CPAY</v>
      </c>
      <c r="J82" s="128"/>
      <c r="K82">
        <f t="shared" si="9"/>
        <v>1400000000</v>
      </c>
      <c r="L82">
        <v>1400000000</v>
      </c>
      <c r="N82" s="51"/>
      <c r="O82" s="51"/>
      <c r="S82" t="s">
        <v>757</v>
      </c>
      <c r="T82" t="s">
        <v>758</v>
      </c>
      <c r="BJ82" s="126"/>
      <c r="BR82" s="422" t="e">
        <f t="shared" si="10"/>
        <v>#DIV/0!</v>
      </c>
      <c r="BT82" s="3" t="e">
        <f t="shared" si="11"/>
        <v>#DIV/0!</v>
      </c>
    </row>
    <row r="83" spans="1:72" x14ac:dyDescent="0.25">
      <c r="A83" s="109" t="str">
        <f t="shared" si="5"/>
        <v/>
      </c>
      <c r="B83" s="109" t="str">
        <f t="shared" si="5"/>
        <v/>
      </c>
      <c r="C83" s="3" t="str">
        <f t="shared" si="6"/>
        <v/>
      </c>
      <c r="D83" s="4" t="str">
        <f t="shared" si="7"/>
        <v/>
      </c>
      <c r="E83" s="77"/>
      <c r="F83" s="77"/>
      <c r="I83" t="str">
        <f t="shared" si="8"/>
        <v>CPAY</v>
      </c>
      <c r="K83">
        <f t="shared" si="9"/>
        <v>2350000000</v>
      </c>
      <c r="L83">
        <v>2350000000</v>
      </c>
      <c r="N83" s="51"/>
      <c r="O83" s="51"/>
      <c r="S83" t="s">
        <v>757</v>
      </c>
      <c r="T83" t="s">
        <v>758</v>
      </c>
      <c r="BR83" s="422" t="e">
        <f t="shared" si="10"/>
        <v>#DIV/0!</v>
      </c>
      <c r="BT83" s="3" t="e">
        <f t="shared" si="11"/>
        <v>#DIV/0!</v>
      </c>
    </row>
    <row r="84" spans="1:72" x14ac:dyDescent="0.25">
      <c r="A84" s="109" t="str">
        <f t="shared" ref="A84:A112" si="12">IF(B84="","",IF(ISNUMBER(S84),DATE(2000+RIGHT(TEXT(S84,"MM/DD/YY"),2),MID(TEXT(S84,"MM/DD/YY"),4,2),LEFT(TEXT(S84,"MM/DD/YY"),2)),DATE(2000+RIGHT(S84,2),LEFT(S84,2),MID(S84,4,2))))</f>
        <v/>
      </c>
      <c r="B84" s="109" t="str">
        <f t="shared" ref="B84:B112" si="13">IF(C84="","",IF(ISNUMBER(T84),DATE(2000+RIGHT(TEXT(T84,"MM/DD/YY"),2),MID(TEXT(T84,"MM/DD/YY"),4,2),LEFT(TEXT(T84,"MM/DD/YY"),2)),DATE(2000+RIGHT(T84,2),LEFT(T84,2),MID(T84,4,2))))</f>
        <v/>
      </c>
      <c r="C84" s="3" t="str">
        <f t="shared" ref="C84:C112" si="14">IF(ISBLANK(H84),"",K84*IF(I84="CPAY",1,-1))</f>
        <v/>
      </c>
      <c r="D84" s="4" t="str">
        <f t="shared" ref="D84:D112" si="15">+IF(C84="","",O84/100)</f>
        <v/>
      </c>
      <c r="E84" s="77"/>
      <c r="F84" s="77"/>
      <c r="I84" t="str">
        <f t="shared" si="8"/>
        <v>CPAY</v>
      </c>
      <c r="K84">
        <f t="shared" si="9"/>
        <v>700000000</v>
      </c>
      <c r="L84">
        <v>700000000</v>
      </c>
      <c r="N84" s="51"/>
      <c r="O84" s="51"/>
      <c r="S84" t="s">
        <v>757</v>
      </c>
      <c r="T84" t="s">
        <v>758</v>
      </c>
      <c r="BR84" s="422" t="e">
        <f t="shared" si="10"/>
        <v>#DIV/0!</v>
      </c>
      <c r="BT84" s="3" t="e">
        <f t="shared" si="11"/>
        <v>#DIV/0!</v>
      </c>
    </row>
    <row r="85" spans="1:72" x14ac:dyDescent="0.25">
      <c r="A85" s="109" t="str">
        <f t="shared" si="12"/>
        <v/>
      </c>
      <c r="B85" s="109" t="str">
        <f t="shared" si="13"/>
        <v/>
      </c>
      <c r="C85" s="3" t="str">
        <f t="shared" si="14"/>
        <v/>
      </c>
      <c r="D85" s="4" t="str">
        <f t="shared" si="15"/>
        <v/>
      </c>
      <c r="E85" s="77"/>
      <c r="F85" s="77"/>
      <c r="I85" t="str">
        <f t="shared" si="8"/>
        <v>CPAY</v>
      </c>
      <c r="K85">
        <f t="shared" si="9"/>
        <v>700000000</v>
      </c>
      <c r="L85">
        <v>700000000</v>
      </c>
      <c r="N85" s="51"/>
      <c r="O85" s="51"/>
      <c r="S85" t="s">
        <v>757</v>
      </c>
      <c r="T85" t="s">
        <v>758</v>
      </c>
      <c r="BR85" s="422" t="e">
        <f t="shared" si="10"/>
        <v>#DIV/0!</v>
      </c>
      <c r="BT85" s="3" t="e">
        <f t="shared" si="11"/>
        <v>#DIV/0!</v>
      </c>
    </row>
    <row r="86" spans="1:72" x14ac:dyDescent="0.25">
      <c r="A86" s="109" t="str">
        <f t="shared" si="12"/>
        <v/>
      </c>
      <c r="B86" s="109" t="str">
        <f t="shared" si="13"/>
        <v/>
      </c>
      <c r="C86" s="3" t="str">
        <f t="shared" si="14"/>
        <v/>
      </c>
      <c r="D86" s="4" t="str">
        <f t="shared" si="15"/>
        <v/>
      </c>
      <c r="E86" s="77"/>
      <c r="F86" s="77"/>
      <c r="I86" t="str">
        <f t="shared" si="8"/>
        <v>CPAY</v>
      </c>
      <c r="K86">
        <f t="shared" si="9"/>
        <v>1450000000</v>
      </c>
      <c r="L86">
        <v>1450000000</v>
      </c>
      <c r="N86" s="51"/>
      <c r="O86" s="51"/>
      <c r="S86" t="s">
        <v>759</v>
      </c>
      <c r="T86" t="s">
        <v>760</v>
      </c>
      <c r="BR86" s="422" t="e">
        <f t="shared" si="10"/>
        <v>#DIV/0!</v>
      </c>
      <c r="BT86" s="3" t="e">
        <f t="shared" si="11"/>
        <v>#DIV/0!</v>
      </c>
    </row>
    <row r="87" spans="1:72" x14ac:dyDescent="0.25">
      <c r="A87" s="109" t="str">
        <f t="shared" si="12"/>
        <v/>
      </c>
      <c r="B87" s="109" t="str">
        <f t="shared" si="13"/>
        <v/>
      </c>
      <c r="C87" s="3" t="str">
        <f t="shared" si="14"/>
        <v/>
      </c>
      <c r="D87" s="4" t="str">
        <f t="shared" si="15"/>
        <v/>
      </c>
      <c r="E87" s="77"/>
      <c r="F87" s="77"/>
      <c r="I87" t="str">
        <f t="shared" si="8"/>
        <v>CPAY</v>
      </c>
      <c r="K87">
        <f t="shared" si="9"/>
        <v>3300000000</v>
      </c>
      <c r="L87">
        <v>3300000000</v>
      </c>
      <c r="N87" s="51"/>
      <c r="O87" s="51"/>
      <c r="S87" t="s">
        <v>759</v>
      </c>
      <c r="T87" t="s">
        <v>760</v>
      </c>
      <c r="BR87" s="422" t="e">
        <f t="shared" si="10"/>
        <v>#DIV/0!</v>
      </c>
      <c r="BT87" s="3" t="e">
        <f t="shared" si="11"/>
        <v>#DIV/0!</v>
      </c>
    </row>
    <row r="88" spans="1:72" x14ac:dyDescent="0.25">
      <c r="A88" s="109" t="str">
        <f t="shared" si="12"/>
        <v/>
      </c>
      <c r="B88" s="109" t="str">
        <f t="shared" si="13"/>
        <v/>
      </c>
      <c r="C88" s="3" t="str">
        <f t="shared" si="14"/>
        <v/>
      </c>
      <c r="D88" s="4" t="str">
        <f t="shared" si="15"/>
        <v/>
      </c>
      <c r="E88" s="77"/>
      <c r="F88" s="77"/>
      <c r="I88" t="str">
        <f t="shared" si="8"/>
        <v>CPAY</v>
      </c>
      <c r="K88">
        <f t="shared" si="9"/>
        <v>1420000000</v>
      </c>
      <c r="L88">
        <v>1420000000</v>
      </c>
      <c r="N88" s="51"/>
      <c r="O88" s="51"/>
      <c r="S88" t="s">
        <v>761</v>
      </c>
      <c r="T88" t="s">
        <v>762</v>
      </c>
      <c r="BR88" s="422" t="e">
        <f t="shared" si="10"/>
        <v>#DIV/0!</v>
      </c>
      <c r="BT88" s="3" t="e">
        <f t="shared" si="11"/>
        <v>#DIV/0!</v>
      </c>
    </row>
    <row r="89" spans="1:72" x14ac:dyDescent="0.25">
      <c r="A89" s="109" t="str">
        <f t="shared" si="12"/>
        <v/>
      </c>
      <c r="B89" s="109" t="str">
        <f t="shared" si="13"/>
        <v/>
      </c>
      <c r="C89" s="3" t="str">
        <f t="shared" si="14"/>
        <v/>
      </c>
      <c r="D89" s="4" t="str">
        <f t="shared" si="15"/>
        <v/>
      </c>
      <c r="E89" s="77"/>
      <c r="F89" s="77"/>
      <c r="I89" t="str">
        <f t="shared" si="8"/>
        <v>CPAY</v>
      </c>
      <c r="K89">
        <f t="shared" si="9"/>
        <v>1425000000</v>
      </c>
      <c r="L89">
        <v>1425000000</v>
      </c>
      <c r="N89" s="51"/>
      <c r="O89" s="51"/>
      <c r="S89" t="s">
        <v>761</v>
      </c>
      <c r="T89" t="s">
        <v>762</v>
      </c>
      <c r="BR89" s="422" t="e">
        <f t="shared" si="10"/>
        <v>#DIV/0!</v>
      </c>
      <c r="BT89" s="3" t="e">
        <f t="shared" si="11"/>
        <v>#DIV/0!</v>
      </c>
    </row>
    <row r="90" spans="1:72" x14ac:dyDescent="0.25">
      <c r="A90" s="109" t="str">
        <f t="shared" si="12"/>
        <v/>
      </c>
      <c r="B90" s="109" t="str">
        <f t="shared" si="13"/>
        <v/>
      </c>
      <c r="C90" s="3" t="str">
        <f t="shared" si="14"/>
        <v/>
      </c>
      <c r="D90" s="4" t="str">
        <f t="shared" si="15"/>
        <v/>
      </c>
      <c r="E90" s="77"/>
      <c r="F90" s="77"/>
      <c r="I90" t="str">
        <f t="shared" si="8"/>
        <v>CPAY</v>
      </c>
      <c r="K90">
        <f t="shared" si="9"/>
        <v>945000000</v>
      </c>
      <c r="L90">
        <v>945000000</v>
      </c>
      <c r="N90" s="51"/>
      <c r="O90" s="51"/>
      <c r="S90" t="s">
        <v>761</v>
      </c>
      <c r="T90" t="s">
        <v>763</v>
      </c>
      <c r="BR90" s="422" t="e">
        <f t="shared" si="10"/>
        <v>#DIV/0!</v>
      </c>
      <c r="BT90" s="3" t="e">
        <f t="shared" si="11"/>
        <v>#DIV/0!</v>
      </c>
    </row>
    <row r="91" spans="1:72" x14ac:dyDescent="0.25">
      <c r="A91" s="109" t="str">
        <f t="shared" si="12"/>
        <v/>
      </c>
      <c r="B91" s="109" t="str">
        <f t="shared" si="13"/>
        <v/>
      </c>
      <c r="C91" s="3" t="str">
        <f t="shared" si="14"/>
        <v/>
      </c>
      <c r="D91" s="4" t="str">
        <f t="shared" si="15"/>
        <v/>
      </c>
      <c r="E91" s="77"/>
      <c r="F91" s="77"/>
      <c r="I91" t="str">
        <f t="shared" si="8"/>
        <v>CPAY</v>
      </c>
      <c r="J91" s="128"/>
      <c r="K91">
        <f t="shared" si="9"/>
        <v>1420000000</v>
      </c>
      <c r="L91">
        <v>1420000000</v>
      </c>
      <c r="N91" s="51"/>
      <c r="O91" s="51"/>
      <c r="S91" t="s">
        <v>764</v>
      </c>
      <c r="T91" t="s">
        <v>765</v>
      </c>
      <c r="BR91" s="422" t="e">
        <f t="shared" si="10"/>
        <v>#DIV/0!</v>
      </c>
      <c r="BT91" s="3" t="e">
        <f t="shared" si="11"/>
        <v>#DIV/0!</v>
      </c>
    </row>
    <row r="92" spans="1:72" x14ac:dyDescent="0.25">
      <c r="A92" s="109" t="str">
        <f t="shared" si="12"/>
        <v/>
      </c>
      <c r="B92" s="109" t="str">
        <f t="shared" si="13"/>
        <v/>
      </c>
      <c r="C92" s="3" t="str">
        <f t="shared" si="14"/>
        <v/>
      </c>
      <c r="D92" s="4" t="str">
        <f t="shared" si="15"/>
        <v/>
      </c>
      <c r="E92" s="77"/>
      <c r="F92" s="77"/>
      <c r="I92" t="str">
        <f t="shared" si="8"/>
        <v>CPAY</v>
      </c>
      <c r="J92" s="128"/>
      <c r="K92">
        <f t="shared" si="9"/>
        <v>1010000000</v>
      </c>
      <c r="L92">
        <v>1010000000</v>
      </c>
      <c r="N92" s="51"/>
      <c r="O92" s="51"/>
      <c r="S92" t="s">
        <v>764</v>
      </c>
      <c r="T92" t="s">
        <v>766</v>
      </c>
      <c r="BR92" s="422" t="e">
        <f t="shared" si="10"/>
        <v>#DIV/0!</v>
      </c>
      <c r="BT92" s="3" t="e">
        <f t="shared" si="11"/>
        <v>#DIV/0!</v>
      </c>
    </row>
    <row r="93" spans="1:72" x14ac:dyDescent="0.25">
      <c r="A93" s="109" t="str">
        <f t="shared" si="12"/>
        <v/>
      </c>
      <c r="B93" s="109" t="str">
        <f t="shared" si="13"/>
        <v/>
      </c>
      <c r="C93" s="3" t="str">
        <f t="shared" si="14"/>
        <v/>
      </c>
      <c r="D93" s="4" t="str">
        <f t="shared" si="15"/>
        <v/>
      </c>
      <c r="E93" s="77"/>
      <c r="F93" s="77"/>
      <c r="I93" t="str">
        <f t="shared" si="8"/>
        <v>CPAY</v>
      </c>
      <c r="J93" s="128"/>
      <c r="K93">
        <f t="shared" si="9"/>
        <v>2021200000</v>
      </c>
      <c r="L93">
        <v>2021200000</v>
      </c>
      <c r="N93" s="51"/>
      <c r="O93" s="51"/>
      <c r="S93" t="s">
        <v>764</v>
      </c>
      <c r="T93" t="s">
        <v>766</v>
      </c>
      <c r="BR93" s="422" t="e">
        <f t="shared" si="10"/>
        <v>#DIV/0!</v>
      </c>
      <c r="BT93" s="3" t="e">
        <f t="shared" si="11"/>
        <v>#DIV/0!</v>
      </c>
    </row>
    <row r="94" spans="1:72" x14ac:dyDescent="0.25">
      <c r="A94" s="109" t="str">
        <f t="shared" si="12"/>
        <v/>
      </c>
      <c r="B94" s="109" t="str">
        <f t="shared" si="13"/>
        <v/>
      </c>
      <c r="C94" s="3" t="str">
        <f t="shared" si="14"/>
        <v/>
      </c>
      <c r="D94" s="4" t="str">
        <f t="shared" si="15"/>
        <v/>
      </c>
      <c r="E94" s="77"/>
      <c r="F94" s="77"/>
      <c r="I94" t="str">
        <f t="shared" si="8"/>
        <v>CPAY</v>
      </c>
      <c r="J94" s="128"/>
      <c r="K94">
        <f t="shared" si="9"/>
        <v>576725000</v>
      </c>
      <c r="L94">
        <v>576725000</v>
      </c>
      <c r="N94" s="51"/>
      <c r="O94" s="51"/>
      <c r="S94" t="s">
        <v>767</v>
      </c>
      <c r="T94" t="s">
        <v>768</v>
      </c>
      <c r="BR94" s="422" t="e">
        <f t="shared" si="10"/>
        <v>#DIV/0!</v>
      </c>
      <c r="BT94" s="3" t="e">
        <f t="shared" si="11"/>
        <v>#DIV/0!</v>
      </c>
    </row>
    <row r="95" spans="1:72" x14ac:dyDescent="0.25">
      <c r="A95" s="109" t="str">
        <f t="shared" si="12"/>
        <v/>
      </c>
      <c r="B95" s="109" t="str">
        <f t="shared" si="13"/>
        <v/>
      </c>
      <c r="C95" s="3" t="str">
        <f t="shared" si="14"/>
        <v/>
      </c>
      <c r="D95" s="4" t="str">
        <f t="shared" si="15"/>
        <v/>
      </c>
      <c r="E95" s="77"/>
      <c r="F95" s="77"/>
      <c r="I95" t="str">
        <f t="shared" si="8"/>
        <v>CPAY</v>
      </c>
      <c r="J95" s="128"/>
      <c r="K95">
        <f t="shared" si="9"/>
        <v>1200000002</v>
      </c>
      <c r="L95">
        <v>1200000002</v>
      </c>
      <c r="N95" s="51"/>
      <c r="O95" s="51"/>
      <c r="S95" t="s">
        <v>769</v>
      </c>
      <c r="T95" t="s">
        <v>770</v>
      </c>
      <c r="BR95" s="422" t="e">
        <f t="shared" si="10"/>
        <v>#DIV/0!</v>
      </c>
      <c r="BT95" s="3" t="e">
        <f t="shared" si="11"/>
        <v>#DIV/0!</v>
      </c>
    </row>
    <row r="96" spans="1:72" x14ac:dyDescent="0.25">
      <c r="A96" s="109" t="str">
        <f t="shared" si="12"/>
        <v/>
      </c>
      <c r="B96" s="109" t="str">
        <f t="shared" si="13"/>
        <v/>
      </c>
      <c r="C96" s="3" t="str">
        <f t="shared" si="14"/>
        <v/>
      </c>
      <c r="D96" s="4" t="str">
        <f t="shared" si="15"/>
        <v/>
      </c>
      <c r="E96" s="77"/>
      <c r="F96" s="77"/>
      <c r="I96" t="str">
        <f t="shared" si="8"/>
        <v>CPAY</v>
      </c>
      <c r="J96" s="128"/>
      <c r="K96">
        <f t="shared" si="9"/>
        <v>511000000</v>
      </c>
      <c r="L96">
        <v>511000000</v>
      </c>
      <c r="N96" s="51"/>
      <c r="O96" s="51"/>
      <c r="S96" t="s">
        <v>769</v>
      </c>
      <c r="T96" t="s">
        <v>771</v>
      </c>
      <c r="BR96" s="422" t="e">
        <f t="shared" si="10"/>
        <v>#DIV/0!</v>
      </c>
      <c r="BT96" s="3" t="e">
        <f t="shared" si="11"/>
        <v>#DIV/0!</v>
      </c>
    </row>
    <row r="97" spans="1:72" x14ac:dyDescent="0.25">
      <c r="A97" s="109" t="str">
        <f t="shared" si="12"/>
        <v/>
      </c>
      <c r="B97" s="109" t="str">
        <f t="shared" si="13"/>
        <v/>
      </c>
      <c r="C97" s="3" t="str">
        <f t="shared" si="14"/>
        <v/>
      </c>
      <c r="D97" s="4" t="str">
        <f t="shared" si="15"/>
        <v/>
      </c>
      <c r="E97" s="77"/>
      <c r="F97" s="77"/>
      <c r="I97" t="str">
        <f t="shared" si="8"/>
        <v>CPAY</v>
      </c>
      <c r="K97">
        <f t="shared" si="9"/>
        <v>510000000</v>
      </c>
      <c r="L97">
        <v>510000000</v>
      </c>
      <c r="N97" s="51"/>
      <c r="O97" s="51"/>
      <c r="S97" t="s">
        <v>769</v>
      </c>
      <c r="T97" t="s">
        <v>771</v>
      </c>
      <c r="BR97" s="422" t="e">
        <f t="shared" si="10"/>
        <v>#DIV/0!</v>
      </c>
      <c r="BT97" s="3" t="e">
        <f t="shared" si="11"/>
        <v>#DIV/0!</v>
      </c>
    </row>
    <row r="98" spans="1:72" x14ac:dyDescent="0.25">
      <c r="A98" s="109" t="str">
        <f t="shared" si="12"/>
        <v/>
      </c>
      <c r="B98" s="109" t="str">
        <f t="shared" si="13"/>
        <v/>
      </c>
      <c r="C98" s="3" t="str">
        <f t="shared" si="14"/>
        <v/>
      </c>
      <c r="D98" s="4" t="str">
        <f t="shared" si="15"/>
        <v/>
      </c>
      <c r="E98" s="77"/>
      <c r="F98" s="77"/>
      <c r="I98" t="str">
        <f t="shared" si="8"/>
        <v>CPAY</v>
      </c>
      <c r="K98">
        <f t="shared" si="9"/>
        <v>1020000000</v>
      </c>
      <c r="L98">
        <v>1020000000</v>
      </c>
      <c r="N98" s="51"/>
      <c r="O98" s="51"/>
      <c r="S98" t="s">
        <v>769</v>
      </c>
      <c r="T98" t="s">
        <v>771</v>
      </c>
      <c r="BR98" s="422" t="e">
        <f t="shared" si="10"/>
        <v>#DIV/0!</v>
      </c>
      <c r="BT98" s="3" t="e">
        <f t="shared" si="11"/>
        <v>#DIV/0!</v>
      </c>
    </row>
    <row r="99" spans="1:72" x14ac:dyDescent="0.25">
      <c r="A99" s="109" t="str">
        <f t="shared" si="12"/>
        <v/>
      </c>
      <c r="B99" s="109" t="str">
        <f t="shared" si="13"/>
        <v/>
      </c>
      <c r="C99" s="3" t="str">
        <f t="shared" si="14"/>
        <v/>
      </c>
      <c r="D99" s="4" t="str">
        <f t="shared" si="15"/>
        <v/>
      </c>
      <c r="E99" s="77"/>
      <c r="F99" s="77"/>
      <c r="I99" t="str">
        <f t="shared" si="8"/>
        <v>CPAY</v>
      </c>
      <c r="J99" s="128"/>
      <c r="K99">
        <f t="shared" si="9"/>
        <v>660000000</v>
      </c>
      <c r="L99">
        <v>660000000</v>
      </c>
      <c r="N99" s="51"/>
      <c r="O99" s="51"/>
      <c r="S99" t="s">
        <v>772</v>
      </c>
      <c r="T99" t="s">
        <v>773</v>
      </c>
      <c r="BR99" s="422" t="e">
        <f t="shared" si="10"/>
        <v>#DIV/0!</v>
      </c>
      <c r="BT99" s="3" t="e">
        <f t="shared" si="11"/>
        <v>#DIV/0!</v>
      </c>
    </row>
    <row r="100" spans="1:72" x14ac:dyDescent="0.25">
      <c r="A100" s="109" t="str">
        <f t="shared" si="12"/>
        <v/>
      </c>
      <c r="B100" s="109" t="str">
        <f t="shared" si="13"/>
        <v/>
      </c>
      <c r="C100" s="3" t="str">
        <f t="shared" si="14"/>
        <v/>
      </c>
      <c r="D100" s="4" t="str">
        <f t="shared" si="15"/>
        <v/>
      </c>
      <c r="E100" s="77"/>
      <c r="F100" s="77"/>
      <c r="I100" t="str">
        <f t="shared" si="8"/>
        <v>CPAY</v>
      </c>
      <c r="K100">
        <f t="shared" si="9"/>
        <v>675000000</v>
      </c>
      <c r="L100">
        <v>675000000</v>
      </c>
      <c r="N100" s="51"/>
      <c r="O100" s="51"/>
      <c r="S100" t="s">
        <v>772</v>
      </c>
      <c r="T100" t="s">
        <v>773</v>
      </c>
      <c r="BR100" s="422" t="e">
        <f t="shared" si="10"/>
        <v>#DIV/0!</v>
      </c>
      <c r="BT100" s="3" t="e">
        <f t="shared" si="11"/>
        <v>#DIV/0!</v>
      </c>
    </row>
    <row r="101" spans="1:72" x14ac:dyDescent="0.25">
      <c r="A101" s="109" t="str">
        <f t="shared" si="12"/>
        <v/>
      </c>
      <c r="B101" s="109" t="str">
        <f t="shared" si="13"/>
        <v/>
      </c>
      <c r="C101" s="3" t="str">
        <f t="shared" si="14"/>
        <v/>
      </c>
      <c r="D101" s="4" t="str">
        <f t="shared" si="15"/>
        <v/>
      </c>
      <c r="E101" s="77"/>
      <c r="F101" s="77"/>
      <c r="I101" t="str">
        <f t="shared" si="8"/>
        <v>CPAY</v>
      </c>
      <c r="K101">
        <f t="shared" si="9"/>
        <v>661600000</v>
      </c>
      <c r="L101">
        <v>661600000</v>
      </c>
      <c r="N101" s="51"/>
      <c r="O101" s="51"/>
      <c r="S101" t="s">
        <v>772</v>
      </c>
      <c r="T101" t="s">
        <v>773</v>
      </c>
      <c r="BR101" s="422" t="e">
        <f t="shared" si="10"/>
        <v>#DIV/0!</v>
      </c>
      <c r="BT101" s="3" t="e">
        <f t="shared" si="11"/>
        <v>#DIV/0!</v>
      </c>
    </row>
    <row r="102" spans="1:72" x14ac:dyDescent="0.25">
      <c r="A102" s="109" t="str">
        <f t="shared" si="12"/>
        <v/>
      </c>
      <c r="B102" s="109" t="str">
        <f t="shared" si="13"/>
        <v/>
      </c>
      <c r="C102" s="3" t="str">
        <f t="shared" si="14"/>
        <v/>
      </c>
      <c r="D102" s="4" t="str">
        <f t="shared" si="15"/>
        <v/>
      </c>
      <c r="E102" s="77"/>
      <c r="F102" s="77"/>
      <c r="I102" t="str">
        <f t="shared" si="8"/>
        <v>CPAY</v>
      </c>
      <c r="K102">
        <f t="shared" si="9"/>
        <v>665000000</v>
      </c>
      <c r="L102">
        <v>665000000</v>
      </c>
      <c r="N102" s="51"/>
      <c r="O102" s="51"/>
      <c r="S102" t="s">
        <v>772</v>
      </c>
      <c r="T102" t="s">
        <v>773</v>
      </c>
      <c r="BR102" s="422" t="e">
        <f t="shared" si="10"/>
        <v>#DIV/0!</v>
      </c>
      <c r="BT102" s="3" t="e">
        <f t="shared" si="11"/>
        <v>#DIV/0!</v>
      </c>
    </row>
    <row r="103" spans="1:72" x14ac:dyDescent="0.25">
      <c r="A103" s="109" t="str">
        <f t="shared" si="12"/>
        <v/>
      </c>
      <c r="B103" s="109" t="str">
        <f t="shared" si="13"/>
        <v/>
      </c>
      <c r="C103" s="3" t="str">
        <f t="shared" si="14"/>
        <v/>
      </c>
      <c r="D103" s="4" t="str">
        <f t="shared" si="15"/>
        <v/>
      </c>
      <c r="E103" s="77"/>
      <c r="F103" s="77"/>
      <c r="I103" t="str">
        <f t="shared" si="8"/>
        <v>CPAY</v>
      </c>
      <c r="K103">
        <f t="shared" si="9"/>
        <v>2840450000</v>
      </c>
      <c r="L103">
        <v>2840450000</v>
      </c>
      <c r="N103" s="51"/>
      <c r="O103" s="51"/>
      <c r="S103" t="s">
        <v>774</v>
      </c>
      <c r="T103" t="s">
        <v>775</v>
      </c>
      <c r="BR103" s="422" t="e">
        <f t="shared" si="10"/>
        <v>#DIV/0!</v>
      </c>
      <c r="BT103" s="3" t="e">
        <f t="shared" si="11"/>
        <v>#DIV/0!</v>
      </c>
    </row>
    <row r="104" spans="1:72" x14ac:dyDescent="0.25">
      <c r="A104" s="109" t="str">
        <f t="shared" si="12"/>
        <v/>
      </c>
      <c r="B104" s="109" t="str">
        <f t="shared" si="13"/>
        <v/>
      </c>
      <c r="C104" s="3" t="str">
        <f t="shared" si="14"/>
        <v/>
      </c>
      <c r="D104" s="4" t="str">
        <f t="shared" si="15"/>
        <v/>
      </c>
      <c r="E104" s="77"/>
      <c r="F104" s="77"/>
      <c r="I104" t="str">
        <f t="shared" si="8"/>
        <v>CPAY</v>
      </c>
      <c r="K104">
        <f t="shared" si="9"/>
        <v>727250001</v>
      </c>
      <c r="L104">
        <v>727250001</v>
      </c>
      <c r="N104" s="51"/>
      <c r="O104" s="51"/>
      <c r="S104" t="s">
        <v>776</v>
      </c>
      <c r="T104" t="s">
        <v>777</v>
      </c>
      <c r="BR104" s="422" t="e">
        <f t="shared" si="10"/>
        <v>#DIV/0!</v>
      </c>
      <c r="BT104" s="3" t="e">
        <f t="shared" si="11"/>
        <v>#DIV/0!</v>
      </c>
    </row>
    <row r="105" spans="1:72" x14ac:dyDescent="0.25">
      <c r="A105" s="109" t="str">
        <f t="shared" si="12"/>
        <v/>
      </c>
      <c r="B105" s="109" t="str">
        <f t="shared" si="13"/>
        <v/>
      </c>
      <c r="C105" s="3" t="str">
        <f t="shared" si="14"/>
        <v/>
      </c>
      <c r="D105" s="4" t="str">
        <f t="shared" si="15"/>
        <v/>
      </c>
      <c r="E105" s="77"/>
      <c r="F105" s="77"/>
      <c r="I105" t="str">
        <f t="shared" si="8"/>
        <v>CPAY</v>
      </c>
      <c r="K105">
        <f t="shared" si="9"/>
        <v>725000000</v>
      </c>
      <c r="L105">
        <v>725000000</v>
      </c>
      <c r="N105" s="51"/>
      <c r="O105" s="51"/>
      <c r="S105" t="s">
        <v>776</v>
      </c>
      <c r="T105" t="s">
        <v>777</v>
      </c>
      <c r="BR105" s="422" t="e">
        <f t="shared" si="10"/>
        <v>#DIV/0!</v>
      </c>
      <c r="BT105" s="3" t="e">
        <f t="shared" si="11"/>
        <v>#DIV/0!</v>
      </c>
    </row>
    <row r="106" spans="1:72" x14ac:dyDescent="0.25">
      <c r="A106" s="109" t="str">
        <f t="shared" si="12"/>
        <v/>
      </c>
      <c r="B106" s="109" t="str">
        <f t="shared" si="13"/>
        <v/>
      </c>
      <c r="C106" s="3" t="str">
        <f t="shared" si="14"/>
        <v/>
      </c>
      <c r="D106" s="4" t="str">
        <f t="shared" si="15"/>
        <v/>
      </c>
      <c r="E106" s="77"/>
      <c r="F106" s="77"/>
      <c r="I106" t="str">
        <f t="shared" si="8"/>
        <v>CPAY</v>
      </c>
      <c r="K106">
        <f t="shared" si="9"/>
        <v>734999999</v>
      </c>
      <c r="L106">
        <v>734999999</v>
      </c>
      <c r="N106" s="51"/>
      <c r="O106" s="51"/>
      <c r="S106" t="s">
        <v>778</v>
      </c>
      <c r="T106" t="s">
        <v>779</v>
      </c>
      <c r="BR106" s="422" t="e">
        <f t="shared" si="10"/>
        <v>#DIV/0!</v>
      </c>
      <c r="BT106" s="3" t="e">
        <f t="shared" si="11"/>
        <v>#DIV/0!</v>
      </c>
    </row>
    <row r="107" spans="1:72" x14ac:dyDescent="0.25">
      <c r="A107" s="109" t="str">
        <f t="shared" si="12"/>
        <v/>
      </c>
      <c r="B107" s="109" t="str">
        <f t="shared" si="13"/>
        <v/>
      </c>
      <c r="C107" s="3" t="str">
        <f t="shared" si="14"/>
        <v/>
      </c>
      <c r="D107" s="4" t="str">
        <f t="shared" si="15"/>
        <v/>
      </c>
      <c r="E107" s="77"/>
      <c r="F107" s="77"/>
      <c r="I107" t="str">
        <f t="shared" si="8"/>
        <v>CPAY</v>
      </c>
      <c r="J107" s="128"/>
      <c r="K107">
        <f t="shared" si="9"/>
        <v>1474999999</v>
      </c>
      <c r="L107">
        <v>1474999999</v>
      </c>
      <c r="N107" s="51"/>
      <c r="O107" s="51"/>
      <c r="S107" t="s">
        <v>778</v>
      </c>
      <c r="T107" t="s">
        <v>779</v>
      </c>
      <c r="BR107" s="422" t="e">
        <f t="shared" si="10"/>
        <v>#DIV/0!</v>
      </c>
      <c r="BT107" s="3" t="e">
        <f t="shared" si="11"/>
        <v>#DIV/0!</v>
      </c>
    </row>
    <row r="108" spans="1:72" x14ac:dyDescent="0.25">
      <c r="A108" s="109" t="str">
        <f t="shared" si="12"/>
        <v/>
      </c>
      <c r="B108" s="109" t="str">
        <f t="shared" si="13"/>
        <v/>
      </c>
      <c r="C108" s="3" t="str">
        <f t="shared" si="14"/>
        <v/>
      </c>
      <c r="D108" s="4" t="str">
        <f t="shared" si="15"/>
        <v/>
      </c>
      <c r="E108" s="77"/>
      <c r="F108" s="77"/>
      <c r="I108" t="str">
        <f t="shared" si="8"/>
        <v>CPAY</v>
      </c>
      <c r="K108">
        <f t="shared" si="9"/>
        <v>964800000</v>
      </c>
      <c r="L108">
        <v>964800000</v>
      </c>
      <c r="N108" s="51"/>
      <c r="O108" s="51"/>
      <c r="S108" t="s">
        <v>780</v>
      </c>
      <c r="T108" t="s">
        <v>781</v>
      </c>
      <c r="BR108" s="422" t="e">
        <f t="shared" si="10"/>
        <v>#DIV/0!</v>
      </c>
      <c r="BT108" s="3" t="e">
        <f t="shared" si="11"/>
        <v>#DIV/0!</v>
      </c>
    </row>
    <row r="109" spans="1:72" x14ac:dyDescent="0.25">
      <c r="A109" s="109" t="str">
        <f t="shared" si="12"/>
        <v/>
      </c>
      <c r="B109" s="109" t="str">
        <f t="shared" si="13"/>
        <v/>
      </c>
      <c r="C109" s="3" t="str">
        <f t="shared" si="14"/>
        <v/>
      </c>
      <c r="D109" s="4" t="str">
        <f t="shared" si="15"/>
        <v/>
      </c>
      <c r="E109" s="77"/>
      <c r="F109" s="77"/>
      <c r="I109" t="str">
        <f t="shared" si="8"/>
        <v>CPAY</v>
      </c>
      <c r="J109" s="128"/>
      <c r="K109">
        <f t="shared" si="9"/>
        <v>575999999</v>
      </c>
      <c r="L109">
        <v>575999999</v>
      </c>
      <c r="N109" s="51"/>
      <c r="O109" s="51"/>
      <c r="S109" t="s">
        <v>780</v>
      </c>
      <c r="T109" t="s">
        <v>781</v>
      </c>
      <c r="BR109" s="422" t="e">
        <f t="shared" si="10"/>
        <v>#DIV/0!</v>
      </c>
      <c r="BT109" s="3" t="e">
        <f t="shared" si="11"/>
        <v>#DIV/0!</v>
      </c>
    </row>
    <row r="110" spans="1:72" x14ac:dyDescent="0.25">
      <c r="A110" s="109" t="str">
        <f t="shared" si="12"/>
        <v/>
      </c>
      <c r="B110" s="109" t="str">
        <f t="shared" si="13"/>
        <v/>
      </c>
      <c r="C110" s="3" t="str">
        <f t="shared" si="14"/>
        <v/>
      </c>
      <c r="D110" s="4" t="str">
        <f t="shared" si="15"/>
        <v/>
      </c>
      <c r="E110" s="77"/>
      <c r="F110" s="77"/>
      <c r="I110" t="str">
        <f t="shared" si="8"/>
        <v>CPAY</v>
      </c>
      <c r="K110">
        <f t="shared" si="9"/>
        <v>735800000</v>
      </c>
      <c r="L110">
        <v>735800000</v>
      </c>
      <c r="N110" s="51"/>
      <c r="O110" s="51"/>
      <c r="S110" t="s">
        <v>782</v>
      </c>
      <c r="T110" t="s">
        <v>783</v>
      </c>
      <c r="BR110" s="422" t="e">
        <f t="shared" si="10"/>
        <v>#DIV/0!</v>
      </c>
      <c r="BT110" s="3" t="e">
        <f t="shared" si="11"/>
        <v>#DIV/0!</v>
      </c>
    </row>
    <row r="111" spans="1:72" x14ac:dyDescent="0.25">
      <c r="A111" s="109" t="str">
        <f t="shared" si="12"/>
        <v/>
      </c>
      <c r="B111" s="109" t="str">
        <f t="shared" si="13"/>
        <v/>
      </c>
      <c r="C111" s="3" t="str">
        <f t="shared" si="14"/>
        <v/>
      </c>
      <c r="D111" s="4" t="str">
        <f t="shared" si="15"/>
        <v/>
      </c>
      <c r="E111" s="77"/>
      <c r="F111" s="77"/>
      <c r="I111" t="str">
        <f t="shared" si="8"/>
        <v>CPAY</v>
      </c>
      <c r="J111" s="128"/>
      <c r="K111">
        <f t="shared" si="9"/>
        <v>1500000000</v>
      </c>
      <c r="L111">
        <v>1500000000</v>
      </c>
      <c r="N111" s="51"/>
      <c r="O111" s="51"/>
      <c r="S111" t="s">
        <v>784</v>
      </c>
      <c r="T111" t="s">
        <v>785</v>
      </c>
      <c r="BR111" s="422" t="e">
        <f t="shared" si="10"/>
        <v>#DIV/0!</v>
      </c>
      <c r="BT111" s="3" t="e">
        <f t="shared" si="11"/>
        <v>#DIV/0!</v>
      </c>
    </row>
    <row r="112" spans="1:72" x14ac:dyDescent="0.25">
      <c r="A112" s="109" t="str">
        <f t="shared" si="12"/>
        <v/>
      </c>
      <c r="B112" s="109" t="str">
        <f t="shared" si="13"/>
        <v/>
      </c>
      <c r="C112" s="3" t="str">
        <f t="shared" si="14"/>
        <v/>
      </c>
      <c r="D112" s="4" t="str">
        <f t="shared" si="15"/>
        <v/>
      </c>
      <c r="E112" s="77"/>
      <c r="F112" s="77"/>
      <c r="I112" t="str">
        <f t="shared" si="8"/>
        <v>CPAY</v>
      </c>
      <c r="J112" s="128"/>
      <c r="K112">
        <f t="shared" si="9"/>
        <v>1505000000</v>
      </c>
      <c r="L112">
        <v>1505000000</v>
      </c>
      <c r="N112" s="51"/>
      <c r="O112" s="51"/>
      <c r="S112" t="s">
        <v>784</v>
      </c>
      <c r="T112" t="s">
        <v>785</v>
      </c>
      <c r="BR112" s="422" t="e">
        <f t="shared" si="10"/>
        <v>#DIV/0!</v>
      </c>
      <c r="BT112" s="3" t="e">
        <f t="shared" si="11"/>
        <v>#DIV/0!</v>
      </c>
    </row>
    <row r="113" spans="1:72" x14ac:dyDescent="0.25">
      <c r="A113" s="109" t="str">
        <f t="shared" ref="A113:A156" si="16">IF(B113="","",IF(ISNUMBER(S113),DATE(2000+RIGHT(TEXT(S113,"MM/DD/YY"),2),MID(TEXT(S113,"MM/DD/YY"),4,2),LEFT(TEXT(S113,"MM/DD/YY"),2)),DATE(2000+RIGHT(S113,2),LEFT(S113,2),MID(S113,4,2))))</f>
        <v/>
      </c>
      <c r="B113" s="109" t="str">
        <f t="shared" ref="B113:B156" si="17">IF(C113="","",IF(ISNUMBER(T113),DATE(2000+RIGHT(TEXT(T113,"MM/DD/YY"),2),MID(TEXT(T113,"MM/DD/YY"),4,2),LEFT(TEXT(T113,"MM/DD/YY"),2)),DATE(2000+RIGHT(T113,2),LEFT(T113,2),MID(T113,4,2))))</f>
        <v/>
      </c>
      <c r="C113" s="3" t="str">
        <f t="shared" ref="C113:C156" si="18">IF(ISBLANK(H113),"",K113*IF(I113="CPAY",1,-1))</f>
        <v/>
      </c>
      <c r="D113" s="4" t="str">
        <f t="shared" ref="D113:D156" si="19">+IF(C113="","",O113/100)</f>
        <v/>
      </c>
      <c r="E113" s="77"/>
      <c r="F113" s="77"/>
      <c r="I113" t="str">
        <f t="shared" si="8"/>
        <v>CPAY</v>
      </c>
      <c r="J113" s="128"/>
      <c r="K113">
        <f t="shared" si="9"/>
        <v>1510000000</v>
      </c>
      <c r="L113">
        <v>1510000000</v>
      </c>
      <c r="S113" t="s">
        <v>784</v>
      </c>
      <c r="T113" t="s">
        <v>785</v>
      </c>
      <c r="BR113" s="422" t="e">
        <f t="shared" si="10"/>
        <v>#DIV/0!</v>
      </c>
      <c r="BT113" s="3" t="e">
        <f t="shared" si="11"/>
        <v>#DIV/0!</v>
      </c>
    </row>
    <row r="114" spans="1:72" x14ac:dyDescent="0.25">
      <c r="A114" s="109" t="str">
        <f t="shared" si="16"/>
        <v/>
      </c>
      <c r="B114" s="109" t="str">
        <f t="shared" si="17"/>
        <v/>
      </c>
      <c r="C114" s="3" t="str">
        <f t="shared" si="18"/>
        <v/>
      </c>
      <c r="D114" s="4" t="str">
        <f t="shared" si="19"/>
        <v/>
      </c>
      <c r="E114" s="77"/>
      <c r="F114" s="77"/>
      <c r="I114" t="str">
        <f t="shared" si="8"/>
        <v>CPAY</v>
      </c>
      <c r="K114">
        <f t="shared" si="9"/>
        <v>247000000</v>
      </c>
      <c r="L114">
        <v>247000000</v>
      </c>
      <c r="S114" t="s">
        <v>786</v>
      </c>
      <c r="T114" t="s">
        <v>787</v>
      </c>
      <c r="BR114" s="422" t="e">
        <f t="shared" si="10"/>
        <v>#DIV/0!</v>
      </c>
      <c r="BT114" s="3" t="e">
        <f t="shared" si="11"/>
        <v>#DIV/0!</v>
      </c>
    </row>
    <row r="115" spans="1:72" x14ac:dyDescent="0.25">
      <c r="A115" s="109" t="str">
        <f t="shared" si="16"/>
        <v/>
      </c>
      <c r="B115" s="109" t="str">
        <f t="shared" si="17"/>
        <v/>
      </c>
      <c r="C115" s="3" t="str">
        <f t="shared" si="18"/>
        <v/>
      </c>
      <c r="D115" s="4" t="str">
        <f t="shared" si="19"/>
        <v/>
      </c>
      <c r="E115" s="77"/>
      <c r="F115" s="77"/>
      <c r="I115" t="str">
        <f t="shared" si="8"/>
        <v>CPAY</v>
      </c>
      <c r="K115">
        <f t="shared" si="9"/>
        <v>945720000</v>
      </c>
      <c r="L115">
        <v>945720000</v>
      </c>
      <c r="S115" t="s">
        <v>788</v>
      </c>
      <c r="T115" t="s">
        <v>789</v>
      </c>
      <c r="BR115" s="422" t="e">
        <f t="shared" si="10"/>
        <v>#DIV/0!</v>
      </c>
      <c r="BT115" s="3" t="e">
        <f t="shared" si="11"/>
        <v>#DIV/0!</v>
      </c>
    </row>
    <row r="116" spans="1:72" x14ac:dyDescent="0.25">
      <c r="A116" s="109" t="str">
        <f t="shared" si="16"/>
        <v/>
      </c>
      <c r="B116" s="109" t="str">
        <f t="shared" si="17"/>
        <v/>
      </c>
      <c r="C116" s="3" t="str">
        <f t="shared" si="18"/>
        <v/>
      </c>
      <c r="D116" s="4" t="str">
        <f t="shared" si="19"/>
        <v/>
      </c>
      <c r="E116" s="77"/>
      <c r="F116" s="77"/>
      <c r="I116" t="str">
        <f t="shared" si="8"/>
        <v>CPAY</v>
      </c>
      <c r="K116">
        <f t="shared" si="9"/>
        <v>948200000</v>
      </c>
      <c r="L116">
        <v>948200000</v>
      </c>
      <c r="S116" t="s">
        <v>788</v>
      </c>
      <c r="T116" t="s">
        <v>789</v>
      </c>
      <c r="BR116" s="422" t="e">
        <f t="shared" si="10"/>
        <v>#DIV/0!</v>
      </c>
      <c r="BT116" s="3" t="e">
        <f t="shared" si="11"/>
        <v>#DIV/0!</v>
      </c>
    </row>
    <row r="117" spans="1:72" x14ac:dyDescent="0.25">
      <c r="A117" s="109" t="str">
        <f t="shared" si="16"/>
        <v/>
      </c>
      <c r="B117" s="109" t="str">
        <f t="shared" si="17"/>
        <v/>
      </c>
      <c r="C117" s="3" t="str">
        <f t="shared" si="18"/>
        <v/>
      </c>
      <c r="D117" s="4" t="str">
        <f t="shared" si="19"/>
        <v/>
      </c>
      <c r="E117" s="77"/>
      <c r="F117" s="77"/>
      <c r="I117" t="str">
        <f t="shared" si="8"/>
        <v>CPAY</v>
      </c>
      <c r="K117">
        <f t="shared" si="9"/>
        <v>949050000</v>
      </c>
      <c r="L117">
        <v>949050000</v>
      </c>
      <c r="S117" t="s">
        <v>788</v>
      </c>
      <c r="T117" t="s">
        <v>789</v>
      </c>
      <c r="BR117" s="422" t="e">
        <f t="shared" si="10"/>
        <v>#DIV/0!</v>
      </c>
      <c r="BT117" s="3" t="e">
        <f t="shared" si="11"/>
        <v>#DIV/0!</v>
      </c>
    </row>
    <row r="118" spans="1:72" x14ac:dyDescent="0.25">
      <c r="A118" s="109" t="str">
        <f t="shared" si="16"/>
        <v/>
      </c>
      <c r="B118" s="109" t="str">
        <f t="shared" si="17"/>
        <v/>
      </c>
      <c r="C118" s="3" t="str">
        <f t="shared" si="18"/>
        <v/>
      </c>
      <c r="D118" s="4" t="str">
        <f t="shared" si="19"/>
        <v/>
      </c>
      <c r="E118" s="77"/>
      <c r="F118" s="77"/>
      <c r="I118" t="str">
        <f t="shared" si="8"/>
        <v>CPAY</v>
      </c>
      <c r="K118">
        <f t="shared" si="9"/>
        <v>191111111.09999999</v>
      </c>
      <c r="L118">
        <v>191111111.09999999</v>
      </c>
      <c r="S118" t="s">
        <v>790</v>
      </c>
      <c r="T118" t="s">
        <v>791</v>
      </c>
      <c r="BR118" s="422" t="e">
        <f t="shared" si="10"/>
        <v>#DIV/0!</v>
      </c>
      <c r="BT118" s="3" t="e">
        <f t="shared" si="11"/>
        <v>#DIV/0!</v>
      </c>
    </row>
    <row r="119" spans="1:72" x14ac:dyDescent="0.25">
      <c r="A119" s="109" t="str">
        <f t="shared" si="16"/>
        <v/>
      </c>
      <c r="B119" s="109" t="str">
        <f t="shared" si="17"/>
        <v/>
      </c>
      <c r="C119" s="3" t="str">
        <f t="shared" si="18"/>
        <v/>
      </c>
      <c r="D119" s="4" t="str">
        <f t="shared" si="19"/>
        <v/>
      </c>
      <c r="E119" s="77"/>
      <c r="F119" s="77"/>
      <c r="I119" t="str">
        <f t="shared" si="8"/>
        <v>CPAY</v>
      </c>
      <c r="K119">
        <f t="shared" si="9"/>
        <v>3800000000</v>
      </c>
      <c r="L119">
        <v>3800000000</v>
      </c>
      <c r="S119" t="s">
        <v>792</v>
      </c>
      <c r="T119" t="s">
        <v>793</v>
      </c>
      <c r="BR119" s="422" t="e">
        <f t="shared" si="10"/>
        <v>#DIV/0!</v>
      </c>
      <c r="BT119" s="3" t="e">
        <f t="shared" si="11"/>
        <v>#DIV/0!</v>
      </c>
    </row>
    <row r="120" spans="1:72" x14ac:dyDescent="0.25">
      <c r="A120" s="109" t="str">
        <f t="shared" si="16"/>
        <v/>
      </c>
      <c r="B120" s="109" t="str">
        <f t="shared" si="17"/>
        <v/>
      </c>
      <c r="C120" s="3" t="str">
        <f t="shared" si="18"/>
        <v/>
      </c>
      <c r="D120" s="4" t="str">
        <f t="shared" si="19"/>
        <v/>
      </c>
      <c r="E120" s="77"/>
      <c r="F120" s="77"/>
      <c r="I120" t="str">
        <f t="shared" si="8"/>
        <v>CPAY</v>
      </c>
      <c r="K120">
        <f t="shared" si="9"/>
        <v>1432600000</v>
      </c>
      <c r="L120">
        <v>1432600000</v>
      </c>
      <c r="S120" t="s">
        <v>794</v>
      </c>
      <c r="T120" t="s">
        <v>795</v>
      </c>
      <c r="BR120" s="422" t="e">
        <f t="shared" si="10"/>
        <v>#DIV/0!</v>
      </c>
      <c r="BT120" s="3" t="e">
        <f t="shared" si="11"/>
        <v>#DIV/0!</v>
      </c>
    </row>
    <row r="121" spans="1:72" x14ac:dyDescent="0.25">
      <c r="A121" s="109" t="str">
        <f t="shared" si="16"/>
        <v/>
      </c>
      <c r="B121" s="109" t="str">
        <f t="shared" si="17"/>
        <v/>
      </c>
      <c r="C121" s="3" t="str">
        <f t="shared" si="18"/>
        <v/>
      </c>
      <c r="D121" s="4" t="str">
        <f t="shared" si="19"/>
        <v/>
      </c>
      <c r="E121" s="77"/>
      <c r="F121" s="77"/>
      <c r="I121" t="str">
        <f t="shared" si="8"/>
        <v>CPAY</v>
      </c>
      <c r="K121">
        <f t="shared" si="9"/>
        <v>1392300001</v>
      </c>
      <c r="L121">
        <v>1392300001</v>
      </c>
      <c r="S121" t="s">
        <v>796</v>
      </c>
      <c r="T121" t="s">
        <v>797</v>
      </c>
      <c r="BR121" s="422" t="e">
        <f t="shared" si="10"/>
        <v>#DIV/0!</v>
      </c>
      <c r="BT121" s="3" t="e">
        <f t="shared" si="11"/>
        <v>#DIV/0!</v>
      </c>
    </row>
    <row r="122" spans="1:72" x14ac:dyDescent="0.25">
      <c r="A122" s="109" t="str">
        <f t="shared" si="16"/>
        <v/>
      </c>
      <c r="B122" s="109" t="str">
        <f t="shared" si="17"/>
        <v/>
      </c>
      <c r="C122" s="3" t="str">
        <f t="shared" si="18"/>
        <v/>
      </c>
      <c r="D122" s="4" t="str">
        <f t="shared" si="19"/>
        <v/>
      </c>
      <c r="E122" s="77"/>
      <c r="F122" s="77"/>
      <c r="I122" t="str">
        <f t="shared" si="8"/>
        <v>CPAY</v>
      </c>
      <c r="K122">
        <f t="shared" si="9"/>
        <v>1847999999</v>
      </c>
      <c r="L122">
        <v>1847999999</v>
      </c>
      <c r="S122" t="s">
        <v>798</v>
      </c>
      <c r="T122" t="s">
        <v>799</v>
      </c>
      <c r="BR122" s="422" t="e">
        <f t="shared" si="10"/>
        <v>#DIV/0!</v>
      </c>
      <c r="BT122" s="3" t="e">
        <f t="shared" si="11"/>
        <v>#DIV/0!</v>
      </c>
    </row>
    <row r="123" spans="1:72" x14ac:dyDescent="0.25">
      <c r="A123" s="109" t="str">
        <f t="shared" si="16"/>
        <v/>
      </c>
      <c r="B123" s="109" t="str">
        <f t="shared" si="17"/>
        <v/>
      </c>
      <c r="C123" s="3" t="str">
        <f t="shared" si="18"/>
        <v/>
      </c>
      <c r="D123" s="4" t="str">
        <f t="shared" si="19"/>
        <v/>
      </c>
      <c r="E123" s="77"/>
      <c r="F123" s="77"/>
      <c r="I123" t="str">
        <f t="shared" si="8"/>
        <v>CPAY</v>
      </c>
      <c r="K123">
        <f t="shared" si="9"/>
        <v>977000000</v>
      </c>
      <c r="L123">
        <v>977000000</v>
      </c>
      <c r="S123" t="s">
        <v>800</v>
      </c>
      <c r="T123" t="s">
        <v>801</v>
      </c>
      <c r="BR123" s="422" t="e">
        <f t="shared" si="10"/>
        <v>#DIV/0!</v>
      </c>
      <c r="BT123" s="3" t="e">
        <f t="shared" si="11"/>
        <v>#DIV/0!</v>
      </c>
    </row>
    <row r="124" spans="1:72" x14ac:dyDescent="0.25">
      <c r="A124" s="109" t="str">
        <f t="shared" si="16"/>
        <v/>
      </c>
      <c r="B124" s="109" t="str">
        <f t="shared" si="17"/>
        <v/>
      </c>
      <c r="C124" s="3" t="str">
        <f t="shared" si="18"/>
        <v/>
      </c>
      <c r="D124" s="4" t="str">
        <f t="shared" si="19"/>
        <v/>
      </c>
      <c r="E124" s="77"/>
      <c r="F124" s="77"/>
      <c r="I124" t="str">
        <f t="shared" si="8"/>
        <v>CPAY</v>
      </c>
      <c r="K124">
        <f t="shared" si="9"/>
        <v>976400000</v>
      </c>
      <c r="L124">
        <v>976400000</v>
      </c>
      <c r="S124" t="s">
        <v>800</v>
      </c>
      <c r="T124" t="s">
        <v>801</v>
      </c>
      <c r="BR124" s="422" t="e">
        <f t="shared" si="10"/>
        <v>#DIV/0!</v>
      </c>
      <c r="BT124" s="3" t="e">
        <f t="shared" si="11"/>
        <v>#DIV/0!</v>
      </c>
    </row>
    <row r="125" spans="1:72" x14ac:dyDescent="0.25">
      <c r="A125" s="109" t="str">
        <f t="shared" si="16"/>
        <v/>
      </c>
      <c r="B125" s="109" t="str">
        <f t="shared" si="17"/>
        <v/>
      </c>
      <c r="C125" s="3" t="str">
        <f t="shared" si="18"/>
        <v/>
      </c>
      <c r="D125" s="4" t="str">
        <f t="shared" si="19"/>
        <v/>
      </c>
      <c r="E125" s="77"/>
      <c r="F125" s="77"/>
      <c r="I125" t="str">
        <f t="shared" si="8"/>
        <v>CPAY</v>
      </c>
      <c r="K125">
        <f t="shared" si="9"/>
        <v>380000000</v>
      </c>
      <c r="L125">
        <v>380000000</v>
      </c>
      <c r="S125" t="s">
        <v>802</v>
      </c>
      <c r="T125" t="s">
        <v>803</v>
      </c>
      <c r="BR125" s="422" t="e">
        <f t="shared" si="10"/>
        <v>#DIV/0!</v>
      </c>
      <c r="BT125" s="3" t="e">
        <f t="shared" si="11"/>
        <v>#DIV/0!</v>
      </c>
    </row>
    <row r="126" spans="1:72" x14ac:dyDescent="0.25">
      <c r="A126" s="109" t="str">
        <f t="shared" si="16"/>
        <v/>
      </c>
      <c r="B126" s="109" t="str">
        <f t="shared" si="17"/>
        <v/>
      </c>
      <c r="C126" s="3" t="str">
        <f t="shared" si="18"/>
        <v/>
      </c>
      <c r="D126" s="4" t="str">
        <f t="shared" si="19"/>
        <v/>
      </c>
      <c r="E126" s="77"/>
      <c r="F126" s="77"/>
      <c r="I126" t="str">
        <f t="shared" si="8"/>
        <v>CPAY</v>
      </c>
      <c r="K126">
        <f t="shared" si="9"/>
        <v>330650000</v>
      </c>
      <c r="L126">
        <v>330650000</v>
      </c>
      <c r="S126" t="s">
        <v>802</v>
      </c>
      <c r="T126" t="s">
        <v>804</v>
      </c>
      <c r="BR126" s="422" t="e">
        <f t="shared" si="10"/>
        <v>#DIV/0!</v>
      </c>
      <c r="BT126" s="3" t="e">
        <f t="shared" si="11"/>
        <v>#DIV/0!</v>
      </c>
    </row>
    <row r="127" spans="1:72" x14ac:dyDescent="0.25">
      <c r="A127" s="109" t="str">
        <f t="shared" si="16"/>
        <v/>
      </c>
      <c r="B127" s="109" t="str">
        <f t="shared" si="17"/>
        <v/>
      </c>
      <c r="C127" s="3" t="str">
        <f t="shared" si="18"/>
        <v/>
      </c>
      <c r="D127" s="4" t="str">
        <f t="shared" si="19"/>
        <v/>
      </c>
      <c r="E127" s="77"/>
      <c r="F127" s="77"/>
      <c r="I127" t="str">
        <f t="shared" si="8"/>
        <v>CPAY</v>
      </c>
      <c r="K127">
        <f t="shared" si="9"/>
        <v>1300650000</v>
      </c>
      <c r="L127">
        <v>1300650000</v>
      </c>
      <c r="S127" t="s">
        <v>805</v>
      </c>
      <c r="T127" t="s">
        <v>806</v>
      </c>
      <c r="BR127" s="422" t="e">
        <f t="shared" si="10"/>
        <v>#DIV/0!</v>
      </c>
      <c r="BT127" s="3" t="e">
        <f t="shared" si="11"/>
        <v>#DIV/0!</v>
      </c>
    </row>
    <row r="128" spans="1:72" x14ac:dyDescent="0.25">
      <c r="A128" s="109" t="str">
        <f t="shared" si="16"/>
        <v/>
      </c>
      <c r="B128" s="109" t="str">
        <f t="shared" si="17"/>
        <v/>
      </c>
      <c r="C128" s="3" t="str">
        <f t="shared" si="18"/>
        <v/>
      </c>
      <c r="D128" s="4" t="str">
        <f t="shared" si="19"/>
        <v/>
      </c>
      <c r="E128" s="77"/>
      <c r="F128" s="77"/>
      <c r="I128" t="str">
        <f t="shared" si="8"/>
        <v>CPAY</v>
      </c>
      <c r="J128" s="128"/>
      <c r="K128">
        <f t="shared" si="9"/>
        <v>1265499100</v>
      </c>
      <c r="L128">
        <v>1265499100</v>
      </c>
      <c r="S128" t="s">
        <v>805</v>
      </c>
      <c r="T128" t="s">
        <v>806</v>
      </c>
      <c r="BR128" s="422" t="e">
        <f t="shared" si="10"/>
        <v>#DIV/0!</v>
      </c>
      <c r="BT128" s="3" t="e">
        <f t="shared" si="11"/>
        <v>#DIV/0!</v>
      </c>
    </row>
    <row r="129" spans="1:72" x14ac:dyDescent="0.25">
      <c r="A129" s="109" t="str">
        <f t="shared" si="16"/>
        <v/>
      </c>
      <c r="B129" s="109" t="str">
        <f t="shared" si="17"/>
        <v/>
      </c>
      <c r="C129" s="3" t="str">
        <f t="shared" si="18"/>
        <v/>
      </c>
      <c r="D129" s="4" t="str">
        <f t="shared" si="19"/>
        <v/>
      </c>
      <c r="E129" s="77"/>
      <c r="F129" s="77"/>
      <c r="I129" t="str">
        <f t="shared" si="8"/>
        <v>CPAY</v>
      </c>
      <c r="K129">
        <f t="shared" si="9"/>
        <v>1300650000</v>
      </c>
      <c r="L129">
        <v>1300650000</v>
      </c>
      <c r="S129" t="s">
        <v>805</v>
      </c>
      <c r="T129" t="s">
        <v>806</v>
      </c>
      <c r="BR129" s="422" t="e">
        <f t="shared" si="10"/>
        <v>#DIV/0!</v>
      </c>
      <c r="BT129" s="3" t="e">
        <f t="shared" si="11"/>
        <v>#DIV/0!</v>
      </c>
    </row>
    <row r="130" spans="1:72" x14ac:dyDescent="0.25">
      <c r="A130" s="109" t="str">
        <f t="shared" si="16"/>
        <v/>
      </c>
      <c r="B130" s="109" t="str">
        <f t="shared" si="17"/>
        <v/>
      </c>
      <c r="C130" s="3" t="str">
        <f t="shared" si="18"/>
        <v/>
      </c>
      <c r="D130" s="4" t="str">
        <f t="shared" si="19"/>
        <v/>
      </c>
      <c r="E130" s="77"/>
      <c r="F130" s="77"/>
      <c r="I130" t="str">
        <f t="shared" si="8"/>
        <v>CPAY</v>
      </c>
      <c r="K130">
        <f t="shared" si="9"/>
        <v>754194999</v>
      </c>
      <c r="L130">
        <v>754194999</v>
      </c>
      <c r="S130" t="s">
        <v>807</v>
      </c>
      <c r="T130" t="s">
        <v>808</v>
      </c>
      <c r="BR130" s="422" t="e">
        <f t="shared" si="10"/>
        <v>#DIV/0!</v>
      </c>
      <c r="BT130" s="3" t="e">
        <f t="shared" si="11"/>
        <v>#DIV/0!</v>
      </c>
    </row>
    <row r="131" spans="1:72" x14ac:dyDescent="0.25">
      <c r="A131" s="109" t="str">
        <f t="shared" si="16"/>
        <v/>
      </c>
      <c r="B131" s="109" t="str">
        <f t="shared" si="17"/>
        <v/>
      </c>
      <c r="C131" s="3" t="str">
        <f t="shared" si="18"/>
        <v/>
      </c>
      <c r="D131" s="4" t="str">
        <f t="shared" si="19"/>
        <v/>
      </c>
      <c r="E131" s="77"/>
      <c r="F131" s="77"/>
      <c r="I131" t="str">
        <f t="shared" ref="I131:I150" si="20">IF(L131&lt;0,"CRCV","CPAY")</f>
        <v>CPAY</v>
      </c>
      <c r="K131">
        <f t="shared" ref="K131:K150" si="21">+ABS(L131)</f>
        <v>983919901</v>
      </c>
      <c r="L131">
        <v>983919901</v>
      </c>
      <c r="S131" t="s">
        <v>807</v>
      </c>
      <c r="T131" t="s">
        <v>808</v>
      </c>
      <c r="BR131" s="422" t="e">
        <f t="shared" ref="BR131:BR150" si="22">+E131/$BS$1</f>
        <v>#DIV/0!</v>
      </c>
      <c r="BT131" s="3" t="e">
        <f t="shared" ref="BT131:BT150" si="23">+BR131*$BT$1</f>
        <v>#DIV/0!</v>
      </c>
    </row>
    <row r="132" spans="1:72" x14ac:dyDescent="0.25">
      <c r="A132" s="109" t="str">
        <f t="shared" si="16"/>
        <v/>
      </c>
      <c r="B132" s="109" t="str">
        <f t="shared" si="17"/>
        <v/>
      </c>
      <c r="C132" s="3" t="str">
        <f t="shared" si="18"/>
        <v/>
      </c>
      <c r="D132" s="4" t="str">
        <f t="shared" si="19"/>
        <v/>
      </c>
      <c r="E132" s="77"/>
      <c r="F132" s="77"/>
      <c r="I132" t="str">
        <f t="shared" si="20"/>
        <v>CPAY</v>
      </c>
      <c r="K132">
        <f t="shared" si="21"/>
        <v>1987400000</v>
      </c>
      <c r="L132">
        <v>1987400000</v>
      </c>
      <c r="S132" t="s">
        <v>807</v>
      </c>
      <c r="T132" t="s">
        <v>808</v>
      </c>
      <c r="BR132" s="422" t="e">
        <f t="shared" si="22"/>
        <v>#DIV/0!</v>
      </c>
      <c r="BT132" s="3" t="e">
        <f t="shared" si="23"/>
        <v>#DIV/0!</v>
      </c>
    </row>
    <row r="133" spans="1:72" x14ac:dyDescent="0.25">
      <c r="A133" s="109" t="str">
        <f t="shared" si="16"/>
        <v/>
      </c>
      <c r="B133" s="109" t="str">
        <f t="shared" si="17"/>
        <v/>
      </c>
      <c r="C133" s="3" t="str">
        <f t="shared" si="18"/>
        <v/>
      </c>
      <c r="D133" s="4" t="str">
        <f t="shared" si="19"/>
        <v/>
      </c>
      <c r="E133" s="77"/>
      <c r="F133" s="77"/>
      <c r="I133" t="str">
        <f t="shared" si="20"/>
        <v>CPAY</v>
      </c>
      <c r="K133">
        <f t="shared" si="21"/>
        <v>850799999</v>
      </c>
      <c r="L133">
        <v>850799999</v>
      </c>
      <c r="S133" t="s">
        <v>809</v>
      </c>
      <c r="T133" t="s">
        <v>810</v>
      </c>
      <c r="BR133" s="422" t="e">
        <f t="shared" si="22"/>
        <v>#DIV/0!</v>
      </c>
      <c r="BT133" s="3" t="e">
        <f t="shared" si="23"/>
        <v>#DIV/0!</v>
      </c>
    </row>
    <row r="134" spans="1:72" x14ac:dyDescent="0.25">
      <c r="A134" s="109" t="str">
        <f t="shared" si="16"/>
        <v/>
      </c>
      <c r="B134" s="109" t="str">
        <f t="shared" si="17"/>
        <v/>
      </c>
      <c r="C134" s="3" t="str">
        <f t="shared" si="18"/>
        <v/>
      </c>
      <c r="D134" s="4" t="str">
        <f t="shared" si="19"/>
        <v/>
      </c>
      <c r="E134" s="77"/>
      <c r="F134" s="77"/>
      <c r="I134" t="str">
        <f t="shared" si="20"/>
        <v>CPAY</v>
      </c>
      <c r="K134">
        <f t="shared" si="21"/>
        <v>849360000</v>
      </c>
      <c r="L134">
        <v>849360000</v>
      </c>
      <c r="S134" t="s">
        <v>809</v>
      </c>
      <c r="T134" t="s">
        <v>810</v>
      </c>
      <c r="BR134" s="422" t="e">
        <f t="shared" si="22"/>
        <v>#DIV/0!</v>
      </c>
      <c r="BT134" s="3" t="e">
        <f t="shared" si="23"/>
        <v>#DIV/0!</v>
      </c>
    </row>
    <row r="135" spans="1:72" x14ac:dyDescent="0.25">
      <c r="A135" s="109" t="str">
        <f t="shared" si="16"/>
        <v/>
      </c>
      <c r="B135" s="109" t="str">
        <f t="shared" si="17"/>
        <v/>
      </c>
      <c r="C135" s="3" t="str">
        <f t="shared" si="18"/>
        <v/>
      </c>
      <c r="D135" s="4" t="str">
        <f t="shared" si="19"/>
        <v/>
      </c>
      <c r="E135" s="77"/>
      <c r="F135" s="77"/>
      <c r="I135" t="str">
        <f t="shared" si="20"/>
        <v>CPAY</v>
      </c>
      <c r="K135">
        <f t="shared" si="21"/>
        <v>849000001</v>
      </c>
      <c r="L135">
        <v>849000001</v>
      </c>
      <c r="S135" t="s">
        <v>809</v>
      </c>
      <c r="T135" t="s">
        <v>810</v>
      </c>
      <c r="BR135" s="422" t="e">
        <f t="shared" si="22"/>
        <v>#DIV/0!</v>
      </c>
      <c r="BT135" s="3" t="e">
        <f t="shared" si="23"/>
        <v>#DIV/0!</v>
      </c>
    </row>
    <row r="136" spans="1:72" x14ac:dyDescent="0.25">
      <c r="A136" s="109" t="str">
        <f t="shared" si="16"/>
        <v/>
      </c>
      <c r="B136" s="109" t="str">
        <f t="shared" si="17"/>
        <v/>
      </c>
      <c r="C136" s="3" t="str">
        <f t="shared" si="18"/>
        <v/>
      </c>
      <c r="D136" s="4" t="str">
        <f t="shared" si="19"/>
        <v/>
      </c>
      <c r="E136" s="77"/>
      <c r="F136" s="77"/>
      <c r="I136" t="str">
        <f t="shared" si="20"/>
        <v>CPAY</v>
      </c>
      <c r="K136">
        <f t="shared" si="21"/>
        <v>2850000000</v>
      </c>
      <c r="L136">
        <v>2850000000</v>
      </c>
      <c r="S136" t="s">
        <v>811</v>
      </c>
      <c r="T136" t="s">
        <v>751</v>
      </c>
      <c r="BR136" s="422" t="e">
        <f t="shared" si="22"/>
        <v>#DIV/0!</v>
      </c>
      <c r="BT136" s="3" t="e">
        <f t="shared" si="23"/>
        <v>#DIV/0!</v>
      </c>
    </row>
    <row r="137" spans="1:72" x14ac:dyDescent="0.25">
      <c r="A137" s="109" t="str">
        <f t="shared" si="16"/>
        <v/>
      </c>
      <c r="B137" s="109" t="str">
        <f t="shared" si="17"/>
        <v/>
      </c>
      <c r="C137" s="3" t="str">
        <f t="shared" si="18"/>
        <v/>
      </c>
      <c r="D137" s="4" t="str">
        <f t="shared" si="19"/>
        <v/>
      </c>
      <c r="E137" s="77"/>
      <c r="F137" s="77"/>
      <c r="I137" t="str">
        <f t="shared" si="20"/>
        <v>CPAY</v>
      </c>
      <c r="J137" s="128"/>
      <c r="K137">
        <f t="shared" si="21"/>
        <v>693750001</v>
      </c>
      <c r="L137">
        <v>693750001</v>
      </c>
      <c r="S137" t="s">
        <v>812</v>
      </c>
      <c r="T137" t="s">
        <v>813</v>
      </c>
      <c r="BR137" s="422" t="e">
        <f t="shared" si="22"/>
        <v>#DIV/0!</v>
      </c>
      <c r="BT137" s="3" t="e">
        <f t="shared" si="23"/>
        <v>#DIV/0!</v>
      </c>
    </row>
    <row r="138" spans="1:72" x14ac:dyDescent="0.25">
      <c r="A138" s="109" t="str">
        <f t="shared" si="16"/>
        <v/>
      </c>
      <c r="B138" s="109" t="str">
        <f t="shared" si="17"/>
        <v/>
      </c>
      <c r="C138" s="3" t="str">
        <f t="shared" si="18"/>
        <v/>
      </c>
      <c r="D138" s="4" t="str">
        <f t="shared" si="19"/>
        <v/>
      </c>
      <c r="E138" s="77"/>
      <c r="F138" s="77"/>
      <c r="I138" t="str">
        <f t="shared" si="20"/>
        <v>CPAY</v>
      </c>
      <c r="J138" s="128"/>
      <c r="K138">
        <f t="shared" si="21"/>
        <v>689324999</v>
      </c>
      <c r="L138">
        <v>689324999</v>
      </c>
      <c r="S138" t="s">
        <v>812</v>
      </c>
      <c r="T138" t="s">
        <v>813</v>
      </c>
      <c r="BR138" s="422" t="e">
        <f t="shared" si="22"/>
        <v>#DIV/0!</v>
      </c>
      <c r="BT138" s="3" t="e">
        <f t="shared" si="23"/>
        <v>#DIV/0!</v>
      </c>
    </row>
    <row r="139" spans="1:72" x14ac:dyDescent="0.25">
      <c r="A139" s="109" t="str">
        <f t="shared" si="16"/>
        <v/>
      </c>
      <c r="B139" s="109" t="str">
        <f t="shared" si="17"/>
        <v/>
      </c>
      <c r="C139" s="3" t="str">
        <f t="shared" si="18"/>
        <v/>
      </c>
      <c r="D139" s="4" t="str">
        <f t="shared" si="19"/>
        <v/>
      </c>
      <c r="E139" s="77"/>
      <c r="F139" s="77"/>
      <c r="I139" t="str">
        <f t="shared" si="20"/>
        <v>CPAY</v>
      </c>
      <c r="J139" s="128"/>
      <c r="K139">
        <f t="shared" si="21"/>
        <v>1240852500</v>
      </c>
      <c r="L139">
        <v>1240852500</v>
      </c>
      <c r="S139" t="s">
        <v>814</v>
      </c>
      <c r="T139" t="s">
        <v>815</v>
      </c>
      <c r="BR139" s="422" t="e">
        <f t="shared" si="22"/>
        <v>#DIV/0!</v>
      </c>
      <c r="BT139" s="3" t="e">
        <f t="shared" si="23"/>
        <v>#DIV/0!</v>
      </c>
    </row>
    <row r="140" spans="1:72" x14ac:dyDescent="0.25">
      <c r="A140" s="109" t="str">
        <f t="shared" si="16"/>
        <v/>
      </c>
      <c r="B140" s="109" t="str">
        <f t="shared" si="17"/>
        <v/>
      </c>
      <c r="C140" s="3" t="str">
        <f t="shared" si="18"/>
        <v/>
      </c>
      <c r="D140" s="4" t="str">
        <f t="shared" si="19"/>
        <v/>
      </c>
      <c r="E140" s="77"/>
      <c r="F140" s="77"/>
      <c r="I140" t="str">
        <f t="shared" si="20"/>
        <v>CPAY</v>
      </c>
      <c r="K140">
        <f t="shared" si="21"/>
        <v>1590000000</v>
      </c>
      <c r="L140">
        <v>1590000000</v>
      </c>
      <c r="S140" t="s">
        <v>816</v>
      </c>
      <c r="T140" t="s">
        <v>817</v>
      </c>
      <c r="BR140" s="422" t="e">
        <f t="shared" si="22"/>
        <v>#DIV/0!</v>
      </c>
      <c r="BT140" s="3" t="e">
        <f t="shared" si="23"/>
        <v>#DIV/0!</v>
      </c>
    </row>
    <row r="141" spans="1:72" x14ac:dyDescent="0.25">
      <c r="A141" s="109" t="str">
        <f t="shared" si="16"/>
        <v/>
      </c>
      <c r="B141" s="109" t="str">
        <f t="shared" si="17"/>
        <v/>
      </c>
      <c r="C141" s="3" t="str">
        <f t="shared" si="18"/>
        <v/>
      </c>
      <c r="D141" s="4" t="str">
        <f t="shared" si="19"/>
        <v/>
      </c>
      <c r="E141" s="77"/>
      <c r="F141" s="77"/>
      <c r="I141" t="str">
        <f t="shared" si="20"/>
        <v>CPAY</v>
      </c>
      <c r="K141">
        <f t="shared" si="21"/>
        <v>3500000000</v>
      </c>
      <c r="L141">
        <v>3500000000</v>
      </c>
      <c r="S141" t="s">
        <v>816</v>
      </c>
      <c r="T141" t="s">
        <v>817</v>
      </c>
      <c r="BR141" s="422" t="e">
        <f t="shared" si="22"/>
        <v>#DIV/0!</v>
      </c>
      <c r="BT141" s="3" t="e">
        <f t="shared" si="23"/>
        <v>#DIV/0!</v>
      </c>
    </row>
    <row r="142" spans="1:72" x14ac:dyDescent="0.25">
      <c r="A142" s="109" t="str">
        <f t="shared" si="16"/>
        <v/>
      </c>
      <c r="B142" s="109" t="str">
        <f t="shared" si="17"/>
        <v/>
      </c>
      <c r="C142" s="3" t="str">
        <f t="shared" si="18"/>
        <v/>
      </c>
      <c r="D142" s="4" t="str">
        <f t="shared" si="19"/>
        <v/>
      </c>
      <c r="E142" s="77"/>
      <c r="F142" s="77"/>
      <c r="I142" t="str">
        <f t="shared" si="20"/>
        <v>CPAY</v>
      </c>
      <c r="K142">
        <f t="shared" si="21"/>
        <v>1810380000</v>
      </c>
      <c r="L142">
        <v>1810380000</v>
      </c>
      <c r="S142" t="s">
        <v>818</v>
      </c>
      <c r="T142" t="s">
        <v>819</v>
      </c>
      <c r="BR142" s="422" t="e">
        <f t="shared" si="22"/>
        <v>#DIV/0!</v>
      </c>
      <c r="BT142" s="3" t="e">
        <f t="shared" si="23"/>
        <v>#DIV/0!</v>
      </c>
    </row>
    <row r="143" spans="1:72" x14ac:dyDescent="0.25">
      <c r="A143" s="109" t="str">
        <f t="shared" si="16"/>
        <v/>
      </c>
      <c r="B143" s="109" t="str">
        <f t="shared" si="17"/>
        <v/>
      </c>
      <c r="C143" s="3" t="str">
        <f t="shared" si="18"/>
        <v/>
      </c>
      <c r="D143" s="4" t="str">
        <f t="shared" si="19"/>
        <v/>
      </c>
      <c r="E143" s="77"/>
      <c r="F143" s="77"/>
      <c r="I143" t="str">
        <f t="shared" si="20"/>
        <v>CPAY</v>
      </c>
      <c r="K143">
        <f t="shared" si="21"/>
        <v>602730001</v>
      </c>
      <c r="L143">
        <v>602730001</v>
      </c>
      <c r="S143" t="s">
        <v>820</v>
      </c>
      <c r="T143" t="s">
        <v>821</v>
      </c>
      <c r="BR143" s="422" t="e">
        <f t="shared" si="22"/>
        <v>#DIV/0!</v>
      </c>
      <c r="BT143" s="3" t="e">
        <f t="shared" si="23"/>
        <v>#DIV/0!</v>
      </c>
    </row>
    <row r="144" spans="1:72" x14ac:dyDescent="0.25">
      <c r="A144" s="109" t="str">
        <f t="shared" si="16"/>
        <v/>
      </c>
      <c r="B144" s="109" t="str">
        <f t="shared" si="17"/>
        <v/>
      </c>
      <c r="C144" s="3" t="str">
        <f t="shared" si="18"/>
        <v/>
      </c>
      <c r="D144" s="4" t="str">
        <f t="shared" si="19"/>
        <v/>
      </c>
      <c r="E144" s="77"/>
      <c r="F144" s="77"/>
      <c r="I144" t="str">
        <f t="shared" si="20"/>
        <v>CPAY</v>
      </c>
      <c r="K144">
        <f t="shared" si="21"/>
        <v>417360001</v>
      </c>
      <c r="L144">
        <v>417360001</v>
      </c>
      <c r="S144" t="s">
        <v>820</v>
      </c>
      <c r="T144" t="s">
        <v>821</v>
      </c>
      <c r="BR144" s="422" t="e">
        <f t="shared" si="22"/>
        <v>#DIV/0!</v>
      </c>
      <c r="BT144" s="3" t="e">
        <f t="shared" si="23"/>
        <v>#DIV/0!</v>
      </c>
    </row>
    <row r="145" spans="1:72" x14ac:dyDescent="0.25">
      <c r="A145" s="109" t="str">
        <f t="shared" si="16"/>
        <v/>
      </c>
      <c r="B145" s="109" t="str">
        <f t="shared" si="17"/>
        <v/>
      </c>
      <c r="C145" s="3" t="str">
        <f t="shared" si="18"/>
        <v/>
      </c>
      <c r="D145" s="4" t="str">
        <f t="shared" si="19"/>
        <v/>
      </c>
      <c r="E145" s="77"/>
      <c r="F145" s="77"/>
      <c r="I145" t="str">
        <f t="shared" si="20"/>
        <v>CPAY</v>
      </c>
      <c r="K145">
        <f t="shared" si="21"/>
        <v>808080000</v>
      </c>
      <c r="L145">
        <v>808080000</v>
      </c>
      <c r="S145" t="s">
        <v>820</v>
      </c>
      <c r="T145" t="s">
        <v>821</v>
      </c>
      <c r="BR145" s="422" t="e">
        <f t="shared" si="22"/>
        <v>#DIV/0!</v>
      </c>
      <c r="BT145" s="3" t="e">
        <f t="shared" si="23"/>
        <v>#DIV/0!</v>
      </c>
    </row>
    <row r="146" spans="1:72" x14ac:dyDescent="0.25">
      <c r="A146" s="109" t="str">
        <f t="shared" si="16"/>
        <v/>
      </c>
      <c r="B146" s="109" t="str">
        <f t="shared" si="17"/>
        <v/>
      </c>
      <c r="C146" s="3" t="str">
        <f t="shared" si="18"/>
        <v/>
      </c>
      <c r="D146" s="4" t="str">
        <f t="shared" si="19"/>
        <v/>
      </c>
      <c r="E146" s="77"/>
      <c r="F146" s="77"/>
      <c r="I146" t="str">
        <f t="shared" si="20"/>
        <v>CPAY</v>
      </c>
      <c r="K146">
        <f t="shared" si="21"/>
        <v>254000000</v>
      </c>
      <c r="L146">
        <v>254000000</v>
      </c>
      <c r="S146" t="s">
        <v>822</v>
      </c>
      <c r="T146" t="s">
        <v>823</v>
      </c>
      <c r="BR146" s="422" t="e">
        <f t="shared" si="22"/>
        <v>#DIV/0!</v>
      </c>
      <c r="BT146" s="3" t="e">
        <f t="shared" si="23"/>
        <v>#DIV/0!</v>
      </c>
    </row>
    <row r="147" spans="1:72" x14ac:dyDescent="0.25">
      <c r="A147" s="109" t="str">
        <f t="shared" si="16"/>
        <v/>
      </c>
      <c r="B147" s="109" t="str">
        <f t="shared" si="17"/>
        <v/>
      </c>
      <c r="C147" s="3" t="str">
        <f t="shared" si="18"/>
        <v/>
      </c>
      <c r="D147" s="4" t="str">
        <f t="shared" si="19"/>
        <v/>
      </c>
      <c r="E147" s="77"/>
      <c r="F147" s="77"/>
      <c r="I147" t="str">
        <f t="shared" si="20"/>
        <v>CPAY</v>
      </c>
      <c r="K147">
        <f t="shared" si="21"/>
        <v>195000000</v>
      </c>
      <c r="L147">
        <v>195000000</v>
      </c>
      <c r="S147" t="s">
        <v>822</v>
      </c>
      <c r="T147" t="s">
        <v>823</v>
      </c>
      <c r="BR147" s="422" t="e">
        <f t="shared" si="22"/>
        <v>#DIV/0!</v>
      </c>
      <c r="BT147" s="3" t="e">
        <f t="shared" si="23"/>
        <v>#DIV/0!</v>
      </c>
    </row>
    <row r="148" spans="1:72" x14ac:dyDescent="0.25">
      <c r="A148" s="109" t="str">
        <f t="shared" si="16"/>
        <v/>
      </c>
      <c r="B148" s="109" t="str">
        <f t="shared" si="17"/>
        <v/>
      </c>
      <c r="C148" s="3" t="str">
        <f t="shared" si="18"/>
        <v/>
      </c>
      <c r="D148" s="4" t="str">
        <f t="shared" si="19"/>
        <v/>
      </c>
      <c r="E148" s="77"/>
      <c r="F148" s="77"/>
      <c r="I148" t="str">
        <f t="shared" si="20"/>
        <v>CPAY</v>
      </c>
      <c r="K148">
        <f t="shared" si="21"/>
        <v>254000000</v>
      </c>
      <c r="L148">
        <v>254000000</v>
      </c>
      <c r="S148" t="s">
        <v>822</v>
      </c>
      <c r="T148" t="s">
        <v>823</v>
      </c>
      <c r="BR148" s="422" t="e">
        <f t="shared" si="22"/>
        <v>#DIV/0!</v>
      </c>
      <c r="BT148" s="3" t="e">
        <f t="shared" si="23"/>
        <v>#DIV/0!</v>
      </c>
    </row>
    <row r="149" spans="1:72" x14ac:dyDescent="0.25">
      <c r="A149" s="109" t="str">
        <f t="shared" si="16"/>
        <v/>
      </c>
      <c r="B149" s="109" t="str">
        <f t="shared" si="17"/>
        <v/>
      </c>
      <c r="C149" s="3" t="str">
        <f t="shared" si="18"/>
        <v/>
      </c>
      <c r="D149" s="4" t="str">
        <f t="shared" si="19"/>
        <v/>
      </c>
      <c r="E149" s="77"/>
      <c r="F149" s="77"/>
      <c r="I149" t="str">
        <f t="shared" si="20"/>
        <v>CPAY</v>
      </c>
      <c r="K149">
        <f t="shared" si="21"/>
        <v>1254000000</v>
      </c>
      <c r="L149">
        <v>1254000000</v>
      </c>
      <c r="S149" t="s">
        <v>824</v>
      </c>
      <c r="T149" t="s">
        <v>752</v>
      </c>
      <c r="BR149" s="422" t="e">
        <f t="shared" si="22"/>
        <v>#DIV/0!</v>
      </c>
      <c r="BT149" s="3" t="e">
        <f t="shared" si="23"/>
        <v>#DIV/0!</v>
      </c>
    </row>
    <row r="150" spans="1:72" x14ac:dyDescent="0.25">
      <c r="A150" s="109" t="str">
        <f t="shared" si="16"/>
        <v/>
      </c>
      <c r="B150" s="109" t="str">
        <f t="shared" si="17"/>
        <v/>
      </c>
      <c r="C150" s="3" t="str">
        <f t="shared" si="18"/>
        <v/>
      </c>
      <c r="D150" s="4" t="str">
        <f t="shared" si="19"/>
        <v/>
      </c>
      <c r="E150" s="77"/>
      <c r="F150" s="77"/>
      <c r="I150" t="str">
        <f t="shared" si="20"/>
        <v>CPAY</v>
      </c>
      <c r="K150">
        <f t="shared" si="21"/>
        <v>623700001</v>
      </c>
      <c r="L150">
        <v>623700001</v>
      </c>
      <c r="S150" t="s">
        <v>824</v>
      </c>
      <c r="T150" t="s">
        <v>752</v>
      </c>
      <c r="BR150" s="422" t="e">
        <f t="shared" si="22"/>
        <v>#DIV/0!</v>
      </c>
      <c r="BT150" s="3" t="e">
        <f t="shared" si="23"/>
        <v>#DIV/0!</v>
      </c>
    </row>
    <row r="151" spans="1:72" x14ac:dyDescent="0.25">
      <c r="A151" s="109" t="str">
        <f t="shared" si="16"/>
        <v/>
      </c>
      <c r="B151" s="109" t="str">
        <f t="shared" si="17"/>
        <v/>
      </c>
      <c r="C151" s="3" t="str">
        <f t="shared" si="18"/>
        <v/>
      </c>
      <c r="D151" s="4" t="str">
        <f t="shared" si="19"/>
        <v/>
      </c>
      <c r="E151" s="77"/>
      <c r="F151" s="77"/>
    </row>
    <row r="152" spans="1:72" x14ac:dyDescent="0.25">
      <c r="A152" s="109" t="str">
        <f t="shared" si="16"/>
        <v/>
      </c>
      <c r="B152" s="109" t="str">
        <f t="shared" si="17"/>
        <v/>
      </c>
      <c r="C152" s="3" t="str">
        <f t="shared" si="18"/>
        <v/>
      </c>
      <c r="D152" s="4" t="str">
        <f t="shared" si="19"/>
        <v/>
      </c>
      <c r="E152" s="77"/>
      <c r="F152" s="77"/>
    </row>
    <row r="153" spans="1:72" x14ac:dyDescent="0.25">
      <c r="A153" s="109" t="str">
        <f t="shared" si="16"/>
        <v/>
      </c>
      <c r="B153" s="109" t="str">
        <f t="shared" si="17"/>
        <v/>
      </c>
      <c r="C153" s="3" t="str">
        <f t="shared" si="18"/>
        <v/>
      </c>
      <c r="D153" s="4" t="str">
        <f t="shared" si="19"/>
        <v/>
      </c>
      <c r="E153" s="77"/>
      <c r="F153" s="77"/>
    </row>
    <row r="154" spans="1:72" x14ac:dyDescent="0.25">
      <c r="A154" s="109" t="str">
        <f t="shared" si="16"/>
        <v/>
      </c>
      <c r="B154" s="109" t="str">
        <f t="shared" si="17"/>
        <v/>
      </c>
      <c r="C154" s="3" t="str">
        <f t="shared" si="18"/>
        <v/>
      </c>
      <c r="D154" s="4" t="str">
        <f t="shared" si="19"/>
        <v/>
      </c>
      <c r="E154" s="77"/>
      <c r="F154" s="77"/>
    </row>
    <row r="155" spans="1:72" x14ac:dyDescent="0.25">
      <c r="A155" s="109" t="str">
        <f t="shared" si="16"/>
        <v/>
      </c>
      <c r="B155" s="109" t="str">
        <f t="shared" si="17"/>
        <v/>
      </c>
      <c r="C155" s="3" t="str">
        <f t="shared" si="18"/>
        <v/>
      </c>
      <c r="D155" s="4" t="str">
        <f t="shared" si="19"/>
        <v/>
      </c>
      <c r="E155" s="77"/>
      <c r="F155" s="77"/>
    </row>
    <row r="156" spans="1:72" x14ac:dyDescent="0.25">
      <c r="A156" s="109" t="str">
        <f t="shared" si="16"/>
        <v/>
      </c>
      <c r="B156" s="109" t="str">
        <f t="shared" si="17"/>
        <v/>
      </c>
      <c r="C156" s="3" t="str">
        <f t="shared" si="18"/>
        <v/>
      </c>
      <c r="D156" s="4" t="str">
        <f t="shared" si="19"/>
        <v/>
      </c>
      <c r="E156" s="77"/>
      <c r="F156" s="77"/>
    </row>
  </sheetData>
  <conditionalFormatting sqref="E2:F156">
    <cfRule type="cellIs" dxfId="15" priority="1" operator="lessThan">
      <formula>0</formula>
    </cfRule>
    <cfRule type="cellIs" dxfId="14" priority="2" operator="greaterThanOrEqual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AC472-A34F-4A48-AD55-757449804659}">
  <dimension ref="B1:P149"/>
  <sheetViews>
    <sheetView workbookViewId="0">
      <selection activeCell="P1" sqref="P1:P18"/>
    </sheetView>
  </sheetViews>
  <sheetFormatPr defaultColWidth="9.140625" defaultRowHeight="15" customHeight="1" x14ac:dyDescent="0.25"/>
  <cols>
    <col min="1" max="1" width="4.5703125" customWidth="1"/>
    <col min="2" max="2" width="48.28515625" style="237" bestFit="1" customWidth="1"/>
    <col min="3" max="3" width="16.140625" bestFit="1" customWidth="1"/>
    <col min="4" max="4" width="4.28515625" bestFit="1" customWidth="1"/>
    <col min="5" max="5" width="16.140625" bestFit="1" customWidth="1"/>
    <col min="6" max="6" width="10.42578125" style="109" bestFit="1" customWidth="1"/>
    <col min="7" max="7" width="9.85546875" style="109" bestFit="1" customWidth="1"/>
    <col min="8" max="8" width="14" style="109" customWidth="1"/>
    <col min="9" max="9" width="9.85546875" style="419" bestFit="1" customWidth="1"/>
    <col min="10" max="10" width="7.5703125" bestFit="1" customWidth="1"/>
    <col min="11" max="11" width="6.5703125" bestFit="1" customWidth="1"/>
    <col min="12" max="12" width="12.7109375" bestFit="1" customWidth="1"/>
    <col min="13" max="13" width="10.42578125" bestFit="1" customWidth="1"/>
    <col min="14" max="14" width="11" bestFit="1" customWidth="1"/>
    <col min="16" max="16" width="9.7109375" bestFit="1" customWidth="1"/>
  </cols>
  <sheetData>
    <row r="1" spans="2:16" ht="15" customHeight="1" x14ac:dyDescent="0.25">
      <c r="B1" s="421" t="s">
        <v>638</v>
      </c>
      <c r="C1" s="410"/>
      <c r="D1" s="409"/>
      <c r="E1" s="410">
        <v>1687500000</v>
      </c>
      <c r="F1" s="418">
        <f>DATEVALUE(MID($B1,9,10))</f>
        <v>43690</v>
      </c>
      <c r="G1" s="418">
        <f>DATEVALUE(MID($B1,20,10))</f>
        <v>45511</v>
      </c>
      <c r="H1" s="417">
        <f>+E1*-1</f>
        <v>-1687500000</v>
      </c>
      <c r="I1" s="420">
        <f>IFERROR(VALUE(MID($B1,31,8)),C1)/100</f>
        <v>6.905E-2</v>
      </c>
      <c r="J1" s="409" cm="1">
        <f t="array" ref="J1:J149">+I1:I149*100</f>
        <v>6.9050000000000002</v>
      </c>
      <c r="K1" s="409" t="str">
        <f>+IF(SIGN(E1)&gt;0,"CRCV","CPAY")</f>
        <v>CRCV</v>
      </c>
      <c r="L1" s="417" t="str">
        <f>+TEXT(F1,"mm/dd/yyy")</f>
        <v>08/13/2019</v>
      </c>
      <c r="M1" s="417" t="str">
        <f>+TEXT(G1,"mm/dd/yyy")</f>
        <v>08/07/2024</v>
      </c>
      <c r="N1">
        <f>+ABS(H1)</f>
        <v>1687500000</v>
      </c>
      <c r="P1" s="109">
        <f>+F1+1</f>
        <v>43691</v>
      </c>
    </row>
    <row r="2" spans="2:16" ht="15" customHeight="1" x14ac:dyDescent="0.25">
      <c r="B2" s="421" t="s">
        <v>639</v>
      </c>
      <c r="C2" s="410"/>
      <c r="D2" s="409"/>
      <c r="E2" s="410">
        <v>1687500000</v>
      </c>
      <c r="F2" s="418">
        <f t="shared" ref="F2:F63" si="0">DATEVALUE(MID($B2,9,10))</f>
        <v>43690</v>
      </c>
      <c r="G2" s="418">
        <f t="shared" ref="G2:G63" si="1">DATEVALUE(MID($B2,20,10))</f>
        <v>45511</v>
      </c>
      <c r="H2" s="417">
        <f t="shared" ref="H2:H63" si="2">+E2*-1</f>
        <v>-1687500000</v>
      </c>
      <c r="I2" s="420">
        <f t="shared" ref="I2:I63" si="3">IFERROR(VALUE(MID($B2,31,8)),C2)/100</f>
        <v>6.9124999999999992E-2</v>
      </c>
      <c r="J2" s="409">
        <v>6.9124999999999996</v>
      </c>
      <c r="K2" s="409" t="str">
        <f t="shared" ref="K2:K65" si="4">+IF(SIGN(E2)&gt;0,"CRCV","CPAY")</f>
        <v>CRCV</v>
      </c>
      <c r="L2" s="417" t="str">
        <f t="shared" ref="L2:L63" si="5">+TEXT(F2,"mm/dd/yyy")</f>
        <v>08/13/2019</v>
      </c>
      <c r="M2" s="417" t="str">
        <f t="shared" ref="M2:M63" si="6">+TEXT(G2,"mm/dd/yyy")</f>
        <v>08/07/2024</v>
      </c>
      <c r="N2">
        <f t="shared" ref="N2:N63" si="7">+ABS(H2)</f>
        <v>1687500000</v>
      </c>
      <c r="P2" s="109">
        <f t="shared" ref="P2:P18" si="8">+F2+1</f>
        <v>43691</v>
      </c>
    </row>
    <row r="3" spans="2:16" ht="15" customHeight="1" x14ac:dyDescent="0.25">
      <c r="B3" s="421" t="s">
        <v>640</v>
      </c>
      <c r="C3" s="410"/>
      <c r="D3" s="409"/>
      <c r="E3" s="410">
        <v>870000000</v>
      </c>
      <c r="F3" s="418">
        <f t="shared" si="0"/>
        <v>43691</v>
      </c>
      <c r="G3" s="418">
        <f t="shared" si="1"/>
        <v>45512</v>
      </c>
      <c r="H3" s="417">
        <f t="shared" si="2"/>
        <v>-870000000</v>
      </c>
      <c r="I3" s="420">
        <f t="shared" si="3"/>
        <v>6.9150000000000003E-2</v>
      </c>
      <c r="J3" s="409">
        <v>6.915</v>
      </c>
      <c r="K3" s="409" t="str">
        <f t="shared" si="4"/>
        <v>CRCV</v>
      </c>
      <c r="L3" s="417" t="str">
        <f t="shared" si="5"/>
        <v>08/14/2019</v>
      </c>
      <c r="M3" s="417" t="str">
        <f t="shared" si="6"/>
        <v>08/08/2024</v>
      </c>
      <c r="N3">
        <f t="shared" si="7"/>
        <v>870000000</v>
      </c>
      <c r="P3" s="109">
        <f t="shared" si="8"/>
        <v>43692</v>
      </c>
    </row>
    <row r="4" spans="2:16" ht="15" customHeight="1" x14ac:dyDescent="0.25">
      <c r="B4" s="421" t="s">
        <v>641</v>
      </c>
      <c r="C4" s="410"/>
      <c r="D4" s="409"/>
      <c r="E4" s="410">
        <v>1120000000</v>
      </c>
      <c r="F4" s="418">
        <f t="shared" si="0"/>
        <v>43692</v>
      </c>
      <c r="G4" s="418">
        <f t="shared" si="1"/>
        <v>45513</v>
      </c>
      <c r="H4" s="417">
        <f t="shared" si="2"/>
        <v>-1120000000</v>
      </c>
      <c r="I4" s="420">
        <f t="shared" si="3"/>
        <v>6.7900000000000002E-2</v>
      </c>
      <c r="J4" s="409">
        <v>6.79</v>
      </c>
      <c r="K4" s="409" t="str">
        <f t="shared" si="4"/>
        <v>CRCV</v>
      </c>
      <c r="L4" s="417" t="str">
        <f t="shared" si="5"/>
        <v>08/15/2019</v>
      </c>
      <c r="M4" s="417" t="str">
        <f t="shared" si="6"/>
        <v>08/09/2024</v>
      </c>
      <c r="N4">
        <f t="shared" si="7"/>
        <v>1120000000</v>
      </c>
      <c r="P4" s="109">
        <f t="shared" si="8"/>
        <v>43693</v>
      </c>
    </row>
    <row r="5" spans="2:16" ht="15" customHeight="1" x14ac:dyDescent="0.25">
      <c r="B5" s="421" t="s">
        <v>642</v>
      </c>
      <c r="C5" s="410"/>
      <c r="D5" s="409"/>
      <c r="E5" s="410">
        <v>69920000</v>
      </c>
      <c r="F5" s="418">
        <f t="shared" si="0"/>
        <v>43693</v>
      </c>
      <c r="G5" s="418">
        <f t="shared" si="1"/>
        <v>45516</v>
      </c>
      <c r="H5" s="417">
        <f t="shared" si="2"/>
        <v>-69920000</v>
      </c>
      <c r="I5" s="420">
        <f t="shared" si="3"/>
        <v>6.7000000000000004E-2</v>
      </c>
      <c r="J5" s="409">
        <v>6.7</v>
      </c>
      <c r="K5" s="409" t="str">
        <f t="shared" si="4"/>
        <v>CRCV</v>
      </c>
      <c r="L5" s="417" t="str">
        <f t="shared" si="5"/>
        <v>08/16/2019</v>
      </c>
      <c r="M5" s="417" t="str">
        <f t="shared" si="6"/>
        <v>08/12/2024</v>
      </c>
      <c r="N5">
        <f t="shared" si="7"/>
        <v>69920000</v>
      </c>
      <c r="P5" s="109">
        <f t="shared" si="8"/>
        <v>43694</v>
      </c>
    </row>
    <row r="6" spans="2:16" ht="15" customHeight="1" x14ac:dyDescent="0.25">
      <c r="B6" s="421" t="s">
        <v>643</v>
      </c>
      <c r="C6" s="410"/>
      <c r="D6" s="409"/>
      <c r="E6" s="410">
        <v>1869000000</v>
      </c>
      <c r="F6" s="418">
        <f t="shared" si="0"/>
        <v>43731</v>
      </c>
      <c r="G6" s="418">
        <f t="shared" si="1"/>
        <v>45552</v>
      </c>
      <c r="H6" s="417">
        <f t="shared" si="2"/>
        <v>-1869000000</v>
      </c>
      <c r="I6" s="420">
        <f t="shared" si="3"/>
        <v>6.4850000000000005E-2</v>
      </c>
      <c r="J6" s="409">
        <v>6.4850000000000003</v>
      </c>
      <c r="K6" s="409" t="str">
        <f t="shared" si="4"/>
        <v>CRCV</v>
      </c>
      <c r="L6" s="417" t="str">
        <f t="shared" si="5"/>
        <v>09/23/2019</v>
      </c>
      <c r="M6" s="417" t="str">
        <f t="shared" si="6"/>
        <v>09/17/2024</v>
      </c>
      <c r="N6">
        <f t="shared" si="7"/>
        <v>1869000000</v>
      </c>
      <c r="P6" s="109">
        <f t="shared" si="8"/>
        <v>43732</v>
      </c>
    </row>
    <row r="7" spans="2:16" ht="15" customHeight="1" x14ac:dyDescent="0.25">
      <c r="B7" s="421" t="s">
        <v>644</v>
      </c>
      <c r="C7" s="410"/>
      <c r="D7" s="409"/>
      <c r="E7" s="410">
        <v>1100000000</v>
      </c>
      <c r="F7" s="418">
        <f t="shared" si="0"/>
        <v>43894</v>
      </c>
      <c r="G7" s="418">
        <f t="shared" si="1"/>
        <v>45715</v>
      </c>
      <c r="H7" s="417">
        <f t="shared" si="2"/>
        <v>-1100000000</v>
      </c>
      <c r="I7" s="420">
        <f t="shared" si="3"/>
        <v>5.96E-2</v>
      </c>
      <c r="J7" s="409">
        <v>5.96</v>
      </c>
      <c r="K7" s="409" t="str">
        <f t="shared" si="4"/>
        <v>CRCV</v>
      </c>
      <c r="L7" s="417" t="str">
        <f t="shared" si="5"/>
        <v>03/04/2020</v>
      </c>
      <c r="M7" s="417" t="str">
        <f t="shared" si="6"/>
        <v>02/27/2025</v>
      </c>
      <c r="N7">
        <f t="shared" si="7"/>
        <v>1100000000</v>
      </c>
      <c r="P7" s="109">
        <f t="shared" si="8"/>
        <v>43895</v>
      </c>
    </row>
    <row r="8" spans="2:16" ht="15" customHeight="1" x14ac:dyDescent="0.25">
      <c r="B8" s="421" t="s">
        <v>645</v>
      </c>
      <c r="C8" s="410"/>
      <c r="D8" s="409"/>
      <c r="E8" s="410">
        <v>-1275000000</v>
      </c>
      <c r="F8" s="418">
        <f t="shared" si="0"/>
        <v>43903</v>
      </c>
      <c r="G8" s="418">
        <f t="shared" si="1"/>
        <v>45727</v>
      </c>
      <c r="H8" s="417">
        <f t="shared" si="2"/>
        <v>1275000000</v>
      </c>
      <c r="I8" s="420">
        <f t="shared" si="3"/>
        <v>7.3899999999999993E-2</v>
      </c>
      <c r="J8" s="409">
        <v>7.39</v>
      </c>
      <c r="K8" s="409" t="str">
        <f t="shared" si="4"/>
        <v>CPAY</v>
      </c>
      <c r="L8" s="417" t="str">
        <f t="shared" si="5"/>
        <v>03/13/2020</v>
      </c>
      <c r="M8" s="417" t="str">
        <f t="shared" si="6"/>
        <v>03/11/2025</v>
      </c>
      <c r="N8">
        <f t="shared" si="7"/>
        <v>1275000000</v>
      </c>
      <c r="P8" s="109">
        <f t="shared" si="8"/>
        <v>43904</v>
      </c>
    </row>
    <row r="9" spans="2:16" ht="15" customHeight="1" x14ac:dyDescent="0.25">
      <c r="B9" s="421" t="s">
        <v>646</v>
      </c>
      <c r="C9" s="410"/>
      <c r="D9" s="409"/>
      <c r="E9" s="410">
        <v>-1350000000</v>
      </c>
      <c r="F9" s="418">
        <f t="shared" si="0"/>
        <v>43907</v>
      </c>
      <c r="G9" s="418">
        <f t="shared" si="1"/>
        <v>45728</v>
      </c>
      <c r="H9" s="417">
        <f t="shared" si="2"/>
        <v>1350000000</v>
      </c>
      <c r="I9" s="420">
        <f t="shared" si="3"/>
        <v>7.3410000000000003E-2</v>
      </c>
      <c r="J9" s="409">
        <v>7.3410000000000002</v>
      </c>
      <c r="K9" s="409" t="str">
        <f t="shared" si="4"/>
        <v>CPAY</v>
      </c>
      <c r="L9" s="417" t="str">
        <f t="shared" si="5"/>
        <v>03/17/2020</v>
      </c>
      <c r="M9" s="417" t="str">
        <f t="shared" si="6"/>
        <v>03/12/2025</v>
      </c>
      <c r="N9">
        <f t="shared" si="7"/>
        <v>1350000000</v>
      </c>
      <c r="P9" s="109">
        <f t="shared" si="8"/>
        <v>43908</v>
      </c>
    </row>
    <row r="10" spans="2:16" ht="15" customHeight="1" x14ac:dyDescent="0.25">
      <c r="B10" s="421" t="s">
        <v>647</v>
      </c>
      <c r="C10" s="410"/>
      <c r="D10" s="409"/>
      <c r="E10" s="410">
        <v>-1200000000</v>
      </c>
      <c r="F10" s="418">
        <f t="shared" si="0"/>
        <v>43984</v>
      </c>
      <c r="G10" s="418">
        <f t="shared" si="1"/>
        <v>45805</v>
      </c>
      <c r="H10" s="417">
        <f t="shared" si="2"/>
        <v>1200000000</v>
      </c>
      <c r="I10" s="420">
        <f t="shared" si="3"/>
        <v>5.3190000000000001E-2</v>
      </c>
      <c r="J10" s="409">
        <v>5.319</v>
      </c>
      <c r="K10" s="409" t="str">
        <f t="shared" si="4"/>
        <v>CPAY</v>
      </c>
      <c r="L10" s="417" t="str">
        <f t="shared" si="5"/>
        <v>06/02/2020</v>
      </c>
      <c r="M10" s="417" t="str">
        <f t="shared" si="6"/>
        <v>05/28/2025</v>
      </c>
      <c r="N10">
        <f t="shared" si="7"/>
        <v>1200000000</v>
      </c>
      <c r="P10" s="109">
        <f t="shared" si="8"/>
        <v>43985</v>
      </c>
    </row>
    <row r="11" spans="2:16" ht="15" customHeight="1" x14ac:dyDescent="0.25">
      <c r="B11" s="421" t="s">
        <v>648</v>
      </c>
      <c r="C11" s="410"/>
      <c r="D11" s="409"/>
      <c r="E11" s="410">
        <v>-1200000000</v>
      </c>
      <c r="F11" s="418">
        <f t="shared" si="0"/>
        <v>43986</v>
      </c>
      <c r="G11" s="418">
        <f t="shared" si="1"/>
        <v>45807</v>
      </c>
      <c r="H11" s="417">
        <f t="shared" si="2"/>
        <v>1200000000</v>
      </c>
      <c r="I11" s="420">
        <f t="shared" si="3"/>
        <v>5.3099999999999994E-2</v>
      </c>
      <c r="J11" s="409">
        <v>5.31</v>
      </c>
      <c r="K11" s="409" t="str">
        <f t="shared" si="4"/>
        <v>CPAY</v>
      </c>
      <c r="L11" s="417" t="str">
        <f t="shared" si="5"/>
        <v>06/04/2020</v>
      </c>
      <c r="M11" s="417" t="str">
        <f t="shared" si="6"/>
        <v>05/30/2025</v>
      </c>
      <c r="N11">
        <f t="shared" si="7"/>
        <v>1200000000</v>
      </c>
      <c r="P11" s="109">
        <f t="shared" si="8"/>
        <v>43987</v>
      </c>
    </row>
    <row r="12" spans="2:16" ht="15" customHeight="1" x14ac:dyDescent="0.25">
      <c r="B12" s="421" t="s">
        <v>649</v>
      </c>
      <c r="C12" s="410"/>
      <c r="D12" s="409"/>
      <c r="E12" s="410">
        <v>-44000000</v>
      </c>
      <c r="F12" s="418">
        <f t="shared" si="0"/>
        <v>44057</v>
      </c>
      <c r="G12" s="418">
        <f t="shared" si="1"/>
        <v>45880</v>
      </c>
      <c r="H12" s="417">
        <f t="shared" si="2"/>
        <v>44000000</v>
      </c>
      <c r="I12" s="420">
        <f t="shared" si="3"/>
        <v>4.9200000000000001E-2</v>
      </c>
      <c r="J12" s="409">
        <v>4.92</v>
      </c>
      <c r="K12" s="409" t="str">
        <f t="shared" si="4"/>
        <v>CPAY</v>
      </c>
      <c r="L12" s="417" t="str">
        <f t="shared" si="5"/>
        <v>08/14/2020</v>
      </c>
      <c r="M12" s="417" t="str">
        <f t="shared" si="6"/>
        <v>08/11/2025</v>
      </c>
      <c r="N12">
        <f t="shared" si="7"/>
        <v>44000000</v>
      </c>
      <c r="P12" s="109">
        <f t="shared" si="8"/>
        <v>44058</v>
      </c>
    </row>
    <row r="13" spans="2:16" ht="15" customHeight="1" x14ac:dyDescent="0.25">
      <c r="B13" s="421" t="s">
        <v>650</v>
      </c>
      <c r="C13" s="410"/>
      <c r="D13" s="409"/>
      <c r="E13" s="410">
        <v>44000000</v>
      </c>
      <c r="F13" s="418">
        <f t="shared" si="0"/>
        <v>44057</v>
      </c>
      <c r="G13" s="418">
        <f t="shared" si="1"/>
        <v>45880</v>
      </c>
      <c r="H13" s="417">
        <f t="shared" si="2"/>
        <v>-44000000</v>
      </c>
      <c r="I13" s="420">
        <f t="shared" si="3"/>
        <v>4.9215000000000002E-2</v>
      </c>
      <c r="J13">
        <v>4.9215</v>
      </c>
      <c r="K13" s="409" t="str">
        <f t="shared" si="4"/>
        <v>CRCV</v>
      </c>
      <c r="L13" s="417" t="str">
        <f t="shared" si="5"/>
        <v>08/14/2020</v>
      </c>
      <c r="M13" s="417" t="str">
        <f t="shared" si="6"/>
        <v>08/11/2025</v>
      </c>
      <c r="N13">
        <f t="shared" si="7"/>
        <v>44000000</v>
      </c>
      <c r="P13" s="109">
        <f t="shared" si="8"/>
        <v>44058</v>
      </c>
    </row>
    <row r="14" spans="2:16" ht="15" customHeight="1" x14ac:dyDescent="0.25">
      <c r="B14" s="421" t="s">
        <v>651</v>
      </c>
      <c r="C14" s="410"/>
      <c r="D14" s="409"/>
      <c r="E14" s="410">
        <v>940000000</v>
      </c>
      <c r="F14" s="418">
        <f t="shared" si="0"/>
        <v>44089</v>
      </c>
      <c r="G14" s="418">
        <f t="shared" si="1"/>
        <v>45911</v>
      </c>
      <c r="H14" s="417">
        <f t="shared" si="2"/>
        <v>-940000000</v>
      </c>
      <c r="I14" s="420">
        <f t="shared" si="3"/>
        <v>4.8600000000000004E-2</v>
      </c>
      <c r="J14">
        <v>4.8600000000000003</v>
      </c>
      <c r="K14" s="409" t="str">
        <f t="shared" si="4"/>
        <v>CRCV</v>
      </c>
      <c r="L14" s="417" t="str">
        <f t="shared" si="5"/>
        <v>09/15/2020</v>
      </c>
      <c r="M14" s="417" t="str">
        <f t="shared" si="6"/>
        <v>09/11/2025</v>
      </c>
      <c r="N14">
        <f t="shared" si="7"/>
        <v>940000000</v>
      </c>
      <c r="P14" s="109">
        <f t="shared" si="8"/>
        <v>44090</v>
      </c>
    </row>
    <row r="15" spans="2:16" ht="15" customHeight="1" x14ac:dyDescent="0.25">
      <c r="B15" s="421" t="s">
        <v>652</v>
      </c>
      <c r="C15" s="410"/>
      <c r="D15" s="409"/>
      <c r="E15" s="410">
        <v>-460000000</v>
      </c>
      <c r="F15" s="418">
        <f t="shared" si="0"/>
        <v>44468</v>
      </c>
      <c r="G15" s="418">
        <f t="shared" si="1"/>
        <v>46289</v>
      </c>
      <c r="H15" s="417">
        <f t="shared" si="2"/>
        <v>460000000</v>
      </c>
      <c r="I15" s="420">
        <f t="shared" si="3"/>
        <v>7.0900000000000005E-2</v>
      </c>
      <c r="J15">
        <v>7.0900000000000007</v>
      </c>
      <c r="K15" s="409" t="str">
        <f t="shared" si="4"/>
        <v>CPAY</v>
      </c>
      <c r="L15" s="417" t="str">
        <f t="shared" si="5"/>
        <v>09/29/2021</v>
      </c>
      <c r="M15" s="417" t="str">
        <f t="shared" si="6"/>
        <v>09/24/2026</v>
      </c>
      <c r="N15">
        <f t="shared" si="7"/>
        <v>460000000</v>
      </c>
      <c r="P15" s="109">
        <f t="shared" si="8"/>
        <v>44469</v>
      </c>
    </row>
    <row r="16" spans="2:16" ht="15" customHeight="1" x14ac:dyDescent="0.25">
      <c r="B16" s="421" t="s">
        <v>653</v>
      </c>
      <c r="C16" s="410"/>
      <c r="D16" s="409"/>
      <c r="E16" s="410">
        <v>-480000000</v>
      </c>
      <c r="F16" s="418">
        <f t="shared" si="0"/>
        <v>44469</v>
      </c>
      <c r="G16" s="418">
        <f t="shared" si="1"/>
        <v>46290</v>
      </c>
      <c r="H16" s="417">
        <f t="shared" si="2"/>
        <v>480000000</v>
      </c>
      <c r="I16" s="420">
        <f t="shared" si="3"/>
        <v>7.145E-2</v>
      </c>
      <c r="J16">
        <v>7.1449999999999996</v>
      </c>
      <c r="K16" s="409" t="str">
        <f t="shared" si="4"/>
        <v>CPAY</v>
      </c>
      <c r="L16" s="417" t="str">
        <f t="shared" si="5"/>
        <v>09/30/2021</v>
      </c>
      <c r="M16" s="417" t="str">
        <f t="shared" si="6"/>
        <v>09/25/2026</v>
      </c>
      <c r="N16">
        <f t="shared" si="7"/>
        <v>480000000</v>
      </c>
      <c r="P16" s="109">
        <f t="shared" si="8"/>
        <v>44470</v>
      </c>
    </row>
    <row r="17" spans="2:16" ht="15" customHeight="1" x14ac:dyDescent="0.25">
      <c r="B17" s="421" t="s">
        <v>654</v>
      </c>
      <c r="C17" s="410"/>
      <c r="D17" s="409"/>
      <c r="E17" s="410">
        <v>-720000000</v>
      </c>
      <c r="F17" s="418">
        <f t="shared" si="0"/>
        <v>44484</v>
      </c>
      <c r="G17" s="418">
        <f t="shared" si="1"/>
        <v>46307</v>
      </c>
      <c r="H17" s="417">
        <f t="shared" si="2"/>
        <v>720000000</v>
      </c>
      <c r="I17" s="420">
        <f t="shared" si="3"/>
        <v>7.2900000000000006E-2</v>
      </c>
      <c r="J17">
        <v>7.2900000000000009</v>
      </c>
      <c r="K17" s="409" t="str">
        <f t="shared" si="4"/>
        <v>CPAY</v>
      </c>
      <c r="L17" s="417" t="str">
        <f t="shared" si="5"/>
        <v>10/15/2021</v>
      </c>
      <c r="M17" s="417" t="str">
        <f t="shared" si="6"/>
        <v>10/12/2026</v>
      </c>
      <c r="N17">
        <f t="shared" si="7"/>
        <v>720000000</v>
      </c>
      <c r="P17" s="109">
        <f t="shared" si="8"/>
        <v>44485</v>
      </c>
    </row>
    <row r="18" spans="2:16" ht="15" customHeight="1" x14ac:dyDescent="0.25">
      <c r="B18" s="421" t="s">
        <v>655</v>
      </c>
      <c r="C18" s="410"/>
      <c r="D18" s="409"/>
      <c r="E18" s="410">
        <v>-480000000</v>
      </c>
      <c r="F18" s="418">
        <f t="shared" si="0"/>
        <v>44487</v>
      </c>
      <c r="G18" s="418">
        <f t="shared" si="1"/>
        <v>46308</v>
      </c>
      <c r="H18" s="417">
        <f t="shared" si="2"/>
        <v>480000000</v>
      </c>
      <c r="I18" s="420">
        <f t="shared" si="3"/>
        <v>7.3599999999999999E-2</v>
      </c>
      <c r="J18">
        <v>7.3599999999999994</v>
      </c>
      <c r="K18" s="409" t="str">
        <f t="shared" si="4"/>
        <v>CPAY</v>
      </c>
      <c r="L18" s="417" t="str">
        <f t="shared" si="5"/>
        <v>10/18/2021</v>
      </c>
      <c r="M18" s="417" t="str">
        <f t="shared" si="6"/>
        <v>10/13/2026</v>
      </c>
      <c r="N18">
        <f t="shared" si="7"/>
        <v>480000000</v>
      </c>
      <c r="P18" s="109">
        <f t="shared" si="8"/>
        <v>44488</v>
      </c>
    </row>
    <row r="19" spans="2:16" ht="15" customHeight="1" x14ac:dyDescent="0.25">
      <c r="B19" s="421" t="s">
        <v>656</v>
      </c>
      <c r="C19" s="410"/>
      <c r="D19" s="409"/>
      <c r="E19" s="410">
        <v>-500000000</v>
      </c>
      <c r="F19" s="418">
        <f t="shared" si="0"/>
        <v>44524</v>
      </c>
      <c r="G19" s="418">
        <f t="shared" si="1"/>
        <v>46344</v>
      </c>
      <c r="H19" s="417">
        <f t="shared" si="2"/>
        <v>500000000</v>
      </c>
      <c r="I19" s="420">
        <f t="shared" si="3"/>
        <v>7.400000000000001E-2</v>
      </c>
      <c r="J19">
        <v>7.4000000000000012</v>
      </c>
      <c r="K19" s="409" t="str">
        <f t="shared" si="4"/>
        <v>CPAY</v>
      </c>
      <c r="L19" s="417" t="str">
        <f t="shared" si="5"/>
        <v>11/24/2021</v>
      </c>
      <c r="M19" s="417" t="str">
        <f t="shared" si="6"/>
        <v>11/18/2026</v>
      </c>
      <c r="N19">
        <f t="shared" si="7"/>
        <v>500000000</v>
      </c>
    </row>
    <row r="20" spans="2:16" ht="15" customHeight="1" x14ac:dyDescent="0.25">
      <c r="B20" s="421" t="s">
        <v>657</v>
      </c>
      <c r="C20" s="410"/>
      <c r="D20" s="409"/>
      <c r="E20" s="410">
        <v>-500000000</v>
      </c>
      <c r="F20" s="418">
        <f t="shared" si="0"/>
        <v>44524</v>
      </c>
      <c r="G20" s="418">
        <f t="shared" si="1"/>
        <v>46344</v>
      </c>
      <c r="H20" s="417">
        <f t="shared" si="2"/>
        <v>500000000</v>
      </c>
      <c r="I20" s="420">
        <f t="shared" si="3"/>
        <v>7.4499999999999997E-2</v>
      </c>
      <c r="J20">
        <v>7.4499999999999993</v>
      </c>
      <c r="K20" s="409" t="str">
        <f t="shared" si="4"/>
        <v>CPAY</v>
      </c>
      <c r="L20" s="417" t="str">
        <f t="shared" si="5"/>
        <v>11/24/2021</v>
      </c>
      <c r="M20" s="417" t="str">
        <f t="shared" si="6"/>
        <v>11/18/2026</v>
      </c>
      <c r="N20">
        <f t="shared" si="7"/>
        <v>500000000</v>
      </c>
    </row>
    <row r="21" spans="2:16" ht="15" customHeight="1" x14ac:dyDescent="0.25">
      <c r="B21" s="421" t="s">
        <v>658</v>
      </c>
      <c r="C21" s="410"/>
      <c r="D21" s="409"/>
      <c r="E21" s="410">
        <v>750000000</v>
      </c>
      <c r="F21" s="418">
        <f t="shared" si="0"/>
        <v>44537</v>
      </c>
      <c r="G21" s="418">
        <f t="shared" si="1"/>
        <v>46357</v>
      </c>
      <c r="H21" s="417">
        <f t="shared" si="2"/>
        <v>-750000000</v>
      </c>
      <c r="I21" s="420">
        <f t="shared" si="3"/>
        <v>7.1025000000000005E-2</v>
      </c>
      <c r="J21">
        <v>7.1025000000000009</v>
      </c>
      <c r="K21" s="409" t="str">
        <f t="shared" si="4"/>
        <v>CRCV</v>
      </c>
      <c r="L21" s="417" t="str">
        <f t="shared" si="5"/>
        <v>12/07/2021</v>
      </c>
      <c r="M21" s="417" t="str">
        <f t="shared" si="6"/>
        <v>12/01/2026</v>
      </c>
      <c r="N21">
        <f t="shared" si="7"/>
        <v>750000000</v>
      </c>
    </row>
    <row r="22" spans="2:16" ht="15" customHeight="1" x14ac:dyDescent="0.25">
      <c r="B22" s="421" t="s">
        <v>659</v>
      </c>
      <c r="C22" s="410"/>
      <c r="D22" s="409"/>
      <c r="E22" s="410">
        <v>488400000</v>
      </c>
      <c r="F22" s="418">
        <f t="shared" si="0"/>
        <v>44538</v>
      </c>
      <c r="G22" s="418">
        <f t="shared" si="1"/>
        <v>46358</v>
      </c>
      <c r="H22" s="417">
        <f t="shared" si="2"/>
        <v>-488400000</v>
      </c>
      <c r="I22" s="420">
        <f t="shared" si="3"/>
        <v>7.0849999999999996E-2</v>
      </c>
      <c r="J22">
        <v>7.085</v>
      </c>
      <c r="K22" s="409" t="str">
        <f t="shared" si="4"/>
        <v>CRCV</v>
      </c>
      <c r="L22" s="417" t="str">
        <f t="shared" si="5"/>
        <v>12/08/2021</v>
      </c>
      <c r="M22" s="417" t="str">
        <f t="shared" si="6"/>
        <v>12/02/2026</v>
      </c>
      <c r="N22">
        <f t="shared" si="7"/>
        <v>488400000</v>
      </c>
    </row>
    <row r="23" spans="2:16" ht="15" customHeight="1" x14ac:dyDescent="0.25">
      <c r="B23" s="421" t="s">
        <v>660</v>
      </c>
      <c r="C23" s="410"/>
      <c r="D23" s="409"/>
      <c r="E23" s="410">
        <v>-437999999</v>
      </c>
      <c r="F23" s="418">
        <f t="shared" si="0"/>
        <v>44547</v>
      </c>
      <c r="G23" s="418">
        <f t="shared" si="1"/>
        <v>46367</v>
      </c>
      <c r="H23" s="417">
        <f t="shared" si="2"/>
        <v>437999999</v>
      </c>
      <c r="I23" s="420">
        <f t="shared" si="3"/>
        <v>7.1399999999999991E-2</v>
      </c>
      <c r="J23">
        <v>7.1399999999999988</v>
      </c>
      <c r="K23" s="409" t="str">
        <f t="shared" si="4"/>
        <v>CPAY</v>
      </c>
      <c r="L23" s="417" t="str">
        <f t="shared" si="5"/>
        <v>12/17/2021</v>
      </c>
      <c r="M23" s="417" t="str">
        <f t="shared" si="6"/>
        <v>12/11/2026</v>
      </c>
      <c r="N23">
        <f t="shared" si="7"/>
        <v>437999999</v>
      </c>
    </row>
    <row r="24" spans="2:16" ht="15" customHeight="1" x14ac:dyDescent="0.25">
      <c r="B24" s="421" t="s">
        <v>661</v>
      </c>
      <c r="C24" s="410"/>
      <c r="D24" s="409"/>
      <c r="E24" s="410">
        <v>-294000000</v>
      </c>
      <c r="F24" s="418">
        <f t="shared" si="0"/>
        <v>44547</v>
      </c>
      <c r="G24" s="418">
        <f t="shared" si="1"/>
        <v>46367</v>
      </c>
      <c r="H24" s="417">
        <f t="shared" si="2"/>
        <v>294000000</v>
      </c>
      <c r="I24" s="420">
        <f t="shared" si="3"/>
        <v>7.1800000000000003E-2</v>
      </c>
      <c r="J24">
        <v>7.1800000000000006</v>
      </c>
      <c r="K24" s="409" t="str">
        <f t="shared" si="4"/>
        <v>CPAY</v>
      </c>
      <c r="L24" s="417" t="str">
        <f t="shared" si="5"/>
        <v>12/17/2021</v>
      </c>
      <c r="M24" s="417" t="str">
        <f t="shared" si="6"/>
        <v>12/11/2026</v>
      </c>
      <c r="N24">
        <f t="shared" si="7"/>
        <v>294000000</v>
      </c>
    </row>
    <row r="25" spans="2:16" ht="15" customHeight="1" x14ac:dyDescent="0.25">
      <c r="B25" s="421" t="s">
        <v>662</v>
      </c>
      <c r="C25" s="410"/>
      <c r="D25" s="409"/>
      <c r="E25" s="410">
        <v>-438000000</v>
      </c>
      <c r="F25" s="418">
        <f t="shared" si="0"/>
        <v>44658</v>
      </c>
      <c r="G25" s="418">
        <f t="shared" si="1"/>
        <v>46478</v>
      </c>
      <c r="H25" s="417">
        <f t="shared" si="2"/>
        <v>438000000</v>
      </c>
      <c r="I25" s="420">
        <f t="shared" si="3"/>
        <v>8.455E-2</v>
      </c>
      <c r="J25">
        <v>8.4550000000000001</v>
      </c>
      <c r="K25" s="409" t="str">
        <f t="shared" si="4"/>
        <v>CPAY</v>
      </c>
      <c r="L25" s="417" t="str">
        <f t="shared" si="5"/>
        <v>04/07/2022</v>
      </c>
      <c r="M25" s="417" t="str">
        <f t="shared" si="6"/>
        <v>04/01/2027</v>
      </c>
      <c r="N25">
        <f t="shared" si="7"/>
        <v>438000000</v>
      </c>
    </row>
    <row r="26" spans="2:16" ht="15" customHeight="1" x14ac:dyDescent="0.25">
      <c r="B26" s="421" t="s">
        <v>663</v>
      </c>
      <c r="C26" s="410"/>
      <c r="D26" s="409"/>
      <c r="E26" s="410">
        <v>1000000000</v>
      </c>
      <c r="F26" s="418">
        <f t="shared" si="0"/>
        <v>44694</v>
      </c>
      <c r="G26" s="418">
        <f t="shared" si="1"/>
        <v>46514</v>
      </c>
      <c r="H26" s="417">
        <f t="shared" si="2"/>
        <v>-1000000000</v>
      </c>
      <c r="I26" s="420">
        <f t="shared" si="3"/>
        <v>8.7150000000000005E-2</v>
      </c>
      <c r="J26">
        <v>8.7149999999999999</v>
      </c>
      <c r="K26" s="409" t="str">
        <f t="shared" si="4"/>
        <v>CRCV</v>
      </c>
      <c r="L26" s="417" t="str">
        <f t="shared" si="5"/>
        <v>05/13/2022</v>
      </c>
      <c r="M26" s="417" t="str">
        <f t="shared" si="6"/>
        <v>05/07/2027</v>
      </c>
      <c r="N26">
        <f t="shared" si="7"/>
        <v>1000000000</v>
      </c>
    </row>
    <row r="27" spans="2:16" ht="15" customHeight="1" x14ac:dyDescent="0.25">
      <c r="B27" s="421" t="s">
        <v>664</v>
      </c>
      <c r="C27" s="410"/>
      <c r="D27" s="409"/>
      <c r="E27" s="410">
        <v>1000000000</v>
      </c>
      <c r="F27" s="418">
        <f t="shared" si="0"/>
        <v>44694</v>
      </c>
      <c r="G27" s="418">
        <f t="shared" si="1"/>
        <v>46514</v>
      </c>
      <c r="H27" s="417">
        <f t="shared" si="2"/>
        <v>-1000000000</v>
      </c>
      <c r="I27" s="420">
        <f t="shared" si="3"/>
        <v>8.7599999999999997E-2</v>
      </c>
      <c r="J27">
        <v>8.76</v>
      </c>
      <c r="K27" s="409" t="str">
        <f t="shared" si="4"/>
        <v>CRCV</v>
      </c>
      <c r="L27" s="417" t="str">
        <f t="shared" si="5"/>
        <v>05/13/2022</v>
      </c>
      <c r="M27" s="417" t="str">
        <f t="shared" si="6"/>
        <v>05/07/2027</v>
      </c>
      <c r="N27">
        <f t="shared" si="7"/>
        <v>1000000000</v>
      </c>
    </row>
    <row r="28" spans="2:16" ht="15" customHeight="1" x14ac:dyDescent="0.25">
      <c r="B28" s="421" t="s">
        <v>665</v>
      </c>
      <c r="C28" s="410"/>
      <c r="D28" s="409"/>
      <c r="E28" s="410">
        <v>-4495000000</v>
      </c>
      <c r="F28" s="418">
        <f t="shared" si="0"/>
        <v>44748</v>
      </c>
      <c r="G28" s="418">
        <f t="shared" si="1"/>
        <v>45476</v>
      </c>
      <c r="H28" s="417">
        <f t="shared" si="2"/>
        <v>4495000000</v>
      </c>
      <c r="I28" s="420">
        <f t="shared" si="3"/>
        <v>9.2950000000000005E-2</v>
      </c>
      <c r="J28">
        <v>9.2949999999999999</v>
      </c>
      <c r="K28" s="409" t="str">
        <f t="shared" si="4"/>
        <v>CPAY</v>
      </c>
      <c r="L28" s="417" t="str">
        <f t="shared" si="5"/>
        <v>07/06/2022</v>
      </c>
      <c r="M28" s="417" t="str">
        <f t="shared" si="6"/>
        <v>07/03/2024</v>
      </c>
      <c r="N28">
        <f t="shared" si="7"/>
        <v>4495000000</v>
      </c>
    </row>
    <row r="29" spans="2:16" ht="15" customHeight="1" x14ac:dyDescent="0.25">
      <c r="B29" s="421" t="s">
        <v>666</v>
      </c>
      <c r="C29" s="410"/>
      <c r="D29" s="409"/>
      <c r="E29" s="410">
        <v>1255384615.3800001</v>
      </c>
      <c r="F29" s="418">
        <f t="shared" si="0"/>
        <v>44748</v>
      </c>
      <c r="G29" s="418">
        <f t="shared" si="1"/>
        <v>46568</v>
      </c>
      <c r="H29" s="417">
        <f t="shared" si="2"/>
        <v>-1255384615.3800001</v>
      </c>
      <c r="I29" s="420">
        <f t="shared" si="3"/>
        <v>8.7599999999999997E-2</v>
      </c>
      <c r="J29">
        <v>8.76</v>
      </c>
      <c r="K29" s="409" t="str">
        <f t="shared" si="4"/>
        <v>CRCV</v>
      </c>
      <c r="L29" s="417" t="str">
        <f t="shared" si="5"/>
        <v>07/06/2022</v>
      </c>
      <c r="M29" s="417" t="str">
        <f t="shared" si="6"/>
        <v>06/30/2027</v>
      </c>
      <c r="N29">
        <f t="shared" si="7"/>
        <v>1255384615.3800001</v>
      </c>
    </row>
    <row r="30" spans="2:16" ht="15" customHeight="1" x14ac:dyDescent="0.25">
      <c r="B30" s="421" t="s">
        <v>667</v>
      </c>
      <c r="C30" s="410"/>
      <c r="D30" s="409"/>
      <c r="E30" s="410">
        <v>-1640000000</v>
      </c>
      <c r="F30" s="418">
        <f t="shared" si="0"/>
        <v>44784</v>
      </c>
      <c r="G30" s="418">
        <f t="shared" si="1"/>
        <v>45512</v>
      </c>
      <c r="H30" s="417">
        <f t="shared" si="2"/>
        <v>1640000000</v>
      </c>
      <c r="I30" s="420">
        <f t="shared" si="3"/>
        <v>8.900000000000001E-2</v>
      </c>
      <c r="J30">
        <v>8.9</v>
      </c>
      <c r="K30" s="409" t="str">
        <f t="shared" si="4"/>
        <v>CPAY</v>
      </c>
      <c r="L30" s="417" t="str">
        <f t="shared" si="5"/>
        <v>08/11/2022</v>
      </c>
      <c r="M30" s="417" t="str">
        <f t="shared" si="6"/>
        <v>08/08/2024</v>
      </c>
      <c r="N30">
        <f t="shared" si="7"/>
        <v>1640000000</v>
      </c>
    </row>
    <row r="31" spans="2:16" ht="15" customHeight="1" x14ac:dyDescent="0.25">
      <c r="B31" s="421" t="s">
        <v>668</v>
      </c>
      <c r="C31" s="410"/>
      <c r="D31" s="409"/>
      <c r="E31" s="410">
        <v>-1640000000</v>
      </c>
      <c r="F31" s="418">
        <f t="shared" si="0"/>
        <v>44784</v>
      </c>
      <c r="G31" s="418">
        <f t="shared" si="1"/>
        <v>45512</v>
      </c>
      <c r="H31" s="417">
        <f t="shared" si="2"/>
        <v>1640000000</v>
      </c>
      <c r="I31" s="420">
        <f t="shared" si="3"/>
        <v>8.900000000000001E-2</v>
      </c>
      <c r="J31">
        <v>8.9</v>
      </c>
      <c r="K31" s="409" t="str">
        <f t="shared" si="4"/>
        <v>CPAY</v>
      </c>
      <c r="L31" s="417" t="str">
        <f t="shared" si="5"/>
        <v>08/11/2022</v>
      </c>
      <c r="M31" s="417" t="str">
        <f t="shared" si="6"/>
        <v>08/08/2024</v>
      </c>
      <c r="N31">
        <f t="shared" si="7"/>
        <v>1640000000</v>
      </c>
    </row>
    <row r="32" spans="2:16" ht="15" customHeight="1" x14ac:dyDescent="0.25">
      <c r="B32" s="421" t="s">
        <v>669</v>
      </c>
      <c r="C32" s="410"/>
      <c r="D32" s="409"/>
      <c r="E32" s="410">
        <v>-756000001</v>
      </c>
      <c r="F32" s="418">
        <f t="shared" si="0"/>
        <v>44785</v>
      </c>
      <c r="G32" s="418">
        <f t="shared" si="1"/>
        <v>45513</v>
      </c>
      <c r="H32" s="417">
        <f t="shared" si="2"/>
        <v>756000001</v>
      </c>
      <c r="I32" s="420">
        <f t="shared" si="3"/>
        <v>8.929999999999999E-2</v>
      </c>
      <c r="J32">
        <v>8.93</v>
      </c>
      <c r="K32" s="409" t="str">
        <f t="shared" si="4"/>
        <v>CPAY</v>
      </c>
      <c r="L32" s="417" t="str">
        <f t="shared" si="5"/>
        <v>08/12/2022</v>
      </c>
      <c r="M32" s="417" t="str">
        <f t="shared" si="6"/>
        <v>08/09/2024</v>
      </c>
      <c r="N32">
        <f t="shared" si="7"/>
        <v>756000001</v>
      </c>
    </row>
    <row r="33" spans="2:14" ht="15" customHeight="1" x14ac:dyDescent="0.25">
      <c r="B33" s="421" t="s">
        <v>670</v>
      </c>
      <c r="C33" s="410"/>
      <c r="D33" s="409"/>
      <c r="E33" s="410">
        <v>-770000000</v>
      </c>
      <c r="F33" s="418">
        <f t="shared" si="0"/>
        <v>44785</v>
      </c>
      <c r="G33" s="418">
        <f t="shared" si="1"/>
        <v>45513</v>
      </c>
      <c r="H33" s="417">
        <f t="shared" si="2"/>
        <v>770000000</v>
      </c>
      <c r="I33" s="420">
        <f t="shared" si="3"/>
        <v>8.9349999999999999E-2</v>
      </c>
      <c r="J33">
        <v>8.9350000000000005</v>
      </c>
      <c r="K33" s="409" t="str">
        <f t="shared" si="4"/>
        <v>CPAY</v>
      </c>
      <c r="L33" s="417" t="str">
        <f t="shared" si="5"/>
        <v>08/12/2022</v>
      </c>
      <c r="M33" s="417" t="str">
        <f t="shared" si="6"/>
        <v>08/09/2024</v>
      </c>
      <c r="N33">
        <f t="shared" si="7"/>
        <v>770000000</v>
      </c>
    </row>
    <row r="34" spans="2:14" ht="15" customHeight="1" x14ac:dyDescent="0.25">
      <c r="B34" s="421" t="s">
        <v>671</v>
      </c>
      <c r="C34" s="410"/>
      <c r="D34" s="409"/>
      <c r="E34" s="410">
        <v>-379500000</v>
      </c>
      <c r="F34" s="418">
        <f t="shared" si="0"/>
        <v>44797</v>
      </c>
      <c r="G34" s="418">
        <f t="shared" si="1"/>
        <v>45889</v>
      </c>
      <c r="H34" s="417">
        <f t="shared" si="2"/>
        <v>379500000</v>
      </c>
      <c r="I34" s="420">
        <f t="shared" si="3"/>
        <v>8.8550000000000004E-2</v>
      </c>
      <c r="J34">
        <v>8.8550000000000004</v>
      </c>
      <c r="K34" s="409" t="str">
        <f t="shared" si="4"/>
        <v>CPAY</v>
      </c>
      <c r="L34" s="417" t="str">
        <f t="shared" si="5"/>
        <v>08/24/2022</v>
      </c>
      <c r="M34" s="417" t="str">
        <f t="shared" si="6"/>
        <v>08/20/2025</v>
      </c>
      <c r="N34">
        <f t="shared" si="7"/>
        <v>379500000</v>
      </c>
    </row>
    <row r="35" spans="2:14" ht="15" customHeight="1" x14ac:dyDescent="0.25">
      <c r="B35" s="421" t="s">
        <v>672</v>
      </c>
      <c r="C35" s="410"/>
      <c r="D35" s="409"/>
      <c r="E35" s="410">
        <v>1066000000</v>
      </c>
      <c r="F35" s="418">
        <f t="shared" si="0"/>
        <v>44803</v>
      </c>
      <c r="G35" s="418">
        <f t="shared" si="1"/>
        <v>45531</v>
      </c>
      <c r="H35" s="417">
        <f t="shared" si="2"/>
        <v>-1066000000</v>
      </c>
      <c r="I35" s="420">
        <f t="shared" si="3"/>
        <v>9.5600000000000004E-2</v>
      </c>
      <c r="J35">
        <v>9.56</v>
      </c>
      <c r="K35" s="409" t="str">
        <f t="shared" si="4"/>
        <v>CRCV</v>
      </c>
      <c r="L35" s="417" t="str">
        <f t="shared" si="5"/>
        <v>08/30/2022</v>
      </c>
      <c r="M35" s="417" t="str">
        <f t="shared" si="6"/>
        <v>08/27/2024</v>
      </c>
      <c r="N35">
        <f t="shared" si="7"/>
        <v>1066000000</v>
      </c>
    </row>
    <row r="36" spans="2:14" ht="15" customHeight="1" x14ac:dyDescent="0.25">
      <c r="B36" s="421" t="s">
        <v>673</v>
      </c>
      <c r="C36" s="410"/>
      <c r="D36" s="409"/>
      <c r="E36" s="410">
        <v>1066000000</v>
      </c>
      <c r="F36" s="418">
        <f t="shared" si="0"/>
        <v>44803</v>
      </c>
      <c r="G36" s="418">
        <f t="shared" si="1"/>
        <v>45531</v>
      </c>
      <c r="H36" s="417">
        <f t="shared" si="2"/>
        <v>-1066000000</v>
      </c>
      <c r="I36" s="420">
        <f t="shared" si="3"/>
        <v>9.5600000000000004E-2</v>
      </c>
      <c r="J36">
        <v>9.56</v>
      </c>
      <c r="K36" s="409" t="str">
        <f t="shared" si="4"/>
        <v>CRCV</v>
      </c>
      <c r="L36" s="417" t="str">
        <f t="shared" si="5"/>
        <v>08/30/2022</v>
      </c>
      <c r="M36" s="417" t="str">
        <f t="shared" si="6"/>
        <v>08/27/2024</v>
      </c>
      <c r="N36">
        <f t="shared" si="7"/>
        <v>1066000000</v>
      </c>
    </row>
    <row r="37" spans="2:14" ht="15" customHeight="1" x14ac:dyDescent="0.25">
      <c r="B37" s="421" t="s">
        <v>674</v>
      </c>
      <c r="C37" s="410"/>
      <c r="D37" s="409"/>
      <c r="E37" s="410">
        <v>1135000000</v>
      </c>
      <c r="F37" s="418">
        <f t="shared" si="0"/>
        <v>44816</v>
      </c>
      <c r="G37" s="418">
        <f t="shared" si="1"/>
        <v>45908</v>
      </c>
      <c r="H37" s="417">
        <f t="shared" si="2"/>
        <v>-1135000000</v>
      </c>
      <c r="I37" s="420">
        <f t="shared" si="3"/>
        <v>9.0399999999999994E-2</v>
      </c>
      <c r="J37">
        <v>9.0399999999999991</v>
      </c>
      <c r="K37" s="409" t="str">
        <f t="shared" si="4"/>
        <v>CRCV</v>
      </c>
      <c r="L37" s="417" t="str">
        <f t="shared" si="5"/>
        <v>09/12/2022</v>
      </c>
      <c r="M37" s="417" t="str">
        <f t="shared" si="6"/>
        <v>09/08/2025</v>
      </c>
      <c r="N37">
        <f t="shared" si="7"/>
        <v>1135000000</v>
      </c>
    </row>
    <row r="38" spans="2:14" ht="15" customHeight="1" x14ac:dyDescent="0.25">
      <c r="B38" s="421" t="s">
        <v>675</v>
      </c>
      <c r="C38" s="410"/>
      <c r="D38" s="409"/>
      <c r="E38" s="410">
        <v>1150000000</v>
      </c>
      <c r="F38" s="418">
        <f t="shared" si="0"/>
        <v>44816</v>
      </c>
      <c r="G38" s="418">
        <f t="shared" si="1"/>
        <v>45908</v>
      </c>
      <c r="H38" s="417">
        <f t="shared" si="2"/>
        <v>-1150000000</v>
      </c>
      <c r="I38" s="420">
        <f t="shared" si="3"/>
        <v>9.06E-2</v>
      </c>
      <c r="J38">
        <v>9.06</v>
      </c>
      <c r="K38" s="409" t="str">
        <f t="shared" si="4"/>
        <v>CRCV</v>
      </c>
      <c r="L38" s="417" t="str">
        <f t="shared" si="5"/>
        <v>09/12/2022</v>
      </c>
      <c r="M38" s="417" t="str">
        <f t="shared" si="6"/>
        <v>09/08/2025</v>
      </c>
      <c r="N38">
        <f t="shared" si="7"/>
        <v>1150000000</v>
      </c>
    </row>
    <row r="39" spans="2:14" ht="15" customHeight="1" x14ac:dyDescent="0.25">
      <c r="B39" s="421" t="s">
        <v>677</v>
      </c>
      <c r="C39" s="410">
        <v>9.0728000000000009</v>
      </c>
      <c r="D39" s="409" t="s">
        <v>735</v>
      </c>
      <c r="E39" s="410">
        <v>-425000000</v>
      </c>
      <c r="F39" s="418">
        <f t="shared" si="0"/>
        <v>44965</v>
      </c>
      <c r="G39" s="418">
        <f t="shared" si="1"/>
        <v>46057</v>
      </c>
      <c r="H39" s="417">
        <f t="shared" si="2"/>
        <v>425000000</v>
      </c>
      <c r="I39" s="420">
        <f t="shared" si="3"/>
        <v>9.0728000000000003E-2</v>
      </c>
      <c r="J39">
        <v>9.0728000000000009</v>
      </c>
      <c r="K39" s="409" t="str">
        <f t="shared" si="4"/>
        <v>CPAY</v>
      </c>
      <c r="L39" s="417" t="str">
        <f t="shared" si="5"/>
        <v>02/08/2023</v>
      </c>
      <c r="M39" s="417" t="str">
        <f t="shared" si="6"/>
        <v>02/04/2026</v>
      </c>
      <c r="N39">
        <f t="shared" si="7"/>
        <v>425000000</v>
      </c>
    </row>
    <row r="40" spans="2:14" ht="15" customHeight="1" x14ac:dyDescent="0.25">
      <c r="B40" s="421" t="s">
        <v>678</v>
      </c>
      <c r="C40" s="410">
        <v>8.7050000000000001</v>
      </c>
      <c r="D40" s="409" t="s">
        <v>736</v>
      </c>
      <c r="E40" s="410">
        <v>-225250000</v>
      </c>
      <c r="F40" s="418">
        <f t="shared" si="0"/>
        <v>45035</v>
      </c>
      <c r="G40" s="418">
        <f t="shared" si="1"/>
        <v>46855</v>
      </c>
      <c r="H40" s="417">
        <f t="shared" si="2"/>
        <v>225250000</v>
      </c>
      <c r="I40" s="420">
        <f t="shared" si="3"/>
        <v>8.7050000000000002E-2</v>
      </c>
      <c r="J40">
        <v>8.7050000000000001</v>
      </c>
      <c r="K40" s="409" t="str">
        <f t="shared" si="4"/>
        <v>CPAY</v>
      </c>
      <c r="L40" s="417" t="str">
        <f t="shared" si="5"/>
        <v>04/19/2023</v>
      </c>
      <c r="M40" s="417" t="str">
        <f t="shared" si="6"/>
        <v>04/12/2028</v>
      </c>
      <c r="N40">
        <f t="shared" si="7"/>
        <v>225250000</v>
      </c>
    </row>
    <row r="41" spans="2:14" ht="15" customHeight="1" x14ac:dyDescent="0.25">
      <c r="B41" s="421" t="s">
        <v>678</v>
      </c>
      <c r="C41" s="410">
        <v>8.7050000000000001</v>
      </c>
      <c r="D41" s="409" t="s">
        <v>735</v>
      </c>
      <c r="E41" s="410">
        <v>-1125000000</v>
      </c>
      <c r="F41" s="418">
        <f t="shared" si="0"/>
        <v>45035</v>
      </c>
      <c r="G41" s="418">
        <f t="shared" si="1"/>
        <v>46855</v>
      </c>
      <c r="H41" s="417">
        <f t="shared" si="2"/>
        <v>1125000000</v>
      </c>
      <c r="I41" s="420">
        <f t="shared" si="3"/>
        <v>8.7050000000000002E-2</v>
      </c>
      <c r="J41">
        <v>8.7050000000000001</v>
      </c>
      <c r="K41" s="409" t="str">
        <f t="shared" si="4"/>
        <v>CPAY</v>
      </c>
      <c r="L41" s="417" t="str">
        <f t="shared" si="5"/>
        <v>04/19/2023</v>
      </c>
      <c r="M41" s="417" t="str">
        <f t="shared" si="6"/>
        <v>04/12/2028</v>
      </c>
      <c r="N41">
        <f t="shared" si="7"/>
        <v>1125000000</v>
      </c>
    </row>
    <row r="42" spans="2:14" ht="15" customHeight="1" x14ac:dyDescent="0.25">
      <c r="B42" s="421" t="s">
        <v>679</v>
      </c>
      <c r="C42" s="410">
        <v>8.7149999999999999</v>
      </c>
      <c r="D42" s="409" t="s">
        <v>736</v>
      </c>
      <c r="E42" s="410">
        <v>-1350000000</v>
      </c>
      <c r="F42" s="418">
        <f t="shared" si="0"/>
        <v>45037</v>
      </c>
      <c r="G42" s="418">
        <f t="shared" si="1"/>
        <v>46857</v>
      </c>
      <c r="H42" s="417">
        <f t="shared" si="2"/>
        <v>1350000000</v>
      </c>
      <c r="I42" s="420">
        <f t="shared" si="3"/>
        <v>8.7150000000000005E-2</v>
      </c>
      <c r="J42">
        <v>8.7149999999999999</v>
      </c>
      <c r="K42" s="409" t="str">
        <f t="shared" si="4"/>
        <v>CPAY</v>
      </c>
      <c r="L42" s="417" t="str">
        <f t="shared" si="5"/>
        <v>04/21/2023</v>
      </c>
      <c r="M42" s="417" t="str">
        <f t="shared" si="6"/>
        <v>04/14/2028</v>
      </c>
      <c r="N42">
        <f t="shared" si="7"/>
        <v>1350000000</v>
      </c>
    </row>
    <row r="43" spans="2:14" ht="15" customHeight="1" x14ac:dyDescent="0.25">
      <c r="B43" s="421" t="s">
        <v>680</v>
      </c>
      <c r="C43" s="410">
        <v>8.7100000000000009</v>
      </c>
      <c r="D43" s="409" t="s">
        <v>735</v>
      </c>
      <c r="E43" s="410">
        <v>-675000000</v>
      </c>
      <c r="F43" s="418">
        <f t="shared" si="0"/>
        <v>45040</v>
      </c>
      <c r="G43" s="418">
        <f t="shared" si="1"/>
        <v>46860</v>
      </c>
      <c r="H43" s="417">
        <f t="shared" si="2"/>
        <v>675000000</v>
      </c>
      <c r="I43" s="420">
        <f t="shared" si="3"/>
        <v>8.7100000000000011E-2</v>
      </c>
      <c r="J43">
        <v>8.7100000000000009</v>
      </c>
      <c r="K43" s="409" t="str">
        <f t="shared" si="4"/>
        <v>CPAY</v>
      </c>
      <c r="L43" s="417" t="str">
        <f t="shared" si="5"/>
        <v>04/24/2023</v>
      </c>
      <c r="M43" s="417" t="str">
        <f t="shared" si="6"/>
        <v>04/17/2028</v>
      </c>
      <c r="N43">
        <f t="shared" si="7"/>
        <v>675000000</v>
      </c>
    </row>
    <row r="44" spans="2:14" ht="15" customHeight="1" x14ac:dyDescent="0.25">
      <c r="B44" s="421" t="s">
        <v>680</v>
      </c>
      <c r="C44" s="410">
        <v>8.7149999999999999</v>
      </c>
      <c r="D44" s="409" t="s">
        <v>737</v>
      </c>
      <c r="E44" s="410">
        <v>-675000000</v>
      </c>
      <c r="F44" s="418">
        <f t="shared" si="0"/>
        <v>45040</v>
      </c>
      <c r="G44" s="418">
        <f t="shared" si="1"/>
        <v>46860</v>
      </c>
      <c r="H44" s="417">
        <f t="shared" si="2"/>
        <v>675000000</v>
      </c>
      <c r="I44" s="420">
        <f t="shared" si="3"/>
        <v>8.7150000000000005E-2</v>
      </c>
      <c r="J44">
        <v>8.7149999999999999</v>
      </c>
      <c r="K44" s="409" t="str">
        <f t="shared" si="4"/>
        <v>CPAY</v>
      </c>
      <c r="L44" s="417" t="str">
        <f t="shared" si="5"/>
        <v>04/24/2023</v>
      </c>
      <c r="M44" s="417" t="str">
        <f t="shared" si="6"/>
        <v>04/17/2028</v>
      </c>
      <c r="N44">
        <f t="shared" si="7"/>
        <v>675000000</v>
      </c>
    </row>
    <row r="45" spans="2:14" ht="15" customHeight="1" x14ac:dyDescent="0.25">
      <c r="B45" s="421" t="s">
        <v>681</v>
      </c>
      <c r="C45" s="410">
        <v>9.09</v>
      </c>
      <c r="D45" s="409" t="s">
        <v>738</v>
      </c>
      <c r="E45" s="410">
        <v>-875000000</v>
      </c>
      <c r="F45" s="418">
        <f t="shared" si="0"/>
        <v>45042</v>
      </c>
      <c r="G45" s="418">
        <f t="shared" si="1"/>
        <v>46134</v>
      </c>
      <c r="H45" s="417">
        <f t="shared" si="2"/>
        <v>875000000</v>
      </c>
      <c r="I45" s="420">
        <f t="shared" si="3"/>
        <v>9.0899999999999995E-2</v>
      </c>
      <c r="J45">
        <v>9.09</v>
      </c>
      <c r="K45" s="409" t="str">
        <f t="shared" si="4"/>
        <v>CPAY</v>
      </c>
      <c r="L45" s="417" t="str">
        <f t="shared" si="5"/>
        <v>04/26/2023</v>
      </c>
      <c r="M45" s="417" t="str">
        <f t="shared" si="6"/>
        <v>04/22/2026</v>
      </c>
      <c r="N45">
        <f t="shared" si="7"/>
        <v>875000000</v>
      </c>
    </row>
    <row r="46" spans="2:14" ht="15" customHeight="1" x14ac:dyDescent="0.25">
      <c r="B46" s="421" t="s">
        <v>676</v>
      </c>
      <c r="C46" s="410">
        <v>9.0649999999999995</v>
      </c>
      <c r="D46" s="409"/>
      <c r="E46" s="410">
        <v>-687743700</v>
      </c>
      <c r="F46" s="418">
        <f t="shared" si="0"/>
        <v>45050</v>
      </c>
      <c r="G46" s="418">
        <f t="shared" si="1"/>
        <v>46142</v>
      </c>
      <c r="H46" s="417">
        <f t="shared" si="2"/>
        <v>687743700</v>
      </c>
      <c r="I46" s="420">
        <f t="shared" si="3"/>
        <v>9.0649999999999994E-2</v>
      </c>
      <c r="J46">
        <v>9.0649999999999995</v>
      </c>
      <c r="K46" s="409" t="str">
        <f t="shared" si="4"/>
        <v>CPAY</v>
      </c>
      <c r="L46" s="417" t="str">
        <f t="shared" si="5"/>
        <v>05/04/2023</v>
      </c>
      <c r="M46" s="417" t="str">
        <f t="shared" si="6"/>
        <v>04/30/2026</v>
      </c>
      <c r="N46">
        <f t="shared" si="7"/>
        <v>687743700</v>
      </c>
    </row>
    <row r="47" spans="2:14" ht="15" customHeight="1" x14ac:dyDescent="0.25">
      <c r="B47" s="421" t="s">
        <v>682</v>
      </c>
      <c r="C47" s="410">
        <v>9.0549999999999997</v>
      </c>
      <c r="D47" s="409" t="s">
        <v>740</v>
      </c>
      <c r="E47" s="410">
        <v>-687010000</v>
      </c>
      <c r="F47" s="418">
        <f t="shared" si="0"/>
        <v>45050</v>
      </c>
      <c r="G47" s="418">
        <f t="shared" si="1"/>
        <v>46142</v>
      </c>
      <c r="H47" s="417">
        <f t="shared" si="2"/>
        <v>687010000</v>
      </c>
      <c r="I47" s="420">
        <f t="shared" si="3"/>
        <v>9.0549999999999992E-2</v>
      </c>
      <c r="J47">
        <v>9.0549999999999997</v>
      </c>
      <c r="K47" s="409" t="str">
        <f t="shared" si="4"/>
        <v>CPAY</v>
      </c>
      <c r="L47" s="417" t="str">
        <f t="shared" si="5"/>
        <v>05/04/2023</v>
      </c>
      <c r="M47" s="417" t="str">
        <f t="shared" si="6"/>
        <v>04/30/2026</v>
      </c>
      <c r="N47">
        <f t="shared" si="7"/>
        <v>687010000</v>
      </c>
    </row>
    <row r="48" spans="2:14" ht="15" customHeight="1" x14ac:dyDescent="0.25">
      <c r="B48" s="421" t="s">
        <v>682</v>
      </c>
      <c r="C48" s="410">
        <v>9.0549999999999997</v>
      </c>
      <c r="D48" s="409" t="s">
        <v>738</v>
      </c>
      <c r="E48" s="410">
        <v>-693680001</v>
      </c>
      <c r="F48" s="418">
        <f t="shared" si="0"/>
        <v>45050</v>
      </c>
      <c r="G48" s="418">
        <f t="shared" si="1"/>
        <v>46142</v>
      </c>
      <c r="H48" s="417">
        <f t="shared" si="2"/>
        <v>693680001</v>
      </c>
      <c r="I48" s="420">
        <f t="shared" si="3"/>
        <v>9.0549999999999992E-2</v>
      </c>
      <c r="J48">
        <v>9.0549999999999997</v>
      </c>
      <c r="K48" s="409" t="str">
        <f t="shared" si="4"/>
        <v>CPAY</v>
      </c>
      <c r="L48" s="417" t="str">
        <f t="shared" si="5"/>
        <v>05/04/2023</v>
      </c>
      <c r="M48" s="417" t="str">
        <f t="shared" si="6"/>
        <v>04/30/2026</v>
      </c>
      <c r="N48">
        <f t="shared" si="7"/>
        <v>693680001</v>
      </c>
    </row>
    <row r="49" spans="2:14" ht="15" customHeight="1" x14ac:dyDescent="0.25">
      <c r="B49" s="421" t="s">
        <v>683</v>
      </c>
      <c r="C49" s="410">
        <v>9.875</v>
      </c>
      <c r="D49" s="409" t="s">
        <v>736</v>
      </c>
      <c r="E49" s="410">
        <v>-1470000000</v>
      </c>
      <c r="F49" s="418">
        <f t="shared" si="0"/>
        <v>45061</v>
      </c>
      <c r="G49" s="418">
        <f t="shared" si="1"/>
        <v>45789</v>
      </c>
      <c r="H49" s="417">
        <f t="shared" si="2"/>
        <v>1470000000</v>
      </c>
      <c r="I49" s="420">
        <f t="shared" si="3"/>
        <v>9.8750000000000004E-2</v>
      </c>
      <c r="J49">
        <v>9.875</v>
      </c>
      <c r="K49" s="409" t="str">
        <f t="shared" si="4"/>
        <v>CPAY</v>
      </c>
      <c r="L49" s="417" t="str">
        <f t="shared" si="5"/>
        <v>05/15/2023</v>
      </c>
      <c r="M49" s="417" t="str">
        <f t="shared" si="6"/>
        <v>05/12/2025</v>
      </c>
      <c r="N49">
        <f t="shared" si="7"/>
        <v>1470000000</v>
      </c>
    </row>
    <row r="50" spans="2:14" ht="15" customHeight="1" x14ac:dyDescent="0.25">
      <c r="B50" s="421" t="s">
        <v>683</v>
      </c>
      <c r="C50" s="410">
        <v>9.8800000000000008</v>
      </c>
      <c r="D50" s="409" t="s">
        <v>738</v>
      </c>
      <c r="E50" s="410">
        <v>-1485000000</v>
      </c>
      <c r="F50" s="418">
        <f t="shared" si="0"/>
        <v>45061</v>
      </c>
      <c r="G50" s="418">
        <f t="shared" si="1"/>
        <v>45789</v>
      </c>
      <c r="H50" s="417">
        <f t="shared" si="2"/>
        <v>1485000000</v>
      </c>
      <c r="I50" s="420">
        <f t="shared" si="3"/>
        <v>9.8800000000000013E-2</v>
      </c>
      <c r="J50">
        <v>9.8800000000000008</v>
      </c>
      <c r="K50" s="409" t="str">
        <f t="shared" si="4"/>
        <v>CPAY</v>
      </c>
      <c r="L50" s="417" t="str">
        <f t="shared" si="5"/>
        <v>05/15/2023</v>
      </c>
      <c r="M50" s="417" t="str">
        <f t="shared" si="6"/>
        <v>05/12/2025</v>
      </c>
      <c r="N50">
        <f t="shared" si="7"/>
        <v>1485000000</v>
      </c>
    </row>
    <row r="51" spans="2:14" ht="15" customHeight="1" x14ac:dyDescent="0.25">
      <c r="B51" s="421" t="s">
        <v>683</v>
      </c>
      <c r="C51" s="410">
        <v>9.8800000000000008</v>
      </c>
      <c r="D51" s="409" t="s">
        <v>741</v>
      </c>
      <c r="E51" s="410">
        <v>-970000001</v>
      </c>
      <c r="F51" s="418">
        <f t="shared" si="0"/>
        <v>45061</v>
      </c>
      <c r="G51" s="418">
        <f t="shared" si="1"/>
        <v>45789</v>
      </c>
      <c r="H51" s="417">
        <f t="shared" si="2"/>
        <v>970000001</v>
      </c>
      <c r="I51" s="420">
        <f t="shared" si="3"/>
        <v>9.8800000000000013E-2</v>
      </c>
      <c r="J51">
        <v>9.8800000000000008</v>
      </c>
      <c r="K51" s="409" t="str">
        <f t="shared" si="4"/>
        <v>CPAY</v>
      </c>
      <c r="L51" s="417" t="str">
        <f t="shared" si="5"/>
        <v>05/15/2023</v>
      </c>
      <c r="M51" s="417" t="str">
        <f t="shared" si="6"/>
        <v>05/12/2025</v>
      </c>
      <c r="N51">
        <f t="shared" si="7"/>
        <v>970000001</v>
      </c>
    </row>
    <row r="52" spans="2:14" ht="15" customHeight="1" x14ac:dyDescent="0.25">
      <c r="B52" s="421" t="s">
        <v>684</v>
      </c>
      <c r="C52" s="410">
        <v>9.0525000000000002</v>
      </c>
      <c r="D52" s="409" t="s">
        <v>738</v>
      </c>
      <c r="E52" s="410">
        <v>-1025000000</v>
      </c>
      <c r="F52" s="418">
        <f t="shared" si="0"/>
        <v>45061</v>
      </c>
      <c r="G52" s="418">
        <f t="shared" si="1"/>
        <v>46153</v>
      </c>
      <c r="H52" s="417">
        <f t="shared" si="2"/>
        <v>1025000000</v>
      </c>
      <c r="I52" s="420">
        <f t="shared" si="3"/>
        <v>9.0525000000000008E-2</v>
      </c>
      <c r="J52">
        <v>9.0525000000000002</v>
      </c>
      <c r="K52" s="409" t="str">
        <f t="shared" si="4"/>
        <v>CPAY</v>
      </c>
      <c r="L52" s="417" t="str">
        <f t="shared" si="5"/>
        <v>05/15/2023</v>
      </c>
      <c r="M52" s="417" t="str">
        <f t="shared" si="6"/>
        <v>05/11/2026</v>
      </c>
      <c r="N52">
        <f t="shared" si="7"/>
        <v>1025000000</v>
      </c>
    </row>
    <row r="53" spans="2:14" ht="15" customHeight="1" x14ac:dyDescent="0.25">
      <c r="B53" s="421" t="s">
        <v>685</v>
      </c>
      <c r="C53" s="410">
        <v>9.7799999999999994</v>
      </c>
      <c r="D53" s="409" t="s">
        <v>738</v>
      </c>
      <c r="E53" s="410">
        <v>-919799999</v>
      </c>
      <c r="F53" s="418">
        <f t="shared" si="0"/>
        <v>45062</v>
      </c>
      <c r="G53" s="418">
        <f t="shared" si="1"/>
        <v>45790</v>
      </c>
      <c r="H53" s="417">
        <f t="shared" si="2"/>
        <v>919799999</v>
      </c>
      <c r="I53" s="420">
        <f t="shared" si="3"/>
        <v>9.7799999999999998E-2</v>
      </c>
      <c r="J53">
        <v>9.7799999999999994</v>
      </c>
      <c r="K53" s="409" t="str">
        <f t="shared" si="4"/>
        <v>CPAY</v>
      </c>
      <c r="L53" s="417" t="str">
        <f t="shared" si="5"/>
        <v>05/16/2023</v>
      </c>
      <c r="M53" s="417" t="str">
        <f t="shared" si="6"/>
        <v>05/13/2025</v>
      </c>
      <c r="N53">
        <f t="shared" si="7"/>
        <v>919799999</v>
      </c>
    </row>
    <row r="54" spans="2:14" ht="15" customHeight="1" x14ac:dyDescent="0.25">
      <c r="B54" s="421" t="s">
        <v>685</v>
      </c>
      <c r="C54" s="410">
        <v>9.7925000000000004</v>
      </c>
      <c r="D54" s="409" t="s">
        <v>739</v>
      </c>
      <c r="E54" s="410">
        <v>-914634000</v>
      </c>
      <c r="F54" s="418">
        <f t="shared" si="0"/>
        <v>45062</v>
      </c>
      <c r="G54" s="418">
        <f t="shared" si="1"/>
        <v>45790</v>
      </c>
      <c r="H54" s="417">
        <f t="shared" si="2"/>
        <v>914634000</v>
      </c>
      <c r="I54" s="420">
        <f t="shared" si="3"/>
        <v>9.7924999999999998E-2</v>
      </c>
      <c r="J54">
        <v>9.7925000000000004</v>
      </c>
      <c r="K54" s="409" t="str">
        <f t="shared" si="4"/>
        <v>CPAY</v>
      </c>
      <c r="L54" s="417" t="str">
        <f t="shared" si="5"/>
        <v>05/16/2023</v>
      </c>
      <c r="M54" s="417" t="str">
        <f t="shared" si="6"/>
        <v>05/13/2025</v>
      </c>
      <c r="N54">
        <f t="shared" si="7"/>
        <v>914634000</v>
      </c>
    </row>
    <row r="55" spans="2:14" ht="15" customHeight="1" x14ac:dyDescent="0.25">
      <c r="B55" s="421" t="s">
        <v>685</v>
      </c>
      <c r="C55" s="410">
        <v>9.8049999999999997</v>
      </c>
      <c r="D55" s="409" t="s">
        <v>739</v>
      </c>
      <c r="E55" s="410">
        <v>-917784000</v>
      </c>
      <c r="F55" s="418">
        <f t="shared" si="0"/>
        <v>45062</v>
      </c>
      <c r="G55" s="418">
        <f t="shared" si="1"/>
        <v>45790</v>
      </c>
      <c r="H55" s="417">
        <f t="shared" si="2"/>
        <v>917784000</v>
      </c>
      <c r="I55" s="420">
        <f t="shared" si="3"/>
        <v>9.8049999999999998E-2</v>
      </c>
      <c r="J55">
        <v>9.8049999999999997</v>
      </c>
      <c r="K55" s="409" t="str">
        <f t="shared" si="4"/>
        <v>CPAY</v>
      </c>
      <c r="L55" s="417" t="str">
        <f t="shared" si="5"/>
        <v>05/16/2023</v>
      </c>
      <c r="M55" s="417" t="str">
        <f t="shared" si="6"/>
        <v>05/13/2025</v>
      </c>
      <c r="N55">
        <f t="shared" si="7"/>
        <v>917784000</v>
      </c>
    </row>
    <row r="56" spans="2:14" ht="15" customHeight="1" x14ac:dyDescent="0.25">
      <c r="B56" s="421" t="s">
        <v>685</v>
      </c>
      <c r="C56" s="410">
        <v>9.86</v>
      </c>
      <c r="D56" s="409" t="s">
        <v>738</v>
      </c>
      <c r="E56" s="410">
        <v>-919799999</v>
      </c>
      <c r="F56" s="418">
        <f t="shared" si="0"/>
        <v>45062</v>
      </c>
      <c r="G56" s="418">
        <f t="shared" si="1"/>
        <v>45790</v>
      </c>
      <c r="H56" s="417">
        <f t="shared" si="2"/>
        <v>919799999</v>
      </c>
      <c r="I56" s="420">
        <f t="shared" si="3"/>
        <v>9.8599999999999993E-2</v>
      </c>
      <c r="J56">
        <v>9.86</v>
      </c>
      <c r="K56" s="409" t="str">
        <f t="shared" si="4"/>
        <v>CPAY</v>
      </c>
      <c r="L56" s="417" t="str">
        <f t="shared" si="5"/>
        <v>05/16/2023</v>
      </c>
      <c r="M56" s="417" t="str">
        <f t="shared" si="6"/>
        <v>05/13/2025</v>
      </c>
      <c r="N56">
        <f t="shared" si="7"/>
        <v>919799999</v>
      </c>
    </row>
    <row r="57" spans="2:14" ht="15" customHeight="1" x14ac:dyDescent="0.25">
      <c r="B57" s="421" t="s">
        <v>686</v>
      </c>
      <c r="C57" s="410">
        <v>9.81</v>
      </c>
      <c r="D57" s="409" t="s">
        <v>738</v>
      </c>
      <c r="E57" s="410">
        <v>-445500000</v>
      </c>
      <c r="F57" s="418">
        <f t="shared" si="0"/>
        <v>45065</v>
      </c>
      <c r="G57" s="418">
        <f t="shared" si="1"/>
        <v>45793</v>
      </c>
      <c r="H57" s="417">
        <f t="shared" si="2"/>
        <v>445500000</v>
      </c>
      <c r="I57" s="420">
        <f t="shared" si="3"/>
        <v>9.8100000000000007E-2</v>
      </c>
      <c r="J57">
        <v>9.81</v>
      </c>
      <c r="K57" s="409" t="str">
        <f t="shared" si="4"/>
        <v>CPAY</v>
      </c>
      <c r="L57" s="417" t="str">
        <f t="shared" si="5"/>
        <v>05/19/2023</v>
      </c>
      <c r="M57" s="417" t="str">
        <f t="shared" si="6"/>
        <v>05/16/2025</v>
      </c>
      <c r="N57">
        <f t="shared" si="7"/>
        <v>445500000</v>
      </c>
    </row>
    <row r="58" spans="2:14" ht="15" customHeight="1" x14ac:dyDescent="0.25">
      <c r="B58" s="421" t="s">
        <v>686</v>
      </c>
      <c r="C58" s="410">
        <v>9.82</v>
      </c>
      <c r="D58" s="409" t="s">
        <v>739</v>
      </c>
      <c r="E58" s="410">
        <v>-441899999</v>
      </c>
      <c r="F58" s="418">
        <f t="shared" si="0"/>
        <v>45065</v>
      </c>
      <c r="G58" s="418">
        <f t="shared" si="1"/>
        <v>45793</v>
      </c>
      <c r="H58" s="417">
        <f t="shared" si="2"/>
        <v>441899999</v>
      </c>
      <c r="I58" s="420">
        <f t="shared" si="3"/>
        <v>9.820000000000001E-2</v>
      </c>
      <c r="J58">
        <v>9.82</v>
      </c>
      <c r="K58" s="409" t="str">
        <f t="shared" si="4"/>
        <v>CPAY</v>
      </c>
      <c r="L58" s="417" t="str">
        <f t="shared" si="5"/>
        <v>05/19/2023</v>
      </c>
      <c r="M58" s="417" t="str">
        <f t="shared" si="6"/>
        <v>05/16/2025</v>
      </c>
      <c r="N58">
        <f t="shared" si="7"/>
        <v>441899999</v>
      </c>
    </row>
    <row r="59" spans="2:14" ht="15" customHeight="1" x14ac:dyDescent="0.25">
      <c r="B59" s="421" t="s">
        <v>686</v>
      </c>
      <c r="C59" s="410">
        <v>9.8450000000000006</v>
      </c>
      <c r="D59" s="409" t="s">
        <v>742</v>
      </c>
      <c r="E59" s="410">
        <v>675000000</v>
      </c>
      <c r="F59" s="418">
        <f t="shared" si="0"/>
        <v>45065</v>
      </c>
      <c r="G59" s="418">
        <f t="shared" si="1"/>
        <v>45793</v>
      </c>
      <c r="H59" s="417">
        <f t="shared" si="2"/>
        <v>-675000000</v>
      </c>
      <c r="I59" s="420">
        <f t="shared" si="3"/>
        <v>9.845000000000001E-2</v>
      </c>
      <c r="J59">
        <v>9.8450000000000006</v>
      </c>
      <c r="K59" s="409" t="str">
        <f t="shared" si="4"/>
        <v>CRCV</v>
      </c>
      <c r="L59" s="417" t="str">
        <f t="shared" si="5"/>
        <v>05/19/2023</v>
      </c>
      <c r="M59" s="417" t="str">
        <f t="shared" si="6"/>
        <v>05/16/2025</v>
      </c>
      <c r="N59">
        <f t="shared" si="7"/>
        <v>675000000</v>
      </c>
    </row>
    <row r="60" spans="2:14" ht="15" customHeight="1" x14ac:dyDescent="0.25">
      <c r="B60" s="421" t="s">
        <v>687</v>
      </c>
      <c r="C60" s="410">
        <v>9.0649999999999995</v>
      </c>
      <c r="D60" s="409" t="s">
        <v>743</v>
      </c>
      <c r="E60" s="410">
        <v>450000002</v>
      </c>
      <c r="F60" s="418">
        <f t="shared" si="0"/>
        <v>45065</v>
      </c>
      <c r="G60" s="418">
        <f t="shared" si="1"/>
        <v>46157</v>
      </c>
      <c r="H60" s="417">
        <f t="shared" si="2"/>
        <v>-450000002</v>
      </c>
      <c r="I60" s="420">
        <f t="shared" si="3"/>
        <v>9.0649999999999994E-2</v>
      </c>
      <c r="J60">
        <v>9.0649999999999995</v>
      </c>
      <c r="K60" s="409" t="str">
        <f t="shared" si="4"/>
        <v>CRCV</v>
      </c>
      <c r="L60" s="417" t="str">
        <f t="shared" si="5"/>
        <v>05/19/2023</v>
      </c>
      <c r="M60" s="417" t="str">
        <f t="shared" si="6"/>
        <v>05/15/2026</v>
      </c>
      <c r="N60">
        <f t="shared" si="7"/>
        <v>450000002</v>
      </c>
    </row>
    <row r="61" spans="2:14" ht="15" customHeight="1" x14ac:dyDescent="0.25">
      <c r="B61" s="421" t="s">
        <v>688</v>
      </c>
      <c r="C61" s="410">
        <v>8.4600000000000009</v>
      </c>
      <c r="D61" s="409" t="s">
        <v>739</v>
      </c>
      <c r="E61" s="410">
        <v>297180000</v>
      </c>
      <c r="F61" s="418">
        <f t="shared" si="0"/>
        <v>45065</v>
      </c>
      <c r="G61" s="418">
        <f t="shared" si="1"/>
        <v>46885</v>
      </c>
      <c r="H61" s="417">
        <f t="shared" si="2"/>
        <v>-297180000</v>
      </c>
      <c r="I61" s="420">
        <f t="shared" si="3"/>
        <v>8.4600000000000009E-2</v>
      </c>
      <c r="J61">
        <v>8.4600000000000009</v>
      </c>
      <c r="K61" s="409" t="str">
        <f t="shared" si="4"/>
        <v>CRCV</v>
      </c>
      <c r="L61" s="417" t="str">
        <f t="shared" si="5"/>
        <v>05/19/2023</v>
      </c>
      <c r="M61" s="417" t="str">
        <f t="shared" si="6"/>
        <v>05/12/2028</v>
      </c>
      <c r="N61">
        <f t="shared" si="7"/>
        <v>297180000</v>
      </c>
    </row>
    <row r="62" spans="2:14" ht="15" customHeight="1" x14ac:dyDescent="0.25">
      <c r="B62" s="421" t="s">
        <v>689</v>
      </c>
      <c r="C62" s="410">
        <v>9.2149999999999999</v>
      </c>
      <c r="D62" s="409" t="s">
        <v>744</v>
      </c>
      <c r="E62" s="410">
        <v>-1035000000</v>
      </c>
      <c r="F62" s="418">
        <f t="shared" si="0"/>
        <v>45072</v>
      </c>
      <c r="G62" s="418">
        <f t="shared" si="1"/>
        <v>46164</v>
      </c>
      <c r="H62" s="417">
        <f t="shared" si="2"/>
        <v>1035000000</v>
      </c>
      <c r="I62" s="420">
        <f t="shared" si="3"/>
        <v>9.2149999999999996E-2</v>
      </c>
      <c r="J62">
        <v>9.2149999999999999</v>
      </c>
      <c r="K62" s="409" t="str">
        <f t="shared" si="4"/>
        <v>CPAY</v>
      </c>
      <c r="L62" s="417" t="str">
        <f t="shared" si="5"/>
        <v>05/26/2023</v>
      </c>
      <c r="M62" s="417" t="str">
        <f t="shared" si="6"/>
        <v>05/22/2026</v>
      </c>
      <c r="N62">
        <f t="shared" si="7"/>
        <v>1035000000</v>
      </c>
    </row>
    <row r="63" spans="2:14" ht="15" customHeight="1" x14ac:dyDescent="0.25">
      <c r="B63" s="421" t="s">
        <v>689</v>
      </c>
      <c r="C63" s="410">
        <v>9.2149999999999999</v>
      </c>
      <c r="D63" s="409" t="s">
        <v>735</v>
      </c>
      <c r="E63" s="410">
        <v>-1030000000</v>
      </c>
      <c r="F63" s="418">
        <f t="shared" si="0"/>
        <v>45072</v>
      </c>
      <c r="G63" s="418">
        <f t="shared" si="1"/>
        <v>46164</v>
      </c>
      <c r="H63" s="417">
        <f t="shared" si="2"/>
        <v>1030000000</v>
      </c>
      <c r="I63" s="420">
        <f t="shared" si="3"/>
        <v>9.2149999999999996E-2</v>
      </c>
      <c r="J63">
        <v>9.2149999999999999</v>
      </c>
      <c r="K63" s="409" t="str">
        <f t="shared" si="4"/>
        <v>CPAY</v>
      </c>
      <c r="L63" s="417" t="str">
        <f t="shared" si="5"/>
        <v>05/26/2023</v>
      </c>
      <c r="M63" s="417" t="str">
        <f t="shared" si="6"/>
        <v>05/22/2026</v>
      </c>
      <c r="N63">
        <f t="shared" si="7"/>
        <v>1030000000</v>
      </c>
    </row>
    <row r="64" spans="2:14" ht="15" customHeight="1" x14ac:dyDescent="0.25">
      <c r="B64" s="421" t="s">
        <v>690</v>
      </c>
      <c r="C64" s="410">
        <v>9.1419999999999995</v>
      </c>
      <c r="D64" s="409" t="s">
        <v>739</v>
      </c>
      <c r="E64" s="410">
        <v>-1014800000</v>
      </c>
      <c r="F64" s="418">
        <f t="shared" ref="F64:F127" si="9">DATEVALUE(MID($B64,9,10))</f>
        <v>45079</v>
      </c>
      <c r="G64" s="418">
        <f t="shared" ref="G64:G127" si="10">DATEVALUE(MID($B64,20,10))</f>
        <v>46171</v>
      </c>
      <c r="H64" s="417">
        <f t="shared" ref="H64:H127" si="11">+E64*-1</f>
        <v>1014800000</v>
      </c>
      <c r="I64" s="420">
        <f t="shared" ref="I64:I127" si="12">IFERROR(VALUE(MID($B64,31,8)),C64)/100</f>
        <v>9.1420000000000001E-2</v>
      </c>
      <c r="J64">
        <v>9.1419999999999995</v>
      </c>
      <c r="K64" s="409" t="str">
        <f t="shared" si="4"/>
        <v>CPAY</v>
      </c>
      <c r="L64" s="417" t="str">
        <f t="shared" ref="L64:L127" si="13">+TEXT(F64,"mm/dd/yyy")</f>
        <v>06/02/2023</v>
      </c>
      <c r="M64" s="417" t="str">
        <f t="shared" ref="M64:M127" si="14">+TEXT(G64,"mm/dd/yyy")</f>
        <v>05/29/2026</v>
      </c>
      <c r="N64">
        <f t="shared" ref="N64:N127" si="15">+ABS(H64)</f>
        <v>1014800000</v>
      </c>
    </row>
    <row r="65" spans="2:14" ht="15" customHeight="1" x14ac:dyDescent="0.25">
      <c r="B65" s="421" t="s">
        <v>691</v>
      </c>
      <c r="C65" s="410">
        <v>9.7889999999999997</v>
      </c>
      <c r="D65" s="409" t="s">
        <v>745</v>
      </c>
      <c r="E65" s="410">
        <v>1200000000</v>
      </c>
      <c r="F65" s="418">
        <f t="shared" si="9"/>
        <v>45091</v>
      </c>
      <c r="G65" s="418">
        <f t="shared" si="10"/>
        <v>45819</v>
      </c>
      <c r="H65" s="417">
        <f t="shared" si="11"/>
        <v>-1200000000</v>
      </c>
      <c r="I65" s="420">
        <f t="shared" si="12"/>
        <v>9.7889999999999991E-2</v>
      </c>
      <c r="J65">
        <v>9.7889999999999997</v>
      </c>
      <c r="K65" s="409" t="str">
        <f t="shared" si="4"/>
        <v>CRCV</v>
      </c>
      <c r="L65" s="417" t="str">
        <f t="shared" si="13"/>
        <v>06/14/2023</v>
      </c>
      <c r="M65" s="417" t="str">
        <f t="shared" si="14"/>
        <v>06/11/2025</v>
      </c>
      <c r="N65">
        <f t="shared" si="15"/>
        <v>1200000000</v>
      </c>
    </row>
    <row r="66" spans="2:14" ht="15" customHeight="1" x14ac:dyDescent="0.25">
      <c r="B66" s="421" t="s">
        <v>691</v>
      </c>
      <c r="C66" s="410">
        <v>9.7899999999999991</v>
      </c>
      <c r="D66" s="409" t="s">
        <v>739</v>
      </c>
      <c r="E66" s="410">
        <v>715349999</v>
      </c>
      <c r="F66" s="418">
        <f t="shared" si="9"/>
        <v>45091</v>
      </c>
      <c r="G66" s="418">
        <f t="shared" si="10"/>
        <v>45819</v>
      </c>
      <c r="H66" s="417">
        <f t="shared" si="11"/>
        <v>-715349999</v>
      </c>
      <c r="I66" s="420">
        <f t="shared" si="12"/>
        <v>9.7899999999999987E-2</v>
      </c>
      <c r="J66">
        <v>9.7899999999999991</v>
      </c>
      <c r="K66" s="409" t="str">
        <f t="shared" ref="K66:K129" si="16">+IF(SIGN(E66)&gt;0,"CRCV","CPAY")</f>
        <v>CRCV</v>
      </c>
      <c r="L66" s="417" t="str">
        <f t="shared" si="13"/>
        <v>06/14/2023</v>
      </c>
      <c r="M66" s="417" t="str">
        <f t="shared" si="14"/>
        <v>06/11/2025</v>
      </c>
      <c r="N66">
        <f t="shared" si="15"/>
        <v>715349999</v>
      </c>
    </row>
    <row r="67" spans="2:14" ht="15" customHeight="1" x14ac:dyDescent="0.25">
      <c r="B67" s="421" t="s">
        <v>692</v>
      </c>
      <c r="C67" s="410">
        <v>9.11</v>
      </c>
      <c r="D67" s="409" t="s">
        <v>738</v>
      </c>
      <c r="E67" s="410">
        <v>662500000</v>
      </c>
      <c r="F67" s="418">
        <f t="shared" si="9"/>
        <v>45091</v>
      </c>
      <c r="G67" s="418">
        <f t="shared" si="10"/>
        <v>46183</v>
      </c>
      <c r="H67" s="417">
        <f t="shared" si="11"/>
        <v>-662500000</v>
      </c>
      <c r="I67" s="420">
        <f t="shared" si="12"/>
        <v>9.11E-2</v>
      </c>
      <c r="J67">
        <v>9.11</v>
      </c>
      <c r="K67" s="409" t="str">
        <f t="shared" si="16"/>
        <v>CRCV</v>
      </c>
      <c r="L67" s="417" t="str">
        <f t="shared" si="13"/>
        <v>06/14/2023</v>
      </c>
      <c r="M67" s="417" t="str">
        <f t="shared" si="14"/>
        <v>06/10/2026</v>
      </c>
      <c r="N67">
        <f t="shared" si="15"/>
        <v>662500000</v>
      </c>
    </row>
    <row r="68" spans="2:14" ht="15" customHeight="1" x14ac:dyDescent="0.25">
      <c r="B68" s="421" t="s">
        <v>693</v>
      </c>
      <c r="C68" s="410">
        <v>8.52</v>
      </c>
      <c r="D68" s="409" t="s">
        <v>738</v>
      </c>
      <c r="E68" s="410">
        <v>537499999</v>
      </c>
      <c r="F68" s="418">
        <f t="shared" si="9"/>
        <v>45091</v>
      </c>
      <c r="G68" s="418">
        <f t="shared" si="10"/>
        <v>46911</v>
      </c>
      <c r="H68" s="417">
        <f t="shared" si="11"/>
        <v>-537499999</v>
      </c>
      <c r="I68" s="420">
        <f t="shared" si="12"/>
        <v>8.5199999999999998E-2</v>
      </c>
      <c r="J68">
        <v>8.52</v>
      </c>
      <c r="K68" s="409" t="str">
        <f t="shared" si="16"/>
        <v>CRCV</v>
      </c>
      <c r="L68" s="417" t="str">
        <f t="shared" si="13"/>
        <v>06/14/2023</v>
      </c>
      <c r="M68" s="417" t="str">
        <f t="shared" si="14"/>
        <v>06/07/2028</v>
      </c>
      <c r="N68">
        <f t="shared" si="15"/>
        <v>537499999</v>
      </c>
    </row>
    <row r="69" spans="2:14" ht="15" customHeight="1" x14ac:dyDescent="0.25">
      <c r="B69" s="421" t="s">
        <v>693</v>
      </c>
      <c r="C69" s="410">
        <v>8.52</v>
      </c>
      <c r="D69" s="409" t="s">
        <v>741</v>
      </c>
      <c r="E69" s="410">
        <v>320000001</v>
      </c>
      <c r="F69" s="418">
        <f t="shared" si="9"/>
        <v>45091</v>
      </c>
      <c r="G69" s="418">
        <f t="shared" si="10"/>
        <v>46911</v>
      </c>
      <c r="H69" s="417">
        <f t="shared" si="11"/>
        <v>-320000001</v>
      </c>
      <c r="I69" s="420">
        <f t="shared" si="12"/>
        <v>8.5199999999999998E-2</v>
      </c>
      <c r="J69">
        <v>8.52</v>
      </c>
      <c r="K69" s="409" t="str">
        <f t="shared" si="16"/>
        <v>CRCV</v>
      </c>
      <c r="L69" s="417" t="str">
        <f t="shared" si="13"/>
        <v>06/14/2023</v>
      </c>
      <c r="M69" s="417" t="str">
        <f t="shared" si="14"/>
        <v>06/07/2028</v>
      </c>
      <c r="N69">
        <f t="shared" si="15"/>
        <v>320000001</v>
      </c>
    </row>
    <row r="70" spans="2:14" ht="15" customHeight="1" x14ac:dyDescent="0.25">
      <c r="B70" s="421" t="s">
        <v>694</v>
      </c>
      <c r="C70" s="410">
        <v>9.5250000000000004</v>
      </c>
      <c r="D70" s="409" t="s">
        <v>736</v>
      </c>
      <c r="E70" s="410">
        <v>-475000000</v>
      </c>
      <c r="F70" s="418">
        <f t="shared" si="9"/>
        <v>45103</v>
      </c>
      <c r="G70" s="418">
        <f t="shared" si="10"/>
        <v>45831</v>
      </c>
      <c r="H70" s="417">
        <f t="shared" si="11"/>
        <v>475000000</v>
      </c>
      <c r="I70" s="420">
        <f t="shared" si="12"/>
        <v>9.5250000000000001E-2</v>
      </c>
      <c r="J70">
        <v>9.5250000000000004</v>
      </c>
      <c r="K70" s="409" t="str">
        <f t="shared" si="16"/>
        <v>CPAY</v>
      </c>
      <c r="L70" s="417" t="str">
        <f t="shared" si="13"/>
        <v>06/26/2023</v>
      </c>
      <c r="M70" s="417" t="str">
        <f t="shared" si="14"/>
        <v>06/23/2025</v>
      </c>
      <c r="N70">
        <f t="shared" si="15"/>
        <v>475000000</v>
      </c>
    </row>
    <row r="71" spans="2:14" ht="15" customHeight="1" x14ac:dyDescent="0.25">
      <c r="B71" s="421" t="s">
        <v>694</v>
      </c>
      <c r="C71" s="410">
        <v>9.5389999999999997</v>
      </c>
      <c r="D71" s="409" t="s">
        <v>738</v>
      </c>
      <c r="E71" s="410">
        <v>-2450000000</v>
      </c>
      <c r="F71" s="418">
        <f t="shared" si="9"/>
        <v>45103</v>
      </c>
      <c r="G71" s="418">
        <f t="shared" si="10"/>
        <v>45831</v>
      </c>
      <c r="H71" s="417">
        <f t="shared" si="11"/>
        <v>2450000000</v>
      </c>
      <c r="I71" s="420">
        <f t="shared" si="12"/>
        <v>9.5390000000000003E-2</v>
      </c>
      <c r="J71">
        <v>9.5389999999999997</v>
      </c>
      <c r="K71" s="409" t="str">
        <f t="shared" si="16"/>
        <v>CPAY</v>
      </c>
      <c r="L71" s="417" t="str">
        <f t="shared" si="13"/>
        <v>06/26/2023</v>
      </c>
      <c r="M71" s="417" t="str">
        <f t="shared" si="14"/>
        <v>06/23/2025</v>
      </c>
      <c r="N71">
        <f t="shared" si="15"/>
        <v>2450000000</v>
      </c>
    </row>
    <row r="72" spans="2:14" ht="15" customHeight="1" x14ac:dyDescent="0.25">
      <c r="B72" s="421" t="s">
        <v>695</v>
      </c>
      <c r="C72" s="410">
        <v>9.5</v>
      </c>
      <c r="D72" s="409" t="s">
        <v>738</v>
      </c>
      <c r="E72" s="410">
        <v>-490000000</v>
      </c>
      <c r="F72" s="418">
        <f t="shared" si="9"/>
        <v>45105</v>
      </c>
      <c r="G72" s="418">
        <f t="shared" si="10"/>
        <v>45833</v>
      </c>
      <c r="H72" s="417">
        <f t="shared" si="11"/>
        <v>490000000</v>
      </c>
      <c r="I72" s="420">
        <f t="shared" si="12"/>
        <v>9.5000000000000001E-2</v>
      </c>
      <c r="J72">
        <v>9.5</v>
      </c>
      <c r="K72" s="409" t="str">
        <f t="shared" si="16"/>
        <v>CPAY</v>
      </c>
      <c r="L72" s="417" t="str">
        <f t="shared" si="13"/>
        <v>06/28/2023</v>
      </c>
      <c r="M72" s="417" t="str">
        <f t="shared" si="14"/>
        <v>06/25/2025</v>
      </c>
      <c r="N72">
        <f t="shared" si="15"/>
        <v>490000000</v>
      </c>
    </row>
    <row r="73" spans="2:14" ht="15" customHeight="1" x14ac:dyDescent="0.25">
      <c r="B73" s="421" t="s">
        <v>696</v>
      </c>
      <c r="C73" s="410">
        <v>8.7200000000000006</v>
      </c>
      <c r="D73" s="409" t="s">
        <v>735</v>
      </c>
      <c r="E73" s="410">
        <v>-395000000</v>
      </c>
      <c r="F73" s="418">
        <f t="shared" si="9"/>
        <v>45105</v>
      </c>
      <c r="G73" s="418">
        <f t="shared" si="10"/>
        <v>46197</v>
      </c>
      <c r="H73" s="417">
        <f t="shared" si="11"/>
        <v>395000000</v>
      </c>
      <c r="I73" s="420">
        <f t="shared" si="12"/>
        <v>8.72E-2</v>
      </c>
      <c r="J73">
        <v>8.7200000000000006</v>
      </c>
      <c r="K73" s="409" t="str">
        <f t="shared" si="16"/>
        <v>CPAY</v>
      </c>
      <c r="L73" s="417" t="str">
        <f t="shared" si="13"/>
        <v>06/28/2023</v>
      </c>
      <c r="M73" s="417" t="str">
        <f t="shared" si="14"/>
        <v>06/24/2026</v>
      </c>
      <c r="N73">
        <f t="shared" si="15"/>
        <v>395000000</v>
      </c>
    </row>
    <row r="74" spans="2:14" ht="15" customHeight="1" x14ac:dyDescent="0.25">
      <c r="B74" s="421" t="s">
        <v>697</v>
      </c>
      <c r="C74" s="410">
        <v>9.6999999999999993</v>
      </c>
      <c r="D74" s="409" t="s">
        <v>738</v>
      </c>
      <c r="E74" s="410">
        <v>-1895000001</v>
      </c>
      <c r="F74" s="418">
        <f t="shared" si="9"/>
        <v>45107</v>
      </c>
      <c r="G74" s="418">
        <f t="shared" si="10"/>
        <v>45835</v>
      </c>
      <c r="H74" s="417">
        <f t="shared" si="11"/>
        <v>1895000001</v>
      </c>
      <c r="I74" s="420">
        <f t="shared" si="12"/>
        <v>9.6999999999999989E-2</v>
      </c>
      <c r="J74">
        <v>9.6999999999999993</v>
      </c>
      <c r="K74" s="409" t="str">
        <f t="shared" si="16"/>
        <v>CPAY</v>
      </c>
      <c r="L74" s="417" t="str">
        <f t="shared" si="13"/>
        <v>06/30/2023</v>
      </c>
      <c r="M74" s="417" t="str">
        <f t="shared" si="14"/>
        <v>06/27/2025</v>
      </c>
      <c r="N74">
        <f t="shared" si="15"/>
        <v>1895000001</v>
      </c>
    </row>
    <row r="75" spans="2:14" ht="15" customHeight="1" x14ac:dyDescent="0.25">
      <c r="B75" s="421" t="s">
        <v>697</v>
      </c>
      <c r="C75" s="410">
        <v>9.7100000000000009</v>
      </c>
      <c r="D75" s="409" t="s">
        <v>739</v>
      </c>
      <c r="E75" s="410">
        <v>-473650000</v>
      </c>
      <c r="F75" s="418">
        <f t="shared" si="9"/>
        <v>45107</v>
      </c>
      <c r="G75" s="418">
        <f t="shared" si="10"/>
        <v>45835</v>
      </c>
      <c r="H75" s="417">
        <f t="shared" si="11"/>
        <v>473650000</v>
      </c>
      <c r="I75" s="420">
        <f t="shared" si="12"/>
        <v>9.7100000000000006E-2</v>
      </c>
      <c r="J75">
        <v>9.7100000000000009</v>
      </c>
      <c r="K75" s="409" t="str">
        <f t="shared" si="16"/>
        <v>CPAY</v>
      </c>
      <c r="L75" s="417" t="str">
        <f t="shared" si="13"/>
        <v>06/30/2023</v>
      </c>
      <c r="M75" s="417" t="str">
        <f t="shared" si="14"/>
        <v>06/27/2025</v>
      </c>
      <c r="N75">
        <f t="shared" si="15"/>
        <v>473650000</v>
      </c>
    </row>
    <row r="76" spans="2:14" ht="15" customHeight="1" x14ac:dyDescent="0.25">
      <c r="B76" s="421" t="s">
        <v>698</v>
      </c>
      <c r="C76" s="410">
        <v>8.5350000000000001</v>
      </c>
      <c r="D76" s="409" t="s">
        <v>735</v>
      </c>
      <c r="E76" s="410">
        <v>441000000</v>
      </c>
      <c r="F76" s="418">
        <f t="shared" si="9"/>
        <v>45135</v>
      </c>
      <c r="G76" s="418">
        <f t="shared" si="10"/>
        <v>46955</v>
      </c>
      <c r="H76" s="417">
        <f t="shared" si="11"/>
        <v>-441000000</v>
      </c>
      <c r="I76" s="420">
        <f t="shared" si="12"/>
        <v>8.5349999999999995E-2</v>
      </c>
      <c r="J76">
        <v>8.5350000000000001</v>
      </c>
      <c r="K76" s="409" t="str">
        <f t="shared" si="16"/>
        <v>CRCV</v>
      </c>
      <c r="L76" s="417" t="str">
        <f t="shared" si="13"/>
        <v>07/28/2023</v>
      </c>
      <c r="M76" s="417" t="str">
        <f t="shared" si="14"/>
        <v>07/21/2028</v>
      </c>
      <c r="N76">
        <f t="shared" si="15"/>
        <v>441000000</v>
      </c>
    </row>
    <row r="77" spans="2:14" ht="15" customHeight="1" x14ac:dyDescent="0.25">
      <c r="B77" s="421" t="s">
        <v>698</v>
      </c>
      <c r="C77" s="410">
        <v>8.5399999999999991</v>
      </c>
      <c r="D77" s="409" t="s">
        <v>741</v>
      </c>
      <c r="E77" s="410">
        <v>352800000</v>
      </c>
      <c r="F77" s="418">
        <f t="shared" si="9"/>
        <v>45135</v>
      </c>
      <c r="G77" s="418">
        <f t="shared" si="10"/>
        <v>46955</v>
      </c>
      <c r="H77" s="417">
        <f t="shared" si="11"/>
        <v>-352800000</v>
      </c>
      <c r="I77" s="420">
        <f t="shared" si="12"/>
        <v>8.539999999999999E-2</v>
      </c>
      <c r="J77">
        <v>8.5399999999999991</v>
      </c>
      <c r="K77" s="409" t="str">
        <f t="shared" si="16"/>
        <v>CRCV</v>
      </c>
      <c r="L77" s="417" t="str">
        <f t="shared" si="13"/>
        <v>07/28/2023</v>
      </c>
      <c r="M77" s="417" t="str">
        <f t="shared" si="14"/>
        <v>07/21/2028</v>
      </c>
      <c r="N77">
        <f t="shared" si="15"/>
        <v>352800000</v>
      </c>
    </row>
    <row r="78" spans="2:14" ht="15" customHeight="1" x14ac:dyDescent="0.25">
      <c r="B78" s="421" t="s">
        <v>698</v>
      </c>
      <c r="C78" s="410">
        <v>8.56</v>
      </c>
      <c r="D78" s="409" t="s">
        <v>739</v>
      </c>
      <c r="E78" s="410">
        <v>708834001</v>
      </c>
      <c r="F78" s="418">
        <f t="shared" si="9"/>
        <v>45135</v>
      </c>
      <c r="G78" s="418">
        <f t="shared" si="10"/>
        <v>46955</v>
      </c>
      <c r="H78" s="417">
        <f t="shared" si="11"/>
        <v>-708834001</v>
      </c>
      <c r="I78" s="420">
        <f t="shared" si="12"/>
        <v>8.5600000000000009E-2</v>
      </c>
      <c r="J78">
        <v>8.56</v>
      </c>
      <c r="K78" s="409" t="str">
        <f t="shared" si="16"/>
        <v>CRCV</v>
      </c>
      <c r="L78" s="417" t="str">
        <f t="shared" si="13"/>
        <v>07/28/2023</v>
      </c>
      <c r="M78" s="417" t="str">
        <f t="shared" si="14"/>
        <v>07/21/2028</v>
      </c>
      <c r="N78">
        <f t="shared" si="15"/>
        <v>708834001</v>
      </c>
    </row>
    <row r="79" spans="2:14" ht="15" customHeight="1" x14ac:dyDescent="0.25">
      <c r="B79" s="421" t="s">
        <v>698</v>
      </c>
      <c r="C79" s="410">
        <v>8.5724999999999998</v>
      </c>
      <c r="D79" s="409" t="s">
        <v>746</v>
      </c>
      <c r="E79" s="410">
        <v>264600000</v>
      </c>
      <c r="F79" s="418">
        <f t="shared" si="9"/>
        <v>45135</v>
      </c>
      <c r="G79" s="418">
        <f t="shared" si="10"/>
        <v>46955</v>
      </c>
      <c r="H79" s="417">
        <f t="shared" si="11"/>
        <v>-264600000</v>
      </c>
      <c r="I79" s="420">
        <f t="shared" si="12"/>
        <v>8.5724999999999996E-2</v>
      </c>
      <c r="J79">
        <v>8.5724999999999998</v>
      </c>
      <c r="K79" s="409" t="str">
        <f t="shared" si="16"/>
        <v>CRCV</v>
      </c>
      <c r="L79" s="417" t="str">
        <f t="shared" si="13"/>
        <v>07/28/2023</v>
      </c>
      <c r="M79" s="417" t="str">
        <f t="shared" si="14"/>
        <v>07/21/2028</v>
      </c>
      <c r="N79">
        <f t="shared" si="15"/>
        <v>264600000</v>
      </c>
    </row>
    <row r="80" spans="2:14" ht="15" customHeight="1" x14ac:dyDescent="0.25">
      <c r="B80" s="421" t="s">
        <v>699</v>
      </c>
      <c r="C80" s="410">
        <v>9.8000000000000007</v>
      </c>
      <c r="D80" s="409" t="s">
        <v>738</v>
      </c>
      <c r="E80" s="410">
        <v>-933800000</v>
      </c>
      <c r="F80" s="418">
        <f t="shared" si="9"/>
        <v>45145</v>
      </c>
      <c r="G80" s="418">
        <f t="shared" si="10"/>
        <v>45873</v>
      </c>
      <c r="H80" s="417">
        <f t="shared" si="11"/>
        <v>933800000</v>
      </c>
      <c r="I80" s="420">
        <f t="shared" si="12"/>
        <v>9.8000000000000004E-2</v>
      </c>
      <c r="J80">
        <v>9.8000000000000007</v>
      </c>
      <c r="K80" s="409" t="str">
        <f t="shared" si="16"/>
        <v>CPAY</v>
      </c>
      <c r="L80" s="417" t="str">
        <f t="shared" si="13"/>
        <v>08/07/2023</v>
      </c>
      <c r="M80" s="417" t="str">
        <f t="shared" si="14"/>
        <v>08/04/2025</v>
      </c>
      <c r="N80">
        <f t="shared" si="15"/>
        <v>933800000</v>
      </c>
    </row>
    <row r="81" spans="2:14" ht="15" customHeight="1" x14ac:dyDescent="0.25">
      <c r="B81" s="421" t="s">
        <v>699</v>
      </c>
      <c r="C81" s="410">
        <v>9.82</v>
      </c>
      <c r="D81" s="409" t="s">
        <v>738</v>
      </c>
      <c r="E81" s="410">
        <v>-1400000000</v>
      </c>
      <c r="F81" s="418">
        <f t="shared" si="9"/>
        <v>45145</v>
      </c>
      <c r="G81" s="418">
        <f t="shared" si="10"/>
        <v>45873</v>
      </c>
      <c r="H81" s="417">
        <f t="shared" si="11"/>
        <v>1400000000</v>
      </c>
      <c r="I81" s="420">
        <f t="shared" si="12"/>
        <v>9.820000000000001E-2</v>
      </c>
      <c r="J81">
        <v>9.82</v>
      </c>
      <c r="K81" s="409" t="str">
        <f t="shared" si="16"/>
        <v>CPAY</v>
      </c>
      <c r="L81" s="417" t="str">
        <f t="shared" si="13"/>
        <v>08/07/2023</v>
      </c>
      <c r="M81" s="417" t="str">
        <f t="shared" si="14"/>
        <v>08/04/2025</v>
      </c>
      <c r="N81">
        <f t="shared" si="15"/>
        <v>1400000000</v>
      </c>
    </row>
    <row r="82" spans="2:14" ht="15" customHeight="1" x14ac:dyDescent="0.25">
      <c r="B82" s="421" t="s">
        <v>699</v>
      </c>
      <c r="C82" s="410">
        <v>9.8219999999999992</v>
      </c>
      <c r="D82" s="409" t="s">
        <v>738</v>
      </c>
      <c r="E82" s="410">
        <v>-2350000000</v>
      </c>
      <c r="F82" s="418">
        <f t="shared" si="9"/>
        <v>45145</v>
      </c>
      <c r="G82" s="418">
        <f t="shared" si="10"/>
        <v>45873</v>
      </c>
      <c r="H82" s="417">
        <f t="shared" si="11"/>
        <v>2350000000</v>
      </c>
      <c r="I82" s="420">
        <f t="shared" si="12"/>
        <v>9.8219999999999988E-2</v>
      </c>
      <c r="J82">
        <v>9.8219999999999992</v>
      </c>
      <c r="K82" s="409" t="str">
        <f t="shared" si="16"/>
        <v>CPAY</v>
      </c>
      <c r="L82" s="417" t="str">
        <f t="shared" si="13"/>
        <v>08/07/2023</v>
      </c>
      <c r="M82" s="417" t="str">
        <f t="shared" si="14"/>
        <v>08/04/2025</v>
      </c>
      <c r="N82">
        <f t="shared" si="15"/>
        <v>2350000000</v>
      </c>
    </row>
    <row r="83" spans="2:14" ht="15" customHeight="1" x14ac:dyDescent="0.25">
      <c r="B83" s="421" t="s">
        <v>699</v>
      </c>
      <c r="C83" s="410">
        <v>9.8699999999999992</v>
      </c>
      <c r="D83" s="409" t="s">
        <v>738</v>
      </c>
      <c r="E83" s="410">
        <v>-700000000</v>
      </c>
      <c r="F83" s="418">
        <f t="shared" si="9"/>
        <v>45145</v>
      </c>
      <c r="G83" s="418">
        <f t="shared" si="10"/>
        <v>45873</v>
      </c>
      <c r="H83" s="417">
        <f t="shared" si="11"/>
        <v>700000000</v>
      </c>
      <c r="I83" s="420">
        <f t="shared" si="12"/>
        <v>9.8699999999999996E-2</v>
      </c>
      <c r="J83">
        <v>9.8699999999999992</v>
      </c>
      <c r="K83" s="409" t="str">
        <f t="shared" si="16"/>
        <v>CPAY</v>
      </c>
      <c r="L83" s="417" t="str">
        <f t="shared" si="13"/>
        <v>08/07/2023</v>
      </c>
      <c r="M83" s="417" t="str">
        <f t="shared" si="14"/>
        <v>08/04/2025</v>
      </c>
      <c r="N83">
        <f t="shared" si="15"/>
        <v>700000000</v>
      </c>
    </row>
    <row r="84" spans="2:14" ht="15" customHeight="1" x14ac:dyDescent="0.25">
      <c r="B84" s="421" t="s">
        <v>699</v>
      </c>
      <c r="C84" s="410">
        <v>9.875</v>
      </c>
      <c r="D84" s="409" t="s">
        <v>738</v>
      </c>
      <c r="E84" s="410">
        <v>-700000000</v>
      </c>
      <c r="F84" s="418">
        <f t="shared" si="9"/>
        <v>45145</v>
      </c>
      <c r="G84" s="418">
        <f t="shared" si="10"/>
        <v>45873</v>
      </c>
      <c r="H84" s="417">
        <f t="shared" si="11"/>
        <v>700000000</v>
      </c>
      <c r="I84" s="420">
        <f t="shared" si="12"/>
        <v>9.8750000000000004E-2</v>
      </c>
      <c r="J84">
        <v>9.875</v>
      </c>
      <c r="K84" s="409" t="str">
        <f t="shared" si="16"/>
        <v>CPAY</v>
      </c>
      <c r="L84" s="417" t="str">
        <f t="shared" si="13"/>
        <v>08/07/2023</v>
      </c>
      <c r="M84" s="417" t="str">
        <f t="shared" si="14"/>
        <v>08/04/2025</v>
      </c>
      <c r="N84">
        <f t="shared" si="15"/>
        <v>700000000</v>
      </c>
    </row>
    <row r="85" spans="2:14" ht="15" customHeight="1" x14ac:dyDescent="0.25">
      <c r="B85" s="421" t="s">
        <v>700</v>
      </c>
      <c r="C85" s="410">
        <v>9.9</v>
      </c>
      <c r="D85" s="409" t="s">
        <v>747</v>
      </c>
      <c r="E85" s="410">
        <v>-1450000000</v>
      </c>
      <c r="F85" s="418">
        <f t="shared" si="9"/>
        <v>45147</v>
      </c>
      <c r="G85" s="418">
        <f t="shared" si="10"/>
        <v>45875</v>
      </c>
      <c r="H85" s="417">
        <f t="shared" si="11"/>
        <v>1450000000</v>
      </c>
      <c r="I85" s="420">
        <f t="shared" si="12"/>
        <v>9.9000000000000005E-2</v>
      </c>
      <c r="J85">
        <v>9.9</v>
      </c>
      <c r="K85" s="409" t="str">
        <f t="shared" si="16"/>
        <v>CPAY</v>
      </c>
      <c r="L85" s="417" t="str">
        <f t="shared" si="13"/>
        <v>08/09/2023</v>
      </c>
      <c r="M85" s="417" t="str">
        <f t="shared" si="14"/>
        <v>08/06/2025</v>
      </c>
      <c r="N85">
        <f t="shared" si="15"/>
        <v>1450000000</v>
      </c>
    </row>
    <row r="86" spans="2:14" ht="15" customHeight="1" x14ac:dyDescent="0.25">
      <c r="B86" s="421" t="s">
        <v>700</v>
      </c>
      <c r="C86" s="410">
        <v>9.9021500000000007</v>
      </c>
      <c r="D86" s="409" t="s">
        <v>738</v>
      </c>
      <c r="E86" s="410">
        <v>-3300000000</v>
      </c>
      <c r="F86" s="418">
        <f t="shared" si="9"/>
        <v>45147</v>
      </c>
      <c r="G86" s="418">
        <f t="shared" si="10"/>
        <v>45875</v>
      </c>
      <c r="H86" s="417">
        <f t="shared" si="11"/>
        <v>3300000000</v>
      </c>
      <c r="I86" s="420">
        <f t="shared" si="12"/>
        <v>9.9021500000000012E-2</v>
      </c>
      <c r="J86">
        <v>9.9021500000000007</v>
      </c>
      <c r="K86" s="409" t="str">
        <f t="shared" si="16"/>
        <v>CPAY</v>
      </c>
      <c r="L86" s="417" t="str">
        <f t="shared" si="13"/>
        <v>08/09/2023</v>
      </c>
      <c r="M86" s="417" t="str">
        <f t="shared" si="14"/>
        <v>08/06/2025</v>
      </c>
      <c r="N86">
        <f t="shared" si="15"/>
        <v>3300000000</v>
      </c>
    </row>
    <row r="87" spans="2:14" ht="15" customHeight="1" x14ac:dyDescent="0.25">
      <c r="B87" s="421" t="s">
        <v>701</v>
      </c>
      <c r="C87" s="410">
        <v>10.220000000000001</v>
      </c>
      <c r="D87" s="409" t="s">
        <v>735</v>
      </c>
      <c r="E87" s="410">
        <v>1420000000</v>
      </c>
      <c r="F87" s="418">
        <f t="shared" si="9"/>
        <v>45160</v>
      </c>
      <c r="G87" s="418">
        <f t="shared" si="10"/>
        <v>45888</v>
      </c>
      <c r="H87" s="417">
        <f t="shared" si="11"/>
        <v>-1420000000</v>
      </c>
      <c r="I87" s="420">
        <f t="shared" si="12"/>
        <v>0.10220000000000001</v>
      </c>
      <c r="J87">
        <v>10.220000000000001</v>
      </c>
      <c r="K87" s="409" t="str">
        <f t="shared" si="16"/>
        <v>CRCV</v>
      </c>
      <c r="L87" s="417" t="str">
        <f t="shared" si="13"/>
        <v>08/22/2023</v>
      </c>
      <c r="M87" s="417" t="str">
        <f t="shared" si="14"/>
        <v>08/19/2025</v>
      </c>
      <c r="N87">
        <f t="shared" si="15"/>
        <v>1420000000</v>
      </c>
    </row>
    <row r="88" spans="2:14" ht="15" customHeight="1" x14ac:dyDescent="0.25">
      <c r="B88" s="421" t="s">
        <v>701</v>
      </c>
      <c r="C88" s="410">
        <v>10.23</v>
      </c>
      <c r="D88" s="409" t="s">
        <v>741</v>
      </c>
      <c r="E88" s="410">
        <v>1425000000</v>
      </c>
      <c r="F88" s="418">
        <f t="shared" si="9"/>
        <v>45160</v>
      </c>
      <c r="G88" s="418">
        <f t="shared" si="10"/>
        <v>45888</v>
      </c>
      <c r="H88" s="417">
        <f t="shared" si="11"/>
        <v>-1425000000</v>
      </c>
      <c r="I88" s="420">
        <f t="shared" si="12"/>
        <v>0.1023</v>
      </c>
      <c r="J88">
        <v>10.23</v>
      </c>
      <c r="K88" s="409" t="str">
        <f t="shared" si="16"/>
        <v>CRCV</v>
      </c>
      <c r="L88" s="417" t="str">
        <f t="shared" si="13"/>
        <v>08/22/2023</v>
      </c>
      <c r="M88" s="417" t="str">
        <f t="shared" si="14"/>
        <v>08/19/2025</v>
      </c>
      <c r="N88">
        <f t="shared" si="15"/>
        <v>1425000000</v>
      </c>
    </row>
    <row r="89" spans="2:14" ht="15" customHeight="1" x14ac:dyDescent="0.25">
      <c r="B89" s="421" t="s">
        <v>702</v>
      </c>
      <c r="C89" s="410">
        <v>9.1326999999999998</v>
      </c>
      <c r="D89" s="409" t="s">
        <v>735</v>
      </c>
      <c r="E89" s="410">
        <v>945000000</v>
      </c>
      <c r="F89" s="418">
        <f t="shared" si="9"/>
        <v>45160</v>
      </c>
      <c r="G89" s="418">
        <f t="shared" si="10"/>
        <v>46980</v>
      </c>
      <c r="H89" s="417">
        <f t="shared" si="11"/>
        <v>-945000000</v>
      </c>
      <c r="I89" s="420">
        <f t="shared" si="12"/>
        <v>9.1326999999999992E-2</v>
      </c>
      <c r="J89">
        <v>9.1326999999999998</v>
      </c>
      <c r="K89" s="409" t="str">
        <f t="shared" si="16"/>
        <v>CRCV</v>
      </c>
      <c r="L89" s="417" t="str">
        <f t="shared" si="13"/>
        <v>08/22/2023</v>
      </c>
      <c r="M89" s="417" t="str">
        <f t="shared" si="14"/>
        <v>08/15/2028</v>
      </c>
      <c r="N89">
        <f t="shared" si="15"/>
        <v>945000000</v>
      </c>
    </row>
    <row r="90" spans="2:14" ht="15" customHeight="1" x14ac:dyDescent="0.25">
      <c r="B90" s="421" t="s">
        <v>703</v>
      </c>
      <c r="C90" s="410">
        <v>10.255000000000001</v>
      </c>
      <c r="D90" s="409" t="s">
        <v>735</v>
      </c>
      <c r="E90" s="410">
        <v>1420000000</v>
      </c>
      <c r="F90" s="418">
        <f t="shared" si="9"/>
        <v>45175</v>
      </c>
      <c r="G90" s="418">
        <f t="shared" si="10"/>
        <v>45903</v>
      </c>
      <c r="H90" s="417">
        <f t="shared" si="11"/>
        <v>-1420000000</v>
      </c>
      <c r="I90" s="420">
        <f t="shared" si="12"/>
        <v>0.10255</v>
      </c>
      <c r="J90">
        <v>10.255000000000001</v>
      </c>
      <c r="K90" s="409" t="str">
        <f t="shared" si="16"/>
        <v>CRCV</v>
      </c>
      <c r="L90" s="417" t="str">
        <f t="shared" si="13"/>
        <v>09/06/2023</v>
      </c>
      <c r="M90" s="417" t="str">
        <f t="shared" si="14"/>
        <v>09/03/2025</v>
      </c>
      <c r="N90">
        <f t="shared" si="15"/>
        <v>1420000000</v>
      </c>
    </row>
    <row r="91" spans="2:14" ht="15" customHeight="1" x14ac:dyDescent="0.25">
      <c r="B91" s="421" t="s">
        <v>704</v>
      </c>
      <c r="C91" s="410">
        <v>9.6199999999999992</v>
      </c>
      <c r="D91" s="409" t="s">
        <v>738</v>
      </c>
      <c r="E91" s="410">
        <v>1010000000</v>
      </c>
      <c r="F91" s="418">
        <f t="shared" si="9"/>
        <v>45175</v>
      </c>
      <c r="G91" s="418">
        <f t="shared" si="10"/>
        <v>46267</v>
      </c>
      <c r="H91" s="417">
        <f t="shared" si="11"/>
        <v>-1010000000</v>
      </c>
      <c r="I91" s="420">
        <f t="shared" si="12"/>
        <v>9.6199999999999994E-2</v>
      </c>
      <c r="J91">
        <v>9.6199999999999992</v>
      </c>
      <c r="K91" s="409" t="str">
        <f t="shared" si="16"/>
        <v>CRCV</v>
      </c>
      <c r="L91" s="417" t="str">
        <f t="shared" si="13"/>
        <v>09/06/2023</v>
      </c>
      <c r="M91" s="417" t="str">
        <f t="shared" si="14"/>
        <v>09/02/2026</v>
      </c>
      <c r="N91">
        <f t="shared" si="15"/>
        <v>1010000000</v>
      </c>
    </row>
    <row r="92" spans="2:14" ht="15" customHeight="1" x14ac:dyDescent="0.25">
      <c r="B92" s="421" t="s">
        <v>704</v>
      </c>
      <c r="C92" s="410">
        <v>9.6225000000000005</v>
      </c>
      <c r="D92" s="409" t="s">
        <v>739</v>
      </c>
      <c r="E92" s="410">
        <v>2021200000</v>
      </c>
      <c r="F92" s="418">
        <f t="shared" si="9"/>
        <v>45175</v>
      </c>
      <c r="G92" s="418">
        <f t="shared" si="10"/>
        <v>46267</v>
      </c>
      <c r="H92" s="417">
        <f t="shared" si="11"/>
        <v>-2021200000</v>
      </c>
      <c r="I92" s="420">
        <f t="shared" si="12"/>
        <v>9.6225000000000005E-2</v>
      </c>
      <c r="J92">
        <v>9.6225000000000005</v>
      </c>
      <c r="K92" s="409" t="str">
        <f t="shared" si="16"/>
        <v>CRCV</v>
      </c>
      <c r="L92" s="417" t="str">
        <f t="shared" si="13"/>
        <v>09/06/2023</v>
      </c>
      <c r="M92" s="417" t="str">
        <f t="shared" si="14"/>
        <v>09/02/2026</v>
      </c>
      <c r="N92">
        <f t="shared" si="15"/>
        <v>2021200000</v>
      </c>
    </row>
    <row r="93" spans="2:14" ht="15" customHeight="1" x14ac:dyDescent="0.25">
      <c r="B93" s="421" t="s">
        <v>705</v>
      </c>
      <c r="C93" s="410">
        <v>9.66</v>
      </c>
      <c r="D93" s="409" t="s">
        <v>745</v>
      </c>
      <c r="E93" s="410">
        <v>576725000</v>
      </c>
      <c r="F93" s="418">
        <f t="shared" si="9"/>
        <v>45176</v>
      </c>
      <c r="G93" s="418">
        <f t="shared" si="10"/>
        <v>46268</v>
      </c>
      <c r="H93" s="417">
        <f t="shared" si="11"/>
        <v>-576725000</v>
      </c>
      <c r="I93" s="420">
        <f t="shared" si="12"/>
        <v>9.6600000000000005E-2</v>
      </c>
      <c r="J93">
        <v>9.66</v>
      </c>
      <c r="K93" s="409" t="str">
        <f t="shared" si="16"/>
        <v>CRCV</v>
      </c>
      <c r="L93" s="417" t="str">
        <f t="shared" si="13"/>
        <v>09/07/2023</v>
      </c>
      <c r="M93" s="417" t="str">
        <f t="shared" si="14"/>
        <v>09/03/2026</v>
      </c>
      <c r="N93">
        <f t="shared" si="15"/>
        <v>576725000</v>
      </c>
    </row>
    <row r="94" spans="2:14" ht="15" customHeight="1" x14ac:dyDescent="0.25">
      <c r="B94" s="421" t="s">
        <v>706</v>
      </c>
      <c r="C94" s="410">
        <v>10.3</v>
      </c>
      <c r="D94" s="409" t="s">
        <v>738</v>
      </c>
      <c r="E94" s="410">
        <v>1200000002</v>
      </c>
      <c r="F94" s="418">
        <f t="shared" si="9"/>
        <v>45177</v>
      </c>
      <c r="G94" s="418">
        <f t="shared" si="10"/>
        <v>45905</v>
      </c>
      <c r="H94" s="417">
        <f t="shared" si="11"/>
        <v>-1200000002</v>
      </c>
      <c r="I94" s="420">
        <f t="shared" si="12"/>
        <v>0.10300000000000001</v>
      </c>
      <c r="J94">
        <v>10.3</v>
      </c>
      <c r="K94" s="409" t="str">
        <f t="shared" si="16"/>
        <v>CRCV</v>
      </c>
      <c r="L94" s="417" t="str">
        <f t="shared" si="13"/>
        <v>09/08/2023</v>
      </c>
      <c r="M94" s="417" t="str">
        <f t="shared" si="14"/>
        <v>09/05/2025</v>
      </c>
      <c r="N94">
        <f t="shared" si="15"/>
        <v>1200000002</v>
      </c>
    </row>
    <row r="95" spans="2:14" ht="15" customHeight="1" x14ac:dyDescent="0.25">
      <c r="B95" s="421" t="s">
        <v>707</v>
      </c>
      <c r="C95" s="410">
        <v>9.7050000000000001</v>
      </c>
      <c r="D95" s="409" t="s">
        <v>739</v>
      </c>
      <c r="E95" s="410">
        <v>511000000</v>
      </c>
      <c r="F95" s="418">
        <f t="shared" si="9"/>
        <v>45177</v>
      </c>
      <c r="G95" s="418">
        <f t="shared" si="10"/>
        <v>46269</v>
      </c>
      <c r="H95" s="417">
        <f t="shared" si="11"/>
        <v>-511000000</v>
      </c>
      <c r="I95" s="420">
        <f t="shared" si="12"/>
        <v>9.7049999999999997E-2</v>
      </c>
      <c r="J95">
        <v>9.7050000000000001</v>
      </c>
      <c r="K95" s="409" t="str">
        <f t="shared" si="16"/>
        <v>CRCV</v>
      </c>
      <c r="L95" s="417" t="str">
        <f t="shared" si="13"/>
        <v>09/08/2023</v>
      </c>
      <c r="M95" s="417" t="str">
        <f t="shared" si="14"/>
        <v>09/04/2026</v>
      </c>
      <c r="N95">
        <f t="shared" si="15"/>
        <v>511000000</v>
      </c>
    </row>
    <row r="96" spans="2:14" ht="15" customHeight="1" x14ac:dyDescent="0.25">
      <c r="B96" s="421" t="s">
        <v>707</v>
      </c>
      <c r="C96" s="410">
        <v>9.7149999999999999</v>
      </c>
      <c r="D96" s="409" t="s">
        <v>739</v>
      </c>
      <c r="E96" s="410">
        <v>510000000</v>
      </c>
      <c r="F96" s="418">
        <f t="shared" si="9"/>
        <v>45177</v>
      </c>
      <c r="G96" s="418">
        <f t="shared" si="10"/>
        <v>46269</v>
      </c>
      <c r="H96" s="417">
        <f t="shared" si="11"/>
        <v>-510000000</v>
      </c>
      <c r="I96" s="420">
        <f t="shared" si="12"/>
        <v>9.715E-2</v>
      </c>
      <c r="J96">
        <v>9.7149999999999999</v>
      </c>
      <c r="K96" s="409" t="str">
        <f t="shared" si="16"/>
        <v>CRCV</v>
      </c>
      <c r="L96" s="417" t="str">
        <f t="shared" si="13"/>
        <v>09/08/2023</v>
      </c>
      <c r="M96" s="417" t="str">
        <f t="shared" si="14"/>
        <v>09/04/2026</v>
      </c>
      <c r="N96">
        <f t="shared" si="15"/>
        <v>510000000</v>
      </c>
    </row>
    <row r="97" spans="2:14" ht="15" customHeight="1" x14ac:dyDescent="0.25">
      <c r="B97" s="421" t="s">
        <v>707</v>
      </c>
      <c r="C97" s="410">
        <v>9.7200000000000006</v>
      </c>
      <c r="D97" s="409" t="s">
        <v>735</v>
      </c>
      <c r="E97" s="410">
        <v>1020000000</v>
      </c>
      <c r="F97" s="418">
        <f t="shared" si="9"/>
        <v>45177</v>
      </c>
      <c r="G97" s="418">
        <f t="shared" si="10"/>
        <v>46269</v>
      </c>
      <c r="H97" s="417">
        <f t="shared" si="11"/>
        <v>-1020000000</v>
      </c>
      <c r="I97" s="420">
        <f t="shared" si="12"/>
        <v>9.7200000000000009E-2</v>
      </c>
      <c r="J97">
        <v>9.7200000000000006</v>
      </c>
      <c r="K97" s="409" t="str">
        <f t="shared" si="16"/>
        <v>CRCV</v>
      </c>
      <c r="L97" s="417" t="str">
        <f t="shared" si="13"/>
        <v>09/08/2023</v>
      </c>
      <c r="M97" s="417" t="str">
        <f t="shared" si="14"/>
        <v>09/04/2026</v>
      </c>
      <c r="N97">
        <f t="shared" si="15"/>
        <v>1020000000</v>
      </c>
    </row>
    <row r="98" spans="2:14" ht="15" customHeight="1" x14ac:dyDescent="0.25">
      <c r="B98" s="421" t="s">
        <v>708</v>
      </c>
      <c r="C98" s="410">
        <v>9.61</v>
      </c>
      <c r="D98" s="409" t="s">
        <v>741</v>
      </c>
      <c r="E98" s="410">
        <v>660000000</v>
      </c>
      <c r="F98" s="418">
        <f t="shared" si="9"/>
        <v>45184</v>
      </c>
      <c r="G98" s="418">
        <f t="shared" si="10"/>
        <v>46276</v>
      </c>
      <c r="H98" s="417">
        <f t="shared" si="11"/>
        <v>-660000000</v>
      </c>
      <c r="I98" s="420">
        <f t="shared" si="12"/>
        <v>9.6099999999999991E-2</v>
      </c>
      <c r="J98">
        <v>9.61</v>
      </c>
      <c r="K98" s="409" t="str">
        <f t="shared" si="16"/>
        <v>CRCV</v>
      </c>
      <c r="L98" s="417" t="str">
        <f t="shared" si="13"/>
        <v>09/15/2023</v>
      </c>
      <c r="M98" s="417" t="str">
        <f t="shared" si="14"/>
        <v>09/11/2026</v>
      </c>
      <c r="N98">
        <f t="shared" si="15"/>
        <v>660000000</v>
      </c>
    </row>
    <row r="99" spans="2:14" ht="15" customHeight="1" x14ac:dyDescent="0.25">
      <c r="B99" s="421" t="s">
        <v>708</v>
      </c>
      <c r="C99" s="410">
        <v>9.6150000000000002</v>
      </c>
      <c r="D99" s="409" t="s">
        <v>745</v>
      </c>
      <c r="E99" s="410">
        <v>675000000</v>
      </c>
      <c r="F99" s="418">
        <f t="shared" si="9"/>
        <v>45184</v>
      </c>
      <c r="G99" s="418">
        <f t="shared" si="10"/>
        <v>46276</v>
      </c>
      <c r="H99" s="417">
        <f t="shared" si="11"/>
        <v>-675000000</v>
      </c>
      <c r="I99" s="420">
        <f t="shared" si="12"/>
        <v>9.6149999999999999E-2</v>
      </c>
      <c r="J99">
        <v>9.6150000000000002</v>
      </c>
      <c r="K99" s="409" t="str">
        <f t="shared" si="16"/>
        <v>CRCV</v>
      </c>
      <c r="L99" s="417" t="str">
        <f t="shared" si="13"/>
        <v>09/15/2023</v>
      </c>
      <c r="M99" s="417" t="str">
        <f t="shared" si="14"/>
        <v>09/11/2026</v>
      </c>
      <c r="N99">
        <f t="shared" si="15"/>
        <v>675000000</v>
      </c>
    </row>
    <row r="100" spans="2:14" ht="15" customHeight="1" x14ac:dyDescent="0.25">
      <c r="B100" s="421" t="s">
        <v>708</v>
      </c>
      <c r="C100" s="410">
        <v>9.67</v>
      </c>
      <c r="D100" s="409" t="s">
        <v>739</v>
      </c>
      <c r="E100" s="410">
        <v>661600000</v>
      </c>
      <c r="F100" s="418">
        <f t="shared" si="9"/>
        <v>45184</v>
      </c>
      <c r="G100" s="418">
        <f t="shared" si="10"/>
        <v>46276</v>
      </c>
      <c r="H100" s="417">
        <f t="shared" si="11"/>
        <v>-661600000</v>
      </c>
      <c r="I100" s="420">
        <f t="shared" si="12"/>
        <v>9.6699999999999994E-2</v>
      </c>
      <c r="J100">
        <v>9.67</v>
      </c>
      <c r="K100" s="409" t="str">
        <f t="shared" si="16"/>
        <v>CRCV</v>
      </c>
      <c r="L100" s="417" t="str">
        <f t="shared" si="13"/>
        <v>09/15/2023</v>
      </c>
      <c r="M100" s="417" t="str">
        <f t="shared" si="14"/>
        <v>09/11/2026</v>
      </c>
      <c r="N100">
        <f t="shared" si="15"/>
        <v>661600000</v>
      </c>
    </row>
    <row r="101" spans="2:14" ht="15" customHeight="1" x14ac:dyDescent="0.25">
      <c r="B101" s="421" t="s">
        <v>708</v>
      </c>
      <c r="C101" s="410">
        <v>9.67</v>
      </c>
      <c r="D101" s="409" t="s">
        <v>735</v>
      </c>
      <c r="E101" s="410">
        <v>665000000</v>
      </c>
      <c r="F101" s="418">
        <f t="shared" si="9"/>
        <v>45184</v>
      </c>
      <c r="G101" s="418">
        <f t="shared" si="10"/>
        <v>46276</v>
      </c>
      <c r="H101" s="417">
        <f t="shared" si="11"/>
        <v>-665000000</v>
      </c>
      <c r="I101" s="420">
        <f t="shared" si="12"/>
        <v>9.6699999999999994E-2</v>
      </c>
      <c r="J101">
        <v>9.67</v>
      </c>
      <c r="K101" s="409" t="str">
        <f t="shared" si="16"/>
        <v>CRCV</v>
      </c>
      <c r="L101" s="417" t="str">
        <f t="shared" si="13"/>
        <v>09/15/2023</v>
      </c>
      <c r="M101" s="417" t="str">
        <f t="shared" si="14"/>
        <v>09/11/2026</v>
      </c>
      <c r="N101">
        <f t="shared" si="15"/>
        <v>665000000</v>
      </c>
    </row>
    <row r="102" spans="2:14" ht="15" customHeight="1" x14ac:dyDescent="0.25">
      <c r="B102" s="421" t="s">
        <v>709</v>
      </c>
      <c r="C102" s="410">
        <v>10.3325</v>
      </c>
      <c r="D102" s="409" t="s">
        <v>739</v>
      </c>
      <c r="E102" s="410">
        <v>2840450000</v>
      </c>
      <c r="F102" s="418">
        <f t="shared" si="9"/>
        <v>45189</v>
      </c>
      <c r="G102" s="418">
        <f t="shared" si="10"/>
        <v>45917</v>
      </c>
      <c r="H102" s="417">
        <f t="shared" si="11"/>
        <v>-2840450000</v>
      </c>
      <c r="I102" s="420">
        <f t="shared" si="12"/>
        <v>0.103325</v>
      </c>
      <c r="J102">
        <v>10.3325</v>
      </c>
      <c r="K102" s="409" t="str">
        <f t="shared" si="16"/>
        <v>CRCV</v>
      </c>
      <c r="L102" s="417" t="str">
        <f t="shared" si="13"/>
        <v>09/20/2023</v>
      </c>
      <c r="M102" s="417" t="str">
        <f t="shared" si="14"/>
        <v>09/17/2025</v>
      </c>
      <c r="N102">
        <f t="shared" si="15"/>
        <v>2840450000</v>
      </c>
    </row>
    <row r="103" spans="2:14" ht="15" customHeight="1" x14ac:dyDescent="0.25">
      <c r="B103" s="421" t="s">
        <v>710</v>
      </c>
      <c r="C103" s="410">
        <v>10.574999999999999</v>
      </c>
      <c r="D103" s="409" t="s">
        <v>739</v>
      </c>
      <c r="E103" s="410">
        <v>727250001</v>
      </c>
      <c r="F103" s="418">
        <f t="shared" si="9"/>
        <v>45196</v>
      </c>
      <c r="G103" s="418">
        <f t="shared" si="10"/>
        <v>45924</v>
      </c>
      <c r="H103" s="417">
        <f t="shared" si="11"/>
        <v>-727250001</v>
      </c>
      <c r="I103" s="420">
        <f t="shared" si="12"/>
        <v>0.10575</v>
      </c>
      <c r="J103">
        <v>10.574999999999999</v>
      </c>
      <c r="K103" s="409" t="str">
        <f t="shared" si="16"/>
        <v>CRCV</v>
      </c>
      <c r="L103" s="417" t="str">
        <f t="shared" si="13"/>
        <v>09/27/2023</v>
      </c>
      <c r="M103" s="417" t="str">
        <f t="shared" si="14"/>
        <v>09/24/2025</v>
      </c>
      <c r="N103">
        <f t="shared" si="15"/>
        <v>727250001</v>
      </c>
    </row>
    <row r="104" spans="2:14" ht="15" customHeight="1" x14ac:dyDescent="0.25">
      <c r="B104" s="421" t="s">
        <v>710</v>
      </c>
      <c r="C104" s="410">
        <v>10.58</v>
      </c>
      <c r="D104" s="409" t="s">
        <v>735</v>
      </c>
      <c r="E104" s="410">
        <v>725000000</v>
      </c>
      <c r="F104" s="418">
        <f t="shared" si="9"/>
        <v>45196</v>
      </c>
      <c r="G104" s="418">
        <f t="shared" si="10"/>
        <v>45924</v>
      </c>
      <c r="H104" s="417">
        <f t="shared" si="11"/>
        <v>-725000000</v>
      </c>
      <c r="I104" s="420">
        <f t="shared" si="12"/>
        <v>0.10580000000000001</v>
      </c>
      <c r="J104">
        <v>10.58</v>
      </c>
      <c r="K104" s="409" t="str">
        <f t="shared" si="16"/>
        <v>CRCV</v>
      </c>
      <c r="L104" s="417" t="str">
        <f t="shared" si="13"/>
        <v>09/27/2023</v>
      </c>
      <c r="M104" s="417" t="str">
        <f t="shared" si="14"/>
        <v>09/24/2025</v>
      </c>
      <c r="N104">
        <f t="shared" si="15"/>
        <v>725000000</v>
      </c>
    </row>
    <row r="105" spans="2:14" ht="15" customHeight="1" x14ac:dyDescent="0.25">
      <c r="B105" s="421" t="s">
        <v>711</v>
      </c>
      <c r="C105" s="410">
        <v>10.695</v>
      </c>
      <c r="D105" s="409" t="s">
        <v>748</v>
      </c>
      <c r="E105" s="410">
        <v>734999999</v>
      </c>
      <c r="F105" s="418">
        <f t="shared" si="9"/>
        <v>45197</v>
      </c>
      <c r="G105" s="418">
        <f t="shared" si="10"/>
        <v>45925</v>
      </c>
      <c r="H105" s="417">
        <f t="shared" si="11"/>
        <v>-734999999</v>
      </c>
      <c r="I105" s="420">
        <f t="shared" si="12"/>
        <v>0.10695</v>
      </c>
      <c r="J105">
        <v>10.695</v>
      </c>
      <c r="K105" s="409" t="str">
        <f t="shared" si="16"/>
        <v>CRCV</v>
      </c>
      <c r="L105" s="417" t="str">
        <f t="shared" si="13"/>
        <v>09/28/2023</v>
      </c>
      <c r="M105" s="417" t="str">
        <f t="shared" si="14"/>
        <v>09/25/2025</v>
      </c>
      <c r="N105">
        <f t="shared" si="15"/>
        <v>734999999</v>
      </c>
    </row>
    <row r="106" spans="2:14" ht="15" customHeight="1" x14ac:dyDescent="0.25">
      <c r="B106" s="421" t="s">
        <v>711</v>
      </c>
      <c r="C106" s="410">
        <v>10.725</v>
      </c>
      <c r="D106" s="409" t="s">
        <v>735</v>
      </c>
      <c r="E106" s="410">
        <v>1474999999</v>
      </c>
      <c r="F106" s="418">
        <f t="shared" si="9"/>
        <v>45197</v>
      </c>
      <c r="G106" s="418">
        <f t="shared" si="10"/>
        <v>45925</v>
      </c>
      <c r="H106" s="417">
        <f t="shared" si="11"/>
        <v>-1474999999</v>
      </c>
      <c r="I106" s="420">
        <f t="shared" si="12"/>
        <v>0.10725</v>
      </c>
      <c r="J106">
        <v>10.725</v>
      </c>
      <c r="K106" s="409" t="str">
        <f t="shared" si="16"/>
        <v>CRCV</v>
      </c>
      <c r="L106" s="417" t="str">
        <f t="shared" si="13"/>
        <v>09/28/2023</v>
      </c>
      <c r="M106" s="417" t="str">
        <f t="shared" si="14"/>
        <v>09/25/2025</v>
      </c>
      <c r="N106">
        <f t="shared" si="15"/>
        <v>1474999999</v>
      </c>
    </row>
    <row r="107" spans="2:14" ht="15" customHeight="1" x14ac:dyDescent="0.25">
      <c r="B107" s="421" t="s">
        <v>712</v>
      </c>
      <c r="C107" s="410">
        <v>10.584</v>
      </c>
      <c r="D107" s="409" t="s">
        <v>739</v>
      </c>
      <c r="E107" s="410">
        <v>964800000</v>
      </c>
      <c r="F107" s="418">
        <f t="shared" si="9"/>
        <v>45201</v>
      </c>
      <c r="G107" s="418">
        <f t="shared" si="10"/>
        <v>45929</v>
      </c>
      <c r="H107" s="417">
        <f t="shared" si="11"/>
        <v>-964800000</v>
      </c>
      <c r="I107" s="420">
        <f t="shared" si="12"/>
        <v>0.10583999999999999</v>
      </c>
      <c r="J107">
        <v>10.584</v>
      </c>
      <c r="K107" s="409" t="str">
        <f t="shared" si="16"/>
        <v>CRCV</v>
      </c>
      <c r="L107" s="417" t="str">
        <f t="shared" si="13"/>
        <v>10/02/2023</v>
      </c>
      <c r="M107" s="417" t="str">
        <f t="shared" si="14"/>
        <v>09/29/2025</v>
      </c>
      <c r="N107">
        <f t="shared" si="15"/>
        <v>964800000</v>
      </c>
    </row>
    <row r="108" spans="2:14" ht="15" customHeight="1" x14ac:dyDescent="0.25">
      <c r="B108" s="421" t="s">
        <v>712</v>
      </c>
      <c r="C108" s="410">
        <v>10.62</v>
      </c>
      <c r="D108" s="409" t="s">
        <v>745</v>
      </c>
      <c r="E108" s="410">
        <v>575999999</v>
      </c>
      <c r="F108" s="418">
        <f t="shared" si="9"/>
        <v>45201</v>
      </c>
      <c r="G108" s="418">
        <f t="shared" si="10"/>
        <v>45929</v>
      </c>
      <c r="H108" s="417">
        <f t="shared" si="11"/>
        <v>-575999999</v>
      </c>
      <c r="I108" s="420">
        <f t="shared" si="12"/>
        <v>0.10619999999999999</v>
      </c>
      <c r="J108">
        <v>10.62</v>
      </c>
      <c r="K108" s="409" t="str">
        <f t="shared" si="16"/>
        <v>CRCV</v>
      </c>
      <c r="L108" s="417" t="str">
        <f t="shared" si="13"/>
        <v>10/02/2023</v>
      </c>
      <c r="M108" s="417" t="str">
        <f t="shared" si="14"/>
        <v>09/29/2025</v>
      </c>
      <c r="N108">
        <f t="shared" si="15"/>
        <v>575999999</v>
      </c>
    </row>
    <row r="109" spans="2:14" ht="15" customHeight="1" x14ac:dyDescent="0.25">
      <c r="B109" s="421" t="s">
        <v>713</v>
      </c>
      <c r="C109" s="410">
        <v>10.71</v>
      </c>
      <c r="D109" s="409" t="s">
        <v>739</v>
      </c>
      <c r="E109" s="410">
        <v>735800000</v>
      </c>
      <c r="F109" s="418">
        <f t="shared" si="9"/>
        <v>45202</v>
      </c>
      <c r="G109" s="418">
        <f t="shared" si="10"/>
        <v>45930</v>
      </c>
      <c r="H109" s="417">
        <f t="shared" si="11"/>
        <v>-735800000</v>
      </c>
      <c r="I109" s="420">
        <f t="shared" si="12"/>
        <v>0.10710000000000001</v>
      </c>
      <c r="J109">
        <v>10.71</v>
      </c>
      <c r="K109" s="409" t="str">
        <f t="shared" si="16"/>
        <v>CRCV</v>
      </c>
      <c r="L109" s="417" t="str">
        <f t="shared" si="13"/>
        <v>10/03/2023</v>
      </c>
      <c r="M109" s="417" t="str">
        <f t="shared" si="14"/>
        <v>09/30/2025</v>
      </c>
      <c r="N109">
        <f t="shared" si="15"/>
        <v>735800000</v>
      </c>
    </row>
    <row r="110" spans="2:14" ht="15" customHeight="1" x14ac:dyDescent="0.25">
      <c r="B110" s="421" t="s">
        <v>714</v>
      </c>
      <c r="C110" s="410">
        <v>10.574999999999999</v>
      </c>
      <c r="D110" s="409" t="s">
        <v>738</v>
      </c>
      <c r="E110" s="410">
        <v>1500000000</v>
      </c>
      <c r="F110" s="418">
        <f t="shared" si="9"/>
        <v>45205</v>
      </c>
      <c r="G110" s="418">
        <f t="shared" si="10"/>
        <v>45933</v>
      </c>
      <c r="H110" s="417">
        <f t="shared" si="11"/>
        <v>-1500000000</v>
      </c>
      <c r="I110" s="420">
        <f t="shared" si="12"/>
        <v>0.10575</v>
      </c>
      <c r="J110">
        <v>10.574999999999999</v>
      </c>
      <c r="K110" s="409" t="str">
        <f t="shared" si="16"/>
        <v>CRCV</v>
      </c>
      <c r="L110" s="417" t="str">
        <f t="shared" si="13"/>
        <v>10/06/2023</v>
      </c>
      <c r="M110" s="417" t="str">
        <f t="shared" si="14"/>
        <v>10/03/2025</v>
      </c>
      <c r="N110">
        <f t="shared" si="15"/>
        <v>1500000000</v>
      </c>
    </row>
    <row r="111" spans="2:14" ht="15" customHeight="1" x14ac:dyDescent="0.25">
      <c r="B111" s="421" t="s">
        <v>714</v>
      </c>
      <c r="C111" s="410">
        <v>10.61</v>
      </c>
      <c r="D111" s="409" t="s">
        <v>747</v>
      </c>
      <c r="E111" s="410">
        <v>1505000000</v>
      </c>
      <c r="F111" s="418">
        <f t="shared" si="9"/>
        <v>45205</v>
      </c>
      <c r="G111" s="418">
        <f t="shared" si="10"/>
        <v>45933</v>
      </c>
      <c r="H111" s="417">
        <f t="shared" si="11"/>
        <v>-1505000000</v>
      </c>
      <c r="I111" s="420">
        <f t="shared" si="12"/>
        <v>0.1061</v>
      </c>
      <c r="J111">
        <v>10.61</v>
      </c>
      <c r="K111" s="409" t="str">
        <f t="shared" si="16"/>
        <v>CRCV</v>
      </c>
      <c r="L111" s="417" t="str">
        <f t="shared" si="13"/>
        <v>10/06/2023</v>
      </c>
      <c r="M111" s="417" t="str">
        <f t="shared" si="14"/>
        <v>10/03/2025</v>
      </c>
      <c r="N111">
        <f t="shared" si="15"/>
        <v>1505000000</v>
      </c>
    </row>
    <row r="112" spans="2:14" ht="15" customHeight="1" x14ac:dyDescent="0.25">
      <c r="B112" s="421" t="s">
        <v>714</v>
      </c>
      <c r="C112" s="410">
        <v>10.64</v>
      </c>
      <c r="D112" s="409" t="s">
        <v>744</v>
      </c>
      <c r="E112" s="410">
        <v>1510000000</v>
      </c>
      <c r="F112" s="418">
        <f t="shared" si="9"/>
        <v>45205</v>
      </c>
      <c r="G112" s="418">
        <f t="shared" si="10"/>
        <v>45933</v>
      </c>
      <c r="H112" s="417">
        <f t="shared" si="11"/>
        <v>-1510000000</v>
      </c>
      <c r="I112" s="420">
        <f t="shared" si="12"/>
        <v>0.10640000000000001</v>
      </c>
      <c r="J112">
        <v>10.64</v>
      </c>
      <c r="K112" s="409" t="str">
        <f t="shared" si="16"/>
        <v>CRCV</v>
      </c>
      <c r="L112" s="417" t="str">
        <f t="shared" si="13"/>
        <v>10/06/2023</v>
      </c>
      <c r="M112" s="417" t="str">
        <f t="shared" si="14"/>
        <v>10/03/2025</v>
      </c>
      <c r="N112">
        <f t="shared" si="15"/>
        <v>1510000000</v>
      </c>
    </row>
    <row r="113" spans="2:14" ht="15" customHeight="1" x14ac:dyDescent="0.25">
      <c r="B113" s="421" t="s">
        <v>715</v>
      </c>
      <c r="C113" s="410">
        <v>10.297499999999999</v>
      </c>
      <c r="D113" s="409" t="s">
        <v>738</v>
      </c>
      <c r="E113" s="410">
        <v>-247000000</v>
      </c>
      <c r="F113" s="418">
        <f t="shared" si="9"/>
        <v>45240</v>
      </c>
      <c r="G113" s="418">
        <f t="shared" si="10"/>
        <v>45968</v>
      </c>
      <c r="H113" s="417">
        <f t="shared" si="11"/>
        <v>247000000</v>
      </c>
      <c r="I113" s="420">
        <f t="shared" si="12"/>
        <v>0.102975</v>
      </c>
      <c r="J113">
        <v>10.297499999999999</v>
      </c>
      <c r="K113" s="409" t="str">
        <f t="shared" si="16"/>
        <v>CPAY</v>
      </c>
      <c r="L113" s="417" t="str">
        <f t="shared" si="13"/>
        <v>11/10/2023</v>
      </c>
      <c r="M113" s="417" t="str">
        <f t="shared" si="14"/>
        <v>11/07/2025</v>
      </c>
      <c r="N113">
        <f t="shared" si="15"/>
        <v>247000000</v>
      </c>
    </row>
    <row r="114" spans="2:14" ht="15" customHeight="1" x14ac:dyDescent="0.25">
      <c r="B114" s="421" t="s">
        <v>716</v>
      </c>
      <c r="C114" s="410">
        <v>10.035</v>
      </c>
      <c r="D114" s="409" t="s">
        <v>737</v>
      </c>
      <c r="E114" s="410">
        <v>-945720000</v>
      </c>
      <c r="F114" s="418">
        <f t="shared" si="9"/>
        <v>45253</v>
      </c>
      <c r="G114" s="418">
        <f t="shared" si="10"/>
        <v>45981</v>
      </c>
      <c r="H114" s="417">
        <f t="shared" si="11"/>
        <v>945720000</v>
      </c>
      <c r="I114" s="420">
        <f t="shared" si="12"/>
        <v>0.10034999999999999</v>
      </c>
      <c r="J114">
        <v>10.035</v>
      </c>
      <c r="K114" s="409" t="str">
        <f t="shared" si="16"/>
        <v>CPAY</v>
      </c>
      <c r="L114" s="417" t="str">
        <f t="shared" si="13"/>
        <v>11/23/2023</v>
      </c>
      <c r="M114" s="417" t="str">
        <f t="shared" si="14"/>
        <v>11/20/2025</v>
      </c>
      <c r="N114">
        <f t="shared" si="15"/>
        <v>945720000</v>
      </c>
    </row>
    <row r="115" spans="2:14" ht="15" customHeight="1" x14ac:dyDescent="0.25">
      <c r="B115" s="421" t="s">
        <v>716</v>
      </c>
      <c r="C115" s="410">
        <v>10.0375</v>
      </c>
      <c r="D115" s="409" t="s">
        <v>739</v>
      </c>
      <c r="E115" s="410">
        <v>-948200000</v>
      </c>
      <c r="F115" s="418">
        <f t="shared" si="9"/>
        <v>45253</v>
      </c>
      <c r="G115" s="418">
        <f t="shared" si="10"/>
        <v>45981</v>
      </c>
      <c r="H115" s="417">
        <f t="shared" si="11"/>
        <v>948200000</v>
      </c>
      <c r="I115" s="420">
        <f t="shared" si="12"/>
        <v>0.10037499999999999</v>
      </c>
      <c r="J115">
        <v>10.0375</v>
      </c>
      <c r="K115" s="409" t="str">
        <f t="shared" si="16"/>
        <v>CPAY</v>
      </c>
      <c r="L115" s="417" t="str">
        <f t="shared" si="13"/>
        <v>11/23/2023</v>
      </c>
      <c r="M115" s="417" t="str">
        <f t="shared" si="14"/>
        <v>11/20/2025</v>
      </c>
      <c r="N115">
        <f t="shared" si="15"/>
        <v>948200000</v>
      </c>
    </row>
    <row r="116" spans="2:14" ht="15" customHeight="1" x14ac:dyDescent="0.25">
      <c r="B116" s="421" t="s">
        <v>716</v>
      </c>
      <c r="C116" s="409">
        <v>10.074999999999999</v>
      </c>
      <c r="D116" s="409" t="s">
        <v>735</v>
      </c>
      <c r="E116" s="410">
        <v>-949050000</v>
      </c>
      <c r="F116" s="418">
        <f t="shared" si="9"/>
        <v>45253</v>
      </c>
      <c r="G116" s="418">
        <f t="shared" si="10"/>
        <v>45981</v>
      </c>
      <c r="H116" s="417">
        <f t="shared" si="11"/>
        <v>949050000</v>
      </c>
      <c r="I116" s="420">
        <f t="shared" si="12"/>
        <v>0.10074999999999999</v>
      </c>
      <c r="J116">
        <v>10.074999999999999</v>
      </c>
      <c r="K116" s="409" t="str">
        <f t="shared" si="16"/>
        <v>CPAY</v>
      </c>
      <c r="L116" s="417" t="str">
        <f t="shared" si="13"/>
        <v>11/23/2023</v>
      </c>
      <c r="M116" s="417" t="str">
        <f t="shared" si="14"/>
        <v>11/20/2025</v>
      </c>
      <c r="N116">
        <f t="shared" si="15"/>
        <v>949050000</v>
      </c>
    </row>
    <row r="117" spans="2:14" ht="15" customHeight="1" x14ac:dyDescent="0.25">
      <c r="B117" s="421" t="s">
        <v>717</v>
      </c>
      <c r="C117" s="409">
        <v>9.9600000000000009</v>
      </c>
      <c r="D117" s="409" t="s">
        <v>749</v>
      </c>
      <c r="E117" s="410">
        <v>-191111111.09999999</v>
      </c>
      <c r="F117" s="418">
        <f t="shared" si="9"/>
        <v>45261</v>
      </c>
      <c r="G117" s="418">
        <f t="shared" si="10"/>
        <v>45989</v>
      </c>
      <c r="H117" s="417">
        <f t="shared" si="11"/>
        <v>191111111.09999999</v>
      </c>
      <c r="I117" s="420">
        <f t="shared" si="12"/>
        <v>9.9600000000000008E-2</v>
      </c>
      <c r="J117">
        <v>9.9600000000000009</v>
      </c>
      <c r="K117" s="409" t="str">
        <f t="shared" si="16"/>
        <v>CPAY</v>
      </c>
      <c r="L117" s="417" t="str">
        <f t="shared" si="13"/>
        <v>12/01/2023</v>
      </c>
      <c r="M117" s="417" t="str">
        <f t="shared" si="14"/>
        <v>11/28/2025</v>
      </c>
      <c r="N117">
        <f t="shared" si="15"/>
        <v>191111111.09999999</v>
      </c>
    </row>
    <row r="118" spans="2:14" ht="15" customHeight="1" x14ac:dyDescent="0.25">
      <c r="B118" s="421" t="s">
        <v>718</v>
      </c>
      <c r="C118" s="409">
        <v>9.8849999999999998</v>
      </c>
      <c r="D118" s="409" t="s">
        <v>738</v>
      </c>
      <c r="E118" s="410">
        <v>-3800000000</v>
      </c>
      <c r="F118" s="418">
        <f t="shared" si="9"/>
        <v>45267</v>
      </c>
      <c r="G118" s="418">
        <f t="shared" si="10"/>
        <v>45995</v>
      </c>
      <c r="H118" s="417">
        <f t="shared" si="11"/>
        <v>3800000000</v>
      </c>
      <c r="I118" s="420">
        <f t="shared" si="12"/>
        <v>9.8849999999999993E-2</v>
      </c>
      <c r="J118">
        <v>9.8849999999999998</v>
      </c>
      <c r="K118" s="409" t="str">
        <f t="shared" si="16"/>
        <v>CPAY</v>
      </c>
      <c r="L118" s="417" t="str">
        <f t="shared" si="13"/>
        <v>12/07/2023</v>
      </c>
      <c r="M118" s="417" t="str">
        <f t="shared" si="14"/>
        <v>12/04/2025</v>
      </c>
      <c r="N118">
        <f t="shared" si="15"/>
        <v>3800000000</v>
      </c>
    </row>
    <row r="119" spans="2:14" ht="15" customHeight="1" x14ac:dyDescent="0.25">
      <c r="B119" s="421" t="s">
        <v>719</v>
      </c>
      <c r="C119" s="409">
        <v>9.8725000000000005</v>
      </c>
      <c r="D119" s="409" t="s">
        <v>739</v>
      </c>
      <c r="E119" s="410">
        <v>1432600000</v>
      </c>
      <c r="F119" s="418">
        <f t="shared" si="9"/>
        <v>45274</v>
      </c>
      <c r="G119" s="418">
        <f t="shared" si="10"/>
        <v>46002</v>
      </c>
      <c r="H119" s="417">
        <f t="shared" si="11"/>
        <v>-1432600000</v>
      </c>
      <c r="I119" s="420">
        <f t="shared" si="12"/>
        <v>9.8725000000000007E-2</v>
      </c>
      <c r="J119">
        <v>9.8725000000000005</v>
      </c>
      <c r="K119" s="409" t="str">
        <f t="shared" si="16"/>
        <v>CRCV</v>
      </c>
      <c r="L119" s="417" t="str">
        <f t="shared" si="13"/>
        <v>12/14/2023</v>
      </c>
      <c r="M119" s="417" t="str">
        <f t="shared" si="14"/>
        <v>12/11/2025</v>
      </c>
      <c r="N119">
        <f t="shared" si="15"/>
        <v>1432600000</v>
      </c>
    </row>
    <row r="120" spans="2:14" ht="15" customHeight="1" x14ac:dyDescent="0.25">
      <c r="B120" s="421" t="s">
        <v>720</v>
      </c>
      <c r="C120" s="410">
        <v>9.5630000000000006</v>
      </c>
      <c r="D120" s="409" t="s">
        <v>741</v>
      </c>
      <c r="E120" s="410">
        <v>1392300001</v>
      </c>
      <c r="F120" s="418">
        <f t="shared" si="9"/>
        <v>45275</v>
      </c>
      <c r="G120" s="418">
        <f t="shared" si="10"/>
        <v>46003</v>
      </c>
      <c r="H120" s="417">
        <f t="shared" si="11"/>
        <v>-1392300001</v>
      </c>
      <c r="I120" s="420">
        <f t="shared" si="12"/>
        <v>9.5630000000000007E-2</v>
      </c>
      <c r="J120">
        <v>9.5630000000000006</v>
      </c>
      <c r="K120" s="409" t="str">
        <f t="shared" si="16"/>
        <v>CRCV</v>
      </c>
      <c r="L120" s="417" t="str">
        <f t="shared" si="13"/>
        <v>12/15/2023</v>
      </c>
      <c r="M120" s="417" t="str">
        <f t="shared" si="14"/>
        <v>12/12/2025</v>
      </c>
      <c r="N120">
        <f t="shared" si="15"/>
        <v>1392300001</v>
      </c>
    </row>
    <row r="121" spans="2:14" ht="15" customHeight="1" x14ac:dyDescent="0.25">
      <c r="B121" s="421" t="s">
        <v>721</v>
      </c>
      <c r="C121" s="410">
        <v>9.26</v>
      </c>
      <c r="D121" s="409" t="s">
        <v>738</v>
      </c>
      <c r="E121" s="409">
        <v>-1847999999</v>
      </c>
      <c r="F121" s="418">
        <f t="shared" si="9"/>
        <v>45279</v>
      </c>
      <c r="G121" s="418">
        <f t="shared" si="10"/>
        <v>46371</v>
      </c>
      <c r="H121" s="417">
        <f t="shared" si="11"/>
        <v>1847999999</v>
      </c>
      <c r="I121" s="420">
        <f t="shared" si="12"/>
        <v>9.2600000000000002E-2</v>
      </c>
      <c r="J121">
        <v>9.26</v>
      </c>
      <c r="K121" s="409" t="str">
        <f t="shared" si="16"/>
        <v>CPAY</v>
      </c>
      <c r="L121" s="417" t="str">
        <f t="shared" si="13"/>
        <v>12/19/2023</v>
      </c>
      <c r="M121" s="417" t="str">
        <f t="shared" si="14"/>
        <v>12/15/2026</v>
      </c>
      <c r="N121">
        <f t="shared" si="15"/>
        <v>1847999999</v>
      </c>
    </row>
    <row r="122" spans="2:14" ht="15" customHeight="1" x14ac:dyDescent="0.25">
      <c r="B122" s="421" t="s">
        <v>722</v>
      </c>
      <c r="C122" s="410">
        <v>9.2774999999999999</v>
      </c>
      <c r="D122" s="409" t="s">
        <v>745</v>
      </c>
      <c r="E122" s="409">
        <v>-977000000</v>
      </c>
      <c r="F122" s="418">
        <f t="shared" si="9"/>
        <v>45296</v>
      </c>
      <c r="G122" s="418">
        <f t="shared" si="10"/>
        <v>46388</v>
      </c>
      <c r="H122" s="417">
        <f t="shared" si="11"/>
        <v>977000000</v>
      </c>
      <c r="I122" s="420">
        <f t="shared" si="12"/>
        <v>9.2774999999999996E-2</v>
      </c>
      <c r="J122">
        <v>9.2774999999999999</v>
      </c>
      <c r="K122" s="409" t="str">
        <f t="shared" si="16"/>
        <v>CPAY</v>
      </c>
      <c r="L122" s="417" t="str">
        <f t="shared" si="13"/>
        <v>01/05/2024</v>
      </c>
      <c r="M122" s="417" t="str">
        <f t="shared" si="14"/>
        <v>01/01/2027</v>
      </c>
      <c r="N122">
        <f t="shared" si="15"/>
        <v>977000000</v>
      </c>
    </row>
    <row r="123" spans="2:14" ht="15" customHeight="1" x14ac:dyDescent="0.25">
      <c r="B123" s="421" t="s">
        <v>722</v>
      </c>
      <c r="C123" s="410">
        <v>9.2799999999999994</v>
      </c>
      <c r="D123" s="409" t="s">
        <v>739</v>
      </c>
      <c r="E123" s="409">
        <v>-976400000</v>
      </c>
      <c r="F123" s="418">
        <f t="shared" si="9"/>
        <v>45296</v>
      </c>
      <c r="G123" s="418">
        <f t="shared" si="10"/>
        <v>46388</v>
      </c>
      <c r="H123" s="417">
        <f t="shared" si="11"/>
        <v>976400000</v>
      </c>
      <c r="I123" s="420">
        <f t="shared" si="12"/>
        <v>9.2799999999999994E-2</v>
      </c>
      <c r="J123">
        <v>9.2799999999999994</v>
      </c>
      <c r="K123" s="409" t="str">
        <f t="shared" si="16"/>
        <v>CPAY</v>
      </c>
      <c r="L123" s="417" t="str">
        <f t="shared" si="13"/>
        <v>01/05/2024</v>
      </c>
      <c r="M123" s="417" t="str">
        <f t="shared" si="14"/>
        <v>01/01/2027</v>
      </c>
      <c r="N123">
        <f t="shared" si="15"/>
        <v>976400000</v>
      </c>
    </row>
    <row r="124" spans="2:14" ht="15" customHeight="1" x14ac:dyDescent="0.25">
      <c r="B124" s="421" t="s">
        <v>723</v>
      </c>
      <c r="C124" s="410">
        <v>9.7449999999999992</v>
      </c>
      <c r="D124" s="409" t="s">
        <v>738</v>
      </c>
      <c r="E124" s="409">
        <v>-380000000</v>
      </c>
      <c r="F124" s="418">
        <f t="shared" si="9"/>
        <v>45315</v>
      </c>
      <c r="G124" s="418">
        <f t="shared" si="10"/>
        <v>46043</v>
      </c>
      <c r="H124" s="417">
        <f t="shared" si="11"/>
        <v>380000000</v>
      </c>
      <c r="I124" s="420">
        <f t="shared" si="12"/>
        <v>9.7449999999999995E-2</v>
      </c>
      <c r="J124">
        <v>9.7449999999999992</v>
      </c>
      <c r="K124" s="409" t="str">
        <f t="shared" si="16"/>
        <v>CPAY</v>
      </c>
      <c r="L124" s="417" t="str">
        <f t="shared" si="13"/>
        <v>01/24/2024</v>
      </c>
      <c r="M124" s="417" t="str">
        <f t="shared" si="14"/>
        <v>01/21/2026</v>
      </c>
      <c r="N124">
        <f t="shared" si="15"/>
        <v>380000000</v>
      </c>
    </row>
    <row r="125" spans="2:14" ht="15" customHeight="1" x14ac:dyDescent="0.25">
      <c r="B125" s="421" t="s">
        <v>724</v>
      </c>
      <c r="C125" s="410">
        <v>9.19</v>
      </c>
      <c r="D125" s="409" t="s">
        <v>736</v>
      </c>
      <c r="E125" s="410">
        <v>-330650000</v>
      </c>
      <c r="F125" s="418">
        <f t="shared" si="9"/>
        <v>45315</v>
      </c>
      <c r="G125" s="418">
        <f t="shared" si="10"/>
        <v>46407</v>
      </c>
      <c r="H125" s="417">
        <f t="shared" si="11"/>
        <v>330650000</v>
      </c>
      <c r="I125" s="420">
        <f t="shared" si="12"/>
        <v>9.1899999999999996E-2</v>
      </c>
      <c r="J125">
        <v>9.19</v>
      </c>
      <c r="K125" s="409" t="str">
        <f t="shared" si="16"/>
        <v>CPAY</v>
      </c>
      <c r="L125" s="417" t="str">
        <f t="shared" si="13"/>
        <v>01/24/2024</v>
      </c>
      <c r="M125" s="417" t="str">
        <f t="shared" si="14"/>
        <v>01/20/2027</v>
      </c>
      <c r="N125">
        <f t="shared" si="15"/>
        <v>330650000</v>
      </c>
    </row>
    <row r="126" spans="2:14" ht="15" customHeight="1" x14ac:dyDescent="0.25">
      <c r="B126" s="421" t="s">
        <v>725</v>
      </c>
      <c r="C126" s="410">
        <v>9.7899999999999991</v>
      </c>
      <c r="D126" s="409" t="s">
        <v>747</v>
      </c>
      <c r="E126" s="410">
        <v>1300650000</v>
      </c>
      <c r="F126" s="418">
        <f t="shared" si="9"/>
        <v>45321</v>
      </c>
      <c r="G126" s="418">
        <f t="shared" si="10"/>
        <v>46049</v>
      </c>
      <c r="H126" s="417">
        <f t="shared" si="11"/>
        <v>-1300650000</v>
      </c>
      <c r="I126" s="420">
        <f t="shared" si="12"/>
        <v>9.7899999999999987E-2</v>
      </c>
      <c r="J126">
        <v>9.7899999999999991</v>
      </c>
      <c r="K126" s="409" t="str">
        <f t="shared" si="16"/>
        <v>CRCV</v>
      </c>
      <c r="L126" s="417" t="str">
        <f t="shared" si="13"/>
        <v>01/30/2024</v>
      </c>
      <c r="M126" s="417" t="str">
        <f t="shared" si="14"/>
        <v>01/27/2026</v>
      </c>
      <c r="N126">
        <f t="shared" si="15"/>
        <v>1300650000</v>
      </c>
    </row>
    <row r="127" spans="2:14" ht="15" customHeight="1" x14ac:dyDescent="0.25">
      <c r="B127" s="421" t="s">
        <v>725</v>
      </c>
      <c r="C127" s="410">
        <v>9.7949999999999999</v>
      </c>
      <c r="D127" s="409" t="s">
        <v>739</v>
      </c>
      <c r="E127" s="410">
        <v>1265499100</v>
      </c>
      <c r="F127" s="418">
        <f t="shared" si="9"/>
        <v>45321</v>
      </c>
      <c r="G127" s="418">
        <f t="shared" si="10"/>
        <v>46049</v>
      </c>
      <c r="H127" s="417">
        <f t="shared" si="11"/>
        <v>-1265499100</v>
      </c>
      <c r="I127" s="420">
        <f t="shared" si="12"/>
        <v>9.7949999999999995E-2</v>
      </c>
      <c r="J127">
        <v>9.7949999999999999</v>
      </c>
      <c r="K127" s="409" t="str">
        <f t="shared" si="16"/>
        <v>CRCV</v>
      </c>
      <c r="L127" s="417" t="str">
        <f t="shared" si="13"/>
        <v>01/30/2024</v>
      </c>
      <c r="M127" s="417" t="str">
        <f t="shared" si="14"/>
        <v>01/27/2026</v>
      </c>
      <c r="N127">
        <f t="shared" si="15"/>
        <v>1265499100</v>
      </c>
    </row>
    <row r="128" spans="2:14" ht="15" customHeight="1" x14ac:dyDescent="0.25">
      <c r="B128" s="421" t="s">
        <v>725</v>
      </c>
      <c r="C128" s="410">
        <v>9.82</v>
      </c>
      <c r="D128" s="409" t="s">
        <v>746</v>
      </c>
      <c r="E128" s="410">
        <v>1300650000</v>
      </c>
      <c r="F128" s="418">
        <f t="shared" ref="F128:F149" si="17">DATEVALUE(MID($B128,9,10))</f>
        <v>45321</v>
      </c>
      <c r="G128" s="418">
        <f t="shared" ref="G128:G149" si="18">DATEVALUE(MID($B128,20,10))</f>
        <v>46049</v>
      </c>
      <c r="H128" s="417">
        <f t="shared" ref="H128:H149" si="19">+E128*-1</f>
        <v>-1300650000</v>
      </c>
      <c r="I128" s="420">
        <f t="shared" ref="I128:I149" si="20">IFERROR(VALUE(MID($B128,31,8)),C128)/100</f>
        <v>9.820000000000001E-2</v>
      </c>
      <c r="J128">
        <v>9.82</v>
      </c>
      <c r="K128" s="409" t="str">
        <f t="shared" si="16"/>
        <v>CRCV</v>
      </c>
      <c r="L128" s="417" t="str">
        <f t="shared" ref="L128:L149" si="21">+TEXT(F128,"mm/dd/yyy")</f>
        <v>01/30/2024</v>
      </c>
      <c r="M128" s="417" t="str">
        <f t="shared" ref="M128:M149" si="22">+TEXT(G128,"mm/dd/yyy")</f>
        <v>01/27/2026</v>
      </c>
      <c r="N128">
        <f t="shared" ref="N128:N149" si="23">+ABS(H128)</f>
        <v>1300650000</v>
      </c>
    </row>
    <row r="129" spans="2:14" ht="15" customHeight="1" x14ac:dyDescent="0.25">
      <c r="B129" s="421" t="s">
        <v>726</v>
      </c>
      <c r="C129" s="410">
        <v>9.74</v>
      </c>
      <c r="D129" s="409" t="s">
        <v>738</v>
      </c>
      <c r="E129" s="410">
        <v>-754194999</v>
      </c>
      <c r="F129" s="418">
        <f t="shared" si="17"/>
        <v>45323</v>
      </c>
      <c r="G129" s="418">
        <f t="shared" si="18"/>
        <v>46051</v>
      </c>
      <c r="H129" s="417">
        <f t="shared" si="19"/>
        <v>754194999</v>
      </c>
      <c r="I129" s="420">
        <f t="shared" si="20"/>
        <v>9.74E-2</v>
      </c>
      <c r="J129">
        <v>9.74</v>
      </c>
      <c r="K129" s="409" t="str">
        <f t="shared" si="16"/>
        <v>CPAY</v>
      </c>
      <c r="L129" s="417" t="str">
        <f t="shared" si="21"/>
        <v>02/01/2024</v>
      </c>
      <c r="M129" s="417" t="str">
        <f t="shared" si="22"/>
        <v>01/29/2026</v>
      </c>
      <c r="N129">
        <f t="shared" si="23"/>
        <v>754194999</v>
      </c>
    </row>
    <row r="130" spans="2:14" ht="15" customHeight="1" x14ac:dyDescent="0.25">
      <c r="B130" s="421" t="s">
        <v>726</v>
      </c>
      <c r="C130" s="410">
        <v>9.7799999999999994</v>
      </c>
      <c r="D130" s="409" t="s">
        <v>739</v>
      </c>
      <c r="E130" s="410">
        <v>-983919901</v>
      </c>
      <c r="F130" s="418">
        <f t="shared" si="17"/>
        <v>45323</v>
      </c>
      <c r="G130" s="418">
        <f t="shared" si="18"/>
        <v>46051</v>
      </c>
      <c r="H130" s="417">
        <f t="shared" si="19"/>
        <v>983919901</v>
      </c>
      <c r="I130" s="420">
        <f t="shared" si="20"/>
        <v>9.7799999999999998E-2</v>
      </c>
      <c r="J130">
        <v>9.7799999999999994</v>
      </c>
      <c r="K130" s="409" t="str">
        <f t="shared" ref="K130:K149" si="24">+IF(SIGN(E130)&gt;0,"CRCV","CPAY")</f>
        <v>CPAY</v>
      </c>
      <c r="L130" s="417" t="str">
        <f t="shared" si="21"/>
        <v>02/01/2024</v>
      </c>
      <c r="M130" s="417" t="str">
        <f t="shared" si="22"/>
        <v>01/29/2026</v>
      </c>
      <c r="N130">
        <f t="shared" si="23"/>
        <v>983919901</v>
      </c>
    </row>
    <row r="131" spans="2:14" ht="15" customHeight="1" x14ac:dyDescent="0.25">
      <c r="B131" s="421" t="s">
        <v>726</v>
      </c>
      <c r="C131" s="410">
        <v>9.7850000000000001</v>
      </c>
      <c r="D131" s="409" t="s">
        <v>738</v>
      </c>
      <c r="E131" s="410">
        <v>-1987400000</v>
      </c>
      <c r="F131" s="418">
        <f t="shared" si="17"/>
        <v>45323</v>
      </c>
      <c r="G131" s="418">
        <f t="shared" si="18"/>
        <v>46051</v>
      </c>
      <c r="H131" s="417">
        <f t="shared" si="19"/>
        <v>1987400000</v>
      </c>
      <c r="I131" s="420">
        <f t="shared" si="20"/>
        <v>9.7850000000000006E-2</v>
      </c>
      <c r="J131">
        <v>9.7850000000000001</v>
      </c>
      <c r="K131" s="409" t="str">
        <f t="shared" si="24"/>
        <v>CPAY</v>
      </c>
      <c r="L131" s="417" t="str">
        <f t="shared" si="21"/>
        <v>02/01/2024</v>
      </c>
      <c r="M131" s="417" t="str">
        <f t="shared" si="22"/>
        <v>01/29/2026</v>
      </c>
      <c r="N131">
        <f t="shared" si="23"/>
        <v>1987400000</v>
      </c>
    </row>
    <row r="132" spans="2:14" ht="15" customHeight="1" x14ac:dyDescent="0.25">
      <c r="B132" s="421" t="s">
        <v>727</v>
      </c>
      <c r="C132" s="410">
        <v>9.84</v>
      </c>
      <c r="D132" s="409" t="s">
        <v>745</v>
      </c>
      <c r="E132" s="410">
        <v>850799999</v>
      </c>
      <c r="F132" s="418">
        <f t="shared" si="17"/>
        <v>45328</v>
      </c>
      <c r="G132" s="418">
        <f t="shared" si="18"/>
        <v>46056</v>
      </c>
      <c r="H132" s="417">
        <f t="shared" si="19"/>
        <v>-850799999</v>
      </c>
      <c r="I132" s="420">
        <f t="shared" si="20"/>
        <v>9.8400000000000001E-2</v>
      </c>
      <c r="J132">
        <v>9.84</v>
      </c>
      <c r="K132" s="409" t="str">
        <f t="shared" si="24"/>
        <v>CRCV</v>
      </c>
      <c r="L132" s="417" t="str">
        <f t="shared" si="21"/>
        <v>02/06/2024</v>
      </c>
      <c r="M132" s="417" t="str">
        <f t="shared" si="22"/>
        <v>02/03/2026</v>
      </c>
      <c r="N132">
        <f t="shared" si="23"/>
        <v>850799999</v>
      </c>
    </row>
    <row r="133" spans="2:14" ht="15" customHeight="1" x14ac:dyDescent="0.25">
      <c r="B133" s="421" t="s">
        <v>727</v>
      </c>
      <c r="C133" s="410">
        <v>9.8450000000000006</v>
      </c>
      <c r="D133" s="409" t="s">
        <v>739</v>
      </c>
      <c r="E133" s="410">
        <v>849360000</v>
      </c>
      <c r="F133" s="418">
        <f t="shared" si="17"/>
        <v>45328</v>
      </c>
      <c r="G133" s="418">
        <f t="shared" si="18"/>
        <v>46056</v>
      </c>
      <c r="H133" s="417">
        <f t="shared" si="19"/>
        <v>-849360000</v>
      </c>
      <c r="I133" s="420">
        <f t="shared" si="20"/>
        <v>9.845000000000001E-2</v>
      </c>
      <c r="J133">
        <v>9.8450000000000006</v>
      </c>
      <c r="K133" s="409" t="str">
        <f t="shared" si="24"/>
        <v>CRCV</v>
      </c>
      <c r="L133" s="417" t="str">
        <f t="shared" si="21"/>
        <v>02/06/2024</v>
      </c>
      <c r="M133" s="417" t="str">
        <f t="shared" si="22"/>
        <v>02/03/2026</v>
      </c>
      <c r="N133">
        <f t="shared" si="23"/>
        <v>849360000</v>
      </c>
    </row>
    <row r="134" spans="2:14" ht="15" customHeight="1" x14ac:dyDescent="0.25">
      <c r="B134" s="421" t="s">
        <v>727</v>
      </c>
      <c r="C134" s="410">
        <v>9.8450000000000006</v>
      </c>
      <c r="D134" s="409" t="s">
        <v>738</v>
      </c>
      <c r="E134" s="410">
        <v>849000001</v>
      </c>
      <c r="F134" s="418">
        <f t="shared" si="17"/>
        <v>45328</v>
      </c>
      <c r="G134" s="418">
        <f t="shared" si="18"/>
        <v>46056</v>
      </c>
      <c r="H134" s="417">
        <f t="shared" si="19"/>
        <v>-849000001</v>
      </c>
      <c r="I134" s="420">
        <f t="shared" si="20"/>
        <v>9.845000000000001E-2</v>
      </c>
      <c r="J134">
        <v>9.8450000000000006</v>
      </c>
      <c r="K134" s="409" t="str">
        <f t="shared" si="24"/>
        <v>CRCV</v>
      </c>
      <c r="L134" s="417" t="str">
        <f t="shared" si="21"/>
        <v>02/06/2024</v>
      </c>
      <c r="M134" s="417" t="str">
        <f t="shared" si="22"/>
        <v>02/03/2026</v>
      </c>
      <c r="N134">
        <f t="shared" si="23"/>
        <v>849000001</v>
      </c>
    </row>
    <row r="135" spans="2:14" ht="15" customHeight="1" x14ac:dyDescent="0.25">
      <c r="B135" s="421" t="s">
        <v>728</v>
      </c>
      <c r="C135" s="410">
        <v>9.8774999999999995</v>
      </c>
      <c r="D135" s="409" t="s">
        <v>746</v>
      </c>
      <c r="E135" s="410">
        <v>-2850000000</v>
      </c>
      <c r="F135" s="418">
        <f t="shared" si="17"/>
        <v>45329</v>
      </c>
      <c r="G135" s="418">
        <f t="shared" si="18"/>
        <v>46057</v>
      </c>
      <c r="H135" s="417">
        <f t="shared" si="19"/>
        <v>2850000000</v>
      </c>
      <c r="I135" s="420">
        <f t="shared" si="20"/>
        <v>9.8775000000000002E-2</v>
      </c>
      <c r="J135">
        <v>9.8774999999999995</v>
      </c>
      <c r="K135" s="409" t="str">
        <f t="shared" si="24"/>
        <v>CPAY</v>
      </c>
      <c r="L135" s="417" t="str">
        <f t="shared" si="21"/>
        <v>02/07/2024</v>
      </c>
      <c r="M135" s="417" t="str">
        <f t="shared" si="22"/>
        <v>02/04/2026</v>
      </c>
      <c r="N135">
        <f t="shared" si="23"/>
        <v>2850000000</v>
      </c>
    </row>
    <row r="136" spans="2:14" ht="15" customHeight="1" x14ac:dyDescent="0.25">
      <c r="B136" s="421" t="s">
        <v>729</v>
      </c>
      <c r="C136" s="410">
        <v>9.8049999999999997</v>
      </c>
      <c r="D136" s="409" t="s">
        <v>738</v>
      </c>
      <c r="E136" s="410">
        <v>-693750001</v>
      </c>
      <c r="F136" s="418">
        <f t="shared" si="17"/>
        <v>45372</v>
      </c>
      <c r="G136" s="418">
        <f t="shared" si="18"/>
        <v>46100</v>
      </c>
      <c r="H136" s="417">
        <f t="shared" si="19"/>
        <v>693750001</v>
      </c>
      <c r="I136" s="420">
        <f t="shared" si="20"/>
        <v>9.8049999999999998E-2</v>
      </c>
      <c r="J136">
        <v>9.8049999999999997</v>
      </c>
      <c r="K136" s="409" t="str">
        <f t="shared" si="24"/>
        <v>CPAY</v>
      </c>
      <c r="L136" s="417" t="str">
        <f t="shared" si="21"/>
        <v>03/21/2024</v>
      </c>
      <c r="M136" s="417" t="str">
        <f t="shared" si="22"/>
        <v>03/19/2026</v>
      </c>
      <c r="N136">
        <f t="shared" si="23"/>
        <v>693750001</v>
      </c>
    </row>
    <row r="137" spans="2:14" ht="15" customHeight="1" x14ac:dyDescent="0.25">
      <c r="B137" s="421" t="s">
        <v>729</v>
      </c>
      <c r="C137" s="410">
        <v>9.8350000000000009</v>
      </c>
      <c r="D137" s="409" t="s">
        <v>739</v>
      </c>
      <c r="E137" s="410">
        <v>-689324999</v>
      </c>
      <c r="F137" s="418">
        <f t="shared" si="17"/>
        <v>45372</v>
      </c>
      <c r="G137" s="418">
        <f t="shared" si="18"/>
        <v>46100</v>
      </c>
      <c r="H137" s="417">
        <f t="shared" si="19"/>
        <v>689324999</v>
      </c>
      <c r="I137" s="420">
        <f t="shared" si="20"/>
        <v>9.8350000000000007E-2</v>
      </c>
      <c r="J137">
        <v>9.8350000000000009</v>
      </c>
      <c r="K137" s="409" t="str">
        <f t="shared" si="24"/>
        <v>CPAY</v>
      </c>
      <c r="L137" s="417" t="str">
        <f t="shared" si="21"/>
        <v>03/21/2024</v>
      </c>
      <c r="M137" s="417" t="str">
        <f t="shared" si="22"/>
        <v>03/19/2026</v>
      </c>
      <c r="N137">
        <f t="shared" si="23"/>
        <v>689324999</v>
      </c>
    </row>
    <row r="138" spans="2:14" ht="15" customHeight="1" x14ac:dyDescent="0.25">
      <c r="B138" s="421" t="s">
        <v>636</v>
      </c>
      <c r="C138" s="410">
        <v>9.7650000000000006</v>
      </c>
      <c r="D138" s="409" t="s">
        <v>739</v>
      </c>
      <c r="E138" s="410">
        <v>1240852500</v>
      </c>
      <c r="F138" s="418">
        <f t="shared" si="17"/>
        <v>45373</v>
      </c>
      <c r="G138" s="418">
        <f t="shared" si="18"/>
        <v>46101</v>
      </c>
      <c r="H138" s="417">
        <f t="shared" si="19"/>
        <v>-1240852500</v>
      </c>
      <c r="I138" s="420">
        <f t="shared" si="20"/>
        <v>9.7650000000000001E-2</v>
      </c>
      <c r="J138">
        <v>9.7650000000000006</v>
      </c>
      <c r="K138" s="409" t="str">
        <f t="shared" si="24"/>
        <v>CRCV</v>
      </c>
      <c r="L138" s="417" t="str">
        <f t="shared" si="21"/>
        <v>03/22/2024</v>
      </c>
      <c r="M138" s="417" t="str">
        <f t="shared" si="22"/>
        <v>03/20/2026</v>
      </c>
      <c r="N138">
        <f t="shared" si="23"/>
        <v>1240852500</v>
      </c>
    </row>
    <row r="139" spans="2:14" ht="15" customHeight="1" x14ac:dyDescent="0.25">
      <c r="B139" s="421" t="s">
        <v>730</v>
      </c>
      <c r="C139" s="410">
        <v>10.62</v>
      </c>
      <c r="D139" s="409" t="s">
        <v>736</v>
      </c>
      <c r="E139" s="410">
        <v>1590000000</v>
      </c>
      <c r="F139" s="418">
        <f t="shared" si="17"/>
        <v>45376</v>
      </c>
      <c r="G139" s="418">
        <f t="shared" si="18"/>
        <v>45740</v>
      </c>
      <c r="H139" s="417">
        <f t="shared" si="19"/>
        <v>-1590000000</v>
      </c>
      <c r="I139" s="420">
        <f t="shared" si="20"/>
        <v>0.10619999999999999</v>
      </c>
      <c r="J139">
        <v>10.62</v>
      </c>
      <c r="K139" s="409" t="str">
        <f t="shared" si="24"/>
        <v>CRCV</v>
      </c>
      <c r="L139" s="417" t="str">
        <f t="shared" si="21"/>
        <v>03/25/2024</v>
      </c>
      <c r="M139" s="417" t="str">
        <f t="shared" si="22"/>
        <v>03/24/2025</v>
      </c>
      <c r="N139">
        <f t="shared" si="23"/>
        <v>1590000000</v>
      </c>
    </row>
    <row r="140" spans="2:14" ht="15" customHeight="1" x14ac:dyDescent="0.25">
      <c r="B140" s="421" t="s">
        <v>730</v>
      </c>
      <c r="C140" s="410">
        <v>10.625</v>
      </c>
      <c r="D140" s="409" t="s">
        <v>735</v>
      </c>
      <c r="E140" s="410">
        <v>3500000000</v>
      </c>
      <c r="F140" s="418">
        <f t="shared" si="17"/>
        <v>45376</v>
      </c>
      <c r="G140" s="418">
        <f t="shared" si="18"/>
        <v>45740</v>
      </c>
      <c r="H140" s="417">
        <f t="shared" si="19"/>
        <v>-3500000000</v>
      </c>
      <c r="I140" s="420">
        <f t="shared" si="20"/>
        <v>0.10625</v>
      </c>
      <c r="J140">
        <v>10.625</v>
      </c>
      <c r="K140" s="409" t="str">
        <f t="shared" si="24"/>
        <v>CRCV</v>
      </c>
      <c r="L140" s="417" t="str">
        <f t="shared" si="21"/>
        <v>03/25/2024</v>
      </c>
      <c r="M140" s="417" t="str">
        <f t="shared" si="22"/>
        <v>03/24/2025</v>
      </c>
      <c r="N140">
        <f t="shared" si="23"/>
        <v>3500000000</v>
      </c>
    </row>
    <row r="141" spans="2:14" ht="15" customHeight="1" x14ac:dyDescent="0.25">
      <c r="B141" s="421" t="s">
        <v>731</v>
      </c>
      <c r="C141" s="410">
        <v>9.9343000000000004</v>
      </c>
      <c r="D141" s="409" t="s">
        <v>738</v>
      </c>
      <c r="E141" s="410">
        <v>-1810380000</v>
      </c>
      <c r="F141" s="418">
        <f t="shared" si="17"/>
        <v>45386</v>
      </c>
      <c r="G141" s="418">
        <f t="shared" si="18"/>
        <v>46114</v>
      </c>
      <c r="H141" s="417">
        <f t="shared" si="19"/>
        <v>1810380000</v>
      </c>
      <c r="I141" s="420">
        <f t="shared" si="20"/>
        <v>9.9343000000000001E-2</v>
      </c>
      <c r="J141">
        <v>9.9343000000000004</v>
      </c>
      <c r="K141" s="409" t="str">
        <f t="shared" si="24"/>
        <v>CPAY</v>
      </c>
      <c r="L141" s="417" t="str">
        <f t="shared" si="21"/>
        <v>04/04/2024</v>
      </c>
      <c r="M141" s="417" t="str">
        <f t="shared" si="22"/>
        <v>04/02/2026</v>
      </c>
      <c r="N141">
        <f t="shared" si="23"/>
        <v>1810380000</v>
      </c>
    </row>
    <row r="142" spans="2:14" ht="15" customHeight="1" x14ac:dyDescent="0.25">
      <c r="B142" s="421" t="s">
        <v>732</v>
      </c>
      <c r="C142" s="410">
        <v>10.039999999999999</v>
      </c>
      <c r="D142" s="409" t="s">
        <v>735</v>
      </c>
      <c r="E142" s="410">
        <v>602730001</v>
      </c>
      <c r="F142" s="418">
        <f t="shared" si="17"/>
        <v>45390</v>
      </c>
      <c r="G142" s="418">
        <f t="shared" si="18"/>
        <v>46118</v>
      </c>
      <c r="H142" s="417">
        <f t="shared" si="19"/>
        <v>-602730001</v>
      </c>
      <c r="I142" s="420">
        <f t="shared" si="20"/>
        <v>0.10039999999999999</v>
      </c>
      <c r="J142">
        <v>10.039999999999999</v>
      </c>
      <c r="K142" s="409" t="str">
        <f t="shared" si="24"/>
        <v>CRCV</v>
      </c>
      <c r="L142" s="417" t="str">
        <f t="shared" si="21"/>
        <v>04/08/2024</v>
      </c>
      <c r="M142" s="417" t="str">
        <f t="shared" si="22"/>
        <v>04/06/2026</v>
      </c>
      <c r="N142">
        <f t="shared" si="23"/>
        <v>602730001</v>
      </c>
    </row>
    <row r="143" spans="2:14" ht="15" customHeight="1" x14ac:dyDescent="0.25">
      <c r="B143" s="421" t="s">
        <v>732</v>
      </c>
      <c r="C143" s="410">
        <v>10.07</v>
      </c>
      <c r="D143" s="409" t="s">
        <v>746</v>
      </c>
      <c r="E143" s="410">
        <v>417360001</v>
      </c>
      <c r="F143" s="418">
        <f t="shared" si="17"/>
        <v>45390</v>
      </c>
      <c r="G143" s="418">
        <f t="shared" si="18"/>
        <v>46118</v>
      </c>
      <c r="H143" s="417">
        <f t="shared" si="19"/>
        <v>-417360001</v>
      </c>
      <c r="I143" s="420">
        <f t="shared" si="20"/>
        <v>0.1007</v>
      </c>
      <c r="J143">
        <v>10.07</v>
      </c>
      <c r="K143" s="409" t="str">
        <f t="shared" si="24"/>
        <v>CRCV</v>
      </c>
      <c r="L143" s="417" t="str">
        <f t="shared" si="21"/>
        <v>04/08/2024</v>
      </c>
      <c r="M143" s="417" t="str">
        <f t="shared" si="22"/>
        <v>04/06/2026</v>
      </c>
      <c r="N143">
        <f t="shared" si="23"/>
        <v>417360001</v>
      </c>
    </row>
    <row r="144" spans="2:14" ht="15" customHeight="1" x14ac:dyDescent="0.25">
      <c r="B144" s="421" t="s">
        <v>732</v>
      </c>
      <c r="C144" s="410">
        <v>9.99</v>
      </c>
      <c r="D144" s="409" t="s">
        <v>736</v>
      </c>
      <c r="E144" s="410">
        <v>808080000</v>
      </c>
      <c r="F144" s="418">
        <f t="shared" si="17"/>
        <v>45390</v>
      </c>
      <c r="G144" s="418">
        <f t="shared" si="18"/>
        <v>46118</v>
      </c>
      <c r="H144" s="417">
        <f t="shared" si="19"/>
        <v>-808080000</v>
      </c>
      <c r="I144" s="420">
        <f t="shared" si="20"/>
        <v>9.9900000000000003E-2</v>
      </c>
      <c r="J144">
        <v>9.99</v>
      </c>
      <c r="K144" s="409" t="str">
        <f t="shared" si="24"/>
        <v>CRCV</v>
      </c>
      <c r="L144" s="417" t="str">
        <f t="shared" si="21"/>
        <v>04/08/2024</v>
      </c>
      <c r="M144" s="417" t="str">
        <f t="shared" si="22"/>
        <v>04/06/2026</v>
      </c>
      <c r="N144">
        <f t="shared" si="23"/>
        <v>808080000</v>
      </c>
    </row>
    <row r="145" spans="2:14" ht="15" customHeight="1" x14ac:dyDescent="0.25">
      <c r="B145" s="421" t="s">
        <v>733</v>
      </c>
      <c r="C145" s="410">
        <v>9.89</v>
      </c>
      <c r="D145" s="409" t="s">
        <v>743</v>
      </c>
      <c r="E145" s="410">
        <v>254000000</v>
      </c>
      <c r="F145" s="418">
        <f t="shared" si="17"/>
        <v>45400</v>
      </c>
      <c r="G145" s="418">
        <f t="shared" si="18"/>
        <v>46492</v>
      </c>
      <c r="H145" s="417">
        <f t="shared" si="19"/>
        <v>-254000000</v>
      </c>
      <c r="I145" s="420">
        <f t="shared" si="20"/>
        <v>9.8900000000000002E-2</v>
      </c>
      <c r="J145">
        <v>9.89</v>
      </c>
      <c r="K145" s="409" t="str">
        <f t="shared" si="24"/>
        <v>CRCV</v>
      </c>
      <c r="L145" s="417" t="str">
        <f t="shared" si="21"/>
        <v>04/18/2024</v>
      </c>
      <c r="M145" s="417" t="str">
        <f t="shared" si="22"/>
        <v>04/15/2027</v>
      </c>
      <c r="N145">
        <f t="shared" si="23"/>
        <v>254000000</v>
      </c>
    </row>
    <row r="146" spans="2:14" ht="15" customHeight="1" x14ac:dyDescent="0.25">
      <c r="B146" s="421" t="s">
        <v>733</v>
      </c>
      <c r="C146" s="410">
        <v>9.94</v>
      </c>
      <c r="D146" s="409" t="s">
        <v>735</v>
      </c>
      <c r="E146" s="410">
        <v>195000000</v>
      </c>
      <c r="F146" s="418">
        <f t="shared" si="17"/>
        <v>45400</v>
      </c>
      <c r="G146" s="418">
        <f t="shared" si="18"/>
        <v>46492</v>
      </c>
      <c r="H146" s="417">
        <f t="shared" si="19"/>
        <v>-195000000</v>
      </c>
      <c r="I146" s="420">
        <f t="shared" si="20"/>
        <v>9.9399999999999988E-2</v>
      </c>
      <c r="J146">
        <v>9.94</v>
      </c>
      <c r="K146" s="409" t="str">
        <f t="shared" si="24"/>
        <v>CRCV</v>
      </c>
      <c r="L146" s="417" t="str">
        <f t="shared" si="21"/>
        <v>04/18/2024</v>
      </c>
      <c r="M146" s="417" t="str">
        <f t="shared" si="22"/>
        <v>04/15/2027</v>
      </c>
      <c r="N146">
        <f t="shared" si="23"/>
        <v>195000000</v>
      </c>
    </row>
    <row r="147" spans="2:14" ht="15" customHeight="1" x14ac:dyDescent="0.25">
      <c r="B147" s="421" t="s">
        <v>733</v>
      </c>
      <c r="C147" s="410">
        <v>9.9649999999999999</v>
      </c>
      <c r="D147" s="409" t="s">
        <v>746</v>
      </c>
      <c r="E147" s="410">
        <v>-254000000</v>
      </c>
      <c r="F147" s="418">
        <f t="shared" si="17"/>
        <v>45400</v>
      </c>
      <c r="G147" s="418">
        <f t="shared" si="18"/>
        <v>46492</v>
      </c>
      <c r="H147" s="417">
        <f t="shared" si="19"/>
        <v>254000000</v>
      </c>
      <c r="I147" s="420">
        <f t="shared" si="20"/>
        <v>9.9650000000000002E-2</v>
      </c>
      <c r="J147">
        <v>9.9649999999999999</v>
      </c>
      <c r="K147" s="409" t="str">
        <f t="shared" si="24"/>
        <v>CPAY</v>
      </c>
      <c r="L147" s="417" t="str">
        <f t="shared" si="21"/>
        <v>04/18/2024</v>
      </c>
      <c r="M147" s="417" t="str">
        <f t="shared" si="22"/>
        <v>04/15/2027</v>
      </c>
      <c r="N147">
        <f t="shared" si="23"/>
        <v>254000000</v>
      </c>
    </row>
    <row r="148" spans="2:14" ht="15" customHeight="1" x14ac:dyDescent="0.25">
      <c r="B148" s="421" t="s">
        <v>734</v>
      </c>
      <c r="C148" s="410">
        <v>10.494999999999999</v>
      </c>
      <c r="D148" s="409" t="s">
        <v>745</v>
      </c>
      <c r="E148" s="410">
        <v>1254000000</v>
      </c>
      <c r="F148" s="418">
        <f t="shared" si="17"/>
        <v>45414</v>
      </c>
      <c r="G148" s="418">
        <f t="shared" si="18"/>
        <v>46142</v>
      </c>
      <c r="H148" s="417">
        <f t="shared" si="19"/>
        <v>-1254000000</v>
      </c>
      <c r="I148" s="420">
        <f t="shared" si="20"/>
        <v>0.10494999999999999</v>
      </c>
      <c r="J148">
        <v>10.494999999999999</v>
      </c>
      <c r="K148" s="409" t="str">
        <f t="shared" si="24"/>
        <v>CRCV</v>
      </c>
      <c r="L148" s="417" t="str">
        <f t="shared" si="21"/>
        <v>05/02/2024</v>
      </c>
      <c r="M148" s="417" t="str">
        <f t="shared" si="22"/>
        <v>04/30/2026</v>
      </c>
      <c r="N148">
        <f t="shared" si="23"/>
        <v>1254000000</v>
      </c>
    </row>
    <row r="149" spans="2:14" ht="15" customHeight="1" x14ac:dyDescent="0.25">
      <c r="B149" s="421" t="s">
        <v>734</v>
      </c>
      <c r="C149" s="410">
        <v>10.53</v>
      </c>
      <c r="D149" s="409" t="s">
        <v>739</v>
      </c>
      <c r="E149" s="410">
        <v>623700001</v>
      </c>
      <c r="F149" s="418">
        <f t="shared" si="17"/>
        <v>45414</v>
      </c>
      <c r="G149" s="418">
        <f t="shared" si="18"/>
        <v>46142</v>
      </c>
      <c r="H149" s="417">
        <f t="shared" si="19"/>
        <v>-623700001</v>
      </c>
      <c r="I149" s="420">
        <f t="shared" si="20"/>
        <v>0.10529999999999999</v>
      </c>
      <c r="J149">
        <v>10.53</v>
      </c>
      <c r="K149" s="409" t="str">
        <f t="shared" si="24"/>
        <v>CRCV</v>
      </c>
      <c r="L149" s="417" t="str">
        <f t="shared" si="21"/>
        <v>05/02/2024</v>
      </c>
      <c r="M149" s="417" t="str">
        <f t="shared" si="22"/>
        <v>04/30/2026</v>
      </c>
      <c r="N149">
        <f t="shared" si="23"/>
        <v>623700001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EA28A-BF59-402F-8811-07DD4A0DDD4D}">
  <sheetPr>
    <tabColor theme="9" tint="0.79998168889431442"/>
  </sheetPr>
  <dimension ref="A1:Y24"/>
  <sheetViews>
    <sheetView workbookViewId="0">
      <selection activeCell="F6" sqref="F6:F24"/>
    </sheetView>
  </sheetViews>
  <sheetFormatPr defaultColWidth="9.140625" defaultRowHeight="15" x14ac:dyDescent="0.25"/>
  <cols>
    <col min="1" max="1" width="10.42578125" bestFit="1" customWidth="1"/>
    <col min="2" max="2" width="10.140625" bestFit="1" customWidth="1"/>
    <col min="3" max="3" width="2.7109375" customWidth="1"/>
    <col min="4" max="4" width="13.85546875" bestFit="1" customWidth="1"/>
    <col min="5" max="5" width="10.140625" bestFit="1" customWidth="1"/>
    <col min="6" max="6" width="9.5703125" bestFit="1" customWidth="1"/>
    <col min="8" max="8" width="2.7109375" customWidth="1"/>
    <col min="9" max="9" width="3" bestFit="1" customWidth="1"/>
    <col min="10" max="10" width="10.85546875" bestFit="1" customWidth="1"/>
    <col min="11" max="11" width="14.42578125" bestFit="1" customWidth="1"/>
    <col min="12" max="12" width="14.5703125" customWidth="1"/>
    <col min="13" max="13" width="17.28515625" bestFit="1" customWidth="1"/>
    <col min="14" max="14" width="11.85546875" customWidth="1"/>
    <col min="15" max="15" width="12.85546875" bestFit="1" customWidth="1"/>
    <col min="20" max="20" width="2.7109375" customWidth="1"/>
  </cols>
  <sheetData>
    <row r="1" spans="1:25" x14ac:dyDescent="0.25">
      <c r="A1" s="129" t="s">
        <v>0</v>
      </c>
      <c r="B1" s="249">
        <f>+Pricer!B1</f>
        <v>45455</v>
      </c>
    </row>
    <row r="2" spans="1:25" x14ac:dyDescent="0.25">
      <c r="A2" s="129" t="s">
        <v>1</v>
      </c>
      <c r="B2" s="130">
        <f>+WORKDAY($B$1,1,holidays!$A$2:$A$143)</f>
        <v>45456</v>
      </c>
      <c r="F2" s="9"/>
    </row>
    <row r="3" spans="1:25" x14ac:dyDescent="0.25">
      <c r="A3" s="131"/>
      <c r="B3" s="132"/>
    </row>
    <row r="4" spans="1:25" x14ac:dyDescent="0.25">
      <c r="A4" s="129" t="s">
        <v>207</v>
      </c>
      <c r="B4" s="130">
        <f>+$B$2</f>
        <v>45456</v>
      </c>
      <c r="D4" s="427" t="s">
        <v>57</v>
      </c>
      <c r="E4" s="427" t="s">
        <v>58</v>
      </c>
      <c r="F4" s="133">
        <f>+MXN_TIIE!$E$2</f>
        <v>11.244999999999999</v>
      </c>
      <c r="G4" s="427" t="s">
        <v>59</v>
      </c>
      <c r="I4" s="1" t="s">
        <v>208</v>
      </c>
      <c r="J4" s="1" t="s">
        <v>69</v>
      </c>
      <c r="K4" s="134" t="s">
        <v>209</v>
      </c>
      <c r="L4" s="1" t="s">
        <v>71</v>
      </c>
      <c r="M4" s="134" t="s">
        <v>210</v>
      </c>
      <c r="N4" s="1" t="s">
        <v>211</v>
      </c>
      <c r="O4" s="134" t="s">
        <v>212</v>
      </c>
      <c r="P4" s="1" t="s">
        <v>213</v>
      </c>
      <c r="Q4" s="134" t="s">
        <v>214</v>
      </c>
      <c r="R4" s="1" t="s">
        <v>215</v>
      </c>
      <c r="S4" s="134" t="s">
        <v>216</v>
      </c>
      <c r="U4" s="1" t="s">
        <v>83</v>
      </c>
      <c r="V4" s="1" t="s">
        <v>217</v>
      </c>
      <c r="W4" s="1" t="s">
        <v>218</v>
      </c>
      <c r="X4" s="1" t="s">
        <v>219</v>
      </c>
      <c r="Y4" s="1" t="s">
        <v>220</v>
      </c>
    </row>
    <row r="5" spans="1:25" x14ac:dyDescent="0.25">
      <c r="A5" s="129" t="s">
        <v>221</v>
      </c>
      <c r="B5" s="130">
        <f>+WORKDAY(B4,1,holidays!$A$2:$A$143)</f>
        <v>45457</v>
      </c>
      <c r="D5" s="428"/>
      <c r="E5" s="428"/>
      <c r="F5" s="1" t="s">
        <v>87</v>
      </c>
      <c r="G5" s="428"/>
      <c r="I5" s="135">
        <v>1</v>
      </c>
      <c r="J5" s="26">
        <f>+$B$2</f>
        <v>45456</v>
      </c>
      <c r="K5" s="26">
        <f>+$B$5</f>
        <v>45457</v>
      </c>
      <c r="L5" s="26">
        <f>+WORKDAY(J5,-1,holidays!$A$2:$A$143)</f>
        <v>45455</v>
      </c>
      <c r="M5" s="26">
        <f>+WORKDAY(K5,-1,holidays!$A$2:$A$143)</f>
        <v>45456</v>
      </c>
      <c r="N5" s="136">
        <f>+$F$4/100</f>
        <v>0.11244999999999999</v>
      </c>
      <c r="O5" s="136">
        <f>IFERROR(INDEX($G$6:$G$24,MATCH($M5,$E$6:$E$24,1))/100,$F$4/100)</f>
        <v>0.11244999999999999</v>
      </c>
      <c r="P5" s="135">
        <f>+_xlfn.IFNA(MATCH($L5,$E$6:$E$24,1),0)</f>
        <v>0</v>
      </c>
      <c r="Q5" s="135">
        <f>+_xlfn.IFNA(MATCH($M5,$E$6:$E$24,1),0)</f>
        <v>0</v>
      </c>
      <c r="R5" s="135">
        <f>+P5</f>
        <v>0</v>
      </c>
      <c r="S5" s="135">
        <f>+Q5</f>
        <v>0</v>
      </c>
      <c r="U5" s="108" t="s">
        <v>18</v>
      </c>
      <c r="V5" s="137">
        <f>+AVERAGE(N5:N7)</f>
        <v>0.11231666666666668</v>
      </c>
      <c r="W5" s="137">
        <f>+AVERAGE(O5:O7)</f>
        <v>0.11231666666666668</v>
      </c>
      <c r="X5" s="138" cm="1">
        <f t="array" ref="X5:X8">10000*(W5:W8-V5:V8)</f>
        <v>0</v>
      </c>
      <c r="Y5" s="139" cm="1">
        <f t="array" ref="Y5:Y8">+_xlfn.ANCHORARRAY(X5)/F6</f>
        <v>0</v>
      </c>
    </row>
    <row r="6" spans="1:25" x14ac:dyDescent="0.25">
      <c r="A6" s="131"/>
      <c r="C6" s="34">
        <f>MOD(YEAR(D6),2)</f>
        <v>0</v>
      </c>
      <c r="D6" s="140">
        <f>+Banxico_Meeting_Dates!B2</f>
        <v>45470</v>
      </c>
      <c r="E6" s="140">
        <f>+WORKDAY(D6,1,holidays!$A$2:$A$143)</f>
        <v>45471</v>
      </c>
      <c r="F6" s="141">
        <v>-2</v>
      </c>
      <c r="G6" s="37">
        <f>+$F$4+F6/100</f>
        <v>11.225</v>
      </c>
      <c r="I6" s="135">
        <v>2</v>
      </c>
      <c r="J6" s="26">
        <f>+J5+28</f>
        <v>45484</v>
      </c>
      <c r="K6" s="26">
        <f>+K5+28</f>
        <v>45485</v>
      </c>
      <c r="L6" s="26">
        <f>+WORKDAY(J6,-1,holidays!$A$2:$A$143)</f>
        <v>45483</v>
      </c>
      <c r="M6" s="26">
        <f>+WORKDAY(K6,-1,holidays!$A$2:$A$143)</f>
        <v>45484</v>
      </c>
      <c r="N6" s="136">
        <f>+IFERROR(INDEX($G$6:$G$24,MATCH($L6,$E$6:$E$24,1))/100,N5)</f>
        <v>0.11225</v>
      </c>
      <c r="O6" s="136">
        <f>+IFERROR(INDEX($G$6:$G$24,MATCH($M6,$E$6:$E$24,1))/100,O5)</f>
        <v>0.11225</v>
      </c>
      <c r="P6" s="135">
        <f t="shared" ref="P6:P17" si="0">+_xlfn.IFNA(MATCH($L6,$E$6:$E$24,1),0)</f>
        <v>1</v>
      </c>
      <c r="Q6" s="135">
        <f t="shared" ref="Q6:Q17" si="1">+_xlfn.IFNA(MATCH($M6,$E$6:$E$24,1),0)</f>
        <v>1</v>
      </c>
      <c r="R6" s="135">
        <f>+P6-P5</f>
        <v>1</v>
      </c>
      <c r="S6" s="135">
        <f>+Q6-Q5</f>
        <v>1</v>
      </c>
      <c r="U6" s="108" t="s">
        <v>19</v>
      </c>
      <c r="V6" s="137">
        <f>+AVERAGE(N5:N10)</f>
        <v>0.11158333333333333</v>
      </c>
      <c r="W6" s="137">
        <f>+AVERAGE(O5:O10)</f>
        <v>0.11158333333333333</v>
      </c>
      <c r="X6" s="138">
        <v>0</v>
      </c>
      <c r="Y6" s="139">
        <v>0</v>
      </c>
    </row>
    <row r="7" spans="1:25" x14ac:dyDescent="0.25">
      <c r="A7" s="142" t="s">
        <v>222</v>
      </c>
      <c r="B7" s="143" t="str" cm="1">
        <f t="array" ref="B7">+IF(NOT(AND(R5:R17=S5:S17)),"YES","NO")</f>
        <v>NO</v>
      </c>
      <c r="C7" s="34">
        <f t="shared" ref="C7:C24" si="2">MOD(YEAR(D7),2)</f>
        <v>0</v>
      </c>
      <c r="D7" s="140">
        <f>+Banxico_Meeting_Dates!B3</f>
        <v>45512</v>
      </c>
      <c r="E7" s="140">
        <f>+WORKDAY(D7,1,holidays!$A$2:$A$143)</f>
        <v>45513</v>
      </c>
      <c r="F7" s="141">
        <v>-6</v>
      </c>
      <c r="G7" s="37">
        <f>+G6+F7/100</f>
        <v>11.164999999999999</v>
      </c>
      <c r="I7" s="144">
        <v>3</v>
      </c>
      <c r="J7" s="145">
        <f t="shared" ref="J7:K17" si="3">+J6+28</f>
        <v>45512</v>
      </c>
      <c r="K7" s="145">
        <f t="shared" si="3"/>
        <v>45513</v>
      </c>
      <c r="L7" s="145">
        <f>+WORKDAY(J7,-1,holidays!$A$2:$A$143)</f>
        <v>45511</v>
      </c>
      <c r="M7" s="145">
        <f>+WORKDAY(K7,-1,holidays!$A$2:$A$143)</f>
        <v>45512</v>
      </c>
      <c r="N7" s="146">
        <f t="shared" ref="N7:N17" si="4">+IFERROR(INDEX($G$6:$G$24,MATCH($L7,$E$6:$E$24,1))/100,N6)</f>
        <v>0.11225</v>
      </c>
      <c r="O7" s="146">
        <f>+IFERROR(INDEX($G$6:$G$24,MATCH($M7,$E$6:$E$24,1))/100,O6)</f>
        <v>0.11225</v>
      </c>
      <c r="P7" s="144">
        <f t="shared" si="0"/>
        <v>1</v>
      </c>
      <c r="Q7" s="144">
        <f t="shared" si="1"/>
        <v>1</v>
      </c>
      <c r="R7" s="144">
        <f t="shared" ref="R7:S17" si="5">+P7-P6</f>
        <v>0</v>
      </c>
      <c r="S7" s="144">
        <f t="shared" si="5"/>
        <v>0</v>
      </c>
      <c r="U7" s="108" t="s">
        <v>20</v>
      </c>
      <c r="V7" s="137">
        <f>+AVERAGE(N5:N13)</f>
        <v>0.11087119685689283</v>
      </c>
      <c r="W7" s="137">
        <f>+AVERAGE(O5:O13)</f>
        <v>0.11087119685689283</v>
      </c>
      <c r="X7" s="138">
        <v>0</v>
      </c>
      <c r="Y7" s="139">
        <v>0</v>
      </c>
    </row>
    <row r="8" spans="1:25" x14ac:dyDescent="0.25">
      <c r="A8" s="131"/>
      <c r="C8" s="34">
        <f t="shared" si="2"/>
        <v>0</v>
      </c>
      <c r="D8" s="140">
        <f>+Banxico_Meeting_Dates!B4</f>
        <v>45561</v>
      </c>
      <c r="E8" s="140">
        <f>+WORKDAY(D8,1,holidays!$A$2:$A$143)</f>
        <v>45562</v>
      </c>
      <c r="F8" s="141">
        <v>-12</v>
      </c>
      <c r="G8" s="37">
        <f t="shared" ref="G8:G24" si="6">+G7+F8/100</f>
        <v>11.045</v>
      </c>
      <c r="I8" s="135">
        <v>4</v>
      </c>
      <c r="J8" s="26">
        <f t="shared" si="3"/>
        <v>45540</v>
      </c>
      <c r="K8" s="26">
        <f t="shared" si="3"/>
        <v>45541</v>
      </c>
      <c r="L8" s="26">
        <f>+WORKDAY(J8,-1,holidays!$A$2:$A$143)</f>
        <v>45539</v>
      </c>
      <c r="M8" s="26">
        <f>+WORKDAY(K8,-1,holidays!$A$2:$A$143)</f>
        <v>45540</v>
      </c>
      <c r="N8" s="136">
        <f t="shared" si="4"/>
        <v>0.11164999999999999</v>
      </c>
      <c r="O8" s="136">
        <f t="shared" ref="O8:O17" si="7">+IFERROR(INDEX($G$6:$G$24,MATCH($M8,$E$6:$E$24,1))/100,O7)</f>
        <v>0.11164999999999999</v>
      </c>
      <c r="P8" s="135">
        <f t="shared" si="0"/>
        <v>2</v>
      </c>
      <c r="Q8" s="135">
        <f t="shared" si="1"/>
        <v>2</v>
      </c>
      <c r="R8" s="135">
        <f t="shared" si="5"/>
        <v>1</v>
      </c>
      <c r="S8" s="135">
        <f t="shared" si="5"/>
        <v>1</v>
      </c>
      <c r="U8" s="108" t="s">
        <v>97</v>
      </c>
      <c r="V8" s="137">
        <f>+AVERAGE(N5:N17)</f>
        <v>0.10930940885662355</v>
      </c>
      <c r="W8" s="137">
        <f>+AVERAGE(O5:O17)</f>
        <v>0.10930940885662355</v>
      </c>
      <c r="X8" s="138">
        <v>0</v>
      </c>
      <c r="Y8" s="139">
        <v>0</v>
      </c>
    </row>
    <row r="9" spans="1:25" x14ac:dyDescent="0.25">
      <c r="A9" s="129" t="s">
        <v>83</v>
      </c>
      <c r="B9" s="129" t="s">
        <v>223</v>
      </c>
      <c r="C9" s="34">
        <f t="shared" si="2"/>
        <v>0</v>
      </c>
      <c r="D9" s="140">
        <f>+Banxico_Meeting_Dates!B5</f>
        <v>45610</v>
      </c>
      <c r="E9" s="140">
        <f>+WORKDAY(D9,1,holidays!$A$2:$A$143)</f>
        <v>45611</v>
      </c>
      <c r="F9" s="141">
        <v>-6</v>
      </c>
      <c r="G9" s="37">
        <f t="shared" si="6"/>
        <v>10.984999999999999</v>
      </c>
      <c r="I9" s="135">
        <v>5</v>
      </c>
      <c r="J9" s="26">
        <f t="shared" si="3"/>
        <v>45568</v>
      </c>
      <c r="K9" s="26">
        <f t="shared" si="3"/>
        <v>45569</v>
      </c>
      <c r="L9" s="26">
        <f>+WORKDAY(J9,-1,holidays!$A$2:$A$143)</f>
        <v>45567</v>
      </c>
      <c r="M9" s="26">
        <f>+WORKDAY(K9,-1,holidays!$A$2:$A$143)</f>
        <v>45568</v>
      </c>
      <c r="N9" s="136">
        <f t="shared" si="4"/>
        <v>0.11044999999999999</v>
      </c>
      <c r="O9" s="136">
        <f t="shared" si="7"/>
        <v>0.11044999999999999</v>
      </c>
      <c r="P9" s="135">
        <f t="shared" si="0"/>
        <v>3</v>
      </c>
      <c r="Q9" s="135">
        <f t="shared" si="1"/>
        <v>3</v>
      </c>
      <c r="R9" s="135">
        <f t="shared" si="5"/>
        <v>1</v>
      </c>
      <c r="S9" s="135">
        <f t="shared" si="5"/>
        <v>1</v>
      </c>
    </row>
    <row r="10" spans="1:25" x14ac:dyDescent="0.25">
      <c r="A10" s="131" t="str" cm="1">
        <f t="array" ref="A10:A13">+U5:U8</f>
        <v>3m</v>
      </c>
      <c r="B10" s="147" cm="1">
        <f t="array" ref="B10:B13">+_xlfn.ANCHORARRAY(X5)</f>
        <v>0</v>
      </c>
      <c r="C10" s="34">
        <f t="shared" si="2"/>
        <v>0</v>
      </c>
      <c r="D10" s="140">
        <f>+Banxico_Meeting_Dates!B6</f>
        <v>45645</v>
      </c>
      <c r="E10" s="140">
        <f>+WORKDAY(D10,1,holidays!$A$2:$A$143)</f>
        <v>45646</v>
      </c>
      <c r="F10" s="141">
        <v>-6.0461414398226054</v>
      </c>
      <c r="G10" s="37">
        <f t="shared" si="6"/>
        <v>10.924538585601773</v>
      </c>
      <c r="I10" s="144">
        <v>6</v>
      </c>
      <c r="J10" s="145">
        <f t="shared" si="3"/>
        <v>45596</v>
      </c>
      <c r="K10" s="145">
        <f t="shared" si="3"/>
        <v>45597</v>
      </c>
      <c r="L10" s="145">
        <f>+WORKDAY(J10,-1,holidays!$A$2:$A$143)</f>
        <v>45595</v>
      </c>
      <c r="M10" s="145">
        <f>+WORKDAY(K10,-1,holidays!$A$2:$A$143)</f>
        <v>45596</v>
      </c>
      <c r="N10" s="146">
        <f t="shared" si="4"/>
        <v>0.11044999999999999</v>
      </c>
      <c r="O10" s="146">
        <f t="shared" si="7"/>
        <v>0.11044999999999999</v>
      </c>
      <c r="P10" s="144">
        <f t="shared" si="0"/>
        <v>3</v>
      </c>
      <c r="Q10" s="144">
        <f t="shared" si="1"/>
        <v>3</v>
      </c>
      <c r="R10" s="144">
        <f t="shared" si="5"/>
        <v>0</v>
      </c>
      <c r="S10" s="144">
        <f t="shared" si="5"/>
        <v>0</v>
      </c>
    </row>
    <row r="11" spans="1:25" x14ac:dyDescent="0.25">
      <c r="A11" s="131" t="str">
        <v>6m</v>
      </c>
      <c r="B11" s="147">
        <v>0</v>
      </c>
      <c r="C11" s="34">
        <f t="shared" si="2"/>
        <v>1</v>
      </c>
      <c r="D11" s="140">
        <f>+Banxico_Meeting_Dates!B7</f>
        <v>45694</v>
      </c>
      <c r="E11" s="140">
        <f>+WORKDAY(D11,1,holidays!$A$2:$A$143)</f>
        <v>45695</v>
      </c>
      <c r="F11" s="141">
        <v>-23</v>
      </c>
      <c r="G11" s="37">
        <f t="shared" si="6"/>
        <v>10.694538585601773</v>
      </c>
      <c r="I11" s="135">
        <v>7</v>
      </c>
      <c r="J11" s="26">
        <f t="shared" si="3"/>
        <v>45624</v>
      </c>
      <c r="K11" s="26">
        <f t="shared" si="3"/>
        <v>45625</v>
      </c>
      <c r="L11" s="26">
        <f>+WORKDAY(J11,-1,holidays!$A$2:$A$143)</f>
        <v>45623</v>
      </c>
      <c r="M11" s="26">
        <f>+WORKDAY(K11,-1,holidays!$A$2:$A$143)</f>
        <v>45624</v>
      </c>
      <c r="N11" s="136">
        <f t="shared" si="4"/>
        <v>0.10984999999999999</v>
      </c>
      <c r="O11" s="136">
        <f t="shared" si="7"/>
        <v>0.10984999999999999</v>
      </c>
      <c r="P11" s="135">
        <f t="shared" si="0"/>
        <v>4</v>
      </c>
      <c r="Q11" s="135">
        <f t="shared" si="1"/>
        <v>4</v>
      </c>
      <c r="R11" s="135">
        <f t="shared" si="5"/>
        <v>1</v>
      </c>
      <c r="S11" s="135">
        <f t="shared" si="5"/>
        <v>1</v>
      </c>
    </row>
    <row r="12" spans="1:25" x14ac:dyDescent="0.25">
      <c r="A12" s="131" t="str">
        <v>9m</v>
      </c>
      <c r="B12" s="147">
        <v>0</v>
      </c>
      <c r="C12" s="34">
        <f t="shared" si="2"/>
        <v>1</v>
      </c>
      <c r="D12" s="140">
        <f>+Banxico_Meeting_Dates!B8</f>
        <v>45741</v>
      </c>
      <c r="E12" s="140">
        <f>+WORKDAY(D12,1,holidays!$A$2:$A$143)</f>
        <v>45742</v>
      </c>
      <c r="F12" s="141">
        <v>-23</v>
      </c>
      <c r="G12" s="37">
        <f t="shared" si="6"/>
        <v>10.464538585601773</v>
      </c>
      <c r="I12" s="135">
        <v>8</v>
      </c>
      <c r="J12" s="26">
        <f t="shared" si="3"/>
        <v>45652</v>
      </c>
      <c r="K12" s="26">
        <f t="shared" si="3"/>
        <v>45653</v>
      </c>
      <c r="L12" s="26">
        <f>+WORKDAY(J12,-1,holidays!$A$2:$A$143)</f>
        <v>45650</v>
      </c>
      <c r="M12" s="26">
        <f>+WORKDAY(K12,-1,holidays!$A$2:$A$143)</f>
        <v>45652</v>
      </c>
      <c r="N12" s="136">
        <f t="shared" si="4"/>
        <v>0.10924538585601773</v>
      </c>
      <c r="O12" s="136">
        <f t="shared" si="7"/>
        <v>0.10924538585601773</v>
      </c>
      <c r="P12" s="135">
        <f t="shared" si="0"/>
        <v>5</v>
      </c>
      <c r="Q12" s="135">
        <f t="shared" si="1"/>
        <v>5</v>
      </c>
      <c r="R12" s="135">
        <f t="shared" si="5"/>
        <v>1</v>
      </c>
      <c r="S12" s="135">
        <f t="shared" si="5"/>
        <v>1</v>
      </c>
    </row>
    <row r="13" spans="1:25" x14ac:dyDescent="0.25">
      <c r="A13" s="131" t="str">
        <v>13m</v>
      </c>
      <c r="B13" s="147">
        <v>0</v>
      </c>
      <c r="C13" s="34">
        <f t="shared" si="2"/>
        <v>1</v>
      </c>
      <c r="D13" s="140">
        <f>+Banxico_Meeting_Dates!B9</f>
        <v>45792</v>
      </c>
      <c r="E13" s="140">
        <f>+WORKDAY(D13,1,holidays!$A$2:$A$143)</f>
        <v>45793</v>
      </c>
      <c r="F13" s="141">
        <v>-15</v>
      </c>
      <c r="G13" s="37">
        <f t="shared" si="6"/>
        <v>10.314538585601772</v>
      </c>
      <c r="I13" s="144">
        <v>9</v>
      </c>
      <c r="J13" s="145">
        <f t="shared" si="3"/>
        <v>45680</v>
      </c>
      <c r="K13" s="145">
        <f t="shared" si="3"/>
        <v>45681</v>
      </c>
      <c r="L13" s="145">
        <f>+WORKDAY(J13,-1,holidays!$A$2:$A$143)</f>
        <v>45679</v>
      </c>
      <c r="M13" s="145">
        <f>+WORKDAY(K13,-1,holidays!$A$2:$A$143)</f>
        <v>45680</v>
      </c>
      <c r="N13" s="146">
        <f t="shared" si="4"/>
        <v>0.10924538585601773</v>
      </c>
      <c r="O13" s="146">
        <f t="shared" si="7"/>
        <v>0.10924538585601773</v>
      </c>
      <c r="P13" s="144">
        <f t="shared" si="0"/>
        <v>5</v>
      </c>
      <c r="Q13" s="144">
        <f t="shared" si="1"/>
        <v>5</v>
      </c>
      <c r="R13" s="144">
        <f t="shared" si="5"/>
        <v>0</v>
      </c>
      <c r="S13" s="144">
        <f t="shared" si="5"/>
        <v>0</v>
      </c>
    </row>
    <row r="14" spans="1:25" x14ac:dyDescent="0.25">
      <c r="C14" s="34">
        <f t="shared" si="2"/>
        <v>1</v>
      </c>
      <c r="D14" s="140">
        <f>+Banxico_Meeting_Dates!B10</f>
        <v>45827</v>
      </c>
      <c r="E14" s="140">
        <f>+WORKDAY(D14,1,holidays!$A$2:$A$143)</f>
        <v>45828</v>
      </c>
      <c r="F14" s="141">
        <v>-10.205905250201567</v>
      </c>
      <c r="G14" s="37">
        <f t="shared" si="6"/>
        <v>10.212479533099756</v>
      </c>
      <c r="I14" s="135">
        <v>10</v>
      </c>
      <c r="J14" s="26">
        <f t="shared" si="3"/>
        <v>45708</v>
      </c>
      <c r="K14" s="26">
        <f t="shared" si="3"/>
        <v>45709</v>
      </c>
      <c r="L14" s="26">
        <f>+WORKDAY(J14,-1,holidays!$A$2:$A$143)</f>
        <v>45707</v>
      </c>
      <c r="M14" s="26">
        <f>+WORKDAY(K14,-1,holidays!$A$2:$A$143)</f>
        <v>45708</v>
      </c>
      <c r="N14" s="136">
        <f t="shared" si="4"/>
        <v>0.10694538585601773</v>
      </c>
      <c r="O14" s="136">
        <f t="shared" si="7"/>
        <v>0.10694538585601773</v>
      </c>
      <c r="P14" s="135">
        <f t="shared" si="0"/>
        <v>6</v>
      </c>
      <c r="Q14" s="135">
        <f t="shared" si="1"/>
        <v>6</v>
      </c>
      <c r="R14" s="135">
        <f t="shared" si="5"/>
        <v>1</v>
      </c>
      <c r="S14" s="135">
        <f t="shared" si="5"/>
        <v>1</v>
      </c>
    </row>
    <row r="15" spans="1:25" x14ac:dyDescent="0.25">
      <c r="C15" s="34">
        <f t="shared" si="2"/>
        <v>1</v>
      </c>
      <c r="D15" s="140">
        <f>+Banxico_Meeting_Dates!B11</f>
        <v>45876</v>
      </c>
      <c r="E15" s="140">
        <f>+WORKDAY(D15,1,holidays!$A$2:$A$143)</f>
        <v>45877</v>
      </c>
      <c r="F15" s="141">
        <v>-10</v>
      </c>
      <c r="G15" s="37">
        <f t="shared" si="6"/>
        <v>10.112479533099757</v>
      </c>
      <c r="I15" s="135">
        <v>11</v>
      </c>
      <c r="J15" s="26">
        <f t="shared" si="3"/>
        <v>45736</v>
      </c>
      <c r="K15" s="26">
        <f t="shared" si="3"/>
        <v>45737</v>
      </c>
      <c r="L15" s="26">
        <f>+WORKDAY(J15,-1,holidays!$A$2:$A$143)</f>
        <v>45735</v>
      </c>
      <c r="M15" s="26">
        <f>+WORKDAY(K15,-1,holidays!$A$2:$A$143)</f>
        <v>45736</v>
      </c>
      <c r="N15" s="136">
        <f t="shared" si="4"/>
        <v>0.10694538585601773</v>
      </c>
      <c r="O15" s="136">
        <f t="shared" si="7"/>
        <v>0.10694538585601773</v>
      </c>
      <c r="P15" s="135">
        <f t="shared" si="0"/>
        <v>6</v>
      </c>
      <c r="Q15" s="135">
        <f t="shared" si="1"/>
        <v>6</v>
      </c>
      <c r="R15" s="135">
        <f t="shared" si="5"/>
        <v>0</v>
      </c>
      <c r="S15" s="135">
        <f t="shared" si="5"/>
        <v>0</v>
      </c>
    </row>
    <row r="16" spans="1:25" x14ac:dyDescent="0.25">
      <c r="C16" s="34">
        <f t="shared" si="2"/>
        <v>1</v>
      </c>
      <c r="D16" s="140">
        <f>+Banxico_Meeting_Dates!B12</f>
        <v>45924</v>
      </c>
      <c r="E16" s="140">
        <f>+WORKDAY(D16,1,holidays!$A$2:$A$143)</f>
        <v>45925</v>
      </c>
      <c r="F16" s="141">
        <v>-10</v>
      </c>
      <c r="G16" s="37">
        <f t="shared" si="6"/>
        <v>10.012479533099757</v>
      </c>
      <c r="I16" s="135">
        <v>12</v>
      </c>
      <c r="J16" s="26">
        <f t="shared" si="3"/>
        <v>45764</v>
      </c>
      <c r="K16" s="26">
        <f t="shared" si="3"/>
        <v>45765</v>
      </c>
      <c r="L16" s="26">
        <f>+WORKDAY(J16,-1,holidays!$A$2:$A$143)</f>
        <v>45763</v>
      </c>
      <c r="M16" s="26">
        <f>+WORKDAY(K16,-1,holidays!$A$2:$A$143)</f>
        <v>45763</v>
      </c>
      <c r="N16" s="136">
        <f t="shared" si="4"/>
        <v>0.10464538585601772</v>
      </c>
      <c r="O16" s="136">
        <f t="shared" si="7"/>
        <v>0.10464538585601772</v>
      </c>
      <c r="P16" s="135">
        <f t="shared" si="0"/>
        <v>7</v>
      </c>
      <c r="Q16" s="135">
        <f t="shared" si="1"/>
        <v>7</v>
      </c>
      <c r="R16" s="135">
        <f t="shared" si="5"/>
        <v>1</v>
      </c>
      <c r="S16" s="135">
        <f t="shared" si="5"/>
        <v>1</v>
      </c>
    </row>
    <row r="17" spans="3:19" x14ac:dyDescent="0.25">
      <c r="C17" s="34">
        <f t="shared" si="2"/>
        <v>1</v>
      </c>
      <c r="D17" s="140">
        <f>+Banxico_Meeting_Dates!B13</f>
        <v>45967</v>
      </c>
      <c r="E17" s="140">
        <f>+WORKDAY(D17,1,holidays!$A$2:$A$143)</f>
        <v>45968</v>
      </c>
      <c r="F17" s="141">
        <v>-10.798601959113441</v>
      </c>
      <c r="G17" s="37">
        <f t="shared" si="6"/>
        <v>9.9044935135086227</v>
      </c>
      <c r="I17" s="144">
        <v>13</v>
      </c>
      <c r="J17" s="145">
        <f t="shared" si="3"/>
        <v>45792</v>
      </c>
      <c r="K17" s="145">
        <f t="shared" si="3"/>
        <v>45793</v>
      </c>
      <c r="L17" s="145">
        <f>+WORKDAY(J17,-1,holidays!$A$2:$A$143)</f>
        <v>45791</v>
      </c>
      <c r="M17" s="145">
        <f>+WORKDAY(K17,-1,holidays!$A$2:$A$143)</f>
        <v>45792</v>
      </c>
      <c r="N17" s="146">
        <f t="shared" si="4"/>
        <v>0.10464538585601772</v>
      </c>
      <c r="O17" s="146">
        <f t="shared" si="7"/>
        <v>0.10464538585601772</v>
      </c>
      <c r="P17" s="144">
        <f t="shared" si="0"/>
        <v>7</v>
      </c>
      <c r="Q17" s="144">
        <f t="shared" si="1"/>
        <v>7</v>
      </c>
      <c r="R17" s="144">
        <f t="shared" si="5"/>
        <v>0</v>
      </c>
      <c r="S17" s="144">
        <f t="shared" si="5"/>
        <v>0</v>
      </c>
    </row>
    <row r="18" spans="3:19" x14ac:dyDescent="0.25">
      <c r="C18" s="34">
        <f t="shared" si="2"/>
        <v>1</v>
      </c>
      <c r="D18" s="140">
        <f>+Banxico_Meeting_Dates!B14</f>
        <v>46002</v>
      </c>
      <c r="E18" s="140">
        <f>+WORKDAY(D18,1,holidays!$A$2:$A$143)</f>
        <v>46006</v>
      </c>
      <c r="F18" s="141">
        <v>-9.1155486466242053</v>
      </c>
      <c r="G18" s="37">
        <f t="shared" si="6"/>
        <v>9.8133380270423807</v>
      </c>
    </row>
    <row r="19" spans="3:19" x14ac:dyDescent="0.25">
      <c r="C19" s="34">
        <f t="shared" si="2"/>
        <v>0</v>
      </c>
      <c r="D19" s="140">
        <f>+Banxico_Meeting_Dates!B15</f>
        <v>46057</v>
      </c>
      <c r="E19" s="140">
        <f>+WORKDAY(D19,1,holidays!$A$2:$A$143)</f>
        <v>46058</v>
      </c>
      <c r="F19" s="141">
        <v>-11.824217218091007</v>
      </c>
      <c r="G19" s="37">
        <f t="shared" si="6"/>
        <v>9.6950958548614707</v>
      </c>
    </row>
    <row r="20" spans="3:19" x14ac:dyDescent="0.25">
      <c r="C20" s="34">
        <f t="shared" si="2"/>
        <v>0</v>
      </c>
      <c r="D20" s="140">
        <f>+Banxico_Meeting_Dates!B16</f>
        <v>46107</v>
      </c>
      <c r="E20" s="140">
        <f>+WORKDAY(D20,1,holidays!$A$2:$A$143)</f>
        <v>46108</v>
      </c>
      <c r="F20" s="141">
        <v>-10.661615684475635</v>
      </c>
      <c r="G20" s="37">
        <f t="shared" si="6"/>
        <v>9.5884796980167142</v>
      </c>
    </row>
    <row r="21" spans="3:19" x14ac:dyDescent="0.25">
      <c r="C21" s="34">
        <f t="shared" si="2"/>
        <v>0</v>
      </c>
      <c r="D21" s="140">
        <f>+Banxico_Meeting_Dates!B17</f>
        <v>46156</v>
      </c>
      <c r="E21" s="140">
        <f>+WORKDAY(D21,1,holidays!$A$2:$A$143)</f>
        <v>46157</v>
      </c>
      <c r="F21" s="141">
        <v>-9.7752371193296312</v>
      </c>
      <c r="G21" s="37">
        <f t="shared" si="6"/>
        <v>9.4907273268234178</v>
      </c>
    </row>
    <row r="22" spans="3:19" x14ac:dyDescent="0.25">
      <c r="C22" s="34">
        <f t="shared" si="2"/>
        <v>0</v>
      </c>
      <c r="D22" s="140">
        <f>+Banxico_Meeting_Dates!B18</f>
        <v>46191</v>
      </c>
      <c r="E22" s="140">
        <f>+WORKDAY(D22,1,holidays!$A$2:$A$143)</f>
        <v>46192</v>
      </c>
      <c r="F22" s="141">
        <v>-6.5309506086329634</v>
      </c>
      <c r="G22" s="37">
        <f t="shared" si="6"/>
        <v>9.4254178207370884</v>
      </c>
    </row>
    <row r="23" spans="3:19" x14ac:dyDescent="0.25">
      <c r="C23" s="34">
        <f t="shared" si="2"/>
        <v>0</v>
      </c>
      <c r="D23" s="140">
        <f>+Banxico_Meeting_Dates!B19</f>
        <v>46240</v>
      </c>
      <c r="E23" s="140">
        <f>+WORKDAY(D23,1,holidays!$A$2:$A$143)</f>
        <v>46241</v>
      </c>
      <c r="F23" s="141">
        <v>0</v>
      </c>
      <c r="G23" s="37">
        <f t="shared" si="6"/>
        <v>9.4254178207370884</v>
      </c>
    </row>
    <row r="24" spans="3:19" x14ac:dyDescent="0.25">
      <c r="C24" s="34">
        <f t="shared" si="2"/>
        <v>0</v>
      </c>
      <c r="D24" s="140">
        <f>+Banxico_Meeting_Dates!B20</f>
        <v>46289</v>
      </c>
      <c r="E24" s="140">
        <f>+WORKDAY(D24,1,holidays!$A$2:$A$143)</f>
        <v>46290</v>
      </c>
      <c r="F24" s="141">
        <v>0</v>
      </c>
      <c r="G24" s="37">
        <f t="shared" si="6"/>
        <v>9.4254178207370884</v>
      </c>
    </row>
  </sheetData>
  <mergeCells count="3">
    <mergeCell ref="D4:D5"/>
    <mergeCell ref="E4:E5"/>
    <mergeCell ref="G4:G5"/>
  </mergeCells>
  <conditionalFormatting sqref="D6:G24">
    <cfRule type="expression" dxfId="13" priority="3">
      <formula>$C6=0</formula>
    </cfRule>
  </conditionalFormatting>
  <conditionalFormatting sqref="L5:L17">
    <cfRule type="expression" dxfId="12" priority="2">
      <formula>$R5=1</formula>
    </cfRule>
  </conditionalFormatting>
  <conditionalFormatting sqref="M5:M17">
    <cfRule type="expression" dxfId="11" priority="1">
      <formula>$S5=1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5985-0841-4B55-97B3-FB0D034801DA}">
  <sheetPr>
    <tabColor theme="3" tint="0.249977111117893"/>
  </sheetPr>
  <dimension ref="A1:AJ273"/>
  <sheetViews>
    <sheetView zoomScale="80" zoomScaleNormal="80" workbookViewId="0">
      <selection activeCell="N37" sqref="N37"/>
    </sheetView>
  </sheetViews>
  <sheetFormatPr defaultColWidth="8.28515625" defaultRowHeight="15" x14ac:dyDescent="0.25"/>
  <cols>
    <col min="1" max="1" width="8" style="152" bestFit="1" customWidth="1"/>
    <col min="2" max="2" width="4.85546875" style="152" customWidth="1"/>
    <col min="3" max="3" width="4" style="73" customWidth="1"/>
    <col min="4" max="4" width="12.42578125" style="390" bestFit="1" customWidth="1"/>
    <col min="5" max="5" width="13.140625" style="390" customWidth="1"/>
    <col min="6" max="6" width="15.5703125" style="159" bestFit="1" customWidth="1"/>
    <col min="7" max="7" width="10.85546875" style="160" bestFit="1" customWidth="1"/>
    <col min="8" max="8" width="16.42578125" style="152" bestFit="1" customWidth="1"/>
    <col min="9" max="9" width="8.28515625" style="155"/>
    <col min="10" max="10" width="15.140625" style="152" bestFit="1" customWidth="1"/>
    <col min="11" max="11" width="7.140625" style="152" bestFit="1" customWidth="1"/>
    <col min="12" max="12" width="12.85546875" style="156" bestFit="1" customWidth="1"/>
    <col min="13" max="13" width="11.28515625" style="152" bestFit="1" customWidth="1"/>
    <col min="14" max="14" width="12" style="105" bestFit="1" customWidth="1"/>
    <col min="15" max="15" width="18" style="75" bestFit="1" customWidth="1"/>
    <col min="16" max="16" width="18" style="75" customWidth="1"/>
    <col min="17" max="17" width="2.7109375" style="152" customWidth="1"/>
    <col min="18" max="31" width="11.28515625" style="152" customWidth="1"/>
    <col min="32" max="32" width="8.28515625" style="152"/>
    <col min="33" max="33" width="10.85546875" style="75" bestFit="1" customWidth="1"/>
    <col min="34" max="34" width="8.28515625" style="152"/>
    <col min="35" max="35" width="9.5703125" style="152" bestFit="1" customWidth="1"/>
    <col min="36" max="36" width="10.85546875" style="152" bestFit="1" customWidth="1"/>
    <col min="37" max="16384" width="8.28515625" style="152"/>
  </cols>
  <sheetData>
    <row r="1" spans="1:36" x14ac:dyDescent="0.25">
      <c r="A1" s="1" t="s">
        <v>224</v>
      </c>
      <c r="B1" s="1" t="s">
        <v>4</v>
      </c>
      <c r="C1" s="1" t="s">
        <v>225</v>
      </c>
      <c r="D1" s="387" t="s">
        <v>145</v>
      </c>
      <c r="E1" s="387" t="s">
        <v>146</v>
      </c>
      <c r="F1" s="149" t="s">
        <v>147</v>
      </c>
      <c r="G1" s="150" t="s">
        <v>59</v>
      </c>
      <c r="H1" s="1" t="s">
        <v>150</v>
      </c>
      <c r="I1" s="1" t="s">
        <v>226</v>
      </c>
      <c r="J1" s="1" t="s">
        <v>227</v>
      </c>
      <c r="K1" s="1" t="s">
        <v>228</v>
      </c>
      <c r="L1" s="151" t="s">
        <v>229</v>
      </c>
      <c r="M1" s="1" t="s">
        <v>230</v>
      </c>
      <c r="N1" s="1" t="s">
        <v>231</v>
      </c>
      <c r="O1" s="1" t="s">
        <v>232</v>
      </c>
      <c r="P1" s="1" t="s">
        <v>148</v>
      </c>
      <c r="R1" s="70" t="s">
        <v>156</v>
      </c>
      <c r="S1" s="70" t="s">
        <v>157</v>
      </c>
      <c r="T1" s="70" t="s">
        <v>158</v>
      </c>
      <c r="U1" s="70" t="s">
        <v>159</v>
      </c>
      <c r="V1" s="70" t="s">
        <v>160</v>
      </c>
      <c r="W1" s="70" t="s">
        <v>161</v>
      </c>
      <c r="X1" s="70" t="s">
        <v>162</v>
      </c>
      <c r="Y1" s="70" t="s">
        <v>163</v>
      </c>
      <c r="Z1" s="70" t="s">
        <v>164</v>
      </c>
      <c r="AA1" s="70" t="s">
        <v>165</v>
      </c>
      <c r="AB1" s="70" t="s">
        <v>166</v>
      </c>
      <c r="AC1" s="70" t="s">
        <v>167</v>
      </c>
      <c r="AD1" s="70" t="s">
        <v>168</v>
      </c>
      <c r="AE1" s="70" t="s">
        <v>169</v>
      </c>
      <c r="AG1" s="70" t="s">
        <v>233</v>
      </c>
      <c r="AI1" s="70" t="s">
        <v>547</v>
      </c>
      <c r="AJ1" s="157" cm="1">
        <f t="array" ref="AJ1">+SUM(ABS(AI$2:AI$10476))/Pricer!$E$1</f>
        <v>175375.20720391232</v>
      </c>
    </row>
    <row r="2" spans="1:36" x14ac:dyDescent="0.25">
      <c r="A2" s="62" t="s">
        <v>826</v>
      </c>
      <c r="B2" s="73"/>
      <c r="D2" s="388">
        <v>45456</v>
      </c>
      <c r="E2" s="388">
        <v>46184</v>
      </c>
      <c r="F2" s="153">
        <v>311000000</v>
      </c>
      <c r="G2" s="154">
        <v>0.1094</v>
      </c>
      <c r="H2" s="155" t="s">
        <v>171</v>
      </c>
      <c r="J2" s="155"/>
      <c r="K2" s="155"/>
      <c r="L2" s="312" t="s">
        <v>946</v>
      </c>
      <c r="M2" s="312"/>
      <c r="N2" s="312"/>
      <c r="O2" s="75">
        <v>0</v>
      </c>
      <c r="P2" s="75">
        <v>393622.71454311162</v>
      </c>
      <c r="R2" s="157">
        <v>1.0430812835693359E-7</v>
      </c>
      <c r="S2" s="157">
        <v>-4.4703483581542969E-8</v>
      </c>
      <c r="T2" s="157">
        <v>-3.0547380447387695E-7</v>
      </c>
      <c r="U2" s="157">
        <v>-1.4156103134155273E-7</v>
      </c>
      <c r="V2" s="157">
        <v>-1.309812068939209E-4</v>
      </c>
      <c r="W2" s="157">
        <v>-56253.349090937525</v>
      </c>
      <c r="X2" s="157">
        <v>4.1515522003173828</v>
      </c>
      <c r="Y2" s="157">
        <v>-1.4755498580634594</v>
      </c>
      <c r="Z2" s="157">
        <v>0.40544528141617775</v>
      </c>
      <c r="AA2" s="157">
        <v>-5.7714637368917465E-2</v>
      </c>
      <c r="AB2" s="157">
        <v>1.2614183127880096E-2</v>
      </c>
      <c r="AC2" s="157">
        <v>-3.3025331795215607E-3</v>
      </c>
      <c r="AD2" s="157">
        <v>1.364048570394516E-3</v>
      </c>
      <c r="AE2" s="157">
        <v>-2.3119896650314331E-4</v>
      </c>
      <c r="AG2" s="75">
        <f>SUM(O2:P2)</f>
        <v>393622.71454311162</v>
      </c>
      <c r="AI2" s="157">
        <f>+SUM(R2:AE2)</f>
        <v>-56250.315044820309</v>
      </c>
    </row>
    <row r="3" spans="1:36" x14ac:dyDescent="0.25">
      <c r="A3" s="62" t="s">
        <v>827</v>
      </c>
      <c r="B3" s="73"/>
      <c r="D3" s="388">
        <v>45456</v>
      </c>
      <c r="E3" s="388">
        <v>47276</v>
      </c>
      <c r="F3" s="153">
        <v>715000000</v>
      </c>
      <c r="G3" s="154">
        <v>0.1033</v>
      </c>
      <c r="H3" s="155" t="s">
        <v>171</v>
      </c>
      <c r="J3" s="155"/>
      <c r="K3" s="155"/>
      <c r="L3" s="312" t="s">
        <v>965</v>
      </c>
      <c r="M3" s="312"/>
      <c r="N3" s="312"/>
      <c r="O3" s="75">
        <v>0</v>
      </c>
      <c r="P3" s="75">
        <v>7758461.1503335238</v>
      </c>
      <c r="R3" s="157">
        <v>2.9802322387695313E-7</v>
      </c>
      <c r="S3" s="157">
        <v>3.2782554626464844E-7</v>
      </c>
      <c r="T3" s="157">
        <v>-3.5762786865234375E-7</v>
      </c>
      <c r="U3" s="157">
        <v>5.3644180297851563E-7</v>
      </c>
      <c r="V3" s="157">
        <v>-3.2782554626464844E-7</v>
      </c>
      <c r="W3" s="157">
        <v>-270.96214154362679</v>
      </c>
      <c r="X3" s="157">
        <v>-404.51253122091293</v>
      </c>
      <c r="Y3" s="157">
        <v>-644.79323160648346</v>
      </c>
      <c r="Z3" s="157">
        <v>-282500.33147937059</v>
      </c>
      <c r="AA3" s="157">
        <v>21.338836461305618</v>
      </c>
      <c r="AB3" s="157">
        <v>-4.6562991738319397</v>
      </c>
      <c r="AC3" s="157">
        <v>1.1963407695293427</v>
      </c>
      <c r="AD3" s="157">
        <v>-0.43035361170768738</v>
      </c>
      <c r="AE3" s="157">
        <v>7.9668045043945313E-2</v>
      </c>
      <c r="AG3" s="75">
        <f t="shared" ref="AG3:AG12" si="0">SUM(O3:P3)</f>
        <v>7758461.1503335238</v>
      </c>
      <c r="AI3" s="157">
        <f t="shared" ref="AI3:AI55" si="1">+SUM(R3:AE3)</f>
        <v>-283803.07119077444</v>
      </c>
    </row>
    <row r="4" spans="1:36" x14ac:dyDescent="0.25">
      <c r="A4" s="62" t="s">
        <v>831</v>
      </c>
      <c r="D4" s="388">
        <v>45456</v>
      </c>
      <c r="E4" s="388">
        <v>46184</v>
      </c>
      <c r="F4" s="153">
        <v>-520504000</v>
      </c>
      <c r="G4" s="154">
        <v>0.10939500000000001</v>
      </c>
      <c r="H4" s="155" t="s">
        <v>171</v>
      </c>
      <c r="J4" s="155"/>
      <c r="K4" s="155"/>
      <c r="L4" s="312" t="s">
        <v>946</v>
      </c>
      <c r="M4" s="312"/>
      <c r="N4" s="312"/>
      <c r="O4" s="75">
        <v>0</v>
      </c>
      <c r="P4" s="75">
        <v>-654079.59209986031</v>
      </c>
      <c r="R4" s="157">
        <v>-1.9371509552001953E-7</v>
      </c>
      <c r="S4" s="157">
        <v>3.7252902984619141E-8</v>
      </c>
      <c r="T4" s="157">
        <v>4.6938657760620117E-7</v>
      </c>
      <c r="U4" s="157">
        <v>2.0861625671386719E-7</v>
      </c>
      <c r="V4" s="157">
        <v>2.1919608116149902E-4</v>
      </c>
      <c r="W4" s="157">
        <v>94147.952281065285</v>
      </c>
      <c r="X4" s="157">
        <v>-6.8985997810959816</v>
      </c>
      <c r="Y4" s="157">
        <v>2.4519089758396149</v>
      </c>
      <c r="Z4" s="157">
        <v>-0.67372509092092514</v>
      </c>
      <c r="AA4" s="157">
        <v>9.5904074609279633E-2</v>
      </c>
      <c r="AB4" s="157">
        <v>-2.0961135625839233E-2</v>
      </c>
      <c r="AC4" s="157">
        <v>5.4886192083358765E-3</v>
      </c>
      <c r="AD4" s="157">
        <v>-2.2690296173095703E-3</v>
      </c>
      <c r="AE4" s="157">
        <v>3.8437545299530029E-4</v>
      </c>
      <c r="AG4" s="75">
        <f t="shared" si="0"/>
        <v>-654079.59209986031</v>
      </c>
      <c r="AI4" s="157">
        <f t="shared" si="1"/>
        <v>94142.910631790757</v>
      </c>
    </row>
    <row r="5" spans="1:36" x14ac:dyDescent="0.25">
      <c r="A5" s="62" t="s">
        <v>832</v>
      </c>
      <c r="D5" s="388">
        <v>45456</v>
      </c>
      <c r="E5" s="388">
        <v>49096</v>
      </c>
      <c r="F5" s="153">
        <v>-74200000</v>
      </c>
      <c r="G5" s="154">
        <v>0.10199999999999999</v>
      </c>
      <c r="H5" s="155" t="s">
        <v>171</v>
      </c>
      <c r="L5" s="312" t="s">
        <v>966</v>
      </c>
      <c r="M5" s="312"/>
      <c r="N5" s="312"/>
      <c r="O5" s="75">
        <v>0</v>
      </c>
      <c r="P5" s="75">
        <v>-1240407.6148737818</v>
      </c>
      <c r="R5" s="157">
        <v>4.0978193283081055E-8</v>
      </c>
      <c r="S5" s="157">
        <v>-6.3329935073852539E-8</v>
      </c>
      <c r="T5" s="157">
        <v>1.1175870895385742E-7</v>
      </c>
      <c r="U5" s="157">
        <v>-2.384185791015625E-7</v>
      </c>
      <c r="V5" s="157">
        <v>4.5821070671081543E-7</v>
      </c>
      <c r="W5" s="157">
        <v>16.253179293125868</v>
      </c>
      <c r="X5" s="157">
        <v>25.273743025958538</v>
      </c>
      <c r="Y5" s="157">
        <v>35.020617239177227</v>
      </c>
      <c r="Z5" s="157">
        <v>54.912094514816999</v>
      </c>
      <c r="AA5" s="157">
        <v>222.60803424939513</v>
      </c>
      <c r="AB5" s="157">
        <v>47886.669863671064</v>
      </c>
      <c r="AC5" s="157">
        <v>-21.020001389086246</v>
      </c>
      <c r="AD5" s="157">
        <v>7.5541141144931316</v>
      </c>
      <c r="AE5" s="157">
        <v>-1.3934474177658558</v>
      </c>
      <c r="AG5" s="75">
        <f t="shared" si="0"/>
        <v>-1240407.6148737818</v>
      </c>
      <c r="AI5" s="157">
        <f t="shared" si="1"/>
        <v>48225.878197610378</v>
      </c>
    </row>
    <row r="6" spans="1:36" x14ac:dyDescent="0.25">
      <c r="A6" s="62" t="s">
        <v>828</v>
      </c>
      <c r="D6" s="388">
        <v>45456</v>
      </c>
      <c r="E6" s="388">
        <v>49096</v>
      </c>
      <c r="F6" s="153">
        <v>-200000000</v>
      </c>
      <c r="G6" s="154">
        <v>0.10165</v>
      </c>
      <c r="H6" s="155" t="s">
        <v>171</v>
      </c>
      <c r="L6" s="312" t="s">
        <v>967</v>
      </c>
      <c r="M6" s="312"/>
      <c r="N6" s="312"/>
      <c r="O6" s="75">
        <v>0</v>
      </c>
      <c r="P6" s="75">
        <v>-2893341.4196885228</v>
      </c>
      <c r="R6" s="157">
        <v>1.4156103134155273E-7</v>
      </c>
      <c r="S6" s="157">
        <v>-2.0861625671386719E-7</v>
      </c>
      <c r="T6" s="157">
        <v>2.0116567611694336E-7</v>
      </c>
      <c r="U6" s="157">
        <v>-6.3329935073852539E-7</v>
      </c>
      <c r="V6" s="157">
        <v>1.2218952178955078E-6</v>
      </c>
      <c r="W6" s="157">
        <v>37.911728136241436</v>
      </c>
      <c r="X6" s="157">
        <v>58.952855333685875</v>
      </c>
      <c r="Y6" s="157">
        <v>81.688138693571091</v>
      </c>
      <c r="Z6" s="157">
        <v>128.08648447692394</v>
      </c>
      <c r="AA6" s="157">
        <v>519.24949938803911</v>
      </c>
      <c r="AB6" s="157">
        <v>129009.74706323445</v>
      </c>
      <c r="AC6" s="157">
        <v>-49.030678451061249</v>
      </c>
      <c r="AD6" s="157">
        <v>17.620508559048176</v>
      </c>
      <c r="AE6" s="157">
        <v>-3.2503116726875305</v>
      </c>
      <c r="AG6" s="75">
        <f t="shared" si="0"/>
        <v>-2893341.4196885228</v>
      </c>
      <c r="AI6" s="157">
        <f t="shared" si="1"/>
        <v>129800.97528842092</v>
      </c>
    </row>
    <row r="7" spans="1:36" x14ac:dyDescent="0.25">
      <c r="A7" s="62" t="s">
        <v>829</v>
      </c>
      <c r="D7" s="388">
        <v>45456</v>
      </c>
      <c r="E7" s="388">
        <v>45624</v>
      </c>
      <c r="F7" s="153">
        <v>4150000000</v>
      </c>
      <c r="G7" s="154">
        <v>0.1125</v>
      </c>
      <c r="H7" s="155" t="s">
        <v>171</v>
      </c>
      <c r="L7" s="312" t="s">
        <v>834</v>
      </c>
      <c r="M7" s="312"/>
      <c r="N7" s="312"/>
      <c r="O7" s="75">
        <v>0</v>
      </c>
      <c r="P7" s="75">
        <v>-375485.75010120869</v>
      </c>
      <c r="R7" s="157">
        <v>2.2992491722106934E-5</v>
      </c>
      <c r="S7" s="157">
        <v>-1.1712312698364258E-5</v>
      </c>
      <c r="T7" s="157">
        <v>-187742.87366275489</v>
      </c>
      <c r="U7" s="157">
        <v>-1.4172494411468506E-4</v>
      </c>
      <c r="V7" s="157">
        <v>2.5194883346557617E-4</v>
      </c>
      <c r="W7" s="157">
        <v>-2.4067327380180359E-2</v>
      </c>
      <c r="X7" s="157">
        <v>1.0222852230072021E-2</v>
      </c>
      <c r="Y7" s="157">
        <v>-3.9084553718566895E-3</v>
      </c>
      <c r="Z7" s="157">
        <v>1.1769682168960571E-3</v>
      </c>
      <c r="AA7" s="157">
        <v>-2.0945072174072266E-4</v>
      </c>
      <c r="AB7" s="157">
        <v>7.3209404945373535E-5</v>
      </c>
      <c r="AC7" s="157">
        <v>-4.501640796661377E-5</v>
      </c>
      <c r="AD7" s="157">
        <v>2.7760863304138184E-5</v>
      </c>
      <c r="AE7" s="157">
        <v>-6.2584877014160156E-6</v>
      </c>
      <c r="AG7" s="75">
        <f t="shared" si="0"/>
        <v>-375485.75010120869</v>
      </c>
      <c r="AI7" s="157">
        <f t="shared" si="1"/>
        <v>-187742.89027696848</v>
      </c>
    </row>
    <row r="8" spans="1:36" x14ac:dyDescent="0.25">
      <c r="A8" s="62" t="s">
        <v>833</v>
      </c>
      <c r="D8" s="388">
        <v>45456</v>
      </c>
      <c r="E8" s="388">
        <v>45708</v>
      </c>
      <c r="F8" s="153">
        <v>-2820000000</v>
      </c>
      <c r="G8" s="154">
        <v>0.1125</v>
      </c>
      <c r="H8" s="155" t="s">
        <v>171</v>
      </c>
      <c r="J8" s="155"/>
      <c r="K8" s="155"/>
      <c r="L8" s="312" t="s">
        <v>834</v>
      </c>
      <c r="M8" s="312"/>
      <c r="N8" s="312"/>
      <c r="O8" s="75">
        <v>0</v>
      </c>
      <c r="P8" s="75">
        <v>-188983.14270055294</v>
      </c>
      <c r="R8" s="157">
        <v>-1.1473894119262695E-6</v>
      </c>
      <c r="S8" s="157">
        <v>4.6193599700927734E-7</v>
      </c>
      <c r="T8" s="157">
        <v>1.1175870895385742E-6</v>
      </c>
      <c r="U8" s="157">
        <v>188983.14265429974</v>
      </c>
      <c r="V8" s="157">
        <v>2.4139881134033203E-6</v>
      </c>
      <c r="W8" s="157">
        <v>2.4042949080467224E-2</v>
      </c>
      <c r="X8" s="157">
        <v>-9.7751021385192871E-3</v>
      </c>
      <c r="Y8" s="157">
        <v>3.4352988004684448E-3</v>
      </c>
      <c r="Z8" s="157">
        <v>-9.1941654682159424E-4</v>
      </c>
      <c r="AA8" s="157">
        <v>1.1457502841949463E-4</v>
      </c>
      <c r="AB8" s="157">
        <v>-9.7751617431640625E-6</v>
      </c>
      <c r="AC8" s="157">
        <v>-1.6093254089355469E-5</v>
      </c>
      <c r="AD8" s="157">
        <v>1.4677643775939941E-5</v>
      </c>
      <c r="AE8" s="157">
        <v>-4.1127204895019531E-6</v>
      </c>
      <c r="AG8" s="75">
        <f t="shared" si="0"/>
        <v>-188983.14270055294</v>
      </c>
      <c r="AI8" s="157">
        <f t="shared" si="1"/>
        <v>188983.15954014659</v>
      </c>
    </row>
    <row r="9" spans="1:36" x14ac:dyDescent="0.25">
      <c r="A9" s="62" t="s">
        <v>830</v>
      </c>
      <c r="D9" s="388">
        <v>45456</v>
      </c>
      <c r="E9" s="388">
        <v>46548</v>
      </c>
      <c r="F9" s="153">
        <v>-364375000</v>
      </c>
      <c r="G9" s="154">
        <v>0.105</v>
      </c>
      <c r="H9" s="155" t="s">
        <v>171</v>
      </c>
      <c r="J9" s="155"/>
      <c r="K9" s="155"/>
      <c r="L9" s="312" t="s">
        <v>968</v>
      </c>
      <c r="M9" s="312"/>
      <c r="N9" s="312"/>
      <c r="O9" s="75">
        <v>0</v>
      </c>
      <c r="P9" s="75">
        <v>-423824.59277364612</v>
      </c>
      <c r="R9" s="157">
        <v>-1.9371509552001953E-7</v>
      </c>
      <c r="S9" s="157">
        <v>-1.4156103134155273E-7</v>
      </c>
      <c r="T9" s="157">
        <v>4.4703483581542969E-7</v>
      </c>
      <c r="U9" s="157">
        <v>1.3411045074462891E-7</v>
      </c>
      <c r="V9" s="157">
        <v>4.4703483581542969E-7</v>
      </c>
      <c r="W9" s="157">
        <v>29.326707296073437</v>
      </c>
      <c r="X9" s="157">
        <v>94205.656499274075</v>
      </c>
      <c r="Y9" s="157">
        <v>-3.614253468811512</v>
      </c>
      <c r="Z9" s="157">
        <v>0.99310426414012909</v>
      </c>
      <c r="AA9" s="157">
        <v>-0.14135655760765076</v>
      </c>
      <c r="AB9" s="157">
        <v>3.076045960187912E-2</v>
      </c>
      <c r="AC9" s="157">
        <v>-8.0170035362243652E-3</v>
      </c>
      <c r="AD9" s="157">
        <v>2.9499158263206482E-3</v>
      </c>
      <c r="AE9" s="157">
        <v>-5.613863468170166E-4</v>
      </c>
      <c r="AG9" s="75">
        <f t="shared" si="0"/>
        <v>-423824.59277364612</v>
      </c>
      <c r="AI9" s="157">
        <f t="shared" si="1"/>
        <v>94232.245833486319</v>
      </c>
    </row>
    <row r="10" spans="1:36" x14ac:dyDescent="0.25">
      <c r="A10" s="62" t="s">
        <v>852</v>
      </c>
      <c r="D10" s="388">
        <v>45456</v>
      </c>
      <c r="E10" s="388">
        <v>46184</v>
      </c>
      <c r="F10" s="153">
        <v>-447732000</v>
      </c>
      <c r="G10" s="154">
        <v>0.1089</v>
      </c>
      <c r="H10" s="155" t="s">
        <v>171</v>
      </c>
      <c r="L10" s="312" t="s">
        <v>933</v>
      </c>
      <c r="M10" s="312"/>
      <c r="N10" s="312"/>
      <c r="O10" s="75">
        <v>0</v>
      </c>
      <c r="P10" s="75">
        <v>-161908.57613816857</v>
      </c>
      <c r="R10" s="157">
        <v>-1.4156103134155273E-7</v>
      </c>
      <c r="S10" s="157">
        <v>5.2154064178466797E-8</v>
      </c>
      <c r="T10" s="157">
        <v>4.3958425521850586E-7</v>
      </c>
      <c r="U10" s="157">
        <v>2.1606683731079102E-7</v>
      </c>
      <c r="V10" s="157">
        <v>1.8857419490814209E-4</v>
      </c>
      <c r="W10" s="157">
        <v>80963.145271494985</v>
      </c>
      <c r="X10" s="157">
        <v>-1.7076558172702789</v>
      </c>
      <c r="Y10" s="157">
        <v>0.60693909972906113</v>
      </c>
      <c r="Z10" s="157">
        <v>-0.16677649319171906</v>
      </c>
      <c r="AA10" s="157">
        <v>2.3751206696033478E-2</v>
      </c>
      <c r="AB10" s="157">
        <v>-5.2128061652183533E-3</v>
      </c>
      <c r="AC10" s="157">
        <v>1.4302060008049011E-3</v>
      </c>
      <c r="AD10" s="157">
        <v>-7.6899677515029907E-4</v>
      </c>
      <c r="AE10" s="157">
        <v>1.1248886585235596E-4</v>
      </c>
      <c r="AG10" s="75">
        <f t="shared" si="0"/>
        <v>-161908.57613816857</v>
      </c>
      <c r="AI10" s="157">
        <f t="shared" si="1"/>
        <v>80961.897279523313</v>
      </c>
    </row>
    <row r="11" spans="1:36" x14ac:dyDescent="0.25">
      <c r="A11" s="62" t="s">
        <v>854</v>
      </c>
      <c r="D11" s="389">
        <v>45456</v>
      </c>
      <c r="E11" s="389">
        <v>47276</v>
      </c>
      <c r="F11" s="153">
        <v>206695000</v>
      </c>
      <c r="G11" s="154">
        <v>0.1016</v>
      </c>
      <c r="H11" s="155" t="s">
        <v>171</v>
      </c>
      <c r="L11" s="312" t="s">
        <v>933</v>
      </c>
      <c r="M11" s="312"/>
      <c r="N11" s="312"/>
      <c r="O11" s="75">
        <v>0</v>
      </c>
      <c r="P11" s="75">
        <v>856359.50871568918</v>
      </c>
      <c r="R11" s="157">
        <v>8.9406967163085938E-8</v>
      </c>
      <c r="S11" s="157">
        <v>1.3411045074462891E-7</v>
      </c>
      <c r="T11" s="157">
        <v>-9.6857547760009766E-8</v>
      </c>
      <c r="U11" s="157">
        <v>1.9371509552001953E-7</v>
      </c>
      <c r="V11" s="157">
        <v>-8.1956386566162109E-8</v>
      </c>
      <c r="W11" s="157">
        <v>-29.908122286200523</v>
      </c>
      <c r="X11" s="157">
        <v>-44.649080403149128</v>
      </c>
      <c r="Y11" s="157">
        <v>-71.170659467577934</v>
      </c>
      <c r="Z11" s="157">
        <v>-81599.381652653217</v>
      </c>
      <c r="AA11" s="157">
        <v>2.355347253382206</v>
      </c>
      <c r="AB11" s="157">
        <v>-0.51400753110647202</v>
      </c>
      <c r="AC11" s="157">
        <v>0.13221079111099243</v>
      </c>
      <c r="AD11" s="157">
        <v>-4.7633513808250427E-2</v>
      </c>
      <c r="AE11" s="157">
        <v>8.8686123490333557E-3</v>
      </c>
      <c r="AG11" s="75">
        <f t="shared" si="0"/>
        <v>856359.50871568918</v>
      </c>
      <c r="AI11" s="157">
        <f t="shared" si="1"/>
        <v>-81743.174728959799</v>
      </c>
    </row>
    <row r="12" spans="1:36" x14ac:dyDescent="0.25">
      <c r="A12" s="62" t="s">
        <v>855</v>
      </c>
      <c r="D12" s="389">
        <v>45456</v>
      </c>
      <c r="E12" s="389">
        <v>46184</v>
      </c>
      <c r="F12" s="153">
        <v>520000000</v>
      </c>
      <c r="G12" s="154">
        <v>0.1085</v>
      </c>
      <c r="H12" s="155" t="s">
        <v>171</v>
      </c>
      <c r="L12" s="312" t="s">
        <v>834</v>
      </c>
      <c r="M12" s="312"/>
      <c r="N12" s="312"/>
      <c r="O12" s="75">
        <v>0</v>
      </c>
      <c r="P12" s="75">
        <v>-188042.08706848323</v>
      </c>
      <c r="R12" s="157">
        <v>1.4901161193847656E-7</v>
      </c>
      <c r="S12" s="157">
        <v>-8.1956386566162109E-8</v>
      </c>
      <c r="T12" s="157">
        <v>-5.0663948059082031E-7</v>
      </c>
      <c r="U12" s="157">
        <v>-2.5331974029541016E-7</v>
      </c>
      <c r="V12" s="157">
        <v>-2.1901726722717285E-4</v>
      </c>
      <c r="W12" s="157">
        <v>-94010.757023222744</v>
      </c>
      <c r="X12" s="157">
        <v>-1.9832852333784103</v>
      </c>
      <c r="Y12" s="157">
        <v>0.70489761978387833</v>
      </c>
      <c r="Z12" s="157">
        <v>-0.19367965310811996</v>
      </c>
      <c r="AA12" s="157">
        <v>2.7547530829906464E-2</v>
      </c>
      <c r="AB12" s="157">
        <v>-5.9753954410552979E-3</v>
      </c>
      <c r="AC12" s="157">
        <v>1.427575945854187E-3</v>
      </c>
      <c r="AD12" s="157">
        <v>-2.5172531604766846E-4</v>
      </c>
      <c r="AE12" s="157">
        <v>7.413327693939209E-5</v>
      </c>
      <c r="AG12" s="75">
        <f t="shared" si="0"/>
        <v>-188042.08706848323</v>
      </c>
      <c r="AI12" s="157">
        <f t="shared" si="1"/>
        <v>-94012.206488080323</v>
      </c>
    </row>
    <row r="13" spans="1:36" x14ac:dyDescent="0.25">
      <c r="A13" s="62" t="s">
        <v>891</v>
      </c>
      <c r="D13" s="388">
        <v>45456</v>
      </c>
      <c r="E13" s="388">
        <v>46184</v>
      </c>
      <c r="F13" s="153">
        <v>520000000</v>
      </c>
      <c r="G13" s="154">
        <v>0.1085</v>
      </c>
      <c r="H13" s="155" t="s">
        <v>171</v>
      </c>
      <c r="J13" s="155"/>
      <c r="K13" s="155"/>
      <c r="L13" s="312" t="s">
        <v>834</v>
      </c>
      <c r="M13" s="312"/>
      <c r="N13" s="312"/>
      <c r="O13" s="75">
        <v>0</v>
      </c>
      <c r="P13" s="75">
        <v>-188042.08706848323</v>
      </c>
      <c r="R13" s="157">
        <v>1.4901161193847656E-7</v>
      </c>
      <c r="S13" s="157">
        <v>-8.1956386566162109E-8</v>
      </c>
      <c r="T13" s="157">
        <v>-5.0663948059082031E-7</v>
      </c>
      <c r="U13" s="157">
        <v>-2.5331974029541016E-7</v>
      </c>
      <c r="V13" s="157">
        <v>-2.1901726722717285E-4</v>
      </c>
      <c r="W13" s="157">
        <v>-94010.757023222744</v>
      </c>
      <c r="X13" s="157">
        <v>-1.9832852333784103</v>
      </c>
      <c r="Y13" s="157">
        <v>0.70489761978387833</v>
      </c>
      <c r="Z13" s="157">
        <v>-0.19367965310811996</v>
      </c>
      <c r="AA13" s="157">
        <v>2.7547530829906464E-2</v>
      </c>
      <c r="AB13" s="157">
        <v>-5.9753954410552979E-3</v>
      </c>
      <c r="AC13" s="157">
        <v>1.427575945854187E-3</v>
      </c>
      <c r="AD13" s="157">
        <v>-2.5172531604766846E-4</v>
      </c>
      <c r="AE13" s="157">
        <v>7.413327693939209E-5</v>
      </c>
      <c r="AG13" s="75">
        <f t="shared" ref="AG13:AG76" si="2">SUM(O13:P13)</f>
        <v>-188042.08706848323</v>
      </c>
      <c r="AI13" s="157">
        <f t="shared" si="1"/>
        <v>-94012.206488080323</v>
      </c>
    </row>
    <row r="14" spans="1:36" x14ac:dyDescent="0.25">
      <c r="A14" s="62" t="s">
        <v>892</v>
      </c>
      <c r="D14" s="388">
        <v>45456</v>
      </c>
      <c r="E14" s="388">
        <v>46184</v>
      </c>
      <c r="F14" s="153">
        <v>-1040000000</v>
      </c>
      <c r="G14" s="154">
        <v>0.1085</v>
      </c>
      <c r="H14" s="155" t="s">
        <v>171</v>
      </c>
      <c r="L14" s="312" t="s">
        <v>965</v>
      </c>
      <c r="M14" s="312"/>
      <c r="N14" s="312"/>
      <c r="O14" s="75">
        <v>0</v>
      </c>
      <c r="P14" s="75">
        <v>376084.17413696647</v>
      </c>
      <c r="R14" s="157">
        <v>-2.9802322387695313E-7</v>
      </c>
      <c r="S14" s="157">
        <v>1.6391277313232422E-7</v>
      </c>
      <c r="T14" s="157">
        <v>1.0132789611816406E-6</v>
      </c>
      <c r="U14" s="157">
        <v>5.0663948059082031E-7</v>
      </c>
      <c r="V14" s="157">
        <v>4.380345344543457E-4</v>
      </c>
      <c r="W14" s="157">
        <v>188021.51404644549</v>
      </c>
      <c r="X14" s="157">
        <v>3.9665704667568207</v>
      </c>
      <c r="Y14" s="157">
        <v>-1.4097952395677567</v>
      </c>
      <c r="Z14" s="157">
        <v>0.38735930621623993</v>
      </c>
      <c r="AA14" s="157">
        <v>-5.5095061659812927E-2</v>
      </c>
      <c r="AB14" s="157">
        <v>1.1950790882110596E-2</v>
      </c>
      <c r="AC14" s="157">
        <v>-2.855151891708374E-3</v>
      </c>
      <c r="AD14" s="157">
        <v>5.0345063209533691E-4</v>
      </c>
      <c r="AE14" s="157">
        <v>-1.4826655387878418E-4</v>
      </c>
      <c r="AG14" s="75">
        <f t="shared" si="2"/>
        <v>376084.17413696647</v>
      </c>
      <c r="AI14" s="157">
        <f t="shared" si="1"/>
        <v>188024.41297616065</v>
      </c>
    </row>
    <row r="15" spans="1:36" x14ac:dyDescent="0.25">
      <c r="A15" s="62" t="s">
        <v>856</v>
      </c>
      <c r="D15" s="388">
        <v>45456</v>
      </c>
      <c r="E15" s="388">
        <v>49096</v>
      </c>
      <c r="F15" s="153">
        <v>50000000</v>
      </c>
      <c r="G15" s="154">
        <v>9.9299999999999999E-2</v>
      </c>
      <c r="H15" s="155" t="s">
        <v>171</v>
      </c>
      <c r="L15" s="312" t="s">
        <v>834</v>
      </c>
      <c r="M15" s="312"/>
      <c r="N15" s="312"/>
      <c r="O15" s="75">
        <v>0</v>
      </c>
      <c r="P15" s="75">
        <v>-32148.238067213446</v>
      </c>
      <c r="R15" s="157">
        <v>-3.5390257835388184E-8</v>
      </c>
      <c r="S15" s="157">
        <v>5.2154064178466797E-8</v>
      </c>
      <c r="T15" s="157">
        <v>-5.029141902923584E-8</v>
      </c>
      <c r="U15" s="157">
        <v>1.5832483768463135E-7</v>
      </c>
      <c r="V15" s="157">
        <v>-3.0547380447387695E-7</v>
      </c>
      <c r="W15" s="157">
        <v>0.42124253138899803</v>
      </c>
      <c r="X15" s="157">
        <v>0.65502683818340302</v>
      </c>
      <c r="Y15" s="157">
        <v>0.9076665285974741</v>
      </c>
      <c r="Z15" s="157">
        <v>1.4231624864041805</v>
      </c>
      <c r="AA15" s="157">
        <v>5.7694588880985975</v>
      </c>
      <c r="AB15" s="157">
        <v>-32143.606957191601</v>
      </c>
      <c r="AC15" s="157">
        <v>-0.54480689764022827</v>
      </c>
      <c r="AD15" s="157">
        <v>0.19581193849444389</v>
      </c>
      <c r="AE15" s="157">
        <v>-3.6126809194684029E-2</v>
      </c>
      <c r="AG15" s="75">
        <f t="shared" si="2"/>
        <v>-32148.238067213446</v>
      </c>
      <c r="AI15" s="157">
        <f t="shared" si="1"/>
        <v>-32134.815521867946</v>
      </c>
    </row>
    <row r="16" spans="1:36" x14ac:dyDescent="0.25">
      <c r="A16" s="62" t="s">
        <v>857</v>
      </c>
      <c r="C16" s="283"/>
      <c r="D16" s="388">
        <v>45406</v>
      </c>
      <c r="E16" s="388">
        <v>46134</v>
      </c>
      <c r="F16" s="153">
        <v>-600000000</v>
      </c>
      <c r="G16" s="154">
        <v>0.10345</v>
      </c>
      <c r="H16" s="155" t="s">
        <v>171</v>
      </c>
      <c r="L16" s="312" t="s">
        <v>890</v>
      </c>
      <c r="M16" s="312"/>
      <c r="N16" s="312"/>
      <c r="O16" s="75">
        <v>-4650000</v>
      </c>
      <c r="P16" s="75">
        <v>6210689.7581973225</v>
      </c>
      <c r="R16" s="157">
        <v>-1235.9212700501084</v>
      </c>
      <c r="S16" s="157">
        <v>92.369172975420952</v>
      </c>
      <c r="T16" s="157">
        <v>1623.7546284049749</v>
      </c>
      <c r="U16" s="157">
        <v>-7223.5809762775898</v>
      </c>
      <c r="V16" s="157">
        <v>14034.593862630427</v>
      </c>
      <c r="W16" s="157">
        <v>103026.24692887813</v>
      </c>
      <c r="X16" s="157">
        <v>-13410.423087060452</v>
      </c>
      <c r="Y16" s="157">
        <v>4770.5431967973709</v>
      </c>
      <c r="Z16" s="157">
        <v>-1310.4651066064835</v>
      </c>
      <c r="AA16" s="157">
        <v>186.6870109885931</v>
      </c>
      <c r="AB16" s="157">
        <v>-40.778024435043335</v>
      </c>
      <c r="AC16" s="157">
        <v>10.497996598482132</v>
      </c>
      <c r="AD16" s="157">
        <v>-3.6456037685275078</v>
      </c>
      <c r="AE16" s="157">
        <v>0.55957391113042831</v>
      </c>
      <c r="AG16" s="75">
        <f t="shared" si="2"/>
        <v>1560689.7581973225</v>
      </c>
      <c r="AI16" s="157">
        <f t="shared" si="1"/>
        <v>100520.43830298632</v>
      </c>
    </row>
    <row r="17" spans="1:35" x14ac:dyDescent="0.25">
      <c r="A17" s="62" t="s">
        <v>858</v>
      </c>
      <c r="D17" s="388">
        <v>45456</v>
      </c>
      <c r="E17" s="388">
        <v>46184</v>
      </c>
      <c r="F17" s="153">
        <v>200000000</v>
      </c>
      <c r="G17" s="154">
        <v>0.1072</v>
      </c>
      <c r="H17" s="155" t="s">
        <v>171</v>
      </c>
      <c r="J17" s="155"/>
      <c r="K17" s="155"/>
      <c r="L17" s="312" t="s">
        <v>893</v>
      </c>
      <c r="M17" s="312"/>
      <c r="N17" s="312"/>
      <c r="O17" s="75">
        <v>0</v>
      </c>
      <c r="P17" s="75">
        <v>-542429.09693479538</v>
      </c>
      <c r="R17" s="157">
        <v>7.0780515670776367E-8</v>
      </c>
      <c r="S17" s="157">
        <v>-2.2351741790771484E-8</v>
      </c>
      <c r="T17" s="157">
        <v>-1.7508864402770996E-7</v>
      </c>
      <c r="U17" s="157">
        <v>-8.9406967163085938E-8</v>
      </c>
      <c r="V17" s="157">
        <v>-8.4225088357925415E-5</v>
      </c>
      <c r="W17" s="157">
        <v>-36132.266976989806</v>
      </c>
      <c r="X17" s="157">
        <v>-5.7210171595215797</v>
      </c>
      <c r="Y17" s="157">
        <v>2.0333672240376472</v>
      </c>
      <c r="Z17" s="157">
        <v>-0.55871138721704483</v>
      </c>
      <c r="AA17" s="157">
        <v>7.9510711133480072E-2</v>
      </c>
      <c r="AB17" s="157">
        <v>-1.7335269600152969E-2</v>
      </c>
      <c r="AC17" s="157">
        <v>4.4099166989326477E-3</v>
      </c>
      <c r="AD17" s="157">
        <v>-1.4709718525409698E-3</v>
      </c>
      <c r="AE17" s="157">
        <v>2.8446316719055176E-4</v>
      </c>
      <c r="AG17" s="75">
        <f t="shared" si="2"/>
        <v>-542429.09693479538</v>
      </c>
      <c r="AI17" s="157">
        <f t="shared" si="1"/>
        <v>-36136.448023904115</v>
      </c>
    </row>
    <row r="18" spans="1:35" x14ac:dyDescent="0.25">
      <c r="A18" s="62" t="s">
        <v>859</v>
      </c>
      <c r="D18" s="388">
        <v>45456</v>
      </c>
      <c r="E18" s="388">
        <v>46184</v>
      </c>
      <c r="F18" s="153">
        <v>300000000</v>
      </c>
      <c r="G18" s="154">
        <v>0.1072</v>
      </c>
      <c r="H18" s="155" t="s">
        <v>171</v>
      </c>
      <c r="L18" s="312" t="s">
        <v>893</v>
      </c>
      <c r="M18" s="312"/>
      <c r="N18" s="312"/>
      <c r="O18" s="75">
        <v>0</v>
      </c>
      <c r="P18" s="75">
        <v>-813643.64540217072</v>
      </c>
      <c r="R18" s="157">
        <v>7.8231096267700195E-8</v>
      </c>
      <c r="S18" s="157">
        <v>-7.4505805969238281E-8</v>
      </c>
      <c r="T18" s="157">
        <v>-3.1292438507080078E-7</v>
      </c>
      <c r="U18" s="157">
        <v>-1.3783574104309082E-7</v>
      </c>
      <c r="V18" s="157">
        <v>-1.2637302279472351E-4</v>
      </c>
      <c r="W18" s="157">
        <v>-54198.400465462357</v>
      </c>
      <c r="X18" s="157">
        <v>-8.5815257392823696</v>
      </c>
      <c r="Y18" s="157">
        <v>3.0500508286058903</v>
      </c>
      <c r="Z18" s="157">
        <v>-0.83806709572672844</v>
      </c>
      <c r="AA18" s="157">
        <v>0.11926607042551041</v>
      </c>
      <c r="AB18" s="157">
        <v>-2.6002898812294006E-2</v>
      </c>
      <c r="AC18" s="157">
        <v>6.61487877368927E-3</v>
      </c>
      <c r="AD18" s="157">
        <v>-2.2064633667469025E-3</v>
      </c>
      <c r="AE18" s="157">
        <v>4.2670592665672302E-4</v>
      </c>
      <c r="AG18" s="75">
        <f t="shared" si="2"/>
        <v>-813643.64540217072</v>
      </c>
      <c r="AI18" s="157">
        <f t="shared" si="1"/>
        <v>-54204.672035995871</v>
      </c>
    </row>
    <row r="19" spans="1:35" x14ac:dyDescent="0.25">
      <c r="A19" s="62" t="s">
        <v>860</v>
      </c>
      <c r="D19" s="388">
        <v>45456</v>
      </c>
      <c r="E19" s="388">
        <v>46184</v>
      </c>
      <c r="F19" s="153">
        <v>300000000</v>
      </c>
      <c r="G19" s="154">
        <v>0.1075</v>
      </c>
      <c r="H19" s="155" t="s">
        <v>171</v>
      </c>
      <c r="L19" s="312" t="s">
        <v>893</v>
      </c>
      <c r="M19" s="312"/>
      <c r="N19" s="312"/>
      <c r="O19" s="75">
        <v>0</v>
      </c>
      <c r="P19" s="75">
        <v>-650914.91633954644</v>
      </c>
      <c r="R19" s="157">
        <v>7.8231096267700195E-8</v>
      </c>
      <c r="S19" s="157">
        <v>-7.4505805969238281E-8</v>
      </c>
      <c r="T19" s="157">
        <v>-3.1292438507080078E-7</v>
      </c>
      <c r="U19" s="157">
        <v>-1.3783574104309082E-7</v>
      </c>
      <c r="V19" s="157">
        <v>-1.2637302279472351E-4</v>
      </c>
      <c r="W19" s="157">
        <v>-54207.30232860148</v>
      </c>
      <c r="X19" s="157">
        <v>-6.8652204982936382</v>
      </c>
      <c r="Y19" s="157">
        <v>2.4400402717292309</v>
      </c>
      <c r="Z19" s="157">
        <v>-0.67045276239514351</v>
      </c>
      <c r="AA19" s="157">
        <v>9.5410700887441635E-2</v>
      </c>
      <c r="AB19" s="157">
        <v>-2.0797763019800186E-2</v>
      </c>
      <c r="AC19" s="157">
        <v>5.2784346044063568E-3</v>
      </c>
      <c r="AD19" s="157">
        <v>-1.7261505126953125E-3</v>
      </c>
      <c r="AE19" s="157">
        <v>3.3810362219810486E-4</v>
      </c>
      <c r="AG19" s="75">
        <f t="shared" si="2"/>
        <v>-650914.91633954644</v>
      </c>
      <c r="AI19" s="157">
        <f t="shared" si="1"/>
        <v>-54212.319585084915</v>
      </c>
    </row>
    <row r="20" spans="1:35" x14ac:dyDescent="0.25">
      <c r="A20" s="62" t="s">
        <v>861</v>
      </c>
      <c r="D20" s="388">
        <v>45456</v>
      </c>
      <c r="E20" s="388">
        <v>46184</v>
      </c>
      <c r="F20" s="153">
        <v>620000000</v>
      </c>
      <c r="G20" s="154">
        <v>0.107</v>
      </c>
      <c r="H20" s="155" t="s">
        <v>171</v>
      </c>
      <c r="L20" s="312" t="s">
        <v>888</v>
      </c>
      <c r="M20" s="312"/>
      <c r="N20" s="312"/>
      <c r="O20" s="75">
        <v>0</v>
      </c>
      <c r="P20" s="75">
        <v>-1905734.2272080928</v>
      </c>
      <c r="R20" s="157">
        <v>2.0116567611694336E-7</v>
      </c>
      <c r="S20" s="157">
        <v>-8.9406967163085938E-8</v>
      </c>
      <c r="T20" s="157">
        <v>-5.9604644775390625E-7</v>
      </c>
      <c r="U20" s="157">
        <v>-2.6077032089233398E-7</v>
      </c>
      <c r="V20" s="157">
        <v>-2.6112794876098633E-4</v>
      </c>
      <c r="W20" s="157">
        <v>-111997.76283946633</v>
      </c>
      <c r="X20" s="157">
        <v>-20.099840439856052</v>
      </c>
      <c r="Y20" s="157">
        <v>7.1438973918557167</v>
      </c>
      <c r="Z20" s="157">
        <v>-1.9629406481981277</v>
      </c>
      <c r="AA20" s="157">
        <v>0.27935057878494263</v>
      </c>
      <c r="AB20" s="157">
        <v>-6.0910828411579132E-2</v>
      </c>
      <c r="AC20" s="157">
        <v>1.5512034296989441E-2</v>
      </c>
      <c r="AD20" s="157">
        <v>-5.2217766642570496E-3</v>
      </c>
      <c r="AE20" s="157">
        <v>1.0038688778877258E-3</v>
      </c>
      <c r="AI20" s="157"/>
    </row>
    <row r="21" spans="1:35" x14ac:dyDescent="0.25">
      <c r="A21" s="62" t="s">
        <v>862</v>
      </c>
      <c r="D21" s="388">
        <v>45456</v>
      </c>
      <c r="E21" s="388">
        <v>46184</v>
      </c>
      <c r="F21" s="153">
        <v>-620000000</v>
      </c>
      <c r="G21" s="154">
        <v>0.1072</v>
      </c>
      <c r="H21" s="155" t="s">
        <v>171</v>
      </c>
      <c r="L21" s="312" t="s">
        <v>965</v>
      </c>
      <c r="M21" s="312"/>
      <c r="N21" s="312"/>
      <c r="O21" s="75">
        <v>0</v>
      </c>
      <c r="P21" s="75">
        <v>1681530.2004978657</v>
      </c>
      <c r="R21" s="157">
        <v>-2.0116567611694336E-7</v>
      </c>
      <c r="S21" s="157">
        <v>8.9406967163085938E-8</v>
      </c>
      <c r="T21" s="157">
        <v>5.9604644775390625E-7</v>
      </c>
      <c r="U21" s="157">
        <v>2.6077032089233398E-7</v>
      </c>
      <c r="V21" s="157">
        <v>2.6112794876098633E-4</v>
      </c>
      <c r="W21" s="157">
        <v>112010.0276286751</v>
      </c>
      <c r="X21" s="157">
        <v>17.735153183341026</v>
      </c>
      <c r="Y21" s="157">
        <v>-6.3034384101629257</v>
      </c>
      <c r="Z21" s="157">
        <v>1.7320053055882454</v>
      </c>
      <c r="AA21" s="157">
        <v>-0.24648319929838181</v>
      </c>
      <c r="AB21" s="157">
        <v>5.373932421207428E-2</v>
      </c>
      <c r="AC21" s="157">
        <v>-1.367071270942688E-2</v>
      </c>
      <c r="AD21" s="157">
        <v>4.5600086450576782E-3</v>
      </c>
      <c r="AE21" s="157">
        <v>-8.818209171295166E-4</v>
      </c>
      <c r="AG21" s="75">
        <f t="shared" si="2"/>
        <v>1681530.2004978657</v>
      </c>
      <c r="AI21" s="157">
        <f t="shared" si="1"/>
        <v>112022.98887422681</v>
      </c>
    </row>
    <row r="22" spans="1:35" x14ac:dyDescent="0.25">
      <c r="A22" s="62" t="s">
        <v>884</v>
      </c>
      <c r="D22" s="389">
        <v>45456</v>
      </c>
      <c r="E22" s="389">
        <v>49096</v>
      </c>
      <c r="F22" s="153">
        <v>-50000000</v>
      </c>
      <c r="G22" s="154">
        <v>9.8299999999999998E-2</v>
      </c>
      <c r="H22" s="155" t="s">
        <v>171</v>
      </c>
      <c r="L22" s="312" t="s">
        <v>834</v>
      </c>
      <c r="M22" s="312"/>
      <c r="N22" s="312"/>
      <c r="O22" s="75">
        <v>0</v>
      </c>
      <c r="P22" s="75">
        <v>353630.61806282401</v>
      </c>
      <c r="R22" s="157">
        <v>3.5390257835388184E-8</v>
      </c>
      <c r="S22" s="157">
        <v>-5.2154064178466797E-8</v>
      </c>
      <c r="T22" s="157">
        <v>5.029141902923584E-8</v>
      </c>
      <c r="U22" s="157">
        <v>-1.5832483768463135E-7</v>
      </c>
      <c r="V22" s="157">
        <v>3.0547380447387695E-7</v>
      </c>
      <c r="W22" s="157">
        <v>-4.6336572486907244</v>
      </c>
      <c r="X22" s="157">
        <v>-7.2053420171141624</v>
      </c>
      <c r="Y22" s="157">
        <v>-9.9841350987553596</v>
      </c>
      <c r="Z22" s="157">
        <v>-15.654985290020704</v>
      </c>
      <c r="AA22" s="157">
        <v>-63.463856227695942</v>
      </c>
      <c r="AB22" s="157">
        <v>32097.296400357038</v>
      </c>
      <c r="AC22" s="157">
        <v>5.9926692359149456</v>
      </c>
      <c r="AD22" s="157">
        <v>-2.1536583509296179</v>
      </c>
      <c r="AE22" s="157">
        <v>0.39727772772312164</v>
      </c>
      <c r="AG22" s="75">
        <f t="shared" si="2"/>
        <v>353630.61806282401</v>
      </c>
      <c r="AI22" s="157">
        <f t="shared" si="1"/>
        <v>32000.590713268146</v>
      </c>
    </row>
    <row r="23" spans="1:35" x14ac:dyDescent="0.25">
      <c r="A23" s="62" t="s">
        <v>885</v>
      </c>
      <c r="D23" s="388">
        <v>45456</v>
      </c>
      <c r="E23" s="388">
        <v>49096</v>
      </c>
      <c r="F23" s="153">
        <v>200000000</v>
      </c>
      <c r="G23" s="154">
        <v>0.11165</v>
      </c>
      <c r="H23" s="155" t="s">
        <v>171</v>
      </c>
      <c r="J23" s="155"/>
      <c r="K23" s="155"/>
      <c r="L23" s="312" t="s">
        <v>967</v>
      </c>
      <c r="M23" s="312"/>
      <c r="N23" s="312"/>
      <c r="O23" s="75">
        <v>0</v>
      </c>
      <c r="P23" s="75">
        <v>15752636.619501844</v>
      </c>
      <c r="R23" s="157">
        <v>-1.4156103134155273E-7</v>
      </c>
      <c r="S23" s="157">
        <v>2.0861625671386719E-7</v>
      </c>
      <c r="T23" s="157">
        <v>-2.0116567611694336E-7</v>
      </c>
      <c r="U23" s="157">
        <v>6.3329935073852539E-7</v>
      </c>
      <c r="V23" s="157">
        <v>-1.2218952178955078E-6</v>
      </c>
      <c r="W23" s="157">
        <v>-206.4083165153861</v>
      </c>
      <c r="X23" s="157">
        <v>-320.96546256542206</v>
      </c>
      <c r="Y23" s="157">
        <v>-444.74688228219748</v>
      </c>
      <c r="Z23" s="157">
        <v>-697.35939680039883</v>
      </c>
      <c r="AA23" s="157">
        <v>-2827.0253928005695</v>
      </c>
      <c r="AB23" s="157">
        <v>-130862.1693373248</v>
      </c>
      <c r="AC23" s="157">
        <v>266.94517228752375</v>
      </c>
      <c r="AD23" s="157">
        <v>-95.934365294873714</v>
      </c>
      <c r="AE23" s="157">
        <v>17.696349158883095</v>
      </c>
      <c r="AG23" s="75">
        <f t="shared" si="2"/>
        <v>15752636.619501844</v>
      </c>
      <c r="AI23" s="157">
        <f t="shared" si="1"/>
        <v>-135169.96763285995</v>
      </c>
    </row>
    <row r="24" spans="1:35" x14ac:dyDescent="0.25">
      <c r="A24" s="62" t="s">
        <v>969</v>
      </c>
      <c r="C24" s="283"/>
      <c r="D24" s="388">
        <v>45456</v>
      </c>
      <c r="E24" s="388">
        <v>49096</v>
      </c>
      <c r="F24" s="153">
        <v>-200000000</v>
      </c>
      <c r="G24" s="154">
        <v>0.11165</v>
      </c>
      <c r="H24" s="155" t="s">
        <v>171</v>
      </c>
      <c r="J24" s="155"/>
      <c r="K24" s="155"/>
      <c r="L24" s="312" t="s">
        <v>967</v>
      </c>
      <c r="M24" s="312"/>
      <c r="N24" s="312"/>
      <c r="O24" s="75">
        <v>0</v>
      </c>
      <c r="P24" s="75">
        <v>-15752636.619501844</v>
      </c>
      <c r="R24" s="157">
        <v>1.4156103134155273E-7</v>
      </c>
      <c r="S24" s="157">
        <v>-2.0861625671386719E-7</v>
      </c>
      <c r="T24" s="157">
        <v>2.0116567611694336E-7</v>
      </c>
      <c r="U24" s="157">
        <v>-6.3329935073852539E-7</v>
      </c>
      <c r="V24" s="157">
        <v>1.2218952178955078E-6</v>
      </c>
      <c r="W24" s="157">
        <v>206.4083165153861</v>
      </c>
      <c r="X24" s="157">
        <v>320.96546256542206</v>
      </c>
      <c r="Y24" s="157">
        <v>444.74688228219748</v>
      </c>
      <c r="Z24" s="157">
        <v>697.35939680039883</v>
      </c>
      <c r="AA24" s="157">
        <v>2827.0253928005695</v>
      </c>
      <c r="AB24" s="157">
        <v>130862.1693373248</v>
      </c>
      <c r="AC24" s="157">
        <v>-266.94517228752375</v>
      </c>
      <c r="AD24" s="157">
        <v>95.934365294873714</v>
      </c>
      <c r="AE24" s="157">
        <v>-17.696349158883095</v>
      </c>
      <c r="AG24" s="75">
        <f t="shared" si="2"/>
        <v>-15752636.619501844</v>
      </c>
      <c r="AI24" s="157">
        <f t="shared" si="1"/>
        <v>135169.96763285995</v>
      </c>
    </row>
    <row r="25" spans="1:35" x14ac:dyDescent="0.25">
      <c r="A25" s="62" t="s">
        <v>970</v>
      </c>
      <c r="D25" s="389">
        <v>45456</v>
      </c>
      <c r="E25" s="389">
        <v>46184</v>
      </c>
      <c r="F25" s="153">
        <v>520000000</v>
      </c>
      <c r="G25" s="154">
        <v>0.10730000000000001</v>
      </c>
      <c r="H25" s="155" t="s">
        <v>171</v>
      </c>
      <c r="L25" s="312" t="s">
        <v>972</v>
      </c>
      <c r="M25" s="312"/>
      <c r="N25" s="312"/>
      <c r="O25" s="75">
        <v>0</v>
      </c>
      <c r="P25" s="75">
        <v>-1316294.6085713059</v>
      </c>
      <c r="R25" s="157">
        <v>1.4901161193847656E-7</v>
      </c>
      <c r="S25" s="157">
        <v>-8.1956386566162109E-8</v>
      </c>
      <c r="T25" s="157">
        <v>-5.0663948059082031E-7</v>
      </c>
      <c r="U25" s="157">
        <v>-2.5331974029541016E-7</v>
      </c>
      <c r="V25" s="157">
        <v>-2.1901726722717285E-4</v>
      </c>
      <c r="W25" s="157">
        <v>-93949.037438862026</v>
      </c>
      <c r="X25" s="157">
        <v>-13.883001610636711</v>
      </c>
      <c r="Y25" s="157">
        <v>4.9343042150139809</v>
      </c>
      <c r="Z25" s="157">
        <v>-1.3558057695627213</v>
      </c>
      <c r="AA25" s="157">
        <v>0.1929447278380394</v>
      </c>
      <c r="AB25" s="157">
        <v>-4.2064256966114044E-2</v>
      </c>
      <c r="AC25" s="157">
        <v>1.069360226392746E-2</v>
      </c>
      <c r="AD25" s="157">
        <v>-3.5470053553581238E-3</v>
      </c>
      <c r="AE25" s="157">
        <v>6.8840384483337402E-4</v>
      </c>
      <c r="AG25" s="75">
        <f t="shared" si="2"/>
        <v>-1316294.6085713059</v>
      </c>
      <c r="AI25" s="157">
        <f t="shared" si="1"/>
        <v>-93959.183446265757</v>
      </c>
    </row>
    <row r="26" spans="1:35" x14ac:dyDescent="0.25">
      <c r="A26" s="62" t="s">
        <v>971</v>
      </c>
      <c r="B26" s="158"/>
      <c r="C26" s="283"/>
      <c r="D26" s="388">
        <v>45456</v>
      </c>
      <c r="E26" s="388">
        <v>47276</v>
      </c>
      <c r="F26" s="153">
        <v>-235000000</v>
      </c>
      <c r="G26" s="154">
        <v>0.1002</v>
      </c>
      <c r="H26" s="155" t="s">
        <v>171</v>
      </c>
      <c r="J26" s="155"/>
      <c r="K26" s="155"/>
      <c r="L26" s="312" t="s">
        <v>888</v>
      </c>
      <c r="M26" s="312"/>
      <c r="N26" s="312"/>
      <c r="O26" s="75">
        <v>0</v>
      </c>
      <c r="P26" s="75">
        <v>324543.38424034417</v>
      </c>
      <c r="R26" s="157">
        <v>-8.9406967163085938E-8</v>
      </c>
      <c r="S26" s="157">
        <v>-7.4505805969238281E-8</v>
      </c>
      <c r="T26" s="157">
        <v>1.3411045074462891E-7</v>
      </c>
      <c r="U26" s="157">
        <v>-1.6391277313232422E-7</v>
      </c>
      <c r="V26" s="157">
        <v>7.4505805969238281E-8</v>
      </c>
      <c r="W26" s="157">
        <v>-11.334589593112469</v>
      </c>
      <c r="X26" s="157">
        <v>-16.921120867133141</v>
      </c>
      <c r="Y26" s="157">
        <v>-26.972283817827702</v>
      </c>
      <c r="Z26" s="157">
        <v>92711.016763210297</v>
      </c>
      <c r="AA26" s="157">
        <v>0.89258137345314026</v>
      </c>
      <c r="AB26" s="157">
        <v>-0.19465923309326172</v>
      </c>
      <c r="AC26" s="157">
        <v>4.9708746373653412E-2</v>
      </c>
      <c r="AD26" s="157">
        <v>-1.7728015780448914E-2</v>
      </c>
      <c r="AE26" s="157">
        <v>3.1769946217536926E-3</v>
      </c>
      <c r="AG26" s="75">
        <f t="shared" si="2"/>
        <v>324543.38424034417</v>
      </c>
      <c r="AI26" s="157">
        <f t="shared" si="1"/>
        <v>92656.521848678589</v>
      </c>
    </row>
    <row r="27" spans="1:35" x14ac:dyDescent="0.25">
      <c r="A27" s="62" t="s">
        <v>886</v>
      </c>
      <c r="D27" s="389">
        <v>45456</v>
      </c>
      <c r="E27" s="389">
        <v>46184</v>
      </c>
      <c r="F27" s="153">
        <v>140000000</v>
      </c>
      <c r="G27" s="154">
        <v>0.109</v>
      </c>
      <c r="H27" s="155" t="s">
        <v>171</v>
      </c>
      <c r="L27" s="312" t="s">
        <v>834</v>
      </c>
      <c r="M27" s="312"/>
      <c r="N27" s="312"/>
      <c r="O27" s="75">
        <v>0</v>
      </c>
      <c r="P27" s="75">
        <v>75940.073522102088</v>
      </c>
      <c r="R27" s="157">
        <v>5.2154064178466797E-8</v>
      </c>
      <c r="S27" s="157">
        <v>-1.6763806343078613E-8</v>
      </c>
      <c r="T27" s="157">
        <v>-1.3038516044616699E-7</v>
      </c>
      <c r="U27" s="157">
        <v>-6.5192580223083496E-8</v>
      </c>
      <c r="V27" s="157">
        <v>-5.8956444263458252E-5</v>
      </c>
      <c r="W27" s="157">
        <v>-25317.512100663036</v>
      </c>
      <c r="X27" s="157">
        <v>0.80094268545508385</v>
      </c>
      <c r="Y27" s="157">
        <v>-0.28467253409326077</v>
      </c>
      <c r="Z27" s="157">
        <v>7.8222198411822319E-2</v>
      </c>
      <c r="AA27" s="157">
        <v>-1.1137522757053375E-2</v>
      </c>
      <c r="AB27" s="157">
        <v>2.4396628141403198E-3</v>
      </c>
      <c r="AC27" s="157">
        <v>-6.551053375005722E-4</v>
      </c>
      <c r="AD27" s="157">
        <v>3.1517818570137024E-4</v>
      </c>
      <c r="AE27" s="157">
        <v>-4.8955902457237244E-5</v>
      </c>
      <c r="AG27" s="75">
        <f t="shared" si="2"/>
        <v>75940.073522102088</v>
      </c>
      <c r="AI27" s="157">
        <f t="shared" si="1"/>
        <v>-25316.926754172891</v>
      </c>
    </row>
    <row r="28" spans="1:35" x14ac:dyDescent="0.25">
      <c r="A28" s="62" t="s">
        <v>887</v>
      </c>
      <c r="D28" s="389">
        <v>45456</v>
      </c>
      <c r="E28" s="389">
        <v>46184</v>
      </c>
      <c r="F28" s="153">
        <v>50000000</v>
      </c>
      <c r="G28" s="154">
        <v>0.109</v>
      </c>
      <c r="H28" s="155" t="s">
        <v>171</v>
      </c>
      <c r="L28" s="312" t="s">
        <v>834</v>
      </c>
      <c r="M28" s="312"/>
      <c r="N28" s="312"/>
      <c r="O28" s="75">
        <v>0</v>
      </c>
      <c r="P28" s="75">
        <v>27121.454829322174</v>
      </c>
      <c r="R28" s="157">
        <v>1.7695128917694092E-8</v>
      </c>
      <c r="S28" s="157">
        <v>-5.5879354476928711E-9</v>
      </c>
      <c r="T28" s="157">
        <v>-4.377216100692749E-8</v>
      </c>
      <c r="U28" s="157">
        <v>-2.2351741790771484E-8</v>
      </c>
      <c r="V28" s="157">
        <v>-2.1056272089481354E-5</v>
      </c>
      <c r="W28" s="157">
        <v>-9041.9686073781922</v>
      </c>
      <c r="X28" s="157">
        <v>0.28605095390230417</v>
      </c>
      <c r="Y28" s="157">
        <v>-0.10166876297444105</v>
      </c>
      <c r="Z28" s="157">
        <v>2.7936497703194618E-2</v>
      </c>
      <c r="AA28" s="157">
        <v>-3.9776870980858803E-3</v>
      </c>
      <c r="AB28" s="157">
        <v>8.7130721658468246E-4</v>
      </c>
      <c r="AC28" s="157">
        <v>-2.3396685719490051E-4</v>
      </c>
      <c r="AD28" s="157">
        <v>1.125633716583252E-4</v>
      </c>
      <c r="AE28" s="157">
        <v>-1.7480924725532532E-5</v>
      </c>
      <c r="AG28" s="75">
        <f t="shared" si="2"/>
        <v>27121.454829322174</v>
      </c>
      <c r="AI28" s="157">
        <f t="shared" si="1"/>
        <v>-9041.7595550641418</v>
      </c>
    </row>
    <row r="29" spans="1:35" x14ac:dyDescent="0.25">
      <c r="A29" s="62" t="s">
        <v>863</v>
      </c>
      <c r="D29" s="389">
        <v>45456</v>
      </c>
      <c r="E29" s="389">
        <v>46184</v>
      </c>
      <c r="F29" s="153">
        <v>510000000</v>
      </c>
      <c r="G29" s="154">
        <v>0.1077</v>
      </c>
      <c r="H29" s="155" t="s">
        <v>171</v>
      </c>
      <c r="L29" s="312" t="s">
        <v>834</v>
      </c>
      <c r="M29" s="312"/>
      <c r="N29" s="312"/>
      <c r="O29" s="75">
        <v>0</v>
      </c>
      <c r="P29" s="75">
        <v>-922129.46483816206</v>
      </c>
      <c r="R29" s="157">
        <v>1.7881393432617188E-7</v>
      </c>
      <c r="S29" s="157">
        <v>-6.7055225372314453E-8</v>
      </c>
      <c r="T29" s="157">
        <v>-4.76837158203125E-7</v>
      </c>
      <c r="U29" s="157">
        <v>-2.2351741790771484E-7</v>
      </c>
      <c r="V29" s="157">
        <v>-2.1477788686752319E-4</v>
      </c>
      <c r="W29" s="157">
        <v>-92162.502736829221</v>
      </c>
      <c r="X29" s="157">
        <v>-9.7257288694381714</v>
      </c>
      <c r="Y29" s="157">
        <v>3.4567231386899948</v>
      </c>
      <c r="Z29" s="157">
        <v>-0.94980674237012863</v>
      </c>
      <c r="AA29" s="157">
        <v>0.13516209274530411</v>
      </c>
      <c r="AB29" s="157">
        <v>-2.9457077383995056E-2</v>
      </c>
      <c r="AC29" s="157">
        <v>7.4586868286132813E-3</v>
      </c>
      <c r="AD29" s="157">
        <v>-2.3901164531707764E-3</v>
      </c>
      <c r="AE29" s="157">
        <v>4.7437846660614014E-4</v>
      </c>
      <c r="AG29" s="75">
        <f t="shared" si="2"/>
        <v>-922129.46483816206</v>
      </c>
      <c r="AI29" s="157">
        <f t="shared" si="1"/>
        <v>-92169.610516704619</v>
      </c>
    </row>
    <row r="30" spans="1:35" x14ac:dyDescent="0.25">
      <c r="A30" s="62" t="s">
        <v>864</v>
      </c>
      <c r="D30" s="389">
        <v>45456</v>
      </c>
      <c r="E30" s="389">
        <v>46184</v>
      </c>
      <c r="F30" s="153">
        <v>-510000000</v>
      </c>
      <c r="G30" s="154">
        <v>0.1077</v>
      </c>
      <c r="H30" s="155" t="s">
        <v>171</v>
      </c>
      <c r="L30" s="312" t="s">
        <v>965</v>
      </c>
      <c r="M30" s="312"/>
      <c r="N30" s="312"/>
      <c r="O30" s="75">
        <v>0</v>
      </c>
      <c r="P30" s="75">
        <v>922129.46483816206</v>
      </c>
      <c r="R30" s="157">
        <v>-1.7881393432617188E-7</v>
      </c>
      <c r="S30" s="157">
        <v>6.7055225372314453E-8</v>
      </c>
      <c r="T30" s="157">
        <v>4.76837158203125E-7</v>
      </c>
      <c r="U30" s="157">
        <v>2.2351741790771484E-7</v>
      </c>
      <c r="V30" s="157">
        <v>2.1477788686752319E-4</v>
      </c>
      <c r="W30" s="157">
        <v>92162.502736829221</v>
      </c>
      <c r="X30" s="157">
        <v>9.7257288694381714</v>
      </c>
      <c r="Y30" s="157">
        <v>-3.4567231386899948</v>
      </c>
      <c r="Z30" s="157">
        <v>0.94980674237012863</v>
      </c>
      <c r="AA30" s="157">
        <v>-0.13516209274530411</v>
      </c>
      <c r="AB30" s="157">
        <v>2.9457077383995056E-2</v>
      </c>
      <c r="AC30" s="157">
        <v>-7.4586868286132813E-3</v>
      </c>
      <c r="AD30" s="157">
        <v>2.3901164531707764E-3</v>
      </c>
      <c r="AE30" s="157">
        <v>-4.7437846660614014E-4</v>
      </c>
      <c r="AG30" s="75">
        <f t="shared" si="2"/>
        <v>922129.46483816206</v>
      </c>
      <c r="AI30" s="157">
        <f t="shared" si="1"/>
        <v>92169.610516704619</v>
      </c>
    </row>
    <row r="31" spans="1:35" x14ac:dyDescent="0.25">
      <c r="A31" s="62" t="s">
        <v>944</v>
      </c>
      <c r="D31" s="389">
        <v>45456</v>
      </c>
      <c r="E31" s="389">
        <v>49096</v>
      </c>
      <c r="F31" s="153">
        <v>-145000000</v>
      </c>
      <c r="G31" s="154">
        <v>9.9000000000000005E-2</v>
      </c>
      <c r="H31" s="155" t="s">
        <v>171</v>
      </c>
      <c r="L31" s="312" t="s">
        <v>834</v>
      </c>
      <c r="M31" s="312"/>
      <c r="O31" s="75">
        <v>0</v>
      </c>
      <c r="P31" s="75">
        <v>372919.56099016964</v>
      </c>
      <c r="R31" s="157">
        <v>1.3411045074462891E-7</v>
      </c>
      <c r="S31" s="157">
        <v>1.0430812835693359E-7</v>
      </c>
      <c r="T31" s="157">
        <v>1.7136335372924805E-7</v>
      </c>
      <c r="U31" s="157">
        <v>-4.3958425521850586E-7</v>
      </c>
      <c r="V31" s="157">
        <v>8.4936618804931641E-7</v>
      </c>
      <c r="W31" s="157">
        <v>-4.8864041715860367</v>
      </c>
      <c r="X31" s="157">
        <v>-7.5983520820736885</v>
      </c>
      <c r="Y31" s="157">
        <v>-10.528760507702827</v>
      </c>
      <c r="Z31" s="157">
        <v>-16.508857011795044</v>
      </c>
      <c r="AA31" s="157">
        <v>-66.925556495785713</v>
      </c>
      <c r="AB31" s="157">
        <v>93176.169991381466</v>
      </c>
      <c r="AC31" s="157">
        <v>6.3195803090929985</v>
      </c>
      <c r="AD31" s="157">
        <v>-2.2711809352040291</v>
      </c>
      <c r="AE31" s="157">
        <v>0.41896903514862061</v>
      </c>
      <c r="AG31" s="75">
        <f t="shared" si="2"/>
        <v>372919.56099016964</v>
      </c>
      <c r="AI31" s="157">
        <f t="shared" si="1"/>
        <v>93074.189430341125</v>
      </c>
    </row>
    <row r="32" spans="1:35" x14ac:dyDescent="0.25">
      <c r="A32" s="62" t="s">
        <v>945</v>
      </c>
      <c r="D32" s="388">
        <v>45456</v>
      </c>
      <c r="E32" s="388">
        <v>49096</v>
      </c>
      <c r="F32" s="153">
        <v>290000000</v>
      </c>
      <c r="G32" s="154">
        <v>9.8699999999999996E-2</v>
      </c>
      <c r="H32" s="155" t="s">
        <v>171</v>
      </c>
      <c r="L32" s="312" t="s">
        <v>834</v>
      </c>
      <c r="M32" s="312"/>
      <c r="N32" s="312"/>
      <c r="O32" s="75">
        <v>0</v>
      </c>
      <c r="P32" s="75">
        <v>-1305218.4631706476</v>
      </c>
      <c r="R32" s="157">
        <v>-2.6822090148925781E-7</v>
      </c>
      <c r="S32" s="157">
        <v>-2.0861625671386719E-7</v>
      </c>
      <c r="T32" s="157">
        <v>-3.4272670745849609E-7</v>
      </c>
      <c r="U32" s="157">
        <v>8.7916851043701172E-7</v>
      </c>
      <c r="V32" s="157">
        <v>-1.6987323760986328E-6</v>
      </c>
      <c r="W32" s="157">
        <v>17.102409958839417</v>
      </c>
      <c r="X32" s="157">
        <v>26.594252526760101</v>
      </c>
      <c r="Y32" s="157">
        <v>36.850576356053352</v>
      </c>
      <c r="Z32" s="157">
        <v>57.781085714697838</v>
      </c>
      <c r="AA32" s="157">
        <v>234.23936431109905</v>
      </c>
      <c r="AB32" s="157">
        <v>-186271.75961378217</v>
      </c>
      <c r="AC32" s="157">
        <v>-22.118441075086594</v>
      </c>
      <c r="AD32" s="157">
        <v>7.9490146785974503</v>
      </c>
      <c r="AE32" s="157">
        <v>-1.4663406163454056</v>
      </c>
      <c r="AI32" s="157"/>
    </row>
    <row r="33" spans="1:35" x14ac:dyDescent="0.25">
      <c r="A33" s="62" t="s">
        <v>973</v>
      </c>
      <c r="D33" s="389">
        <v>45456</v>
      </c>
      <c r="E33" s="389">
        <v>49096</v>
      </c>
      <c r="F33" s="153">
        <v>145000000</v>
      </c>
      <c r="G33" s="154">
        <v>9.8799999999999999E-2</v>
      </c>
      <c r="H33" s="155" t="s">
        <v>171</v>
      </c>
      <c r="L33" s="312" t="s">
        <v>853</v>
      </c>
      <c r="M33" s="312" t="s">
        <v>170</v>
      </c>
      <c r="O33" s="75">
        <v>0</v>
      </c>
      <c r="P33" s="75">
        <v>-559379.34138850868</v>
      </c>
      <c r="R33" s="157">
        <v>-1.3411045074462891E-7</v>
      </c>
      <c r="S33" s="157">
        <v>-1.0430812835693359E-7</v>
      </c>
      <c r="T33" s="157">
        <v>-1.7136335372924805E-7</v>
      </c>
      <c r="U33" s="157">
        <v>4.3958425521850586E-7</v>
      </c>
      <c r="V33" s="157">
        <v>-8.4936618804931641E-7</v>
      </c>
      <c r="W33" s="157">
        <v>7.3296047151088715</v>
      </c>
      <c r="X33" s="157">
        <v>11.397534914314747</v>
      </c>
      <c r="Y33" s="157">
        <v>15.793112322688103</v>
      </c>
      <c r="Z33" s="157">
        <v>24.76331427693367</v>
      </c>
      <c r="AA33" s="157">
        <v>100.3883069306612</v>
      </c>
      <c r="AB33" s="157">
        <v>-93149.30986841768</v>
      </c>
      <c r="AC33" s="157">
        <v>-9.4793405085802078</v>
      </c>
      <c r="AD33" s="157">
        <v>3.406731903553009</v>
      </c>
      <c r="AE33" s="157">
        <v>-0.62843650579452515</v>
      </c>
      <c r="AI33" s="157"/>
    </row>
    <row r="34" spans="1:35" x14ac:dyDescent="0.25">
      <c r="A34" s="62" t="s">
        <v>974</v>
      </c>
      <c r="D34" s="389">
        <v>45456</v>
      </c>
      <c r="E34" s="389">
        <v>45540</v>
      </c>
      <c r="F34" s="153">
        <v>6600000000</v>
      </c>
      <c r="G34" s="154">
        <v>0.11260000000000001</v>
      </c>
      <c r="H34" s="155" t="s">
        <v>171</v>
      </c>
      <c r="L34" s="312" t="s">
        <v>853</v>
      </c>
      <c r="M34" s="312" t="s">
        <v>170</v>
      </c>
      <c r="O34" s="75">
        <v>0</v>
      </c>
      <c r="P34" s="75">
        <v>-75616.706370204687</v>
      </c>
      <c r="R34" s="157">
        <v>2.5644898414611816E-5</v>
      </c>
      <c r="S34" s="157">
        <v>-151233.41562741995</v>
      </c>
      <c r="T34" s="157">
        <v>-1.2125074863433838E-4</v>
      </c>
      <c r="U34" s="157">
        <v>2.6974081993103027E-4</v>
      </c>
      <c r="V34" s="157">
        <v>-2.4014711380004883E-4</v>
      </c>
      <c r="W34" s="157">
        <v>3.8468837738037109E-4</v>
      </c>
      <c r="X34" s="157">
        <v>-3.0758976936340332E-4</v>
      </c>
      <c r="Y34" s="157">
        <v>2.0149350166320801E-4</v>
      </c>
      <c r="Z34" s="157">
        <v>-8.9421868324279785E-5</v>
      </c>
      <c r="AA34" s="157">
        <v>2.6434659957885742E-5</v>
      </c>
      <c r="AB34" s="157">
        <v>-1.5035271644592285E-5</v>
      </c>
      <c r="AC34" s="157">
        <v>1.2427568435668945E-5</v>
      </c>
      <c r="AD34" s="157">
        <v>-9.0450048446655273E-6</v>
      </c>
      <c r="AE34" s="157">
        <v>2.0265579223632813E-6</v>
      </c>
      <c r="AI34" s="157"/>
    </row>
    <row r="35" spans="1:35" x14ac:dyDescent="0.25">
      <c r="A35" s="62" t="s">
        <v>975</v>
      </c>
      <c r="D35" s="388">
        <v>45456</v>
      </c>
      <c r="E35" s="388">
        <v>45624</v>
      </c>
      <c r="F35" s="153">
        <v>-3350000000</v>
      </c>
      <c r="G35" s="154">
        <v>0.11260000000000001</v>
      </c>
      <c r="H35" s="155" t="s">
        <v>171</v>
      </c>
      <c r="J35" s="155"/>
      <c r="K35" s="155"/>
      <c r="L35" s="312" t="s">
        <v>853</v>
      </c>
      <c r="M35" s="312" t="s">
        <v>170</v>
      </c>
      <c r="N35" s="312"/>
      <c r="O35" s="75">
        <v>0</v>
      </c>
      <c r="P35" s="75">
        <v>151551.47854945064</v>
      </c>
      <c r="R35" s="157">
        <v>-1.8551945686340332E-5</v>
      </c>
      <c r="S35" s="157">
        <v>9.4324350357055664E-6</v>
      </c>
      <c r="T35" s="157">
        <v>151551.4763301909</v>
      </c>
      <c r="U35" s="157">
        <v>1.1439621448516846E-4</v>
      </c>
      <c r="V35" s="157">
        <v>-2.0337104797363281E-4</v>
      </c>
      <c r="W35" s="157">
        <v>9.8906755447387695E-3</v>
      </c>
      <c r="X35" s="157">
        <v>-4.3640583753585815E-3</v>
      </c>
      <c r="Y35" s="157">
        <v>1.7730891704559326E-3</v>
      </c>
      <c r="Z35" s="157">
        <v>-5.7034194469451904E-4</v>
      </c>
      <c r="AA35" s="157">
        <v>1.1505186557769775E-4</v>
      </c>
      <c r="AB35" s="157">
        <v>-4.7326087951660156E-5</v>
      </c>
      <c r="AC35" s="157">
        <v>3.3259391784667969E-5</v>
      </c>
      <c r="AD35" s="157">
        <v>-2.1323561668395996E-5</v>
      </c>
      <c r="AE35" s="157">
        <v>4.8428773880004883E-6</v>
      </c>
      <c r="AI35" s="157"/>
    </row>
    <row r="36" spans="1:35" x14ac:dyDescent="0.25">
      <c r="A36" s="62" t="s">
        <v>976</v>
      </c>
      <c r="B36" s="73"/>
      <c r="D36" s="388">
        <v>45456</v>
      </c>
      <c r="E36" s="388">
        <v>46184</v>
      </c>
      <c r="F36" s="153">
        <v>-200000000</v>
      </c>
      <c r="G36" s="154">
        <v>0.1084</v>
      </c>
      <c r="H36" s="155" t="s">
        <v>171</v>
      </c>
      <c r="J36" s="155"/>
      <c r="K36" s="155"/>
      <c r="L36" s="312" t="s">
        <v>834</v>
      </c>
      <c r="M36" s="312"/>
      <c r="N36" s="312"/>
      <c r="O36" s="75">
        <v>0</v>
      </c>
      <c r="P36" s="75">
        <v>108485.81943371892</v>
      </c>
      <c r="R36" s="157">
        <v>-7.0780515670776367E-8</v>
      </c>
      <c r="S36" s="157">
        <v>2.2351741790771484E-8</v>
      </c>
      <c r="T36" s="157">
        <v>1.7508864402770996E-7</v>
      </c>
      <c r="U36" s="157">
        <v>8.9406967163085938E-8</v>
      </c>
      <c r="V36" s="157">
        <v>8.4225088357925415E-5</v>
      </c>
      <c r="W36" s="157">
        <v>36156.005278673023</v>
      </c>
      <c r="X36" s="157">
        <v>1.144203182309866</v>
      </c>
      <c r="Y36" s="157">
        <v>-0.40667237713932991</v>
      </c>
      <c r="Z36" s="157">
        <v>0.11173980310559273</v>
      </c>
      <c r="AA36" s="157">
        <v>-1.5896402299404144E-2</v>
      </c>
      <c r="AB36" s="157">
        <v>3.4549310803413391E-3</v>
      </c>
      <c r="AC36" s="157">
        <v>-8.4605813026428223E-4</v>
      </c>
      <c r="AD36" s="157">
        <v>1.9014999270439148E-4</v>
      </c>
      <c r="AE36" s="157">
        <v>-4.820898175239563E-5</v>
      </c>
      <c r="AG36" s="75">
        <f t="shared" si="2"/>
        <v>108485.81943371892</v>
      </c>
      <c r="AI36" s="157">
        <f t="shared" si="1"/>
        <v>36156.841488134116</v>
      </c>
    </row>
    <row r="37" spans="1:35" x14ac:dyDescent="0.25">
      <c r="A37" s="62" t="s">
        <v>977</v>
      </c>
      <c r="D37" s="389">
        <v>45456</v>
      </c>
      <c r="E37" s="389">
        <v>45708</v>
      </c>
      <c r="F37" s="153">
        <v>-5500000000</v>
      </c>
      <c r="G37" s="154">
        <v>0.11260000000000001</v>
      </c>
      <c r="H37" s="155" t="s">
        <v>171</v>
      </c>
      <c r="L37" s="156" t="s">
        <v>853</v>
      </c>
      <c r="M37" s="312" t="s">
        <v>170</v>
      </c>
      <c r="N37" s="312"/>
      <c r="O37" s="75">
        <v>0</v>
      </c>
      <c r="P37" s="75">
        <v>-737168.28704500198</v>
      </c>
      <c r="R37" s="157">
        <v>-2.2351741790771484E-6</v>
      </c>
      <c r="S37" s="157">
        <v>8.6426734924316406E-7</v>
      </c>
      <c r="T37" s="157">
        <v>2.1755695343017578E-6</v>
      </c>
      <c r="U37" s="157">
        <v>368584.14347466826</v>
      </c>
      <c r="V37" s="157">
        <v>4.7385692596435547E-6</v>
      </c>
      <c r="W37" s="157">
        <v>9.3804359436035156E-2</v>
      </c>
      <c r="X37" s="157">
        <v>-3.8189917802810669E-2</v>
      </c>
      <c r="Y37" s="157">
        <v>1.3497471809387207E-2</v>
      </c>
      <c r="Z37" s="157">
        <v>-3.6608874797821045E-3</v>
      </c>
      <c r="AA37" s="157">
        <v>4.8929452896118164E-4</v>
      </c>
      <c r="AB37" s="157">
        <v>-7.7068805694580078E-5</v>
      </c>
      <c r="AC37" s="157">
        <v>-1.6450881958007813E-5</v>
      </c>
      <c r="AD37" s="157">
        <v>2.3305416107177734E-5</v>
      </c>
      <c r="AE37" s="157">
        <v>-7.0035457611083984E-6</v>
      </c>
      <c r="AI37" s="157"/>
    </row>
    <row r="38" spans="1:35" x14ac:dyDescent="0.25">
      <c r="A38" s="62" t="s">
        <v>978</v>
      </c>
      <c r="B38" s="73"/>
      <c r="D38" s="388">
        <v>45456</v>
      </c>
      <c r="E38" s="388">
        <v>45708</v>
      </c>
      <c r="F38" s="153">
        <v>-1400000000</v>
      </c>
      <c r="G38" s="154">
        <v>0.11260000000000001</v>
      </c>
      <c r="H38" s="155" t="s">
        <v>171</v>
      </c>
      <c r="J38" s="155"/>
      <c r="K38" s="155"/>
      <c r="L38" s="156" t="s">
        <v>888</v>
      </c>
      <c r="M38" s="312" t="s">
        <v>170</v>
      </c>
      <c r="N38" s="312"/>
      <c r="O38" s="75">
        <v>0</v>
      </c>
      <c r="P38" s="75">
        <v>-187642.8367023468</v>
      </c>
      <c r="R38" s="157">
        <v>-5.6624412536621094E-7</v>
      </c>
      <c r="S38" s="157">
        <v>2.2351741790771484E-7</v>
      </c>
      <c r="T38" s="157">
        <v>5.6624412536621094E-7</v>
      </c>
      <c r="U38" s="157">
        <v>93821.418339006603</v>
      </c>
      <c r="V38" s="157">
        <v>1.214444637298584E-6</v>
      </c>
      <c r="W38" s="157">
        <v>2.3877449333667755E-2</v>
      </c>
      <c r="X38" s="157">
        <v>-9.7210779786109924E-3</v>
      </c>
      <c r="Y38" s="157">
        <v>3.4357234835624695E-3</v>
      </c>
      <c r="Z38" s="157">
        <v>-9.3185156583786011E-4</v>
      </c>
      <c r="AA38" s="157">
        <v>1.2456625699996948E-4</v>
      </c>
      <c r="AB38" s="157">
        <v>-1.9617378711700439E-5</v>
      </c>
      <c r="AC38" s="157">
        <v>-4.1797757148742676E-6</v>
      </c>
      <c r="AD38" s="157">
        <v>5.938112735748291E-6</v>
      </c>
      <c r="AE38" s="157">
        <v>-1.7955899238586426E-6</v>
      </c>
      <c r="AI38" s="157"/>
    </row>
    <row r="39" spans="1:35" x14ac:dyDescent="0.25">
      <c r="A39" s="62" t="s">
        <v>979</v>
      </c>
      <c r="D39" s="388">
        <v>45456</v>
      </c>
      <c r="E39" s="388">
        <v>45540</v>
      </c>
      <c r="F39" s="153">
        <v>16300000000</v>
      </c>
      <c r="G39" s="154">
        <v>0.11269999999999999</v>
      </c>
      <c r="H39" s="155" t="s">
        <v>171</v>
      </c>
      <c r="J39" s="155"/>
      <c r="K39" s="155"/>
      <c r="L39" s="156" t="s">
        <v>853</v>
      </c>
      <c r="M39" s="312"/>
      <c r="N39" s="312"/>
      <c r="O39" s="75">
        <v>0</v>
      </c>
      <c r="P39" s="75">
        <v>186750.35744148493</v>
      </c>
      <c r="R39" s="157">
        <v>6.3329935073852539E-5</v>
      </c>
      <c r="S39" s="157">
        <v>-373500.70829194784</v>
      </c>
      <c r="T39" s="157">
        <v>-2.994239330291748E-4</v>
      </c>
      <c r="U39" s="157">
        <v>6.6614151000976563E-4</v>
      </c>
      <c r="V39" s="157">
        <v>-5.9312582015991211E-4</v>
      </c>
      <c r="W39" s="157">
        <v>1.5914440155029297E-5</v>
      </c>
      <c r="X39" s="157">
        <v>-3.7881731986999512E-4</v>
      </c>
      <c r="Y39" s="157">
        <v>3.6224722862243652E-4</v>
      </c>
      <c r="Z39" s="157">
        <v>-1.8370151519775391E-4</v>
      </c>
      <c r="AA39" s="157">
        <v>6.0021877288818359E-5</v>
      </c>
      <c r="AB39" s="157">
        <v>-3.5941600799560547E-5</v>
      </c>
      <c r="AC39" s="157">
        <v>3.0308961868286133E-5</v>
      </c>
      <c r="AD39" s="157">
        <v>-2.2262334823608398E-5</v>
      </c>
      <c r="AE39" s="157">
        <v>5.0663948059082031E-6</v>
      </c>
      <c r="AI39" s="157"/>
    </row>
    <row r="40" spans="1:35" x14ac:dyDescent="0.25">
      <c r="A40" s="62" t="s">
        <v>980</v>
      </c>
      <c r="C40" s="283"/>
      <c r="D40" s="388">
        <v>45456</v>
      </c>
      <c r="E40" s="388">
        <v>45540</v>
      </c>
      <c r="F40" s="153">
        <v>-16300000000</v>
      </c>
      <c r="G40" s="154">
        <v>0.11269999999999999</v>
      </c>
      <c r="H40" s="155" t="s">
        <v>171</v>
      </c>
      <c r="J40" s="155"/>
      <c r="K40" s="155"/>
      <c r="L40" s="156" t="s">
        <v>981</v>
      </c>
      <c r="M40" s="312"/>
      <c r="N40" s="312"/>
      <c r="O40" s="75">
        <v>0</v>
      </c>
      <c r="P40" s="75">
        <v>-186750.35744148493</v>
      </c>
      <c r="R40" s="157">
        <v>-6.3329935073852539E-5</v>
      </c>
      <c r="S40" s="157">
        <v>373500.70829194784</v>
      </c>
      <c r="T40" s="157">
        <v>2.994239330291748E-4</v>
      </c>
      <c r="U40" s="157">
        <v>-6.6614151000976563E-4</v>
      </c>
      <c r="V40" s="157">
        <v>5.9312582015991211E-4</v>
      </c>
      <c r="W40" s="157">
        <v>-1.5914440155029297E-5</v>
      </c>
      <c r="X40" s="157">
        <v>3.7881731986999512E-4</v>
      </c>
      <c r="Y40" s="157">
        <v>-3.6224722862243652E-4</v>
      </c>
      <c r="Z40" s="157">
        <v>1.8370151519775391E-4</v>
      </c>
      <c r="AA40" s="157">
        <v>-6.0021877288818359E-5</v>
      </c>
      <c r="AB40" s="157">
        <v>3.5941600799560547E-5</v>
      </c>
      <c r="AC40" s="157">
        <v>-3.0308961868286133E-5</v>
      </c>
      <c r="AD40" s="157">
        <v>2.2262334823608398E-5</v>
      </c>
      <c r="AE40" s="157">
        <v>-5.0663948059082031E-6</v>
      </c>
      <c r="AG40" s="75">
        <f t="shared" si="2"/>
        <v>-186750.35744148493</v>
      </c>
      <c r="AI40" s="157">
        <f t="shared" si="1"/>
        <v>373500.70860219002</v>
      </c>
    </row>
    <row r="41" spans="1:35" x14ac:dyDescent="0.25">
      <c r="A41" s="62" t="s">
        <v>982</v>
      </c>
      <c r="D41" s="388">
        <v>45456</v>
      </c>
      <c r="E41" s="388">
        <v>49096</v>
      </c>
      <c r="F41" s="153">
        <v>90000000</v>
      </c>
      <c r="G41" s="154">
        <v>9.98E-2</v>
      </c>
      <c r="H41" s="155" t="s">
        <v>171</v>
      </c>
      <c r="L41" s="156" t="s">
        <v>853</v>
      </c>
      <c r="M41" s="312"/>
      <c r="N41" s="312"/>
      <c r="O41" s="75">
        <v>0</v>
      </c>
      <c r="P41" s="75">
        <v>231467.31347505003</v>
      </c>
      <c r="R41" s="157">
        <v>-2.6077032089233398E-8</v>
      </c>
      <c r="S41" s="157">
        <v>5.9604644775390625E-8</v>
      </c>
      <c r="T41" s="157">
        <v>-1.0058283805847168E-7</v>
      </c>
      <c r="U41" s="157">
        <v>3.0174851417541504E-7</v>
      </c>
      <c r="V41" s="157">
        <v>-5.1781535148620605E-7</v>
      </c>
      <c r="W41" s="157">
        <v>-3.0329366400837898</v>
      </c>
      <c r="X41" s="157">
        <v>-4.7162353657186031</v>
      </c>
      <c r="Y41" s="157">
        <v>-6.5350220501422882</v>
      </c>
      <c r="Z41" s="157">
        <v>-10.246948048472404</v>
      </c>
      <c r="AA41" s="157">
        <v>-41.539931572973728</v>
      </c>
      <c r="AB41" s="157">
        <v>-57900.172024082392</v>
      </c>
      <c r="AC41" s="157">
        <v>3.9224237017333508</v>
      </c>
      <c r="AD41" s="157">
        <v>-1.409600306302309</v>
      </c>
      <c r="AE41" s="157">
        <v>0.26000761985778809</v>
      </c>
      <c r="AG41" s="75">
        <f t="shared" si="2"/>
        <v>231467.31347505003</v>
      </c>
      <c r="AI41" s="157">
        <f t="shared" si="1"/>
        <v>-57963.470267027617</v>
      </c>
    </row>
    <row r="42" spans="1:35" x14ac:dyDescent="0.25">
      <c r="A42" s="62"/>
      <c r="D42" s="388"/>
      <c r="E42" s="388"/>
      <c r="F42" s="153"/>
      <c r="G42" s="154"/>
      <c r="H42" s="155"/>
      <c r="J42" s="155"/>
      <c r="K42" s="155"/>
      <c r="M42" s="312"/>
      <c r="N42" s="312"/>
      <c r="R42" s="157"/>
      <c r="S42" s="157"/>
      <c r="T42" s="157"/>
      <c r="U42" s="157"/>
      <c r="V42" s="157"/>
      <c r="W42" s="157"/>
      <c r="X42" s="157"/>
      <c r="Y42" s="157"/>
      <c r="Z42" s="157"/>
      <c r="AA42" s="157"/>
      <c r="AB42" s="157"/>
      <c r="AC42" s="157"/>
      <c r="AD42" s="157"/>
      <c r="AE42" s="157"/>
      <c r="AG42" s="75">
        <f t="shared" si="2"/>
        <v>0</v>
      </c>
      <c r="AI42" s="157">
        <f t="shared" si="1"/>
        <v>0</v>
      </c>
    </row>
    <row r="43" spans="1:35" x14ac:dyDescent="0.25">
      <c r="A43" s="62"/>
      <c r="D43" s="389"/>
      <c r="E43" s="389"/>
      <c r="F43" s="153"/>
      <c r="G43" s="154"/>
      <c r="H43" s="155"/>
      <c r="R43" s="157"/>
      <c r="S43" s="157"/>
      <c r="T43" s="157"/>
      <c r="U43" s="157"/>
      <c r="V43" s="157"/>
      <c r="W43" s="157"/>
      <c r="X43" s="157"/>
      <c r="Y43" s="157"/>
      <c r="Z43" s="157"/>
      <c r="AA43" s="157"/>
      <c r="AB43" s="157"/>
      <c r="AC43" s="157"/>
      <c r="AD43" s="157"/>
      <c r="AE43" s="157"/>
      <c r="AG43" s="75">
        <f t="shared" si="2"/>
        <v>0</v>
      </c>
      <c r="AI43" s="157">
        <f t="shared" si="1"/>
        <v>0</v>
      </c>
    </row>
    <row r="44" spans="1:35" x14ac:dyDescent="0.25">
      <c r="A44" s="62"/>
      <c r="D44" s="388"/>
      <c r="E44" s="388"/>
      <c r="F44" s="153"/>
      <c r="G44" s="154"/>
      <c r="H44" s="155"/>
      <c r="J44" s="155"/>
      <c r="K44" s="155"/>
      <c r="M44" s="312"/>
      <c r="N44" s="312"/>
      <c r="R44" s="157"/>
      <c r="S44" s="157"/>
      <c r="T44" s="157"/>
      <c r="U44" s="157"/>
      <c r="V44" s="157"/>
      <c r="W44" s="157"/>
      <c r="X44" s="157"/>
      <c r="Y44" s="157"/>
      <c r="Z44" s="157"/>
      <c r="AA44" s="157"/>
      <c r="AB44" s="157"/>
      <c r="AC44" s="157"/>
      <c r="AD44" s="157"/>
      <c r="AE44" s="157"/>
      <c r="AG44" s="75">
        <f t="shared" si="2"/>
        <v>0</v>
      </c>
      <c r="AI44" s="157">
        <f t="shared" si="1"/>
        <v>0</v>
      </c>
    </row>
    <row r="45" spans="1:35" x14ac:dyDescent="0.25">
      <c r="A45" s="62"/>
      <c r="D45" s="389"/>
      <c r="E45" s="389"/>
      <c r="F45" s="153"/>
      <c r="G45" s="154"/>
      <c r="H45" s="155"/>
      <c r="R45" s="157"/>
      <c r="S45" s="157"/>
      <c r="T45" s="157"/>
      <c r="U45" s="157"/>
      <c r="V45" s="157"/>
      <c r="W45" s="157"/>
      <c r="X45" s="157"/>
      <c r="Y45" s="157"/>
      <c r="Z45" s="157"/>
      <c r="AA45" s="157"/>
      <c r="AB45" s="157"/>
      <c r="AC45" s="157"/>
      <c r="AD45" s="157"/>
      <c r="AE45" s="157"/>
      <c r="AG45" s="75">
        <f t="shared" si="2"/>
        <v>0</v>
      </c>
      <c r="AI45" s="157">
        <f t="shared" si="1"/>
        <v>0</v>
      </c>
    </row>
    <row r="46" spans="1:35" x14ac:dyDescent="0.25">
      <c r="A46" s="62"/>
      <c r="D46" s="389"/>
      <c r="E46" s="389"/>
      <c r="F46" s="153"/>
      <c r="G46" s="154"/>
      <c r="H46" s="155"/>
      <c r="M46" s="312"/>
      <c r="N46" s="312"/>
      <c r="R46" s="157"/>
      <c r="S46" s="157"/>
      <c r="T46" s="157"/>
      <c r="U46" s="157"/>
      <c r="V46" s="157"/>
      <c r="W46" s="157"/>
      <c r="X46" s="157"/>
      <c r="Y46" s="157"/>
      <c r="Z46" s="157"/>
      <c r="AA46" s="157"/>
      <c r="AB46" s="157"/>
      <c r="AC46" s="157"/>
      <c r="AD46" s="157"/>
      <c r="AE46" s="157"/>
      <c r="AG46" s="75">
        <f t="shared" si="2"/>
        <v>0</v>
      </c>
      <c r="AI46" s="157">
        <f t="shared" si="1"/>
        <v>0</v>
      </c>
    </row>
    <row r="47" spans="1:35" x14ac:dyDescent="0.25">
      <c r="A47" s="62"/>
      <c r="D47" s="389"/>
      <c r="E47" s="389"/>
      <c r="F47" s="153"/>
      <c r="G47" s="154"/>
      <c r="H47" s="155"/>
      <c r="M47" s="312"/>
      <c r="N47" s="312"/>
      <c r="R47" s="157"/>
      <c r="S47" s="157"/>
      <c r="T47" s="157"/>
      <c r="U47" s="157"/>
      <c r="V47" s="157"/>
      <c r="W47" s="157"/>
      <c r="X47" s="157"/>
      <c r="Y47" s="157"/>
      <c r="Z47" s="157"/>
      <c r="AA47" s="157"/>
      <c r="AB47" s="157"/>
      <c r="AC47" s="157"/>
      <c r="AD47" s="157"/>
      <c r="AE47" s="157"/>
      <c r="AG47" s="75">
        <f t="shared" si="2"/>
        <v>0</v>
      </c>
      <c r="AI47" s="157">
        <f t="shared" si="1"/>
        <v>0</v>
      </c>
    </row>
    <row r="48" spans="1:35" x14ac:dyDescent="0.25">
      <c r="A48" s="62"/>
      <c r="D48" s="389"/>
      <c r="E48" s="389"/>
      <c r="F48" s="153"/>
      <c r="G48" s="154"/>
      <c r="H48" s="155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D48" s="157"/>
      <c r="AE48" s="157"/>
      <c r="AG48" s="75">
        <f t="shared" si="2"/>
        <v>0</v>
      </c>
      <c r="AI48" s="157">
        <f t="shared" si="1"/>
        <v>0</v>
      </c>
    </row>
    <row r="49" spans="1:35" x14ac:dyDescent="0.25">
      <c r="A49" s="62"/>
      <c r="D49" s="388"/>
      <c r="E49" s="388"/>
      <c r="F49" s="153"/>
      <c r="G49" s="154"/>
      <c r="H49" s="155"/>
      <c r="M49" s="312"/>
      <c r="N49" s="312"/>
      <c r="R49" s="157"/>
      <c r="S49" s="157"/>
      <c r="T49" s="157"/>
      <c r="U49" s="157"/>
      <c r="V49" s="157"/>
      <c r="W49" s="157"/>
      <c r="X49" s="157"/>
      <c r="Y49" s="157"/>
      <c r="Z49" s="157"/>
      <c r="AA49" s="157"/>
      <c r="AB49" s="157"/>
      <c r="AC49" s="157"/>
      <c r="AD49" s="157"/>
      <c r="AE49" s="157"/>
      <c r="AG49" s="75">
        <f t="shared" si="2"/>
        <v>0</v>
      </c>
      <c r="AI49" s="157">
        <f t="shared" si="1"/>
        <v>0</v>
      </c>
    </row>
    <row r="50" spans="1:35" x14ac:dyDescent="0.25">
      <c r="A50" s="62"/>
      <c r="C50" s="283"/>
      <c r="D50" s="388"/>
      <c r="E50" s="388"/>
      <c r="F50" s="153"/>
      <c r="G50" s="154"/>
      <c r="H50" s="155"/>
      <c r="M50" s="312"/>
      <c r="N50" s="312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D50" s="157"/>
      <c r="AE50" s="157"/>
      <c r="AG50" s="75">
        <f t="shared" si="2"/>
        <v>0</v>
      </c>
      <c r="AI50" s="157">
        <f t="shared" si="1"/>
        <v>0</v>
      </c>
    </row>
    <row r="51" spans="1:35" x14ac:dyDescent="0.25">
      <c r="A51" s="62"/>
      <c r="D51" s="388"/>
      <c r="E51" s="388"/>
      <c r="F51" s="153"/>
      <c r="G51" s="154"/>
      <c r="H51" s="155"/>
      <c r="M51" s="312"/>
      <c r="N51" s="312"/>
      <c r="R51" s="157"/>
      <c r="S51" s="157"/>
      <c r="T51" s="157"/>
      <c r="U51" s="157"/>
      <c r="V51" s="157"/>
      <c r="W51" s="157"/>
      <c r="X51" s="157"/>
      <c r="Y51" s="157"/>
      <c r="Z51" s="157"/>
      <c r="AA51" s="157"/>
      <c r="AB51" s="157"/>
      <c r="AC51" s="157"/>
      <c r="AD51" s="157"/>
      <c r="AE51" s="157"/>
      <c r="AG51" s="75">
        <f t="shared" si="2"/>
        <v>0</v>
      </c>
      <c r="AI51" s="157">
        <f t="shared" si="1"/>
        <v>0</v>
      </c>
    </row>
    <row r="52" spans="1:35" x14ac:dyDescent="0.25">
      <c r="A52" s="62"/>
      <c r="D52" s="388"/>
      <c r="E52" s="388"/>
      <c r="F52" s="153"/>
      <c r="G52" s="154"/>
      <c r="H52" s="155"/>
      <c r="M52" s="312"/>
      <c r="N52" s="312"/>
      <c r="R52" s="157"/>
      <c r="S52" s="157"/>
      <c r="T52" s="157"/>
      <c r="U52" s="157"/>
      <c r="V52" s="157"/>
      <c r="W52" s="157"/>
      <c r="X52" s="157"/>
      <c r="Y52" s="157"/>
      <c r="Z52" s="157"/>
      <c r="AA52" s="157"/>
      <c r="AB52" s="157"/>
      <c r="AC52" s="157"/>
      <c r="AD52" s="157"/>
      <c r="AE52" s="157"/>
      <c r="AG52" s="75">
        <f t="shared" si="2"/>
        <v>0</v>
      </c>
      <c r="AI52" s="157">
        <f t="shared" si="1"/>
        <v>0</v>
      </c>
    </row>
    <row r="53" spans="1:35" x14ac:dyDescent="0.25">
      <c r="A53" s="62"/>
      <c r="D53" s="388"/>
      <c r="E53" s="388"/>
      <c r="F53" s="153"/>
      <c r="G53" s="154"/>
      <c r="H53" s="155"/>
      <c r="J53" s="155"/>
      <c r="K53" s="155"/>
      <c r="M53" s="312"/>
      <c r="N53" s="312"/>
      <c r="R53" s="157"/>
      <c r="S53" s="157"/>
      <c r="T53" s="157"/>
      <c r="U53" s="157"/>
      <c r="V53" s="157"/>
      <c r="W53" s="157"/>
      <c r="X53" s="157"/>
      <c r="Y53" s="157"/>
      <c r="Z53" s="157"/>
      <c r="AA53" s="157"/>
      <c r="AB53" s="157"/>
      <c r="AC53" s="157"/>
      <c r="AD53" s="157"/>
      <c r="AE53" s="157"/>
      <c r="AG53" s="75">
        <f t="shared" si="2"/>
        <v>0</v>
      </c>
      <c r="AI53" s="157">
        <f t="shared" si="1"/>
        <v>0</v>
      </c>
    </row>
    <row r="54" spans="1:35" x14ac:dyDescent="0.25">
      <c r="A54" s="62"/>
      <c r="D54" s="389"/>
      <c r="E54" s="389"/>
      <c r="F54" s="153"/>
      <c r="G54" s="154"/>
      <c r="H54" s="155"/>
      <c r="M54" s="312"/>
      <c r="N54" s="312"/>
      <c r="R54" s="157"/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D54" s="157"/>
      <c r="AE54" s="157"/>
      <c r="AG54" s="75">
        <f t="shared" si="2"/>
        <v>0</v>
      </c>
      <c r="AI54" s="157">
        <f t="shared" si="1"/>
        <v>0</v>
      </c>
    </row>
    <row r="55" spans="1:35" x14ac:dyDescent="0.25">
      <c r="A55" s="62"/>
      <c r="D55" s="388"/>
      <c r="E55" s="388"/>
      <c r="F55" s="153"/>
      <c r="G55" s="154"/>
      <c r="H55" s="155"/>
      <c r="M55" s="312"/>
      <c r="N55" s="312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D55" s="157"/>
      <c r="AE55" s="157"/>
      <c r="AG55" s="75">
        <f t="shared" si="2"/>
        <v>0</v>
      </c>
      <c r="AI55" s="157">
        <f t="shared" si="1"/>
        <v>0</v>
      </c>
    </row>
    <row r="56" spans="1:35" x14ac:dyDescent="0.25">
      <c r="A56" s="62"/>
      <c r="D56" s="388"/>
      <c r="E56" s="388"/>
      <c r="F56" s="153"/>
      <c r="G56" s="154"/>
      <c r="H56" s="155"/>
      <c r="M56" s="312"/>
      <c r="N56" s="312"/>
      <c r="R56" s="157"/>
      <c r="S56" s="157"/>
      <c r="T56" s="157"/>
      <c r="U56" s="157"/>
      <c r="V56" s="157"/>
      <c r="W56" s="157"/>
      <c r="X56" s="157"/>
      <c r="Y56" s="157"/>
      <c r="Z56" s="157"/>
      <c r="AA56" s="157"/>
      <c r="AB56" s="157"/>
      <c r="AC56" s="157"/>
      <c r="AD56" s="157"/>
      <c r="AE56" s="157"/>
      <c r="AG56" s="75">
        <f t="shared" si="2"/>
        <v>0</v>
      </c>
    </row>
    <row r="57" spans="1:35" x14ac:dyDescent="0.25">
      <c r="A57" s="62"/>
      <c r="D57" s="389"/>
      <c r="E57" s="389"/>
      <c r="F57" s="153"/>
      <c r="G57" s="154"/>
      <c r="H57" s="155"/>
      <c r="R57" s="157"/>
      <c r="S57" s="157"/>
      <c r="T57" s="157"/>
      <c r="U57" s="157"/>
      <c r="V57" s="157"/>
      <c r="W57" s="157"/>
      <c r="X57" s="157"/>
      <c r="Y57" s="157"/>
      <c r="Z57" s="157"/>
      <c r="AA57" s="157"/>
      <c r="AB57" s="157"/>
      <c r="AC57" s="157"/>
      <c r="AD57" s="157"/>
      <c r="AE57" s="157"/>
      <c r="AG57" s="75">
        <f t="shared" si="2"/>
        <v>0</v>
      </c>
    </row>
    <row r="58" spans="1:35" x14ac:dyDescent="0.25">
      <c r="A58" s="62"/>
      <c r="D58" s="389"/>
      <c r="E58" s="389"/>
      <c r="F58" s="153"/>
      <c r="G58" s="154"/>
      <c r="H58" s="155"/>
      <c r="M58" s="312"/>
      <c r="N58" s="312"/>
      <c r="R58" s="157"/>
      <c r="S58" s="157"/>
      <c r="T58" s="157"/>
      <c r="U58" s="157"/>
      <c r="V58" s="157"/>
      <c r="W58" s="157"/>
      <c r="X58" s="157"/>
      <c r="Y58" s="157"/>
      <c r="Z58" s="157"/>
      <c r="AA58" s="157"/>
      <c r="AB58" s="157"/>
      <c r="AC58" s="157"/>
      <c r="AD58" s="157"/>
      <c r="AE58" s="157"/>
      <c r="AG58" s="75">
        <f t="shared" si="2"/>
        <v>0</v>
      </c>
    </row>
    <row r="59" spans="1:35" x14ac:dyDescent="0.25">
      <c r="A59" s="62"/>
      <c r="D59" s="388"/>
      <c r="E59" s="388"/>
      <c r="F59" s="153"/>
      <c r="G59" s="154"/>
      <c r="H59" s="155"/>
      <c r="J59" s="155"/>
      <c r="K59" s="155"/>
      <c r="M59" s="312"/>
      <c r="N59" s="312"/>
      <c r="R59" s="157"/>
      <c r="S59" s="157"/>
      <c r="T59" s="157"/>
      <c r="U59" s="157"/>
      <c r="V59" s="157"/>
      <c r="W59" s="157"/>
      <c r="X59" s="157"/>
      <c r="Y59" s="157"/>
      <c r="Z59" s="157"/>
      <c r="AA59" s="157"/>
      <c r="AB59" s="157"/>
      <c r="AC59" s="157"/>
      <c r="AD59" s="157"/>
      <c r="AE59" s="157"/>
      <c r="AG59" s="75">
        <f t="shared" si="2"/>
        <v>0</v>
      </c>
    </row>
    <row r="60" spans="1:35" x14ac:dyDescent="0.25">
      <c r="A60" s="62"/>
      <c r="D60" s="389"/>
      <c r="E60" s="389"/>
      <c r="F60" s="153"/>
      <c r="G60" s="154"/>
      <c r="H60" s="155"/>
      <c r="M60" s="312"/>
      <c r="N60" s="312"/>
      <c r="R60" s="157"/>
      <c r="S60" s="157"/>
      <c r="T60" s="157"/>
      <c r="U60" s="157"/>
      <c r="V60" s="157"/>
      <c r="W60" s="157"/>
      <c r="X60" s="157"/>
      <c r="Y60" s="157"/>
      <c r="Z60" s="157"/>
      <c r="AA60" s="157"/>
      <c r="AB60" s="157"/>
      <c r="AC60" s="157"/>
      <c r="AD60" s="157"/>
      <c r="AE60" s="157"/>
      <c r="AG60" s="75">
        <f t="shared" si="2"/>
        <v>0</v>
      </c>
    </row>
    <row r="61" spans="1:35" x14ac:dyDescent="0.25">
      <c r="A61" s="62"/>
      <c r="D61" s="389"/>
      <c r="E61" s="389"/>
      <c r="F61" s="153"/>
      <c r="G61" s="154"/>
      <c r="H61" s="155"/>
      <c r="R61" s="157"/>
      <c r="S61" s="157"/>
      <c r="T61" s="157"/>
      <c r="U61" s="157"/>
      <c r="V61" s="157"/>
      <c r="W61" s="157"/>
      <c r="X61" s="157"/>
      <c r="Y61" s="157"/>
      <c r="Z61" s="157"/>
      <c r="AA61" s="157"/>
      <c r="AB61" s="157"/>
      <c r="AC61" s="157"/>
      <c r="AD61" s="157"/>
      <c r="AE61" s="157"/>
      <c r="AG61" s="75">
        <f t="shared" si="2"/>
        <v>0</v>
      </c>
    </row>
    <row r="62" spans="1:35" x14ac:dyDescent="0.25">
      <c r="A62" s="62"/>
      <c r="D62" s="388"/>
      <c r="E62" s="388"/>
      <c r="F62" s="153"/>
      <c r="G62" s="154"/>
      <c r="H62" s="155"/>
      <c r="M62" s="312"/>
      <c r="N62" s="312"/>
      <c r="R62" s="157"/>
      <c r="S62" s="157"/>
      <c r="T62" s="157"/>
      <c r="U62" s="157"/>
      <c r="V62" s="157"/>
      <c r="W62" s="157"/>
      <c r="X62" s="157"/>
      <c r="Y62" s="157"/>
      <c r="Z62" s="157"/>
      <c r="AA62" s="157"/>
      <c r="AB62" s="157"/>
      <c r="AC62" s="157"/>
      <c r="AD62" s="157"/>
      <c r="AE62" s="157"/>
      <c r="AG62" s="75">
        <f t="shared" si="2"/>
        <v>0</v>
      </c>
    </row>
    <row r="63" spans="1:35" x14ac:dyDescent="0.25">
      <c r="A63" s="62"/>
      <c r="D63" s="389"/>
      <c r="E63" s="389"/>
      <c r="F63" s="153"/>
      <c r="G63" s="154"/>
      <c r="H63" s="155"/>
      <c r="N63" s="312"/>
      <c r="R63" s="157"/>
      <c r="S63" s="157"/>
      <c r="T63" s="157"/>
      <c r="U63" s="157"/>
      <c r="V63" s="157"/>
      <c r="W63" s="157"/>
      <c r="X63" s="157"/>
      <c r="Y63" s="157"/>
      <c r="Z63" s="157"/>
      <c r="AA63" s="157"/>
      <c r="AB63" s="157"/>
      <c r="AC63" s="157"/>
      <c r="AD63" s="157"/>
      <c r="AE63" s="157"/>
      <c r="AG63" s="75">
        <f t="shared" si="2"/>
        <v>0</v>
      </c>
    </row>
    <row r="64" spans="1:35" x14ac:dyDescent="0.25">
      <c r="A64" s="62"/>
      <c r="D64" s="389"/>
      <c r="E64" s="389"/>
      <c r="F64" s="153"/>
      <c r="G64" s="154"/>
      <c r="H64" s="155"/>
      <c r="R64" s="157"/>
      <c r="S64" s="157"/>
      <c r="T64" s="157"/>
      <c r="U64" s="157"/>
      <c r="V64" s="157"/>
      <c r="W64" s="157"/>
      <c r="X64" s="157"/>
      <c r="Y64" s="157"/>
      <c r="Z64" s="157"/>
      <c r="AA64" s="157"/>
      <c r="AB64" s="157"/>
      <c r="AC64" s="157"/>
      <c r="AD64" s="157"/>
      <c r="AE64" s="157"/>
      <c r="AG64" s="75">
        <f t="shared" si="2"/>
        <v>0</v>
      </c>
    </row>
    <row r="65" spans="1:33" x14ac:dyDescent="0.25">
      <c r="A65" s="62"/>
      <c r="D65" s="389"/>
      <c r="E65" s="389"/>
      <c r="F65" s="153"/>
      <c r="G65" s="154"/>
      <c r="H65" s="155"/>
      <c r="R65" s="157"/>
      <c r="S65" s="157"/>
      <c r="T65" s="157"/>
      <c r="U65" s="157"/>
      <c r="V65" s="157"/>
      <c r="W65" s="157"/>
      <c r="X65" s="157"/>
      <c r="Y65" s="157"/>
      <c r="Z65" s="157"/>
      <c r="AA65" s="157"/>
      <c r="AB65" s="157"/>
      <c r="AC65" s="157"/>
      <c r="AD65" s="157"/>
      <c r="AE65" s="157"/>
      <c r="AG65" s="75">
        <f t="shared" si="2"/>
        <v>0</v>
      </c>
    </row>
    <row r="66" spans="1:33" x14ac:dyDescent="0.25">
      <c r="A66" s="62"/>
      <c r="D66" s="389"/>
      <c r="E66" s="389"/>
      <c r="F66" s="153"/>
      <c r="G66" s="154"/>
      <c r="H66" s="155"/>
      <c r="R66" s="157"/>
      <c r="S66" s="157"/>
      <c r="T66" s="157"/>
      <c r="U66" s="157"/>
      <c r="V66" s="157"/>
      <c r="W66" s="157"/>
      <c r="X66" s="157"/>
      <c r="Y66" s="157"/>
      <c r="Z66" s="157"/>
      <c r="AA66" s="157"/>
      <c r="AB66" s="157"/>
      <c r="AC66" s="157"/>
      <c r="AD66" s="157"/>
      <c r="AE66" s="157"/>
      <c r="AG66" s="75">
        <f t="shared" si="2"/>
        <v>0</v>
      </c>
    </row>
    <row r="67" spans="1:33" x14ac:dyDescent="0.25">
      <c r="A67" s="62"/>
      <c r="B67" s="158"/>
      <c r="C67" s="283"/>
      <c r="D67" s="388"/>
      <c r="E67" s="388"/>
      <c r="F67" s="153"/>
      <c r="G67" s="154"/>
      <c r="H67" s="155"/>
      <c r="J67" s="155"/>
      <c r="K67" s="155"/>
      <c r="M67" s="312"/>
      <c r="N67" s="312"/>
      <c r="R67" s="157"/>
      <c r="S67" s="157"/>
      <c r="T67" s="157"/>
      <c r="U67" s="157"/>
      <c r="V67" s="157"/>
      <c r="W67" s="157"/>
      <c r="X67" s="157"/>
      <c r="Y67" s="157"/>
      <c r="Z67" s="157"/>
      <c r="AA67" s="157"/>
      <c r="AB67" s="157"/>
      <c r="AC67" s="157"/>
      <c r="AD67" s="157"/>
      <c r="AE67" s="157"/>
      <c r="AG67" s="75">
        <f t="shared" si="2"/>
        <v>0</v>
      </c>
    </row>
    <row r="68" spans="1:33" x14ac:dyDescent="0.25">
      <c r="A68" s="62"/>
      <c r="D68" s="389"/>
      <c r="E68" s="389"/>
      <c r="F68" s="153"/>
      <c r="G68" s="154"/>
      <c r="H68" s="155"/>
      <c r="R68" s="157"/>
      <c r="S68" s="157"/>
      <c r="T68" s="157"/>
      <c r="U68" s="157"/>
      <c r="V68" s="157"/>
      <c r="W68" s="157"/>
      <c r="X68" s="157"/>
      <c r="Y68" s="157"/>
      <c r="Z68" s="157"/>
      <c r="AA68" s="157"/>
      <c r="AB68" s="157"/>
      <c r="AC68" s="157"/>
      <c r="AD68" s="157"/>
      <c r="AE68" s="157"/>
      <c r="AG68" s="75">
        <f t="shared" si="2"/>
        <v>0</v>
      </c>
    </row>
    <row r="69" spans="1:33" x14ac:dyDescent="0.25">
      <c r="A69" s="62"/>
      <c r="D69" s="389"/>
      <c r="E69" s="389"/>
      <c r="F69" s="153"/>
      <c r="G69" s="154"/>
      <c r="H69" s="155"/>
      <c r="R69" s="157"/>
      <c r="S69" s="157"/>
      <c r="T69" s="157"/>
      <c r="U69" s="157"/>
      <c r="V69" s="157"/>
      <c r="W69" s="157"/>
      <c r="X69" s="157"/>
      <c r="Y69" s="157"/>
      <c r="Z69" s="157"/>
      <c r="AA69" s="157"/>
      <c r="AB69" s="157"/>
      <c r="AC69" s="157"/>
      <c r="AD69" s="157"/>
      <c r="AE69" s="157"/>
      <c r="AG69" s="75">
        <f t="shared" si="2"/>
        <v>0</v>
      </c>
    </row>
    <row r="70" spans="1:33" x14ac:dyDescent="0.25">
      <c r="A70" s="62"/>
      <c r="B70" s="73"/>
      <c r="D70" s="388"/>
      <c r="E70" s="388"/>
      <c r="F70" s="153"/>
      <c r="G70" s="154"/>
      <c r="H70" s="155"/>
      <c r="J70" s="155"/>
      <c r="K70" s="155"/>
      <c r="M70" s="312"/>
      <c r="N70" s="312"/>
      <c r="R70" s="157"/>
      <c r="S70" s="157"/>
      <c r="T70" s="157"/>
      <c r="U70" s="157"/>
      <c r="V70" s="157"/>
      <c r="W70" s="157"/>
      <c r="X70" s="157"/>
      <c r="Y70" s="157"/>
      <c r="Z70" s="157"/>
      <c r="AA70" s="157"/>
      <c r="AB70" s="157"/>
      <c r="AC70" s="157"/>
      <c r="AD70" s="157"/>
      <c r="AE70" s="157"/>
      <c r="AG70" s="75">
        <f t="shared" si="2"/>
        <v>0</v>
      </c>
    </row>
    <row r="71" spans="1:33" x14ac:dyDescent="0.25">
      <c r="A71" s="62"/>
      <c r="B71" s="73"/>
      <c r="D71" s="388"/>
      <c r="E71" s="388"/>
      <c r="F71" s="153"/>
      <c r="G71" s="154"/>
      <c r="H71" s="155"/>
      <c r="J71" s="155"/>
      <c r="K71" s="155"/>
      <c r="M71" s="312"/>
      <c r="N71" s="312"/>
      <c r="R71" s="157"/>
      <c r="S71" s="157"/>
      <c r="T71" s="157"/>
      <c r="U71" s="157"/>
      <c r="V71" s="157"/>
      <c r="W71" s="157"/>
      <c r="X71" s="157"/>
      <c r="Y71" s="157"/>
      <c r="Z71" s="157"/>
      <c r="AA71" s="157"/>
      <c r="AB71" s="157"/>
      <c r="AC71" s="157"/>
      <c r="AD71" s="157"/>
      <c r="AE71" s="157"/>
      <c r="AG71" s="75">
        <f t="shared" si="2"/>
        <v>0</v>
      </c>
    </row>
    <row r="72" spans="1:33" x14ac:dyDescent="0.25">
      <c r="A72" s="62"/>
      <c r="D72" s="388"/>
      <c r="E72" s="388"/>
      <c r="F72" s="153"/>
      <c r="G72" s="154"/>
      <c r="H72" s="155"/>
      <c r="J72" s="155"/>
      <c r="K72" s="155"/>
      <c r="M72" s="312"/>
      <c r="N72" s="312"/>
      <c r="R72" s="157"/>
      <c r="S72" s="157"/>
      <c r="T72" s="157"/>
      <c r="U72" s="157"/>
      <c r="V72" s="157"/>
      <c r="W72" s="157"/>
      <c r="X72" s="157"/>
      <c r="Y72" s="157"/>
      <c r="Z72" s="157"/>
      <c r="AA72" s="157"/>
      <c r="AB72" s="157"/>
      <c r="AC72" s="157"/>
      <c r="AD72" s="157"/>
      <c r="AE72" s="157"/>
      <c r="AG72" s="75">
        <f t="shared" si="2"/>
        <v>0</v>
      </c>
    </row>
    <row r="73" spans="1:33" x14ac:dyDescent="0.25">
      <c r="A73" s="62"/>
      <c r="D73" s="388"/>
      <c r="E73" s="388"/>
      <c r="F73" s="153"/>
      <c r="G73" s="154"/>
      <c r="H73" s="155"/>
      <c r="J73" s="155"/>
      <c r="K73" s="155"/>
      <c r="M73" s="312"/>
      <c r="N73" s="312"/>
      <c r="R73" s="157"/>
      <c r="S73" s="157"/>
      <c r="T73" s="157"/>
      <c r="U73" s="157"/>
      <c r="V73" s="157"/>
      <c r="W73" s="157"/>
      <c r="X73" s="157"/>
      <c r="Y73" s="157"/>
      <c r="Z73" s="157"/>
      <c r="AA73" s="157"/>
      <c r="AB73" s="157"/>
      <c r="AC73" s="157"/>
      <c r="AD73" s="157"/>
      <c r="AE73" s="157"/>
      <c r="AG73" s="75">
        <f t="shared" si="2"/>
        <v>0</v>
      </c>
    </row>
    <row r="74" spans="1:33" x14ac:dyDescent="0.25">
      <c r="A74" s="62"/>
      <c r="C74" s="283"/>
      <c r="D74" s="388"/>
      <c r="E74" s="388"/>
      <c r="F74" s="153"/>
      <c r="G74" s="154"/>
      <c r="H74" s="155"/>
      <c r="J74" s="155"/>
      <c r="K74" s="155"/>
      <c r="M74" s="312"/>
      <c r="N74" s="312"/>
      <c r="R74" s="157"/>
      <c r="S74" s="157"/>
      <c r="T74" s="157"/>
      <c r="U74" s="157"/>
      <c r="V74" s="157"/>
      <c r="W74" s="157"/>
      <c r="X74" s="157"/>
      <c r="Y74" s="157"/>
      <c r="Z74" s="157"/>
      <c r="AA74" s="157"/>
      <c r="AB74" s="157"/>
      <c r="AC74" s="157"/>
      <c r="AD74" s="157"/>
      <c r="AE74" s="157"/>
      <c r="AG74" s="75">
        <f t="shared" si="2"/>
        <v>0</v>
      </c>
    </row>
    <row r="75" spans="1:33" x14ac:dyDescent="0.25">
      <c r="A75" s="62"/>
      <c r="B75" s="158"/>
      <c r="C75" s="283"/>
      <c r="D75" s="388"/>
      <c r="E75" s="388"/>
      <c r="F75" s="153"/>
      <c r="G75" s="154"/>
      <c r="H75" s="155"/>
      <c r="J75" s="155"/>
      <c r="K75" s="155"/>
      <c r="M75" s="312"/>
      <c r="N75" s="312"/>
      <c r="R75" s="157"/>
      <c r="S75" s="157"/>
      <c r="T75" s="157"/>
      <c r="U75" s="157"/>
      <c r="V75" s="157"/>
      <c r="W75" s="157"/>
      <c r="X75" s="157"/>
      <c r="Y75" s="157"/>
      <c r="Z75" s="157"/>
      <c r="AA75" s="157"/>
      <c r="AB75" s="157"/>
      <c r="AC75" s="157"/>
      <c r="AD75" s="157"/>
      <c r="AE75" s="157"/>
      <c r="AG75" s="75">
        <f t="shared" si="2"/>
        <v>0</v>
      </c>
    </row>
    <row r="76" spans="1:33" x14ac:dyDescent="0.25">
      <c r="A76" s="62"/>
      <c r="D76" s="388"/>
      <c r="E76" s="388"/>
      <c r="F76" s="153"/>
      <c r="G76" s="154"/>
      <c r="H76" s="155"/>
      <c r="J76" s="155"/>
      <c r="K76" s="155"/>
      <c r="M76" s="312"/>
      <c r="N76" s="312"/>
      <c r="R76" s="157"/>
      <c r="S76" s="157"/>
      <c r="T76" s="157"/>
      <c r="U76" s="157"/>
      <c r="V76" s="157"/>
      <c r="W76" s="157"/>
      <c r="X76" s="157"/>
      <c r="Y76" s="157"/>
      <c r="Z76" s="157"/>
      <c r="AA76" s="157"/>
      <c r="AB76" s="157"/>
      <c r="AC76" s="157"/>
      <c r="AD76" s="157"/>
      <c r="AE76" s="157"/>
      <c r="AG76" s="75">
        <f t="shared" si="2"/>
        <v>0</v>
      </c>
    </row>
    <row r="77" spans="1:33" x14ac:dyDescent="0.25">
      <c r="A77" s="62"/>
      <c r="D77" s="388"/>
      <c r="E77" s="388"/>
      <c r="F77" s="153"/>
      <c r="G77" s="154"/>
      <c r="H77" s="155"/>
      <c r="J77" s="155"/>
      <c r="K77" s="155"/>
      <c r="M77" s="312"/>
      <c r="N77" s="312"/>
      <c r="R77" s="157"/>
      <c r="S77" s="157"/>
      <c r="T77" s="157"/>
      <c r="U77" s="157"/>
      <c r="V77" s="157"/>
      <c r="W77" s="157"/>
      <c r="X77" s="157"/>
      <c r="Y77" s="157"/>
      <c r="Z77" s="157"/>
      <c r="AA77" s="157"/>
      <c r="AB77" s="157"/>
      <c r="AC77" s="157"/>
      <c r="AD77" s="157"/>
      <c r="AE77" s="157"/>
    </row>
    <row r="78" spans="1:33" x14ac:dyDescent="0.25">
      <c r="A78" s="62"/>
      <c r="D78" s="388"/>
      <c r="E78" s="388"/>
      <c r="F78" s="153"/>
      <c r="G78" s="154"/>
      <c r="H78" s="155"/>
      <c r="J78" s="155"/>
      <c r="K78" s="155"/>
      <c r="M78" s="312"/>
      <c r="N78" s="312"/>
      <c r="R78" s="157"/>
      <c r="S78" s="157"/>
      <c r="T78" s="157"/>
      <c r="U78" s="157"/>
      <c r="V78" s="157"/>
      <c r="W78" s="157"/>
      <c r="X78" s="157"/>
      <c r="Y78" s="157"/>
      <c r="Z78" s="157"/>
      <c r="AA78" s="157"/>
      <c r="AB78" s="157"/>
      <c r="AC78" s="157"/>
      <c r="AD78" s="157"/>
      <c r="AE78" s="157"/>
      <c r="AG78" s="75">
        <f t="shared" ref="AG78:AG87" si="3">SUM(O78:P78)</f>
        <v>0</v>
      </c>
    </row>
    <row r="79" spans="1:33" x14ac:dyDescent="0.25">
      <c r="A79" s="62"/>
      <c r="D79" s="388"/>
      <c r="E79" s="388"/>
      <c r="F79" s="153"/>
      <c r="G79" s="154"/>
      <c r="H79" s="155"/>
      <c r="J79" s="155"/>
      <c r="K79" s="155"/>
      <c r="M79" s="312"/>
      <c r="N79" s="312"/>
      <c r="R79" s="157"/>
      <c r="S79" s="157"/>
      <c r="T79" s="157"/>
      <c r="U79" s="157"/>
      <c r="V79" s="157"/>
      <c r="W79" s="157"/>
      <c r="X79" s="157"/>
      <c r="Y79" s="157"/>
      <c r="Z79" s="157"/>
      <c r="AA79" s="157"/>
      <c r="AB79" s="157"/>
      <c r="AC79" s="157"/>
      <c r="AD79" s="157"/>
      <c r="AE79" s="157"/>
      <c r="AG79" s="75">
        <f t="shared" si="3"/>
        <v>0</v>
      </c>
    </row>
    <row r="80" spans="1:33" x14ac:dyDescent="0.25">
      <c r="A80" s="62"/>
      <c r="D80" s="388"/>
      <c r="E80" s="388"/>
      <c r="F80" s="153"/>
      <c r="G80" s="154"/>
      <c r="H80" s="155"/>
      <c r="M80" s="312"/>
      <c r="N80" s="312"/>
      <c r="R80" s="157"/>
      <c r="S80" s="157"/>
      <c r="T80" s="157"/>
      <c r="U80" s="157"/>
      <c r="V80" s="157"/>
      <c r="W80" s="157"/>
      <c r="X80" s="157"/>
      <c r="Y80" s="157"/>
      <c r="Z80" s="157"/>
      <c r="AA80" s="157"/>
      <c r="AB80" s="157"/>
      <c r="AC80" s="157"/>
      <c r="AD80" s="157"/>
      <c r="AE80" s="157"/>
      <c r="AG80" s="75">
        <f t="shared" si="3"/>
        <v>0</v>
      </c>
    </row>
    <row r="81" spans="1:33" x14ac:dyDescent="0.25">
      <c r="A81" s="62"/>
      <c r="D81" s="388"/>
      <c r="E81" s="388"/>
      <c r="F81" s="153"/>
      <c r="G81" s="154"/>
      <c r="H81" s="155"/>
      <c r="M81" s="312"/>
      <c r="N81" s="312"/>
      <c r="R81" s="157"/>
      <c r="S81" s="157"/>
      <c r="T81" s="157"/>
      <c r="U81" s="157"/>
      <c r="V81" s="157"/>
      <c r="W81" s="157"/>
      <c r="X81" s="157"/>
      <c r="Y81" s="157"/>
      <c r="Z81" s="157"/>
      <c r="AA81" s="157"/>
      <c r="AB81" s="157"/>
      <c r="AC81" s="157"/>
      <c r="AD81" s="157"/>
      <c r="AE81" s="157"/>
      <c r="AG81" s="75">
        <f t="shared" si="3"/>
        <v>0</v>
      </c>
    </row>
    <row r="82" spans="1:33" x14ac:dyDescent="0.25">
      <c r="A82" s="62"/>
      <c r="D82" s="388"/>
      <c r="E82" s="388"/>
      <c r="F82" s="153"/>
      <c r="G82" s="154"/>
      <c r="H82" s="155"/>
      <c r="M82" s="312"/>
      <c r="N82" s="312"/>
      <c r="R82" s="157"/>
      <c r="S82" s="157"/>
      <c r="T82" s="157"/>
      <c r="U82" s="157"/>
      <c r="V82" s="157"/>
      <c r="W82" s="157"/>
      <c r="X82" s="157"/>
      <c r="Y82" s="157"/>
      <c r="Z82" s="157"/>
      <c r="AA82" s="157"/>
      <c r="AB82" s="157"/>
      <c r="AC82" s="157"/>
      <c r="AD82" s="157"/>
      <c r="AE82" s="157"/>
      <c r="AG82" s="75">
        <f t="shared" si="3"/>
        <v>0</v>
      </c>
    </row>
    <row r="83" spans="1:33" x14ac:dyDescent="0.25">
      <c r="A83" s="62"/>
      <c r="D83" s="388"/>
      <c r="E83" s="388"/>
      <c r="F83" s="153"/>
      <c r="G83" s="154"/>
      <c r="H83" s="155"/>
      <c r="M83" s="312"/>
      <c r="N83" s="312"/>
      <c r="R83" s="157"/>
      <c r="S83" s="157"/>
      <c r="T83" s="157"/>
      <c r="U83" s="157"/>
      <c r="V83" s="157"/>
      <c r="W83" s="157"/>
      <c r="X83" s="157"/>
      <c r="Y83" s="157"/>
      <c r="Z83" s="157"/>
      <c r="AA83" s="157"/>
      <c r="AB83" s="157"/>
      <c r="AC83" s="157"/>
      <c r="AD83" s="157"/>
      <c r="AE83" s="157"/>
      <c r="AG83" s="75">
        <f t="shared" si="3"/>
        <v>0</v>
      </c>
    </row>
    <row r="84" spans="1:33" x14ac:dyDescent="0.25">
      <c r="A84" s="62"/>
      <c r="C84" s="283"/>
      <c r="D84" s="388"/>
      <c r="E84" s="388"/>
      <c r="F84" s="153"/>
      <c r="G84" s="154"/>
      <c r="H84" s="155"/>
      <c r="M84" s="312"/>
      <c r="N84" s="312"/>
      <c r="R84" s="157"/>
      <c r="S84" s="157"/>
      <c r="T84" s="157"/>
      <c r="U84" s="157"/>
      <c r="V84" s="157"/>
      <c r="W84" s="157"/>
      <c r="X84" s="157"/>
      <c r="Y84" s="157"/>
      <c r="Z84" s="157"/>
      <c r="AA84" s="157"/>
      <c r="AB84" s="157"/>
      <c r="AC84" s="157"/>
      <c r="AD84" s="157"/>
      <c r="AE84" s="157"/>
      <c r="AG84" s="75">
        <f t="shared" si="3"/>
        <v>0</v>
      </c>
    </row>
    <row r="85" spans="1:33" x14ac:dyDescent="0.25">
      <c r="A85" s="62"/>
      <c r="D85" s="388"/>
      <c r="E85" s="388"/>
      <c r="F85" s="153"/>
      <c r="G85" s="154"/>
      <c r="H85" s="155"/>
      <c r="M85" s="312"/>
      <c r="N85" s="312"/>
      <c r="R85" s="157"/>
      <c r="S85" s="157"/>
      <c r="T85" s="157"/>
      <c r="U85" s="157"/>
      <c r="V85" s="157"/>
      <c r="W85" s="157"/>
      <c r="X85" s="157"/>
      <c r="Y85" s="157"/>
      <c r="Z85" s="157"/>
      <c r="AA85" s="157"/>
      <c r="AB85" s="157"/>
      <c r="AC85" s="157"/>
      <c r="AD85" s="157"/>
      <c r="AE85" s="157"/>
      <c r="AG85" s="75">
        <f t="shared" si="3"/>
        <v>0</v>
      </c>
    </row>
    <row r="86" spans="1:33" x14ac:dyDescent="0.25">
      <c r="A86" s="62"/>
      <c r="D86" s="388"/>
      <c r="E86" s="388"/>
      <c r="F86" s="153"/>
      <c r="G86" s="154"/>
      <c r="H86" s="155"/>
      <c r="M86" s="312"/>
      <c r="N86" s="312"/>
      <c r="R86" s="157"/>
      <c r="S86" s="157"/>
      <c r="T86" s="157"/>
      <c r="U86" s="157"/>
      <c r="V86" s="157"/>
      <c r="W86" s="157"/>
      <c r="X86" s="157"/>
      <c r="Y86" s="157"/>
      <c r="Z86" s="157"/>
      <c r="AA86" s="157"/>
      <c r="AB86" s="157"/>
      <c r="AC86" s="157"/>
      <c r="AD86" s="157"/>
      <c r="AE86" s="157"/>
      <c r="AG86" s="75">
        <f t="shared" si="3"/>
        <v>0</v>
      </c>
    </row>
    <row r="87" spans="1:33" x14ac:dyDescent="0.25">
      <c r="A87" s="62"/>
      <c r="D87" s="388"/>
      <c r="E87" s="388"/>
      <c r="F87" s="153"/>
      <c r="G87" s="154"/>
      <c r="H87" s="155"/>
      <c r="M87" s="312"/>
      <c r="N87" s="312"/>
      <c r="R87" s="157"/>
      <c r="S87" s="157"/>
      <c r="T87" s="157"/>
      <c r="U87" s="157"/>
      <c r="V87" s="157"/>
      <c r="W87" s="157"/>
      <c r="X87" s="157"/>
      <c r="Y87" s="157"/>
      <c r="Z87" s="157"/>
      <c r="AA87" s="157"/>
      <c r="AB87" s="157"/>
      <c r="AC87" s="157"/>
      <c r="AD87" s="157"/>
      <c r="AE87" s="157"/>
      <c r="AG87" s="75">
        <f t="shared" si="3"/>
        <v>0</v>
      </c>
    </row>
    <row r="88" spans="1:33" x14ac:dyDescent="0.25">
      <c r="A88" s="62"/>
      <c r="D88" s="388"/>
      <c r="E88" s="388"/>
      <c r="F88" s="153"/>
      <c r="G88" s="154"/>
      <c r="H88" s="155"/>
      <c r="M88" s="312"/>
      <c r="N88" s="312"/>
      <c r="R88" s="157"/>
      <c r="S88" s="157"/>
      <c r="T88" s="157"/>
      <c r="U88" s="157"/>
      <c r="V88" s="157"/>
      <c r="W88" s="157"/>
      <c r="X88" s="157"/>
      <c r="Y88" s="157"/>
      <c r="Z88" s="157"/>
      <c r="AA88" s="157"/>
      <c r="AB88" s="157"/>
      <c r="AC88" s="157"/>
      <c r="AD88" s="157"/>
      <c r="AE88" s="157"/>
    </row>
    <row r="89" spans="1:33" x14ac:dyDescent="0.25">
      <c r="A89" s="62"/>
      <c r="D89" s="388"/>
      <c r="E89" s="388"/>
      <c r="F89" s="153"/>
      <c r="G89" s="154"/>
      <c r="H89" s="155"/>
      <c r="M89" s="312"/>
      <c r="N89" s="312"/>
      <c r="R89" s="157"/>
      <c r="S89" s="157"/>
      <c r="T89" s="157"/>
      <c r="U89" s="157"/>
      <c r="V89" s="157"/>
      <c r="W89" s="157"/>
      <c r="X89" s="157"/>
      <c r="Y89" s="157"/>
      <c r="Z89" s="157"/>
      <c r="AA89" s="157"/>
      <c r="AB89" s="157"/>
      <c r="AC89" s="157"/>
      <c r="AD89" s="157"/>
      <c r="AE89" s="157"/>
    </row>
    <row r="90" spans="1:33" x14ac:dyDescent="0.25">
      <c r="A90" s="62"/>
      <c r="D90" s="389"/>
      <c r="E90" s="389"/>
      <c r="F90" s="153"/>
      <c r="G90" s="154"/>
      <c r="H90" s="155"/>
      <c r="M90" s="312"/>
      <c r="N90" s="312"/>
      <c r="R90" s="157"/>
      <c r="S90" s="157"/>
      <c r="T90" s="157"/>
      <c r="U90" s="157"/>
      <c r="V90" s="157"/>
      <c r="W90" s="157"/>
      <c r="X90" s="157"/>
      <c r="Y90" s="157"/>
      <c r="Z90" s="157"/>
      <c r="AA90" s="157"/>
      <c r="AB90" s="157"/>
      <c r="AC90" s="157"/>
      <c r="AD90" s="157"/>
      <c r="AE90" s="157"/>
    </row>
    <row r="91" spans="1:33" x14ac:dyDescent="0.25">
      <c r="A91" s="62"/>
      <c r="D91" s="389"/>
      <c r="E91" s="389"/>
      <c r="F91" s="153"/>
      <c r="G91" s="154"/>
      <c r="H91" s="155"/>
      <c r="M91" s="312"/>
      <c r="N91" s="312"/>
      <c r="R91" s="157"/>
      <c r="S91" s="157"/>
      <c r="T91" s="157"/>
      <c r="U91" s="157"/>
      <c r="V91" s="157"/>
      <c r="W91" s="157"/>
      <c r="X91" s="157"/>
      <c r="Y91" s="157"/>
      <c r="Z91" s="157"/>
      <c r="AA91" s="157"/>
      <c r="AB91" s="157"/>
      <c r="AC91" s="157"/>
      <c r="AD91" s="157"/>
      <c r="AE91" s="157"/>
    </row>
    <row r="92" spans="1:33" x14ac:dyDescent="0.25">
      <c r="A92" s="62"/>
      <c r="D92" s="389"/>
      <c r="E92" s="389"/>
      <c r="F92" s="153"/>
      <c r="G92" s="154"/>
      <c r="H92" s="155"/>
      <c r="M92" s="312"/>
      <c r="N92" s="312"/>
      <c r="R92" s="157"/>
      <c r="S92" s="157"/>
      <c r="T92" s="157"/>
      <c r="U92" s="157"/>
      <c r="V92" s="157"/>
      <c r="W92" s="157"/>
      <c r="X92" s="157"/>
      <c r="Y92" s="157"/>
      <c r="Z92" s="157"/>
      <c r="AA92" s="157"/>
      <c r="AB92" s="157"/>
      <c r="AC92" s="157"/>
      <c r="AD92" s="157"/>
      <c r="AE92" s="157"/>
    </row>
    <row r="93" spans="1:33" x14ac:dyDescent="0.25">
      <c r="A93" s="62"/>
      <c r="D93" s="389"/>
      <c r="E93" s="389"/>
      <c r="F93" s="153"/>
      <c r="G93" s="154"/>
      <c r="H93" s="155"/>
      <c r="M93" s="312"/>
      <c r="N93" s="312"/>
      <c r="R93" s="157"/>
      <c r="S93" s="157"/>
      <c r="T93" s="157"/>
      <c r="U93" s="157"/>
      <c r="V93" s="157"/>
      <c r="W93" s="157"/>
      <c r="X93" s="157"/>
      <c r="Y93" s="157"/>
      <c r="Z93" s="157"/>
      <c r="AA93" s="157"/>
      <c r="AB93" s="157"/>
      <c r="AC93" s="157"/>
      <c r="AD93" s="157"/>
      <c r="AE93" s="157"/>
    </row>
    <row r="94" spans="1:33" x14ac:dyDescent="0.25">
      <c r="A94" s="62"/>
      <c r="D94" s="389"/>
      <c r="E94" s="389"/>
      <c r="F94" s="153"/>
      <c r="G94" s="154"/>
      <c r="H94" s="155"/>
      <c r="M94" s="312"/>
      <c r="N94" s="312"/>
      <c r="R94" s="157"/>
      <c r="S94" s="157"/>
      <c r="T94" s="157"/>
      <c r="U94" s="157"/>
      <c r="V94" s="157"/>
      <c r="W94" s="157"/>
      <c r="X94" s="157"/>
      <c r="Y94" s="157"/>
      <c r="Z94" s="157"/>
      <c r="AA94" s="157"/>
      <c r="AB94" s="157"/>
      <c r="AC94" s="157"/>
      <c r="AD94" s="157"/>
      <c r="AE94" s="157"/>
    </row>
    <row r="95" spans="1:33" x14ac:dyDescent="0.25">
      <c r="A95" s="62"/>
      <c r="D95" s="389"/>
      <c r="E95" s="389"/>
      <c r="F95" s="153"/>
      <c r="G95" s="154"/>
      <c r="H95" s="155"/>
      <c r="R95" s="157"/>
      <c r="S95" s="157"/>
      <c r="T95" s="157"/>
      <c r="U95" s="157"/>
      <c r="V95" s="157"/>
      <c r="W95" s="157"/>
      <c r="X95" s="157"/>
      <c r="Y95" s="157"/>
      <c r="Z95" s="157"/>
      <c r="AA95" s="157"/>
      <c r="AB95" s="157"/>
      <c r="AC95" s="157"/>
      <c r="AD95" s="157"/>
      <c r="AE95" s="157"/>
    </row>
    <row r="96" spans="1:33" x14ac:dyDescent="0.25">
      <c r="A96" s="62"/>
      <c r="D96" s="389"/>
      <c r="E96" s="389"/>
      <c r="F96" s="153"/>
      <c r="G96" s="154"/>
      <c r="H96" s="155"/>
      <c r="R96" s="157"/>
      <c r="S96" s="157"/>
      <c r="T96" s="157"/>
      <c r="U96" s="157"/>
      <c r="V96" s="157"/>
      <c r="W96" s="157"/>
      <c r="X96" s="157"/>
      <c r="Y96" s="157"/>
      <c r="Z96" s="157"/>
      <c r="AA96" s="157"/>
      <c r="AB96" s="157"/>
      <c r="AC96" s="157"/>
      <c r="AD96" s="157"/>
      <c r="AE96" s="157"/>
    </row>
    <row r="97" spans="1:31" x14ac:dyDescent="0.25">
      <c r="A97" s="62"/>
      <c r="D97" s="389"/>
      <c r="E97" s="389"/>
      <c r="F97" s="153"/>
      <c r="G97" s="154"/>
      <c r="H97" s="155"/>
      <c r="N97" s="312"/>
      <c r="R97" s="157"/>
      <c r="S97" s="157"/>
      <c r="T97" s="157"/>
      <c r="U97" s="157"/>
      <c r="V97" s="157"/>
      <c r="W97" s="157"/>
      <c r="X97" s="157"/>
      <c r="Y97" s="157"/>
      <c r="Z97" s="157"/>
      <c r="AA97" s="157"/>
      <c r="AB97" s="157"/>
      <c r="AC97" s="157"/>
      <c r="AD97" s="157"/>
      <c r="AE97" s="157"/>
    </row>
    <row r="98" spans="1:31" x14ac:dyDescent="0.25">
      <c r="A98" s="62"/>
      <c r="D98" s="389"/>
      <c r="E98" s="389"/>
      <c r="F98" s="153"/>
      <c r="G98" s="154"/>
      <c r="H98" s="155"/>
      <c r="R98" s="157"/>
      <c r="S98" s="157"/>
      <c r="T98" s="157"/>
      <c r="U98" s="157"/>
      <c r="V98" s="157"/>
      <c r="W98" s="157"/>
      <c r="X98" s="157"/>
      <c r="Y98" s="157"/>
      <c r="Z98" s="157"/>
      <c r="AA98" s="157"/>
      <c r="AB98" s="157"/>
      <c r="AC98" s="157"/>
      <c r="AD98" s="157"/>
      <c r="AE98" s="157"/>
    </row>
    <row r="99" spans="1:31" x14ac:dyDescent="0.25">
      <c r="A99" s="62"/>
      <c r="D99" s="389"/>
      <c r="E99" s="389"/>
      <c r="F99" s="153"/>
      <c r="G99" s="154"/>
      <c r="H99" s="155"/>
      <c r="R99" s="157"/>
      <c r="S99" s="157"/>
      <c r="T99" s="157"/>
      <c r="U99" s="157"/>
      <c r="V99" s="157"/>
      <c r="W99" s="157"/>
      <c r="X99" s="157"/>
      <c r="Y99" s="157"/>
      <c r="Z99" s="157"/>
      <c r="AA99" s="157"/>
      <c r="AB99" s="157"/>
      <c r="AC99" s="157"/>
      <c r="AD99" s="157"/>
      <c r="AE99" s="157"/>
    </row>
    <row r="100" spans="1:31" x14ac:dyDescent="0.25">
      <c r="A100" s="62"/>
      <c r="D100" s="389"/>
      <c r="E100" s="389"/>
      <c r="F100" s="153"/>
      <c r="G100" s="154"/>
      <c r="H100" s="155"/>
      <c r="R100" s="157"/>
      <c r="S100" s="157"/>
      <c r="T100" s="157"/>
      <c r="U100" s="157"/>
      <c r="V100" s="157"/>
      <c r="W100" s="157"/>
      <c r="X100" s="157"/>
      <c r="Y100" s="157"/>
      <c r="Z100" s="157"/>
      <c r="AA100" s="157"/>
      <c r="AB100" s="157"/>
      <c r="AC100" s="157"/>
      <c r="AD100" s="157"/>
      <c r="AE100" s="157"/>
    </row>
    <row r="101" spans="1:31" x14ac:dyDescent="0.25">
      <c r="A101" s="62"/>
      <c r="D101" s="389"/>
      <c r="E101" s="389"/>
      <c r="F101" s="153"/>
      <c r="G101" s="154"/>
      <c r="H101" s="155"/>
      <c r="R101" s="157"/>
      <c r="S101" s="157"/>
      <c r="T101" s="157"/>
      <c r="U101" s="157"/>
      <c r="V101" s="157"/>
      <c r="W101" s="157"/>
      <c r="X101" s="157"/>
      <c r="Y101" s="157"/>
      <c r="Z101" s="157"/>
      <c r="AA101" s="157"/>
      <c r="AB101" s="157"/>
      <c r="AC101" s="157"/>
      <c r="AD101" s="157"/>
      <c r="AE101" s="157"/>
    </row>
    <row r="102" spans="1:31" x14ac:dyDescent="0.25">
      <c r="A102" s="62"/>
      <c r="D102" s="389"/>
      <c r="E102" s="389"/>
      <c r="F102" s="153"/>
      <c r="G102" s="154"/>
      <c r="H102" s="155"/>
      <c r="R102" s="157"/>
      <c r="S102" s="157"/>
      <c r="T102" s="157"/>
      <c r="U102" s="157"/>
      <c r="V102" s="157"/>
      <c r="W102" s="157"/>
      <c r="X102" s="157"/>
      <c r="Y102" s="157"/>
      <c r="Z102" s="157"/>
      <c r="AA102" s="157"/>
      <c r="AB102" s="157"/>
      <c r="AC102" s="157"/>
      <c r="AD102" s="157"/>
      <c r="AE102" s="157"/>
    </row>
    <row r="103" spans="1:31" x14ac:dyDescent="0.25">
      <c r="A103" s="62"/>
      <c r="D103" s="389"/>
      <c r="E103" s="389"/>
      <c r="F103" s="153"/>
      <c r="G103" s="154"/>
      <c r="H103" s="155"/>
      <c r="R103" s="157"/>
      <c r="S103" s="157"/>
      <c r="T103" s="157"/>
      <c r="U103" s="157"/>
      <c r="V103" s="157"/>
      <c r="W103" s="157"/>
      <c r="X103" s="157"/>
      <c r="Y103" s="157"/>
      <c r="Z103" s="157"/>
      <c r="AA103" s="157"/>
      <c r="AB103" s="157"/>
      <c r="AC103" s="157"/>
      <c r="AD103" s="157"/>
      <c r="AE103" s="157"/>
    </row>
    <row r="104" spans="1:31" x14ac:dyDescent="0.25">
      <c r="A104" s="62"/>
      <c r="B104" s="73"/>
      <c r="D104" s="388"/>
      <c r="E104" s="388"/>
      <c r="F104" s="153"/>
      <c r="G104" s="154"/>
      <c r="H104" s="155"/>
      <c r="J104" s="155"/>
      <c r="K104" s="155"/>
      <c r="M104" s="312"/>
      <c r="N104" s="312"/>
      <c r="R104" s="157"/>
      <c r="S104" s="157"/>
      <c r="T104" s="157"/>
      <c r="U104" s="157"/>
      <c r="V104" s="157"/>
      <c r="W104" s="157"/>
      <c r="X104" s="157"/>
      <c r="Y104" s="157"/>
      <c r="Z104" s="157"/>
      <c r="AA104" s="157"/>
      <c r="AB104" s="157"/>
      <c r="AC104" s="157"/>
      <c r="AD104" s="157"/>
      <c r="AE104" s="157"/>
    </row>
    <row r="105" spans="1:31" x14ac:dyDescent="0.25">
      <c r="A105" s="62"/>
      <c r="B105" s="73"/>
      <c r="D105" s="388"/>
      <c r="E105" s="388"/>
      <c r="F105" s="153"/>
      <c r="G105" s="154"/>
      <c r="H105" s="155"/>
      <c r="J105" s="155"/>
      <c r="K105" s="155"/>
      <c r="M105" s="312"/>
      <c r="N105" s="312"/>
      <c r="R105" s="157"/>
      <c r="S105" s="157"/>
      <c r="T105" s="157"/>
      <c r="U105" s="157"/>
      <c r="V105" s="157"/>
      <c r="W105" s="157"/>
      <c r="X105" s="157"/>
      <c r="Y105" s="157"/>
      <c r="Z105" s="157"/>
      <c r="AA105" s="157"/>
      <c r="AB105" s="157"/>
      <c r="AC105" s="157"/>
      <c r="AD105" s="157"/>
      <c r="AE105" s="157"/>
    </row>
    <row r="106" spans="1:31" x14ac:dyDescent="0.25">
      <c r="A106" s="62"/>
      <c r="D106" s="388"/>
      <c r="E106" s="388"/>
      <c r="F106" s="153"/>
      <c r="G106" s="154"/>
      <c r="H106" s="155"/>
      <c r="J106" s="155"/>
      <c r="K106" s="155"/>
      <c r="M106" s="312"/>
      <c r="N106" s="312"/>
      <c r="R106" s="157"/>
      <c r="S106" s="157"/>
      <c r="T106" s="157"/>
      <c r="U106" s="157"/>
      <c r="V106" s="157"/>
      <c r="W106" s="157"/>
      <c r="X106" s="157"/>
      <c r="Y106" s="157"/>
      <c r="Z106" s="157"/>
      <c r="AA106" s="157"/>
      <c r="AB106" s="157"/>
      <c r="AC106" s="157"/>
      <c r="AD106" s="157"/>
      <c r="AE106" s="157"/>
    </row>
    <row r="107" spans="1:31" x14ac:dyDescent="0.25">
      <c r="A107" s="62"/>
      <c r="D107" s="388"/>
      <c r="E107" s="388"/>
      <c r="F107" s="153"/>
      <c r="G107" s="154"/>
      <c r="H107" s="155"/>
      <c r="J107" s="155"/>
      <c r="K107" s="155"/>
      <c r="M107" s="312"/>
      <c r="N107" s="312"/>
      <c r="R107" s="157"/>
      <c r="S107" s="157"/>
      <c r="T107" s="157"/>
      <c r="U107" s="157"/>
      <c r="V107" s="157"/>
      <c r="W107" s="157"/>
      <c r="X107" s="157"/>
      <c r="Y107" s="157"/>
      <c r="Z107" s="157"/>
      <c r="AA107" s="157"/>
      <c r="AB107" s="157"/>
      <c r="AC107" s="157"/>
      <c r="AD107" s="157"/>
      <c r="AE107" s="157"/>
    </row>
    <row r="108" spans="1:31" x14ac:dyDescent="0.25">
      <c r="A108" s="62"/>
      <c r="C108" s="283"/>
      <c r="D108" s="388"/>
      <c r="E108" s="388"/>
      <c r="F108" s="153"/>
      <c r="G108" s="154"/>
      <c r="H108" s="155"/>
      <c r="J108" s="155"/>
      <c r="K108" s="155"/>
      <c r="M108" s="312"/>
      <c r="N108" s="312"/>
      <c r="R108" s="157"/>
      <c r="S108" s="157"/>
      <c r="T108" s="157"/>
      <c r="U108" s="157"/>
      <c r="V108" s="157"/>
      <c r="W108" s="157"/>
      <c r="X108" s="157"/>
      <c r="Y108" s="157"/>
      <c r="Z108" s="157"/>
      <c r="AA108" s="157"/>
      <c r="AB108" s="157"/>
      <c r="AC108" s="157"/>
      <c r="AD108" s="157"/>
      <c r="AE108" s="157"/>
    </row>
    <row r="109" spans="1:31" x14ac:dyDescent="0.25">
      <c r="A109" s="62"/>
      <c r="B109" s="158"/>
      <c r="C109" s="283"/>
      <c r="D109" s="388"/>
      <c r="E109" s="388"/>
      <c r="F109" s="153"/>
      <c r="G109" s="154"/>
      <c r="H109" s="155"/>
      <c r="J109" s="155"/>
      <c r="K109" s="155"/>
      <c r="M109" s="312"/>
      <c r="N109" s="312"/>
      <c r="R109" s="157"/>
      <c r="S109" s="157"/>
      <c r="T109" s="157"/>
      <c r="U109" s="157"/>
      <c r="V109" s="157"/>
      <c r="W109" s="157"/>
      <c r="X109" s="157"/>
      <c r="Y109" s="157"/>
      <c r="Z109" s="157"/>
      <c r="AA109" s="157"/>
      <c r="AB109" s="157"/>
      <c r="AC109" s="157"/>
      <c r="AD109" s="157"/>
      <c r="AE109" s="157"/>
    </row>
    <row r="110" spans="1:31" x14ac:dyDescent="0.25">
      <c r="A110" s="62"/>
      <c r="D110" s="388"/>
      <c r="E110" s="388"/>
      <c r="F110" s="153"/>
      <c r="G110" s="154"/>
      <c r="H110" s="155"/>
      <c r="J110" s="155"/>
      <c r="K110" s="155"/>
      <c r="M110" s="312"/>
      <c r="N110" s="312"/>
      <c r="R110" s="157"/>
      <c r="S110" s="157"/>
      <c r="T110" s="157"/>
      <c r="U110" s="157"/>
      <c r="V110" s="157"/>
      <c r="W110" s="157"/>
      <c r="X110" s="157"/>
      <c r="Y110" s="157"/>
      <c r="Z110" s="157"/>
      <c r="AA110" s="157"/>
      <c r="AB110" s="157"/>
      <c r="AC110" s="157"/>
      <c r="AD110" s="157"/>
      <c r="AE110" s="157"/>
    </row>
    <row r="111" spans="1:31" x14ac:dyDescent="0.25">
      <c r="A111" s="62"/>
      <c r="D111" s="388"/>
      <c r="E111" s="388"/>
      <c r="F111" s="153"/>
      <c r="G111" s="154"/>
      <c r="H111" s="155"/>
      <c r="J111" s="155"/>
      <c r="K111" s="155"/>
      <c r="M111" s="312"/>
      <c r="N111" s="312"/>
      <c r="R111" s="157"/>
      <c r="S111" s="157"/>
      <c r="T111" s="157"/>
      <c r="U111" s="157"/>
      <c r="V111" s="157"/>
      <c r="W111" s="157"/>
      <c r="X111" s="157"/>
      <c r="Y111" s="157"/>
      <c r="Z111" s="157"/>
      <c r="AA111" s="157"/>
      <c r="AB111" s="157"/>
      <c r="AC111" s="157"/>
      <c r="AD111" s="157"/>
      <c r="AE111" s="157"/>
    </row>
    <row r="112" spans="1:31" x14ac:dyDescent="0.25">
      <c r="A112" s="62"/>
      <c r="D112" s="388"/>
      <c r="E112" s="388"/>
      <c r="F112" s="153"/>
      <c r="G112" s="154"/>
      <c r="H112" s="155"/>
      <c r="J112" s="155"/>
      <c r="K112" s="155"/>
      <c r="M112" s="312"/>
      <c r="N112" s="312"/>
      <c r="R112" s="157"/>
      <c r="S112" s="157"/>
      <c r="T112" s="157"/>
      <c r="U112" s="157"/>
      <c r="V112" s="157"/>
      <c r="W112" s="157"/>
      <c r="X112" s="157"/>
      <c r="Y112" s="157"/>
      <c r="Z112" s="157"/>
      <c r="AA112" s="157"/>
      <c r="AB112" s="157"/>
      <c r="AC112" s="157"/>
      <c r="AD112" s="157"/>
      <c r="AE112" s="157"/>
    </row>
    <row r="113" spans="1:31" x14ac:dyDescent="0.25">
      <c r="A113" s="62"/>
      <c r="D113" s="388"/>
      <c r="E113" s="388"/>
      <c r="F113" s="153"/>
      <c r="G113" s="154"/>
      <c r="H113" s="155"/>
      <c r="J113" s="155"/>
      <c r="K113" s="155"/>
      <c r="M113" s="312"/>
      <c r="N113" s="312"/>
      <c r="R113" s="157"/>
      <c r="S113" s="157"/>
      <c r="T113" s="157"/>
      <c r="U113" s="157"/>
      <c r="V113" s="157"/>
      <c r="W113" s="157"/>
      <c r="X113" s="157"/>
      <c r="Y113" s="157"/>
      <c r="Z113" s="157"/>
      <c r="AA113" s="157"/>
      <c r="AB113" s="157"/>
      <c r="AC113" s="157"/>
      <c r="AD113" s="157"/>
      <c r="AE113" s="157"/>
    </row>
    <row r="114" spans="1:31" x14ac:dyDescent="0.25">
      <c r="A114" s="62"/>
      <c r="D114" s="388"/>
      <c r="E114" s="388"/>
      <c r="F114" s="153"/>
      <c r="G114" s="154"/>
      <c r="H114" s="155"/>
      <c r="M114" s="312"/>
      <c r="N114" s="312"/>
      <c r="R114" s="157"/>
      <c r="S114" s="157"/>
      <c r="T114" s="157"/>
      <c r="U114" s="157"/>
      <c r="V114" s="157"/>
      <c r="W114" s="157"/>
      <c r="X114" s="157"/>
      <c r="Y114" s="157"/>
      <c r="Z114" s="157"/>
      <c r="AA114" s="157"/>
      <c r="AB114" s="157"/>
      <c r="AC114" s="157"/>
      <c r="AD114" s="157"/>
      <c r="AE114" s="157"/>
    </row>
    <row r="115" spans="1:31" x14ac:dyDescent="0.25">
      <c r="A115" s="62"/>
      <c r="D115" s="388"/>
      <c r="E115" s="388"/>
      <c r="F115" s="153"/>
      <c r="G115" s="154"/>
      <c r="H115" s="155"/>
      <c r="M115" s="312"/>
      <c r="N115" s="312"/>
      <c r="R115" s="157"/>
      <c r="S115" s="157"/>
      <c r="T115" s="157"/>
      <c r="U115" s="157"/>
      <c r="V115" s="157"/>
      <c r="W115" s="157"/>
      <c r="X115" s="157"/>
      <c r="Y115" s="157"/>
      <c r="Z115" s="157"/>
      <c r="AA115" s="157"/>
      <c r="AB115" s="157"/>
      <c r="AC115" s="157"/>
      <c r="AD115" s="157"/>
      <c r="AE115" s="157"/>
    </row>
    <row r="116" spans="1:31" x14ac:dyDescent="0.25">
      <c r="A116" s="62"/>
      <c r="D116" s="388"/>
      <c r="E116" s="388"/>
      <c r="F116" s="153"/>
      <c r="G116" s="154"/>
      <c r="H116" s="155"/>
      <c r="M116" s="312"/>
      <c r="N116" s="312"/>
      <c r="R116" s="157"/>
      <c r="S116" s="157"/>
      <c r="T116" s="157"/>
      <c r="U116" s="157"/>
      <c r="V116" s="157"/>
      <c r="W116" s="157"/>
      <c r="X116" s="157"/>
      <c r="Y116" s="157"/>
      <c r="Z116" s="157"/>
      <c r="AA116" s="157"/>
      <c r="AB116" s="157"/>
      <c r="AC116" s="157"/>
      <c r="AD116" s="157"/>
      <c r="AE116" s="157"/>
    </row>
    <row r="117" spans="1:31" x14ac:dyDescent="0.25">
      <c r="A117" s="62"/>
      <c r="D117" s="388"/>
      <c r="E117" s="388"/>
      <c r="F117" s="153"/>
      <c r="G117" s="154"/>
      <c r="H117" s="155"/>
      <c r="M117" s="312"/>
      <c r="N117" s="312"/>
      <c r="R117" s="157"/>
      <c r="S117" s="157"/>
      <c r="T117" s="157"/>
      <c r="U117" s="157"/>
      <c r="V117" s="157"/>
      <c r="W117" s="157"/>
      <c r="X117" s="157"/>
      <c r="Y117" s="157"/>
      <c r="Z117" s="157"/>
      <c r="AA117" s="157"/>
      <c r="AB117" s="157"/>
      <c r="AC117" s="157"/>
      <c r="AD117" s="157"/>
      <c r="AE117" s="157"/>
    </row>
    <row r="118" spans="1:31" x14ac:dyDescent="0.25">
      <c r="A118" s="62"/>
      <c r="C118" s="283"/>
      <c r="D118" s="388"/>
      <c r="E118" s="388"/>
      <c r="F118" s="153"/>
      <c r="G118" s="154"/>
      <c r="H118" s="155"/>
      <c r="M118" s="312"/>
      <c r="N118" s="312"/>
      <c r="R118" s="157"/>
      <c r="S118" s="157"/>
      <c r="T118" s="157"/>
      <c r="U118" s="157"/>
      <c r="V118" s="157"/>
      <c r="W118" s="157"/>
      <c r="X118" s="157"/>
      <c r="Y118" s="157"/>
      <c r="Z118" s="157"/>
      <c r="AA118" s="157"/>
      <c r="AB118" s="157"/>
      <c r="AC118" s="157"/>
      <c r="AD118" s="157"/>
      <c r="AE118" s="157"/>
    </row>
    <row r="119" spans="1:31" x14ac:dyDescent="0.25">
      <c r="A119" s="62"/>
      <c r="D119" s="388"/>
      <c r="E119" s="388"/>
      <c r="F119" s="153"/>
      <c r="G119" s="154"/>
      <c r="H119" s="155"/>
      <c r="M119" s="312"/>
      <c r="N119" s="312"/>
      <c r="R119" s="157"/>
      <c r="S119" s="157"/>
      <c r="T119" s="157"/>
      <c r="U119" s="157"/>
      <c r="V119" s="157"/>
      <c r="W119" s="157"/>
      <c r="X119" s="157"/>
      <c r="Y119" s="157"/>
      <c r="Z119" s="157"/>
      <c r="AA119" s="157"/>
      <c r="AB119" s="157"/>
      <c r="AC119" s="157"/>
      <c r="AD119" s="157"/>
      <c r="AE119" s="157"/>
    </row>
    <row r="120" spans="1:31" x14ac:dyDescent="0.25">
      <c r="A120" s="62"/>
      <c r="D120" s="388"/>
      <c r="E120" s="388"/>
      <c r="F120" s="153"/>
      <c r="G120" s="154"/>
      <c r="H120" s="155"/>
      <c r="M120" s="312"/>
      <c r="N120" s="312"/>
      <c r="R120" s="157"/>
      <c r="S120" s="157"/>
      <c r="T120" s="157"/>
      <c r="U120" s="157"/>
      <c r="V120" s="157"/>
      <c r="W120" s="157"/>
      <c r="X120" s="157"/>
      <c r="Y120" s="157"/>
      <c r="Z120" s="157"/>
      <c r="AA120" s="157"/>
      <c r="AB120" s="157"/>
      <c r="AC120" s="157"/>
      <c r="AD120" s="157"/>
      <c r="AE120" s="157"/>
    </row>
    <row r="121" spans="1:31" x14ac:dyDescent="0.25">
      <c r="A121" s="62"/>
      <c r="D121" s="388"/>
      <c r="E121" s="388"/>
      <c r="F121" s="153"/>
      <c r="G121" s="154"/>
      <c r="H121" s="155"/>
      <c r="M121" s="312"/>
      <c r="N121" s="312"/>
      <c r="R121" s="157"/>
      <c r="S121" s="157"/>
      <c r="T121" s="157"/>
      <c r="U121" s="157"/>
      <c r="V121" s="157"/>
      <c r="W121" s="157"/>
      <c r="X121" s="157"/>
      <c r="Y121" s="157"/>
      <c r="Z121" s="157"/>
      <c r="AA121" s="157"/>
      <c r="AB121" s="157"/>
      <c r="AC121" s="157"/>
      <c r="AD121" s="157"/>
      <c r="AE121" s="157"/>
    </row>
    <row r="122" spans="1:31" x14ac:dyDescent="0.25">
      <c r="A122" s="62"/>
      <c r="D122" s="388"/>
      <c r="E122" s="388"/>
      <c r="F122" s="153"/>
      <c r="G122" s="154"/>
      <c r="H122" s="155"/>
      <c r="M122" s="312"/>
      <c r="N122" s="312"/>
      <c r="R122" s="157"/>
      <c r="S122" s="157"/>
      <c r="T122" s="157"/>
      <c r="U122" s="157"/>
      <c r="V122" s="157"/>
      <c r="W122" s="157"/>
      <c r="X122" s="157"/>
      <c r="Y122" s="157"/>
      <c r="Z122" s="157"/>
      <c r="AA122" s="157"/>
      <c r="AB122" s="157"/>
      <c r="AC122" s="157"/>
      <c r="AD122" s="157"/>
      <c r="AE122" s="157"/>
    </row>
    <row r="123" spans="1:31" x14ac:dyDescent="0.25">
      <c r="A123" s="62"/>
      <c r="D123" s="388"/>
      <c r="E123" s="388"/>
      <c r="F123" s="153"/>
      <c r="G123" s="154"/>
      <c r="H123" s="155"/>
      <c r="M123" s="312"/>
      <c r="N123" s="312"/>
      <c r="R123" s="157"/>
      <c r="S123" s="157"/>
      <c r="T123" s="157"/>
      <c r="U123" s="157"/>
      <c r="V123" s="157"/>
      <c r="W123" s="157"/>
      <c r="X123" s="157"/>
      <c r="Y123" s="157"/>
      <c r="Z123" s="157"/>
      <c r="AA123" s="157"/>
      <c r="AB123" s="157"/>
      <c r="AC123" s="157"/>
      <c r="AD123" s="157"/>
      <c r="AE123" s="157"/>
    </row>
    <row r="124" spans="1:31" x14ac:dyDescent="0.25">
      <c r="A124" s="62"/>
      <c r="D124" s="389"/>
      <c r="E124" s="389"/>
      <c r="F124" s="153"/>
      <c r="G124" s="154"/>
      <c r="H124" s="155"/>
      <c r="M124" s="312"/>
      <c r="N124" s="312"/>
      <c r="R124" s="157"/>
      <c r="S124" s="157"/>
      <c r="T124" s="157"/>
      <c r="U124" s="157"/>
      <c r="V124" s="157"/>
      <c r="W124" s="157"/>
      <c r="X124" s="157"/>
      <c r="Y124" s="157"/>
      <c r="Z124" s="157"/>
      <c r="AA124" s="157"/>
      <c r="AB124" s="157"/>
      <c r="AC124" s="157"/>
      <c r="AD124" s="157"/>
      <c r="AE124" s="157"/>
    </row>
    <row r="125" spans="1:31" x14ac:dyDescent="0.25">
      <c r="A125" s="62"/>
      <c r="D125" s="389"/>
      <c r="E125" s="389"/>
      <c r="F125" s="153"/>
      <c r="G125" s="154"/>
      <c r="H125" s="155"/>
      <c r="M125" s="312"/>
      <c r="N125" s="312"/>
      <c r="R125" s="157"/>
      <c r="S125" s="157"/>
      <c r="T125" s="157"/>
      <c r="U125" s="157"/>
      <c r="V125" s="157"/>
      <c r="W125" s="157"/>
      <c r="X125" s="157"/>
      <c r="Y125" s="157"/>
      <c r="Z125" s="157"/>
      <c r="AA125" s="157"/>
      <c r="AB125" s="157"/>
      <c r="AC125" s="157"/>
      <c r="AD125" s="157"/>
      <c r="AE125" s="157"/>
    </row>
    <row r="126" spans="1:31" x14ac:dyDescent="0.25">
      <c r="A126" s="62"/>
      <c r="D126" s="389"/>
      <c r="E126" s="389"/>
      <c r="F126" s="153"/>
      <c r="G126" s="154"/>
      <c r="H126" s="155"/>
      <c r="M126" s="312"/>
      <c r="N126" s="312"/>
      <c r="R126" s="157"/>
      <c r="S126" s="157"/>
      <c r="T126" s="157"/>
      <c r="U126" s="157"/>
      <c r="V126" s="157"/>
      <c r="W126" s="157"/>
      <c r="X126" s="157"/>
      <c r="Y126" s="157"/>
      <c r="Z126" s="157"/>
      <c r="AA126" s="157"/>
      <c r="AB126" s="157"/>
      <c r="AC126" s="157"/>
      <c r="AD126" s="157"/>
      <c r="AE126" s="157"/>
    </row>
    <row r="127" spans="1:31" x14ac:dyDescent="0.25">
      <c r="A127" s="62"/>
      <c r="D127" s="389"/>
      <c r="E127" s="389"/>
      <c r="F127" s="153"/>
      <c r="G127" s="154"/>
      <c r="H127" s="155"/>
      <c r="M127" s="312"/>
      <c r="N127" s="312"/>
      <c r="R127" s="157"/>
      <c r="S127" s="157"/>
      <c r="T127" s="157"/>
      <c r="U127" s="157"/>
      <c r="V127" s="157"/>
      <c r="W127" s="157"/>
      <c r="X127" s="157"/>
      <c r="Y127" s="157"/>
      <c r="Z127" s="157"/>
      <c r="AA127" s="157"/>
      <c r="AB127" s="157"/>
      <c r="AC127" s="157"/>
      <c r="AD127" s="157"/>
      <c r="AE127" s="157"/>
    </row>
    <row r="128" spans="1:31" x14ac:dyDescent="0.25">
      <c r="A128" s="62"/>
      <c r="D128" s="389"/>
      <c r="E128" s="389"/>
      <c r="F128" s="153"/>
      <c r="G128" s="154"/>
      <c r="H128" s="155"/>
      <c r="M128" s="312"/>
      <c r="N128" s="312"/>
      <c r="R128" s="157"/>
      <c r="S128" s="157"/>
      <c r="T128" s="157"/>
      <c r="U128" s="157"/>
      <c r="V128" s="157"/>
      <c r="W128" s="157"/>
      <c r="X128" s="157"/>
      <c r="Y128" s="157"/>
      <c r="Z128" s="157"/>
      <c r="AA128" s="157"/>
      <c r="AB128" s="157"/>
      <c r="AC128" s="157"/>
      <c r="AD128" s="157"/>
      <c r="AE128" s="157"/>
    </row>
    <row r="129" spans="1:31" x14ac:dyDescent="0.25">
      <c r="A129" s="62"/>
      <c r="D129" s="389"/>
      <c r="E129" s="389"/>
      <c r="F129" s="153"/>
      <c r="G129" s="154"/>
      <c r="H129" s="155"/>
      <c r="R129" s="157"/>
      <c r="S129" s="157"/>
      <c r="T129" s="157"/>
      <c r="U129" s="157"/>
      <c r="V129" s="157"/>
      <c r="W129" s="157"/>
      <c r="X129" s="157"/>
      <c r="Y129" s="157"/>
      <c r="Z129" s="157"/>
      <c r="AA129" s="157"/>
      <c r="AB129" s="157"/>
      <c r="AC129" s="157"/>
      <c r="AD129" s="157"/>
      <c r="AE129" s="157"/>
    </row>
    <row r="130" spans="1:31" x14ac:dyDescent="0.25">
      <c r="A130" s="62"/>
      <c r="D130" s="389"/>
      <c r="E130" s="389"/>
      <c r="F130" s="153"/>
      <c r="G130" s="154"/>
      <c r="H130" s="155"/>
      <c r="R130" s="157"/>
      <c r="S130" s="157"/>
      <c r="T130" s="157"/>
      <c r="U130" s="157"/>
      <c r="V130" s="157"/>
      <c r="W130" s="157"/>
      <c r="X130" s="157"/>
      <c r="Y130" s="157"/>
      <c r="Z130" s="157"/>
      <c r="AA130" s="157"/>
      <c r="AB130" s="157"/>
      <c r="AC130" s="157"/>
      <c r="AD130" s="157"/>
      <c r="AE130" s="157"/>
    </row>
    <row r="131" spans="1:31" x14ac:dyDescent="0.25">
      <c r="A131" s="62"/>
      <c r="D131" s="389"/>
      <c r="E131" s="389"/>
      <c r="F131" s="153"/>
      <c r="G131" s="154"/>
      <c r="H131" s="155"/>
      <c r="N131" s="312"/>
      <c r="R131" s="157"/>
      <c r="S131" s="157"/>
      <c r="T131" s="157"/>
      <c r="U131" s="157"/>
      <c r="V131" s="157"/>
      <c r="W131" s="157"/>
      <c r="X131" s="157"/>
      <c r="Y131" s="157"/>
      <c r="Z131" s="157"/>
      <c r="AA131" s="157"/>
      <c r="AB131" s="157"/>
      <c r="AC131" s="157"/>
      <c r="AD131" s="157"/>
      <c r="AE131" s="157"/>
    </row>
    <row r="132" spans="1:31" x14ac:dyDescent="0.25">
      <c r="A132" s="62"/>
      <c r="D132" s="389"/>
      <c r="E132" s="389"/>
      <c r="F132" s="153"/>
      <c r="G132" s="154"/>
      <c r="H132" s="155"/>
      <c r="R132" s="157"/>
      <c r="S132" s="157"/>
      <c r="T132" s="157"/>
      <c r="U132" s="157"/>
      <c r="V132" s="157"/>
      <c r="W132" s="157"/>
      <c r="X132" s="157"/>
      <c r="Y132" s="157"/>
      <c r="Z132" s="157"/>
      <c r="AA132" s="157"/>
      <c r="AB132" s="157"/>
      <c r="AC132" s="157"/>
      <c r="AD132" s="157"/>
      <c r="AE132" s="157"/>
    </row>
    <row r="133" spans="1:31" x14ac:dyDescent="0.25">
      <c r="A133" s="62"/>
      <c r="D133" s="389"/>
      <c r="E133" s="389"/>
      <c r="F133" s="153"/>
      <c r="G133" s="154"/>
      <c r="H133" s="155"/>
      <c r="R133" s="157"/>
      <c r="S133" s="157"/>
      <c r="T133" s="157"/>
      <c r="U133" s="157"/>
      <c r="V133" s="157"/>
      <c r="W133" s="157"/>
      <c r="X133" s="157"/>
      <c r="Y133" s="157"/>
      <c r="Z133" s="157"/>
      <c r="AA133" s="157"/>
      <c r="AB133" s="157"/>
      <c r="AC133" s="157"/>
      <c r="AD133" s="157"/>
      <c r="AE133" s="157"/>
    </row>
    <row r="134" spans="1:31" x14ac:dyDescent="0.25">
      <c r="A134" s="62"/>
      <c r="D134" s="389"/>
      <c r="E134" s="389"/>
      <c r="F134" s="153"/>
      <c r="G134" s="154"/>
      <c r="H134" s="155"/>
      <c r="R134" s="157"/>
      <c r="S134" s="157"/>
      <c r="T134" s="157"/>
      <c r="U134" s="157"/>
      <c r="V134" s="157"/>
      <c r="W134" s="157"/>
      <c r="X134" s="157"/>
      <c r="Y134" s="157"/>
      <c r="Z134" s="157"/>
      <c r="AA134" s="157"/>
      <c r="AB134" s="157"/>
      <c r="AC134" s="157"/>
      <c r="AD134" s="157"/>
      <c r="AE134" s="157"/>
    </row>
    <row r="135" spans="1:31" x14ac:dyDescent="0.25">
      <c r="A135" s="62"/>
      <c r="D135" s="389"/>
      <c r="E135" s="389"/>
      <c r="F135" s="153"/>
      <c r="G135" s="154"/>
      <c r="H135" s="155"/>
      <c r="R135" s="157"/>
      <c r="S135" s="157"/>
      <c r="T135" s="157"/>
      <c r="U135" s="157"/>
      <c r="V135" s="157"/>
      <c r="W135" s="157"/>
      <c r="X135" s="157"/>
      <c r="Y135" s="157"/>
      <c r="Z135" s="157"/>
      <c r="AA135" s="157"/>
      <c r="AB135" s="157"/>
      <c r="AC135" s="157"/>
      <c r="AD135" s="157"/>
      <c r="AE135" s="157"/>
    </row>
    <row r="136" spans="1:31" x14ac:dyDescent="0.25">
      <c r="A136" s="62"/>
      <c r="D136" s="389"/>
      <c r="E136" s="389"/>
      <c r="F136" s="153"/>
      <c r="G136" s="154"/>
      <c r="H136" s="155"/>
      <c r="R136" s="157"/>
      <c r="S136" s="157"/>
      <c r="T136" s="157"/>
      <c r="U136" s="157"/>
      <c r="V136" s="157"/>
      <c r="W136" s="157"/>
      <c r="X136" s="157"/>
      <c r="Y136" s="157"/>
      <c r="Z136" s="157"/>
      <c r="AA136" s="157"/>
      <c r="AB136" s="157"/>
      <c r="AC136" s="157"/>
      <c r="AD136" s="157"/>
      <c r="AE136" s="157"/>
    </row>
    <row r="137" spans="1:31" x14ac:dyDescent="0.25">
      <c r="A137" s="62"/>
      <c r="D137" s="389"/>
      <c r="E137" s="389"/>
      <c r="F137" s="153"/>
      <c r="G137" s="154"/>
      <c r="H137" s="155"/>
      <c r="R137" s="157"/>
      <c r="S137" s="157"/>
      <c r="T137" s="157"/>
      <c r="U137" s="157"/>
      <c r="V137" s="157"/>
      <c r="W137" s="157"/>
      <c r="X137" s="157"/>
      <c r="Y137" s="157"/>
      <c r="Z137" s="157"/>
      <c r="AA137" s="157"/>
      <c r="AB137" s="157"/>
      <c r="AC137" s="157"/>
      <c r="AD137" s="157"/>
      <c r="AE137" s="157"/>
    </row>
    <row r="138" spans="1:31" x14ac:dyDescent="0.25">
      <c r="A138" s="62"/>
      <c r="D138" s="388"/>
      <c r="E138" s="388"/>
      <c r="F138" s="153"/>
      <c r="G138" s="154"/>
      <c r="H138" s="155"/>
      <c r="J138" s="155"/>
      <c r="K138" s="155"/>
      <c r="R138" s="157"/>
      <c r="S138" s="157"/>
      <c r="T138" s="157"/>
      <c r="U138" s="157"/>
      <c r="V138" s="157"/>
      <c r="W138" s="157"/>
      <c r="X138" s="157"/>
      <c r="Y138" s="157"/>
      <c r="Z138" s="157"/>
      <c r="AA138" s="157"/>
      <c r="AB138" s="157"/>
      <c r="AC138" s="157"/>
      <c r="AD138" s="157"/>
      <c r="AE138" s="157"/>
    </row>
    <row r="139" spans="1:31" x14ac:dyDescent="0.25">
      <c r="A139" s="62"/>
      <c r="D139" s="388"/>
      <c r="E139" s="388"/>
      <c r="F139" s="153"/>
      <c r="G139" s="154"/>
      <c r="H139" s="155"/>
      <c r="J139" s="155"/>
      <c r="K139" s="155"/>
      <c r="R139" s="157"/>
      <c r="S139" s="157"/>
      <c r="T139" s="157"/>
      <c r="U139" s="157"/>
      <c r="V139" s="157"/>
      <c r="W139" s="157"/>
      <c r="X139" s="157"/>
      <c r="Y139" s="157"/>
      <c r="Z139" s="157"/>
      <c r="AA139" s="157"/>
      <c r="AB139" s="157"/>
      <c r="AC139" s="157"/>
      <c r="AD139" s="157"/>
      <c r="AE139" s="157"/>
    </row>
    <row r="140" spans="1:31" x14ac:dyDescent="0.25">
      <c r="A140" s="62"/>
      <c r="D140" s="388"/>
      <c r="E140" s="388"/>
      <c r="F140" s="153"/>
      <c r="G140" s="154"/>
      <c r="H140" s="155"/>
      <c r="J140" s="155"/>
      <c r="K140" s="155"/>
      <c r="R140" s="157"/>
      <c r="S140" s="157"/>
      <c r="T140" s="157"/>
      <c r="U140" s="157"/>
      <c r="V140" s="157"/>
      <c r="W140" s="157"/>
      <c r="X140" s="157"/>
      <c r="Y140" s="157"/>
      <c r="Z140" s="157"/>
      <c r="AA140" s="157"/>
      <c r="AB140" s="157"/>
      <c r="AC140" s="157"/>
      <c r="AD140" s="157"/>
      <c r="AE140" s="157"/>
    </row>
    <row r="141" spans="1:31" x14ac:dyDescent="0.25">
      <c r="A141" s="62"/>
      <c r="D141" s="388"/>
      <c r="E141" s="388"/>
      <c r="F141" s="153"/>
      <c r="G141" s="154"/>
      <c r="H141" s="155"/>
      <c r="J141" s="155"/>
      <c r="K141" s="155"/>
      <c r="R141" s="157"/>
      <c r="S141" s="157"/>
      <c r="T141" s="157"/>
      <c r="U141" s="157"/>
      <c r="V141" s="157"/>
      <c r="W141" s="157"/>
      <c r="X141" s="157"/>
      <c r="Y141" s="157"/>
      <c r="Z141" s="157"/>
      <c r="AA141" s="157"/>
      <c r="AB141" s="157"/>
      <c r="AC141" s="157"/>
      <c r="AD141" s="157"/>
      <c r="AE141" s="157"/>
    </row>
    <row r="142" spans="1:31" x14ac:dyDescent="0.25">
      <c r="A142" s="62"/>
      <c r="D142" s="388"/>
      <c r="E142" s="388"/>
      <c r="F142" s="153"/>
      <c r="G142" s="154"/>
      <c r="H142" s="155"/>
      <c r="J142" s="155"/>
      <c r="K142" s="155"/>
      <c r="R142" s="157"/>
      <c r="S142" s="157"/>
      <c r="T142" s="157"/>
      <c r="U142" s="157"/>
      <c r="V142" s="157"/>
      <c r="W142" s="157"/>
      <c r="X142" s="157"/>
      <c r="Y142" s="157"/>
      <c r="Z142" s="157"/>
      <c r="AA142" s="157"/>
      <c r="AB142" s="157"/>
      <c r="AC142" s="157"/>
      <c r="AD142" s="157"/>
      <c r="AE142" s="157"/>
    </row>
    <row r="143" spans="1:31" x14ac:dyDescent="0.25">
      <c r="A143" s="62"/>
      <c r="D143" s="388"/>
      <c r="E143" s="388"/>
      <c r="F143" s="153"/>
      <c r="G143" s="154"/>
      <c r="H143" s="155"/>
      <c r="J143" s="155"/>
      <c r="K143" s="155"/>
      <c r="R143" s="157"/>
      <c r="S143" s="157"/>
      <c r="T143" s="157"/>
      <c r="U143" s="157"/>
      <c r="V143" s="157"/>
      <c r="W143" s="157"/>
      <c r="X143" s="157"/>
      <c r="Y143" s="157"/>
      <c r="Z143" s="157"/>
      <c r="AA143" s="157"/>
      <c r="AB143" s="157"/>
      <c r="AC143" s="157"/>
      <c r="AD143" s="157"/>
      <c r="AE143" s="157"/>
    </row>
    <row r="144" spans="1:31" x14ac:dyDescent="0.25">
      <c r="A144" s="62"/>
      <c r="D144" s="388"/>
      <c r="E144" s="388"/>
      <c r="F144" s="153"/>
      <c r="G144" s="154"/>
      <c r="H144" s="155"/>
      <c r="J144" s="155"/>
      <c r="K144" s="155"/>
      <c r="R144" s="157"/>
      <c r="S144" s="157"/>
      <c r="T144" s="157"/>
      <c r="U144" s="157"/>
      <c r="V144" s="157"/>
      <c r="W144" s="157"/>
      <c r="X144" s="157"/>
      <c r="Y144" s="157"/>
      <c r="Z144" s="157"/>
      <c r="AA144" s="157"/>
      <c r="AB144" s="157"/>
      <c r="AC144" s="157"/>
      <c r="AD144" s="157"/>
      <c r="AE144" s="157"/>
    </row>
    <row r="145" spans="1:31" x14ac:dyDescent="0.25">
      <c r="A145" s="62"/>
      <c r="D145" s="388"/>
      <c r="E145" s="388"/>
      <c r="F145" s="153"/>
      <c r="G145" s="154"/>
      <c r="H145" s="155"/>
      <c r="J145" s="155"/>
      <c r="K145" s="155"/>
      <c r="R145" s="157"/>
      <c r="S145" s="157"/>
      <c r="T145" s="157"/>
      <c r="U145" s="157"/>
      <c r="V145" s="157"/>
      <c r="W145" s="157"/>
      <c r="X145" s="157"/>
      <c r="Y145" s="157"/>
      <c r="Z145" s="157"/>
      <c r="AA145" s="157"/>
      <c r="AB145" s="157"/>
      <c r="AC145" s="157"/>
      <c r="AD145" s="157"/>
      <c r="AE145" s="157"/>
    </row>
    <row r="146" spans="1:31" x14ac:dyDescent="0.25">
      <c r="A146" s="62"/>
      <c r="D146" s="388"/>
      <c r="E146" s="388"/>
      <c r="F146" s="153"/>
      <c r="G146" s="154"/>
      <c r="H146" s="155"/>
      <c r="J146" s="155"/>
      <c r="K146" s="155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</row>
    <row r="147" spans="1:31" x14ac:dyDescent="0.25">
      <c r="A147" s="62"/>
      <c r="D147" s="388"/>
      <c r="E147" s="388"/>
      <c r="F147" s="153"/>
      <c r="G147" s="154"/>
      <c r="H147" s="155"/>
      <c r="J147" s="155"/>
      <c r="K147" s="155"/>
      <c r="R147" s="157"/>
      <c r="S147" s="157"/>
      <c r="T147" s="157"/>
      <c r="U147" s="157"/>
      <c r="V147" s="157"/>
      <c r="W147" s="157"/>
      <c r="X147" s="157"/>
      <c r="Y147" s="157"/>
      <c r="Z147" s="157"/>
      <c r="AA147" s="157"/>
      <c r="AB147" s="157"/>
      <c r="AC147" s="157"/>
      <c r="AD147" s="157"/>
      <c r="AE147" s="157"/>
    </row>
    <row r="148" spans="1:31" x14ac:dyDescent="0.25">
      <c r="A148" s="62"/>
      <c r="D148" s="388"/>
      <c r="E148" s="388"/>
      <c r="F148" s="153"/>
      <c r="G148" s="154"/>
      <c r="H148" s="155"/>
      <c r="R148" s="157"/>
      <c r="S148" s="157"/>
      <c r="T148" s="157"/>
      <c r="U148" s="157"/>
      <c r="V148" s="157"/>
      <c r="W148" s="157"/>
      <c r="X148" s="157"/>
      <c r="Y148" s="157"/>
      <c r="Z148" s="157"/>
      <c r="AA148" s="157"/>
      <c r="AB148" s="157"/>
      <c r="AC148" s="157"/>
      <c r="AD148" s="157"/>
      <c r="AE148" s="157"/>
    </row>
    <row r="149" spans="1:31" x14ac:dyDescent="0.25">
      <c r="A149" s="62"/>
      <c r="D149" s="388"/>
      <c r="E149" s="388"/>
      <c r="F149" s="153"/>
      <c r="G149" s="154"/>
      <c r="H149" s="155"/>
      <c r="R149" s="157"/>
      <c r="S149" s="157"/>
      <c r="T149" s="157"/>
      <c r="U149" s="157"/>
      <c r="V149" s="157"/>
      <c r="W149" s="157"/>
      <c r="X149" s="157"/>
      <c r="Y149" s="157"/>
      <c r="Z149" s="157"/>
      <c r="AA149" s="157"/>
      <c r="AB149" s="157"/>
      <c r="AC149" s="157"/>
      <c r="AD149" s="157"/>
      <c r="AE149" s="157"/>
    </row>
    <row r="150" spans="1:31" x14ac:dyDescent="0.25">
      <c r="A150" s="62"/>
      <c r="D150" s="388"/>
      <c r="E150" s="388"/>
      <c r="F150" s="153"/>
      <c r="G150" s="154"/>
      <c r="H150" s="155"/>
      <c r="R150" s="157"/>
      <c r="S150" s="157"/>
      <c r="T150" s="157"/>
      <c r="U150" s="157"/>
      <c r="V150" s="157"/>
      <c r="W150" s="157"/>
      <c r="X150" s="157"/>
      <c r="Y150" s="157"/>
      <c r="Z150" s="157"/>
      <c r="AA150" s="157"/>
      <c r="AB150" s="157"/>
      <c r="AC150" s="157"/>
      <c r="AD150" s="157"/>
      <c r="AE150" s="157"/>
    </row>
    <row r="151" spans="1:31" x14ac:dyDescent="0.25">
      <c r="A151" s="62"/>
      <c r="D151" s="388"/>
      <c r="E151" s="388"/>
      <c r="F151" s="153"/>
      <c r="G151" s="154"/>
      <c r="H151" s="155"/>
      <c r="R151" s="157"/>
      <c r="S151" s="157"/>
      <c r="T151" s="157"/>
      <c r="U151" s="157"/>
      <c r="V151" s="157"/>
      <c r="W151" s="157"/>
      <c r="X151" s="157"/>
      <c r="Y151" s="157"/>
      <c r="Z151" s="157"/>
      <c r="AA151" s="157"/>
      <c r="AB151" s="157"/>
      <c r="AC151" s="157"/>
      <c r="AD151" s="157"/>
      <c r="AE151" s="157"/>
    </row>
    <row r="152" spans="1:31" x14ac:dyDescent="0.25">
      <c r="A152" s="62"/>
      <c r="D152" s="388"/>
      <c r="E152" s="388"/>
      <c r="F152" s="153"/>
      <c r="G152" s="154"/>
      <c r="H152" s="155"/>
      <c r="R152" s="157"/>
      <c r="S152" s="157"/>
      <c r="T152" s="157"/>
      <c r="U152" s="157"/>
      <c r="V152" s="157"/>
      <c r="W152" s="157"/>
      <c r="X152" s="157"/>
      <c r="Y152" s="157"/>
      <c r="Z152" s="157"/>
      <c r="AA152" s="157"/>
      <c r="AB152" s="157"/>
      <c r="AC152" s="157"/>
      <c r="AD152" s="157"/>
      <c r="AE152" s="157"/>
    </row>
    <row r="153" spans="1:31" x14ac:dyDescent="0.25">
      <c r="A153" s="62"/>
      <c r="D153" s="388"/>
      <c r="E153" s="388"/>
      <c r="F153" s="153"/>
      <c r="G153" s="154"/>
      <c r="H153" s="155"/>
      <c r="R153" s="157"/>
      <c r="S153" s="157"/>
      <c r="T153" s="157"/>
      <c r="U153" s="157"/>
      <c r="V153" s="157"/>
      <c r="W153" s="157"/>
      <c r="X153" s="157"/>
      <c r="Y153" s="157"/>
      <c r="Z153" s="157"/>
      <c r="AA153" s="157"/>
      <c r="AB153" s="157"/>
      <c r="AC153" s="157"/>
      <c r="AD153" s="157"/>
      <c r="AE153" s="157"/>
    </row>
    <row r="154" spans="1:31" x14ac:dyDescent="0.25">
      <c r="A154" s="62"/>
      <c r="D154" s="388"/>
      <c r="E154" s="388"/>
      <c r="F154" s="153"/>
      <c r="G154" s="154"/>
      <c r="H154" s="155"/>
      <c r="R154" s="157"/>
      <c r="S154" s="157"/>
      <c r="T154" s="157"/>
      <c r="U154" s="157"/>
      <c r="V154" s="157"/>
      <c r="W154" s="157"/>
      <c r="X154" s="157"/>
      <c r="Y154" s="157"/>
      <c r="Z154" s="157"/>
      <c r="AA154" s="157"/>
      <c r="AB154" s="157"/>
      <c r="AC154" s="157"/>
      <c r="AD154" s="157"/>
      <c r="AE154" s="157"/>
    </row>
    <row r="155" spans="1:31" x14ac:dyDescent="0.25">
      <c r="A155" s="62"/>
      <c r="D155" s="388"/>
      <c r="E155" s="388"/>
      <c r="F155" s="153"/>
      <c r="G155" s="154"/>
      <c r="H155" s="155"/>
      <c r="R155" s="157"/>
      <c r="S155" s="157"/>
      <c r="T155" s="157"/>
      <c r="U155" s="157"/>
      <c r="V155" s="157"/>
      <c r="W155" s="157"/>
      <c r="X155" s="157"/>
      <c r="Y155" s="157"/>
      <c r="Z155" s="157"/>
      <c r="AA155" s="157"/>
      <c r="AB155" s="157"/>
      <c r="AC155" s="157"/>
      <c r="AD155" s="157"/>
      <c r="AE155" s="157"/>
    </row>
    <row r="156" spans="1:31" x14ac:dyDescent="0.25">
      <c r="A156" s="62"/>
      <c r="D156" s="388"/>
      <c r="E156" s="388"/>
      <c r="F156" s="153"/>
      <c r="G156" s="154"/>
      <c r="H156" s="155"/>
      <c r="R156" s="157"/>
      <c r="S156" s="157"/>
      <c r="T156" s="157"/>
      <c r="U156" s="157"/>
      <c r="V156" s="157"/>
      <c r="W156" s="157"/>
      <c r="X156" s="157"/>
      <c r="Y156" s="157"/>
      <c r="Z156" s="157"/>
      <c r="AA156" s="157"/>
      <c r="AB156" s="157"/>
      <c r="AC156" s="157"/>
      <c r="AD156" s="157"/>
      <c r="AE156" s="157"/>
    </row>
    <row r="157" spans="1:31" x14ac:dyDescent="0.25">
      <c r="A157" s="62"/>
      <c r="D157" s="388"/>
      <c r="E157" s="388"/>
      <c r="F157" s="153"/>
      <c r="G157" s="154"/>
      <c r="H157" s="155"/>
      <c r="R157" s="157"/>
      <c r="S157" s="157"/>
      <c r="T157" s="157"/>
      <c r="U157" s="157"/>
      <c r="V157" s="157"/>
      <c r="W157" s="157"/>
      <c r="X157" s="157"/>
      <c r="Y157" s="157"/>
      <c r="Z157" s="157"/>
      <c r="AA157" s="157"/>
      <c r="AB157" s="157"/>
      <c r="AC157" s="157"/>
      <c r="AD157" s="157"/>
      <c r="AE157" s="157"/>
    </row>
    <row r="158" spans="1:31" x14ac:dyDescent="0.25">
      <c r="A158" s="62"/>
      <c r="D158" s="389"/>
      <c r="E158" s="389"/>
      <c r="F158" s="153"/>
      <c r="G158" s="154"/>
      <c r="H158" s="155"/>
      <c r="R158" s="157"/>
      <c r="S158" s="157"/>
      <c r="T158" s="157"/>
      <c r="U158" s="157"/>
      <c r="V158" s="157"/>
      <c r="W158" s="157"/>
      <c r="X158" s="157"/>
      <c r="Y158" s="157"/>
      <c r="Z158" s="157"/>
      <c r="AA158" s="157"/>
      <c r="AB158" s="157"/>
      <c r="AC158" s="157"/>
      <c r="AD158" s="157"/>
      <c r="AE158" s="157"/>
    </row>
    <row r="159" spans="1:31" x14ac:dyDescent="0.25">
      <c r="A159" s="62"/>
      <c r="D159" s="389"/>
      <c r="E159" s="389"/>
      <c r="F159" s="153"/>
      <c r="G159" s="154"/>
      <c r="H159" s="155"/>
      <c r="R159" s="157"/>
      <c r="S159" s="157"/>
      <c r="T159" s="157"/>
      <c r="U159" s="157"/>
      <c r="V159" s="157"/>
      <c r="W159" s="157"/>
      <c r="X159" s="157"/>
      <c r="Y159" s="157"/>
      <c r="Z159" s="157"/>
      <c r="AA159" s="157"/>
      <c r="AB159" s="157"/>
      <c r="AC159" s="157"/>
      <c r="AD159" s="157"/>
      <c r="AE159" s="157"/>
    </row>
    <row r="160" spans="1:31" x14ac:dyDescent="0.25">
      <c r="A160" s="62"/>
      <c r="D160" s="389"/>
      <c r="E160" s="389"/>
      <c r="F160" s="153"/>
      <c r="G160" s="154"/>
      <c r="H160" s="155"/>
      <c r="R160" s="157"/>
      <c r="S160" s="157"/>
      <c r="T160" s="157"/>
      <c r="U160" s="157"/>
      <c r="V160" s="157"/>
      <c r="W160" s="157"/>
      <c r="X160" s="157"/>
      <c r="Y160" s="157"/>
      <c r="Z160" s="157"/>
      <c r="AA160" s="157"/>
      <c r="AB160" s="157"/>
      <c r="AC160" s="157"/>
      <c r="AD160" s="157"/>
      <c r="AE160" s="157"/>
    </row>
    <row r="161" spans="1:31" x14ac:dyDescent="0.25">
      <c r="A161" s="62"/>
      <c r="D161" s="389"/>
      <c r="E161" s="389"/>
      <c r="F161" s="153"/>
      <c r="G161" s="154"/>
      <c r="H161" s="155"/>
      <c r="R161" s="157"/>
      <c r="S161" s="157"/>
      <c r="T161" s="157"/>
      <c r="U161" s="157"/>
      <c r="V161" s="157"/>
      <c r="W161" s="157"/>
      <c r="X161" s="157"/>
      <c r="Y161" s="157"/>
      <c r="Z161" s="157"/>
      <c r="AA161" s="157"/>
      <c r="AB161" s="157"/>
      <c r="AC161" s="157"/>
      <c r="AD161" s="157"/>
      <c r="AE161" s="157"/>
    </row>
    <row r="162" spans="1:31" x14ac:dyDescent="0.25">
      <c r="A162" s="62"/>
      <c r="D162" s="389"/>
      <c r="E162" s="389"/>
      <c r="F162" s="153"/>
      <c r="G162" s="154"/>
      <c r="H162" s="155"/>
      <c r="R162" s="157"/>
      <c r="S162" s="157"/>
      <c r="T162" s="157"/>
      <c r="U162" s="157"/>
      <c r="V162" s="157"/>
      <c r="W162" s="157"/>
      <c r="X162" s="157"/>
      <c r="Y162" s="157"/>
      <c r="Z162" s="157"/>
      <c r="AA162" s="157"/>
      <c r="AB162" s="157"/>
      <c r="AC162" s="157"/>
      <c r="AD162" s="157"/>
      <c r="AE162" s="157"/>
    </row>
    <row r="163" spans="1:31" x14ac:dyDescent="0.25">
      <c r="A163" s="62"/>
      <c r="D163" s="389"/>
      <c r="E163" s="389"/>
      <c r="F163" s="153"/>
      <c r="G163" s="154"/>
      <c r="H163" s="155"/>
      <c r="R163" s="157"/>
      <c r="S163" s="157"/>
      <c r="T163" s="157"/>
      <c r="U163" s="157"/>
      <c r="V163" s="157"/>
      <c r="W163" s="157"/>
      <c r="X163" s="157"/>
      <c r="Y163" s="157"/>
      <c r="Z163" s="157"/>
      <c r="AA163" s="157"/>
      <c r="AB163" s="157"/>
      <c r="AC163" s="157"/>
      <c r="AD163" s="157"/>
      <c r="AE163" s="157"/>
    </row>
    <row r="164" spans="1:31" x14ac:dyDescent="0.25">
      <c r="A164" s="62"/>
      <c r="D164" s="389"/>
      <c r="E164" s="389"/>
      <c r="F164" s="153"/>
      <c r="G164" s="154"/>
      <c r="H164" s="155"/>
      <c r="R164" s="157"/>
      <c r="S164" s="157"/>
      <c r="T164" s="157"/>
      <c r="U164" s="157"/>
      <c r="V164" s="157"/>
      <c r="W164" s="157"/>
      <c r="X164" s="157"/>
      <c r="Y164" s="157"/>
      <c r="Z164" s="157"/>
      <c r="AA164" s="157"/>
      <c r="AB164" s="157"/>
      <c r="AC164" s="157"/>
      <c r="AD164" s="157"/>
      <c r="AE164" s="157"/>
    </row>
    <row r="165" spans="1:31" x14ac:dyDescent="0.25">
      <c r="A165" s="62"/>
      <c r="D165" s="389"/>
      <c r="E165" s="389"/>
      <c r="F165" s="153"/>
      <c r="G165" s="154"/>
      <c r="H165" s="155"/>
      <c r="R165" s="157"/>
      <c r="S165" s="157"/>
      <c r="T165" s="157"/>
      <c r="U165" s="157"/>
      <c r="V165" s="157"/>
      <c r="W165" s="157"/>
      <c r="X165" s="157"/>
      <c r="Y165" s="157"/>
      <c r="Z165" s="157"/>
      <c r="AA165" s="157"/>
      <c r="AB165" s="157"/>
      <c r="AC165" s="157"/>
      <c r="AD165" s="157"/>
      <c r="AE165" s="157"/>
    </row>
    <row r="166" spans="1:31" x14ac:dyDescent="0.25">
      <c r="A166" s="62"/>
      <c r="D166" s="389"/>
      <c r="E166" s="389"/>
      <c r="F166" s="153"/>
      <c r="G166" s="154"/>
      <c r="H166" s="155"/>
      <c r="R166" s="157"/>
      <c r="S166" s="157"/>
      <c r="T166" s="157"/>
      <c r="U166" s="157"/>
      <c r="V166" s="157"/>
      <c r="W166" s="157"/>
      <c r="X166" s="157"/>
      <c r="Y166" s="157"/>
      <c r="Z166" s="157"/>
      <c r="AA166" s="157"/>
      <c r="AB166" s="157"/>
      <c r="AC166" s="157"/>
      <c r="AD166" s="157"/>
      <c r="AE166" s="157"/>
    </row>
    <row r="167" spans="1:31" x14ac:dyDescent="0.25">
      <c r="A167" s="62"/>
      <c r="D167" s="389"/>
      <c r="E167" s="389"/>
      <c r="F167" s="153"/>
      <c r="G167" s="154"/>
      <c r="H167" s="155"/>
      <c r="R167" s="157"/>
      <c r="S167" s="157"/>
      <c r="T167" s="157"/>
      <c r="U167" s="157"/>
      <c r="V167" s="157"/>
      <c r="W167" s="157"/>
      <c r="X167" s="157"/>
      <c r="Y167" s="157"/>
      <c r="Z167" s="157"/>
      <c r="AA167" s="157"/>
      <c r="AB167" s="157"/>
      <c r="AC167" s="157"/>
      <c r="AD167" s="157"/>
      <c r="AE167" s="157"/>
    </row>
    <row r="168" spans="1:31" x14ac:dyDescent="0.25">
      <c r="A168" s="62"/>
      <c r="D168" s="389"/>
      <c r="E168" s="389"/>
      <c r="F168" s="153"/>
      <c r="G168" s="154"/>
      <c r="H168" s="155"/>
      <c r="R168" s="157"/>
      <c r="S168" s="157"/>
      <c r="T168" s="157"/>
      <c r="U168" s="157"/>
      <c r="V168" s="157"/>
      <c r="W168" s="157"/>
      <c r="X168" s="157"/>
      <c r="Y168" s="157"/>
      <c r="Z168" s="157"/>
      <c r="AA168" s="157"/>
      <c r="AB168" s="157"/>
      <c r="AC168" s="157"/>
      <c r="AD168" s="157"/>
      <c r="AE168" s="157"/>
    </row>
    <row r="169" spans="1:31" x14ac:dyDescent="0.25">
      <c r="A169" s="62"/>
      <c r="D169" s="389"/>
      <c r="E169" s="389"/>
      <c r="F169" s="153"/>
      <c r="G169" s="154"/>
      <c r="H169" s="155"/>
      <c r="R169" s="157"/>
      <c r="S169" s="157"/>
      <c r="T169" s="157"/>
      <c r="U169" s="157"/>
      <c r="V169" s="157"/>
      <c r="W169" s="157"/>
      <c r="X169" s="157"/>
      <c r="Y169" s="157"/>
      <c r="Z169" s="157"/>
      <c r="AA169" s="157"/>
      <c r="AB169" s="157"/>
      <c r="AC169" s="157"/>
      <c r="AD169" s="157"/>
      <c r="AE169" s="157"/>
    </row>
    <row r="170" spans="1:31" x14ac:dyDescent="0.25">
      <c r="A170" s="62"/>
      <c r="D170" s="389"/>
      <c r="E170" s="389"/>
      <c r="F170" s="153"/>
      <c r="G170" s="154"/>
      <c r="H170" s="155"/>
      <c r="R170" s="157"/>
      <c r="S170" s="157"/>
      <c r="T170" s="157"/>
      <c r="U170" s="157"/>
      <c r="V170" s="157"/>
      <c r="W170" s="157"/>
      <c r="X170" s="157"/>
      <c r="Y170" s="157"/>
      <c r="Z170" s="157"/>
      <c r="AA170" s="157"/>
      <c r="AB170" s="157"/>
      <c r="AC170" s="157"/>
      <c r="AD170" s="157"/>
      <c r="AE170" s="157"/>
    </row>
    <row r="171" spans="1:31" x14ac:dyDescent="0.25">
      <c r="A171" s="62"/>
      <c r="R171" s="157"/>
      <c r="S171" s="157"/>
      <c r="T171" s="157"/>
      <c r="U171" s="157"/>
      <c r="V171" s="157"/>
      <c r="W171" s="157"/>
      <c r="X171" s="157"/>
      <c r="Y171" s="157"/>
      <c r="Z171" s="157"/>
      <c r="AA171" s="157"/>
      <c r="AB171" s="157"/>
      <c r="AC171" s="157"/>
      <c r="AD171" s="157"/>
      <c r="AE171" s="157"/>
    </row>
    <row r="172" spans="1:31" x14ac:dyDescent="0.25">
      <c r="A172" s="62"/>
      <c r="R172" s="157"/>
      <c r="S172" s="157"/>
      <c r="T172" s="157"/>
      <c r="U172" s="157"/>
      <c r="V172" s="157"/>
      <c r="W172" s="157"/>
      <c r="X172" s="157"/>
      <c r="Y172" s="157"/>
      <c r="Z172" s="157"/>
      <c r="AA172" s="157"/>
      <c r="AB172" s="157"/>
      <c r="AC172" s="157"/>
      <c r="AD172" s="157"/>
      <c r="AE172" s="157"/>
    </row>
    <row r="173" spans="1:31" x14ac:dyDescent="0.25">
      <c r="R173" s="157"/>
      <c r="S173" s="157"/>
      <c r="T173" s="157"/>
      <c r="U173" s="157"/>
      <c r="V173" s="157"/>
      <c r="W173" s="157"/>
      <c r="X173" s="157"/>
      <c r="Y173" s="157"/>
      <c r="Z173" s="157"/>
      <c r="AA173" s="157"/>
      <c r="AB173" s="157"/>
      <c r="AC173" s="157"/>
      <c r="AD173" s="157"/>
      <c r="AE173" s="157"/>
    </row>
    <row r="174" spans="1:31" x14ac:dyDescent="0.25">
      <c r="R174" s="157"/>
      <c r="S174" s="157"/>
      <c r="T174" s="157"/>
      <c r="U174" s="157"/>
      <c r="V174" s="157"/>
      <c r="W174" s="157"/>
      <c r="X174" s="157"/>
      <c r="Y174" s="157"/>
      <c r="Z174" s="157"/>
      <c r="AA174" s="157"/>
      <c r="AB174" s="157"/>
      <c r="AC174" s="157"/>
      <c r="AD174" s="157"/>
      <c r="AE174" s="157"/>
    </row>
    <row r="175" spans="1:31" x14ac:dyDescent="0.25">
      <c r="R175" s="157"/>
      <c r="S175" s="157"/>
      <c r="T175" s="157"/>
      <c r="U175" s="157"/>
      <c r="V175" s="157"/>
      <c r="W175" s="157"/>
      <c r="X175" s="157"/>
      <c r="Y175" s="157"/>
      <c r="Z175" s="157"/>
      <c r="AA175" s="157"/>
      <c r="AB175" s="157"/>
      <c r="AC175" s="157"/>
      <c r="AD175" s="157"/>
      <c r="AE175" s="157"/>
    </row>
    <row r="176" spans="1:31" x14ac:dyDescent="0.25">
      <c r="R176" s="157"/>
      <c r="S176" s="157"/>
      <c r="T176" s="157"/>
      <c r="U176" s="157"/>
      <c r="V176" s="157"/>
      <c r="W176" s="157"/>
      <c r="X176" s="157"/>
      <c r="Y176" s="157"/>
      <c r="Z176" s="157"/>
      <c r="AA176" s="157"/>
      <c r="AB176" s="157"/>
      <c r="AC176" s="157"/>
      <c r="AD176" s="157"/>
      <c r="AE176" s="157"/>
    </row>
    <row r="177" spans="18:31" x14ac:dyDescent="0.25">
      <c r="R177" s="157"/>
      <c r="S177" s="157"/>
      <c r="T177" s="157"/>
      <c r="U177" s="157"/>
      <c r="V177" s="157"/>
      <c r="W177" s="157"/>
      <c r="X177" s="157"/>
      <c r="Y177" s="157"/>
      <c r="Z177" s="157"/>
      <c r="AA177" s="157"/>
      <c r="AB177" s="157"/>
      <c r="AC177" s="157"/>
      <c r="AD177" s="157"/>
      <c r="AE177" s="157"/>
    </row>
    <row r="178" spans="18:31" x14ac:dyDescent="0.25">
      <c r="R178" s="157"/>
      <c r="S178" s="157"/>
      <c r="T178" s="157"/>
      <c r="U178" s="157"/>
      <c r="V178" s="157"/>
      <c r="W178" s="157"/>
      <c r="X178" s="157"/>
      <c r="Y178" s="157"/>
      <c r="Z178" s="157"/>
      <c r="AA178" s="157"/>
      <c r="AB178" s="157"/>
      <c r="AC178" s="157"/>
      <c r="AD178" s="157"/>
      <c r="AE178" s="157"/>
    </row>
    <row r="179" spans="18:31" x14ac:dyDescent="0.25">
      <c r="R179" s="157"/>
      <c r="S179" s="157"/>
      <c r="T179" s="157"/>
      <c r="U179" s="157"/>
      <c r="V179" s="157"/>
      <c r="W179" s="157"/>
      <c r="X179" s="157"/>
      <c r="Y179" s="157"/>
      <c r="Z179" s="157"/>
      <c r="AA179" s="157"/>
      <c r="AB179" s="157"/>
      <c r="AC179" s="157"/>
      <c r="AD179" s="157"/>
      <c r="AE179" s="157"/>
    </row>
    <row r="180" spans="18:31" x14ac:dyDescent="0.25">
      <c r="R180" s="157"/>
      <c r="S180" s="157"/>
      <c r="T180" s="157"/>
      <c r="U180" s="157"/>
      <c r="V180" s="157"/>
      <c r="W180" s="157"/>
      <c r="X180" s="157"/>
      <c r="Y180" s="157"/>
      <c r="Z180" s="157"/>
      <c r="AA180" s="157"/>
      <c r="AB180" s="157"/>
      <c r="AC180" s="157"/>
      <c r="AD180" s="157"/>
      <c r="AE180" s="157"/>
    </row>
    <row r="181" spans="18:31" x14ac:dyDescent="0.25">
      <c r="R181" s="157"/>
      <c r="S181" s="157"/>
      <c r="T181" s="157"/>
      <c r="U181" s="157"/>
      <c r="V181" s="157"/>
      <c r="W181" s="157"/>
      <c r="X181" s="157"/>
      <c r="Y181" s="157"/>
      <c r="Z181" s="157"/>
      <c r="AA181" s="157"/>
      <c r="AB181" s="157"/>
      <c r="AC181" s="157"/>
      <c r="AD181" s="157"/>
      <c r="AE181" s="157"/>
    </row>
    <row r="182" spans="18:31" x14ac:dyDescent="0.25">
      <c r="R182" s="157"/>
      <c r="S182" s="157"/>
      <c r="T182" s="157"/>
      <c r="U182" s="157"/>
      <c r="V182" s="157"/>
      <c r="W182" s="157"/>
      <c r="X182" s="157"/>
      <c r="Y182" s="157"/>
      <c r="Z182" s="157"/>
      <c r="AA182" s="157"/>
      <c r="AB182" s="157"/>
      <c r="AC182" s="157"/>
      <c r="AD182" s="157"/>
      <c r="AE182" s="157"/>
    </row>
    <row r="183" spans="18:31" x14ac:dyDescent="0.25">
      <c r="R183" s="157"/>
      <c r="S183" s="157"/>
      <c r="T183" s="157"/>
      <c r="U183" s="157"/>
      <c r="V183" s="157"/>
      <c r="W183" s="157"/>
      <c r="X183" s="157"/>
      <c r="Y183" s="157"/>
      <c r="Z183" s="157"/>
      <c r="AA183" s="157"/>
      <c r="AB183" s="157"/>
      <c r="AC183" s="157"/>
      <c r="AD183" s="157"/>
      <c r="AE183" s="157"/>
    </row>
    <row r="184" spans="18:31" x14ac:dyDescent="0.25">
      <c r="R184" s="157"/>
      <c r="S184" s="157"/>
      <c r="T184" s="157"/>
      <c r="U184" s="157"/>
      <c r="V184" s="157"/>
      <c r="W184" s="157"/>
      <c r="X184" s="157"/>
      <c r="Y184" s="157"/>
      <c r="Z184" s="157"/>
      <c r="AA184" s="157"/>
      <c r="AB184" s="157"/>
      <c r="AC184" s="157"/>
      <c r="AD184" s="157"/>
      <c r="AE184" s="157"/>
    </row>
    <row r="185" spans="18:31" x14ac:dyDescent="0.25">
      <c r="R185" s="157"/>
      <c r="S185" s="157"/>
      <c r="T185" s="157"/>
      <c r="U185" s="157"/>
      <c r="V185" s="157"/>
      <c r="W185" s="157"/>
      <c r="X185" s="157"/>
      <c r="Y185" s="157"/>
      <c r="Z185" s="157"/>
      <c r="AA185" s="157"/>
      <c r="AB185" s="157"/>
      <c r="AC185" s="157"/>
      <c r="AD185" s="157"/>
      <c r="AE185" s="157"/>
    </row>
    <row r="186" spans="18:31" x14ac:dyDescent="0.25">
      <c r="R186" s="157"/>
      <c r="S186" s="157"/>
      <c r="T186" s="157"/>
      <c r="U186" s="157"/>
      <c r="V186" s="157"/>
      <c r="W186" s="157"/>
      <c r="X186" s="157"/>
      <c r="Y186" s="157"/>
      <c r="Z186" s="157"/>
      <c r="AA186" s="157"/>
      <c r="AB186" s="157"/>
      <c r="AC186" s="157"/>
      <c r="AD186" s="157"/>
      <c r="AE186" s="157"/>
    </row>
    <row r="187" spans="18:31" x14ac:dyDescent="0.25">
      <c r="R187" s="157"/>
      <c r="S187" s="157"/>
      <c r="T187" s="157"/>
      <c r="U187" s="157"/>
      <c r="V187" s="157"/>
      <c r="W187" s="157"/>
      <c r="X187" s="157"/>
      <c r="Y187" s="157"/>
      <c r="Z187" s="157"/>
      <c r="AA187" s="157"/>
      <c r="AB187" s="157"/>
      <c r="AC187" s="157"/>
      <c r="AD187" s="157"/>
      <c r="AE187" s="157"/>
    </row>
    <row r="188" spans="18:31" x14ac:dyDescent="0.25">
      <c r="R188" s="157"/>
      <c r="S188" s="157"/>
      <c r="T188" s="157"/>
      <c r="U188" s="157"/>
      <c r="V188" s="157"/>
      <c r="W188" s="157"/>
      <c r="X188" s="157"/>
      <c r="Y188" s="157"/>
      <c r="Z188" s="157"/>
      <c r="AA188" s="157"/>
      <c r="AB188" s="157"/>
      <c r="AC188" s="157"/>
      <c r="AD188" s="157"/>
      <c r="AE188" s="157"/>
    </row>
    <row r="189" spans="18:31" x14ac:dyDescent="0.25">
      <c r="R189" s="157"/>
      <c r="S189" s="157"/>
      <c r="T189" s="157"/>
      <c r="U189" s="157"/>
      <c r="V189" s="157"/>
      <c r="W189" s="157"/>
      <c r="X189" s="157"/>
      <c r="Y189" s="157"/>
      <c r="Z189" s="157"/>
      <c r="AA189" s="157"/>
      <c r="AB189" s="157"/>
      <c r="AC189" s="157"/>
      <c r="AD189" s="157"/>
      <c r="AE189" s="157"/>
    </row>
    <row r="190" spans="18:31" x14ac:dyDescent="0.25">
      <c r="R190" s="157"/>
      <c r="S190" s="157"/>
      <c r="T190" s="157"/>
      <c r="U190" s="157"/>
      <c r="V190" s="157"/>
      <c r="W190" s="157"/>
      <c r="X190" s="157"/>
      <c r="Y190" s="157"/>
      <c r="Z190" s="157"/>
      <c r="AA190" s="157"/>
      <c r="AB190" s="157"/>
      <c r="AC190" s="157"/>
      <c r="AD190" s="157"/>
      <c r="AE190" s="157"/>
    </row>
    <row r="191" spans="18:31" x14ac:dyDescent="0.25">
      <c r="R191" s="157"/>
      <c r="S191" s="157"/>
      <c r="T191" s="157"/>
      <c r="U191" s="157"/>
      <c r="V191" s="157"/>
      <c r="W191" s="157"/>
      <c r="X191" s="157"/>
      <c r="Y191" s="157"/>
      <c r="Z191" s="157"/>
      <c r="AA191" s="157"/>
      <c r="AB191" s="157"/>
      <c r="AC191" s="157"/>
      <c r="AD191" s="157"/>
      <c r="AE191" s="157"/>
    </row>
    <row r="192" spans="18:31" x14ac:dyDescent="0.25">
      <c r="R192" s="157"/>
      <c r="S192" s="157"/>
      <c r="T192" s="157"/>
      <c r="U192" s="157"/>
      <c r="V192" s="157"/>
      <c r="W192" s="157"/>
      <c r="X192" s="157"/>
      <c r="Y192" s="157"/>
      <c r="Z192" s="157"/>
      <c r="AA192" s="157"/>
      <c r="AB192" s="157"/>
      <c r="AC192" s="157"/>
      <c r="AD192" s="157"/>
      <c r="AE192" s="157"/>
    </row>
    <row r="193" spans="18:31" x14ac:dyDescent="0.25">
      <c r="R193" s="157"/>
      <c r="S193" s="157"/>
      <c r="T193" s="157"/>
      <c r="U193" s="157"/>
      <c r="V193" s="157"/>
      <c r="W193" s="157"/>
      <c r="X193" s="157"/>
      <c r="Y193" s="157"/>
      <c r="Z193" s="157"/>
      <c r="AA193" s="157"/>
      <c r="AB193" s="157"/>
      <c r="AC193" s="157"/>
      <c r="AD193" s="157"/>
      <c r="AE193" s="157"/>
    </row>
    <row r="194" spans="18:31" x14ac:dyDescent="0.25">
      <c r="R194" s="157"/>
      <c r="S194" s="157"/>
      <c r="T194" s="157"/>
      <c r="U194" s="157"/>
      <c r="V194" s="157"/>
      <c r="W194" s="157"/>
      <c r="X194" s="157"/>
      <c r="Y194" s="157"/>
      <c r="Z194" s="157"/>
      <c r="AA194" s="157"/>
      <c r="AB194" s="157"/>
      <c r="AC194" s="157"/>
      <c r="AD194" s="157"/>
      <c r="AE194" s="157"/>
    </row>
    <row r="195" spans="18:31" x14ac:dyDescent="0.25">
      <c r="R195" s="157"/>
      <c r="S195" s="157"/>
      <c r="T195" s="157"/>
      <c r="U195" s="157"/>
      <c r="V195" s="157"/>
      <c r="W195" s="157"/>
      <c r="X195" s="157"/>
      <c r="Y195" s="157"/>
      <c r="Z195" s="157"/>
      <c r="AA195" s="157"/>
      <c r="AB195" s="157"/>
      <c r="AC195" s="157"/>
      <c r="AD195" s="157"/>
      <c r="AE195" s="157"/>
    </row>
    <row r="196" spans="18:31" x14ac:dyDescent="0.25">
      <c r="R196" s="157"/>
      <c r="S196" s="157"/>
      <c r="T196" s="157"/>
      <c r="U196" s="157"/>
      <c r="V196" s="157"/>
      <c r="W196" s="157"/>
      <c r="X196" s="157"/>
      <c r="Y196" s="157"/>
      <c r="Z196" s="157"/>
      <c r="AA196" s="157"/>
      <c r="AB196" s="157"/>
      <c r="AC196" s="157"/>
      <c r="AD196" s="157"/>
      <c r="AE196" s="157"/>
    </row>
    <row r="197" spans="18:31" x14ac:dyDescent="0.25">
      <c r="R197" s="157"/>
      <c r="S197" s="157"/>
      <c r="T197" s="157"/>
      <c r="U197" s="157"/>
      <c r="V197" s="157"/>
      <c r="W197" s="157"/>
      <c r="X197" s="157"/>
      <c r="Y197" s="157"/>
      <c r="Z197" s="157"/>
      <c r="AA197" s="157"/>
      <c r="AB197" s="157"/>
      <c r="AC197" s="157"/>
      <c r="AD197" s="157"/>
      <c r="AE197" s="157"/>
    </row>
    <row r="198" spans="18:31" x14ac:dyDescent="0.25">
      <c r="R198" s="157"/>
      <c r="S198" s="157"/>
      <c r="T198" s="157"/>
      <c r="U198" s="157"/>
      <c r="V198" s="157"/>
      <c r="W198" s="157"/>
      <c r="X198" s="157"/>
      <c r="Y198" s="157"/>
      <c r="Z198" s="157"/>
      <c r="AA198" s="157"/>
      <c r="AB198" s="157"/>
      <c r="AC198" s="157"/>
      <c r="AD198" s="157"/>
      <c r="AE198" s="157"/>
    </row>
    <row r="199" spans="18:31" x14ac:dyDescent="0.25">
      <c r="R199" s="157"/>
      <c r="S199" s="157"/>
      <c r="T199" s="157"/>
      <c r="U199" s="157"/>
      <c r="V199" s="157"/>
      <c r="W199" s="157"/>
      <c r="X199" s="157"/>
      <c r="Y199" s="157"/>
      <c r="Z199" s="157"/>
      <c r="AA199" s="157"/>
      <c r="AB199" s="157"/>
      <c r="AC199" s="157"/>
      <c r="AD199" s="157"/>
      <c r="AE199" s="157"/>
    </row>
    <row r="200" spans="18:31" x14ac:dyDescent="0.25">
      <c r="R200" s="157"/>
      <c r="S200" s="157"/>
      <c r="T200" s="157"/>
      <c r="U200" s="157"/>
      <c r="V200" s="157"/>
      <c r="W200" s="157"/>
      <c r="X200" s="157"/>
      <c r="Y200" s="157"/>
      <c r="Z200" s="157"/>
      <c r="AA200" s="157"/>
      <c r="AB200" s="157"/>
      <c r="AC200" s="157"/>
      <c r="AD200" s="157"/>
      <c r="AE200" s="157"/>
    </row>
    <row r="201" spans="18:31" x14ac:dyDescent="0.25">
      <c r="R201" s="157"/>
      <c r="S201" s="157"/>
      <c r="T201" s="157"/>
      <c r="U201" s="157"/>
      <c r="V201" s="157"/>
      <c r="W201" s="157"/>
      <c r="X201" s="157"/>
      <c r="Y201" s="157"/>
      <c r="Z201" s="157"/>
      <c r="AA201" s="157"/>
      <c r="AB201" s="157"/>
      <c r="AC201" s="157"/>
      <c r="AD201" s="157"/>
      <c r="AE201" s="157"/>
    </row>
    <row r="202" spans="18:31" x14ac:dyDescent="0.25">
      <c r="R202" s="157"/>
      <c r="S202" s="157"/>
      <c r="T202" s="157"/>
      <c r="U202" s="157"/>
      <c r="V202" s="157"/>
      <c r="W202" s="157"/>
      <c r="X202" s="157"/>
      <c r="Y202" s="157"/>
      <c r="Z202" s="157"/>
      <c r="AA202" s="157"/>
      <c r="AB202" s="157"/>
      <c r="AC202" s="157"/>
      <c r="AD202" s="157"/>
      <c r="AE202" s="157"/>
    </row>
    <row r="203" spans="18:31" x14ac:dyDescent="0.25">
      <c r="R203" s="157"/>
      <c r="S203" s="157"/>
      <c r="T203" s="157"/>
      <c r="U203" s="157"/>
      <c r="V203" s="157"/>
      <c r="W203" s="157"/>
      <c r="X203" s="157"/>
      <c r="Y203" s="157"/>
      <c r="Z203" s="157"/>
      <c r="AA203" s="157"/>
      <c r="AB203" s="157"/>
      <c r="AC203" s="157"/>
      <c r="AD203" s="157"/>
      <c r="AE203" s="157"/>
    </row>
    <row r="204" spans="18:31" x14ac:dyDescent="0.25">
      <c r="R204" s="157"/>
      <c r="S204" s="157"/>
      <c r="T204" s="157"/>
      <c r="U204" s="157"/>
      <c r="V204" s="157"/>
      <c r="W204" s="157"/>
      <c r="X204" s="157"/>
      <c r="Y204" s="157"/>
      <c r="Z204" s="157"/>
      <c r="AA204" s="157"/>
      <c r="AB204" s="157"/>
      <c r="AC204" s="157"/>
      <c r="AD204" s="157"/>
      <c r="AE204" s="157"/>
    </row>
    <row r="205" spans="18:31" x14ac:dyDescent="0.25">
      <c r="R205" s="157"/>
      <c r="S205" s="157"/>
      <c r="T205" s="157"/>
      <c r="U205" s="157"/>
      <c r="V205" s="157"/>
      <c r="W205" s="157"/>
      <c r="X205" s="157"/>
      <c r="Y205" s="157"/>
      <c r="Z205" s="157"/>
      <c r="AA205" s="157"/>
      <c r="AB205" s="157"/>
      <c r="AC205" s="157"/>
      <c r="AD205" s="157"/>
      <c r="AE205" s="157"/>
    </row>
    <row r="206" spans="18:31" x14ac:dyDescent="0.25">
      <c r="R206" s="157"/>
      <c r="S206" s="157"/>
      <c r="T206" s="157"/>
      <c r="U206" s="157"/>
      <c r="V206" s="157"/>
      <c r="W206" s="157"/>
      <c r="X206" s="157"/>
      <c r="Y206" s="157"/>
      <c r="Z206" s="157"/>
      <c r="AA206" s="157"/>
      <c r="AB206" s="157"/>
      <c r="AC206" s="157"/>
      <c r="AD206" s="157"/>
      <c r="AE206" s="157"/>
    </row>
    <row r="207" spans="18:31" x14ac:dyDescent="0.25">
      <c r="R207" s="157"/>
      <c r="S207" s="157"/>
      <c r="T207" s="157"/>
      <c r="U207" s="157"/>
      <c r="V207" s="157"/>
      <c r="W207" s="157"/>
      <c r="X207" s="157"/>
      <c r="Y207" s="157"/>
      <c r="Z207" s="157"/>
      <c r="AA207" s="157"/>
      <c r="AB207" s="157"/>
      <c r="AC207" s="157"/>
      <c r="AD207" s="157"/>
      <c r="AE207" s="157"/>
    </row>
    <row r="208" spans="18:31" x14ac:dyDescent="0.25">
      <c r="R208" s="157"/>
      <c r="S208" s="157"/>
      <c r="T208" s="157"/>
      <c r="U208" s="157"/>
      <c r="V208" s="157"/>
      <c r="W208" s="157"/>
      <c r="X208" s="157"/>
      <c r="Y208" s="157"/>
      <c r="Z208" s="157"/>
      <c r="AA208" s="157"/>
      <c r="AB208" s="157"/>
      <c r="AC208" s="157"/>
      <c r="AD208" s="157"/>
      <c r="AE208" s="157"/>
    </row>
    <row r="209" spans="18:31" x14ac:dyDescent="0.25">
      <c r="R209" s="157"/>
      <c r="S209" s="157"/>
      <c r="T209" s="157"/>
      <c r="U209" s="157"/>
      <c r="V209" s="157"/>
      <c r="W209" s="157"/>
      <c r="X209" s="157"/>
      <c r="Y209" s="157"/>
      <c r="Z209" s="157"/>
      <c r="AA209" s="157"/>
      <c r="AB209" s="157"/>
      <c r="AC209" s="157"/>
      <c r="AD209" s="157"/>
      <c r="AE209" s="157"/>
    </row>
    <row r="210" spans="18:31" x14ac:dyDescent="0.25">
      <c r="R210" s="157"/>
      <c r="S210" s="157"/>
      <c r="T210" s="157"/>
      <c r="U210" s="157"/>
      <c r="V210" s="157"/>
      <c r="W210" s="157"/>
      <c r="X210" s="157"/>
      <c r="Y210" s="157"/>
      <c r="Z210" s="157"/>
      <c r="AA210" s="157"/>
      <c r="AB210" s="157"/>
      <c r="AC210" s="157"/>
      <c r="AD210" s="157"/>
      <c r="AE210" s="157"/>
    </row>
    <row r="211" spans="18:31" x14ac:dyDescent="0.25">
      <c r="R211" s="157"/>
      <c r="S211" s="157"/>
      <c r="T211" s="157"/>
      <c r="U211" s="157"/>
      <c r="V211" s="157"/>
      <c r="W211" s="157"/>
      <c r="X211" s="157"/>
      <c r="Y211" s="157"/>
      <c r="Z211" s="157"/>
      <c r="AA211" s="157"/>
      <c r="AB211" s="157"/>
      <c r="AC211" s="157"/>
      <c r="AD211" s="157"/>
      <c r="AE211" s="157"/>
    </row>
    <row r="212" spans="18:31" x14ac:dyDescent="0.25">
      <c r="R212" s="157"/>
      <c r="S212" s="157"/>
      <c r="T212" s="157"/>
      <c r="U212" s="157"/>
      <c r="V212" s="157"/>
      <c r="W212" s="157"/>
      <c r="X212" s="157"/>
      <c r="Y212" s="157"/>
      <c r="Z212" s="157"/>
      <c r="AA212" s="157"/>
      <c r="AB212" s="157"/>
      <c r="AC212" s="157"/>
      <c r="AD212" s="157"/>
      <c r="AE212" s="157"/>
    </row>
    <row r="213" spans="18:31" x14ac:dyDescent="0.25">
      <c r="R213" s="157"/>
      <c r="S213" s="157"/>
      <c r="T213" s="157"/>
      <c r="U213" s="157"/>
      <c r="V213" s="157"/>
      <c r="W213" s="157"/>
      <c r="X213" s="157"/>
      <c r="Y213" s="157"/>
      <c r="Z213" s="157"/>
      <c r="AA213" s="157"/>
      <c r="AB213" s="157"/>
      <c r="AC213" s="157"/>
      <c r="AD213" s="157"/>
      <c r="AE213" s="157"/>
    </row>
    <row r="214" spans="18:31" x14ac:dyDescent="0.25">
      <c r="R214" s="157"/>
      <c r="S214" s="157"/>
      <c r="T214" s="157"/>
      <c r="U214" s="157"/>
      <c r="V214" s="157"/>
      <c r="W214" s="157"/>
      <c r="X214" s="157"/>
      <c r="Y214" s="157"/>
      <c r="Z214" s="157"/>
      <c r="AA214" s="157"/>
      <c r="AB214" s="157"/>
      <c r="AC214" s="157"/>
      <c r="AD214" s="157"/>
      <c r="AE214" s="157"/>
    </row>
    <row r="215" spans="18:31" x14ac:dyDescent="0.25">
      <c r="R215" s="157"/>
      <c r="S215" s="157"/>
      <c r="T215" s="157"/>
      <c r="U215" s="157"/>
      <c r="V215" s="157"/>
      <c r="W215" s="157"/>
      <c r="X215" s="157"/>
      <c r="Y215" s="157"/>
      <c r="Z215" s="157"/>
      <c r="AA215" s="157"/>
      <c r="AB215" s="157"/>
      <c r="AC215" s="157"/>
      <c r="AD215" s="157"/>
      <c r="AE215" s="157"/>
    </row>
    <row r="216" spans="18:31" x14ac:dyDescent="0.25">
      <c r="R216" s="157"/>
      <c r="S216" s="157"/>
      <c r="T216" s="157"/>
      <c r="U216" s="157"/>
      <c r="V216" s="157"/>
      <c r="W216" s="157"/>
      <c r="X216" s="157"/>
      <c r="Y216" s="157"/>
      <c r="Z216" s="157"/>
      <c r="AA216" s="157"/>
      <c r="AB216" s="157"/>
      <c r="AC216" s="157"/>
      <c r="AD216" s="157"/>
      <c r="AE216" s="157"/>
    </row>
    <row r="217" spans="18:31" x14ac:dyDescent="0.25">
      <c r="R217" s="157"/>
      <c r="S217" s="157"/>
      <c r="T217" s="157"/>
      <c r="U217" s="157"/>
      <c r="V217" s="157"/>
      <c r="W217" s="157"/>
      <c r="X217" s="157"/>
      <c r="Y217" s="157"/>
      <c r="Z217" s="157"/>
      <c r="AA217" s="157"/>
      <c r="AB217" s="157"/>
      <c r="AC217" s="157"/>
      <c r="AD217" s="157"/>
      <c r="AE217" s="157"/>
    </row>
    <row r="218" spans="18:31" x14ac:dyDescent="0.25">
      <c r="R218" s="157"/>
      <c r="S218" s="157"/>
      <c r="T218" s="157"/>
      <c r="U218" s="157"/>
      <c r="V218" s="157"/>
      <c r="W218" s="157"/>
      <c r="X218" s="157"/>
      <c r="Y218" s="157"/>
      <c r="Z218" s="157"/>
      <c r="AA218" s="157"/>
      <c r="AB218" s="157"/>
      <c r="AC218" s="157"/>
      <c r="AD218" s="157"/>
      <c r="AE218" s="157"/>
    </row>
    <row r="219" spans="18:31" x14ac:dyDescent="0.25">
      <c r="R219" s="157"/>
      <c r="S219" s="157"/>
      <c r="T219" s="157"/>
      <c r="U219" s="157"/>
      <c r="V219" s="157"/>
      <c r="W219" s="157"/>
      <c r="X219" s="157"/>
      <c r="Y219" s="157"/>
      <c r="Z219" s="157"/>
      <c r="AA219" s="157"/>
      <c r="AB219" s="157"/>
      <c r="AC219" s="157"/>
      <c r="AD219" s="157"/>
      <c r="AE219" s="157"/>
    </row>
    <row r="220" spans="18:31" x14ac:dyDescent="0.25">
      <c r="R220" s="157"/>
      <c r="S220" s="157"/>
      <c r="T220" s="157"/>
      <c r="U220" s="157"/>
      <c r="V220" s="157"/>
      <c r="W220" s="157"/>
      <c r="X220" s="157"/>
      <c r="Y220" s="157"/>
      <c r="Z220" s="157"/>
      <c r="AA220" s="157"/>
      <c r="AB220" s="157"/>
      <c r="AC220" s="157"/>
      <c r="AD220" s="157"/>
      <c r="AE220" s="157"/>
    </row>
    <row r="221" spans="18:31" x14ac:dyDescent="0.25">
      <c r="R221" s="157"/>
      <c r="S221" s="157"/>
      <c r="T221" s="157"/>
      <c r="U221" s="157"/>
      <c r="V221" s="157"/>
      <c r="W221" s="157"/>
      <c r="X221" s="157"/>
      <c r="Y221" s="157"/>
      <c r="Z221" s="157"/>
      <c r="AA221" s="157"/>
      <c r="AB221" s="157"/>
      <c r="AC221" s="157"/>
      <c r="AD221" s="157"/>
      <c r="AE221" s="157"/>
    </row>
    <row r="222" spans="18:31" x14ac:dyDescent="0.25">
      <c r="R222" s="157"/>
      <c r="S222" s="157"/>
      <c r="T222" s="157"/>
      <c r="U222" s="157"/>
      <c r="V222" s="157"/>
      <c r="W222" s="157"/>
      <c r="X222" s="157"/>
      <c r="Y222" s="157"/>
      <c r="Z222" s="157"/>
      <c r="AA222" s="157"/>
      <c r="AB222" s="157"/>
      <c r="AC222" s="157"/>
      <c r="AD222" s="157"/>
      <c r="AE222" s="157"/>
    </row>
    <row r="223" spans="18:31" x14ac:dyDescent="0.25">
      <c r="R223" s="157"/>
      <c r="S223" s="157"/>
      <c r="T223" s="157"/>
      <c r="U223" s="157"/>
      <c r="V223" s="157"/>
      <c r="W223" s="157"/>
      <c r="X223" s="157"/>
      <c r="Y223" s="157"/>
      <c r="Z223" s="157"/>
      <c r="AA223" s="157"/>
      <c r="AB223" s="157"/>
      <c r="AC223" s="157"/>
      <c r="AD223" s="157"/>
      <c r="AE223" s="157"/>
    </row>
    <row r="224" spans="18:31" x14ac:dyDescent="0.25">
      <c r="R224" s="157"/>
      <c r="S224" s="157"/>
      <c r="T224" s="157"/>
      <c r="U224" s="157"/>
      <c r="V224" s="157"/>
      <c r="W224" s="157"/>
      <c r="X224" s="157"/>
      <c r="Y224" s="157"/>
      <c r="Z224" s="157"/>
      <c r="AA224" s="157"/>
      <c r="AB224" s="157"/>
      <c r="AC224" s="157"/>
      <c r="AD224" s="157"/>
      <c r="AE224" s="157"/>
    </row>
    <row r="225" spans="18:31" x14ac:dyDescent="0.25">
      <c r="R225" s="157"/>
      <c r="S225" s="157"/>
      <c r="T225" s="157"/>
      <c r="U225" s="157"/>
      <c r="V225" s="157"/>
      <c r="W225" s="157"/>
      <c r="X225" s="157"/>
      <c r="Y225" s="157"/>
      <c r="Z225" s="157"/>
      <c r="AA225" s="157"/>
      <c r="AB225" s="157"/>
      <c r="AC225" s="157"/>
      <c r="AD225" s="157"/>
      <c r="AE225" s="157"/>
    </row>
    <row r="226" spans="18:31" x14ac:dyDescent="0.25">
      <c r="R226" s="157"/>
      <c r="S226" s="157"/>
      <c r="T226" s="157"/>
      <c r="U226" s="157"/>
      <c r="V226" s="157"/>
      <c r="W226" s="157"/>
      <c r="X226" s="157"/>
      <c r="Y226" s="157"/>
      <c r="Z226" s="157"/>
      <c r="AA226" s="157"/>
      <c r="AB226" s="157"/>
      <c r="AC226" s="157"/>
      <c r="AD226" s="157"/>
      <c r="AE226" s="157"/>
    </row>
    <row r="227" spans="18:31" x14ac:dyDescent="0.25">
      <c r="R227" s="157"/>
      <c r="S227" s="157"/>
      <c r="T227" s="157"/>
      <c r="U227" s="157"/>
      <c r="V227" s="157"/>
      <c r="W227" s="157"/>
      <c r="X227" s="157"/>
      <c r="Y227" s="157"/>
      <c r="Z227" s="157"/>
      <c r="AA227" s="157"/>
      <c r="AB227" s="157"/>
      <c r="AC227" s="157"/>
      <c r="AD227" s="157"/>
      <c r="AE227" s="157"/>
    </row>
    <row r="228" spans="18:31" x14ac:dyDescent="0.25">
      <c r="R228" s="157"/>
      <c r="S228" s="157"/>
      <c r="T228" s="157"/>
      <c r="U228" s="157"/>
      <c r="V228" s="157"/>
      <c r="W228" s="157"/>
      <c r="X228" s="157"/>
      <c r="Y228" s="157"/>
      <c r="Z228" s="157"/>
      <c r="AA228" s="157"/>
      <c r="AB228" s="157"/>
      <c r="AC228" s="157"/>
      <c r="AD228" s="157"/>
      <c r="AE228" s="157"/>
    </row>
    <row r="229" spans="18:31" x14ac:dyDescent="0.25">
      <c r="R229" s="157"/>
      <c r="S229" s="157"/>
      <c r="T229" s="157"/>
      <c r="U229" s="157"/>
      <c r="V229" s="157"/>
      <c r="W229" s="157"/>
      <c r="X229" s="157"/>
      <c r="Y229" s="157"/>
      <c r="Z229" s="157"/>
      <c r="AA229" s="157"/>
      <c r="AB229" s="157"/>
      <c r="AC229" s="157"/>
      <c r="AD229" s="157"/>
      <c r="AE229" s="157"/>
    </row>
    <row r="230" spans="18:31" x14ac:dyDescent="0.25">
      <c r="R230" s="157"/>
      <c r="S230" s="157"/>
      <c r="T230" s="157"/>
      <c r="U230" s="157"/>
      <c r="V230" s="157"/>
      <c r="W230" s="157"/>
      <c r="X230" s="157"/>
      <c r="Y230" s="157"/>
      <c r="Z230" s="157"/>
      <c r="AA230" s="157"/>
      <c r="AB230" s="157"/>
      <c r="AC230" s="157"/>
      <c r="AD230" s="157"/>
      <c r="AE230" s="157"/>
    </row>
    <row r="231" spans="18:31" x14ac:dyDescent="0.25">
      <c r="R231" s="157"/>
      <c r="S231" s="157"/>
      <c r="T231" s="157"/>
      <c r="U231" s="157"/>
      <c r="V231" s="157"/>
      <c r="W231" s="157"/>
      <c r="X231" s="157"/>
      <c r="Y231" s="157"/>
      <c r="Z231" s="157"/>
      <c r="AA231" s="157"/>
      <c r="AB231" s="157"/>
      <c r="AC231" s="157"/>
      <c r="AD231" s="157"/>
      <c r="AE231" s="157"/>
    </row>
    <row r="232" spans="18:31" x14ac:dyDescent="0.25">
      <c r="R232" s="157"/>
      <c r="S232" s="157"/>
      <c r="T232" s="157"/>
      <c r="U232" s="157"/>
      <c r="V232" s="157"/>
      <c r="W232" s="157"/>
      <c r="X232" s="157"/>
      <c r="Y232" s="157"/>
      <c r="Z232" s="157"/>
      <c r="AA232" s="157"/>
      <c r="AB232" s="157"/>
      <c r="AC232" s="157"/>
      <c r="AD232" s="157"/>
      <c r="AE232" s="157"/>
    </row>
    <row r="233" spans="18:31" x14ac:dyDescent="0.25">
      <c r="R233" s="157"/>
      <c r="S233" s="157"/>
      <c r="T233" s="157"/>
      <c r="U233" s="157"/>
      <c r="V233" s="157"/>
      <c r="W233" s="157"/>
      <c r="X233" s="157"/>
      <c r="Y233" s="157"/>
      <c r="Z233" s="157"/>
      <c r="AA233" s="157"/>
      <c r="AB233" s="157"/>
      <c r="AC233" s="157"/>
      <c r="AD233" s="157"/>
      <c r="AE233" s="157"/>
    </row>
    <row r="234" spans="18:31" x14ac:dyDescent="0.25">
      <c r="R234" s="157"/>
      <c r="S234" s="157"/>
      <c r="T234" s="157"/>
      <c r="U234" s="157"/>
      <c r="V234" s="157"/>
      <c r="W234" s="157"/>
      <c r="X234" s="157"/>
      <c r="Y234" s="157"/>
      <c r="Z234" s="157"/>
      <c r="AA234" s="157"/>
      <c r="AB234" s="157"/>
      <c r="AC234" s="157"/>
      <c r="AD234" s="157"/>
      <c r="AE234" s="157"/>
    </row>
    <row r="235" spans="18:31" x14ac:dyDescent="0.25">
      <c r="R235" s="157"/>
      <c r="S235" s="157"/>
      <c r="T235" s="157"/>
      <c r="U235" s="157"/>
      <c r="V235" s="157"/>
      <c r="W235" s="157"/>
      <c r="X235" s="157"/>
      <c r="Y235" s="157"/>
      <c r="Z235" s="157"/>
      <c r="AA235" s="157"/>
      <c r="AB235" s="157"/>
      <c r="AC235" s="157"/>
      <c r="AD235" s="157"/>
      <c r="AE235" s="157"/>
    </row>
    <row r="236" spans="18:31" x14ac:dyDescent="0.25">
      <c r="R236" s="157"/>
      <c r="S236" s="157"/>
      <c r="T236" s="157"/>
      <c r="U236" s="157"/>
      <c r="V236" s="157"/>
      <c r="W236" s="157"/>
      <c r="X236" s="157"/>
      <c r="Y236" s="157"/>
      <c r="Z236" s="157"/>
      <c r="AA236" s="157"/>
      <c r="AB236" s="157"/>
      <c r="AC236" s="157"/>
      <c r="AD236" s="157"/>
      <c r="AE236" s="157"/>
    </row>
    <row r="237" spans="18:31" x14ac:dyDescent="0.25">
      <c r="R237" s="157"/>
      <c r="S237" s="157"/>
      <c r="T237" s="157"/>
      <c r="U237" s="157"/>
      <c r="V237" s="157"/>
      <c r="W237" s="157"/>
      <c r="X237" s="157"/>
      <c r="Y237" s="157"/>
      <c r="Z237" s="157"/>
      <c r="AA237" s="157"/>
      <c r="AB237" s="157"/>
      <c r="AC237" s="157"/>
      <c r="AD237" s="157"/>
      <c r="AE237" s="157"/>
    </row>
    <row r="238" spans="18:31" x14ac:dyDescent="0.25">
      <c r="R238" s="157"/>
      <c r="S238" s="157"/>
      <c r="T238" s="157"/>
      <c r="U238" s="157"/>
      <c r="V238" s="157"/>
      <c r="W238" s="157"/>
      <c r="X238" s="157"/>
      <c r="Y238" s="157"/>
      <c r="Z238" s="157"/>
      <c r="AA238" s="157"/>
      <c r="AB238" s="157"/>
      <c r="AC238" s="157"/>
      <c r="AD238" s="157"/>
      <c r="AE238" s="157"/>
    </row>
    <row r="239" spans="18:31" x14ac:dyDescent="0.25">
      <c r="R239" s="157"/>
      <c r="S239" s="157"/>
      <c r="T239" s="157"/>
      <c r="U239" s="157"/>
      <c r="V239" s="157"/>
      <c r="W239" s="157"/>
      <c r="X239" s="157"/>
      <c r="Y239" s="157"/>
      <c r="Z239" s="157"/>
      <c r="AA239" s="157"/>
      <c r="AB239" s="157"/>
      <c r="AC239" s="157"/>
      <c r="AD239" s="157"/>
      <c r="AE239" s="157"/>
    </row>
    <row r="240" spans="18:31" x14ac:dyDescent="0.25">
      <c r="R240" s="157"/>
      <c r="S240" s="157"/>
      <c r="T240" s="157"/>
      <c r="U240" s="157"/>
      <c r="V240" s="157"/>
      <c r="W240" s="157"/>
      <c r="X240" s="157"/>
      <c r="Y240" s="157"/>
      <c r="Z240" s="157"/>
      <c r="AA240" s="157"/>
      <c r="AB240" s="157"/>
      <c r="AC240" s="157"/>
      <c r="AD240" s="157"/>
      <c r="AE240" s="157"/>
    </row>
    <row r="241" spans="18:31" x14ac:dyDescent="0.25">
      <c r="R241" s="157"/>
      <c r="S241" s="157"/>
      <c r="T241" s="157"/>
      <c r="U241" s="157"/>
      <c r="V241" s="157"/>
      <c r="W241" s="157"/>
      <c r="X241" s="157"/>
      <c r="Y241" s="157"/>
      <c r="Z241" s="157"/>
      <c r="AA241" s="157"/>
      <c r="AB241" s="157"/>
      <c r="AC241" s="157"/>
      <c r="AD241" s="157"/>
      <c r="AE241" s="157"/>
    </row>
    <row r="242" spans="18:31" x14ac:dyDescent="0.25">
      <c r="R242" s="157"/>
      <c r="S242" s="157"/>
      <c r="T242" s="157"/>
      <c r="U242" s="157"/>
      <c r="V242" s="157"/>
      <c r="W242" s="157"/>
      <c r="X242" s="157"/>
      <c r="Y242" s="157"/>
      <c r="Z242" s="157"/>
      <c r="AA242" s="157"/>
      <c r="AB242" s="157"/>
      <c r="AC242" s="157"/>
      <c r="AD242" s="157"/>
      <c r="AE242" s="157"/>
    </row>
    <row r="243" spans="18:31" x14ac:dyDescent="0.25">
      <c r="R243" s="157"/>
      <c r="S243" s="157"/>
      <c r="T243" s="157"/>
      <c r="U243" s="157"/>
      <c r="V243" s="157"/>
      <c r="W243" s="157"/>
      <c r="X243" s="157"/>
      <c r="Y243" s="157"/>
      <c r="Z243" s="157"/>
      <c r="AA243" s="157"/>
      <c r="AB243" s="157"/>
      <c r="AC243" s="157"/>
      <c r="AD243" s="157"/>
      <c r="AE243" s="157"/>
    </row>
    <row r="244" spans="18:31" x14ac:dyDescent="0.25">
      <c r="R244" s="157"/>
      <c r="S244" s="157"/>
      <c r="T244" s="157"/>
      <c r="U244" s="157"/>
      <c r="V244" s="157"/>
      <c r="W244" s="157"/>
      <c r="X244" s="157"/>
      <c r="Y244" s="157"/>
      <c r="Z244" s="157"/>
      <c r="AA244" s="157"/>
      <c r="AB244" s="157"/>
      <c r="AC244" s="157"/>
      <c r="AD244" s="157"/>
      <c r="AE244" s="157"/>
    </row>
    <row r="245" spans="18:31" x14ac:dyDescent="0.25">
      <c r="R245" s="157"/>
      <c r="S245" s="157"/>
      <c r="T245" s="157"/>
      <c r="U245" s="157"/>
      <c r="V245" s="157"/>
      <c r="W245" s="157"/>
      <c r="X245" s="157"/>
      <c r="Y245" s="157"/>
      <c r="Z245" s="157"/>
      <c r="AA245" s="157"/>
      <c r="AB245" s="157"/>
      <c r="AC245" s="157"/>
      <c r="AD245" s="157"/>
      <c r="AE245" s="157"/>
    </row>
    <row r="246" spans="18:31" x14ac:dyDescent="0.25">
      <c r="R246" s="157"/>
      <c r="S246" s="157"/>
      <c r="T246" s="157"/>
      <c r="U246" s="157"/>
      <c r="V246" s="157"/>
      <c r="W246" s="157"/>
      <c r="X246" s="157"/>
      <c r="Y246" s="157"/>
      <c r="Z246" s="157"/>
      <c r="AA246" s="157"/>
      <c r="AB246" s="157"/>
      <c r="AC246" s="157"/>
      <c r="AD246" s="157"/>
      <c r="AE246" s="157"/>
    </row>
    <row r="247" spans="18:31" x14ac:dyDescent="0.25">
      <c r="R247" s="157"/>
      <c r="S247" s="157"/>
      <c r="T247" s="157"/>
      <c r="U247" s="157"/>
      <c r="V247" s="157"/>
      <c r="W247" s="157"/>
      <c r="X247" s="157"/>
      <c r="Y247" s="157"/>
      <c r="Z247" s="157"/>
      <c r="AA247" s="157"/>
      <c r="AB247" s="157"/>
      <c r="AC247" s="157"/>
      <c r="AD247" s="157"/>
      <c r="AE247" s="157"/>
    </row>
    <row r="248" spans="18:31" x14ac:dyDescent="0.25">
      <c r="R248" s="157"/>
      <c r="S248" s="157"/>
      <c r="T248" s="157"/>
      <c r="U248" s="157"/>
      <c r="V248" s="157"/>
      <c r="W248" s="157"/>
      <c r="X248" s="157"/>
      <c r="Y248" s="157"/>
      <c r="Z248" s="157"/>
      <c r="AA248" s="157"/>
      <c r="AB248" s="157"/>
      <c r="AC248" s="157"/>
      <c r="AD248" s="157"/>
      <c r="AE248" s="157"/>
    </row>
    <row r="249" spans="18:31" x14ac:dyDescent="0.25">
      <c r="R249" s="157"/>
      <c r="S249" s="157"/>
      <c r="T249" s="157"/>
      <c r="U249" s="157"/>
      <c r="V249" s="157"/>
      <c r="W249" s="157"/>
      <c r="X249" s="157"/>
      <c r="Y249" s="157"/>
      <c r="Z249" s="157"/>
      <c r="AA249" s="157"/>
      <c r="AB249" s="157"/>
      <c r="AC249" s="157"/>
      <c r="AD249" s="157"/>
      <c r="AE249" s="157"/>
    </row>
    <row r="250" spans="18:31" x14ac:dyDescent="0.25">
      <c r="R250" s="157"/>
      <c r="S250" s="157"/>
      <c r="T250" s="157"/>
      <c r="U250" s="157"/>
      <c r="V250" s="157"/>
      <c r="W250" s="157"/>
      <c r="X250" s="157"/>
      <c r="Y250" s="157"/>
      <c r="Z250" s="157"/>
      <c r="AA250" s="157"/>
      <c r="AB250" s="157"/>
      <c r="AC250" s="157"/>
      <c r="AD250" s="157"/>
      <c r="AE250" s="157"/>
    </row>
    <row r="251" spans="18:31" x14ac:dyDescent="0.25">
      <c r="R251" s="157"/>
      <c r="S251" s="157"/>
      <c r="T251" s="157"/>
      <c r="U251" s="157"/>
      <c r="V251" s="157"/>
      <c r="W251" s="157"/>
      <c r="X251" s="157"/>
      <c r="Y251" s="157"/>
      <c r="Z251" s="157"/>
      <c r="AA251" s="157"/>
      <c r="AB251" s="157"/>
      <c r="AC251" s="157"/>
      <c r="AD251" s="157"/>
      <c r="AE251" s="157"/>
    </row>
    <row r="252" spans="18:31" x14ac:dyDescent="0.25">
      <c r="R252" s="157"/>
      <c r="S252" s="157"/>
      <c r="T252" s="157"/>
      <c r="U252" s="157"/>
      <c r="V252" s="157"/>
      <c r="W252" s="157"/>
      <c r="X252" s="157"/>
      <c r="Y252" s="157"/>
      <c r="Z252" s="157"/>
      <c r="AA252" s="157"/>
      <c r="AB252" s="157"/>
      <c r="AC252" s="157"/>
      <c r="AD252" s="157"/>
      <c r="AE252" s="157"/>
    </row>
    <row r="253" spans="18:31" x14ac:dyDescent="0.25">
      <c r="R253" s="157"/>
      <c r="S253" s="157"/>
      <c r="T253" s="157"/>
      <c r="U253" s="157"/>
      <c r="V253" s="157"/>
      <c r="W253" s="157"/>
      <c r="X253" s="157"/>
      <c r="Y253" s="157"/>
      <c r="Z253" s="157"/>
      <c r="AA253" s="157"/>
      <c r="AB253" s="157"/>
      <c r="AC253" s="157"/>
      <c r="AD253" s="157"/>
      <c r="AE253" s="157"/>
    </row>
    <row r="254" spans="18:31" x14ac:dyDescent="0.25">
      <c r="R254" s="157"/>
      <c r="S254" s="157"/>
      <c r="T254" s="157"/>
      <c r="U254" s="157"/>
      <c r="V254" s="157"/>
      <c r="W254" s="157"/>
      <c r="X254" s="157"/>
      <c r="Y254" s="157"/>
      <c r="Z254" s="157"/>
      <c r="AA254" s="157"/>
      <c r="AB254" s="157"/>
      <c r="AC254" s="157"/>
      <c r="AD254" s="157"/>
      <c r="AE254" s="157"/>
    </row>
    <row r="255" spans="18:31" x14ac:dyDescent="0.25">
      <c r="R255" s="157"/>
      <c r="S255" s="157"/>
      <c r="T255" s="157"/>
      <c r="U255" s="157"/>
      <c r="V255" s="157"/>
      <c r="W255" s="157"/>
      <c r="X255" s="157"/>
      <c r="Y255" s="157"/>
      <c r="Z255" s="157"/>
      <c r="AA255" s="157"/>
      <c r="AB255" s="157"/>
      <c r="AC255" s="157"/>
      <c r="AD255" s="157"/>
      <c r="AE255" s="157"/>
    </row>
    <row r="256" spans="18:31" x14ac:dyDescent="0.25">
      <c r="R256" s="157"/>
      <c r="S256" s="157"/>
      <c r="T256" s="157"/>
      <c r="U256" s="157"/>
      <c r="V256" s="157"/>
      <c r="W256" s="157"/>
      <c r="X256" s="157"/>
      <c r="Y256" s="157"/>
      <c r="Z256" s="157"/>
      <c r="AA256" s="157"/>
      <c r="AB256" s="157"/>
      <c r="AC256" s="157"/>
      <c r="AD256" s="157"/>
      <c r="AE256" s="157"/>
    </row>
    <row r="257" spans="18:31" x14ac:dyDescent="0.25">
      <c r="R257" s="157"/>
      <c r="S257" s="157"/>
      <c r="T257" s="157"/>
      <c r="U257" s="157"/>
      <c r="V257" s="157"/>
      <c r="W257" s="157"/>
      <c r="X257" s="157"/>
      <c r="Y257" s="157"/>
      <c r="Z257" s="157"/>
      <c r="AA257" s="157"/>
      <c r="AB257" s="157"/>
      <c r="AC257" s="157"/>
      <c r="AD257" s="157"/>
      <c r="AE257" s="157"/>
    </row>
    <row r="258" spans="18:31" x14ac:dyDescent="0.25">
      <c r="R258" s="157"/>
      <c r="S258" s="157"/>
      <c r="T258" s="157"/>
      <c r="U258" s="157"/>
      <c r="V258" s="157"/>
      <c r="W258" s="157"/>
      <c r="X258" s="157"/>
      <c r="Y258" s="157"/>
      <c r="Z258" s="157"/>
      <c r="AA258" s="157"/>
      <c r="AB258" s="157"/>
      <c r="AC258" s="157"/>
      <c r="AD258" s="157"/>
      <c r="AE258" s="157"/>
    </row>
    <row r="259" spans="18:31" x14ac:dyDescent="0.25">
      <c r="R259" s="157"/>
      <c r="S259" s="157"/>
      <c r="T259" s="157"/>
      <c r="U259" s="157"/>
      <c r="V259" s="157"/>
      <c r="W259" s="157"/>
      <c r="X259" s="157"/>
      <c r="Y259" s="157"/>
      <c r="Z259" s="157"/>
      <c r="AA259" s="157"/>
      <c r="AB259" s="157"/>
      <c r="AC259" s="157"/>
      <c r="AD259" s="157"/>
      <c r="AE259" s="157"/>
    </row>
    <row r="260" spans="18:31" x14ac:dyDescent="0.25">
      <c r="R260" s="157"/>
      <c r="S260" s="157"/>
      <c r="T260" s="157"/>
      <c r="U260" s="157"/>
      <c r="V260" s="157"/>
      <c r="W260" s="157"/>
      <c r="X260" s="157"/>
      <c r="Y260" s="157"/>
      <c r="Z260" s="157"/>
      <c r="AA260" s="157"/>
      <c r="AB260" s="157"/>
      <c r="AC260" s="157"/>
      <c r="AD260" s="157"/>
      <c r="AE260" s="157"/>
    </row>
    <row r="261" spans="18:31" x14ac:dyDescent="0.25">
      <c r="R261" s="157"/>
      <c r="S261" s="157"/>
      <c r="T261" s="157"/>
      <c r="U261" s="157"/>
      <c r="V261" s="157"/>
      <c r="W261" s="157"/>
      <c r="X261" s="157"/>
      <c r="Y261" s="157"/>
      <c r="Z261" s="157"/>
      <c r="AA261" s="157"/>
      <c r="AB261" s="157"/>
      <c r="AC261" s="157"/>
      <c r="AD261" s="157"/>
      <c r="AE261" s="157"/>
    </row>
    <row r="262" spans="18:31" x14ac:dyDescent="0.25">
      <c r="R262" s="157"/>
      <c r="S262" s="157"/>
      <c r="T262" s="157"/>
      <c r="U262" s="157"/>
      <c r="V262" s="157"/>
      <c r="W262" s="157"/>
      <c r="X262" s="157"/>
      <c r="Y262" s="157"/>
      <c r="Z262" s="157"/>
      <c r="AA262" s="157"/>
      <c r="AB262" s="157"/>
      <c r="AC262" s="157"/>
      <c r="AD262" s="157"/>
      <c r="AE262" s="157"/>
    </row>
    <row r="263" spans="18:31" x14ac:dyDescent="0.25">
      <c r="R263" s="157"/>
      <c r="S263" s="157"/>
      <c r="T263" s="157"/>
      <c r="U263" s="157"/>
      <c r="V263" s="157"/>
      <c r="W263" s="157"/>
      <c r="X263" s="157"/>
      <c r="Y263" s="157"/>
      <c r="Z263" s="157"/>
      <c r="AA263" s="157"/>
      <c r="AB263" s="157"/>
      <c r="AC263" s="157"/>
      <c r="AD263" s="157"/>
      <c r="AE263" s="157"/>
    </row>
    <row r="264" spans="18:31" x14ac:dyDescent="0.25">
      <c r="R264" s="157"/>
      <c r="S264" s="157"/>
      <c r="T264" s="157"/>
      <c r="U264" s="157"/>
      <c r="V264" s="157"/>
      <c r="W264" s="157"/>
      <c r="X264" s="157"/>
      <c r="Y264" s="157"/>
      <c r="Z264" s="157"/>
      <c r="AA264" s="157"/>
      <c r="AB264" s="157"/>
      <c r="AC264" s="157"/>
      <c r="AD264" s="157"/>
      <c r="AE264" s="157"/>
    </row>
    <row r="265" spans="18:31" x14ac:dyDescent="0.25">
      <c r="R265" s="157"/>
      <c r="S265" s="157"/>
      <c r="T265" s="157"/>
      <c r="U265" s="157"/>
      <c r="V265" s="157"/>
      <c r="W265" s="157"/>
      <c r="X265" s="157"/>
      <c r="Y265" s="157"/>
      <c r="Z265" s="157"/>
      <c r="AA265" s="157"/>
      <c r="AB265" s="157"/>
      <c r="AC265" s="157"/>
      <c r="AD265" s="157"/>
      <c r="AE265" s="157"/>
    </row>
    <row r="266" spans="18:31" x14ac:dyDescent="0.25">
      <c r="R266" s="157"/>
      <c r="S266" s="157"/>
      <c r="T266" s="157"/>
      <c r="U266" s="157"/>
      <c r="V266" s="157"/>
      <c r="W266" s="157"/>
      <c r="X266" s="157"/>
      <c r="Y266" s="157"/>
      <c r="Z266" s="157"/>
      <c r="AA266" s="157"/>
      <c r="AB266" s="157"/>
      <c r="AC266" s="157"/>
      <c r="AD266" s="157"/>
      <c r="AE266" s="157"/>
    </row>
    <row r="267" spans="18:31" x14ac:dyDescent="0.25">
      <c r="R267" s="157"/>
      <c r="S267" s="157"/>
      <c r="T267" s="157"/>
      <c r="U267" s="157"/>
      <c r="V267" s="157"/>
      <c r="W267" s="157"/>
      <c r="X267" s="157"/>
      <c r="Y267" s="157"/>
      <c r="Z267" s="157"/>
      <c r="AA267" s="157"/>
      <c r="AB267" s="157"/>
      <c r="AC267" s="157"/>
      <c r="AD267" s="157"/>
      <c r="AE267" s="157"/>
    </row>
    <row r="268" spans="18:31" x14ac:dyDescent="0.25">
      <c r="R268" s="157"/>
      <c r="S268" s="157"/>
      <c r="T268" s="157"/>
      <c r="U268" s="157"/>
      <c r="V268" s="157"/>
      <c r="W268" s="157"/>
      <c r="X268" s="157"/>
      <c r="Y268" s="157"/>
      <c r="Z268" s="157"/>
      <c r="AA268" s="157"/>
      <c r="AB268" s="157"/>
      <c r="AC268" s="157"/>
      <c r="AD268" s="157"/>
      <c r="AE268" s="157"/>
    </row>
    <row r="269" spans="18:31" x14ac:dyDescent="0.25">
      <c r="R269" s="157"/>
      <c r="S269" s="157"/>
      <c r="T269" s="157"/>
      <c r="U269" s="157"/>
      <c r="V269" s="157"/>
      <c r="W269" s="157"/>
      <c r="X269" s="157"/>
      <c r="Y269" s="157"/>
      <c r="Z269" s="157"/>
      <c r="AA269" s="157"/>
      <c r="AB269" s="157"/>
      <c r="AC269" s="157"/>
      <c r="AD269" s="157"/>
      <c r="AE269" s="157"/>
    </row>
    <row r="270" spans="18:31" x14ac:dyDescent="0.25">
      <c r="R270" s="157"/>
      <c r="S270" s="157"/>
      <c r="T270" s="157"/>
      <c r="U270" s="157"/>
      <c r="V270" s="157"/>
      <c r="W270" s="157"/>
      <c r="X270" s="157"/>
      <c r="Y270" s="157"/>
      <c r="Z270" s="157"/>
      <c r="AA270" s="157"/>
      <c r="AB270" s="157"/>
      <c r="AC270" s="157"/>
      <c r="AD270" s="157"/>
      <c r="AE270" s="157"/>
    </row>
    <row r="271" spans="18:31" x14ac:dyDescent="0.25">
      <c r="R271" s="157"/>
      <c r="S271" s="157"/>
      <c r="T271" s="157"/>
      <c r="U271" s="157"/>
      <c r="V271" s="157"/>
      <c r="W271" s="157"/>
      <c r="X271" s="157"/>
      <c r="Y271" s="157"/>
      <c r="Z271" s="157"/>
      <c r="AA271" s="157"/>
      <c r="AB271" s="157"/>
      <c r="AC271" s="157"/>
      <c r="AD271" s="157"/>
      <c r="AE271" s="157"/>
    </row>
    <row r="272" spans="18:31" x14ac:dyDescent="0.25">
      <c r="R272" s="157"/>
      <c r="S272" s="157"/>
      <c r="T272" s="157"/>
      <c r="U272" s="157"/>
      <c r="V272" s="157"/>
      <c r="W272" s="157"/>
      <c r="X272" s="157"/>
      <c r="Y272" s="157"/>
      <c r="Z272" s="157"/>
      <c r="AA272" s="157"/>
      <c r="AB272" s="157"/>
      <c r="AC272" s="157"/>
      <c r="AD272" s="157"/>
      <c r="AE272" s="157"/>
    </row>
    <row r="273" spans="18:31" x14ac:dyDescent="0.25">
      <c r="R273" s="157"/>
      <c r="S273" s="157"/>
      <c r="T273" s="157"/>
      <c r="U273" s="157"/>
      <c r="V273" s="157"/>
      <c r="W273" s="157"/>
      <c r="X273" s="157"/>
      <c r="Y273" s="157"/>
      <c r="Z273" s="157"/>
      <c r="AA273" s="157"/>
      <c r="AB273" s="157"/>
      <c r="AC273" s="157"/>
      <c r="AD273" s="157"/>
      <c r="AE273" s="157"/>
    </row>
  </sheetData>
  <phoneticPr fontId="38" type="noConversion"/>
  <conditionalFormatting sqref="F2:F170">
    <cfRule type="cellIs" dxfId="10" priority="7" operator="lessThan">
      <formula>0</formula>
    </cfRule>
    <cfRule type="cellIs" dxfId="9" priority="8" operator="greaterThanOrEqual">
      <formula>0</formula>
    </cfRule>
  </conditionalFormatting>
  <conditionalFormatting sqref="O2:P1048576">
    <cfRule type="cellIs" dxfId="8" priority="5" operator="lessThan">
      <formula>0</formula>
    </cfRule>
    <cfRule type="cellIs" dxfId="7" priority="6" operator="greaterThanOrEqual">
      <formula>0</formula>
    </cfRule>
  </conditionalFormatting>
  <conditionalFormatting sqref="AG2:AG1048576">
    <cfRule type="cellIs" dxfId="6" priority="1" operator="lessThan">
      <formula>0</formula>
    </cfRule>
    <cfRule type="cellIs" dxfId="5" priority="2" operator="greaterThanOrEqual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D30DD-0B68-4010-A3AF-892E061F8FFC}">
  <sheetPr>
    <tabColor rgb="FFC00000"/>
  </sheetPr>
  <dimension ref="B2:O28"/>
  <sheetViews>
    <sheetView zoomScaleNormal="100" workbookViewId="0">
      <selection activeCell="L10" sqref="L10"/>
    </sheetView>
  </sheetViews>
  <sheetFormatPr defaultColWidth="9.140625" defaultRowHeight="15" x14ac:dyDescent="0.25"/>
  <cols>
    <col min="1" max="1" width="2.7109375" customWidth="1"/>
    <col min="3" max="3" width="9.28515625" bestFit="1" customWidth="1"/>
    <col min="5" max="5" width="12.28515625" bestFit="1" customWidth="1"/>
    <col min="6" max="6" width="12.7109375" bestFit="1" customWidth="1"/>
    <col min="7" max="7" width="13.5703125" bestFit="1" customWidth="1"/>
    <col min="8" max="8" width="14.140625" bestFit="1" customWidth="1"/>
    <col min="9" max="9" width="2.7109375" customWidth="1"/>
    <col min="10" max="10" width="11.140625" customWidth="1"/>
    <col min="11" max="11" width="12.42578125" customWidth="1"/>
    <col min="12" max="12" width="13.7109375" customWidth="1"/>
  </cols>
  <sheetData>
    <row r="2" spans="2:15" x14ac:dyDescent="0.25">
      <c r="B2" s="1" t="s">
        <v>83</v>
      </c>
      <c r="C2" s="1" t="s">
        <v>234</v>
      </c>
      <c r="D2" s="1" t="s">
        <v>139</v>
      </c>
      <c r="E2" s="1" t="s">
        <v>206</v>
      </c>
      <c r="F2" s="1" t="s">
        <v>235</v>
      </c>
      <c r="G2" s="1" t="s">
        <v>236</v>
      </c>
      <c r="H2" s="8" t="s">
        <v>237</v>
      </c>
      <c r="J2" s="1" t="s">
        <v>238</v>
      </c>
      <c r="K2" s="1" t="s">
        <v>239</v>
      </c>
      <c r="L2" s="1" t="s">
        <v>119</v>
      </c>
      <c r="N2" s="8" t="s">
        <v>544</v>
      </c>
    </row>
    <row r="3" spans="2:15" x14ac:dyDescent="0.25">
      <c r="B3" s="161" t="s">
        <v>156</v>
      </c>
      <c r="C3" s="162" cm="1">
        <f t="array" ref="C3:C16">+init!$D$2:$D$15</f>
        <v>11.244999999999999</v>
      </c>
      <c r="D3" s="162" cm="1">
        <f t="array" ref="D3:D16">+MXN_TIIE!$E$2:$E$15</f>
        <v>11.244999999999999</v>
      </c>
      <c r="E3" s="163" cm="1">
        <f t="array" ref="E3:E16">100*(_xlfn.ANCHORARRAY(D3)-_xlfn.ANCHORARRAY(C3))</f>
        <v>0</v>
      </c>
      <c r="F3" s="157" cm="1">
        <f t="array" ref="F3:F16">+init!L5:L18</f>
        <v>26570</v>
      </c>
      <c r="G3" s="157">
        <f>+SUM(Blotter!R:R)/Pricer!$E$1</f>
        <v>-66.092045121741563</v>
      </c>
      <c r="H3" s="157">
        <f>+SUM(F3:G3)</f>
        <v>26503.907954878257</v>
      </c>
      <c r="J3" s="164" t="s">
        <v>240</v>
      </c>
      <c r="K3" s="165">
        <f>SUMPRODUCT(_xlfn.ANCHORARRAY(E3),_xlfn.ANCHORARRAY(F3))</f>
        <v>-360675.27499999566</v>
      </c>
      <c r="L3" s="165">
        <f>+K3*Pricer!$E$1</f>
        <v>-6744627.6424999181</v>
      </c>
      <c r="N3" s="166" cm="1">
        <f t="array" ref="N3:N16">+_xlfn.ANCHORARRAY(E3)*_xlfn.ANCHORARRAY(F3)</f>
        <v>0</v>
      </c>
    </row>
    <row r="4" spans="2:15" x14ac:dyDescent="0.25">
      <c r="B4" s="161" t="s">
        <v>157</v>
      </c>
      <c r="C4" s="162">
        <v>11.2355</v>
      </c>
      <c r="D4" s="162">
        <v>11.265000000000001</v>
      </c>
      <c r="E4" s="163">
        <v>2.9500000000000526</v>
      </c>
      <c r="F4" s="157">
        <v>-1793</v>
      </c>
      <c r="G4" s="157">
        <f>+SUM(Blotter!S:S)/Pricer!$E$1</f>
        <v>-8082.408901366759</v>
      </c>
      <c r="H4" s="157">
        <f t="shared" ref="H4:H16" si="0">+SUM(F4:G4)</f>
        <v>-9875.4089013667581</v>
      </c>
      <c r="J4" s="164" t="s">
        <v>241</v>
      </c>
      <c r="K4" s="165">
        <f>SUM(Blotter!O:P)/Pricer!E1</f>
        <v>-8978.5037532129027</v>
      </c>
      <c r="L4" s="165">
        <f>+K4*Pricer!$E$1</f>
        <v>-167898.02018508126</v>
      </c>
      <c r="M4" s="167" t="str" cm="1">
        <f t="array" ref="M4:M16">+B4:B16</f>
        <v>#3L</v>
      </c>
      <c r="N4" s="166">
        <v>-5289.350000000094</v>
      </c>
      <c r="O4" s="168"/>
    </row>
    <row r="5" spans="2:15" x14ac:dyDescent="0.25">
      <c r="B5" s="161" t="s">
        <v>158</v>
      </c>
      <c r="C5" s="162">
        <v>11.212</v>
      </c>
      <c r="D5" s="162">
        <v>11.27</v>
      </c>
      <c r="E5" s="163">
        <v>5.7999999999999829</v>
      </c>
      <c r="F5" s="157">
        <v>-52762</v>
      </c>
      <c r="G5" s="157">
        <f>+SUM(Blotter!T:T)/Pricer!$E$1</f>
        <v>-1848.5370493185692</v>
      </c>
      <c r="H5" s="157">
        <f t="shared" si="0"/>
        <v>-54610.537049318569</v>
      </c>
      <c r="J5" s="268" t="s">
        <v>242</v>
      </c>
      <c r="K5" s="269">
        <f>SUM(K3:K4)</f>
        <v>-369653.77875320858</v>
      </c>
      <c r="L5" s="269">
        <f>SUM(L3:L4)</f>
        <v>-6912525.6626849994</v>
      </c>
      <c r="M5" s="108" t="str">
        <v>#6L</v>
      </c>
      <c r="N5" s="166">
        <v>-306019.5999999991</v>
      </c>
      <c r="O5" s="168"/>
    </row>
    <row r="6" spans="2:15" x14ac:dyDescent="0.25">
      <c r="B6" s="161" t="s">
        <v>159</v>
      </c>
      <c r="C6" s="162">
        <v>11.175000000000001</v>
      </c>
      <c r="D6" s="162">
        <v>11.24</v>
      </c>
      <c r="E6" s="163">
        <v>6.4999999999999503</v>
      </c>
      <c r="F6" s="157">
        <v>-10636</v>
      </c>
      <c r="G6" s="157">
        <f>+SUM(Blotter!U:U)/Pricer!$E$1</f>
        <v>34447.332820041993</v>
      </c>
      <c r="H6" s="157">
        <f t="shared" si="0"/>
        <v>23811.332820041993</v>
      </c>
      <c r="J6" s="164" t="s">
        <v>539</v>
      </c>
      <c r="K6" s="165">
        <v>0</v>
      </c>
      <c r="L6" s="165">
        <f>+K6*Pricer!$E$1</f>
        <v>0</v>
      </c>
      <c r="M6" s="108" t="str">
        <v>#9L</v>
      </c>
      <c r="N6" s="166">
        <v>-69133.999999999476</v>
      </c>
      <c r="O6" s="168"/>
    </row>
    <row r="7" spans="2:15" x14ac:dyDescent="0.25">
      <c r="B7" s="161" t="s">
        <v>160</v>
      </c>
      <c r="C7" s="162">
        <v>11.085000000000001</v>
      </c>
      <c r="D7" s="162">
        <v>11.175000000000001</v>
      </c>
      <c r="E7" s="163">
        <v>8.9999999999999858</v>
      </c>
      <c r="F7" s="157">
        <v>2027</v>
      </c>
      <c r="G7" s="157">
        <f>+SUM(Blotter!V:V)/Pricer!$E$1</f>
        <v>750.51301625756457</v>
      </c>
      <c r="H7" s="157">
        <f t="shared" si="0"/>
        <v>2777.5130162575647</v>
      </c>
      <c r="J7" s="300" t="s">
        <v>538</v>
      </c>
      <c r="K7" s="299">
        <v>226912</v>
      </c>
      <c r="L7" s="299">
        <f>+K7*Pricer!$E$1</f>
        <v>4243254.3999999994</v>
      </c>
      <c r="M7" s="108" t="str">
        <v>#13L</v>
      </c>
      <c r="N7" s="166">
        <v>18242.999999999971</v>
      </c>
      <c r="O7" s="168"/>
    </row>
    <row r="8" spans="2:15" ht="15.75" thickBot="1" x14ac:dyDescent="0.3">
      <c r="B8" s="161" t="s">
        <v>161</v>
      </c>
      <c r="C8" s="162">
        <v>10.71025</v>
      </c>
      <c r="D8" s="162">
        <v>10.870000000000001</v>
      </c>
      <c r="E8" s="163">
        <v>15.975000000000072</v>
      </c>
      <c r="F8" s="157">
        <v>-17</v>
      </c>
      <c r="G8" s="157">
        <f>+SUM(Blotter!W:W)/Pricer!$E$1</f>
        <v>-802.70093616750592</v>
      </c>
      <c r="H8" s="157">
        <f t="shared" si="0"/>
        <v>-819.70093616750592</v>
      </c>
      <c r="J8" s="296" t="s">
        <v>540</v>
      </c>
      <c r="K8" s="295">
        <f>+K5+K6+K7</f>
        <v>-142741.77875320858</v>
      </c>
      <c r="L8" s="295">
        <f>+K8*Pricer!$E$1</f>
        <v>-2669271.2626850004</v>
      </c>
      <c r="M8" s="108" t="str">
        <v>#26L</v>
      </c>
      <c r="N8" s="166">
        <v>-271.57500000000124</v>
      </c>
      <c r="O8" s="168"/>
    </row>
    <row r="9" spans="2:15" x14ac:dyDescent="0.25">
      <c r="B9" s="161" t="s">
        <v>162</v>
      </c>
      <c r="C9" s="162">
        <v>10.346500000000001</v>
      </c>
      <c r="D9" s="162">
        <v>10.455</v>
      </c>
      <c r="E9" s="163">
        <v>10.849999999999937</v>
      </c>
      <c r="F9" s="157">
        <v>905</v>
      </c>
      <c r="G9" s="157">
        <f>+SUM(Blotter!X:X)/Pricer!$E$1</f>
        <v>4299.0809127894099</v>
      </c>
      <c r="H9" s="157">
        <f t="shared" si="0"/>
        <v>5204.0809127894099</v>
      </c>
      <c r="J9" s="298"/>
      <c r="K9" s="297"/>
      <c r="L9" s="297"/>
      <c r="M9" s="108" t="str">
        <v>#39L</v>
      </c>
      <c r="N9" s="166">
        <v>9819.2499999999436</v>
      </c>
      <c r="O9" s="168"/>
    </row>
    <row r="10" spans="2:15" x14ac:dyDescent="0.25">
      <c r="B10" s="161" t="s">
        <v>163</v>
      </c>
      <c r="C10" s="162">
        <v>10.105</v>
      </c>
      <c r="D10" s="162">
        <v>10.185</v>
      </c>
      <c r="E10" s="163">
        <v>8.0000000000000071</v>
      </c>
      <c r="F10" s="157">
        <v>-8114</v>
      </c>
      <c r="G10" s="157">
        <f>+SUM(Blotter!Y:Y)/Pricer!$E$1</f>
        <v>223.59956698427425</v>
      </c>
      <c r="H10" s="157">
        <f t="shared" si="0"/>
        <v>-7890.4004330157259</v>
      </c>
      <c r="J10" s="164"/>
      <c r="K10" s="165"/>
      <c r="L10" s="165"/>
      <c r="M10" s="108" t="str">
        <v>#52L</v>
      </c>
      <c r="N10" s="166">
        <v>-64912.000000000058</v>
      </c>
      <c r="O10" s="168"/>
    </row>
    <row r="11" spans="2:15" x14ac:dyDescent="0.25">
      <c r="B11" s="161" t="s">
        <v>164</v>
      </c>
      <c r="C11" s="162">
        <v>9.9651250000000005</v>
      </c>
      <c r="D11" s="162">
        <v>10.055</v>
      </c>
      <c r="E11" s="163">
        <v>8.9874999999999261</v>
      </c>
      <c r="F11" s="157">
        <v>-15840</v>
      </c>
      <c r="G11" s="157">
        <f>+SUM(Blotter!Z:Z)/Pricer!$E$1</f>
        <v>-14570.988724339495</v>
      </c>
      <c r="H11" s="157">
        <f t="shared" si="0"/>
        <v>-30410.988724339495</v>
      </c>
      <c r="J11" s="164"/>
      <c r="K11" s="381"/>
      <c r="L11" s="165"/>
      <c r="M11" s="108" t="str">
        <v>#65L</v>
      </c>
      <c r="N11" s="166">
        <v>-142361.99999999884</v>
      </c>
      <c r="O11" s="168"/>
    </row>
    <row r="12" spans="2:15" x14ac:dyDescent="0.25">
      <c r="B12" s="161" t="s">
        <v>165</v>
      </c>
      <c r="C12" s="162">
        <v>9.85</v>
      </c>
      <c r="D12" s="162">
        <v>9.9675000000000011</v>
      </c>
      <c r="E12" s="163">
        <v>11.750000000000149</v>
      </c>
      <c r="F12" s="157">
        <v>9504</v>
      </c>
      <c r="G12" s="157">
        <f>+SUM(Blotter!AA:AA)/Pricer!$E$1</f>
        <v>60.000498827975143</v>
      </c>
      <c r="H12" s="157">
        <f t="shared" si="0"/>
        <v>9564.0004988279743</v>
      </c>
      <c r="J12" s="164"/>
      <c r="K12" s="381"/>
      <c r="L12" s="165"/>
      <c r="M12" s="108" t="str">
        <v>#91L</v>
      </c>
      <c r="N12" s="166">
        <v>111672.00000000141</v>
      </c>
      <c r="O12" s="168"/>
    </row>
    <row r="13" spans="2:15" x14ac:dyDescent="0.25">
      <c r="B13" s="161" t="s">
        <v>166</v>
      </c>
      <c r="C13" s="162">
        <v>9.8480000000000008</v>
      </c>
      <c r="D13" s="162">
        <v>9.9400000000000013</v>
      </c>
      <c r="E13" s="163">
        <v>9.2000000000000526</v>
      </c>
      <c r="F13" s="157">
        <v>13054</v>
      </c>
      <c r="G13" s="157">
        <f>+SUM(Blotter!AB:AB)/Pricer!$E$1</f>
        <v>-3601.1335634174734</v>
      </c>
      <c r="H13" s="157">
        <f t="shared" si="0"/>
        <v>9452.8664365825261</v>
      </c>
      <c r="J13" s="164"/>
      <c r="K13" s="165"/>
      <c r="L13" s="165"/>
      <c r="M13" s="108" t="str">
        <v>#130L</v>
      </c>
      <c r="N13" s="166">
        <v>120096.80000000069</v>
      </c>
      <c r="O13" s="168"/>
    </row>
    <row r="14" spans="2:15" x14ac:dyDescent="0.25">
      <c r="B14" s="161" t="s">
        <v>167</v>
      </c>
      <c r="C14" s="162">
        <v>9.8849999999999998</v>
      </c>
      <c r="D14" s="162">
        <v>10.035</v>
      </c>
      <c r="E14" s="163">
        <v>15.000000000000036</v>
      </c>
      <c r="F14" s="157">
        <v>-3081</v>
      </c>
      <c r="G14" s="157">
        <f>+SUM(Blotter!AC:AC)/Pricer!$E$1</f>
        <v>-3.9604102625924957</v>
      </c>
      <c r="H14" s="157">
        <f t="shared" si="0"/>
        <v>-3084.9604102625926</v>
      </c>
      <c r="J14" s="164"/>
      <c r="K14" s="165"/>
      <c r="L14" s="165"/>
      <c r="M14" s="108" t="str">
        <v>#195L</v>
      </c>
      <c r="N14" s="166">
        <v>-46215.000000000109</v>
      </c>
      <c r="O14" s="168"/>
    </row>
    <row r="15" spans="2:15" x14ac:dyDescent="0.25">
      <c r="B15" s="161" t="s">
        <v>168</v>
      </c>
      <c r="C15" s="162">
        <v>9.8810000000000002</v>
      </c>
      <c r="D15" s="162">
        <v>10.035</v>
      </c>
      <c r="E15" s="163">
        <v>15.399999999999991</v>
      </c>
      <c r="F15" s="157">
        <v>1021</v>
      </c>
      <c r="G15" s="157">
        <f>+SUM(Blotter!AD:AD)/Pricer!$E$1</f>
        <v>1.4300933409542005</v>
      </c>
      <c r="H15" s="157">
        <f t="shared" si="0"/>
        <v>1022.4300933409542</v>
      </c>
      <c r="J15" s="164"/>
      <c r="K15" s="165"/>
      <c r="L15" s="165"/>
      <c r="M15" s="108" t="str">
        <v>#260L</v>
      </c>
      <c r="N15" s="166">
        <v>15723.399999999991</v>
      </c>
      <c r="O15" s="168"/>
    </row>
    <row r="16" spans="2:15" x14ac:dyDescent="0.25">
      <c r="B16" s="161" t="s">
        <v>169</v>
      </c>
      <c r="C16" s="162">
        <v>9.8414999999999999</v>
      </c>
      <c r="D16" s="162">
        <v>9.995000000000001</v>
      </c>
      <c r="E16" s="163">
        <v>15.350000000000108</v>
      </c>
      <c r="F16" s="157">
        <v>-132</v>
      </c>
      <c r="G16" s="157">
        <f>+SUM(Blotter!AE:AE)/Pricer!$E$1</f>
        <v>-0.2698226748183768</v>
      </c>
      <c r="H16" s="157">
        <f t="shared" si="0"/>
        <v>-132.26982267481839</v>
      </c>
      <c r="J16" s="164"/>
      <c r="K16" s="165"/>
      <c r="L16" s="165"/>
      <c r="M16" s="108" t="str">
        <v>#390L</v>
      </c>
      <c r="N16" s="166">
        <v>-2026.2000000000144</v>
      </c>
      <c r="O16" s="168"/>
    </row>
    <row r="17" spans="2:15" x14ac:dyDescent="0.25">
      <c r="B17" s="152"/>
      <c r="C17" s="152"/>
      <c r="D17" s="152"/>
      <c r="E17" s="152"/>
      <c r="F17" s="384"/>
      <c r="G17" s="384"/>
      <c r="J17" s="164"/>
      <c r="K17" s="165"/>
      <c r="L17" s="165"/>
      <c r="O17" s="168"/>
    </row>
    <row r="18" spans="2:15" ht="15.75" thickBot="1" x14ac:dyDescent="0.3">
      <c r="B18" s="152"/>
      <c r="C18" s="152"/>
      <c r="D18" s="164" t="s">
        <v>243</v>
      </c>
      <c r="E18" s="383">
        <f>+AVERAGE(_xlfn.ANCHORARRAY(E3))</f>
        <v>9.6258928571428726</v>
      </c>
      <c r="F18" s="385">
        <f>+SUM(F4:F16)</f>
        <v>-65864</v>
      </c>
      <c r="G18" s="385">
        <f>+SUM(G3:G16)</f>
        <v>10805.865455573217</v>
      </c>
      <c r="H18" s="385">
        <f>+SUM(H4:H16)</f>
        <v>-54992.042499305055</v>
      </c>
      <c r="J18" s="164"/>
      <c r="K18" s="165"/>
      <c r="L18" s="165"/>
    </row>
    <row r="19" spans="2:15" x14ac:dyDescent="0.25">
      <c r="B19" s="152"/>
      <c r="C19" s="152"/>
      <c r="D19" s="411" t="s">
        <v>628</v>
      </c>
      <c r="E19" s="164"/>
      <c r="F19" s="297"/>
      <c r="G19" s="231"/>
      <c r="H19" s="412">
        <v>18248</v>
      </c>
      <c r="J19" s="164"/>
      <c r="K19" s="165"/>
      <c r="L19" s="165"/>
    </row>
    <row r="20" spans="2:15" ht="15.75" thickBot="1" x14ac:dyDescent="0.3">
      <c r="B20" s="152"/>
      <c r="C20" s="152"/>
      <c r="D20" s="382" t="s">
        <v>629</v>
      </c>
      <c r="E20" s="164"/>
      <c r="F20" s="165"/>
      <c r="G20" s="152"/>
      <c r="H20" s="385">
        <f>+H19+H18</f>
        <v>-36744.042499305055</v>
      </c>
      <c r="J20" s="164"/>
      <c r="K20" s="165"/>
      <c r="L20" s="165"/>
    </row>
    <row r="24" spans="2:15" x14ac:dyDescent="0.25">
      <c r="E24" s="108" t="s">
        <v>244</v>
      </c>
      <c r="F24" s="169">
        <f>+SUM(F4:F7)</f>
        <v>-63164</v>
      </c>
      <c r="H24" s="169">
        <f>+SUM(H4:H7)</f>
        <v>-37897.100114385772</v>
      </c>
    </row>
    <row r="25" spans="2:15" x14ac:dyDescent="0.25">
      <c r="E25" s="108" t="s">
        <v>245</v>
      </c>
      <c r="F25" s="169">
        <f>SUM(F8:F11)</f>
        <v>-23066</v>
      </c>
      <c r="H25" s="169">
        <f>SUM(H8:H11)</f>
        <v>-33917.009180733316</v>
      </c>
    </row>
    <row r="26" spans="2:15" x14ac:dyDescent="0.25">
      <c r="E26" s="108" t="s">
        <v>246</v>
      </c>
      <c r="F26" s="169">
        <f>SUM(F12:F13)</f>
        <v>22558</v>
      </c>
      <c r="H26" s="169">
        <f>SUM(H12:H13)</f>
        <v>19016.8669354105</v>
      </c>
    </row>
    <row r="27" spans="2:15" x14ac:dyDescent="0.25">
      <c r="E27" s="108" t="s">
        <v>247</v>
      </c>
      <c r="F27" s="168">
        <f>+SUM(F14:F15)</f>
        <v>-2060</v>
      </c>
      <c r="H27" s="168">
        <f>+SUM(H14:H15)</f>
        <v>-2062.5303169216386</v>
      </c>
    </row>
    <row r="28" spans="2:15" x14ac:dyDescent="0.25">
      <c r="E28" s="108" t="s">
        <v>32</v>
      </c>
      <c r="F28" s="168">
        <f>+F16</f>
        <v>-132</v>
      </c>
      <c r="H28" s="168">
        <f>+H16</f>
        <v>-132.26982267481839</v>
      </c>
    </row>
  </sheetData>
  <conditionalFormatting sqref="E3:E16">
    <cfRule type="dataBar" priority="1">
      <dataBar>
        <cfvo type="min"/>
        <cfvo type="max"/>
        <color theme="5" tint="0.79998168889431442"/>
      </dataBar>
      <extLst>
        <ext xmlns:x14="http://schemas.microsoft.com/office/spreadsheetml/2009/9/main" uri="{B025F937-C7B1-47D3-B67F-A62EFF666E3E}">
          <x14:id>{501DB6B3-4520-4EAF-8A0C-4F967EB04225}</x14:id>
        </ext>
      </extLst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01DB6B3-4520-4EAF-8A0C-4F967EB04225}">
            <x14:dataBar minLength="0" maxLength="100" gradient="0">
              <x14:cfvo type="autoMin"/>
              <x14:cfvo type="autoMax"/>
              <x14:negativeFillColor theme="3" tint="0.89999084444715716"/>
              <x14:axisColor rgb="FF000000"/>
            </x14:dataBar>
          </x14:cfRule>
          <xm:sqref>E3:E16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40CEB-FC66-4D38-8F7D-62A9CBF9C8EE}">
  <dimension ref="B1:X41"/>
  <sheetViews>
    <sheetView zoomScale="90" zoomScaleNormal="90" workbookViewId="0">
      <selection activeCell="N37" sqref="N37"/>
    </sheetView>
  </sheetViews>
  <sheetFormatPr defaultColWidth="9.140625" defaultRowHeight="15" x14ac:dyDescent="0.25"/>
  <cols>
    <col min="1" max="1" width="2.7109375" customWidth="1"/>
    <col min="2" max="2" width="6.140625" bestFit="1" customWidth="1"/>
    <col min="3" max="3" width="47" bestFit="1" customWidth="1"/>
    <col min="4" max="4" width="10.28515625" bestFit="1" customWidth="1"/>
    <col min="5" max="5" width="2.7109375" customWidth="1"/>
    <col min="6" max="6" width="24.85546875" bestFit="1" customWidth="1"/>
    <col min="7" max="7" width="2.7109375" customWidth="1"/>
    <col min="8" max="8" width="11.42578125" bestFit="1" customWidth="1"/>
    <col min="10" max="10" width="2.7109375" customWidth="1"/>
    <col min="11" max="11" width="7" style="108" bestFit="1" customWidth="1"/>
    <col min="12" max="12" width="12.140625" style="108" customWidth="1"/>
    <col min="13" max="13" width="2.7109375" customWidth="1"/>
    <col min="14" max="14" width="22.5703125" bestFit="1" customWidth="1"/>
    <col min="15" max="15" width="2.7109375" customWidth="1"/>
    <col min="18" max="18" width="2.7109375" customWidth="1"/>
    <col min="19" max="19" width="12.85546875" bestFit="1" customWidth="1"/>
  </cols>
  <sheetData>
    <row r="1" spans="2:24" x14ac:dyDescent="0.25">
      <c r="B1" t="s">
        <v>83</v>
      </c>
      <c r="C1" s="108" t="s">
        <v>248</v>
      </c>
      <c r="D1" s="235">
        <v>45454</v>
      </c>
      <c r="F1" s="236" t="s">
        <v>947</v>
      </c>
      <c r="N1" t="s">
        <v>249</v>
      </c>
      <c r="V1" s="171" t="s">
        <v>835</v>
      </c>
      <c r="W1" s="409"/>
      <c r="X1" s="409"/>
    </row>
    <row r="2" spans="2:24" x14ac:dyDescent="0.25">
      <c r="B2" s="170" t="s">
        <v>88</v>
      </c>
      <c r="C2" t="s">
        <v>250</v>
      </c>
      <c r="D2" s="243">
        <v>11.244999999999999</v>
      </c>
      <c r="F2" s="237" t="s">
        <v>948</v>
      </c>
      <c r="K2" s="108" t="s">
        <v>251</v>
      </c>
      <c r="L2" s="242">
        <f>+F3</f>
        <v>18.455249999999999</v>
      </c>
      <c r="N2" t="s">
        <v>634</v>
      </c>
      <c r="V2" s="409" t="s">
        <v>83</v>
      </c>
      <c r="W2" s="409">
        <v>1814</v>
      </c>
      <c r="X2" s="409" t="s">
        <v>836</v>
      </c>
    </row>
    <row r="3" spans="2:24" x14ac:dyDescent="0.25">
      <c r="B3" s="170" t="s">
        <v>18</v>
      </c>
      <c r="C3" t="s">
        <v>252</v>
      </c>
      <c r="D3" s="243">
        <v>11.2355</v>
      </c>
      <c r="F3" s="237">
        <v>18.455249999999999</v>
      </c>
      <c r="K3" s="108" t="s">
        <v>253</v>
      </c>
      <c r="L3" s="108" t="s">
        <v>254</v>
      </c>
      <c r="N3" t="s">
        <v>894</v>
      </c>
      <c r="V3" s="409"/>
      <c r="W3" s="409" t="s">
        <v>239</v>
      </c>
      <c r="X3" s="409" t="s">
        <v>239</v>
      </c>
    </row>
    <row r="4" spans="2:24" x14ac:dyDescent="0.25">
      <c r="B4" s="170" t="s">
        <v>19</v>
      </c>
      <c r="C4" t="s">
        <v>255</v>
      </c>
      <c r="D4" s="243">
        <v>11.212</v>
      </c>
      <c r="F4" s="237" t="s">
        <v>949</v>
      </c>
      <c r="G4" s="171"/>
      <c r="H4" t="str">
        <f>+RIGHT(F4,LEN(F4)-FIND("  ",F4))</f>
        <v xml:space="preserve">   -39,296</v>
      </c>
      <c r="I4">
        <f>+VALUE(H4)</f>
        <v>-39296</v>
      </c>
      <c r="K4" s="108" t="s">
        <v>256</v>
      </c>
      <c r="L4" s="241">
        <f>+I4</f>
        <v>-39296</v>
      </c>
      <c r="N4">
        <v>18.408000000000001</v>
      </c>
      <c r="S4" s="173" t="str">
        <f>+N2</f>
        <v>At 2024-06-28</v>
      </c>
      <c r="T4" s="172" t="s">
        <v>205</v>
      </c>
      <c r="V4" s="409" t="s">
        <v>837</v>
      </c>
      <c r="W4" s="417">
        <v>-4915</v>
      </c>
      <c r="X4" s="417">
        <v>-2450</v>
      </c>
    </row>
    <row r="5" spans="2:24" x14ac:dyDescent="0.25">
      <c r="B5" s="170" t="s">
        <v>20</v>
      </c>
      <c r="C5" t="s">
        <v>257</v>
      </c>
      <c r="D5" s="243">
        <v>11.175000000000001</v>
      </c>
      <c r="F5" s="237" t="s">
        <v>950</v>
      </c>
      <c r="G5" s="171"/>
      <c r="H5" t="str">
        <f t="shared" ref="H5:H18" si="0">+RIGHT(F5,LEN(F5)-FIND("  ",F5))</f>
        <v xml:space="preserve">             26,570</v>
      </c>
      <c r="I5">
        <f t="shared" ref="I5:I18" si="1">+VALUE(H5)</f>
        <v>26570</v>
      </c>
      <c r="K5" s="174" t="s">
        <v>258</v>
      </c>
      <c r="L5" s="241">
        <f t="shared" ref="L5:L18" si="2">+I5</f>
        <v>26570</v>
      </c>
      <c r="N5" t="s">
        <v>895</v>
      </c>
      <c r="P5" t="str">
        <f>+RIGHT(N5,LEN(N5)-FIND("  ",N5))</f>
        <v xml:space="preserve">   -19,966</v>
      </c>
      <c r="Q5">
        <f>+VALUE(P5)</f>
        <v>-19966</v>
      </c>
      <c r="S5" s="108" t="s">
        <v>256</v>
      </c>
      <c r="T5" s="172">
        <f>+Q5</f>
        <v>-19966</v>
      </c>
      <c r="V5" s="409" t="s">
        <v>838</v>
      </c>
      <c r="W5" s="417">
        <v>15105</v>
      </c>
      <c r="X5" s="417">
        <v>14906</v>
      </c>
    </row>
    <row r="6" spans="2:24" x14ac:dyDescent="0.25">
      <c r="B6" s="170" t="s">
        <v>14</v>
      </c>
      <c r="C6" t="s">
        <v>259</v>
      </c>
      <c r="D6" s="243">
        <v>11.085000000000001</v>
      </c>
      <c r="F6" s="237" t="s">
        <v>951</v>
      </c>
      <c r="G6" s="171"/>
      <c r="H6" t="str">
        <f t="shared" si="0"/>
        <v xml:space="preserve">             -1,793</v>
      </c>
      <c r="I6">
        <f t="shared" si="1"/>
        <v>-1793</v>
      </c>
      <c r="K6" s="238" t="s">
        <v>260</v>
      </c>
      <c r="L6" s="241">
        <f t="shared" si="2"/>
        <v>-1793</v>
      </c>
      <c r="N6" t="s">
        <v>896</v>
      </c>
      <c r="P6" t="str">
        <f>+RIGHT(N6,LEN(N6)-FIND("  ",N6))</f>
        <v xml:space="preserve">             -6,524</v>
      </c>
      <c r="Q6">
        <f t="shared" ref="Q6:Q19" si="3">+VALUE(P6)</f>
        <v>-6524</v>
      </c>
      <c r="S6" s="108" t="s">
        <v>258</v>
      </c>
      <c r="T6" s="172">
        <f t="shared" ref="T6:T19" si="4">+Q6</f>
        <v>-6524</v>
      </c>
      <c r="V6" s="409" t="s">
        <v>839</v>
      </c>
      <c r="W6" s="417">
        <v>-21702</v>
      </c>
      <c r="X6" s="417">
        <v>-19429</v>
      </c>
    </row>
    <row r="7" spans="2:24" x14ac:dyDescent="0.25">
      <c r="B7" s="170" t="s">
        <v>15</v>
      </c>
      <c r="C7" t="s">
        <v>261</v>
      </c>
      <c r="D7" s="243">
        <v>10.71025</v>
      </c>
      <c r="F7" s="237" t="s">
        <v>952</v>
      </c>
      <c r="G7" s="171"/>
      <c r="H7" t="str">
        <f t="shared" si="0"/>
        <v xml:space="preserve">            -52,762</v>
      </c>
      <c r="I7">
        <f t="shared" si="1"/>
        <v>-52762</v>
      </c>
      <c r="K7" s="238" t="s">
        <v>262</v>
      </c>
      <c r="L7" s="241">
        <f t="shared" si="2"/>
        <v>-52762</v>
      </c>
      <c r="N7" s="14" t="s">
        <v>897</v>
      </c>
      <c r="P7" t="str">
        <f t="shared" ref="P7:P19" si="5">+RIGHT(N7,LEN(N7)-FIND("  ",N7))</f>
        <v xml:space="preserve">             23,920</v>
      </c>
      <c r="Q7">
        <f t="shared" si="3"/>
        <v>23920</v>
      </c>
      <c r="S7" s="108" t="s">
        <v>260</v>
      </c>
      <c r="T7" s="172">
        <f t="shared" si="4"/>
        <v>23920</v>
      </c>
      <c r="V7" s="409" t="s">
        <v>840</v>
      </c>
      <c r="W7" s="417">
        <v>5229</v>
      </c>
      <c r="X7" s="417">
        <v>1759</v>
      </c>
    </row>
    <row r="8" spans="2:24" x14ac:dyDescent="0.25">
      <c r="B8" s="170" t="s">
        <v>16</v>
      </c>
      <c r="C8" t="s">
        <v>263</v>
      </c>
      <c r="D8" s="243">
        <v>10.346500000000001</v>
      </c>
      <c r="F8" s="237" t="s">
        <v>953</v>
      </c>
      <c r="G8" s="171"/>
      <c r="H8" t="str">
        <f t="shared" si="0"/>
        <v xml:space="preserve">            -10,636</v>
      </c>
      <c r="I8">
        <f t="shared" si="1"/>
        <v>-10636</v>
      </c>
      <c r="K8" s="238" t="s">
        <v>264</v>
      </c>
      <c r="L8" s="241">
        <f t="shared" si="2"/>
        <v>-10636</v>
      </c>
      <c r="N8" t="s">
        <v>898</v>
      </c>
      <c r="O8" s="14"/>
      <c r="P8" t="str">
        <f t="shared" si="5"/>
        <v xml:space="preserve">            -49,060</v>
      </c>
      <c r="Q8">
        <f t="shared" si="3"/>
        <v>-49060</v>
      </c>
      <c r="S8" s="108" t="s">
        <v>262</v>
      </c>
      <c r="T8" s="172">
        <f t="shared" si="4"/>
        <v>-49060</v>
      </c>
      <c r="V8" s="409" t="s">
        <v>841</v>
      </c>
      <c r="W8" s="417">
        <v>-1858</v>
      </c>
      <c r="X8" s="417">
        <v>-2006</v>
      </c>
    </row>
    <row r="9" spans="2:24" x14ac:dyDescent="0.25">
      <c r="B9" s="170" t="s">
        <v>22</v>
      </c>
      <c r="C9" t="s">
        <v>265</v>
      </c>
      <c r="D9" s="243">
        <v>10.105</v>
      </c>
      <c r="F9" s="237" t="s">
        <v>954</v>
      </c>
      <c r="G9" s="171"/>
      <c r="H9" t="str">
        <f t="shared" si="0"/>
        <v xml:space="preserve">             2,027</v>
      </c>
      <c r="I9">
        <f t="shared" si="1"/>
        <v>2027</v>
      </c>
      <c r="K9" s="238" t="s">
        <v>266</v>
      </c>
      <c r="L9" s="241">
        <f t="shared" si="2"/>
        <v>2027</v>
      </c>
      <c r="N9" t="s">
        <v>899</v>
      </c>
      <c r="P9" t="str">
        <f t="shared" si="5"/>
        <v xml:space="preserve">             -1,788</v>
      </c>
      <c r="Q9">
        <f t="shared" si="3"/>
        <v>-1788</v>
      </c>
      <c r="S9" s="108" t="s">
        <v>264</v>
      </c>
      <c r="T9" s="172">
        <f t="shared" si="4"/>
        <v>-1788</v>
      </c>
      <c r="V9" s="409" t="s">
        <v>842</v>
      </c>
      <c r="W9" s="417">
        <v>-2463</v>
      </c>
      <c r="X9" s="417">
        <v>-5176</v>
      </c>
    </row>
    <row r="10" spans="2:24" x14ac:dyDescent="0.25">
      <c r="B10" s="170" t="s">
        <v>23</v>
      </c>
      <c r="C10" t="s">
        <v>267</v>
      </c>
      <c r="D10" s="243">
        <v>9.9651250000000005</v>
      </c>
      <c r="F10" s="237" t="s">
        <v>955</v>
      </c>
      <c r="G10" s="171"/>
      <c r="H10" t="str">
        <f t="shared" si="0"/>
        <v xml:space="preserve">               -17</v>
      </c>
      <c r="I10">
        <f t="shared" si="1"/>
        <v>-17</v>
      </c>
      <c r="K10" s="239" t="s">
        <v>268</v>
      </c>
      <c r="L10" s="241">
        <f t="shared" si="2"/>
        <v>-17</v>
      </c>
      <c r="N10" t="s">
        <v>900</v>
      </c>
      <c r="P10" t="str">
        <f t="shared" si="5"/>
        <v xml:space="preserve">           -11,776</v>
      </c>
      <c r="Q10">
        <f t="shared" si="3"/>
        <v>-11776</v>
      </c>
      <c r="S10" s="108" t="s">
        <v>266</v>
      </c>
      <c r="T10" s="172">
        <f t="shared" si="4"/>
        <v>-11776</v>
      </c>
      <c r="V10" s="409" t="s">
        <v>843</v>
      </c>
      <c r="W10" s="409">
        <v>-600</v>
      </c>
      <c r="X10" s="409">
        <v>803</v>
      </c>
    </row>
    <row r="11" spans="2:24" x14ac:dyDescent="0.25">
      <c r="B11" s="170" t="s">
        <v>25</v>
      </c>
      <c r="C11" t="s">
        <v>269</v>
      </c>
      <c r="D11" s="243">
        <v>9.85</v>
      </c>
      <c r="F11" s="237" t="s">
        <v>956</v>
      </c>
      <c r="G11" s="171"/>
      <c r="H11" t="str">
        <f t="shared" si="0"/>
        <v xml:space="preserve">               905</v>
      </c>
      <c r="I11">
        <f t="shared" si="1"/>
        <v>905</v>
      </c>
      <c r="K11" s="239" t="s">
        <v>270</v>
      </c>
      <c r="L11" s="241">
        <f t="shared" si="2"/>
        <v>905</v>
      </c>
      <c r="N11" t="s">
        <v>901</v>
      </c>
      <c r="P11" t="str">
        <f t="shared" si="5"/>
        <v xml:space="preserve">           -22,774</v>
      </c>
      <c r="Q11">
        <f t="shared" si="3"/>
        <v>-22774</v>
      </c>
      <c r="S11" s="108" t="s">
        <v>268</v>
      </c>
      <c r="T11" s="172">
        <f t="shared" si="4"/>
        <v>-22774</v>
      </c>
      <c r="V11" s="409" t="s">
        <v>844</v>
      </c>
      <c r="W11" s="417">
        <v>-3141</v>
      </c>
      <c r="X11" s="417">
        <v>-2048</v>
      </c>
    </row>
    <row r="12" spans="2:24" x14ac:dyDescent="0.25">
      <c r="B12" s="170" t="s">
        <v>27</v>
      </c>
      <c r="C12" t="s">
        <v>271</v>
      </c>
      <c r="D12" s="243">
        <v>9.8480000000000008</v>
      </c>
      <c r="F12" s="237" t="s">
        <v>957</v>
      </c>
      <c r="G12" s="171"/>
      <c r="H12" t="str">
        <f t="shared" si="0"/>
        <v xml:space="preserve">            -8,114</v>
      </c>
      <c r="I12">
        <f t="shared" si="1"/>
        <v>-8114</v>
      </c>
      <c r="K12" s="239" t="s">
        <v>272</v>
      </c>
      <c r="L12" s="241">
        <f t="shared" si="2"/>
        <v>-8114</v>
      </c>
      <c r="N12" t="s">
        <v>902</v>
      </c>
      <c r="P12" t="str">
        <f t="shared" si="5"/>
        <v xml:space="preserve">            20,760</v>
      </c>
      <c r="Q12">
        <f t="shared" si="3"/>
        <v>20760</v>
      </c>
      <c r="S12" s="108" t="s">
        <v>270</v>
      </c>
      <c r="T12" s="172">
        <f t="shared" si="4"/>
        <v>20760</v>
      </c>
      <c r="V12" s="409" t="s">
        <v>845</v>
      </c>
      <c r="W12" s="417">
        <v>-1648</v>
      </c>
      <c r="X12" s="417">
        <v>-1490</v>
      </c>
    </row>
    <row r="13" spans="2:24" x14ac:dyDescent="0.25">
      <c r="B13" s="170" t="s">
        <v>29</v>
      </c>
      <c r="C13" t="s">
        <v>273</v>
      </c>
      <c r="D13" s="243">
        <v>9.8849999999999998</v>
      </c>
      <c r="F13" s="237" t="s">
        <v>958</v>
      </c>
      <c r="G13" s="171"/>
      <c r="H13" t="str">
        <f t="shared" si="0"/>
        <v xml:space="preserve">           -15,840</v>
      </c>
      <c r="I13">
        <f t="shared" si="1"/>
        <v>-15840</v>
      </c>
      <c r="K13" s="239" t="s">
        <v>274</v>
      </c>
      <c r="L13" s="241">
        <f t="shared" si="2"/>
        <v>-15840</v>
      </c>
      <c r="N13" t="s">
        <v>903</v>
      </c>
      <c r="P13" t="str">
        <f t="shared" si="5"/>
        <v xml:space="preserve">             3,048</v>
      </c>
      <c r="Q13">
        <f t="shared" si="3"/>
        <v>3048</v>
      </c>
      <c r="S13" s="108" t="s">
        <v>272</v>
      </c>
      <c r="T13" s="172">
        <f t="shared" si="4"/>
        <v>3048</v>
      </c>
      <c r="V13" s="409" t="s">
        <v>846</v>
      </c>
      <c r="W13" s="417">
        <v>4351</v>
      </c>
      <c r="X13" s="417">
        <v>5707</v>
      </c>
    </row>
    <row r="14" spans="2:24" x14ac:dyDescent="0.25">
      <c r="B14" s="170" t="s">
        <v>31</v>
      </c>
      <c r="C14" t="s">
        <v>275</v>
      </c>
      <c r="D14" s="243">
        <v>9.8810000000000002</v>
      </c>
      <c r="F14" s="237" t="s">
        <v>959</v>
      </c>
      <c r="G14" s="171"/>
      <c r="H14" t="str">
        <f t="shared" si="0"/>
        <v xml:space="preserve">             9,504</v>
      </c>
      <c r="I14">
        <f t="shared" si="1"/>
        <v>9504</v>
      </c>
      <c r="K14" s="239" t="s">
        <v>276</v>
      </c>
      <c r="L14" s="241">
        <f t="shared" si="2"/>
        <v>9504</v>
      </c>
      <c r="N14" t="s">
        <v>904</v>
      </c>
      <c r="P14" t="str">
        <f t="shared" si="5"/>
        <v xml:space="preserve">            -9,665</v>
      </c>
      <c r="Q14">
        <f t="shared" si="3"/>
        <v>-9665</v>
      </c>
      <c r="S14" s="108" t="s">
        <v>274</v>
      </c>
      <c r="T14" s="172">
        <f t="shared" si="4"/>
        <v>-9665</v>
      </c>
      <c r="V14" s="409" t="s">
        <v>847</v>
      </c>
      <c r="W14" s="417">
        <v>-1870</v>
      </c>
      <c r="X14" s="417">
        <v>-3470</v>
      </c>
    </row>
    <row r="15" spans="2:24" x14ac:dyDescent="0.25">
      <c r="B15" s="170" t="s">
        <v>32</v>
      </c>
      <c r="C15" t="s">
        <v>277</v>
      </c>
      <c r="D15" s="243">
        <v>9.8414999999999999</v>
      </c>
      <c r="F15" s="237" t="s">
        <v>960</v>
      </c>
      <c r="G15" s="171"/>
      <c r="H15" t="str">
        <f t="shared" si="0"/>
        <v xml:space="preserve">           13,054</v>
      </c>
      <c r="I15">
        <f t="shared" si="1"/>
        <v>13054</v>
      </c>
      <c r="K15" s="239" t="s">
        <v>278</v>
      </c>
      <c r="L15" s="241">
        <f t="shared" si="2"/>
        <v>13054</v>
      </c>
      <c r="N15" t="s">
        <v>905</v>
      </c>
      <c r="P15" t="str">
        <f t="shared" si="5"/>
        <v xml:space="preserve">            11,833</v>
      </c>
      <c r="Q15">
        <f t="shared" si="3"/>
        <v>11833</v>
      </c>
      <c r="S15" s="108" t="s">
        <v>276</v>
      </c>
      <c r="T15" s="172">
        <f t="shared" si="4"/>
        <v>11833</v>
      </c>
      <c r="V15" s="409" t="s">
        <v>848</v>
      </c>
      <c r="W15" s="417">
        <v>-4444</v>
      </c>
      <c r="X15" s="417">
        <v>-4296</v>
      </c>
    </row>
    <row r="16" spans="2:24" x14ac:dyDescent="0.25">
      <c r="C16" t="s">
        <v>279</v>
      </c>
      <c r="D16" s="244">
        <v>32</v>
      </c>
      <c r="F16" s="237" t="s">
        <v>961</v>
      </c>
      <c r="G16" s="171"/>
      <c r="H16" t="str">
        <f t="shared" si="0"/>
        <v xml:space="preserve">           -3,081</v>
      </c>
      <c r="I16">
        <f t="shared" si="1"/>
        <v>-3081</v>
      </c>
      <c r="K16" s="240" t="s">
        <v>280</v>
      </c>
      <c r="L16" s="241">
        <f t="shared" si="2"/>
        <v>-3081</v>
      </c>
      <c r="N16" t="s">
        <v>906</v>
      </c>
      <c r="P16" t="str">
        <f t="shared" si="5"/>
        <v xml:space="preserve">           24,190</v>
      </c>
      <c r="Q16">
        <f t="shared" si="3"/>
        <v>24190</v>
      </c>
      <c r="S16" s="108" t="s">
        <v>278</v>
      </c>
      <c r="T16" s="172">
        <f t="shared" si="4"/>
        <v>24190</v>
      </c>
      <c r="V16" s="409" t="s">
        <v>849</v>
      </c>
      <c r="W16" s="417">
        <v>1463</v>
      </c>
      <c r="X16" s="417">
        <v>1414</v>
      </c>
    </row>
    <row r="17" spans="3:24" x14ac:dyDescent="0.25">
      <c r="C17" t="s">
        <v>281</v>
      </c>
      <c r="D17" s="244">
        <v>33</v>
      </c>
      <c r="F17" s="237" t="s">
        <v>962</v>
      </c>
      <c r="G17" s="171"/>
      <c r="H17" t="str">
        <f t="shared" si="0"/>
        <v xml:space="preserve">            1,021</v>
      </c>
      <c r="I17">
        <f t="shared" si="1"/>
        <v>1021</v>
      </c>
      <c r="K17" s="240" t="s">
        <v>282</v>
      </c>
      <c r="L17" s="241">
        <f t="shared" si="2"/>
        <v>1021</v>
      </c>
      <c r="N17" t="s">
        <v>907</v>
      </c>
      <c r="P17" t="str">
        <f t="shared" si="5"/>
        <v xml:space="preserve">           -2,987</v>
      </c>
      <c r="Q17">
        <f t="shared" si="3"/>
        <v>-2987</v>
      </c>
      <c r="S17" s="108" t="s">
        <v>280</v>
      </c>
      <c r="T17" s="172">
        <f t="shared" si="4"/>
        <v>-2987</v>
      </c>
      <c r="V17" s="409" t="s">
        <v>850</v>
      </c>
      <c r="W17" s="409">
        <v>-188</v>
      </c>
      <c r="X17" s="409">
        <v>-182</v>
      </c>
    </row>
    <row r="18" spans="3:24" x14ac:dyDescent="0.25">
      <c r="C18" t="s">
        <v>283</v>
      </c>
      <c r="D18" s="243">
        <v>18.455249999999999</v>
      </c>
      <c r="F18" s="237" t="s">
        <v>930</v>
      </c>
      <c r="G18" s="171"/>
      <c r="H18" t="str">
        <f t="shared" si="0"/>
        <v xml:space="preserve">             -132</v>
      </c>
      <c r="I18">
        <f t="shared" si="1"/>
        <v>-132</v>
      </c>
      <c r="K18" s="240" t="s">
        <v>284</v>
      </c>
      <c r="L18" s="241">
        <f t="shared" si="2"/>
        <v>-132</v>
      </c>
      <c r="N18" t="s">
        <v>908</v>
      </c>
      <c r="P18" t="str">
        <f t="shared" si="5"/>
        <v xml:space="preserve">              984</v>
      </c>
      <c r="Q18">
        <f t="shared" si="3"/>
        <v>984</v>
      </c>
      <c r="S18" s="108" t="s">
        <v>282</v>
      </c>
      <c r="T18" s="172">
        <f t="shared" si="4"/>
        <v>984</v>
      </c>
      <c r="V18" s="409"/>
      <c r="W18" s="409"/>
      <c r="X18" s="409"/>
    </row>
    <row r="19" spans="3:24" x14ac:dyDescent="0.25">
      <c r="C19" t="s">
        <v>285</v>
      </c>
      <c r="D19" s="245">
        <v>235</v>
      </c>
      <c r="F19" s="237" t="s">
        <v>549</v>
      </c>
      <c r="N19" t="s">
        <v>909</v>
      </c>
      <c r="P19" t="str">
        <f t="shared" si="5"/>
        <v xml:space="preserve">             -126</v>
      </c>
      <c r="Q19">
        <f t="shared" si="3"/>
        <v>-126</v>
      </c>
      <c r="S19" s="108" t="s">
        <v>284</v>
      </c>
      <c r="T19" s="172">
        <f t="shared" si="4"/>
        <v>-126</v>
      </c>
      <c r="V19" s="171" t="s">
        <v>851</v>
      </c>
      <c r="W19" s="417">
        <v>-16682</v>
      </c>
      <c r="X19" s="417">
        <v>-15958</v>
      </c>
    </row>
    <row r="20" spans="3:24" x14ac:dyDescent="0.25">
      <c r="C20" t="s">
        <v>286</v>
      </c>
      <c r="D20" s="245">
        <v>996.5</v>
      </c>
    </row>
    <row r="21" spans="3:24" x14ac:dyDescent="0.25">
      <c r="C21" t="s">
        <v>287</v>
      </c>
      <c r="D21" s="245">
        <v>1870</v>
      </c>
    </row>
    <row r="22" spans="3:24" x14ac:dyDescent="0.25">
      <c r="C22" t="s">
        <v>288</v>
      </c>
      <c r="D22" s="245">
        <v>2790</v>
      </c>
    </row>
    <row r="23" spans="3:24" x14ac:dyDescent="0.25">
      <c r="C23" t="s">
        <v>289</v>
      </c>
      <c r="D23" s="245">
        <v>5549</v>
      </c>
      <c r="F23" t="s">
        <v>914</v>
      </c>
    </row>
    <row r="24" spans="3:24" x14ac:dyDescent="0.25">
      <c r="C24" t="s">
        <v>290</v>
      </c>
      <c r="D24" s="245">
        <v>8285.5</v>
      </c>
      <c r="F24" t="s">
        <v>915</v>
      </c>
      <c r="N24" t="s">
        <v>291</v>
      </c>
    </row>
    <row r="25" spans="3:24" x14ac:dyDescent="0.25">
      <c r="C25" t="s">
        <v>292</v>
      </c>
      <c r="D25" s="245">
        <v>11131</v>
      </c>
      <c r="F25">
        <v>18.314</v>
      </c>
      <c r="N25" t="s">
        <v>293</v>
      </c>
    </row>
    <row r="26" spans="3:24" x14ac:dyDescent="0.25">
      <c r="C26" t="s">
        <v>294</v>
      </c>
      <c r="D26" s="243">
        <v>-0.26</v>
      </c>
      <c r="F26" t="s">
        <v>916</v>
      </c>
      <c r="H26" t="str">
        <f>+RIGHT(F26,LEN(F26)-FIND("  ",F26))</f>
        <v xml:space="preserve">   -48,667</v>
      </c>
      <c r="I26">
        <f>+VALUE(H26)</f>
        <v>-48667</v>
      </c>
      <c r="K26" s="108" t="s">
        <v>256</v>
      </c>
      <c r="L26" s="241">
        <f>+I26</f>
        <v>-48667</v>
      </c>
      <c r="N26" s="55" cm="1">
        <f t="array" ref="N26:N40">+L4:L18-L26:L40</f>
        <v>9371</v>
      </c>
    </row>
    <row r="27" spans="3:24" x14ac:dyDescent="0.25">
      <c r="C27" t="s">
        <v>295</v>
      </c>
      <c r="D27" s="243">
        <v>-0.28999999999999998</v>
      </c>
      <c r="F27" t="s">
        <v>917</v>
      </c>
      <c r="H27" t="str">
        <f t="shared" ref="H27:H40" si="6">+RIGHT(F27,LEN(F27)-FIND("  ",F27))</f>
        <v xml:space="preserve">              9,259</v>
      </c>
      <c r="I27">
        <f t="shared" ref="I27:I40" si="7">+VALUE(H27)</f>
        <v>9259</v>
      </c>
      <c r="K27" s="174" t="s">
        <v>258</v>
      </c>
      <c r="L27" s="241">
        <f>+I27</f>
        <v>9259</v>
      </c>
      <c r="N27" s="55">
        <v>17311</v>
      </c>
    </row>
    <row r="28" spans="3:24" x14ac:dyDescent="0.25">
      <c r="C28" t="s">
        <v>296</v>
      </c>
      <c r="D28" s="243">
        <v>-0.33200000000000002</v>
      </c>
      <c r="F28" t="s">
        <v>918</v>
      </c>
      <c r="H28" t="str">
        <f t="shared" si="6"/>
        <v xml:space="preserve">              2,425</v>
      </c>
      <c r="I28">
        <f t="shared" si="7"/>
        <v>2425</v>
      </c>
      <c r="K28" s="238" t="s">
        <v>260</v>
      </c>
      <c r="L28" s="241">
        <f t="shared" ref="L28:L40" si="8">+I28</f>
        <v>2425</v>
      </c>
      <c r="N28" s="55">
        <v>-4218</v>
      </c>
    </row>
    <row r="29" spans="3:24" x14ac:dyDescent="0.25">
      <c r="C29" t="s">
        <v>297</v>
      </c>
      <c r="D29" s="243">
        <v>-0.35399999999999998</v>
      </c>
      <c r="F29" t="s">
        <v>919</v>
      </c>
      <c r="H29" t="str">
        <f t="shared" si="6"/>
        <v xml:space="preserve">            -50,655</v>
      </c>
      <c r="I29">
        <f t="shared" si="7"/>
        <v>-50655</v>
      </c>
      <c r="K29" s="238" t="s">
        <v>262</v>
      </c>
      <c r="L29" s="241">
        <f t="shared" si="8"/>
        <v>-50655</v>
      </c>
      <c r="N29" s="55">
        <v>-2107</v>
      </c>
    </row>
    <row r="30" spans="3:24" x14ac:dyDescent="0.25">
      <c r="C30" t="s">
        <v>298</v>
      </c>
      <c r="D30" s="243">
        <v>-0.375</v>
      </c>
      <c r="F30" t="s">
        <v>920</v>
      </c>
      <c r="H30" t="str">
        <f t="shared" si="6"/>
        <v xml:space="preserve">              5,483</v>
      </c>
      <c r="I30">
        <f t="shared" si="7"/>
        <v>5483</v>
      </c>
      <c r="K30" s="238" t="s">
        <v>264</v>
      </c>
      <c r="L30" s="241">
        <f t="shared" si="8"/>
        <v>5483</v>
      </c>
      <c r="N30" s="55">
        <v>-16119</v>
      </c>
    </row>
    <row r="31" spans="3:24" x14ac:dyDescent="0.25">
      <c r="C31" t="s">
        <v>299</v>
      </c>
      <c r="D31" s="243">
        <v>-0.39700000000000002</v>
      </c>
      <c r="F31" t="s">
        <v>921</v>
      </c>
      <c r="H31" t="str">
        <f t="shared" si="6"/>
        <v xml:space="preserve">              -355</v>
      </c>
      <c r="I31">
        <f t="shared" si="7"/>
        <v>-355</v>
      </c>
      <c r="K31" s="238" t="s">
        <v>266</v>
      </c>
      <c r="L31" s="241">
        <f t="shared" si="8"/>
        <v>-355</v>
      </c>
      <c r="N31" s="55">
        <v>2382</v>
      </c>
    </row>
    <row r="32" spans="3:24" x14ac:dyDescent="0.25">
      <c r="C32" t="s">
        <v>300</v>
      </c>
      <c r="D32" s="243">
        <v>-0.34499999999999997</v>
      </c>
      <c r="F32" t="s">
        <v>922</v>
      </c>
      <c r="H32" t="str">
        <f t="shared" si="6"/>
        <v xml:space="preserve">           -40,245</v>
      </c>
      <c r="I32">
        <f t="shared" si="7"/>
        <v>-40245</v>
      </c>
      <c r="K32" s="239" t="s">
        <v>268</v>
      </c>
      <c r="L32" s="241">
        <f t="shared" si="8"/>
        <v>-40245</v>
      </c>
      <c r="N32" s="55">
        <v>40228</v>
      </c>
    </row>
    <row r="33" spans="3:14" x14ac:dyDescent="0.25">
      <c r="C33" t="s">
        <v>301</v>
      </c>
      <c r="D33" s="243">
        <v>-0.25600000000000001</v>
      </c>
      <c r="F33" t="s">
        <v>923</v>
      </c>
      <c r="H33" t="str">
        <f t="shared" si="6"/>
        <v xml:space="preserve">            26,002</v>
      </c>
      <c r="I33">
        <f t="shared" si="7"/>
        <v>26002</v>
      </c>
      <c r="K33" s="239" t="s">
        <v>270</v>
      </c>
      <c r="L33" s="241">
        <f t="shared" si="8"/>
        <v>26002</v>
      </c>
      <c r="N33" s="55">
        <v>-25097</v>
      </c>
    </row>
    <row r="34" spans="3:14" x14ac:dyDescent="0.25">
      <c r="C34" t="s">
        <v>302</v>
      </c>
      <c r="D34" s="243">
        <v>-0.25800000000000001</v>
      </c>
      <c r="F34" t="s">
        <v>924</v>
      </c>
      <c r="H34" t="str">
        <f t="shared" si="6"/>
        <v xml:space="preserve">            -1,390</v>
      </c>
      <c r="I34">
        <f t="shared" si="7"/>
        <v>-1390</v>
      </c>
      <c r="K34" s="239" t="s">
        <v>272</v>
      </c>
      <c r="L34" s="241">
        <f t="shared" si="8"/>
        <v>-1390</v>
      </c>
      <c r="N34" s="55">
        <v>-6724</v>
      </c>
    </row>
    <row r="35" spans="3:14" x14ac:dyDescent="0.25">
      <c r="F35" t="s">
        <v>925</v>
      </c>
      <c r="H35" t="str">
        <f t="shared" si="6"/>
        <v xml:space="preserve">           -35,463</v>
      </c>
      <c r="I35">
        <f t="shared" si="7"/>
        <v>-35463</v>
      </c>
      <c r="K35" s="239" t="s">
        <v>274</v>
      </c>
      <c r="L35" s="241">
        <f t="shared" si="8"/>
        <v>-35463</v>
      </c>
      <c r="N35" s="55">
        <v>19623</v>
      </c>
    </row>
    <row r="36" spans="3:14" x14ac:dyDescent="0.25">
      <c r="F36" t="s">
        <v>926</v>
      </c>
      <c r="H36" t="str">
        <f t="shared" si="6"/>
        <v xml:space="preserve">             9,704</v>
      </c>
      <c r="I36">
        <f t="shared" si="7"/>
        <v>9704</v>
      </c>
      <c r="K36" s="239" t="s">
        <v>276</v>
      </c>
      <c r="L36" s="241">
        <f t="shared" si="8"/>
        <v>9704</v>
      </c>
      <c r="N36" s="55">
        <v>-200</v>
      </c>
    </row>
    <row r="37" spans="3:14" x14ac:dyDescent="0.25">
      <c r="F37" t="s">
        <v>927</v>
      </c>
      <c r="H37" t="str">
        <f t="shared" si="6"/>
        <v xml:space="preserve">           28,773</v>
      </c>
      <c r="I37">
        <f t="shared" si="7"/>
        <v>28773</v>
      </c>
      <c r="K37" s="239" t="s">
        <v>278</v>
      </c>
      <c r="L37" s="241">
        <f t="shared" si="8"/>
        <v>28773</v>
      </c>
      <c r="N37" s="55">
        <v>-15719</v>
      </c>
    </row>
    <row r="38" spans="3:14" x14ac:dyDescent="0.25">
      <c r="F38" t="s">
        <v>928</v>
      </c>
      <c r="H38" t="str">
        <f t="shared" si="6"/>
        <v xml:space="preserve">           -3,096</v>
      </c>
      <c r="I38">
        <f t="shared" si="7"/>
        <v>-3096</v>
      </c>
      <c r="K38" s="240" t="s">
        <v>280</v>
      </c>
      <c r="L38" s="241">
        <f t="shared" si="8"/>
        <v>-3096</v>
      </c>
      <c r="N38" s="55">
        <v>15</v>
      </c>
    </row>
    <row r="39" spans="3:14" x14ac:dyDescent="0.25">
      <c r="F39" t="s">
        <v>929</v>
      </c>
      <c r="H39" t="str">
        <f t="shared" si="6"/>
        <v xml:space="preserve">            1,024</v>
      </c>
      <c r="I39">
        <f t="shared" si="7"/>
        <v>1024</v>
      </c>
      <c r="K39" s="240" t="s">
        <v>282</v>
      </c>
      <c r="L39" s="241">
        <f t="shared" si="8"/>
        <v>1024</v>
      </c>
      <c r="N39" s="55">
        <v>-3</v>
      </c>
    </row>
    <row r="40" spans="3:14" x14ac:dyDescent="0.25">
      <c r="F40" t="s">
        <v>930</v>
      </c>
      <c r="H40" t="str">
        <f t="shared" si="6"/>
        <v xml:space="preserve">             -132</v>
      </c>
      <c r="I40">
        <f t="shared" si="7"/>
        <v>-132</v>
      </c>
      <c r="K40" s="240" t="s">
        <v>284</v>
      </c>
      <c r="L40" s="241">
        <f t="shared" si="8"/>
        <v>-132</v>
      </c>
      <c r="N40" s="55">
        <v>0</v>
      </c>
    </row>
    <row r="41" spans="3:14" x14ac:dyDescent="0.25">
      <c r="F41" t="s">
        <v>549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97115-1A2A-4CA7-925D-9047DE9812C2}">
  <sheetPr>
    <tabColor rgb="FFFFC000"/>
  </sheetPr>
  <dimension ref="B1:V10924"/>
  <sheetViews>
    <sheetView workbookViewId="0">
      <selection activeCell="T28" sqref="T28"/>
    </sheetView>
  </sheetViews>
  <sheetFormatPr defaultColWidth="9.140625" defaultRowHeight="15" x14ac:dyDescent="0.25"/>
  <cols>
    <col min="1" max="1" width="2.7109375" customWidth="1"/>
    <col min="2" max="2" width="6.140625" customWidth="1"/>
    <col min="6" max="6" width="2.7109375" customWidth="1"/>
    <col min="11" max="12" width="2.7109375" customWidth="1"/>
    <col min="13" max="13" width="10.85546875" bestFit="1" customWidth="1"/>
    <col min="14" max="14" width="11.7109375" bestFit="1" customWidth="1"/>
    <col min="15" max="15" width="6.5703125" customWidth="1"/>
    <col min="16" max="16" width="6" customWidth="1"/>
    <col min="17" max="17" width="10.42578125" customWidth="1"/>
    <col min="18" max="18" width="10.85546875" style="14" customWidth="1"/>
    <col min="19" max="19" width="3.42578125" customWidth="1"/>
    <col min="20" max="20" width="9.7109375" bestFit="1" customWidth="1"/>
  </cols>
  <sheetData>
    <row r="1" spans="2:22" x14ac:dyDescent="0.25">
      <c r="C1" t="s">
        <v>303</v>
      </c>
      <c r="H1" t="s">
        <v>304</v>
      </c>
    </row>
    <row r="2" spans="2:22" x14ac:dyDescent="0.25">
      <c r="B2" t="s">
        <v>305</v>
      </c>
      <c r="C2" t="s">
        <v>306</v>
      </c>
      <c r="D2" t="s">
        <v>139</v>
      </c>
      <c r="E2" t="s">
        <v>307</v>
      </c>
      <c r="G2" t="s">
        <v>305</v>
      </c>
      <c r="H2" t="s">
        <v>306</v>
      </c>
      <c r="I2" t="s">
        <v>139</v>
      </c>
      <c r="J2" t="s">
        <v>307</v>
      </c>
      <c r="L2" s="8" t="s">
        <v>308</v>
      </c>
      <c r="M2" s="8" t="s">
        <v>69</v>
      </c>
      <c r="N2" s="8" t="s">
        <v>70</v>
      </c>
      <c r="O2" t="s">
        <v>309</v>
      </c>
      <c r="P2" t="s">
        <v>310</v>
      </c>
      <c r="Q2" s="8" t="s">
        <v>311</v>
      </c>
      <c r="R2" s="14" t="s">
        <v>312</v>
      </c>
      <c r="S2" t="s">
        <v>305</v>
      </c>
      <c r="T2" s="8" t="s">
        <v>10</v>
      </c>
    </row>
    <row r="3" spans="2:22" x14ac:dyDescent="0.25">
      <c r="B3">
        <v>0</v>
      </c>
      <c r="C3">
        <v>1</v>
      </c>
      <c r="D3">
        <v>1</v>
      </c>
      <c r="E3">
        <v>1</v>
      </c>
      <c r="G3">
        <v>0</v>
      </c>
      <c r="H3">
        <v>1</v>
      </c>
      <c r="I3">
        <v>1</v>
      </c>
      <c r="J3">
        <v>1</v>
      </c>
      <c r="L3">
        <v>1</v>
      </c>
      <c r="M3" s="26">
        <f>WORKDAY(Pricer!$B$1,1,holidays!$A$2:$A$295)</f>
        <v>45456</v>
      </c>
      <c r="N3" s="26">
        <f t="shared" ref="N3:N26" si="0">+M4</f>
        <v>45484</v>
      </c>
      <c r="O3" s="13">
        <f>+M3-Pricer!$B$1</f>
        <v>1</v>
      </c>
      <c r="P3" s="13">
        <f>+N3-Pricer!$B$1</f>
        <v>29</v>
      </c>
      <c r="Q3" s="175">
        <f>360/(P3-O3)*(VLOOKUP($O3,$G$3:$J$10924,3)/VLOOKUP($P3,$G$3:$J$10924,3)-1)</f>
        <v>0.1124488379540578</v>
      </c>
      <c r="R3" s="14">
        <f>+VLOOKUP($P3,$B$3:$E$10924,3)</f>
        <v>0.9910399363219824</v>
      </c>
      <c r="S3">
        <f>+_xlfn.DAYS(N3,M3)</f>
        <v>28</v>
      </c>
      <c r="T3" s="176" cm="1">
        <f t="array" ref="T3">SUMPRODUCT($Q$3:$Q3,($S$3:$S3*$R$3:$R3)/SUM($S$3:$S3*$R$3:$R3))</f>
        <v>0.1124488379540578</v>
      </c>
      <c r="U3" s="177"/>
      <c r="V3" s="14"/>
    </row>
    <row r="4" spans="2:22" x14ac:dyDescent="0.25">
      <c r="B4">
        <v>1</v>
      </c>
      <c r="C4">
        <v>0.99967951336423999</v>
      </c>
      <c r="D4">
        <v>0.99969407663282861</v>
      </c>
      <c r="G4">
        <v>1</v>
      </c>
      <c r="H4">
        <v>0.99968900596399179</v>
      </c>
      <c r="I4">
        <v>0.99968907842952215</v>
      </c>
      <c r="L4">
        <v>2</v>
      </c>
      <c r="M4" s="26">
        <f>IF(ISNA(MATCH($M$3+28*L3,holidays!$A$2:$A$295,0)),$M$3+28*L3,WORKDAY($M$3+28*L3,1,holidays!$A$2:$A$295))</f>
        <v>45484</v>
      </c>
      <c r="N4" s="26">
        <f t="shared" si="0"/>
        <v>45512</v>
      </c>
      <c r="O4" s="13">
        <f>+M4-Pricer!$B$1</f>
        <v>29</v>
      </c>
      <c r="P4" s="13">
        <f>+N4-Pricer!$B$1</f>
        <v>57</v>
      </c>
      <c r="Q4" s="175">
        <f t="shared" ref="Q4:Q41" si="1">360/(P4-O4)*(VLOOKUP($O4,$G$3:$J$10924,3)/VLOOKUP($P4,$G$3:$J$10924,3)-1)</f>
        <v>0.1124480387354094</v>
      </c>
      <c r="R4" s="14">
        <f>+VLOOKUP($P4,$B$3:$E$10924,3)</f>
        <v>0.98194821005204724</v>
      </c>
      <c r="S4">
        <f t="shared" ref="S4:S41" si="2">+_xlfn.DAYS(N4,M4)</f>
        <v>28</v>
      </c>
      <c r="T4" s="176" cm="1">
        <f t="array" ref="T4">SUMPRODUCT($Q$3:$Q4,($S$3:$S4*$R$3:$R4)/SUM($S$3:$S4*$R$3:$R4))</f>
        <v>0.11244844018617325</v>
      </c>
      <c r="U4" s="177"/>
    </row>
    <row r="5" spans="2:22" x14ac:dyDescent="0.25">
      <c r="B5">
        <v>2</v>
      </c>
      <c r="C5">
        <v>0.99935374445665803</v>
      </c>
      <c r="D5">
        <v>0.99938821551643886</v>
      </c>
      <c r="G5">
        <v>2</v>
      </c>
      <c r="H5">
        <v>0.99937810864529009</v>
      </c>
      <c r="I5">
        <v>0.99937825332494845</v>
      </c>
      <c r="L5">
        <v>3</v>
      </c>
      <c r="M5" s="40">
        <f>IF(ISNA(MATCH($M$3+28*L4,holidays!$A$2:$A$295,0)),$M$3+28*L4,WORKDAY($M$3+28*L4,1,holidays!$A$2:$A$295))</f>
        <v>45512</v>
      </c>
      <c r="N5" s="40">
        <f t="shared" si="0"/>
        <v>45540</v>
      </c>
      <c r="O5" s="13">
        <f>+M5-Pricer!$B$1</f>
        <v>57</v>
      </c>
      <c r="P5" s="13">
        <f>+N5-Pricer!$B$1</f>
        <v>85</v>
      </c>
      <c r="Q5" s="175">
        <f t="shared" si="1"/>
        <v>0.11216971929749306</v>
      </c>
      <c r="R5" s="14">
        <f>+VLOOKUP($P5,$B$3:$E$10924,3)</f>
        <v>0.9727766171696447</v>
      </c>
      <c r="S5">
        <f t="shared" si="2"/>
        <v>28</v>
      </c>
      <c r="T5" s="178" cm="1">
        <f t="array" ref="T5">SUMPRODUCT($Q$3:$Q5,($S$3:$S5*$R$3:$R5)/SUM($S$3:$S5*$R$3:$R5))</f>
        <v>0.11235639849751558</v>
      </c>
      <c r="U5" s="177"/>
    </row>
    <row r="6" spans="2:22" x14ac:dyDescent="0.25">
      <c r="B6">
        <v>3</v>
      </c>
      <c r="C6">
        <v>0.99902649935458965</v>
      </c>
      <c r="D6">
        <v>0.99908238532222926</v>
      </c>
      <c r="G6">
        <v>3</v>
      </c>
      <c r="H6">
        <v>0.9990673083150764</v>
      </c>
      <c r="I6">
        <v>0.99906752445015923</v>
      </c>
      <c r="L6">
        <v>4</v>
      </c>
      <c r="M6" s="26">
        <f>IF(ISNA(MATCH($M$3+28*L5,holidays!$A$2:$A$295,0)),$M$3+28*L5,WORKDAY($M$3+28*L5,1,holidays!$A$2:$A$295))</f>
        <v>45540</v>
      </c>
      <c r="N6" s="26">
        <f t="shared" si="0"/>
        <v>45568</v>
      </c>
      <c r="O6" s="13">
        <f>+M6-Pricer!$B$1</f>
        <v>85</v>
      </c>
      <c r="P6" s="13">
        <f>+N6-Pricer!$B$1</f>
        <v>113</v>
      </c>
      <c r="Q6" s="175">
        <f t="shared" si="1"/>
        <v>0.11157569838648447</v>
      </c>
      <c r="R6" s="14">
        <f t="shared" ref="R6:R41" si="3">+VLOOKUP($P6,$B$3:$E$10924,3)</f>
        <v>0.96399144462574926</v>
      </c>
      <c r="S6">
        <f t="shared" si="2"/>
        <v>28</v>
      </c>
      <c r="T6" s="176" cm="1">
        <f t="array" ref="T6">SUMPRODUCT($Q$3:$Q6,($S$3:$S6*$R$3:$R6)/SUM($S$3:$S6*$R$3:$R6))</f>
        <v>0.1121639086879771</v>
      </c>
      <c r="U6" s="177"/>
    </row>
    <row r="7" spans="2:22" x14ac:dyDescent="0.25">
      <c r="B7">
        <v>4</v>
      </c>
      <c r="C7">
        <v>0.99869791271471842</v>
      </c>
      <c r="D7">
        <v>0.99877655475994687</v>
      </c>
      <c r="G7">
        <v>4</v>
      </c>
      <c r="H7">
        <v>0.99875660665081578</v>
      </c>
      <c r="I7">
        <v>0.99875689156930059</v>
      </c>
      <c r="L7">
        <v>5</v>
      </c>
      <c r="M7" s="26">
        <f>IF(ISNA(MATCH($M$3+28*L6,holidays!$A$2:$A$295,0)),$M$3+28*L6,WORKDAY($M$3+28*L6,1,holidays!$A$2:$A$295))</f>
        <v>45568</v>
      </c>
      <c r="N7" s="26">
        <f t="shared" si="0"/>
        <v>45596</v>
      </c>
      <c r="O7" s="13">
        <f>+M7-Pricer!$B$1</f>
        <v>113</v>
      </c>
      <c r="P7" s="13">
        <f>+N7-Pricer!$B$1</f>
        <v>141</v>
      </c>
      <c r="Q7" s="175">
        <f t="shared" si="1"/>
        <v>0.11083612151048916</v>
      </c>
      <c r="R7" s="14">
        <f t="shared" si="3"/>
        <v>0.95551671836256935</v>
      </c>
      <c r="S7">
        <f t="shared" si="2"/>
        <v>28</v>
      </c>
      <c r="T7" s="176" cm="1">
        <f t="array" ref="T7">SUMPRODUCT($Q$3:$Q7,($S$3:$S7*$R$3:$R7)/SUM($S$3:$S7*$R$3:$R7))</f>
        <v>0.1119031375317284</v>
      </c>
      <c r="U7" s="177"/>
    </row>
    <row r="8" spans="2:22" x14ac:dyDescent="0.25">
      <c r="B8">
        <v>5</v>
      </c>
      <c r="C8">
        <v>0.99836854138114062</v>
      </c>
      <c r="D8">
        <v>0.99847069257768217</v>
      </c>
      <c r="G8">
        <v>5</v>
      </c>
      <c r="H8">
        <v>0.99844600054351706</v>
      </c>
      <c r="I8">
        <v>0.99844635444678398</v>
      </c>
      <c r="L8">
        <v>6</v>
      </c>
      <c r="M8" s="40">
        <f>IF(ISNA(MATCH($M$3+28*L7,holidays!$A$2:$A$295,0)),$M$3+28*L7,WORKDAY($M$3+28*L7,1,holidays!$A$2:$A$295))</f>
        <v>45596</v>
      </c>
      <c r="N8" s="40">
        <f t="shared" si="0"/>
        <v>45624</v>
      </c>
      <c r="O8" s="13">
        <f>+M8-Pricer!$B$1</f>
        <v>141</v>
      </c>
      <c r="P8" s="13">
        <f>+N8-Pricer!$B$1</f>
        <v>169</v>
      </c>
      <c r="Q8" s="175">
        <f t="shared" si="1"/>
        <v>0.10999833929936706</v>
      </c>
      <c r="R8" s="14">
        <f t="shared" si="3"/>
        <v>0.94711798399828151</v>
      </c>
      <c r="S8">
        <f t="shared" si="2"/>
        <v>28</v>
      </c>
      <c r="T8" s="178" cm="1">
        <f t="array" ref="T8">SUMPRODUCT($Q$3:$Q8,($S$3:$S8*$R$3:$R8)/SUM($S$3:$S8*$R$3:$R8))</f>
        <v>0.11159275430225753</v>
      </c>
      <c r="U8" s="177"/>
    </row>
    <row r="9" spans="2:22" x14ac:dyDescent="0.25">
      <c r="B9">
        <v>6</v>
      </c>
      <c r="C9">
        <v>0.99803894739118559</v>
      </c>
      <c r="D9">
        <v>0.99816476756187489</v>
      </c>
      <c r="G9">
        <v>6</v>
      </c>
      <c r="H9">
        <v>0.99813549196186846</v>
      </c>
      <c r="I9">
        <v>0.99813591284728653</v>
      </c>
      <c r="L9">
        <v>7</v>
      </c>
      <c r="M9" s="26">
        <f>IF(ISNA(MATCH($M$3+28*L8,holidays!$A$2:$A$295,0)),$M$3+28*L8,WORKDAY($M$3+28*L8,1,holidays!$A$2:$A$295))</f>
        <v>45624</v>
      </c>
      <c r="N9" s="26">
        <f t="shared" si="0"/>
        <v>45652</v>
      </c>
      <c r="O9" s="13">
        <f>+M9-Pricer!$B$1</f>
        <v>169</v>
      </c>
      <c r="P9" s="13">
        <f>+N9-Pricer!$B$1</f>
        <v>197</v>
      </c>
      <c r="Q9" s="175">
        <f t="shared" si="1"/>
        <v>0.1091081077822723</v>
      </c>
      <c r="R9" s="14">
        <f t="shared" si="3"/>
        <v>0.9386425844769869</v>
      </c>
      <c r="S9">
        <f t="shared" si="2"/>
        <v>28</v>
      </c>
      <c r="T9" s="176" cm="1">
        <f t="array" ref="T9">SUMPRODUCT($Q$3:$Q9,($S$3:$S9*$R$3:$R9)/SUM($S$3:$S9*$R$3:$R9))</f>
        <v>0.1112472968204134</v>
      </c>
      <c r="U9" s="177"/>
    </row>
    <row r="10" spans="2:22" x14ac:dyDescent="0.25">
      <c r="B10">
        <v>7</v>
      </c>
      <c r="C10">
        <v>0.99770969181322988</v>
      </c>
      <c r="D10">
        <v>0.99785874853732781</v>
      </c>
      <c r="G10">
        <v>7</v>
      </c>
      <c r="H10">
        <v>0.99782508229028555</v>
      </c>
      <c r="I10">
        <v>0.99782556653575027</v>
      </c>
      <c r="L10">
        <v>8</v>
      </c>
      <c r="M10" s="26">
        <f>IF(ISNA(MATCH($M$3+28*L9,holidays!$A$2:$A$295,0)),$M$3+28*L9,WORKDAY($M$3+28*L9,1,holidays!$A$2:$A$295))</f>
        <v>45652</v>
      </c>
      <c r="N10" s="26">
        <f t="shared" si="0"/>
        <v>45680</v>
      </c>
      <c r="O10" s="13">
        <f>+M10-Pricer!$B$1</f>
        <v>197</v>
      </c>
      <c r="P10" s="13">
        <f>+N10-Pricer!$B$1</f>
        <v>225</v>
      </c>
      <c r="Q10" s="175">
        <f t="shared" si="1"/>
        <v>0.10836907055205648</v>
      </c>
      <c r="R10" s="14">
        <f t="shared" si="3"/>
        <v>0.93030539943862756</v>
      </c>
      <c r="S10">
        <f t="shared" si="2"/>
        <v>28</v>
      </c>
      <c r="T10" s="176" cm="1">
        <f t="array" ref="T10">SUMPRODUCT($Q$3:$Q10,($S$3:$S10*$R$3:$R10)/SUM($S$3:$S10*$R$3:$R10))</f>
        <v>0.11089870792529323</v>
      </c>
      <c r="U10" s="177"/>
    </row>
    <row r="11" spans="2:22" x14ac:dyDescent="0.25">
      <c r="B11">
        <v>8</v>
      </c>
      <c r="C11">
        <v>0.99738133224425451</v>
      </c>
      <c r="D11">
        <v>0.99755260436723203</v>
      </c>
      <c r="G11">
        <v>8</v>
      </c>
      <c r="H11">
        <v>0.99751477095770602</v>
      </c>
      <c r="I11">
        <v>0.99751531527738213</v>
      </c>
      <c r="L11">
        <v>9</v>
      </c>
      <c r="M11" s="40">
        <f>IF(ISNA(MATCH($M$3+28*L10,holidays!$A$2:$A$295,0)),$M$3+28*L10,WORKDAY($M$3+28*L10,1,holidays!$A$2:$A$295))</f>
        <v>45680</v>
      </c>
      <c r="N11" s="40">
        <f t="shared" si="0"/>
        <v>45708</v>
      </c>
      <c r="O11" s="13">
        <f>+M11-Pricer!$B$1</f>
        <v>225</v>
      </c>
      <c r="P11" s="13">
        <f>+N11-Pricer!$B$1</f>
        <v>253</v>
      </c>
      <c r="Q11" s="175">
        <f t="shared" si="1"/>
        <v>0.10783785671583176</v>
      </c>
      <c r="R11" s="14">
        <f t="shared" si="3"/>
        <v>0.92242484502612587</v>
      </c>
      <c r="S11">
        <f t="shared" si="2"/>
        <v>28</v>
      </c>
      <c r="T11" s="178" cm="1">
        <f t="array" ref="T11">SUMPRODUCT($Q$3:$Q11,($S$3:$S11*$R$3:$R11)/SUM($S$3:$S11*$R$3:$R11))</f>
        <v>0.11057054861176135</v>
      </c>
      <c r="U11" s="177"/>
    </row>
    <row r="12" spans="2:22" x14ac:dyDescent="0.25">
      <c r="B12">
        <v>9</v>
      </c>
      <c r="C12">
        <v>0.99705442666332045</v>
      </c>
      <c r="D12">
        <v>0.99724630395320046</v>
      </c>
      <c r="G12">
        <v>9</v>
      </c>
      <c r="H12">
        <v>0.99720455823313947</v>
      </c>
      <c r="I12">
        <v>0.99720515883765393</v>
      </c>
      <c r="L12">
        <v>10</v>
      </c>
      <c r="M12" s="26">
        <f>IF(ISNA(MATCH($M$3+28*L11,holidays!$A$2:$A$295,0)),$M$3+28*L11,WORKDAY($M$3+28*L11,1,holidays!$A$2:$A$295))</f>
        <v>45708</v>
      </c>
      <c r="N12" s="26">
        <f t="shared" si="0"/>
        <v>45736</v>
      </c>
      <c r="O12" s="13">
        <f>+M12-Pricer!$B$1</f>
        <v>253</v>
      </c>
      <c r="P12" s="13">
        <f>+N12-Pricer!$B$1</f>
        <v>281</v>
      </c>
      <c r="Q12" s="175">
        <f t="shared" si="1"/>
        <v>0.10745691902146312</v>
      </c>
      <c r="R12" s="14">
        <f t="shared" si="3"/>
        <v>0.91523704333867317</v>
      </c>
      <c r="S12">
        <f t="shared" si="2"/>
        <v>28</v>
      </c>
      <c r="T12" s="176" cm="1">
        <f t="array" ref="T12">SUMPRODUCT($Q$3:$Q12,($S$3:$S12*$R$3:$R12)/SUM($S$3:$S12*$R$3:$R12))</f>
        <v>0.11027117799447742</v>
      </c>
      <c r="U12" s="177"/>
    </row>
    <row r="13" spans="2:22" x14ac:dyDescent="0.25">
      <c r="B13">
        <v>10</v>
      </c>
      <c r="C13">
        <v>0.99672942407050635</v>
      </c>
      <c r="D13">
        <v>0.99693981623531269</v>
      </c>
      <c r="G13">
        <v>10</v>
      </c>
      <c r="H13">
        <v>0.99689444438523234</v>
      </c>
      <c r="I13">
        <v>0.99689509698230194</v>
      </c>
      <c r="L13">
        <v>11</v>
      </c>
      <c r="M13" s="26">
        <f>IF(ISNA(MATCH($M$3+28*L12,holidays!$A$2:$A$295,0)),$M$3+28*L12,WORKDAY($M$3+28*L12,1,holidays!$A$2:$A$295))</f>
        <v>45736</v>
      </c>
      <c r="N13" s="26">
        <f t="shared" si="0"/>
        <v>45768</v>
      </c>
      <c r="O13" s="13">
        <f>+M13-Pricer!$B$1</f>
        <v>281</v>
      </c>
      <c r="P13" s="13">
        <f>+N13-Pricer!$B$1</f>
        <v>313</v>
      </c>
      <c r="Q13" s="175">
        <f t="shared" si="1"/>
        <v>0.10698967184501529</v>
      </c>
      <c r="R13" s="14">
        <f t="shared" si="3"/>
        <v>0.90770546676222286</v>
      </c>
      <c r="S13">
        <f t="shared" si="2"/>
        <v>32</v>
      </c>
      <c r="T13" s="176" cm="1">
        <f t="array" ref="T13">SUMPRODUCT($Q$3:$Q13,($S$3:$S13*$R$3:$R13)/SUM($S$3:$S13*$R$3:$R13))</f>
        <v>0.1099487036499588</v>
      </c>
      <c r="U13" s="177"/>
    </row>
    <row r="14" spans="2:22" x14ac:dyDescent="0.25">
      <c r="B14">
        <v>11</v>
      </c>
      <c r="C14">
        <v>0.99640633998866035</v>
      </c>
      <c r="D14">
        <v>0.99663311019216749</v>
      </c>
      <c r="G14">
        <v>11</v>
      </c>
      <c r="H14">
        <v>0.99658442968088301</v>
      </c>
      <c r="I14">
        <v>0.9965851294773268</v>
      </c>
      <c r="L14">
        <v>12</v>
      </c>
      <c r="M14" s="26">
        <f>IF(ISNA(MATCH($M$3+28*L13,holidays!$A$2:$A$295,0)),$M$3+28*L13,WORKDAY($M$3+28*L13,1,holidays!$A$2:$A$295))</f>
        <v>45768</v>
      </c>
      <c r="N14" s="26">
        <f t="shared" si="0"/>
        <v>45792</v>
      </c>
      <c r="O14" s="13">
        <f>+M14-Pricer!$B$1</f>
        <v>313</v>
      </c>
      <c r="P14" s="13">
        <f>+N14-Pricer!$B$1</f>
        <v>337</v>
      </c>
      <c r="Q14" s="175">
        <f t="shared" si="1"/>
        <v>0.10619142477803711</v>
      </c>
      <c r="R14" s="14">
        <f t="shared" si="3"/>
        <v>0.90233949261104907</v>
      </c>
      <c r="S14">
        <f t="shared" si="2"/>
        <v>24</v>
      </c>
      <c r="T14" s="176" cm="1">
        <f t="array" ref="T14">SUMPRODUCT($Q$3:$Q14,($S$3:$S14*$R$3:$R14)/SUM($S$3:$S14*$R$3:$R14))</f>
        <v>0.10969221161046304</v>
      </c>
      <c r="U14" s="177"/>
    </row>
    <row r="15" spans="2:22" x14ac:dyDescent="0.25">
      <c r="B15">
        <v>12</v>
      </c>
      <c r="C15">
        <v>0.99608508185267852</v>
      </c>
      <c r="D15">
        <v>0.99632615484094711</v>
      </c>
      <c r="G15">
        <v>12</v>
      </c>
      <c r="H15">
        <v>0.99627451439137726</v>
      </c>
      <c r="I15">
        <v>0.99627525608899337</v>
      </c>
      <c r="L15">
        <v>13</v>
      </c>
      <c r="M15" s="40">
        <f>IF(ISNA(MATCH($M$3+28*L14,holidays!$A$2:$A$295,0)),$M$3+28*L14,WORKDAY($M$3+28*L14,1,holidays!$A$2:$A$295))</f>
        <v>45792</v>
      </c>
      <c r="N15" s="40">
        <f t="shared" si="0"/>
        <v>45820</v>
      </c>
      <c r="O15" s="13">
        <f>+M15-Pricer!$B$1</f>
        <v>337</v>
      </c>
      <c r="P15" s="13">
        <f>+N15-Pricer!$B$1</f>
        <v>365</v>
      </c>
      <c r="Q15" s="175">
        <f t="shared" si="1"/>
        <v>0.10546517850177541</v>
      </c>
      <c r="R15" s="14">
        <f t="shared" si="3"/>
        <v>0.89617984621247437</v>
      </c>
      <c r="S15">
        <f t="shared" si="2"/>
        <v>28</v>
      </c>
      <c r="T15" s="178" cm="1">
        <f t="array" ref="T15">SUMPRODUCT($Q$3:$Q15,($S$3:$S15*$R$3:$R15)/SUM($S$3:$S15*$R$3:$R15))</f>
        <v>0.10938236502845139</v>
      </c>
      <c r="U15" s="177"/>
    </row>
    <row r="16" spans="2:22" x14ac:dyDescent="0.25">
      <c r="B16">
        <v>13</v>
      </c>
      <c r="C16">
        <v>0.99576555715471138</v>
      </c>
      <c r="D16">
        <v>0.99601891923748953</v>
      </c>
      <c r="G16">
        <v>13</v>
      </c>
      <c r="H16">
        <v>0.99596469878248073</v>
      </c>
      <c r="I16">
        <v>0.99596547658383028</v>
      </c>
      <c r="L16">
        <v>14</v>
      </c>
      <c r="M16" s="26">
        <f>IF(ISNA(MATCH($M$3+28*L15,holidays!$A$2:$A$295,0)),$M$3+28*L15,WORKDAY($M$3+28*L15,1,holidays!$A$2:$A$295))</f>
        <v>45820</v>
      </c>
      <c r="N16" s="26">
        <f t="shared" si="0"/>
        <v>45848</v>
      </c>
      <c r="O16" s="13">
        <f>+M16-Pricer!$B$1</f>
        <v>365</v>
      </c>
      <c r="P16" s="13">
        <f>+N16-Pricer!$B$1</f>
        <v>393</v>
      </c>
      <c r="Q16" s="175">
        <f t="shared" si="1"/>
        <v>0.10447642883678387</v>
      </c>
      <c r="R16" s="14">
        <f t="shared" si="3"/>
        <v>0.88995446335062267</v>
      </c>
      <c r="S16">
        <f t="shared" si="2"/>
        <v>28</v>
      </c>
      <c r="T16" s="176" cm="1">
        <f t="array" ref="T16">SUMPRODUCT($Q$3:$Q16,($S$3:$S16*$R$3:$R16)/SUM($S$3:$S16*$R$3:$R16))</f>
        <v>0.10904948323673977</v>
      </c>
      <c r="U16" s="177"/>
    </row>
    <row r="17" spans="2:21" x14ac:dyDescent="0.25">
      <c r="B17">
        <v>14</v>
      </c>
      <c r="C17">
        <v>0.99544767344393559</v>
      </c>
      <c r="D17">
        <v>0.9957113724763712</v>
      </c>
      <c r="G17">
        <v>14</v>
      </c>
      <c r="H17">
        <v>0.99565498312041001</v>
      </c>
      <c r="I17">
        <v>0.9956557907286302</v>
      </c>
      <c r="L17">
        <v>15</v>
      </c>
      <c r="M17" s="26">
        <f>IF(ISNA(MATCH($M$3+28*L16,holidays!$A$2:$A$295,0)),$M$3+28*L16,WORKDAY($M$3+28*L16,1,holidays!$A$2:$A$295))</f>
        <v>45848</v>
      </c>
      <c r="N17" s="26">
        <f t="shared" si="0"/>
        <v>45876</v>
      </c>
      <c r="O17" s="13">
        <f>+M17-Pricer!$B$1</f>
        <v>393</v>
      </c>
      <c r="P17" s="13">
        <f>+N17-Pricer!$B$1</f>
        <v>421</v>
      </c>
      <c r="Q17" s="175">
        <f t="shared" si="1"/>
        <v>0.10348536507527223</v>
      </c>
      <c r="R17" s="14">
        <f t="shared" si="3"/>
        <v>0.88363638075561479</v>
      </c>
      <c r="S17">
        <f t="shared" si="2"/>
        <v>28</v>
      </c>
      <c r="T17" s="176" cm="1">
        <f t="array" ref="T17">SUMPRODUCT($Q$3:$Q17,($S$3:$S17*$R$3:$R17)/SUM($S$3:$S17*$R$3:$R17))</f>
        <v>0.10869828297354536</v>
      </c>
      <c r="U17" s="177"/>
    </row>
    <row r="18" spans="2:21" x14ac:dyDescent="0.25">
      <c r="B18">
        <v>15</v>
      </c>
      <c r="C18">
        <v>0.99513133849791402</v>
      </c>
      <c r="D18">
        <v>0.99540348369099918</v>
      </c>
      <c r="G18">
        <v>15</v>
      </c>
      <c r="H18">
        <v>0.99534536767278481</v>
      </c>
      <c r="I18">
        <v>0.99534619829044912</v>
      </c>
      <c r="L18">
        <v>16</v>
      </c>
      <c r="M18" s="26">
        <f>IF(ISNA(MATCH($M$3+28*L17,holidays!$A$2:$A$295,0)),$M$3+28*L17,WORKDAY($M$3+28*L17,1,holidays!$A$2:$A$295))</f>
        <v>45876</v>
      </c>
      <c r="N18" s="26">
        <f t="shared" si="0"/>
        <v>45904</v>
      </c>
      <c r="O18" s="13">
        <f>+M18-Pricer!$B$1</f>
        <v>421</v>
      </c>
      <c r="P18" s="13">
        <f>+N18-Pricer!$B$1</f>
        <v>449</v>
      </c>
      <c r="Q18" s="175">
        <f t="shared" si="1"/>
        <v>0.10253696907393989</v>
      </c>
      <c r="R18" s="14">
        <f t="shared" si="3"/>
        <v>0.87724633056570012</v>
      </c>
      <c r="S18">
        <f t="shared" si="2"/>
        <v>28</v>
      </c>
      <c r="T18" s="176" cm="1">
        <f t="array" ref="T18">SUMPRODUCT($Q$3:$Q18,($S$3:$S18*$R$3:$R18)/SUM($S$3:$S18*$R$3:$R18))</f>
        <v>0.10833496698129284</v>
      </c>
      <c r="U18" s="177"/>
    </row>
    <row r="19" spans="2:21" x14ac:dyDescent="0.25">
      <c r="B19">
        <v>16</v>
      </c>
      <c r="C19">
        <v>0.99481646018237813</v>
      </c>
      <c r="D19">
        <v>0.99509522205371281</v>
      </c>
      <c r="G19">
        <v>16</v>
      </c>
      <c r="H19">
        <v>0.99503585270607564</v>
      </c>
      <c r="I19">
        <v>0.99503669903660652</v>
      </c>
      <c r="L19">
        <v>17</v>
      </c>
      <c r="M19" s="26">
        <f>IF(ISNA(MATCH($M$3+28*L18,holidays!$A$2:$A$295,0)),$M$3+28*L18,WORKDAY($M$3+28*L18,1,holidays!$A$2:$A$295))</f>
        <v>45904</v>
      </c>
      <c r="N19" s="26">
        <f t="shared" si="0"/>
        <v>45932</v>
      </c>
      <c r="O19" s="13">
        <f>+M19-Pricer!$B$1</f>
        <v>449</v>
      </c>
      <c r="P19" s="13">
        <f>+N19-Pricer!$B$1</f>
        <v>477</v>
      </c>
      <c r="Q19" s="175">
        <f t="shared" si="1"/>
        <v>0.10163124481966625</v>
      </c>
      <c r="R19" s="14">
        <f t="shared" si="3"/>
        <v>0.87080454655225992</v>
      </c>
      <c r="S19">
        <f t="shared" si="2"/>
        <v>28</v>
      </c>
      <c r="T19" s="176" cm="1">
        <f t="array" ref="T19">SUMPRODUCT($Q$3:$Q19,($S$3:$S19*$R$3:$R19)/SUM($S$3:$S19*$R$3:$R19))</f>
        <v>0.10796426800628292</v>
      </c>
      <c r="U19" s="177"/>
    </row>
    <row r="20" spans="2:21" x14ac:dyDescent="0.25">
      <c r="B20">
        <v>17</v>
      </c>
      <c r="C20">
        <v>0.9945029464845706</v>
      </c>
      <c r="D20">
        <v>0.99478655677589489</v>
      </c>
      <c r="G20">
        <v>17</v>
      </c>
      <c r="H20">
        <v>0.99472643848639086</v>
      </c>
      <c r="I20">
        <v>0.99472729273468485</v>
      </c>
      <c r="L20">
        <v>18</v>
      </c>
      <c r="M20" s="26">
        <f>IF(ISNA(MATCH($M$3+28*L19,holidays!$A$2:$A$295,0)),$M$3+28*L19,WORKDAY($M$3+28*L19,1,holidays!$A$2:$A$295))</f>
        <v>45932</v>
      </c>
      <c r="N20" s="26">
        <f t="shared" si="0"/>
        <v>45960</v>
      </c>
      <c r="O20" s="13">
        <f>+M20-Pricer!$B$1</f>
        <v>477</v>
      </c>
      <c r="P20" s="13">
        <f>+N20-Pricer!$B$1</f>
        <v>505</v>
      </c>
      <c r="Q20" s="175">
        <f t="shared" si="1"/>
        <v>0.10076818337522038</v>
      </c>
      <c r="R20" s="14">
        <f t="shared" si="3"/>
        <v>0.8643307360580238</v>
      </c>
      <c r="S20">
        <f t="shared" si="2"/>
        <v>28</v>
      </c>
      <c r="T20" s="176" cm="1">
        <f t="array" ref="T20">SUMPRODUCT($Q$3:$Q20,($S$3:$S20*$R$3:$R20)/SUM($S$3:$S20*$R$3:$R20))</f>
        <v>0.10758985129696248</v>
      </c>
      <c r="U20" s="177"/>
    </row>
    <row r="21" spans="2:21" x14ac:dyDescent="0.25">
      <c r="B21">
        <v>18</v>
      </c>
      <c r="C21">
        <v>0.99419070547985966</v>
      </c>
      <c r="D21">
        <v>0.99447745710809288</v>
      </c>
      <c r="G21">
        <v>18</v>
      </c>
      <c r="H21">
        <v>0.99441712527957826</v>
      </c>
      <c r="I21">
        <v>0.99441797915252983</v>
      </c>
      <c r="L21">
        <v>19</v>
      </c>
      <c r="M21" s="26">
        <f>IF(ISNA(MATCH($M$3+28*L20,holidays!$A$2:$A$295,0)),$M$3+28*L20,WORKDAY($M$3+28*L20,1,holidays!$A$2:$A$295))</f>
        <v>45960</v>
      </c>
      <c r="N21" s="26">
        <f t="shared" si="0"/>
        <v>45988</v>
      </c>
      <c r="O21" s="13">
        <f>+M21-Pricer!$B$1</f>
        <v>505</v>
      </c>
      <c r="P21" s="13">
        <f>+N21-Pricer!$B$1</f>
        <v>533</v>
      </c>
      <c r="Q21" s="175">
        <f t="shared" si="1"/>
        <v>9.9947776224719967E-2</v>
      </c>
      <c r="R21" s="14">
        <f t="shared" si="3"/>
        <v>0.8578440706451349</v>
      </c>
      <c r="S21">
        <f t="shared" si="2"/>
        <v>28</v>
      </c>
      <c r="T21" s="176" cm="1">
        <f t="array" ref="T21">SUMPRODUCT($Q$3:$Q21,($S$3:$S21*$R$3:$R21)/SUM($S$3:$S21*$R$3:$R21))</f>
        <v>0.10721459196203173</v>
      </c>
      <c r="U21" s="177"/>
    </row>
    <row r="22" spans="2:21" x14ac:dyDescent="0.25">
      <c r="B22">
        <v>19</v>
      </c>
      <c r="C22">
        <v>0.99387964545893348</v>
      </c>
      <c r="D22">
        <v>0.99416789234014846</v>
      </c>
      <c r="G22">
        <v>19</v>
      </c>
      <c r="H22">
        <v>0.99410791335082382</v>
      </c>
      <c r="I22">
        <v>0.99410875805824983</v>
      </c>
      <c r="L22">
        <v>20</v>
      </c>
      <c r="M22" s="26">
        <f>IF(ISNA(MATCH($M$3+28*L21,holidays!$A$2:$A$295,0)),$M$3+28*L21,WORKDAY($M$3+28*L21,1,holidays!$A$2:$A$295))</f>
        <v>45988</v>
      </c>
      <c r="N22" s="26">
        <f t="shared" si="0"/>
        <v>46017</v>
      </c>
      <c r="O22" s="13">
        <f>+M22-Pricer!$B$1</f>
        <v>533</v>
      </c>
      <c r="P22" s="13">
        <f>+N22-Pricer!$B$1</f>
        <v>562</v>
      </c>
      <c r="Q22" s="175">
        <f t="shared" si="1"/>
        <v>9.917026512655587E-2</v>
      </c>
      <c r="R22" s="14">
        <f t="shared" si="3"/>
        <v>0.85113205620005261</v>
      </c>
      <c r="S22">
        <f t="shared" si="2"/>
        <v>29</v>
      </c>
      <c r="T22" s="176" cm="1">
        <f t="array" ref="T22">SUMPRODUCT($Q$3:$Q22,($S$3:$S22*$R$3:$R22)/SUM($S$3:$S22*$R$3:$R22))</f>
        <v>0.10682817259932757</v>
      </c>
      <c r="U22" s="177"/>
    </row>
    <row r="23" spans="2:21" x14ac:dyDescent="0.25">
      <c r="B23">
        <v>20</v>
      </c>
      <c r="C23">
        <v>0.9935696747660252</v>
      </c>
      <c r="D23">
        <v>0.99385783180133813</v>
      </c>
      <c r="G23">
        <v>20</v>
      </c>
      <c r="H23">
        <v>0.99379880296515488</v>
      </c>
      <c r="I23">
        <v>0.99379962922021559</v>
      </c>
      <c r="L23">
        <v>21</v>
      </c>
      <c r="M23" s="26">
        <f>IF(ISNA(MATCH($M$3+28*L22,holidays!$A$2:$A$295,0)),$M$3+28*L22,WORKDAY($M$3+28*L22,1,holidays!$A$2:$A$295))</f>
        <v>46017</v>
      </c>
      <c r="N23" s="26">
        <f t="shared" si="0"/>
        <v>46044</v>
      </c>
      <c r="O23" s="13">
        <f>+M23-Pricer!$B$1</f>
        <v>562</v>
      </c>
      <c r="P23" s="13">
        <f>+N23-Pricer!$B$1</f>
        <v>589</v>
      </c>
      <c r="Q23" s="175">
        <f t="shared" si="1"/>
        <v>9.8408610015111961E-2</v>
      </c>
      <c r="R23" s="14">
        <f t="shared" si="3"/>
        <v>0.84490615634576194</v>
      </c>
      <c r="S23">
        <f t="shared" si="2"/>
        <v>27</v>
      </c>
      <c r="T23" s="176" cm="1">
        <f t="array" ref="T23">SUMPRODUCT($Q$3:$Q23,($S$3:$S23*$R$3:$R23)/SUM($S$3:$S23*$R$3:$R23))</f>
        <v>0.10647026519434952</v>
      </c>
      <c r="U23" s="177"/>
    </row>
    <row r="24" spans="2:21" x14ac:dyDescent="0.25">
      <c r="B24">
        <v>21</v>
      </c>
      <c r="C24">
        <v>0.99326070179825343</v>
      </c>
      <c r="D24">
        <v>0.99354724486052182</v>
      </c>
      <c r="G24">
        <v>21</v>
      </c>
      <c r="H24">
        <v>0.9934897943874349</v>
      </c>
      <c r="I24">
        <v>0.99349059240706072</v>
      </c>
      <c r="L24">
        <v>22</v>
      </c>
      <c r="M24" s="26">
        <f>IF(ISNA(MATCH($M$3+28*L23,holidays!$A$2:$A$295,0)),$M$3+28*L23,WORKDAY($M$3+28*L23,1,holidays!$A$2:$A$295))</f>
        <v>46044</v>
      </c>
      <c r="N24" s="26">
        <f t="shared" si="0"/>
        <v>46072</v>
      </c>
      <c r="O24" s="13">
        <f>+M24-Pricer!$B$1</f>
        <v>589</v>
      </c>
      <c r="P24" s="13">
        <f>+N24-Pricer!$B$1</f>
        <v>617</v>
      </c>
      <c r="Q24" s="175">
        <f t="shared" si="1"/>
        <v>9.7742401695700865E-2</v>
      </c>
      <c r="R24" s="14">
        <f t="shared" si="3"/>
        <v>0.83849054682487423</v>
      </c>
      <c r="S24">
        <f t="shared" si="2"/>
        <v>28</v>
      </c>
      <c r="T24" s="176" cm="1">
        <f t="array" ref="T24">SUMPRODUCT($Q$3:$Q24,($S$3:$S24*$R$3:$R24)/SUM($S$3:$S24*$R$3:$R24))</f>
        <v>0.10610443704757401</v>
      </c>
      <c r="U24" s="177"/>
    </row>
    <row r="25" spans="2:21" x14ac:dyDescent="0.25">
      <c r="B25">
        <v>22</v>
      </c>
      <c r="C25">
        <v>0.9929526351647443</v>
      </c>
      <c r="D25">
        <v>0.99323610092630188</v>
      </c>
      <c r="G25">
        <v>22</v>
      </c>
      <c r="H25">
        <v>0.99318088788186953</v>
      </c>
      <c r="I25">
        <v>0.99318164738768067</v>
      </c>
      <c r="L25">
        <v>23</v>
      </c>
      <c r="M25" s="26">
        <f>IF(ISNA(MATCH($M$3+28*L24,holidays!$A$2:$A$295,0)),$M$3+28*L24,WORKDAY($M$3+28*L24,1,holidays!$A$2:$A$295))</f>
        <v>46072</v>
      </c>
      <c r="N25" s="26">
        <f t="shared" si="0"/>
        <v>46100</v>
      </c>
      <c r="O25" s="13">
        <f>+M25-Pricer!$B$1</f>
        <v>617</v>
      </c>
      <c r="P25" s="13">
        <f>+N25-Pricer!$B$1</f>
        <v>645</v>
      </c>
      <c r="Q25" s="175">
        <f t="shared" si="1"/>
        <v>9.7092534984736412E-2</v>
      </c>
      <c r="R25" s="14">
        <f t="shared" si="3"/>
        <v>0.83213337088775718</v>
      </c>
      <c r="S25">
        <f t="shared" si="2"/>
        <v>28</v>
      </c>
      <c r="T25" s="176" cm="1">
        <f t="array" ref="T25">SUMPRODUCT($Q$3:$Q25,($S$3:$S25*$R$3:$R25)/SUM($S$3:$S25*$R$3:$R25))</f>
        <v>0.10574453807602234</v>
      </c>
      <c r="U25" s="177"/>
    </row>
    <row r="26" spans="2:21" x14ac:dyDescent="0.25">
      <c r="B26">
        <v>23</v>
      </c>
      <c r="C26">
        <v>0.99264538355758347</v>
      </c>
      <c r="D26">
        <v>0.99292436944719142</v>
      </c>
      <c r="G26">
        <v>23</v>
      </c>
      <c r="H26">
        <v>0.99287208371240443</v>
      </c>
      <c r="I26">
        <v>0.99287279393123296</v>
      </c>
      <c r="L26">
        <v>24</v>
      </c>
      <c r="M26" s="26">
        <f>IF(ISNA(MATCH($M$3+28*L25,holidays!$A$2:$A$295,0)),$M$3+28*L25,WORKDAY($M$3+28*L25,1,holidays!$A$2:$A$295))</f>
        <v>46100</v>
      </c>
      <c r="N26" s="26">
        <f t="shared" si="0"/>
        <v>46128</v>
      </c>
      <c r="O26" s="13">
        <f>+M26-Pricer!$B$1</f>
        <v>645</v>
      </c>
      <c r="P26" s="13">
        <f>+N26-Pricer!$B$1</f>
        <v>673</v>
      </c>
      <c r="Q26" s="175">
        <f t="shared" si="1"/>
        <v>9.6485286304122439E-2</v>
      </c>
      <c r="R26" s="14">
        <f t="shared" si="3"/>
        <v>0.82585112526013871</v>
      </c>
      <c r="S26">
        <f t="shared" si="2"/>
        <v>28</v>
      </c>
      <c r="T26" s="176" cm="1">
        <f t="array" ref="T26">SUMPRODUCT($Q$3:$Q26,($S$3:$S26*$R$3:$R26)/SUM($S$3:$S26*$R$3:$R26))</f>
        <v>0.10539154336813338</v>
      </c>
      <c r="U26" s="177"/>
    </row>
    <row r="27" spans="2:21" x14ac:dyDescent="0.25">
      <c r="B27">
        <v>24</v>
      </c>
      <c r="C27">
        <v>0.99233885578308101</v>
      </c>
      <c r="D27">
        <v>0.99261201991179149</v>
      </c>
      <c r="G27">
        <v>24</v>
      </c>
      <c r="H27">
        <v>0.99256338214262596</v>
      </c>
      <c r="I27">
        <v>0.99256403180713704</v>
      </c>
      <c r="L27">
        <v>25</v>
      </c>
      <c r="M27" s="26">
        <f>IF(ISNA(MATCH($M$3+28*L26,holidays!$A$2:$A$295,0)),$M$3+28*L26,WORKDAY($M$3+28*L26,1,holidays!$A$2:$A$295))</f>
        <v>46128</v>
      </c>
      <c r="N27" s="26">
        <f>+M28</f>
        <v>46156</v>
      </c>
      <c r="O27" s="13">
        <f>+M27-Pricer!$B$1</f>
        <v>673</v>
      </c>
      <c r="P27" s="13">
        <f>+N27-Pricer!$B$1</f>
        <v>701</v>
      </c>
      <c r="Q27" s="175">
        <f t="shared" si="1"/>
        <v>9.5920649663467916E-2</v>
      </c>
      <c r="R27" s="14">
        <f t="shared" si="3"/>
        <v>0.81965979863955718</v>
      </c>
      <c r="S27">
        <f t="shared" si="2"/>
        <v>28</v>
      </c>
      <c r="T27" s="176" cm="1">
        <f t="array" ref="T27">SUMPRODUCT($Q$3:$Q27,($S$3:$S27*$R$3:$R27)/SUM($S$3:$S27*$R$3:$R27))</f>
        <v>0.10504625200812213</v>
      </c>
      <c r="U27" s="177"/>
    </row>
    <row r="28" spans="2:21" x14ac:dyDescent="0.25">
      <c r="B28">
        <v>25</v>
      </c>
      <c r="C28">
        <v>0.99203296073041458</v>
      </c>
      <c r="D28">
        <v>0.99229902184897778</v>
      </c>
      <c r="G28">
        <v>25</v>
      </c>
      <c r="H28">
        <v>0.99225478343585849</v>
      </c>
      <c r="I28">
        <v>0.99225536078507381</v>
      </c>
      <c r="L28">
        <v>26</v>
      </c>
      <c r="M28" s="40">
        <f>IF(ISNA(MATCH($M$3+28*L27,holidays!$A$2:$A$295,0)),$M$3+28*L27,WORKDAY($M$3+28*L27,1,holidays!$A$2:$A$295))</f>
        <v>46156</v>
      </c>
      <c r="N28" s="40">
        <f>+M29</f>
        <v>46184</v>
      </c>
      <c r="O28" s="13">
        <f>+M28-Pricer!$B$1</f>
        <v>701</v>
      </c>
      <c r="P28" s="13">
        <f>+N28-Pricer!$B$1</f>
        <v>729</v>
      </c>
      <c r="Q28" s="175">
        <f t="shared" si="1"/>
        <v>9.5398619492896852E-2</v>
      </c>
      <c r="R28" s="14">
        <f t="shared" si="3"/>
        <v>0.81357488833322023</v>
      </c>
      <c r="S28">
        <f t="shared" si="2"/>
        <v>28</v>
      </c>
      <c r="T28" s="178" cm="1">
        <f t="array" ref="T28">SUMPRODUCT($Q$3:$Q28,($S$3:$S28*$R$3:$R28)/SUM($S$3:$S28*$R$3:$R28))</f>
        <v>0.10470932094636395</v>
      </c>
      <c r="U28" s="177"/>
    </row>
    <row r="29" spans="2:21" x14ac:dyDescent="0.25">
      <c r="B29">
        <v>26</v>
      </c>
      <c r="C29">
        <v>0.99172760749363786</v>
      </c>
      <c r="D29">
        <v>0.99198534482809775</v>
      </c>
      <c r="G29">
        <v>26</v>
      </c>
      <c r="H29">
        <v>0.99194628785477368</v>
      </c>
      <c r="I29">
        <v>0.99194678063498598</v>
      </c>
      <c r="L29">
        <v>27</v>
      </c>
      <c r="M29" s="26">
        <f>IF(ISNA(MATCH($M$3+28*L28,holidays!$A$2:$A$295,0)),$M$3+28*L28,WORKDAY($M$3+28*L28,1,holidays!$A$2:$A$295))</f>
        <v>46184</v>
      </c>
      <c r="N29" s="26">
        <f>+M30</f>
        <v>46212</v>
      </c>
      <c r="O29" s="13">
        <f>+M29-Pricer!$B$1</f>
        <v>729</v>
      </c>
      <c r="P29" s="13">
        <f>+N29-Pricer!$B$1</f>
        <v>757</v>
      </c>
      <c r="Q29" s="175">
        <f t="shared" si="1"/>
        <v>9.4914604539382913E-2</v>
      </c>
      <c r="R29" s="14">
        <f t="shared" si="3"/>
        <v>0.80760757917678827</v>
      </c>
      <c r="S29">
        <f t="shared" si="2"/>
        <v>28</v>
      </c>
      <c r="T29" s="176" cm="1">
        <f t="array" ref="T29">SUMPRODUCT($Q$3:$Q29,($S$3:$S29*$R$3:$R29)/SUM($S$3:$S29*$R$3:$R29))</f>
        <v>0.10438113937790651</v>
      </c>
    </row>
    <row r="30" spans="2:21" x14ac:dyDescent="0.25">
      <c r="B30">
        <v>27</v>
      </c>
      <c r="C30">
        <v>0.99142270521779374</v>
      </c>
      <c r="D30">
        <v>0.99167095845917541</v>
      </c>
      <c r="G30">
        <v>27</v>
      </c>
      <c r="H30">
        <v>0.99163789566188076</v>
      </c>
      <c r="I30">
        <v>0.99163829112707691</v>
      </c>
      <c r="L30">
        <v>28</v>
      </c>
      <c r="M30" s="26">
        <f>IF(ISNA(MATCH($M$3+28*L29,holidays!$A$2:$A$295,0)),$M$3+28*L29,WORKDAY($M$3+28*L29,1,holidays!$A$2:$A$295))</f>
        <v>46212</v>
      </c>
      <c r="N30" s="26">
        <f t="shared" ref="N30:N39" si="4">+M31</f>
        <v>46240</v>
      </c>
      <c r="O30" s="13">
        <f>+M30-Pricer!$B$1</f>
        <v>757</v>
      </c>
      <c r="P30" s="13">
        <f>+N30-Pricer!$B$1</f>
        <v>785</v>
      </c>
      <c r="Q30" s="175">
        <f t="shared" si="1"/>
        <v>9.4448180604293733E-2</v>
      </c>
      <c r="R30" s="14">
        <f t="shared" si="3"/>
        <v>0.80175501292102158</v>
      </c>
      <c r="S30">
        <f t="shared" si="2"/>
        <v>28</v>
      </c>
      <c r="T30" s="176" cm="1">
        <f t="array" ref="T30">SUMPRODUCT($Q$3:$Q30,($S$3:$S30*$R$3:$R30)/SUM($S$3:$S30*$R$3:$R30))</f>
        <v>0.10406137410105436</v>
      </c>
    </row>
    <row r="31" spans="2:21" x14ac:dyDescent="0.25">
      <c r="B31">
        <v>28</v>
      </c>
      <c r="C31">
        <v>0.99111816309863243</v>
      </c>
      <c r="D31">
        <v>0.99135583239312641</v>
      </c>
      <c r="G31">
        <v>28</v>
      </c>
      <c r="H31">
        <v>0.99132960711952722</v>
      </c>
      <c r="I31">
        <v>0.99132989203181165</v>
      </c>
      <c r="L31">
        <v>29</v>
      </c>
      <c r="M31" s="26">
        <f>IF(ISNA(MATCH($M$3+28*L30,holidays!$A$2:$A$295,0)),$M$3+28*L30,WORKDAY($M$3+28*L30,1,holidays!$A$2:$A$295))</f>
        <v>46240</v>
      </c>
      <c r="N31" s="26">
        <f t="shared" si="4"/>
        <v>46268</v>
      </c>
      <c r="O31" s="13">
        <f>+M31-Pricer!$B$1</f>
        <v>785</v>
      </c>
      <c r="P31" s="13">
        <f>+N31-Pricer!$B$1</f>
        <v>813</v>
      </c>
      <c r="Q31" s="175">
        <f t="shared" si="1"/>
        <v>9.3993664531072552E-2</v>
      </c>
      <c r="R31" s="14">
        <f t="shared" si="3"/>
        <v>0.79601134712553545</v>
      </c>
      <c r="S31">
        <f t="shared" si="2"/>
        <v>28</v>
      </c>
      <c r="T31" s="176" cm="1">
        <f t="array" ref="T31">SUMPRODUCT($Q$3:$Q31,($S$3:$S31*$R$3:$R31)/SUM($S$3:$S31*$R$3:$R31))</f>
        <v>0.10374955886527794</v>
      </c>
    </row>
    <row r="32" spans="2:21" x14ac:dyDescent="0.25">
      <c r="B32">
        <v>29</v>
      </c>
      <c r="C32">
        <v>0.99081389053533386</v>
      </c>
      <c r="D32">
        <v>0.9910399363219824</v>
      </c>
      <c r="G32">
        <v>29</v>
      </c>
      <c r="H32">
        <v>0.99102142248940817</v>
      </c>
      <c r="I32">
        <v>0.99102158311991584</v>
      </c>
      <c r="L32">
        <v>30</v>
      </c>
      <c r="M32" s="26">
        <f>IF(ISNA(MATCH($M$3+28*L31,holidays!$A$2:$A$295,0)),$M$3+28*L31,WORKDAY($M$3+28*L31,1,holidays!$A$2:$A$295))</f>
        <v>46268</v>
      </c>
      <c r="N32" s="26">
        <f t="shared" si="4"/>
        <v>46296</v>
      </c>
      <c r="O32" s="13">
        <f>+M32-Pricer!$B$1</f>
        <v>813</v>
      </c>
      <c r="P32" s="13">
        <f>+N32-Pricer!$B$1</f>
        <v>841</v>
      </c>
      <c r="Q32" s="175">
        <f t="shared" si="1"/>
        <v>9.3551054834250455E-2</v>
      </c>
      <c r="R32" s="14">
        <f t="shared" si="3"/>
        <v>0.79037089529251048</v>
      </c>
      <c r="S32">
        <f t="shared" si="2"/>
        <v>28</v>
      </c>
      <c r="T32" s="176" cm="1">
        <f t="array" ref="T32">SUMPRODUCT($Q$3:$Q32,($S$3:$S32*$R$3:$R32)/SUM($S$3:$S32*$R$3:$R32))</f>
        <v>0.10344528792873048</v>
      </c>
    </row>
    <row r="33" spans="2:20" x14ac:dyDescent="0.25">
      <c r="B33">
        <v>30</v>
      </c>
      <c r="C33">
        <v>0.99050979700769404</v>
      </c>
      <c r="D33">
        <v>0.99072323997912459</v>
      </c>
      <c r="G33">
        <v>30</v>
      </c>
      <c r="H33">
        <v>0.99071334200836392</v>
      </c>
      <c r="I33">
        <v>0.99071336416237565</v>
      </c>
      <c r="L33">
        <v>31</v>
      </c>
      <c r="M33" s="26">
        <f>IF(ISNA(MATCH($M$3+28*L32,holidays!$A$2:$A$295,0)),$M$3+28*L32,WORKDAY($M$3+28*L32,1,holidays!$A$2:$A$295))</f>
        <v>46296</v>
      </c>
      <c r="N33" s="26">
        <f t="shared" si="4"/>
        <v>46324</v>
      </c>
      <c r="O33" s="13">
        <f>+M33-Pricer!$B$1</f>
        <v>841</v>
      </c>
      <c r="P33" s="13">
        <f>+N33-Pricer!$B$1</f>
        <v>869</v>
      </c>
      <c r="Q33" s="175">
        <f t="shared" si="1"/>
        <v>9.3120350294185916E-2</v>
      </c>
      <c r="R33" s="14">
        <f t="shared" si="3"/>
        <v>0.78482812074247987</v>
      </c>
      <c r="S33">
        <f t="shared" si="2"/>
        <v>28</v>
      </c>
      <c r="T33" s="176" cm="1">
        <f t="array" ref="T33">SUMPRODUCT($Q$3:$Q33,($S$3:$S33*$R$3:$R33)/SUM($S$3:$S33*$R$3:$R33))</f>
        <v>0.10314820636079568</v>
      </c>
    </row>
    <row r="34" spans="2:20" x14ac:dyDescent="0.25">
      <c r="B34">
        <v>31</v>
      </c>
      <c r="C34">
        <v>0.99020579210655546</v>
      </c>
      <c r="D34">
        <v>0.99040572275806826</v>
      </c>
      <c r="G34">
        <v>31</v>
      </c>
      <c r="H34">
        <v>0.99040536581456351</v>
      </c>
      <c r="I34">
        <v>0.99040523516971957</v>
      </c>
      <c r="L34">
        <v>32</v>
      </c>
      <c r="M34" s="26">
        <f>IF(ISNA(MATCH($M$3+28*L33,holidays!$A$2:$A$295,0)),$M$3+28*L33,WORKDAY($M$3+28*L33,1,holidays!$A$2:$A$295))</f>
        <v>46324</v>
      </c>
      <c r="N34" s="26">
        <f t="shared" si="4"/>
        <v>46352</v>
      </c>
      <c r="O34" s="13">
        <f>+M34-Pricer!$B$1</f>
        <v>869</v>
      </c>
      <c r="P34" s="13">
        <f>+N34-Pricer!$B$1</f>
        <v>897</v>
      </c>
      <c r="Q34" s="175">
        <f t="shared" si="1"/>
        <v>9.2701549724076848E-2</v>
      </c>
      <c r="R34" s="14">
        <f t="shared" si="3"/>
        <v>0.77937763087192558</v>
      </c>
      <c r="S34">
        <f t="shared" si="2"/>
        <v>28</v>
      </c>
      <c r="T34" s="176" cm="1">
        <f t="array" ref="T34">SUMPRODUCT($Q$3:$Q34,($S$3:$S34*$R$3:$R34)/SUM($S$3:$S34*$R$3:$R34))</f>
        <v>0.10285800216272505</v>
      </c>
    </row>
    <row r="35" spans="2:20" x14ac:dyDescent="0.25">
      <c r="B35">
        <v>32</v>
      </c>
      <c r="C35">
        <v>0.98990178550260699</v>
      </c>
      <c r="D35">
        <v>0.99008740254360761</v>
      </c>
      <c r="G35">
        <v>32</v>
      </c>
      <c r="H35">
        <v>0.99009749402143898</v>
      </c>
      <c r="I35">
        <v>0.99009719710926702</v>
      </c>
      <c r="L35">
        <v>33</v>
      </c>
      <c r="M35" s="26">
        <f>IF(ISNA(MATCH($M$3+28*L34,holidays!$A$2:$A$295,0)),$M$3+28*L34,WORKDAY($M$3+28*L34,1,holidays!$A$2:$A$295))</f>
        <v>46352</v>
      </c>
      <c r="N35" s="26">
        <f t="shared" si="4"/>
        <v>46380</v>
      </c>
      <c r="O35" s="13">
        <f>+M35-Pricer!$B$1</f>
        <v>897</v>
      </c>
      <c r="P35" s="13">
        <f>+N35-Pricer!$B$1</f>
        <v>925</v>
      </c>
      <c r="Q35" s="175">
        <f t="shared" si="1"/>
        <v>9.2294651969934929E-2</v>
      </c>
      <c r="R35" s="14">
        <f t="shared" si="3"/>
        <v>0.77401417177638343</v>
      </c>
      <c r="S35">
        <f t="shared" si="2"/>
        <v>28</v>
      </c>
      <c r="T35" s="176" cm="1">
        <f t="array" ref="T35">SUMPRODUCT($Q$3:$Q35,($S$3:$S35*$R$3:$R35)/SUM($S$3:$S35*$R$3:$R35))</f>
        <v>0.10257439982394073</v>
      </c>
    </row>
    <row r="36" spans="2:20" x14ac:dyDescent="0.25">
      <c r="B36">
        <v>33</v>
      </c>
      <c r="C36">
        <v>0.98959768707015339</v>
      </c>
      <c r="D36">
        <v>0.98976830681294692</v>
      </c>
      <c r="G36">
        <v>33</v>
      </c>
      <c r="H36">
        <v>0.98978972674210686</v>
      </c>
      <c r="I36">
        <v>0.98978925118624228</v>
      </c>
      <c r="L36">
        <v>34</v>
      </c>
      <c r="M36" s="26">
        <f>IF(ISNA(MATCH($M$3+28*L35,holidays!$A$2:$A$295,0)),$M$3+28*L35,WORKDAY($M$3+28*L35,1,holidays!$A$2:$A$295))</f>
        <v>46380</v>
      </c>
      <c r="N36" s="26">
        <f t="shared" si="4"/>
        <v>46408</v>
      </c>
      <c r="O36" s="13">
        <f>+M36-Pricer!$B$1</f>
        <v>925</v>
      </c>
      <c r="P36" s="13">
        <f>+N36-Pricer!$B$1</f>
        <v>953</v>
      </c>
      <c r="Q36" s="175">
        <f t="shared" si="1"/>
        <v>9.1899655910611278E-2</v>
      </c>
      <c r="R36" s="14">
        <f t="shared" si="3"/>
        <v>0.76873262322363856</v>
      </c>
      <c r="S36">
        <f t="shared" si="2"/>
        <v>28</v>
      </c>
      <c r="T36" s="176" cm="1">
        <f t="array" ref="T36">SUMPRODUCT($Q$3:$Q36,($S$3:$S36*$R$3:$R36)/SUM($S$3:$S36*$R$3:$R36))</f>
        <v>0.1022971550161141</v>
      </c>
    </row>
    <row r="37" spans="2:20" x14ac:dyDescent="0.25">
      <c r="B37">
        <v>34</v>
      </c>
      <c r="C37">
        <v>0.98929340673430921</v>
      </c>
      <c r="D37">
        <v>0.98944846301078304</v>
      </c>
      <c r="G37">
        <v>34</v>
      </c>
      <c r="H37">
        <v>0.98948206408960571</v>
      </c>
      <c r="I37">
        <v>0.98948139860434536</v>
      </c>
      <c r="L37">
        <v>35</v>
      </c>
      <c r="M37" s="26">
        <f>IF(ISNA(MATCH($M$3+28*L36,holidays!$A$2:$A$295,0)),$M$3+28*L36,WORKDAY($M$3+28*L36,1,holidays!$A$2:$A$295))</f>
        <v>46408</v>
      </c>
      <c r="N37" s="26">
        <f t="shared" si="4"/>
        <v>46436</v>
      </c>
      <c r="O37" s="13">
        <f>+M37-Pricer!$B$1</f>
        <v>953</v>
      </c>
      <c r="P37" s="13">
        <f>+N37-Pricer!$B$1</f>
        <v>981</v>
      </c>
      <c r="Q37" s="175">
        <f t="shared" si="1"/>
        <v>9.1516560457759313E-2</v>
      </c>
      <c r="R37" s="14">
        <f t="shared" si="3"/>
        <v>0.76352799396241633</v>
      </c>
      <c r="S37">
        <f t="shared" si="2"/>
        <v>28</v>
      </c>
      <c r="T37" s="176" cm="1">
        <f t="array" ref="T37">SUMPRODUCT($Q$3:$Q37,($S$3:$S37*$R$3:$R37)/SUM($S$3:$S37*$R$3:$R37))</f>
        <v>0.10202605019574182</v>
      </c>
    </row>
    <row r="38" spans="2:20" x14ac:dyDescent="0.25">
      <c r="B38">
        <v>35</v>
      </c>
      <c r="C38">
        <v>0.98898887333900232</v>
      </c>
      <c r="D38">
        <v>0.98912789854909677</v>
      </c>
      <c r="G38">
        <v>35</v>
      </c>
      <c r="H38">
        <v>0.9891745061768944</v>
      </c>
      <c r="I38">
        <v>0.9891736405657533</v>
      </c>
      <c r="L38">
        <v>36</v>
      </c>
      <c r="M38" s="26">
        <f>IF(ISNA(MATCH($M$3+28*L37,holidays!$A$2:$A$295,0)),$M$3+28*L37,WORKDAY($M$3+28*L37,1,holidays!$A$2:$A$295))</f>
        <v>46436</v>
      </c>
      <c r="N38" s="26">
        <f t="shared" si="4"/>
        <v>46464</v>
      </c>
      <c r="O38" s="13">
        <f>+M38-Pricer!$B$1</f>
        <v>981</v>
      </c>
      <c r="P38" s="13">
        <f>+N38-Pricer!$B$1</f>
        <v>1009</v>
      </c>
      <c r="Q38" s="175">
        <f t="shared" si="1"/>
        <v>9.1145364555843392E-2</v>
      </c>
      <c r="R38" s="14">
        <f t="shared" si="3"/>
        <v>0.75839541735272686</v>
      </c>
      <c r="S38">
        <f t="shared" si="2"/>
        <v>28</v>
      </c>
      <c r="T38" s="176" cm="1">
        <f t="array" ref="T38">SUMPRODUCT($Q$3:$Q38,($S$3:$S38*$R$3:$R38)/SUM($S$3:$S38*$R$3:$R38))</f>
        <v>0.1017608909372727</v>
      </c>
    </row>
    <row r="39" spans="2:20" x14ac:dyDescent="0.25">
      <c r="B39">
        <v>36</v>
      </c>
      <c r="C39">
        <v>0.98868409138011071</v>
      </c>
      <c r="D39">
        <v>0.98880664080695269</v>
      </c>
      <c r="G39">
        <v>36</v>
      </c>
      <c r="H39">
        <v>0.98886705311661882</v>
      </c>
      <c r="I39">
        <v>0.98886597827112066</v>
      </c>
      <c r="L39">
        <v>37</v>
      </c>
      <c r="M39" s="26">
        <f>IF(ISNA(MATCH($M$3+28*L38,holidays!$A$2:$A$295,0)),$M$3+28*L38,WORKDAY($M$3+28*L38,1,holidays!$A$2:$A$295))</f>
        <v>46464</v>
      </c>
      <c r="N39" s="26">
        <f t="shared" si="4"/>
        <v>46492</v>
      </c>
      <c r="O39" s="13">
        <f>+M39-Pricer!$B$1</f>
        <v>1009</v>
      </c>
      <c r="P39" s="13">
        <f>+N39-Pricer!$B$1</f>
        <v>1037</v>
      </c>
      <c r="Q39" s="175">
        <f t="shared" si="1"/>
        <v>9.0786067182147309E-2</v>
      </c>
      <c r="R39" s="14">
        <f t="shared" si="3"/>
        <v>0.75333014730472658</v>
      </c>
      <c r="S39">
        <f t="shared" si="2"/>
        <v>28</v>
      </c>
      <c r="T39" s="176" cm="1">
        <f t="array" ref="T39">SUMPRODUCT($Q$3:$Q39,($S$3:$S39*$R$3:$R39)/SUM($S$3:$S39*$R$3:$R39))</f>
        <v>0.10150150285759464</v>
      </c>
    </row>
    <row r="40" spans="2:20" x14ac:dyDescent="0.25">
      <c r="B40">
        <v>37</v>
      </c>
      <c r="C40">
        <v>0.98837908417829567</v>
      </c>
      <c r="D40">
        <v>0.98848471713030517</v>
      </c>
      <c r="G40">
        <v>37</v>
      </c>
      <c r="H40">
        <v>0.98855970502129731</v>
      </c>
      <c r="I40">
        <v>0.98855841291958146</v>
      </c>
      <c r="L40">
        <v>38</v>
      </c>
      <c r="M40" s="26">
        <f>IF(ISNA(MATCH($M$3+28*L39,holidays!$A$2:$A$295,0)),$M$3+28*L39,WORKDAY($M$3+28*L39,1,holidays!$A$2:$A$295))</f>
        <v>46492</v>
      </c>
      <c r="N40" s="26">
        <f>+M41</f>
        <v>46520</v>
      </c>
      <c r="O40" s="13">
        <f>+M40-Pricer!$B$1</f>
        <v>1037</v>
      </c>
      <c r="P40" s="13">
        <f>+N40-Pricer!$B$1</f>
        <v>1065</v>
      </c>
      <c r="Q40" s="175">
        <f t="shared" si="1"/>
        <v>9.0438667346745785E-2</v>
      </c>
      <c r="R40" s="14">
        <f t="shared" si="3"/>
        <v>0.74832755451360322</v>
      </c>
      <c r="S40">
        <f t="shared" si="2"/>
        <v>28</v>
      </c>
      <c r="T40" s="176" cm="1">
        <f t="array" ref="T40">SUMPRODUCT($Q$3:$Q40,($S$3:$S40*$R$3:$R40)/SUM($S$3:$S40*$R$3:$R40))</f>
        <v>0.10124772902219752</v>
      </c>
    </row>
    <row r="41" spans="2:20" x14ac:dyDescent="0.25">
      <c r="B41">
        <v>38</v>
      </c>
      <c r="C41">
        <v>0.98807387502593613</v>
      </c>
      <c r="D41">
        <v>0.98816215483181291</v>
      </c>
      <c r="G41">
        <v>38</v>
      </c>
      <c r="H41">
        <v>0.98825246200327643</v>
      </c>
      <c r="I41">
        <v>0.98825094570875016</v>
      </c>
      <c r="L41">
        <v>39</v>
      </c>
      <c r="M41" s="40">
        <f>IF(ISNA(MATCH($M$3+28*L40,holidays!$A$2:$A$295,0)),$M$3+28*L40,WORKDAY($M$3+28*L40,1,holidays!$A$2:$A$295))</f>
        <v>46520</v>
      </c>
      <c r="N41" s="40">
        <f>+M42</f>
        <v>46548</v>
      </c>
      <c r="O41" s="13">
        <f>+M41-Pricer!$B$1</f>
        <v>1065</v>
      </c>
      <c r="P41" s="13">
        <f>+N41-Pricer!$B$1</f>
        <v>1093</v>
      </c>
      <c r="Q41" s="175">
        <f t="shared" si="1"/>
        <v>9.0103164092510166E-2</v>
      </c>
      <c r="R41" s="14">
        <f t="shared" si="3"/>
        <v>0.74338312298258225</v>
      </c>
      <c r="S41">
        <f t="shared" si="2"/>
        <v>28</v>
      </c>
      <c r="T41" s="178" cm="1">
        <f t="array" ref="T41">SUMPRODUCT($Q$3:$Q41,($S$3:$S41*$R$3:$R41)/SUM($S$3:$S41*$R$3:$R41))</f>
        <v>0.10099942774598512</v>
      </c>
    </row>
    <row r="42" spans="2:20" x14ac:dyDescent="0.25">
      <c r="B42">
        <v>39</v>
      </c>
      <c r="C42">
        <v>0.98776848719493615</v>
      </c>
      <c r="D42">
        <v>0.98783898119066138</v>
      </c>
      <c r="G42">
        <v>39</v>
      </c>
      <c r="H42">
        <v>0.98794532417477743</v>
      </c>
      <c r="I42">
        <v>0.98794357783472253</v>
      </c>
      <c r="M42" s="26">
        <f>IF(ISNA(MATCH($M$3+28*L41,holidays!$A$2:$A$295,0)),$M$3+28*L41,WORKDAY($M$3+28*L41,1,holidays!$A$2:$A$295))</f>
        <v>46548</v>
      </c>
      <c r="O42" s="13"/>
      <c r="P42" s="13"/>
      <c r="Q42" s="175"/>
    </row>
    <row r="43" spans="2:20" x14ac:dyDescent="0.25">
      <c r="B43">
        <v>40</v>
      </c>
      <c r="C43">
        <v>0.98746294390520162</v>
      </c>
      <c r="D43">
        <v>0.9875152234523914</v>
      </c>
      <c r="G43">
        <v>40</v>
      </c>
      <c r="H43">
        <v>0.98763829164770756</v>
      </c>
      <c r="I43">
        <v>0.98763631049207723</v>
      </c>
    </row>
    <row r="44" spans="2:20" x14ac:dyDescent="0.25">
      <c r="B44">
        <v>41</v>
      </c>
      <c r="C44">
        <v>0.98715726836408335</v>
      </c>
      <c r="D44">
        <v>0.98719090882873661</v>
      </c>
      <c r="G44">
        <v>41</v>
      </c>
      <c r="H44">
        <v>0.98733136453389636</v>
      </c>
      <c r="I44">
        <v>0.98732914487387691</v>
      </c>
    </row>
    <row r="45" spans="2:20" x14ac:dyDescent="0.25">
      <c r="B45">
        <v>42</v>
      </c>
      <c r="C45">
        <v>0.9868514837659943</v>
      </c>
      <c r="D45">
        <v>0.98686606449746794</v>
      </c>
      <c r="G45">
        <v>42</v>
      </c>
      <c r="H45">
        <v>0.98702454294509523</v>
      </c>
      <c r="I45">
        <v>0.98702208217166965</v>
      </c>
    </row>
    <row r="46" spans="2:20" x14ac:dyDescent="0.25">
      <c r="B46">
        <v>43</v>
      </c>
      <c r="C46">
        <v>0.98654561325342205</v>
      </c>
      <c r="D46">
        <v>0.98654071760224493</v>
      </c>
      <c r="G46">
        <v>43</v>
      </c>
      <c r="H46">
        <v>0.98671782699274213</v>
      </c>
      <c r="I46">
        <v>0.98671512357548996</v>
      </c>
    </row>
    <row r="47" spans="2:20" x14ac:dyDescent="0.25">
      <c r="B47">
        <v>44</v>
      </c>
      <c r="C47">
        <v>0.98623967994817641</v>
      </c>
      <c r="D47">
        <v>0.98621489525247574</v>
      </c>
      <c r="G47">
        <v>44</v>
      </c>
      <c r="H47">
        <v>0.9864112167881508</v>
      </c>
      <c r="I47">
        <v>0.98640827027386002</v>
      </c>
    </row>
    <row r="48" spans="2:20" x14ac:dyDescent="0.25">
      <c r="B48">
        <v>45</v>
      </c>
      <c r="C48">
        <v>0.98593370694354798</v>
      </c>
      <c r="D48">
        <v>0.9858886245231836</v>
      </c>
      <c r="G48">
        <v>45</v>
      </c>
      <c r="H48">
        <v>0.98610471244246323</v>
      </c>
      <c r="I48">
        <v>0.98610152345379132</v>
      </c>
    </row>
    <row r="49" spans="2:9" x14ac:dyDescent="0.25">
      <c r="B49">
        <v>46</v>
      </c>
      <c r="C49">
        <v>0.98562771731209542</v>
      </c>
      <c r="D49">
        <v>0.98556193245488111</v>
      </c>
      <c r="G49">
        <v>46</v>
      </c>
      <c r="H49">
        <v>0.9857983140666966</v>
      </c>
      <c r="I49">
        <v>0.98579488430078588</v>
      </c>
    </row>
    <row r="50" spans="2:9" x14ac:dyDescent="0.25">
      <c r="B50">
        <v>47</v>
      </c>
      <c r="C50">
        <v>0.98532173407443568</v>
      </c>
      <c r="D50">
        <v>0.98523484605345224</v>
      </c>
      <c r="G50">
        <v>47</v>
      </c>
      <c r="H50">
        <v>0.98549202177155648</v>
      </c>
      <c r="I50">
        <v>0.98548835399883716</v>
      </c>
    </row>
    <row r="51" spans="2:9" x14ac:dyDescent="0.25">
      <c r="B51">
        <v>48</v>
      </c>
      <c r="C51">
        <v>0.98501578023824721</v>
      </c>
      <c r="D51">
        <v>0.98490739229004076</v>
      </c>
      <c r="G51">
        <v>48</v>
      </c>
      <c r="H51">
        <v>0.98518583566767137</v>
      </c>
      <c r="I51">
        <v>0.98518193373043195</v>
      </c>
    </row>
    <row r="52" spans="2:9" x14ac:dyDescent="0.25">
      <c r="B52">
        <v>49</v>
      </c>
      <c r="C52">
        <v>0.98470987879827365</v>
      </c>
      <c r="D52">
        <v>0.98457959810094742</v>
      </c>
      <c r="G52">
        <v>49</v>
      </c>
      <c r="H52">
        <v>0.98487975586559151</v>
      </c>
      <c r="I52">
        <v>0.98487562467655132</v>
      </c>
    </row>
    <row r="53" spans="2:9" x14ac:dyDescent="0.25">
      <c r="B53">
        <v>50</v>
      </c>
      <c r="C53">
        <v>0.98440405269733011</v>
      </c>
      <c r="D53">
        <v>0.98425149038753335</v>
      </c>
      <c r="G53">
        <v>50</v>
      </c>
      <c r="H53">
        <v>0.98457378247555638</v>
      </c>
      <c r="I53">
        <v>0.98456942801667235</v>
      </c>
    </row>
    <row r="54" spans="2:9" x14ac:dyDescent="0.25">
      <c r="B54">
        <v>51</v>
      </c>
      <c r="C54">
        <v>0.98409832485752002</v>
      </c>
      <c r="D54">
        <v>0.98392309601613137</v>
      </c>
      <c r="G54">
        <v>51</v>
      </c>
      <c r="H54">
        <v>0.98426791560768156</v>
      </c>
      <c r="I54">
        <v>0.98426334492876921</v>
      </c>
    </row>
    <row r="55" spans="2:9" x14ac:dyDescent="0.25">
      <c r="B55">
        <v>52</v>
      </c>
      <c r="C55">
        <v>0.98379271817245606</v>
      </c>
      <c r="D55">
        <v>0.9835944418179644</v>
      </c>
      <c r="G55">
        <v>52</v>
      </c>
      <c r="H55">
        <v>0.98396215537191256</v>
      </c>
      <c r="I55">
        <v>0.98395737658931459</v>
      </c>
    </row>
    <row r="56" spans="2:9" x14ac:dyDescent="0.25">
      <c r="B56">
        <v>53</v>
      </c>
      <c r="C56">
        <v>0.98348725551504268</v>
      </c>
      <c r="D56">
        <v>0.98326555458907161</v>
      </c>
      <c r="G56">
        <v>53</v>
      </c>
      <c r="H56">
        <v>0.98365650187806952</v>
      </c>
      <c r="I56">
        <v>0.98365152417328117</v>
      </c>
    </row>
    <row r="57" spans="2:9" x14ac:dyDescent="0.25">
      <c r="B57">
        <v>54</v>
      </c>
      <c r="C57">
        <v>0.98318195970647382</v>
      </c>
      <c r="D57">
        <v>0.98293646109024135</v>
      </c>
      <c r="G57">
        <v>54</v>
      </c>
      <c r="H57">
        <v>0.9833509552356644</v>
      </c>
      <c r="I57">
        <v>0.98334578885414325</v>
      </c>
    </row>
    <row r="58" spans="2:9" x14ac:dyDescent="0.25">
      <c r="B58">
        <v>55</v>
      </c>
      <c r="C58">
        <v>0.98287685355506649</v>
      </c>
      <c r="D58">
        <v>0.98260718804695146</v>
      </c>
      <c r="G58">
        <v>55</v>
      </c>
      <c r="H58">
        <v>0.983045515554132</v>
      </c>
      <c r="I58">
        <v>0.9830401718038777</v>
      </c>
    </row>
    <row r="59" spans="2:9" x14ac:dyDescent="0.25">
      <c r="B59">
        <v>56</v>
      </c>
      <c r="C59">
        <v>0.98257195985628687</v>
      </c>
      <c r="D59">
        <v>0.9822777621493175</v>
      </c>
      <c r="G59">
        <v>56</v>
      </c>
      <c r="H59">
        <v>0.9827401829428295</v>
      </c>
      <c r="I59">
        <v>0.98273467419296601</v>
      </c>
    </row>
    <row r="60" spans="2:9" x14ac:dyDescent="0.25">
      <c r="B60">
        <v>57</v>
      </c>
      <c r="C60">
        <v>0.98226730135402296</v>
      </c>
      <c r="D60">
        <v>0.98194821005204724</v>
      </c>
      <c r="G60">
        <v>57</v>
      </c>
      <c r="H60">
        <v>0.9824349575108049</v>
      </c>
      <c r="I60">
        <v>0.98242929719039507</v>
      </c>
    </row>
    <row r="61" spans="2:9" x14ac:dyDescent="0.25">
      <c r="B61">
        <v>58</v>
      </c>
      <c r="C61">
        <v>0.98196290077166082</v>
      </c>
      <c r="D61">
        <v>0.98161855837440293</v>
      </c>
      <c r="G61">
        <v>58</v>
      </c>
      <c r="H61">
        <v>0.98212983936698361</v>
      </c>
      <c r="I61">
        <v>0.98212404196365932</v>
      </c>
    </row>
    <row r="62" spans="2:9" x14ac:dyDescent="0.25">
      <c r="B62">
        <v>59</v>
      </c>
      <c r="C62">
        <v>0.9816587808043844</v>
      </c>
      <c r="D62">
        <v>0.98128883370017106</v>
      </c>
      <c r="G62">
        <v>59</v>
      </c>
      <c r="H62">
        <v>0.98182482862012121</v>
      </c>
      <c r="I62">
        <v>0.98181890967876184</v>
      </c>
    </row>
    <row r="63" spans="2:9" x14ac:dyDescent="0.25">
      <c r="B63">
        <v>60</v>
      </c>
      <c r="C63">
        <v>0.98135496412684164</v>
      </c>
      <c r="D63">
        <v>0.98095906257763876</v>
      </c>
      <c r="G63">
        <v>60</v>
      </c>
      <c r="H63">
        <v>0.98151992537885047</v>
      </c>
      <c r="I63">
        <v>0.981513901500216</v>
      </c>
    </row>
    <row r="64" spans="2:9" x14ac:dyDescent="0.25">
      <c r="B64">
        <v>61</v>
      </c>
      <c r="C64">
        <v>0.98105147336277254</v>
      </c>
      <c r="D64">
        <v>0.98062927151957757</v>
      </c>
      <c r="G64">
        <v>61</v>
      </c>
      <c r="H64">
        <v>0.98121512975149605</v>
      </c>
      <c r="I64">
        <v>0.9812090185910467</v>
      </c>
    </row>
    <row r="65" spans="2:9" x14ac:dyDescent="0.25">
      <c r="B65">
        <v>62</v>
      </c>
      <c r="C65">
        <v>0.98074833112324855</v>
      </c>
      <c r="D65">
        <v>0.98029948700323466</v>
      </c>
      <c r="G65">
        <v>62</v>
      </c>
      <c r="H65">
        <v>0.98091044184630694</v>
      </c>
      <c r="I65">
        <v>0.98090426211279258</v>
      </c>
    </row>
    <row r="66" spans="2:9" x14ac:dyDescent="0.25">
      <c r="B66">
        <v>63</v>
      </c>
      <c r="C66">
        <v>0.98044556000643479</v>
      </c>
      <c r="D66">
        <v>0.97996973547033106</v>
      </c>
      <c r="G66">
        <v>63</v>
      </c>
      <c r="H66">
        <v>0.98060586177145448</v>
      </c>
      <c r="I66">
        <v>0.98059963322550669</v>
      </c>
    </row>
    <row r="67" spans="2:9" x14ac:dyDescent="0.25">
      <c r="B67">
        <v>64</v>
      </c>
      <c r="C67">
        <v>0.98014317686867214</v>
      </c>
      <c r="D67">
        <v>0.97964004332706633</v>
      </c>
      <c r="G67">
        <v>64</v>
      </c>
      <c r="H67">
        <v>0.98030138963480362</v>
      </c>
      <c r="I67">
        <v>0.98029513308775873</v>
      </c>
    </row>
    <row r="68" spans="2:9" x14ac:dyDescent="0.25">
      <c r="B68">
        <v>65</v>
      </c>
      <c r="C68">
        <v>0.97984117579491004</v>
      </c>
      <c r="D68">
        <v>0.979310436944132</v>
      </c>
      <c r="G68">
        <v>65</v>
      </c>
      <c r="H68">
        <v>0.97999702554409684</v>
      </c>
      <c r="I68">
        <v>0.97999076285663633</v>
      </c>
    </row>
    <row r="69" spans="2:9" x14ac:dyDescent="0.25">
      <c r="B69">
        <v>66</v>
      </c>
      <c r="C69">
        <v>0.97953954518964736</v>
      </c>
      <c r="D69">
        <v>0.97898094265673008</v>
      </c>
      <c r="G69">
        <v>66</v>
      </c>
      <c r="H69">
        <v>0.9796927696069081</v>
      </c>
      <c r="I69">
        <v>0.97968652368774678</v>
      </c>
    </row>
    <row r="70" spans="2:9" x14ac:dyDescent="0.25">
      <c r="B70">
        <v>67</v>
      </c>
      <c r="C70">
        <v>0.97923827346780545</v>
      </c>
      <c r="D70">
        <v>0.97865158676460062</v>
      </c>
      <c r="G70">
        <v>67</v>
      </c>
      <c r="H70">
        <v>0.9793886219306891</v>
      </c>
      <c r="I70">
        <v>0.97938241673521853</v>
      </c>
    </row>
    <row r="71" spans="2:9" x14ac:dyDescent="0.25">
      <c r="B71">
        <v>68</v>
      </c>
      <c r="C71">
        <v>0.97893734907032204</v>
      </c>
      <c r="D71">
        <v>0.97832239553205469</v>
      </c>
      <c r="G71">
        <v>68</v>
      </c>
      <c r="H71">
        <v>0.97908458262258613</v>
      </c>
      <c r="I71">
        <v>0.97907844315170256</v>
      </c>
    </row>
    <row r="72" spans="2:9" x14ac:dyDescent="0.25">
      <c r="B72">
        <v>69</v>
      </c>
      <c r="C72">
        <v>0.97863676044453196</v>
      </c>
      <c r="D72">
        <v>0.97799339518801531</v>
      </c>
      <c r="G72">
        <v>69</v>
      </c>
      <c r="H72">
        <v>0.97878065178966966</v>
      </c>
      <c r="I72">
        <v>0.97877460408837458</v>
      </c>
    </row>
    <row r="73" spans="2:9" x14ac:dyDescent="0.25">
      <c r="B73">
        <v>70</v>
      </c>
      <c r="C73">
        <v>0.97833649604421447</v>
      </c>
      <c r="D73">
        <v>0.97766461192606557</v>
      </c>
      <c r="G73">
        <v>70</v>
      </c>
      <c r="H73">
        <v>0.978476829538933</v>
      </c>
      <c r="I73">
        <v>0.97847090069493625</v>
      </c>
    </row>
    <row r="74" spans="2:9" x14ac:dyDescent="0.25">
      <c r="B74">
        <v>71</v>
      </c>
      <c r="C74">
        <v>0.97803654434900278</v>
      </c>
      <c r="D74">
        <v>0.97733607190450311</v>
      </c>
      <c r="G74">
        <v>71</v>
      </c>
      <c r="H74">
        <v>0.97817311597706524</v>
      </c>
      <c r="I74">
        <v>0.97816733411961698</v>
      </c>
    </row>
    <row r="75" spans="2:9" x14ac:dyDescent="0.25">
      <c r="B75">
        <v>72</v>
      </c>
      <c r="C75">
        <v>0.97773689384876228</v>
      </c>
      <c r="D75">
        <v>0.97700780124640174</v>
      </c>
      <c r="G75">
        <v>72</v>
      </c>
      <c r="H75">
        <v>0.97786951121063415</v>
      </c>
      <c r="I75">
        <v>0.97786390550917557</v>
      </c>
    </row>
    <row r="76" spans="2:9" x14ac:dyDescent="0.25">
      <c r="B76">
        <v>73</v>
      </c>
      <c r="C76">
        <v>0.97743753304745296</v>
      </c>
      <c r="D76">
        <v>0.97667982603968095</v>
      </c>
      <c r="G76">
        <v>73</v>
      </c>
      <c r="H76">
        <v>0.97756601534603915</v>
      </c>
      <c r="I76">
        <v>0.97756061600890187</v>
      </c>
    </row>
    <row r="77" spans="2:9" x14ac:dyDescent="0.25">
      <c r="B77">
        <v>74</v>
      </c>
      <c r="C77">
        <v>0.97713845045927383</v>
      </c>
      <c r="D77">
        <v>0.97635217233718108</v>
      </c>
      <c r="G77">
        <v>74</v>
      </c>
      <c r="H77">
        <v>0.97726262848955969</v>
      </c>
      <c r="I77">
        <v>0.9772574667626186</v>
      </c>
    </row>
    <row r="78" spans="2:9" x14ac:dyDescent="0.25">
      <c r="B78">
        <v>75</v>
      </c>
      <c r="C78">
        <v>0.97683963462391887</v>
      </c>
      <c r="D78">
        <v>0.97602486615674622</v>
      </c>
      <c r="G78">
        <v>75</v>
      </c>
      <c r="H78">
        <v>0.97695935074717033</v>
      </c>
      <c r="I78">
        <v>0.97695445891268262</v>
      </c>
    </row>
    <row r="79" spans="2:9" x14ac:dyDescent="0.25">
      <c r="B79">
        <v>76</v>
      </c>
      <c r="C79">
        <v>0.9765410740874283</v>
      </c>
      <c r="D79">
        <v>0.97569793348131384</v>
      </c>
      <c r="G79">
        <v>76</v>
      </c>
      <c r="H79">
        <v>0.9766561822247708</v>
      </c>
      <c r="I79">
        <v>0.97665159359998754</v>
      </c>
    </row>
    <row r="80" spans="2:9" x14ac:dyDescent="0.25">
      <c r="B80">
        <v>77</v>
      </c>
      <c r="C80">
        <v>0.97624275740217259</v>
      </c>
      <c r="D80">
        <v>0.9753714002590117</v>
      </c>
      <c r="G80">
        <v>77</v>
      </c>
      <c r="H80">
        <v>0.97635312302818478</v>
      </c>
      <c r="I80">
        <v>0.97634887196396447</v>
      </c>
    </row>
    <row r="81" spans="2:9" x14ac:dyDescent="0.25">
      <c r="B81">
        <v>78</v>
      </c>
      <c r="C81">
        <v>0.97594467314591882</v>
      </c>
      <c r="D81">
        <v>0.97504529240326088</v>
      </c>
      <c r="G81">
        <v>78</v>
      </c>
      <c r="H81">
        <v>0.97605017326293297</v>
      </c>
      <c r="I81">
        <v>0.97604629514258434</v>
      </c>
    </row>
    <row r="82" spans="2:9" x14ac:dyDescent="0.25">
      <c r="B82">
        <v>79</v>
      </c>
      <c r="C82">
        <v>0.97564680990652275</v>
      </c>
      <c r="D82">
        <v>0.97471963579288656</v>
      </c>
      <c r="G82">
        <v>79</v>
      </c>
      <c r="H82">
        <v>0.97574733303441563</v>
      </c>
      <c r="I82">
        <v>0.97574386427235971</v>
      </c>
    </row>
    <row r="83" spans="2:9" x14ac:dyDescent="0.25">
      <c r="B83">
        <v>80</v>
      </c>
      <c r="C83">
        <v>0.97534915628572327</v>
      </c>
      <c r="D83">
        <v>0.9743944562722352</v>
      </c>
      <c r="G83">
        <v>80</v>
      </c>
      <c r="H83">
        <v>0.97544460244786679</v>
      </c>
      <c r="I83">
        <v>0.97544158048834606</v>
      </c>
    </row>
    <row r="84" spans="2:9" x14ac:dyDescent="0.25">
      <c r="B84">
        <v>81</v>
      </c>
      <c r="C84">
        <v>0.9750517008953441</v>
      </c>
      <c r="D84">
        <v>0.97406977965129826</v>
      </c>
      <c r="G84">
        <v>81</v>
      </c>
      <c r="H84">
        <v>0.9751419816083996</v>
      </c>
      <c r="I84">
        <v>0.97513944492414417</v>
      </c>
    </row>
    <row r="85" spans="2:9" x14ac:dyDescent="0.25">
      <c r="B85">
        <v>82</v>
      </c>
      <c r="C85">
        <v>0.97475443237236215</v>
      </c>
      <c r="D85">
        <v>0.97374563170584405</v>
      </c>
      <c r="G85">
        <v>82</v>
      </c>
      <c r="H85">
        <v>0.97483947062082588</v>
      </c>
      <c r="I85">
        <v>0.97483745871190153</v>
      </c>
    </row>
    <row r="86" spans="2:9" x14ac:dyDescent="0.25">
      <c r="B86">
        <v>83</v>
      </c>
      <c r="C86">
        <v>0.97445733936001799</v>
      </c>
      <c r="D86">
        <v>0.97342203817755468</v>
      </c>
      <c r="G86">
        <v>83</v>
      </c>
      <c r="H86">
        <v>0.97453706958988162</v>
      </c>
      <c r="I86">
        <v>0.97453562298231422</v>
      </c>
    </row>
    <row r="87" spans="2:9" x14ac:dyDescent="0.25">
      <c r="B87">
        <v>84</v>
      </c>
      <c r="C87">
        <v>0.974160410507802</v>
      </c>
      <c r="D87">
        <v>0.97309902477417121</v>
      </c>
      <c r="G87">
        <v>84</v>
      </c>
      <c r="H87">
        <v>0.97423477862022878</v>
      </c>
      <c r="I87">
        <v>0.97423393886462895</v>
      </c>
    </row>
    <row r="88" spans="2:9" x14ac:dyDescent="0.25">
      <c r="B88">
        <v>85</v>
      </c>
      <c r="C88">
        <v>0.97386363449029112</v>
      </c>
      <c r="D88">
        <v>0.9727766171696447</v>
      </c>
      <c r="G88">
        <v>85</v>
      </c>
      <c r="H88">
        <v>0.97393259781622799</v>
      </c>
      <c r="I88">
        <v>0.97393240748664445</v>
      </c>
    </row>
    <row r="89" spans="2:9" x14ac:dyDescent="0.25">
      <c r="B89">
        <v>86</v>
      </c>
      <c r="C89">
        <v>0.97356699999204355</v>
      </c>
      <c r="D89">
        <v>0.97245484100429469</v>
      </c>
      <c r="G89">
        <v>86</v>
      </c>
      <c r="H89">
        <v>0.97363052726722799</v>
      </c>
      <c r="I89">
        <v>0.97363102997471396</v>
      </c>
    </row>
    <row r="90" spans="2:9" x14ac:dyDescent="0.25">
      <c r="B90">
        <v>87</v>
      </c>
      <c r="C90">
        <v>0.97327049571135282</v>
      </c>
      <c r="D90">
        <v>0.97213372188497404</v>
      </c>
      <c r="G90">
        <v>87</v>
      </c>
      <c r="H90">
        <v>0.97332856700288362</v>
      </c>
      <c r="I90">
        <v>0.97332980730806951</v>
      </c>
    </row>
    <row r="91" spans="2:9" x14ac:dyDescent="0.25">
      <c r="B91">
        <v>88</v>
      </c>
      <c r="C91">
        <v>0.97297411035648607</v>
      </c>
      <c r="D91">
        <v>0.97181327925264238</v>
      </c>
      <c r="G91">
        <v>88</v>
      </c>
      <c r="H91">
        <v>0.97302671703790955</v>
      </c>
      <c r="I91">
        <v>0.97302873988215344</v>
      </c>
    </row>
    <row r="92" spans="2:9" x14ac:dyDescent="0.25">
      <c r="B92">
        <v>89</v>
      </c>
      <c r="C92">
        <v>0.97267783266065433</v>
      </c>
      <c r="D92">
        <v>0.97149350800089185</v>
      </c>
      <c r="G92">
        <v>89</v>
      </c>
      <c r="H92">
        <v>0.97272497738692221</v>
      </c>
      <c r="I92">
        <v>0.97272782794628165</v>
      </c>
    </row>
    <row r="93" spans="2:9" x14ac:dyDescent="0.25">
      <c r="B93">
        <v>90</v>
      </c>
      <c r="C93">
        <v>0.97238165136328236</v>
      </c>
      <c r="D93">
        <v>0.97117439690205709</v>
      </c>
      <c r="G93">
        <v>90</v>
      </c>
      <c r="H93">
        <v>0.97242334806451391</v>
      </c>
      <c r="I93">
        <v>0.97242707174941101</v>
      </c>
    </row>
    <row r="94" spans="2:9" x14ac:dyDescent="0.25">
      <c r="B94">
        <v>91</v>
      </c>
      <c r="C94">
        <v>0.97208555520995754</v>
      </c>
      <c r="D94">
        <v>0.97085593474378751</v>
      </c>
      <c r="G94">
        <v>91</v>
      </c>
      <c r="H94">
        <v>0.97212182908525158</v>
      </c>
      <c r="I94">
        <v>0.97212647154014042</v>
      </c>
    </row>
    <row r="95" spans="2:9" x14ac:dyDescent="0.25">
      <c r="B95">
        <v>92</v>
      </c>
      <c r="C95">
        <v>0.97178953297119564</v>
      </c>
      <c r="D95">
        <v>0.97053811032897397</v>
      </c>
      <c r="G95">
        <v>92</v>
      </c>
      <c r="H95">
        <v>0.97182042046360539</v>
      </c>
      <c r="I95">
        <v>0.97182602756671066</v>
      </c>
    </row>
    <row r="96" spans="2:9" x14ac:dyDescent="0.25">
      <c r="B96">
        <v>93</v>
      </c>
      <c r="C96">
        <v>0.97149357342742293</v>
      </c>
      <c r="D96">
        <v>0.97022091247567643</v>
      </c>
      <c r="G96">
        <v>93</v>
      </c>
      <c r="H96">
        <v>0.97151912221400549</v>
      </c>
      <c r="I96">
        <v>0.97152574007700532</v>
      </c>
    </row>
    <row r="97" spans="2:9" x14ac:dyDescent="0.25">
      <c r="B97">
        <v>94</v>
      </c>
      <c r="C97">
        <v>0.97119766537271823</v>
      </c>
      <c r="D97">
        <v>0.96990433001705312</v>
      </c>
      <c r="G97">
        <v>94</v>
      </c>
      <c r="H97">
        <v>0.97121793435082915</v>
      </c>
      <c r="I97">
        <v>0.97122560931855106</v>
      </c>
    </row>
    <row r="98" spans="2:9" x14ac:dyDescent="0.25">
      <c r="B98">
        <v>95</v>
      </c>
      <c r="C98">
        <v>0.97090179982650249</v>
      </c>
      <c r="D98">
        <v>0.96958835180129122</v>
      </c>
      <c r="G98">
        <v>95</v>
      </c>
      <c r="H98">
        <v>0.97091685688841367</v>
      </c>
      <c r="I98">
        <v>0.97092563553851863</v>
      </c>
    </row>
    <row r="99" spans="2:9" x14ac:dyDescent="0.25">
      <c r="B99">
        <v>96</v>
      </c>
      <c r="C99">
        <v>0.97060597665731008</v>
      </c>
      <c r="D99">
        <v>0.96927296669153873</v>
      </c>
      <c r="G99">
        <v>96</v>
      </c>
      <c r="H99">
        <v>0.97061588984099989</v>
      </c>
      <c r="I99">
        <v>0.97062581898372235</v>
      </c>
    </row>
    <row r="100" spans="2:9" x14ac:dyDescent="0.25">
      <c r="B100">
        <v>97</v>
      </c>
      <c r="C100">
        <v>0.97031019794525974</v>
      </c>
      <c r="D100">
        <v>0.96895816356583697</v>
      </c>
      <c r="G100">
        <v>97</v>
      </c>
      <c r="H100">
        <v>0.97031503322280355</v>
      </c>
      <c r="I100">
        <v>0.97032615990062165</v>
      </c>
    </row>
    <row r="101" spans="2:9" x14ac:dyDescent="0.25">
      <c r="B101">
        <v>98</v>
      </c>
      <c r="C101">
        <v>0.97001446576926409</v>
      </c>
      <c r="D101">
        <v>0.96864393131705517</v>
      </c>
      <c r="G101">
        <v>98</v>
      </c>
      <c r="H101">
        <v>0.97001428704801684</v>
      </c>
      <c r="I101">
        <v>0.97002665853532111</v>
      </c>
    </row>
    <row r="102" spans="2:9" x14ac:dyDescent="0.25">
      <c r="B102">
        <v>99</v>
      </c>
      <c r="C102">
        <v>0.96971878220343488</v>
      </c>
      <c r="D102">
        <v>0.96833025885282642</v>
      </c>
      <c r="G102">
        <v>99</v>
      </c>
      <c r="H102">
        <v>0.96971365133073395</v>
      </c>
      <c r="I102">
        <v>0.96972731513357091</v>
      </c>
    </row>
    <row r="103" spans="2:9" x14ac:dyDescent="0.25">
      <c r="B103">
        <v>100</v>
      </c>
      <c r="C103">
        <v>0.96942314932013651</v>
      </c>
      <c r="D103">
        <v>0.96801713509548404</v>
      </c>
      <c r="G103">
        <v>100</v>
      </c>
      <c r="H103">
        <v>0.96941312608501085</v>
      </c>
      <c r="I103">
        <v>0.96942812994076721</v>
      </c>
    </row>
    <row r="104" spans="2:9" x14ac:dyDescent="0.25">
      <c r="B104">
        <v>101</v>
      </c>
      <c r="C104">
        <v>0.96912756918920928</v>
      </c>
      <c r="D104">
        <v>0.96770454898199965</v>
      </c>
      <c r="G104">
        <v>101</v>
      </c>
      <c r="H104">
        <v>0.96911271132485022</v>
      </c>
      <c r="I104">
        <v>0.96912910320195333</v>
      </c>
    </row>
    <row r="105" spans="2:9" x14ac:dyDescent="0.25">
      <c r="B105">
        <v>102</v>
      </c>
      <c r="C105">
        <v>0.96883204387865851</v>
      </c>
      <c r="D105">
        <v>0.96739248946392309</v>
      </c>
      <c r="G105">
        <v>102</v>
      </c>
      <c r="H105">
        <v>0.96881240706421567</v>
      </c>
      <c r="I105">
        <v>0.96883023516181943</v>
      </c>
    </row>
    <row r="106" spans="2:9" x14ac:dyDescent="0.25">
      <c r="B106">
        <v>103</v>
      </c>
      <c r="C106">
        <v>0.96853657545190253</v>
      </c>
      <c r="D106">
        <v>0.96708094550732249</v>
      </c>
      <c r="G106">
        <v>103</v>
      </c>
      <c r="H106">
        <v>0.96851221331697446</v>
      </c>
      <c r="I106">
        <v>0.96853152606470361</v>
      </c>
    </row>
    <row r="107" spans="2:9" x14ac:dyDescent="0.25">
      <c r="B107">
        <v>104</v>
      </c>
      <c r="C107">
        <v>0.96824116597121557</v>
      </c>
      <c r="D107">
        <v>0.96676990609272662</v>
      </c>
      <c r="G107">
        <v>104</v>
      </c>
      <c r="H107">
        <v>0.96821213009696971</v>
      </c>
      <c r="I107">
        <v>0.96823297615459181</v>
      </c>
    </row>
    <row r="108" spans="2:9" x14ac:dyDescent="0.25">
      <c r="B108">
        <v>105</v>
      </c>
      <c r="C108">
        <v>0.96794581749773034</v>
      </c>
      <c r="D108">
        <v>0.96645936021506773</v>
      </c>
      <c r="G108">
        <v>105</v>
      </c>
      <c r="H108">
        <v>0.96791215741801984</v>
      </c>
      <c r="I108">
        <v>0.96793458567511903</v>
      </c>
    </row>
    <row r="109" spans="2:9" x14ac:dyDescent="0.25">
      <c r="B109">
        <v>106</v>
      </c>
      <c r="C109">
        <v>0.96765053208799479</v>
      </c>
      <c r="D109">
        <v>0.96614929688362639</v>
      </c>
      <c r="G109">
        <v>106</v>
      </c>
      <c r="H109">
        <v>0.96761229529384796</v>
      </c>
      <c r="I109">
        <v>0.96763635486956945</v>
      </c>
    </row>
    <row r="110" spans="2:9" x14ac:dyDescent="0.25">
      <c r="B110">
        <v>107</v>
      </c>
      <c r="C110">
        <v>0.96735531179672885</v>
      </c>
      <c r="D110">
        <v>0.96583970512197659</v>
      </c>
      <c r="G110">
        <v>107</v>
      </c>
      <c r="H110">
        <v>0.96731254373813769</v>
      </c>
      <c r="I110">
        <v>0.96733828398087673</v>
      </c>
    </row>
    <row r="111" spans="2:9" x14ac:dyDescent="0.25">
      <c r="B111">
        <v>108</v>
      </c>
      <c r="C111">
        <v>0.96706015867613704</v>
      </c>
      <c r="D111">
        <v>0.96553057396793318</v>
      </c>
      <c r="G111">
        <v>108</v>
      </c>
      <c r="H111">
        <v>0.9670129027645199</v>
      </c>
      <c r="I111">
        <v>0.96704037325162506</v>
      </c>
    </row>
    <row r="112" spans="2:9" x14ac:dyDescent="0.25">
      <c r="B112">
        <v>109</v>
      </c>
      <c r="C112">
        <v>0.96676507477659579</v>
      </c>
      <c r="D112">
        <v>0.96522189247349977</v>
      </c>
      <c r="G112">
        <v>109</v>
      </c>
      <c r="H112">
        <v>0.96671337238658761</v>
      </c>
      <c r="I112">
        <v>0.96674262292404922</v>
      </c>
    </row>
    <row r="113" spans="2:9" x14ac:dyDescent="0.25">
      <c r="B113">
        <v>110</v>
      </c>
      <c r="C113">
        <v>0.96647006214391074</v>
      </c>
      <c r="D113">
        <v>0.96491364970481819</v>
      </c>
      <c r="G113">
        <v>110</v>
      </c>
      <c r="H113">
        <v>0.96641395261783725</v>
      </c>
      <c r="I113">
        <v>0.96644503324003517</v>
      </c>
    </row>
    <row r="114" spans="2:9" x14ac:dyDescent="0.25">
      <c r="B114">
        <v>111</v>
      </c>
      <c r="C114">
        <v>0.96617512282274798</v>
      </c>
      <c r="D114">
        <v>0.96460583474211925</v>
      </c>
      <c r="G114">
        <v>111</v>
      </c>
      <c r="H114">
        <v>0.96611464347174159</v>
      </c>
      <c r="I114">
        <v>0.9661476044411208</v>
      </c>
    </row>
    <row r="115" spans="2:9" x14ac:dyDescent="0.25">
      <c r="B115">
        <v>112</v>
      </c>
      <c r="C115">
        <v>0.96588025885663664</v>
      </c>
      <c r="D115">
        <v>0.96429843667967441</v>
      </c>
      <c r="G115">
        <v>112</v>
      </c>
      <c r="H115">
        <v>0.96581544496174965</v>
      </c>
      <c r="I115">
        <v>0.96585033676849608</v>
      </c>
    </row>
    <row r="116" spans="2:9" x14ac:dyDescent="0.25">
      <c r="B116">
        <v>113</v>
      </c>
      <c r="C116">
        <v>0.96558547228454017</v>
      </c>
      <c r="D116">
        <v>0.96399144462574926</v>
      </c>
      <c r="G116">
        <v>113</v>
      </c>
      <c r="H116">
        <v>0.96551635710121431</v>
      </c>
      <c r="I116">
        <v>0.96555323046300379</v>
      </c>
    </row>
    <row r="117" spans="2:9" x14ac:dyDescent="0.25">
      <c r="B117">
        <v>114</v>
      </c>
      <c r="C117">
        <v>0.96529076514360024</v>
      </c>
      <c r="D117">
        <v>0.96368484770255725</v>
      </c>
      <c r="G117">
        <v>114</v>
      </c>
      <c r="H117">
        <v>0.96521737990345091</v>
      </c>
      <c r="I117">
        <v>0.96525628576514022</v>
      </c>
    </row>
    <row r="118" spans="2:9" x14ac:dyDescent="0.25">
      <c r="B118">
        <v>115</v>
      </c>
      <c r="C118">
        <v>0.96499613946845519</v>
      </c>
      <c r="D118">
        <v>0.96337863504621613</v>
      </c>
      <c r="G118">
        <v>115</v>
      </c>
      <c r="H118">
        <v>0.96491851338172108</v>
      </c>
      <c r="I118">
        <v>0.96495950291505506</v>
      </c>
    </row>
    <row r="119" spans="2:9" x14ac:dyDescent="0.25">
      <c r="B119">
        <v>116</v>
      </c>
      <c r="C119">
        <v>0.9647015972919224</v>
      </c>
      <c r="D119">
        <v>0.9630727958067038</v>
      </c>
      <c r="G119">
        <v>116</v>
      </c>
      <c r="H119">
        <v>0.96461975754924989</v>
      </c>
      <c r="I119">
        <v>0.96466288215255269</v>
      </c>
    </row>
    <row r="120" spans="2:9" x14ac:dyDescent="0.25">
      <c r="B120">
        <v>117</v>
      </c>
      <c r="C120">
        <v>0.96440714064226907</v>
      </c>
      <c r="D120">
        <v>0.96276731914781744</v>
      </c>
      <c r="G120">
        <v>117</v>
      </c>
      <c r="H120">
        <v>0.96432111241916629</v>
      </c>
      <c r="I120">
        <v>0.96436642371709203</v>
      </c>
    </row>
    <row r="121" spans="2:9" x14ac:dyDescent="0.25">
      <c r="B121">
        <v>118</v>
      </c>
      <c r="C121">
        <v>0.96411277154662955</v>
      </c>
      <c r="D121">
        <v>0.96246219424713153</v>
      </c>
      <c r="G121">
        <v>118</v>
      </c>
      <c r="H121">
        <v>0.96402257800457547</v>
      </c>
      <c r="I121">
        <v>0.96407012784778745</v>
      </c>
    </row>
    <row r="122" spans="2:9" x14ac:dyDescent="0.25">
      <c r="B122">
        <v>119</v>
      </c>
      <c r="C122">
        <v>0.96381849203100578</v>
      </c>
      <c r="D122">
        <v>0.96215741029595936</v>
      </c>
      <c r="G122">
        <v>119</v>
      </c>
      <c r="H122">
        <v>0.96372415431855873</v>
      </c>
      <c r="I122">
        <v>0.96377399478340908</v>
      </c>
    </row>
    <row r="123" spans="2:9" x14ac:dyDescent="0.25">
      <c r="B123">
        <v>120</v>
      </c>
      <c r="C123">
        <v>0.96352430411685519</v>
      </c>
      <c r="D123">
        <v>0.96185295649931424</v>
      </c>
      <c r="G123">
        <v>120</v>
      </c>
      <c r="H123">
        <v>0.96342584137410325</v>
      </c>
      <c r="I123">
        <v>0.96347802476238364</v>
      </c>
    </row>
    <row r="124" spans="2:9" x14ac:dyDescent="0.25">
      <c r="B124">
        <v>121</v>
      </c>
      <c r="C124">
        <v>0.96323020982382479</v>
      </c>
      <c r="D124">
        <v>0.96154882207587222</v>
      </c>
      <c r="G124">
        <v>121</v>
      </c>
      <c r="H124">
        <v>0.96312763918415722</v>
      </c>
      <c r="I124">
        <v>0.96318221802279447</v>
      </c>
    </row>
    <row r="125" spans="2:9" x14ac:dyDescent="0.25">
      <c r="B125">
        <v>122</v>
      </c>
      <c r="C125">
        <v>0.96293621116906924</v>
      </c>
      <c r="D125">
        <v>0.9612449962579368</v>
      </c>
      <c r="G125">
        <v>122</v>
      </c>
      <c r="H125">
        <v>0.96282954776161733</v>
      </c>
      <c r="I125">
        <v>0.96288657480238238</v>
      </c>
    </row>
    <row r="126" spans="2:9" x14ac:dyDescent="0.25">
      <c r="B126">
        <v>123</v>
      </c>
      <c r="C126">
        <v>0.96264231016793267</v>
      </c>
      <c r="D126">
        <v>0.96094146829140348</v>
      </c>
      <c r="G126">
        <v>123</v>
      </c>
      <c r="H126">
        <v>0.96253156711934285</v>
      </c>
      <c r="I126">
        <v>0.96259109533854603</v>
      </c>
    </row>
    <row r="127" spans="2:9" x14ac:dyDescent="0.25">
      <c r="B127">
        <v>124</v>
      </c>
      <c r="C127">
        <v>0.96234850883123346</v>
      </c>
      <c r="D127">
        <v>0.96063822743572702</v>
      </c>
      <c r="G127">
        <v>124</v>
      </c>
      <c r="H127">
        <v>0.96223369727009755</v>
      </c>
      <c r="I127">
        <v>0.96229577986834258</v>
      </c>
    </row>
    <row r="128" spans="2:9" x14ac:dyDescent="0.25">
      <c r="B128">
        <v>125</v>
      </c>
      <c r="C128">
        <v>0.96205480916866359</v>
      </c>
      <c r="D128">
        <v>0.9603352629638886</v>
      </c>
      <c r="G128">
        <v>125</v>
      </c>
      <c r="H128">
        <v>0.96193593822662238</v>
      </c>
      <c r="I128">
        <v>0.96200062862848812</v>
      </c>
    </row>
    <row r="129" spans="2:9" x14ac:dyDescent="0.25">
      <c r="B129">
        <v>126</v>
      </c>
      <c r="C129">
        <v>0.96176121318878882</v>
      </c>
      <c r="D129">
        <v>0.96003256416236493</v>
      </c>
      <c r="G129">
        <v>126</v>
      </c>
      <c r="H129">
        <v>0.96163829000163459</v>
      </c>
      <c r="I129">
        <v>0.96170564185535801</v>
      </c>
    </row>
    <row r="130" spans="2:9" x14ac:dyDescent="0.25">
      <c r="B130">
        <v>127</v>
      </c>
      <c r="C130">
        <v>0.96146772289565641</v>
      </c>
      <c r="D130">
        <v>0.9597301203310985</v>
      </c>
      <c r="G130">
        <v>127</v>
      </c>
      <c r="H130">
        <v>0.96134075260775698</v>
      </c>
      <c r="I130">
        <v>0.96141081978498788</v>
      </c>
    </row>
    <row r="131" spans="2:9" x14ac:dyDescent="0.25">
      <c r="B131">
        <v>128</v>
      </c>
      <c r="C131">
        <v>0.9611743402915135</v>
      </c>
      <c r="D131">
        <v>0.95942792078346861</v>
      </c>
      <c r="G131">
        <v>128</v>
      </c>
      <c r="H131">
        <v>0.96104332605757492</v>
      </c>
      <c r="I131">
        <v>0.96111616265307365</v>
      </c>
    </row>
    <row r="132" spans="2:9" x14ac:dyDescent="0.25">
      <c r="B132">
        <v>129</v>
      </c>
      <c r="C132">
        <v>0.96088106737613077</v>
      </c>
      <c r="D132">
        <v>0.95912595484626417</v>
      </c>
      <c r="G132">
        <v>129</v>
      </c>
      <c r="H132">
        <v>0.96074601036362162</v>
      </c>
      <c r="I132">
        <v>0.96082167069497226</v>
      </c>
    </row>
    <row r="133" spans="2:9" x14ac:dyDescent="0.25">
      <c r="B133">
        <v>130</v>
      </c>
      <c r="C133">
        <v>0.96058790614747813</v>
      </c>
      <c r="D133">
        <v>0.95882421185965727</v>
      </c>
      <c r="G133">
        <v>130</v>
      </c>
      <c r="H133">
        <v>0.96044880553839385</v>
      </c>
      <c r="I133">
        <v>0.96052734414570207</v>
      </c>
    </row>
    <row r="134" spans="2:9" x14ac:dyDescent="0.25">
      <c r="B134">
        <v>131</v>
      </c>
      <c r="C134">
        <v>0.96029485859902974</v>
      </c>
      <c r="D134">
        <v>0.95852268117717776</v>
      </c>
      <c r="G134">
        <v>131</v>
      </c>
      <c r="H134">
        <v>0.96015171159429347</v>
      </c>
      <c r="I134">
        <v>0.96023318323994378</v>
      </c>
    </row>
    <row r="135" spans="2:9" x14ac:dyDescent="0.25">
      <c r="B135">
        <v>132</v>
      </c>
      <c r="C135">
        <v>0.96000192672313878</v>
      </c>
      <c r="D135">
        <v>0.95822135216568971</v>
      </c>
      <c r="G135">
        <v>132</v>
      </c>
      <c r="H135">
        <v>0.95985472854369958</v>
      </c>
      <c r="I135">
        <v>0.95993918821204038</v>
      </c>
    </row>
    <row r="136" spans="2:9" x14ac:dyDescent="0.25">
      <c r="B136">
        <v>133</v>
      </c>
      <c r="C136">
        <v>0.95970911251104096</v>
      </c>
      <c r="D136">
        <v>0.95792021420536855</v>
      </c>
      <c r="G136">
        <v>133</v>
      </c>
      <c r="H136">
        <v>0.95955785639896762</v>
      </c>
      <c r="I136">
        <v>0.95964535929599792</v>
      </c>
    </row>
    <row r="137" spans="2:9" x14ac:dyDescent="0.25">
      <c r="B137">
        <v>134</v>
      </c>
      <c r="C137">
        <v>0.9594164179494824</v>
      </c>
      <c r="D137">
        <v>0.9576192566896794</v>
      </c>
      <c r="G137">
        <v>134</v>
      </c>
      <c r="H137">
        <v>0.95926109517236013</v>
      </c>
      <c r="I137">
        <v>0.95935169672548637</v>
      </c>
    </row>
    <row r="138" spans="2:9" x14ac:dyDescent="0.25">
      <c r="B138">
        <v>135</v>
      </c>
      <c r="C138">
        <v>0.95912384502342196</v>
      </c>
      <c r="D138">
        <v>0.95731846902535667</v>
      </c>
      <c r="G138">
        <v>135</v>
      </c>
      <c r="H138">
        <v>0.958964444876101</v>
      </c>
      <c r="I138">
        <v>0.95905820073383941</v>
      </c>
    </row>
    <row r="139" spans="2:9" x14ac:dyDescent="0.25">
      <c r="B139">
        <v>136</v>
      </c>
      <c r="C139">
        <v>0.95883139571535769</v>
      </c>
      <c r="D139">
        <v>0.95701784063238471</v>
      </c>
      <c r="G139">
        <v>136</v>
      </c>
      <c r="H139">
        <v>0.95866790552236425</v>
      </c>
      <c r="I139">
        <v>0.95876487155405565</v>
      </c>
    </row>
    <row r="140" spans="2:9" x14ac:dyDescent="0.25">
      <c r="B140">
        <v>137</v>
      </c>
      <c r="C140">
        <v>0.95853907200600041</v>
      </c>
      <c r="D140">
        <v>0.95671736094397997</v>
      </c>
      <c r="G140">
        <v>137</v>
      </c>
      <c r="H140">
        <v>0.95837147712328619</v>
      </c>
      <c r="I140">
        <v>0.95847170941879878</v>
      </c>
    </row>
    <row r="141" spans="2:9" x14ac:dyDescent="0.25">
      <c r="B141">
        <v>138</v>
      </c>
      <c r="C141">
        <v>0.95824687587159718</v>
      </c>
      <c r="D141">
        <v>0.9564170194065742</v>
      </c>
      <c r="G141">
        <v>138</v>
      </c>
      <c r="H141">
        <v>0.95807515969090928</v>
      </c>
      <c r="I141">
        <v>0.95817871456039816</v>
      </c>
    </row>
    <row r="142" spans="2:9" x14ac:dyDescent="0.25">
      <c r="B142">
        <v>139</v>
      </c>
      <c r="C142">
        <v>0.95795480928728272</v>
      </c>
      <c r="D142">
        <v>0.95611680547979805</v>
      </c>
      <c r="G142">
        <v>139</v>
      </c>
      <c r="H142">
        <v>0.95777895323725437</v>
      </c>
      <c r="I142">
        <v>0.95788588721084933</v>
      </c>
    </row>
    <row r="143" spans="2:9" x14ac:dyDescent="0.25">
      <c r="B143">
        <v>140</v>
      </c>
      <c r="C143">
        <v>0.95766287422708163</v>
      </c>
      <c r="D143">
        <v>0.9558167086364675</v>
      </c>
      <c r="G143">
        <v>140</v>
      </c>
      <c r="H143">
        <v>0.95748285777431807</v>
      </c>
      <c r="I143">
        <v>0.95759322760181476</v>
      </c>
    </row>
    <row r="144" spans="2:9" x14ac:dyDescent="0.25">
      <c r="B144">
        <v>141</v>
      </c>
      <c r="C144">
        <v>0.95737107266056209</v>
      </c>
      <c r="D144">
        <v>0.95551671836256935</v>
      </c>
      <c r="G144">
        <v>141</v>
      </c>
      <c r="H144">
        <v>0.95718687331400365</v>
      </c>
      <c r="I144">
        <v>0.95730073596462395</v>
      </c>
    </row>
    <row r="145" spans="2:9" x14ac:dyDescent="0.25">
      <c r="B145">
        <v>142</v>
      </c>
      <c r="C145">
        <v>0.95707940655551926</v>
      </c>
      <c r="D145">
        <v>0.95521682415725007</v>
      </c>
      <c r="G145">
        <v>142</v>
      </c>
      <c r="H145">
        <v>0.95689099986817872</v>
      </c>
      <c r="I145">
        <v>0.95700841253027424</v>
      </c>
    </row>
    <row r="146" spans="2:9" x14ac:dyDescent="0.25">
      <c r="B146">
        <v>143</v>
      </c>
      <c r="C146">
        <v>0.95678787787730679</v>
      </c>
      <c r="D146">
        <v>0.95491701553280373</v>
      </c>
      <c r="G146">
        <v>143</v>
      </c>
      <c r="H146">
        <v>0.95659523744865904</v>
      </c>
      <c r="I146">
        <v>0.95671625752943146</v>
      </c>
    </row>
    <row r="147" spans="2:9" x14ac:dyDescent="0.25">
      <c r="B147">
        <v>144</v>
      </c>
      <c r="C147">
        <v>0.95649648858950465</v>
      </c>
      <c r="D147">
        <v>0.95461728201466256</v>
      </c>
      <c r="G147">
        <v>144</v>
      </c>
      <c r="H147">
        <v>0.95629958606722409</v>
      </c>
      <c r="I147">
        <v>0.9564242711924299</v>
      </c>
    </row>
    <row r="148" spans="2:9" x14ac:dyDescent="0.25">
      <c r="B148">
        <v>145</v>
      </c>
      <c r="C148">
        <v>0.956205240651264</v>
      </c>
      <c r="D148">
        <v>0.9543176131413883</v>
      </c>
      <c r="G148">
        <v>145</v>
      </c>
      <c r="H148">
        <v>0.95600404573556008</v>
      </c>
      <c r="I148">
        <v>0.95613245374927369</v>
      </c>
    </row>
    <row r="149" spans="2:9" x14ac:dyDescent="0.25">
      <c r="B149">
        <v>146</v>
      </c>
      <c r="C149">
        <v>0.95591413602063413</v>
      </c>
      <c r="D149">
        <v>0.95401799846466406</v>
      </c>
      <c r="G149">
        <v>146</v>
      </c>
      <c r="H149">
        <v>0.95570861646533167</v>
      </c>
      <c r="I149">
        <v>0.95584080542963645</v>
      </c>
    </row>
    <row r="150" spans="2:9" x14ac:dyDescent="0.25">
      <c r="B150">
        <v>147</v>
      </c>
      <c r="C150">
        <v>0.95562317665456198</v>
      </c>
      <c r="D150">
        <v>0.95371842754928815</v>
      </c>
      <c r="G150">
        <v>147</v>
      </c>
      <c r="H150">
        <v>0.95541329826817889</v>
      </c>
      <c r="I150">
        <v>0.9555493264628625</v>
      </c>
    </row>
    <row r="151" spans="2:9" x14ac:dyDescent="0.25">
      <c r="B151">
        <v>148</v>
      </c>
      <c r="C151">
        <v>0.95533236450557635</v>
      </c>
      <c r="D151">
        <v>0.95341888997316859</v>
      </c>
      <c r="G151">
        <v>148</v>
      </c>
      <c r="H151">
        <v>0.95511809115565072</v>
      </c>
      <c r="I151">
        <v>0.95525801707796687</v>
      </c>
    </row>
    <row r="152" spans="2:9" x14ac:dyDescent="0.25">
      <c r="B152">
        <v>149</v>
      </c>
      <c r="C152">
        <v>0.95504170152444734</v>
      </c>
      <c r="D152">
        <v>0.95311937532731916</v>
      </c>
      <c r="G152">
        <v>149</v>
      </c>
      <c r="H152">
        <v>0.95482299513925972</v>
      </c>
      <c r="I152">
        <v>0.95496687750363629</v>
      </c>
    </row>
    <row r="153" spans="2:9" x14ac:dyDescent="0.25">
      <c r="B153">
        <v>150</v>
      </c>
      <c r="C153">
        <v>0.95475118965952421</v>
      </c>
      <c r="D153">
        <v>0.95281987321585571</v>
      </c>
      <c r="G153">
        <v>150</v>
      </c>
      <c r="H153">
        <v>0.95452801023046641</v>
      </c>
      <c r="I153">
        <v>0.95467590796822932</v>
      </c>
    </row>
    <row r="154" spans="2:9" x14ac:dyDescent="0.25">
      <c r="B154">
        <v>151</v>
      </c>
      <c r="C154">
        <v>0.95446083085739863</v>
      </c>
      <c r="D154">
        <v>0.95252037325599503</v>
      </c>
      <c r="G154">
        <v>151</v>
      </c>
      <c r="H154">
        <v>0.95423313644069607</v>
      </c>
      <c r="I154">
        <v>0.95438510869977722</v>
      </c>
    </row>
    <row r="155" spans="2:9" x14ac:dyDescent="0.25">
      <c r="B155">
        <v>152</v>
      </c>
      <c r="C155">
        <v>0.954170627060273</v>
      </c>
      <c r="D155">
        <v>0.95222086507805315</v>
      </c>
      <c r="G155">
        <v>152</v>
      </c>
      <c r="H155">
        <v>0.9539383737812821</v>
      </c>
      <c r="I155">
        <v>0.95409447992598406</v>
      </c>
    </row>
    <row r="156" spans="2:9" x14ac:dyDescent="0.25">
      <c r="B156">
        <v>153</v>
      </c>
      <c r="C156">
        <v>0.95388058020925637</v>
      </c>
      <c r="D156">
        <v>0.95192133832544634</v>
      </c>
      <c r="G156">
        <v>153</v>
      </c>
      <c r="H156">
        <v>0.95364372226353489</v>
      </c>
      <c r="I156">
        <v>0.95380402187422775</v>
      </c>
    </row>
    <row r="157" spans="2:9" x14ac:dyDescent="0.25">
      <c r="B157">
        <v>154</v>
      </c>
      <c r="C157">
        <v>0.95359069224436721</v>
      </c>
      <c r="D157">
        <v>0.95162178265469233</v>
      </c>
      <c r="G157">
        <v>154</v>
      </c>
      <c r="H157">
        <v>0.95334918189874196</v>
      </c>
      <c r="I157">
        <v>0.95351373477156032</v>
      </c>
    </row>
    <row r="158" spans="2:9" x14ac:dyDescent="0.25">
      <c r="B158">
        <v>155</v>
      </c>
      <c r="C158">
        <v>0.95330096510124496</v>
      </c>
      <c r="D158">
        <v>0.95132218773541288</v>
      </c>
      <c r="G158">
        <v>155</v>
      </c>
      <c r="H158">
        <v>0.95305475269809958</v>
      </c>
      <c r="I158">
        <v>0.95322361884470819</v>
      </c>
    </row>
    <row r="159" spans="2:9" x14ac:dyDescent="0.25">
      <c r="B159">
        <v>156</v>
      </c>
      <c r="C159">
        <v>0.9530114007137872</v>
      </c>
      <c r="D159">
        <v>0.95102254325033719</v>
      </c>
      <c r="G159">
        <v>156</v>
      </c>
      <c r="H159">
        <v>0.9527604346727675</v>
      </c>
      <c r="I159">
        <v>0.95293367432007337</v>
      </c>
    </row>
    <row r="160" spans="2:9" x14ac:dyDescent="0.25">
      <c r="B160">
        <v>157</v>
      </c>
      <c r="C160">
        <v>0.95272200101349469</v>
      </c>
      <c r="D160">
        <v>0.95072283889530729</v>
      </c>
      <c r="G160">
        <v>157</v>
      </c>
      <c r="H160">
        <v>0.95246622783385559</v>
      </c>
      <c r="I160">
        <v>0.95264390142373312</v>
      </c>
    </row>
    <row r="161" spans="2:9" x14ac:dyDescent="0.25">
      <c r="B161">
        <v>158</v>
      </c>
      <c r="C161">
        <v>0.95243276793012588</v>
      </c>
      <c r="D161">
        <v>0.95042306437928326</v>
      </c>
      <c r="G161">
        <v>158</v>
      </c>
      <c r="H161">
        <v>0.95217213219243746</v>
      </c>
      <c r="I161">
        <v>0.95235430038144142</v>
      </c>
    </row>
    <row r="162" spans="2:9" x14ac:dyDescent="0.25">
      <c r="B162">
        <v>159</v>
      </c>
      <c r="C162">
        <v>0.95214370338909315</v>
      </c>
      <c r="D162">
        <v>0.95012320942435102</v>
      </c>
      <c r="G162">
        <v>159</v>
      </c>
      <c r="H162">
        <v>0.95187814775949509</v>
      </c>
      <c r="I162">
        <v>0.95206487141862872</v>
      </c>
    </row>
    <row r="163" spans="2:9" x14ac:dyDescent="0.25">
      <c r="B163">
        <v>160</v>
      </c>
      <c r="C163">
        <v>0.95185480931472732</v>
      </c>
      <c r="D163">
        <v>0.94982326376572979</v>
      </c>
      <c r="G163">
        <v>160</v>
      </c>
      <c r="H163">
        <v>0.95158427454598882</v>
      </c>
      <c r="I163">
        <v>0.95177561476040284</v>
      </c>
    </row>
    <row r="164" spans="2:9" x14ac:dyDescent="0.25">
      <c r="B164">
        <v>161</v>
      </c>
      <c r="C164">
        <v>0.9515660876302785</v>
      </c>
      <c r="D164">
        <v>0.94952321715178178</v>
      </c>
      <c r="G164">
        <v>161</v>
      </c>
      <c r="H164">
        <v>0.95129051256285557</v>
      </c>
      <c r="I164">
        <v>0.95148653063154953</v>
      </c>
    </row>
    <row r="165" spans="2:9" x14ac:dyDescent="0.25">
      <c r="B165">
        <v>162</v>
      </c>
      <c r="C165">
        <v>0.95127754025466249</v>
      </c>
      <c r="D165">
        <v>0.94922305934402262</v>
      </c>
      <c r="G165">
        <v>162</v>
      </c>
      <c r="H165">
        <v>0.95099686182094212</v>
      </c>
      <c r="I165">
        <v>0.95119761925653301</v>
      </c>
    </row>
    <row r="166" spans="2:9" x14ac:dyDescent="0.25">
      <c r="B166">
        <v>163</v>
      </c>
      <c r="C166">
        <v>0.95098916910507003</v>
      </c>
      <c r="D166">
        <v>0.94892278011713227</v>
      </c>
      <c r="G166">
        <v>163</v>
      </c>
      <c r="H166">
        <v>0.95070332233105881</v>
      </c>
      <c r="I166">
        <v>0.95090888085949621</v>
      </c>
    </row>
    <row r="167" spans="2:9" x14ac:dyDescent="0.25">
      <c r="B167">
        <v>164</v>
      </c>
      <c r="C167">
        <v>0.95070097609632087</v>
      </c>
      <c r="D167">
        <v>0.94862236925896837</v>
      </c>
      <c r="G167">
        <v>164</v>
      </c>
      <c r="H167">
        <v>0.95040989410396648</v>
      </c>
      <c r="I167">
        <v>0.95062031566426175</v>
      </c>
    </row>
    <row r="168" spans="2:9" x14ac:dyDescent="0.25">
      <c r="B168">
        <v>165</v>
      </c>
      <c r="C168">
        <v>0.95041296314151036</v>
      </c>
      <c r="D168">
        <v>0.94832181657057923</v>
      </c>
      <c r="G168">
        <v>165</v>
      </c>
      <c r="H168">
        <v>0.95011657715038911</v>
      </c>
      <c r="I168">
        <v>0.95033192389433196</v>
      </c>
    </row>
    <row r="169" spans="2:9" x14ac:dyDescent="0.25">
      <c r="B169">
        <v>166</v>
      </c>
      <c r="C169">
        <v>0.95012513214943484</v>
      </c>
      <c r="D169">
        <v>0.94802111186621907</v>
      </c>
      <c r="G169">
        <v>166</v>
      </c>
      <c r="H169">
        <v>0.9498233714809623</v>
      </c>
      <c r="I169">
        <v>0.95004370577288999</v>
      </c>
    </row>
    <row r="170" spans="2:9" x14ac:dyDescent="0.25">
      <c r="B170">
        <v>167</v>
      </c>
      <c r="C170">
        <v>0.94983748502781917</v>
      </c>
      <c r="D170">
        <v>0.94772024497336382</v>
      </c>
      <c r="G170">
        <v>167</v>
      </c>
      <c r="H170">
        <v>0.94953027710629856</v>
      </c>
      <c r="I170">
        <v>0.94975566152279989</v>
      </c>
    </row>
    <row r="171" spans="2:9" x14ac:dyDescent="0.25">
      <c r="B171">
        <v>168</v>
      </c>
      <c r="C171">
        <v>0.94955002368332042</v>
      </c>
      <c r="D171">
        <v>0.94741920573272753</v>
      </c>
      <c r="G171">
        <v>168</v>
      </c>
      <c r="H171">
        <v>0.94923729403698587</v>
      </c>
      <c r="I171">
        <v>0.94946779136660731</v>
      </c>
    </row>
    <row r="172" spans="2:9" x14ac:dyDescent="0.25">
      <c r="B172">
        <v>169</v>
      </c>
      <c r="C172">
        <v>0.9492627500183084</v>
      </c>
      <c r="D172">
        <v>0.94711798399828151</v>
      </c>
      <c r="G172">
        <v>169</v>
      </c>
      <c r="H172">
        <v>0.94894442228352505</v>
      </c>
      <c r="I172">
        <v>0.94918009552654015</v>
      </c>
    </row>
    <row r="173" spans="2:9" x14ac:dyDescent="0.25">
      <c r="B173">
        <v>170</v>
      </c>
      <c r="C173">
        <v>0.94897566593344751</v>
      </c>
      <c r="D173">
        <v>0.94681656963727223</v>
      </c>
      <c r="G173">
        <v>170</v>
      </c>
      <c r="H173">
        <v>0.94865166194073103</v>
      </c>
      <c r="I173">
        <v>0.94889257422450901</v>
      </c>
    </row>
    <row r="174" spans="2:9" x14ac:dyDescent="0.25">
      <c r="B174">
        <v>171</v>
      </c>
      <c r="C174">
        <v>0.9486887733270577</v>
      </c>
      <c r="D174">
        <v>0.94651495253024254</v>
      </c>
      <c r="G174">
        <v>171</v>
      </c>
      <c r="H174">
        <v>0.94835901344056595</v>
      </c>
      <c r="I174">
        <v>0.94860522751211507</v>
      </c>
    </row>
    <row r="175" spans="2:9" x14ac:dyDescent="0.25">
      <c r="B175">
        <v>172</v>
      </c>
      <c r="C175">
        <v>0.9484020740957535</v>
      </c>
      <c r="D175">
        <v>0.9462131267966768</v>
      </c>
      <c r="G175">
        <v>172</v>
      </c>
      <c r="H175">
        <v>0.9480664772989057</v>
      </c>
      <c r="I175">
        <v>0.94831805476108511</v>
      </c>
    </row>
    <row r="176" spans="2:9" x14ac:dyDescent="0.25">
      <c r="B176">
        <v>173</v>
      </c>
      <c r="C176">
        <v>0.94811557013190095</v>
      </c>
      <c r="D176">
        <v>0.94591110346110563</v>
      </c>
      <c r="G176">
        <v>173</v>
      </c>
      <c r="H176">
        <v>0.94777405403040116</v>
      </c>
      <c r="I176">
        <v>0.94803105517396924</v>
      </c>
    </row>
    <row r="177" spans="2:9" x14ac:dyDescent="0.25">
      <c r="B177">
        <v>174</v>
      </c>
      <c r="C177">
        <v>0.94782926332680684</v>
      </c>
      <c r="D177">
        <v>0.94560889775734769</v>
      </c>
      <c r="G177">
        <v>174</v>
      </c>
      <c r="H177">
        <v>0.94748174414939967</v>
      </c>
      <c r="I177">
        <v>0.94774422795423452</v>
      </c>
    </row>
    <row r="178" spans="2:9" x14ac:dyDescent="0.25">
      <c r="B178">
        <v>175</v>
      </c>
      <c r="C178">
        <v>0.94754315557072266</v>
      </c>
      <c r="D178">
        <v>0.94530652490015943</v>
      </c>
      <c r="G178">
        <v>175</v>
      </c>
      <c r="H178">
        <v>0.94718954816994483</v>
      </c>
      <c r="I178">
        <v>0.94745757230626426</v>
      </c>
    </row>
    <row r="179" spans="2:9" x14ac:dyDescent="0.25">
      <c r="B179">
        <v>176</v>
      </c>
      <c r="C179">
        <v>0.94725724874966388</v>
      </c>
      <c r="D179">
        <v>0.94500400008520757</v>
      </c>
      <c r="G179">
        <v>176</v>
      </c>
      <c r="H179">
        <v>0.94689746660485674</v>
      </c>
      <c r="I179">
        <v>0.94717108743535627</v>
      </c>
    </row>
    <row r="180" spans="2:9" x14ac:dyDescent="0.25">
      <c r="B180">
        <v>177</v>
      </c>
      <c r="C180">
        <v>0.94697154474796141</v>
      </c>
      <c r="D180">
        <v>0.94470133848904336</v>
      </c>
      <c r="G180">
        <v>177</v>
      </c>
      <c r="H180">
        <v>0.94660549996647014</v>
      </c>
      <c r="I180">
        <v>0.94688477254772208</v>
      </c>
    </row>
    <row r="181" spans="2:9" x14ac:dyDescent="0.25">
      <c r="B181">
        <v>178</v>
      </c>
      <c r="C181">
        <v>0.94668604544762869</v>
      </c>
      <c r="D181">
        <v>0.94439855526907945</v>
      </c>
      <c r="G181">
        <v>178</v>
      </c>
      <c r="H181">
        <v>0.94631364876644963</v>
      </c>
      <c r="I181">
        <v>0.94659862685048468</v>
      </c>
    </row>
    <row r="182" spans="2:9" x14ac:dyDescent="0.25">
      <c r="B182">
        <v>179</v>
      </c>
      <c r="C182">
        <v>0.94640075272899826</v>
      </c>
      <c r="D182">
        <v>0.9440956655635695</v>
      </c>
      <c r="G182">
        <v>179</v>
      </c>
      <c r="H182">
        <v>0.94602191351597387</v>
      </c>
      <c r="I182">
        <v>0.94631264955167838</v>
      </c>
    </row>
    <row r="183" spans="2:9" x14ac:dyDescent="0.25">
      <c r="B183">
        <v>180</v>
      </c>
      <c r="C183">
        <v>0.94611566846820216</v>
      </c>
      <c r="D183">
        <v>0.94379268449158937</v>
      </c>
      <c r="G183">
        <v>180</v>
      </c>
      <c r="H183">
        <v>0.94573029472500503</v>
      </c>
      <c r="I183">
        <v>0.94602683986024683</v>
      </c>
    </row>
    <row r="184" spans="2:9" x14ac:dyDescent="0.25">
      <c r="B184">
        <v>181</v>
      </c>
      <c r="C184">
        <v>0.94583079454032748</v>
      </c>
      <c r="D184">
        <v>0.94348962715302209</v>
      </c>
      <c r="G184">
        <v>181</v>
      </c>
      <c r="H184">
        <v>0.94543879290320443</v>
      </c>
      <c r="I184">
        <v>0.94574119698604153</v>
      </c>
    </row>
    <row r="185" spans="2:9" x14ac:dyDescent="0.25">
      <c r="B185">
        <v>182</v>
      </c>
      <c r="C185">
        <v>0.9455461328194259</v>
      </c>
      <c r="D185">
        <v>0.94318650862854381</v>
      </c>
      <c r="G185">
        <v>182</v>
      </c>
      <c r="H185">
        <v>0.94514740855992974</v>
      </c>
      <c r="I185">
        <v>0.94545572013982127</v>
      </c>
    </row>
    <row r="186" spans="2:9" x14ac:dyDescent="0.25">
      <c r="B186">
        <v>183</v>
      </c>
      <c r="C186">
        <v>0.94526168517536002</v>
      </c>
      <c r="D186">
        <v>0.94288334397961315</v>
      </c>
      <c r="G186">
        <v>183</v>
      </c>
      <c r="H186">
        <v>0.94485614220332548</v>
      </c>
      <c r="I186">
        <v>0.94517040853325029</v>
      </c>
    </row>
    <row r="187" spans="2:9" x14ac:dyDescent="0.25">
      <c r="B187">
        <v>184</v>
      </c>
      <c r="C187">
        <v>0.94497745347633266</v>
      </c>
      <c r="D187">
        <v>0.94258014824846259</v>
      </c>
      <c r="G187">
        <v>184</v>
      </c>
      <c r="H187">
        <v>0.94456499434105445</v>
      </c>
      <c r="I187">
        <v>0.9448852613788975</v>
      </c>
    </row>
    <row r="188" spans="2:9" x14ac:dyDescent="0.25">
      <c r="B188">
        <v>185</v>
      </c>
      <c r="C188">
        <v>0.94469343958825958</v>
      </c>
      <c r="D188">
        <v>0.94227693645809218</v>
      </c>
      <c r="G188">
        <v>185</v>
      </c>
      <c r="H188">
        <v>0.94427396548011278</v>
      </c>
      <c r="I188">
        <v>0.94460027789023437</v>
      </c>
    </row>
    <row r="189" spans="2:9" x14ac:dyDescent="0.25">
      <c r="B189">
        <v>186</v>
      </c>
      <c r="C189">
        <v>0.94440964490546053</v>
      </c>
      <c r="D189">
        <v>0.94197372361226583</v>
      </c>
      <c r="G189">
        <v>186</v>
      </c>
      <c r="H189">
        <v>0.94398305612701461</v>
      </c>
      <c r="I189">
        <v>0.94431545728163491</v>
      </c>
    </row>
    <row r="190" spans="2:9" x14ac:dyDescent="0.25">
      <c r="B190">
        <v>187</v>
      </c>
      <c r="C190">
        <v>0.94412606894618234</v>
      </c>
      <c r="D190">
        <v>0.94167052469551016</v>
      </c>
      <c r="G190">
        <v>187</v>
      </c>
      <c r="H190">
        <v>0.94369226678706819</v>
      </c>
      <c r="I190">
        <v>0.94403079876837315</v>
      </c>
    </row>
    <row r="191" spans="2:9" x14ac:dyDescent="0.25">
      <c r="B191">
        <v>188</v>
      </c>
      <c r="C191">
        <v>0.9438427107597982</v>
      </c>
      <c r="D191">
        <v>0.94136735467311516</v>
      </c>
      <c r="G191">
        <v>188</v>
      </c>
      <c r="H191">
        <v>0.94340159796527978</v>
      </c>
      <c r="I191">
        <v>0.94374630156662298</v>
      </c>
    </row>
    <row r="192" spans="2:9" x14ac:dyDescent="0.25">
      <c r="B192">
        <v>189</v>
      </c>
      <c r="C192">
        <v>0.94355956939619323</v>
      </c>
      <c r="D192">
        <v>0.94106422849113747</v>
      </c>
      <c r="G192">
        <v>189</v>
      </c>
      <c r="H192">
        <v>0.94311105016635643</v>
      </c>
      <c r="I192">
        <v>0.94346196489345613</v>
      </c>
    </row>
    <row r="193" spans="2:9" x14ac:dyDescent="0.25">
      <c r="B193">
        <v>190</v>
      </c>
      <c r="C193">
        <v>0.94327664390729948</v>
      </c>
      <c r="D193">
        <v>0.94076116107640684</v>
      </c>
      <c r="G193">
        <v>190</v>
      </c>
      <c r="H193">
        <v>0.9428206238938005</v>
      </c>
      <c r="I193">
        <v>0.94317778796684137</v>
      </c>
    </row>
    <row r="194" spans="2:9" x14ac:dyDescent="0.25">
      <c r="B194">
        <v>191</v>
      </c>
      <c r="C194">
        <v>0.94299393334582804</v>
      </c>
      <c r="D194">
        <v>0.94045816733653331</v>
      </c>
      <c r="G194">
        <v>191</v>
      </c>
      <c r="H194">
        <v>0.94253031965063472</v>
      </c>
      <c r="I194">
        <v>0.94289377000564334</v>
      </c>
    </row>
    <row r="195" spans="2:9" x14ac:dyDescent="0.25">
      <c r="B195">
        <v>192</v>
      </c>
      <c r="C195">
        <v>0.94271143676558466</v>
      </c>
      <c r="D195">
        <v>0.94015526215991863</v>
      </c>
      <c r="G195">
        <v>192</v>
      </c>
      <c r="H195">
        <v>0.94224013793922323</v>
      </c>
      <c r="I195">
        <v>0.94260991022962093</v>
      </c>
    </row>
    <row r="196" spans="2:9" x14ac:dyDescent="0.25">
      <c r="B196">
        <v>193</v>
      </c>
      <c r="C196">
        <v>0.94242915322117371</v>
      </c>
      <c r="D196">
        <v>0.93985246041576842</v>
      </c>
      <c r="G196">
        <v>193</v>
      </c>
      <c r="H196">
        <v>0.94195007926144869</v>
      </c>
      <c r="I196">
        <v>0.94232620785942633</v>
      </c>
    </row>
    <row r="197" spans="2:9" x14ac:dyDescent="0.25">
      <c r="B197">
        <v>194</v>
      </c>
      <c r="C197">
        <v>0.94214708176918338</v>
      </c>
      <c r="D197">
        <v>0.93954977695410757</v>
      </c>
      <c r="G197">
        <v>194</v>
      </c>
      <c r="H197">
        <v>0.94166014411799781</v>
      </c>
      <c r="I197">
        <v>0.94204266211660415</v>
      </c>
    </row>
    <row r="198" spans="2:9" x14ac:dyDescent="0.25">
      <c r="B198">
        <v>195</v>
      </c>
      <c r="C198">
        <v>0.94186522146669838</v>
      </c>
      <c r="D198">
        <v>0.93924722660579807</v>
      </c>
      <c r="G198">
        <v>195</v>
      </c>
      <c r="H198">
        <v>0.94137033300925776</v>
      </c>
      <c r="I198">
        <v>0.94175927222358957</v>
      </c>
    </row>
    <row r="199" spans="2:9" x14ac:dyDescent="0.25">
      <c r="B199">
        <v>196</v>
      </c>
      <c r="C199">
        <v>0.94158357137129478</v>
      </c>
      <c r="D199">
        <v>0.93894482418255865</v>
      </c>
      <c r="G199">
        <v>196</v>
      </c>
      <c r="H199">
        <v>0.94108064643531897</v>
      </c>
      <c r="I199">
        <v>0.94147603740370767</v>
      </c>
    </row>
    <row r="200" spans="2:9" x14ac:dyDescent="0.25">
      <c r="B200">
        <v>197</v>
      </c>
      <c r="C200">
        <v>0.94130213054252976</v>
      </c>
      <c r="D200">
        <v>0.9386425844769869</v>
      </c>
      <c r="G200">
        <v>197</v>
      </c>
      <c r="H200">
        <v>0.94079108489507601</v>
      </c>
      <c r="I200">
        <v>0.94119295688117177</v>
      </c>
    </row>
    <row r="201" spans="2:9" x14ac:dyDescent="0.25">
      <c r="B201">
        <v>198</v>
      </c>
      <c r="C201">
        <v>0.9410208980407464</v>
      </c>
      <c r="D201">
        <v>0.93834052226258424</v>
      </c>
      <c r="G201">
        <v>198</v>
      </c>
      <c r="H201">
        <v>0.94050164888694776</v>
      </c>
      <c r="I201">
        <v>0.94091002988108319</v>
      </c>
    </row>
    <row r="202" spans="2:9" x14ac:dyDescent="0.25">
      <c r="B202">
        <v>199</v>
      </c>
      <c r="C202">
        <v>0.94073987292737182</v>
      </c>
      <c r="D202">
        <v>0.93803865229378236</v>
      </c>
      <c r="G202">
        <v>199</v>
      </c>
      <c r="H202">
        <v>0.94021233890869771</v>
      </c>
      <c r="I202">
        <v>0.94062725562942862</v>
      </c>
    </row>
    <row r="203" spans="2:9" x14ac:dyDescent="0.25">
      <c r="B203">
        <v>200</v>
      </c>
      <c r="C203">
        <v>0.94045905426461884</v>
      </c>
      <c r="D203">
        <v>0.93773698930597271</v>
      </c>
      <c r="G203">
        <v>200</v>
      </c>
      <c r="H203">
        <v>0.93992315545761462</v>
      </c>
      <c r="I203">
        <v>0.94034463335308061</v>
      </c>
    </row>
    <row r="204" spans="2:9" x14ac:dyDescent="0.25">
      <c r="B204">
        <v>201</v>
      </c>
      <c r="C204">
        <v>0.94017844111666238</v>
      </c>
      <c r="D204">
        <v>0.93743554801553819</v>
      </c>
      <c r="G204">
        <v>201</v>
      </c>
      <c r="H204">
        <v>0.93963409902979778</v>
      </c>
      <c r="I204">
        <v>0.94006216227979478</v>
      </c>
    </row>
    <row r="205" spans="2:9" x14ac:dyDescent="0.25">
      <c r="B205">
        <v>202</v>
      </c>
      <c r="C205">
        <v>0.93989803254816551</v>
      </c>
      <c r="D205">
        <v>0.93713434311988664</v>
      </c>
      <c r="G205">
        <v>202</v>
      </c>
      <c r="H205">
        <v>0.93934517012105079</v>
      </c>
      <c r="I205">
        <v>0.93977984163821027</v>
      </c>
    </row>
    <row r="206" spans="2:9" x14ac:dyDescent="0.25">
      <c r="B206">
        <v>203</v>
      </c>
      <c r="C206">
        <v>0.93961782762427959</v>
      </c>
      <c r="D206">
        <v>0.93683338929748694</v>
      </c>
      <c r="G206">
        <v>203</v>
      </c>
      <c r="H206">
        <v>0.93905636922688229</v>
      </c>
      <c r="I206">
        <v>0.93949767065784717</v>
      </c>
    </row>
    <row r="207" spans="2:9" x14ac:dyDescent="0.25">
      <c r="B207">
        <v>204</v>
      </c>
      <c r="C207">
        <v>0.93933782541211097</v>
      </c>
      <c r="D207">
        <v>0.9365327012079081</v>
      </c>
      <c r="G207">
        <v>204</v>
      </c>
      <c r="H207">
        <v>0.93876769684161476</v>
      </c>
      <c r="I207">
        <v>0.93921564856910644</v>
      </c>
    </row>
    <row r="208" spans="2:9" x14ac:dyDescent="0.25">
      <c r="B208">
        <v>205</v>
      </c>
      <c r="C208">
        <v>0.9390580249795436</v>
      </c>
      <c r="D208">
        <v>0.93623229349185944</v>
      </c>
      <c r="G208">
        <v>205</v>
      </c>
      <c r="H208">
        <v>0.9384791534590976</v>
      </c>
      <c r="I208">
        <v>0.9389337746032681</v>
      </c>
    </row>
    <row r="209" spans="2:9" x14ac:dyDescent="0.25">
      <c r="B209">
        <v>206</v>
      </c>
      <c r="C209">
        <v>0.93877842539553169</v>
      </c>
      <c r="D209">
        <v>0.93593218077123363</v>
      </c>
      <c r="G209">
        <v>206</v>
      </c>
      <c r="H209">
        <v>0.93819073957253207</v>
      </c>
      <c r="I209">
        <v>0.93865204799249058</v>
      </c>
    </row>
    <row r="210" spans="2:9" x14ac:dyDescent="0.25">
      <c r="B210">
        <v>207</v>
      </c>
      <c r="C210">
        <v>0.93849902572980615</v>
      </c>
      <c r="D210">
        <v>0.93563237764915219</v>
      </c>
      <c r="G210">
        <v>207</v>
      </c>
      <c r="H210">
        <v>0.93790245567464559</v>
      </c>
      <c r="I210">
        <v>0.93837046796980927</v>
      </c>
    </row>
    <row r="211" spans="2:9" x14ac:dyDescent="0.25">
      <c r="B211">
        <v>208</v>
      </c>
      <c r="C211">
        <v>0.93821982505403667</v>
      </c>
      <c r="D211">
        <v>0.93533289871001335</v>
      </c>
      <c r="G211">
        <v>208</v>
      </c>
      <c r="H211">
        <v>0.93761430225698816</v>
      </c>
      <c r="I211">
        <v>0.93808903376913555</v>
      </c>
    </row>
    <row r="212" spans="2:9" x14ac:dyDescent="0.25">
      <c r="B212">
        <v>209</v>
      </c>
      <c r="C212">
        <v>0.9379408224403758</v>
      </c>
      <c r="D212">
        <v>0.93503375851954129</v>
      </c>
      <c r="G212">
        <v>209</v>
      </c>
      <c r="H212">
        <v>0.93732627981081518</v>
      </c>
      <c r="I212">
        <v>0.93780774462525562</v>
      </c>
    </row>
    <row r="213" spans="2:9" x14ac:dyDescent="0.25">
      <c r="B213">
        <v>210</v>
      </c>
      <c r="C213">
        <v>0.93766201696145723</v>
      </c>
      <c r="D213">
        <v>0.93473497162483898</v>
      </c>
      <c r="G213">
        <v>210</v>
      </c>
      <c r="H213">
        <v>0.93703838882708979</v>
      </c>
      <c r="I213">
        <v>0.93752659977382968</v>
      </c>
    </row>
    <row r="214" spans="2:9" x14ac:dyDescent="0.25">
      <c r="B214">
        <v>211</v>
      </c>
      <c r="C214">
        <v>0.93738340769184803</v>
      </c>
      <c r="D214">
        <v>0.93443655255444225</v>
      </c>
      <c r="G214">
        <v>211</v>
      </c>
      <c r="H214">
        <v>0.93675062979559776</v>
      </c>
      <c r="I214">
        <v>0.93724559845139033</v>
      </c>
    </row>
    <row r="215" spans="2:9" x14ac:dyDescent="0.25">
      <c r="B215">
        <v>212</v>
      </c>
      <c r="C215">
        <v>0.93710499370688316</v>
      </c>
      <c r="D215">
        <v>0.93413851581837626</v>
      </c>
      <c r="G215">
        <v>212</v>
      </c>
      <c r="H215">
        <v>0.93646300320565734</v>
      </c>
      <c r="I215">
        <v>0.9369647398953419</v>
      </c>
    </row>
    <row r="216" spans="2:9" x14ac:dyDescent="0.25">
      <c r="B216">
        <v>213</v>
      </c>
      <c r="C216">
        <v>0.93682677408295489</v>
      </c>
      <c r="D216">
        <v>0.93384087590821485</v>
      </c>
      <c r="G216">
        <v>213</v>
      </c>
      <c r="H216">
        <v>0.9361755095459412</v>
      </c>
      <c r="I216">
        <v>0.93668402334395917</v>
      </c>
    </row>
    <row r="217" spans="2:9" x14ac:dyDescent="0.25">
      <c r="B217">
        <v>214</v>
      </c>
      <c r="C217">
        <v>0.9365487478972242</v>
      </c>
      <c r="D217">
        <v>0.93354364729714179</v>
      </c>
      <c r="G217">
        <v>214</v>
      </c>
      <c r="H217">
        <v>0.9358881493046548</v>
      </c>
      <c r="I217">
        <v>0.93640344803638653</v>
      </c>
    </row>
    <row r="218" spans="2:9" x14ac:dyDescent="0.25">
      <c r="B218">
        <v>215</v>
      </c>
      <c r="C218">
        <v>0.93627091422876707</v>
      </c>
      <c r="D218">
        <v>0.93324684444001349</v>
      </c>
      <c r="G218">
        <v>215</v>
      </c>
      <c r="H218">
        <v>0.93560092296883457</v>
      </c>
      <c r="I218">
        <v>0.93612301321263647</v>
      </c>
    </row>
    <row r="219" spans="2:9" x14ac:dyDescent="0.25">
      <c r="B219">
        <v>216</v>
      </c>
      <c r="C219">
        <v>0.93599327215713779</v>
      </c>
      <c r="D219">
        <v>0.93295048177342565</v>
      </c>
      <c r="G219">
        <v>216</v>
      </c>
      <c r="H219">
        <v>0.93531383102522447</v>
      </c>
      <c r="I219">
        <v>0.93584271811358899</v>
      </c>
    </row>
    <row r="220" spans="2:9" x14ac:dyDescent="0.25">
      <c r="B220">
        <v>217</v>
      </c>
      <c r="C220">
        <v>0.93571582076236559</v>
      </c>
      <c r="D220">
        <v>0.93265457371578042</v>
      </c>
      <c r="G220">
        <v>217</v>
      </c>
      <c r="H220">
        <v>0.93502687396027928</v>
      </c>
      <c r="I220">
        <v>0.93556256198099019</v>
      </c>
    </row>
    <row r="221" spans="2:9" x14ac:dyDescent="0.25">
      <c r="B221">
        <v>218</v>
      </c>
      <c r="C221">
        <v>0.93543855912639118</v>
      </c>
      <c r="D221">
        <v>0.93235913466735665</v>
      </c>
      <c r="G221">
        <v>218</v>
      </c>
      <c r="H221">
        <v>0.93474005225928569</v>
      </c>
      <c r="I221">
        <v>0.9352825440574517</v>
      </c>
    </row>
    <row r="222" spans="2:9" x14ac:dyDescent="0.25">
      <c r="B222">
        <v>219</v>
      </c>
      <c r="C222">
        <v>0.93516148633191398</v>
      </c>
      <c r="D222">
        <v>0.93206417901038285</v>
      </c>
      <c r="G222">
        <v>219</v>
      </c>
      <c r="H222">
        <v>0.93445336640706678</v>
      </c>
      <c r="I222">
        <v>0.93500266358644879</v>
      </c>
    </row>
    <row r="223" spans="2:9" x14ac:dyDescent="0.25">
      <c r="B223">
        <v>220</v>
      </c>
      <c r="C223">
        <v>0.93488460146267915</v>
      </c>
      <c r="D223">
        <v>0.93176972110911083</v>
      </c>
      <c r="G223">
        <v>220</v>
      </c>
      <c r="H223">
        <v>0.93416681688780601</v>
      </c>
      <c r="I223">
        <v>0.93472291981232036</v>
      </c>
    </row>
    <row r="224" spans="2:9" x14ac:dyDescent="0.25">
      <c r="B224">
        <v>221</v>
      </c>
      <c r="C224">
        <v>0.93460790360319079</v>
      </c>
      <c r="D224">
        <v>0.93147577530989334</v>
      </c>
      <c r="G224">
        <v>221</v>
      </c>
      <c r="H224">
        <v>0.93388040418522322</v>
      </c>
      <c r="I224">
        <v>0.9344433119802672</v>
      </c>
    </row>
    <row r="225" spans="2:9" x14ac:dyDescent="0.25">
      <c r="B225">
        <v>222</v>
      </c>
      <c r="C225">
        <v>0.93433139183984837</v>
      </c>
      <c r="D225">
        <v>0.93118235594126253</v>
      </c>
      <c r="G225">
        <v>222</v>
      </c>
      <c r="H225">
        <v>0.93359412878187886</v>
      </c>
      <c r="I225">
        <v>0.93416383933635105</v>
      </c>
    </row>
    <row r="226" spans="2:9" x14ac:dyDescent="0.25">
      <c r="B226">
        <v>223</v>
      </c>
      <c r="C226">
        <v>0.93405506525952164</v>
      </c>
      <c r="D226">
        <v>0.9308894773140115</v>
      </c>
      <c r="G226">
        <v>223</v>
      </c>
      <c r="H226">
        <v>0.93330799116004415</v>
      </c>
      <c r="I226">
        <v>0.93388450112749377</v>
      </c>
    </row>
    <row r="227" spans="2:9" x14ac:dyDescent="0.25">
      <c r="B227">
        <v>224</v>
      </c>
      <c r="C227">
        <v>0.93377892294955223</v>
      </c>
      <c r="D227">
        <v>0.93059715372127749</v>
      </c>
      <c r="G227">
        <v>224</v>
      </c>
      <c r="H227">
        <v>0.93302199180170198</v>
      </c>
      <c r="I227">
        <v>0.93360529660147651</v>
      </c>
    </row>
    <row r="228" spans="2:9" x14ac:dyDescent="0.25">
      <c r="B228">
        <v>225</v>
      </c>
      <c r="C228">
        <v>0.9335029639991701</v>
      </c>
      <c r="D228">
        <v>0.93030539943862756</v>
      </c>
      <c r="G228">
        <v>225</v>
      </c>
      <c r="H228">
        <v>0.93273613118767895</v>
      </c>
      <c r="I228">
        <v>0.93332622500693807</v>
      </c>
    </row>
    <row r="229" spans="2:9" x14ac:dyDescent="0.25">
      <c r="B229">
        <v>226</v>
      </c>
      <c r="C229">
        <v>0.93322718749835654</v>
      </c>
      <c r="D229">
        <v>0.93001422872414663</v>
      </c>
      <c r="G229">
        <v>226</v>
      </c>
      <c r="H229">
        <v>0.93245040979834104</v>
      </c>
      <c r="I229">
        <v>0.93304728559337458</v>
      </c>
    </row>
    <row r="230" spans="2:9" x14ac:dyDescent="0.25">
      <c r="B230">
        <v>227</v>
      </c>
      <c r="C230">
        <v>0.93295159253812598</v>
      </c>
      <c r="D230">
        <v>0.9297236558185269</v>
      </c>
      <c r="G230">
        <v>227</v>
      </c>
      <c r="H230">
        <v>0.93216482811342105</v>
      </c>
      <c r="I230">
        <v>0.9327684776111379</v>
      </c>
    </row>
    <row r="231" spans="2:9" x14ac:dyDescent="0.25">
      <c r="B231">
        <v>228</v>
      </c>
      <c r="C231">
        <v>0.93267617821024473</v>
      </c>
      <c r="D231">
        <v>0.9294336949451607</v>
      </c>
      <c r="G231">
        <v>228</v>
      </c>
      <c r="H231">
        <v>0.93187938661219094</v>
      </c>
      <c r="I231">
        <v>0.93248980031143525</v>
      </c>
    </row>
    <row r="232" spans="2:9" x14ac:dyDescent="0.25">
      <c r="B232">
        <v>229</v>
      </c>
      <c r="C232">
        <v>0.93240094360835213</v>
      </c>
      <c r="D232">
        <v>0.92914436031023451</v>
      </c>
      <c r="G232">
        <v>229</v>
      </c>
      <c r="H232">
        <v>0.93159408577277336</v>
      </c>
      <c r="I232">
        <v>0.93221125294632778</v>
      </c>
    </row>
    <row r="233" spans="2:9" x14ac:dyDescent="0.25">
      <c r="B233">
        <v>230</v>
      </c>
      <c r="C233">
        <v>0.9321258878265537</v>
      </c>
      <c r="D233">
        <v>0.92885566610282533</v>
      </c>
      <c r="G233">
        <v>230</v>
      </c>
      <c r="H233">
        <v>0.93130892607300564</v>
      </c>
      <c r="I233">
        <v>0.93193283476872968</v>
      </c>
    </row>
    <row r="234" spans="2:9" x14ac:dyDescent="0.25">
      <c r="B234">
        <v>231</v>
      </c>
      <c r="C234">
        <v>0.93185100995942061</v>
      </c>
      <c r="D234">
        <v>0.92856762649499991</v>
      </c>
      <c r="G234">
        <v>231</v>
      </c>
      <c r="H234">
        <v>0.93102390799043888</v>
      </c>
      <c r="I234">
        <v>0.93165454503240741</v>
      </c>
    </row>
    <row r="235" spans="2:9" x14ac:dyDescent="0.25">
      <c r="B235">
        <v>232</v>
      </c>
      <c r="C235">
        <v>0.9315763091033924</v>
      </c>
      <c r="D235">
        <v>0.92828025564191496</v>
      </c>
      <c r="G235">
        <v>232</v>
      </c>
      <c r="H235">
        <v>0.93073903200147701</v>
      </c>
      <c r="I235">
        <v>0.93137638299197834</v>
      </c>
    </row>
    <row r="236" spans="2:9" x14ac:dyDescent="0.25">
      <c r="B236">
        <v>233</v>
      </c>
      <c r="C236">
        <v>0.93130178435565159</v>
      </c>
      <c r="D236">
        <v>0.92799356768192054</v>
      </c>
      <c r="G236">
        <v>233</v>
      </c>
      <c r="H236">
        <v>0.93045429858206863</v>
      </c>
      <c r="I236">
        <v>0.93109834790291024</v>
      </c>
    </row>
    <row r="237" spans="2:9" x14ac:dyDescent="0.25">
      <c r="B237">
        <v>234</v>
      </c>
      <c r="C237">
        <v>0.93102743481440309</v>
      </c>
      <c r="D237">
        <v>0.92770757673666548</v>
      </c>
      <c r="G237">
        <v>234</v>
      </c>
      <c r="H237">
        <v>0.93016970820753397</v>
      </c>
      <c r="I237">
        <v>0.93082043902152001</v>
      </c>
    </row>
    <row r="238" spans="2:9" x14ac:dyDescent="0.25">
      <c r="B238">
        <v>235</v>
      </c>
      <c r="C238">
        <v>0.930753259578595</v>
      </c>
      <c r="D238">
        <v>0.92742229691120415</v>
      </c>
      <c r="G238">
        <v>235</v>
      </c>
      <c r="H238">
        <v>0.92988526135273697</v>
      </c>
      <c r="I238">
        <v>0.93054265560497296</v>
      </c>
    </row>
    <row r="239" spans="2:9" x14ac:dyDescent="0.25">
      <c r="B239">
        <v>236</v>
      </c>
      <c r="C239">
        <v>0.93047925774902818</v>
      </c>
      <c r="D239">
        <v>0.92713774229410639</v>
      </c>
      <c r="G239">
        <v>236</v>
      </c>
      <c r="H239">
        <v>0.92960095849140323</v>
      </c>
      <c r="I239">
        <v>0.93026499691128162</v>
      </c>
    </row>
    <row r="240" spans="2:9" x14ac:dyDescent="0.25">
      <c r="B240">
        <v>237</v>
      </c>
      <c r="C240">
        <v>0.93020542842696496</v>
      </c>
      <c r="D240">
        <v>0.92685392695756885</v>
      </c>
      <c r="G240">
        <v>237</v>
      </c>
      <c r="H240">
        <v>0.92931680009697382</v>
      </c>
      <c r="I240">
        <v>0.92998746219930506</v>
      </c>
    </row>
    <row r="241" spans="2:9" x14ac:dyDescent="0.25">
      <c r="B241">
        <v>238</v>
      </c>
      <c r="C241">
        <v>0.92993177071412825</v>
      </c>
      <c r="D241">
        <v>0.92657086495752894</v>
      </c>
      <c r="G241">
        <v>238</v>
      </c>
      <c r="H241">
        <v>0.92903278664260758</v>
      </c>
      <c r="I241">
        <v>0.92971005072874768</v>
      </c>
    </row>
    <row r="242" spans="2:9" x14ac:dyDescent="0.25">
      <c r="B242">
        <v>239</v>
      </c>
      <c r="C242">
        <v>0.92965828371408998</v>
      </c>
      <c r="D242">
        <v>0.92628857033378098</v>
      </c>
      <c r="G242">
        <v>239</v>
      </c>
      <c r="H242">
        <v>0.92874891860032638</v>
      </c>
      <c r="I242">
        <v>0.92943276176015854</v>
      </c>
    </row>
    <row r="243" spans="2:9" x14ac:dyDescent="0.25">
      <c r="B243">
        <v>240</v>
      </c>
      <c r="C243">
        <v>0.92938496653115654</v>
      </c>
      <c r="D243">
        <v>0.92600705711009346</v>
      </c>
      <c r="G243">
        <v>240</v>
      </c>
      <c r="H243">
        <v>0.92846519644170122</v>
      </c>
      <c r="I243">
        <v>0.92915559455493046</v>
      </c>
    </row>
    <row r="244" spans="2:9" x14ac:dyDescent="0.25">
      <c r="B244">
        <v>241</v>
      </c>
      <c r="C244">
        <v>0.92911181827064604</v>
      </c>
      <c r="D244">
        <v>0.92572633929433013</v>
      </c>
      <c r="G244">
        <v>241</v>
      </c>
      <c r="H244">
        <v>0.92818162063767917</v>
      </c>
      <c r="I244">
        <v>0.92887854837529871</v>
      </c>
    </row>
    <row r="245" spans="2:9" x14ac:dyDescent="0.25">
      <c r="B245">
        <v>242</v>
      </c>
      <c r="C245">
        <v>0.92883883803861211</v>
      </c>
      <c r="D245">
        <v>0.92544643087857148</v>
      </c>
      <c r="G245">
        <v>242</v>
      </c>
      <c r="H245">
        <v>0.92789819165875653</v>
      </c>
      <c r="I245">
        <v>0.92860162248434075</v>
      </c>
    </row>
    <row r="246" spans="2:9" x14ac:dyDescent="0.25">
      <c r="B246">
        <v>243</v>
      </c>
      <c r="C246">
        <v>0.92856602494294171</v>
      </c>
      <c r="D246">
        <v>0.92516734583923976</v>
      </c>
      <c r="G246">
        <v>243</v>
      </c>
      <c r="H246">
        <v>0.92761490997430163</v>
      </c>
      <c r="I246">
        <v>0.92832481614597451</v>
      </c>
    </row>
    <row r="247" spans="2:9" x14ac:dyDescent="0.25">
      <c r="B247">
        <v>244</v>
      </c>
      <c r="C247">
        <v>0.92829337809197798</v>
      </c>
      <c r="D247">
        <v>0.92488909813722542</v>
      </c>
      <c r="G247">
        <v>244</v>
      </c>
      <c r="H247">
        <v>0.92733177605340011</v>
      </c>
      <c r="I247">
        <v>0.92804812862495845</v>
      </c>
    </row>
    <row r="248" spans="2:9" x14ac:dyDescent="0.25">
      <c r="B248">
        <v>245</v>
      </c>
      <c r="C248">
        <v>0.92802089659452125</v>
      </c>
      <c r="D248">
        <v>0.92461170171801532</v>
      </c>
      <c r="G248">
        <v>245</v>
      </c>
      <c r="H248">
        <v>0.92704879036485843</v>
      </c>
      <c r="I248">
        <v>0.92777155918688992</v>
      </c>
    </row>
    <row r="249" spans="2:9" x14ac:dyDescent="0.25">
      <c r="B249">
        <v>246</v>
      </c>
      <c r="C249">
        <v>0.92774857956120038</v>
      </c>
      <c r="D249">
        <v>0.92433517051182368</v>
      </c>
      <c r="G249">
        <v>246</v>
      </c>
      <c r="H249">
        <v>0.92676595337635803</v>
      </c>
      <c r="I249">
        <v>0.92749510709820437</v>
      </c>
    </row>
    <row r="250" spans="2:9" x14ac:dyDescent="0.25">
      <c r="B250">
        <v>247</v>
      </c>
      <c r="C250">
        <v>0.92747642610337155</v>
      </c>
      <c r="D250">
        <v>0.92405951843372547</v>
      </c>
      <c r="G250">
        <v>247</v>
      </c>
      <c r="H250">
        <v>0.92648326555513094</v>
      </c>
      <c r="I250">
        <v>0.92721877162617494</v>
      </c>
    </row>
    <row r="251" spans="2:9" x14ac:dyDescent="0.25">
      <c r="B251">
        <v>248</v>
      </c>
      <c r="C251">
        <v>0.92720443533339247</v>
      </c>
      <c r="D251">
        <v>0.92378475938379057</v>
      </c>
      <c r="G251">
        <v>248</v>
      </c>
      <c r="H251">
        <v>0.92620072736779357</v>
      </c>
      <c r="I251">
        <v>0.92694255203891129</v>
      </c>
    </row>
    <row r="252" spans="2:9" x14ac:dyDescent="0.25">
      <c r="B252">
        <v>249</v>
      </c>
      <c r="C252">
        <v>0.9269326063643486</v>
      </c>
      <c r="D252">
        <v>0.92351090724722107</v>
      </c>
      <c r="G252">
        <v>249</v>
      </c>
      <c r="H252">
        <v>0.92591833928051537</v>
      </c>
      <c r="I252">
        <v>0.92666644760535832</v>
      </c>
    </row>
    <row r="253" spans="2:9" x14ac:dyDescent="0.25">
      <c r="B253">
        <v>250</v>
      </c>
      <c r="C253">
        <v>0.92666093831114005</v>
      </c>
      <c r="D253">
        <v>0.92323797589449097</v>
      </c>
      <c r="G253">
        <v>250</v>
      </c>
      <c r="H253">
        <v>0.9256361017583471</v>
      </c>
      <c r="I253">
        <v>0.92639045759529626</v>
      </c>
    </row>
    <row r="254" spans="2:9" x14ac:dyDescent="0.25">
      <c r="B254">
        <v>251</v>
      </c>
      <c r="C254">
        <v>0.92638943028911991</v>
      </c>
      <c r="D254">
        <v>0.92296597918148648</v>
      </c>
      <c r="G254">
        <v>251</v>
      </c>
      <c r="H254">
        <v>0.9253540152660602</v>
      </c>
      <c r="I254">
        <v>0.92611458127933899</v>
      </c>
    </row>
    <row r="255" spans="2:9" x14ac:dyDescent="0.25">
      <c r="B255">
        <v>252</v>
      </c>
      <c r="C255">
        <v>0.92611808141409135</v>
      </c>
      <c r="D255">
        <v>0.92269493094965016</v>
      </c>
      <c r="G255">
        <v>252</v>
      </c>
      <c r="H255">
        <v>0.92507208026815202</v>
      </c>
      <c r="I255">
        <v>0.9258388179289333</v>
      </c>
    </row>
    <row r="256" spans="2:9" x14ac:dyDescent="0.25">
      <c r="B256">
        <v>253</v>
      </c>
      <c r="C256">
        <v>0.92584689080366922</v>
      </c>
      <c r="D256">
        <v>0.92242484502612587</v>
      </c>
      <c r="G256">
        <v>253</v>
      </c>
      <c r="H256">
        <v>0.9247902972280021</v>
      </c>
      <c r="I256">
        <v>0.92556316681635864</v>
      </c>
    </row>
    <row r="257" spans="2:9" x14ac:dyDescent="0.25">
      <c r="B257">
        <v>254</v>
      </c>
      <c r="C257">
        <v>0.92557585757618843</v>
      </c>
      <c r="D257">
        <v>0.92215573522390648</v>
      </c>
      <c r="G257">
        <v>254</v>
      </c>
      <c r="H257">
        <v>0.92450866650915675</v>
      </c>
      <c r="I257">
        <v>0.92528762721472557</v>
      </c>
    </row>
    <row r="258" spans="2:9" x14ac:dyDescent="0.25">
      <c r="B258">
        <v>255</v>
      </c>
      <c r="C258">
        <v>0.92530498085097534</v>
      </c>
      <c r="D258">
        <v>0.92188761534198338</v>
      </c>
      <c r="G258">
        <v>255</v>
      </c>
      <c r="H258">
        <v>0.92422718807723458</v>
      </c>
      <c r="I258">
        <v>0.9250121986064942</v>
      </c>
    </row>
    <row r="259" spans="2:9" x14ac:dyDescent="0.25">
      <c r="B259">
        <v>256</v>
      </c>
      <c r="C259">
        <v>0.9250342597480764</v>
      </c>
      <c r="D259">
        <v>0.92162049505131327</v>
      </c>
      <c r="G259">
        <v>256</v>
      </c>
      <c r="H259">
        <v>0.92394586179848648</v>
      </c>
      <c r="I259">
        <v>0.9247368813085336</v>
      </c>
    </row>
    <row r="260" spans="2:9" x14ac:dyDescent="0.25">
      <c r="B260">
        <v>257</v>
      </c>
      <c r="C260">
        <v>0.92476369338933606</v>
      </c>
      <c r="D260">
        <v>0.92135436756192102</v>
      </c>
      <c r="G260">
        <v>257</v>
      </c>
      <c r="H260">
        <v>0.92366468753937847</v>
      </c>
      <c r="I260">
        <v>0.92446167584569583</v>
      </c>
    </row>
    <row r="261" spans="2:9" x14ac:dyDescent="0.25">
      <c r="B261">
        <v>258</v>
      </c>
      <c r="C261">
        <v>0.92449328089704519</v>
      </c>
      <c r="D261">
        <v>0.92108922198212018</v>
      </c>
      <c r="G261">
        <v>258</v>
      </c>
      <c r="H261">
        <v>0.92338366516642556</v>
      </c>
      <c r="I261">
        <v>0.92418658274217358</v>
      </c>
    </row>
    <row r="262" spans="2:9" x14ac:dyDescent="0.25">
      <c r="B262">
        <v>259</v>
      </c>
      <c r="C262">
        <v>0.92422302139394252</v>
      </c>
      <c r="D262">
        <v>0.92082504743497451</v>
      </c>
      <c r="G262">
        <v>259</v>
      </c>
      <c r="H262">
        <v>0.92310279454619637</v>
      </c>
      <c r="I262">
        <v>0.92391160252150106</v>
      </c>
    </row>
    <row r="263" spans="2:9" x14ac:dyDescent="0.25">
      <c r="B263">
        <v>260</v>
      </c>
      <c r="C263">
        <v>0.92395291400456003</v>
      </c>
      <c r="D263">
        <v>0.92056183305818751</v>
      </c>
      <c r="G263">
        <v>260</v>
      </c>
      <c r="H263">
        <v>0.92282207554547147</v>
      </c>
      <c r="I263">
        <v>0.92363673570655447</v>
      </c>
    </row>
    <row r="264" spans="2:9" x14ac:dyDescent="0.25">
      <c r="B264">
        <v>261</v>
      </c>
      <c r="C264">
        <v>0.92368295785414256</v>
      </c>
      <c r="D264">
        <v>0.92029956800399282</v>
      </c>
      <c r="G264">
        <v>261</v>
      </c>
      <c r="H264">
        <v>0.92254150803111556</v>
      </c>
      <c r="I264">
        <v>0.92336198281955295</v>
      </c>
    </row>
    <row r="265" spans="2:9" x14ac:dyDescent="0.25">
      <c r="B265">
        <v>262</v>
      </c>
      <c r="C265">
        <v>0.92341315206891683</v>
      </c>
      <c r="D265">
        <v>0.92003824143904578</v>
      </c>
      <c r="G265">
        <v>262</v>
      </c>
      <c r="H265">
        <v>0.92226109187010785</v>
      </c>
      <c r="I265">
        <v>0.92308734438205875</v>
      </c>
    </row>
    <row r="266" spans="2:9" x14ac:dyDescent="0.25">
      <c r="B266">
        <v>263</v>
      </c>
      <c r="C266">
        <v>0.92314349577582322</v>
      </c>
      <c r="D266">
        <v>0.91977784254431671</v>
      </c>
      <c r="G266">
        <v>263</v>
      </c>
      <c r="H266">
        <v>0.92198082692951322</v>
      </c>
      <c r="I266">
        <v>0.92281282091497863</v>
      </c>
    </row>
    <row r="267" spans="2:9" x14ac:dyDescent="0.25">
      <c r="B267">
        <v>264</v>
      </c>
      <c r="C267">
        <v>0.9228739881035819</v>
      </c>
      <c r="D267">
        <v>0.91951836051498503</v>
      </c>
      <c r="G267">
        <v>264</v>
      </c>
      <c r="H267">
        <v>0.92170071307660495</v>
      </c>
      <c r="I267">
        <v>0.92253841293856398</v>
      </c>
    </row>
    <row r="268" spans="2:9" x14ac:dyDescent="0.25">
      <c r="B268">
        <v>265</v>
      </c>
      <c r="C268">
        <v>0.92260462818135724</v>
      </c>
      <c r="D268">
        <v>0.91925978456033497</v>
      </c>
      <c r="G268">
        <v>265</v>
      </c>
      <c r="H268">
        <v>0.92142075017871039</v>
      </c>
      <c r="I268">
        <v>0.92226412097241173</v>
      </c>
    </row>
    <row r="269" spans="2:9" x14ac:dyDescent="0.25">
      <c r="B269">
        <v>266</v>
      </c>
      <c r="C269">
        <v>0.92233541513875517</v>
      </c>
      <c r="D269">
        <v>0.91900210390365245</v>
      </c>
      <c r="G269">
        <v>266</v>
      </c>
      <c r="H269">
        <v>0.92114093810320796</v>
      </c>
      <c r="I269">
        <v>0.92198994553546498</v>
      </c>
    </row>
    <row r="270" spans="2:9" x14ac:dyDescent="0.25">
      <c r="B270">
        <v>267</v>
      </c>
      <c r="C270">
        <v>0.92206634810715915</v>
      </c>
      <c r="D270">
        <v>0.91874530778212282</v>
      </c>
      <c r="G270">
        <v>267</v>
      </c>
      <c r="H270">
        <v>0.9208612767176857</v>
      </c>
      <c r="I270">
        <v>0.92171588714601416</v>
      </c>
    </row>
    <row r="271" spans="2:9" x14ac:dyDescent="0.25">
      <c r="B271">
        <v>268</v>
      </c>
      <c r="C271">
        <v>0.92179742621865834</v>
      </c>
      <c r="D271">
        <v>0.9184893854467312</v>
      </c>
      <c r="G271">
        <v>268</v>
      </c>
      <c r="H271">
        <v>0.92058176588981522</v>
      </c>
      <c r="I271">
        <v>0.92144194632169696</v>
      </c>
    </row>
    <row r="272" spans="2:9" x14ac:dyDescent="0.25">
      <c r="B272">
        <v>269</v>
      </c>
      <c r="C272">
        <v>0.92152864860631534</v>
      </c>
      <c r="D272">
        <v>0.91823432616216194</v>
      </c>
      <c r="G272">
        <v>269</v>
      </c>
      <c r="H272">
        <v>0.92030240548738407</v>
      </c>
      <c r="I272">
        <v>0.92116812357949962</v>
      </c>
    </row>
    <row r="273" spans="2:9" x14ac:dyDescent="0.25">
      <c r="B273">
        <v>270</v>
      </c>
      <c r="C273">
        <v>0.92126001440389804</v>
      </c>
      <c r="D273">
        <v>0.91798011920670153</v>
      </c>
      <c r="G273">
        <v>270</v>
      </c>
      <c r="H273">
        <v>0.92002319537826183</v>
      </c>
      <c r="I273">
        <v>0.92089441943575745</v>
      </c>
    </row>
    <row r="274" spans="2:9" x14ac:dyDescent="0.25">
      <c r="B274">
        <v>271</v>
      </c>
      <c r="C274">
        <v>0.92099152274694041</v>
      </c>
      <c r="D274">
        <v>0.91772675387214131</v>
      </c>
      <c r="G274">
        <v>271</v>
      </c>
      <c r="H274">
        <v>0.91974413543052769</v>
      </c>
      <c r="I274">
        <v>0.92062083440615561</v>
      </c>
    </row>
    <row r="275" spans="2:9" x14ac:dyDescent="0.25">
      <c r="B275">
        <v>272</v>
      </c>
      <c r="C275">
        <v>0.92072317277141469</v>
      </c>
      <c r="D275">
        <v>0.91747421946368213</v>
      </c>
      <c r="G275">
        <v>272</v>
      </c>
      <c r="H275">
        <v>0.9194652255123118</v>
      </c>
      <c r="I275">
        <v>0.92034736900572955</v>
      </c>
    </row>
    <row r="276" spans="2:9" x14ac:dyDescent="0.25">
      <c r="B276">
        <v>273</v>
      </c>
      <c r="C276">
        <v>0.92045496361373125</v>
      </c>
      <c r="D276">
        <v>0.91722250529983995</v>
      </c>
      <c r="G276">
        <v>273</v>
      </c>
      <c r="H276">
        <v>0.91918646549179717</v>
      </c>
      <c r="I276">
        <v>0.92007402374886638</v>
      </c>
    </row>
    <row r="277" spans="2:9" x14ac:dyDescent="0.25">
      <c r="B277">
        <v>274</v>
      </c>
      <c r="C277">
        <v>0.92018689441206059</v>
      </c>
      <c r="D277">
        <v>0.91697160071235273</v>
      </c>
      <c r="G277">
        <v>274</v>
      </c>
      <c r="H277">
        <v>0.91890785523737406</v>
      </c>
      <c r="I277">
        <v>0.9198007991493049</v>
      </c>
    </row>
    <row r="278" spans="2:9" x14ac:dyDescent="0.25">
      <c r="B278">
        <v>275</v>
      </c>
      <c r="C278">
        <v>0.91991896430527442</v>
      </c>
      <c r="D278">
        <v>0.91672149504608869</v>
      </c>
      <c r="G278">
        <v>275</v>
      </c>
      <c r="H278">
        <v>0.91862939461751658</v>
      </c>
      <c r="I278">
        <v>0.91952769572013682</v>
      </c>
    </row>
    <row r="279" spans="2:9" x14ac:dyDescent="0.25">
      <c r="B279">
        <v>276</v>
      </c>
      <c r="C279">
        <v>0.91965117251606476</v>
      </c>
      <c r="D279">
        <v>0.91647217765895594</v>
      </c>
      <c r="G279">
        <v>276</v>
      </c>
      <c r="H279">
        <v>0.91835108350081185</v>
      </c>
      <c r="I279">
        <v>0.91925471397380687</v>
      </c>
    </row>
    <row r="280" spans="2:9" x14ac:dyDescent="0.25">
      <c r="B280">
        <v>277</v>
      </c>
      <c r="C280">
        <v>0.91938351859921374</v>
      </c>
      <c r="D280">
        <v>0.91622363792181294</v>
      </c>
      <c r="G280">
        <v>277</v>
      </c>
      <c r="H280">
        <v>0.91807292175593092</v>
      </c>
      <c r="I280">
        <v>0.91898185442211455</v>
      </c>
    </row>
    <row r="281" spans="2:9" x14ac:dyDescent="0.25">
      <c r="B281">
        <v>278</v>
      </c>
      <c r="C281">
        <v>0.91911600219310907</v>
      </c>
      <c r="D281">
        <v>0.91597586521838037</v>
      </c>
      <c r="G281">
        <v>278</v>
      </c>
      <c r="H281">
        <v>0.91779490925175122</v>
      </c>
      <c r="I281">
        <v>0.91870911757621387</v>
      </c>
    </row>
    <row r="282" spans="2:9" x14ac:dyDescent="0.25">
      <c r="B282">
        <v>279</v>
      </c>
      <c r="C282">
        <v>0.91884862293630809</v>
      </c>
      <c r="D282">
        <v>0.91572884894515449</v>
      </c>
      <c r="G282">
        <v>279</v>
      </c>
      <c r="H282">
        <v>0.91751704585720162</v>
      </c>
      <c r="I282">
        <v>0.91843650394661458</v>
      </c>
    </row>
    <row r="283" spans="2:9" x14ac:dyDescent="0.25">
      <c r="B283">
        <v>280</v>
      </c>
      <c r="C283">
        <v>0.91858138046754156</v>
      </c>
      <c r="D283">
        <v>0.91548257851132153</v>
      </c>
      <c r="G283">
        <v>280</v>
      </c>
      <c r="H283">
        <v>0.9172393314412628</v>
      </c>
      <c r="I283">
        <v>0.91816401404318293</v>
      </c>
    </row>
    <row r="284" spans="2:9" x14ac:dyDescent="0.25">
      <c r="B284">
        <v>281</v>
      </c>
      <c r="C284">
        <v>0.91831427442623648</v>
      </c>
      <c r="D284">
        <v>0.91523704333867317</v>
      </c>
      <c r="G284">
        <v>281</v>
      </c>
      <c r="H284">
        <v>0.91696176587312239</v>
      </c>
      <c r="I284">
        <v>0.91789164837514226</v>
      </c>
    </row>
    <row r="285" spans="2:9" x14ac:dyDescent="0.25">
      <c r="B285">
        <v>282</v>
      </c>
      <c r="C285">
        <v>0.91804730445209648</v>
      </c>
      <c r="D285">
        <v>0.91499223286152354</v>
      </c>
      <c r="G285">
        <v>282</v>
      </c>
      <c r="H285">
        <v>0.91668434902204965</v>
      </c>
      <c r="I285">
        <v>0.91761940745107373</v>
      </c>
    </row>
    <row r="286" spans="2:9" x14ac:dyDescent="0.25">
      <c r="B286">
        <v>283</v>
      </c>
      <c r="C286">
        <v>0.91778047018520559</v>
      </c>
      <c r="D286">
        <v>0.9147481365266269</v>
      </c>
      <c r="G286">
        <v>283</v>
      </c>
      <c r="H286">
        <v>0.91640708075742738</v>
      </c>
      <c r="I286">
        <v>0.91734729177891727</v>
      </c>
    </row>
    <row r="287" spans="2:9" x14ac:dyDescent="0.25">
      <c r="B287">
        <v>284</v>
      </c>
      <c r="C287">
        <v>0.91751377126592415</v>
      </c>
      <c r="D287">
        <v>0.91450474379309776</v>
      </c>
      <c r="G287">
        <v>284</v>
      </c>
      <c r="H287">
        <v>0.9161299609487209</v>
      </c>
      <c r="I287">
        <v>0.91707530186597208</v>
      </c>
    </row>
    <row r="288" spans="2:9" x14ac:dyDescent="0.25">
      <c r="B288">
        <v>285</v>
      </c>
      <c r="C288">
        <v>0.91724720733530307</v>
      </c>
      <c r="D288">
        <v>0.91426204413233048</v>
      </c>
      <c r="G288">
        <v>285</v>
      </c>
      <c r="H288">
        <v>0.91585298946560068</v>
      </c>
      <c r="I288">
        <v>0.91680343821889776</v>
      </c>
    </row>
    <row r="289" spans="2:9" x14ac:dyDescent="0.25">
      <c r="B289">
        <v>286</v>
      </c>
      <c r="C289">
        <v>0.91698077803456601</v>
      </c>
      <c r="D289">
        <v>0.91402002702792151</v>
      </c>
      <c r="G289">
        <v>286</v>
      </c>
      <c r="H289">
        <v>0.9155761661777887</v>
      </c>
      <c r="I289">
        <v>0.91653170134371442</v>
      </c>
    </row>
    <row r="290" spans="2:9" x14ac:dyDescent="0.25">
      <c r="B290">
        <v>287</v>
      </c>
      <c r="C290">
        <v>0.91671448300510783</v>
      </c>
      <c r="D290">
        <v>0.91377868197559242</v>
      </c>
      <c r="G290">
        <v>287</v>
      </c>
      <c r="H290">
        <v>0.91529949095505825</v>
      </c>
      <c r="I290">
        <v>0.91626009174580436</v>
      </c>
    </row>
    <row r="291" spans="2:9" x14ac:dyDescent="0.25">
      <c r="B291">
        <v>288</v>
      </c>
      <c r="C291">
        <v>0.9164483218890126</v>
      </c>
      <c r="D291">
        <v>0.91353799848311357</v>
      </c>
      <c r="G291">
        <v>288</v>
      </c>
      <c r="H291">
        <v>0.915022963667387</v>
      </c>
      <c r="I291">
        <v>0.91598860992991205</v>
      </c>
    </row>
    <row r="292" spans="2:9" x14ac:dyDescent="0.25">
      <c r="B292">
        <v>289</v>
      </c>
      <c r="C292">
        <v>0.91618229432863874</v>
      </c>
      <c r="D292">
        <v>0.91329796607023017</v>
      </c>
      <c r="G292">
        <v>289</v>
      </c>
      <c r="H292">
        <v>0.91474658418483501</v>
      </c>
      <c r="I292">
        <v>0.91571725640014512</v>
      </c>
    </row>
    <row r="293" spans="2:9" x14ac:dyDescent="0.25">
      <c r="B293">
        <v>290</v>
      </c>
      <c r="C293">
        <v>0.91591639996672236</v>
      </c>
      <c r="D293">
        <v>0.91305857426858794</v>
      </c>
      <c r="G293">
        <v>290</v>
      </c>
      <c r="H293">
        <v>0.91447035237757435</v>
      </c>
      <c r="I293">
        <v>0.91544603165997518</v>
      </c>
    </row>
    <row r="294" spans="2:9" x14ac:dyDescent="0.25">
      <c r="B294">
        <v>291</v>
      </c>
      <c r="C294">
        <v>0.9156506384462737</v>
      </c>
      <c r="D294">
        <v>0.91281981262166201</v>
      </c>
      <c r="G294">
        <v>291</v>
      </c>
      <c r="H294">
        <v>0.91419426811585935</v>
      </c>
      <c r="I294">
        <v>0.915174936212239</v>
      </c>
    </row>
    <row r="295" spans="2:9" x14ac:dyDescent="0.25">
      <c r="B295">
        <v>292</v>
      </c>
      <c r="C295">
        <v>0.9153850094109881</v>
      </c>
      <c r="D295">
        <v>0.91258167068468476</v>
      </c>
      <c r="G295">
        <v>292</v>
      </c>
      <c r="H295">
        <v>0.91391833127014832</v>
      </c>
      <c r="I295">
        <v>0.9149039705591383</v>
      </c>
    </row>
    <row r="296" spans="2:9" x14ac:dyDescent="0.25">
      <c r="B296">
        <v>293</v>
      </c>
      <c r="C296">
        <v>0.91511951250473123</v>
      </c>
      <c r="D296">
        <v>0.91234413802457692</v>
      </c>
      <c r="G296">
        <v>293</v>
      </c>
      <c r="H296">
        <v>0.91364254171094972</v>
      </c>
      <c r="I296">
        <v>0.91463313520224165</v>
      </c>
    </row>
    <row r="297" spans="2:9" x14ac:dyDescent="0.25">
      <c r="B297">
        <v>294</v>
      </c>
      <c r="C297">
        <v>0.91485414737153892</v>
      </c>
      <c r="D297">
        <v>0.91210720421987823</v>
      </c>
      <c r="G297">
        <v>294</v>
      </c>
      <c r="H297">
        <v>0.9133668993088232</v>
      </c>
      <c r="I297">
        <v>0.91436243064248435</v>
      </c>
    </row>
    <row r="298" spans="2:9" x14ac:dyDescent="0.25">
      <c r="B298">
        <v>295</v>
      </c>
      <c r="C298">
        <v>0.91458891365613115</v>
      </c>
      <c r="D298">
        <v>0.91187085886068064</v>
      </c>
      <c r="G298">
        <v>295</v>
      </c>
      <c r="H298">
        <v>0.91309140393453236</v>
      </c>
      <c r="I298">
        <v>0.91409185738016974</v>
      </c>
    </row>
    <row r="299" spans="2:9" x14ac:dyDescent="0.25">
      <c r="B299">
        <v>296</v>
      </c>
      <c r="C299">
        <v>0.91432381100349969</v>
      </c>
      <c r="D299">
        <v>0.91163509154856148</v>
      </c>
      <c r="G299">
        <v>296</v>
      </c>
      <c r="H299">
        <v>0.91281605545892164</v>
      </c>
      <c r="I299">
        <v>0.9138214159149699</v>
      </c>
    </row>
    <row r="300" spans="2:9" x14ac:dyDescent="0.25">
      <c r="B300">
        <v>297</v>
      </c>
      <c r="C300">
        <v>0.91405883905901053</v>
      </c>
      <c r="D300">
        <v>0.91139989189651871</v>
      </c>
      <c r="G300">
        <v>297</v>
      </c>
      <c r="H300">
        <v>0.91254085375294691</v>
      </c>
      <c r="I300">
        <v>0.91355110674592632</v>
      </c>
    </row>
    <row r="301" spans="2:9" x14ac:dyDescent="0.25">
      <c r="B301">
        <v>298</v>
      </c>
      <c r="C301">
        <v>0.91379399746830137</v>
      </c>
      <c r="D301">
        <v>0.9111652495289071</v>
      </c>
      <c r="G301">
        <v>298</v>
      </c>
      <c r="H301">
        <v>0.91226579868764579</v>
      </c>
      <c r="I301">
        <v>0.91328093037145064</v>
      </c>
    </row>
    <row r="302" spans="2:9" x14ac:dyDescent="0.25">
      <c r="B302">
        <v>299</v>
      </c>
      <c r="C302">
        <v>0.91352928587769044</v>
      </c>
      <c r="D302">
        <v>0.91093115408137548</v>
      </c>
      <c r="G302">
        <v>299</v>
      </c>
      <c r="H302">
        <v>0.91199089013425794</v>
      </c>
      <c r="I302">
        <v>0.91301088728932578</v>
      </c>
    </row>
    <row r="303" spans="2:9" x14ac:dyDescent="0.25">
      <c r="B303">
        <v>300</v>
      </c>
      <c r="C303">
        <v>0.91326470393366399</v>
      </c>
      <c r="D303">
        <v>0.91069759520080495</v>
      </c>
      <c r="G303">
        <v>300</v>
      </c>
      <c r="H303">
        <v>0.91171612796407397</v>
      </c>
      <c r="I303">
        <v>0.91274097799670639</v>
      </c>
    </row>
    <row r="304" spans="2:9" x14ac:dyDescent="0.25">
      <c r="B304">
        <v>301</v>
      </c>
      <c r="C304">
        <v>0.91300025128287798</v>
      </c>
      <c r="D304">
        <v>0.9104645625452491</v>
      </c>
      <c r="G304">
        <v>301</v>
      </c>
      <c r="H304">
        <v>0.91144151204843427</v>
      </c>
      <c r="I304">
        <v>0.91247120299011975</v>
      </c>
    </row>
    <row r="305" spans="2:9" x14ac:dyDescent="0.25">
      <c r="B305">
        <v>302</v>
      </c>
      <c r="C305">
        <v>0.91273592757266542</v>
      </c>
      <c r="D305">
        <v>0.91023204578387451</v>
      </c>
      <c r="G305">
        <v>302</v>
      </c>
      <c r="H305">
        <v>0.91116704225888168</v>
      </c>
      <c r="I305">
        <v>0.9122015627654666</v>
      </c>
    </row>
    <row r="306" spans="2:9" x14ac:dyDescent="0.25">
      <c r="B306">
        <v>303</v>
      </c>
      <c r="C306">
        <v>0.91247173245063018</v>
      </c>
      <c r="D306">
        <v>0.91000003459690249</v>
      </c>
      <c r="G306">
        <v>303</v>
      </c>
      <c r="H306">
        <v>0.91089271846704034</v>
      </c>
      <c r="I306">
        <v>0.911932057818022</v>
      </c>
    </row>
    <row r="307" spans="2:9" x14ac:dyDescent="0.25">
      <c r="B307">
        <v>304</v>
      </c>
      <c r="C307">
        <v>0.91220766556474697</v>
      </c>
      <c r="D307">
        <v>0.90976851867555308</v>
      </c>
      <c r="G307">
        <v>304</v>
      </c>
      <c r="H307">
        <v>0.91061854054464397</v>
      </c>
      <c r="I307">
        <v>0.91166268864243605</v>
      </c>
    </row>
    <row r="308" spans="2:9" x14ac:dyDescent="0.25">
      <c r="B308">
        <v>305</v>
      </c>
      <c r="C308">
        <v>0.91194372656326017</v>
      </c>
      <c r="D308">
        <v>0.90953748772198861</v>
      </c>
      <c r="G308">
        <v>305</v>
      </c>
      <c r="H308">
        <v>0.91034450836350767</v>
      </c>
      <c r="I308">
        <v>0.91139345573273489</v>
      </c>
    </row>
    <row r="309" spans="2:9" x14ac:dyDescent="0.25">
      <c r="B309">
        <v>306</v>
      </c>
      <c r="C309">
        <v>0.91167991509508861</v>
      </c>
      <c r="D309">
        <v>0.90930693144925967</v>
      </c>
      <c r="G309">
        <v>306</v>
      </c>
      <c r="H309">
        <v>0.91007062179564746</v>
      </c>
      <c r="I309">
        <v>0.91112435958232108</v>
      </c>
    </row>
    <row r="310" spans="2:9" x14ac:dyDescent="0.25">
      <c r="B310">
        <v>307</v>
      </c>
      <c r="C310">
        <v>0.91141623080931877</v>
      </c>
      <c r="D310">
        <v>0.90907683958125163</v>
      </c>
      <c r="G310">
        <v>307</v>
      </c>
      <c r="H310">
        <v>0.90979688071312947</v>
      </c>
      <c r="I310">
        <v>0.91085540068397486</v>
      </c>
    </row>
    <row r="311" spans="2:9" x14ac:dyDescent="0.25">
      <c r="B311">
        <v>308</v>
      </c>
      <c r="C311">
        <v>0.91115267335520445</v>
      </c>
      <c r="D311">
        <v>0.90884720185263268</v>
      </c>
      <c r="G311">
        <v>308</v>
      </c>
      <c r="H311">
        <v>0.90952328498807022</v>
      </c>
      <c r="I311">
        <v>0.91058657952985489</v>
      </c>
    </row>
    <row r="312" spans="2:9" x14ac:dyDescent="0.25">
      <c r="B312">
        <v>309</v>
      </c>
      <c r="C312">
        <v>0.91088924238267155</v>
      </c>
      <c r="D312">
        <v>0.90861800800880277</v>
      </c>
      <c r="G312">
        <v>309</v>
      </c>
      <c r="H312">
        <v>0.9092498344927864</v>
      </c>
      <c r="I312">
        <v>0.91031789661149887</v>
      </c>
    </row>
    <row r="313" spans="2:9" x14ac:dyDescent="0.25">
      <c r="B313">
        <v>310</v>
      </c>
      <c r="C313">
        <v>0.91062593754191468</v>
      </c>
      <c r="D313">
        <v>0.90838924780584362</v>
      </c>
      <c r="G313">
        <v>310</v>
      </c>
      <c r="H313">
        <v>0.90897652909967475</v>
      </c>
      <c r="I313">
        <v>0.91004935241982454</v>
      </c>
    </row>
    <row r="314" spans="2:9" x14ac:dyDescent="0.25">
      <c r="B314">
        <v>311</v>
      </c>
      <c r="C314">
        <v>0.91036275848349635</v>
      </c>
      <c r="D314">
        <v>0.90816091101047014</v>
      </c>
      <c r="G314">
        <v>311</v>
      </c>
      <c r="H314">
        <v>0.90870336868124268</v>
      </c>
      <c r="I314">
        <v>0.90978094744513049</v>
      </c>
    </row>
    <row r="315" spans="2:9" x14ac:dyDescent="0.25">
      <c r="B315">
        <v>312</v>
      </c>
      <c r="C315">
        <v>0.91009970485824654</v>
      </c>
      <c r="D315">
        <v>0.90793298739998318</v>
      </c>
      <c r="G315">
        <v>312</v>
      </c>
      <c r="H315">
        <v>0.90843035311007703</v>
      </c>
      <c r="I315">
        <v>0.9095126821770968</v>
      </c>
    </row>
    <row r="316" spans="2:9" x14ac:dyDescent="0.25">
      <c r="B316">
        <v>313</v>
      </c>
      <c r="C316">
        <v>0.90983677631766458</v>
      </c>
      <c r="D316">
        <v>0.90770546676222286</v>
      </c>
      <c r="G316">
        <v>313</v>
      </c>
      <c r="H316">
        <v>0.90815748225896453</v>
      </c>
      <c r="I316">
        <v>0.90924455710478613</v>
      </c>
    </row>
    <row r="317" spans="2:9" x14ac:dyDescent="0.25">
      <c r="B317">
        <v>314</v>
      </c>
      <c r="C317">
        <v>0.90957397251341476</v>
      </c>
      <c r="D317">
        <v>0.90747833889552332</v>
      </c>
      <c r="G317">
        <v>314</v>
      </c>
      <c r="H317">
        <v>0.90788475600074148</v>
      </c>
      <c r="I317">
        <v>0.90897657271664456</v>
      </c>
    </row>
    <row r="318" spans="2:9" x14ac:dyDescent="0.25">
      <c r="B318">
        <v>315</v>
      </c>
      <c r="C318">
        <v>0.90931129309732883</v>
      </c>
      <c r="D318">
        <v>0.90725159360866914</v>
      </c>
      <c r="G318">
        <v>315</v>
      </c>
      <c r="H318">
        <v>0.90761217420829443</v>
      </c>
      <c r="I318">
        <v>0.9087087295005023</v>
      </c>
    </row>
    <row r="319" spans="2:9" x14ac:dyDescent="0.25">
      <c r="B319">
        <v>316</v>
      </c>
      <c r="C319">
        <v>0.90904873772190586</v>
      </c>
      <c r="D319">
        <v>0.90702522072085168</v>
      </c>
      <c r="G319">
        <v>316</v>
      </c>
      <c r="H319">
        <v>0.90733973675470825</v>
      </c>
      <c r="I319">
        <v>0.90844102794357418</v>
      </c>
    </row>
    <row r="320" spans="2:9" x14ac:dyDescent="0.25">
      <c r="B320">
        <v>317</v>
      </c>
      <c r="C320">
        <v>0.90878630603990995</v>
      </c>
      <c r="D320">
        <v>0.90679921006162811</v>
      </c>
      <c r="G320">
        <v>317</v>
      </c>
      <c r="H320">
        <v>0.90706744351314839</v>
      </c>
      <c r="I320">
        <v>0.9081734685324615</v>
      </c>
    </row>
    <row r="321" spans="2:9" x14ac:dyDescent="0.25">
      <c r="B321">
        <v>318</v>
      </c>
      <c r="C321">
        <v>0.90852399770447057</v>
      </c>
      <c r="D321">
        <v>0.90657355147088003</v>
      </c>
      <c r="G321">
        <v>318</v>
      </c>
      <c r="H321">
        <v>0.90679529435688877</v>
      </c>
      <c r="I321">
        <v>0.90790605175315175</v>
      </c>
    </row>
    <row r="322" spans="2:9" x14ac:dyDescent="0.25">
      <c r="B322">
        <v>319</v>
      </c>
      <c r="C322">
        <v>0.90826181236898329</v>
      </c>
      <c r="D322">
        <v>0.90634823479877458</v>
      </c>
      <c r="G322">
        <v>319</v>
      </c>
      <c r="H322">
        <v>0.90652328915928293</v>
      </c>
      <c r="I322">
        <v>0.90763877809102</v>
      </c>
    </row>
    <row r="323" spans="2:9" x14ac:dyDescent="0.25">
      <c r="B323">
        <v>320</v>
      </c>
      <c r="C323">
        <v>0.90799974968750641</v>
      </c>
      <c r="D323">
        <v>0.90612324990572579</v>
      </c>
      <c r="G323">
        <v>320</v>
      </c>
      <c r="H323">
        <v>0.9062514277938829</v>
      </c>
      <c r="I323">
        <v>0.90737164803083004</v>
      </c>
    </row>
    <row r="324" spans="2:9" x14ac:dyDescent="0.25">
      <c r="B324">
        <v>321</v>
      </c>
      <c r="C324">
        <v>0.90773780931426384</v>
      </c>
      <c r="D324">
        <v>0.90589858666235723</v>
      </c>
      <c r="G324">
        <v>321</v>
      </c>
      <c r="H324">
        <v>0.90597971013428946</v>
      </c>
      <c r="I324">
        <v>0.90710466205673457</v>
      </c>
    </row>
    <row r="325" spans="2:9" x14ac:dyDescent="0.25">
      <c r="B325">
        <v>322</v>
      </c>
      <c r="C325">
        <v>0.90747599090364439</v>
      </c>
      <c r="D325">
        <v>0.90567423494946642</v>
      </c>
      <c r="G325">
        <v>322</v>
      </c>
      <c r="H325">
        <v>0.90570813605415379</v>
      </c>
      <c r="I325">
        <v>0.90683782065227636</v>
      </c>
    </row>
    <row r="326" spans="2:9" x14ac:dyDescent="0.25">
      <c r="B326">
        <v>323</v>
      </c>
      <c r="C326">
        <v>0.90721429411069843</v>
      </c>
      <c r="D326">
        <v>0.90545018465798932</v>
      </c>
      <c r="G326">
        <v>323</v>
      </c>
      <c r="H326">
        <v>0.90543670542732413</v>
      </c>
      <c r="I326">
        <v>0.90657112430038944</v>
      </c>
    </row>
    <row r="327" spans="2:9" x14ac:dyDescent="0.25">
      <c r="B327">
        <v>324</v>
      </c>
      <c r="C327">
        <v>0.90695271859074045</v>
      </c>
      <c r="D327">
        <v>0.90522642568896672</v>
      </c>
      <c r="G327">
        <v>324</v>
      </c>
      <c r="H327">
        <v>0.90516541812772755</v>
      </c>
      <c r="I327">
        <v>0.90630457348339932</v>
      </c>
    </row>
    <row r="328" spans="2:9" x14ac:dyDescent="0.25">
      <c r="B328">
        <v>325</v>
      </c>
      <c r="C328">
        <v>0.90669126399944722</v>
      </c>
      <c r="D328">
        <v>0.90500294795351188</v>
      </c>
      <c r="G328">
        <v>325</v>
      </c>
      <c r="H328">
        <v>0.90489427402940059</v>
      </c>
      <c r="I328">
        <v>0.90603816868302445</v>
      </c>
    </row>
    <row r="329" spans="2:9" x14ac:dyDescent="0.25">
      <c r="B329">
        <v>326</v>
      </c>
      <c r="C329">
        <v>0.90642992999275895</v>
      </c>
      <c r="D329">
        <v>0.90477974137277828</v>
      </c>
      <c r="G329">
        <v>326</v>
      </c>
      <c r="H329">
        <v>0.90462327300645751</v>
      </c>
      <c r="I329">
        <v>0.90577191038037663</v>
      </c>
    </row>
    <row r="330" spans="2:9" x14ac:dyDescent="0.25">
      <c r="B330">
        <v>327</v>
      </c>
      <c r="C330">
        <v>0.90616871622727446</v>
      </c>
      <c r="D330">
        <v>0.9045567958779297</v>
      </c>
      <c r="G330">
        <v>327</v>
      </c>
      <c r="H330">
        <v>0.90435241493320995</v>
      </c>
      <c r="I330">
        <v>0.90550579905596207</v>
      </c>
    </row>
    <row r="331" spans="2:9" x14ac:dyDescent="0.25">
      <c r="B331">
        <v>328</v>
      </c>
      <c r="C331">
        <v>0.90590762235975586</v>
      </c>
      <c r="D331">
        <v>0.90433410141011095</v>
      </c>
      <c r="G331">
        <v>328</v>
      </c>
      <c r="H331">
        <v>0.9040816996840183</v>
      </c>
      <c r="I331">
        <v>0.90523983518968243</v>
      </c>
    </row>
    <row r="332" spans="2:9" x14ac:dyDescent="0.25">
      <c r="B332">
        <v>329</v>
      </c>
      <c r="C332">
        <v>0.90564664804712958</v>
      </c>
      <c r="D332">
        <v>0.90411164792041887</v>
      </c>
      <c r="G332">
        <v>329</v>
      </c>
      <c r="H332">
        <v>0.90381112713329237</v>
      </c>
      <c r="I332">
        <v>0.90497401926083543</v>
      </c>
    </row>
    <row r="333" spans="2:9" x14ac:dyDescent="0.25">
      <c r="B333">
        <v>330</v>
      </c>
      <c r="C333">
        <v>0.9053857929469783</v>
      </c>
      <c r="D333">
        <v>0.9038894253698766</v>
      </c>
      <c r="G333">
        <v>330</v>
      </c>
      <c r="H333">
        <v>0.90354069715563845</v>
      </c>
      <c r="I333">
        <v>0.9047083517481157</v>
      </c>
    </row>
    <row r="334" spans="2:9" x14ac:dyDescent="0.25">
      <c r="B334">
        <v>331</v>
      </c>
      <c r="C334">
        <v>0.90512505671714683</v>
      </c>
      <c r="D334">
        <v>0.90366742372940601</v>
      </c>
      <c r="G334">
        <v>331</v>
      </c>
      <c r="H334">
        <v>0.90327040962574079</v>
      </c>
      <c r="I334">
        <v>0.90444283312961593</v>
      </c>
    </row>
    <row r="335" spans="2:9" x14ac:dyDescent="0.25">
      <c r="B335">
        <v>332</v>
      </c>
      <c r="C335">
        <v>0.90486443901583946</v>
      </c>
      <c r="D335">
        <v>0.90344563297980429</v>
      </c>
      <c r="G335">
        <v>332</v>
      </c>
      <c r="H335">
        <v>0.90300026441839121</v>
      </c>
      <c r="I335">
        <v>0.9041774638828276</v>
      </c>
    </row>
    <row r="336" spans="2:9" x14ac:dyDescent="0.25">
      <c r="B336">
        <v>333</v>
      </c>
      <c r="C336">
        <v>0.90460393950152185</v>
      </c>
      <c r="D336">
        <v>0.90322404311171922</v>
      </c>
      <c r="G336">
        <v>333</v>
      </c>
      <c r="H336">
        <v>0.90273026140846024</v>
      </c>
      <c r="I336">
        <v>0.9039122444846418</v>
      </c>
    </row>
    <row r="337" spans="2:9" x14ac:dyDescent="0.25">
      <c r="B337">
        <v>334</v>
      </c>
      <c r="C337">
        <v>0.90434355783331299</v>
      </c>
      <c r="D337">
        <v>0.90300264412562703</v>
      </c>
      <c r="G337">
        <v>334</v>
      </c>
      <c r="H337">
        <v>0.90246040047101439</v>
      </c>
      <c r="I337">
        <v>0.9036471754113502</v>
      </c>
    </row>
    <row r="338" spans="2:9" x14ac:dyDescent="0.25">
      <c r="B338">
        <v>335</v>
      </c>
      <c r="C338">
        <v>0.90408329367049445</v>
      </c>
      <c r="D338">
        <v>0.90278142603181066</v>
      </c>
      <c r="G338">
        <v>335</v>
      </c>
      <c r="H338">
        <v>0.90219068148116754</v>
      </c>
      <c r="I338">
        <v>0.90338225713864595</v>
      </c>
    </row>
    <row r="339" spans="2:9" x14ac:dyDescent="0.25">
      <c r="B339">
        <v>336</v>
      </c>
      <c r="C339">
        <v>0.9038231466725104</v>
      </c>
      <c r="D339">
        <v>0.90256037885033924</v>
      </c>
      <c r="G339">
        <v>336</v>
      </c>
      <c r="H339">
        <v>0.90192110431408323</v>
      </c>
      <c r="I339">
        <v>0.90311749014162457</v>
      </c>
    </row>
    <row r="340" spans="2:9" x14ac:dyDescent="0.25">
      <c r="B340">
        <v>337</v>
      </c>
      <c r="C340">
        <v>0.9035631164994572</v>
      </c>
      <c r="D340">
        <v>0.90233949261104907</v>
      </c>
      <c r="G340">
        <v>337</v>
      </c>
      <c r="H340">
        <v>0.9016516688451196</v>
      </c>
      <c r="I340">
        <v>0.90285287489478461</v>
      </c>
    </row>
    <row r="341" spans="2:9" x14ac:dyDescent="0.25">
      <c r="B341">
        <v>338</v>
      </c>
      <c r="C341">
        <v>0.90330320281168996</v>
      </c>
      <c r="D341">
        <v>0.9021187573535252</v>
      </c>
      <c r="G341">
        <v>338</v>
      </c>
      <c r="H341">
        <v>0.90138237494971285</v>
      </c>
      <c r="I341">
        <v>0.90258841187202898</v>
      </c>
    </row>
    <row r="342" spans="2:9" x14ac:dyDescent="0.25">
      <c r="B342">
        <v>339</v>
      </c>
      <c r="C342">
        <v>0.90304340526992122</v>
      </c>
      <c r="D342">
        <v>0.90189816312708448</v>
      </c>
      <c r="G342">
        <v>339</v>
      </c>
      <c r="H342">
        <v>0.90111322250340586</v>
      </c>
      <c r="I342">
        <v>0.90232410154666554</v>
      </c>
    </row>
    <row r="343" spans="2:9" x14ac:dyDescent="0.25">
      <c r="B343">
        <v>340</v>
      </c>
      <c r="C343">
        <v>0.90278372353512337</v>
      </c>
      <c r="D343">
        <v>0.9016776999907592</v>
      </c>
      <c r="G343">
        <v>340</v>
      </c>
      <c r="H343">
        <v>0.90084421138181947</v>
      </c>
      <c r="I343">
        <v>0.90205994439140813</v>
      </c>
    </row>
    <row r="344" spans="2:9" x14ac:dyDescent="0.25">
      <c r="B344">
        <v>341</v>
      </c>
      <c r="C344">
        <v>0.90252415726891722</v>
      </c>
      <c r="D344">
        <v>0.90145735801328242</v>
      </c>
      <c r="G344">
        <v>341</v>
      </c>
      <c r="H344">
        <v>0.90057534146076823</v>
      </c>
      <c r="I344">
        <v>0.90179594087837722</v>
      </c>
    </row>
    <row r="345" spans="2:9" x14ac:dyDescent="0.25">
      <c r="B345">
        <v>342</v>
      </c>
      <c r="C345">
        <v>0.90226470613308396</v>
      </c>
      <c r="D345">
        <v>0.90123712727307415</v>
      </c>
      <c r="G345">
        <v>342</v>
      </c>
      <c r="H345">
        <v>0.900306612616116</v>
      </c>
      <c r="I345">
        <v>0.90153209147910129</v>
      </c>
    </row>
    <row r="346" spans="2:9" x14ac:dyDescent="0.25">
      <c r="B346">
        <v>343</v>
      </c>
      <c r="C346">
        <v>0.90200536978956725</v>
      </c>
      <c r="D346">
        <v>0.90101699785822864</v>
      </c>
      <c r="G346">
        <v>343</v>
      </c>
      <c r="H346">
        <v>0.90003802472377359</v>
      </c>
      <c r="I346">
        <v>0.9012683966645173</v>
      </c>
    </row>
    <row r="347" spans="2:9" x14ac:dyDescent="0.25">
      <c r="B347">
        <v>344</v>
      </c>
      <c r="C347">
        <v>0.90174614790095642</v>
      </c>
      <c r="D347">
        <v>0.90079695986650254</v>
      </c>
      <c r="G347">
        <v>344</v>
      </c>
      <c r="H347">
        <v>0.89976957765984666</v>
      </c>
      <c r="I347">
        <v>0.90100485690497178</v>
      </c>
    </row>
    <row r="348" spans="2:9" x14ac:dyDescent="0.25">
      <c r="B348">
        <v>345</v>
      </c>
      <c r="C348">
        <v>0.90148704013009984</v>
      </c>
      <c r="D348">
        <v>0.90057700340530433</v>
      </c>
      <c r="G348">
        <v>345</v>
      </c>
      <c r="H348">
        <v>0.89950127130051716</v>
      </c>
      <c r="I348">
        <v>0.90074147267022175</v>
      </c>
    </row>
    <row r="349" spans="2:9" x14ac:dyDescent="0.25">
      <c r="B349">
        <v>346</v>
      </c>
      <c r="C349">
        <v>0.90122804614020002</v>
      </c>
      <c r="D349">
        <v>0.90035711859168532</v>
      </c>
      <c r="G349">
        <v>346</v>
      </c>
      <c r="H349">
        <v>0.89923310552207436</v>
      </c>
      <c r="I349">
        <v>0.90047824442943569</v>
      </c>
    </row>
    <row r="350" spans="2:9" x14ac:dyDescent="0.25">
      <c r="B350">
        <v>347</v>
      </c>
      <c r="C350">
        <v>0.90096916559471607</v>
      </c>
      <c r="D350">
        <v>0.90013729555233057</v>
      </c>
      <c r="G350">
        <v>347</v>
      </c>
      <c r="H350">
        <v>0.89896508020088339</v>
      </c>
      <c r="I350">
        <v>0.90021517265119433</v>
      </c>
    </row>
    <row r="351" spans="2:9" x14ac:dyDescent="0.25">
      <c r="B351">
        <v>348</v>
      </c>
      <c r="C351">
        <v>0.90071039815775122</v>
      </c>
      <c r="D351">
        <v>0.89991752442355211</v>
      </c>
      <c r="G351">
        <v>348</v>
      </c>
      <c r="H351">
        <v>0.89869719521350289</v>
      </c>
      <c r="I351">
        <v>0.89995225780349142</v>
      </c>
    </row>
    <row r="352" spans="2:9" x14ac:dyDescent="0.25">
      <c r="B352">
        <v>349</v>
      </c>
      <c r="C352">
        <v>0.90045174349356949</v>
      </c>
      <c r="D352">
        <v>0.89969779535128258</v>
      </c>
      <c r="G352">
        <v>349</v>
      </c>
      <c r="H352">
        <v>0.89842945043653955</v>
      </c>
      <c r="I352">
        <v>0.89968950035373529</v>
      </c>
    </row>
    <row r="353" spans="2:9" x14ac:dyDescent="0.25">
      <c r="B353">
        <v>350</v>
      </c>
      <c r="C353">
        <v>0.90019320126659408</v>
      </c>
      <c r="D353">
        <v>0.89947809849106997</v>
      </c>
      <c r="G353">
        <v>350</v>
      </c>
      <c r="H353">
        <v>0.89816184574664759</v>
      </c>
      <c r="I353">
        <v>0.89942690076874887</v>
      </c>
    </row>
    <row r="354" spans="2:9" x14ac:dyDescent="0.25">
      <c r="B354">
        <v>351</v>
      </c>
      <c r="C354">
        <v>0.89993477114189069</v>
      </c>
      <c r="D354">
        <v>0.89925842400807354</v>
      </c>
      <c r="G354">
        <v>351</v>
      </c>
      <c r="H354">
        <v>0.89789438102067387</v>
      </c>
      <c r="I354">
        <v>0.89916445951477142</v>
      </c>
    </row>
    <row r="355" spans="2:9" x14ac:dyDescent="0.25">
      <c r="B355">
        <v>352</v>
      </c>
      <c r="C355">
        <v>0.89967645278478114</v>
      </c>
      <c r="D355">
        <v>0.89903876207706135</v>
      </c>
      <c r="G355">
        <v>352</v>
      </c>
      <c r="H355">
        <v>0.89762705613554217</v>
      </c>
      <c r="I355">
        <v>0.89890217705745901</v>
      </c>
    </row>
    <row r="356" spans="2:9" x14ac:dyDescent="0.25">
      <c r="B356">
        <v>353</v>
      </c>
      <c r="C356">
        <v>0.89941824586093866</v>
      </c>
      <c r="D356">
        <v>0.89881910288240741</v>
      </c>
      <c r="G356">
        <v>353</v>
      </c>
      <c r="H356">
        <v>0.89735987096828085</v>
      </c>
      <c r="I356">
        <v>0.8986400538618855</v>
      </c>
    </row>
    <row r="357" spans="2:9" x14ac:dyDescent="0.25">
      <c r="B357">
        <v>354</v>
      </c>
      <c r="C357">
        <v>0.89916015003629257</v>
      </c>
      <c r="D357">
        <v>0.89859943661809183</v>
      </c>
      <c r="G357">
        <v>354</v>
      </c>
      <c r="H357">
        <v>0.89709282539599566</v>
      </c>
      <c r="I357">
        <v>0.89837809039254368</v>
      </c>
    </row>
    <row r="358" spans="2:9" x14ac:dyDescent="0.25">
      <c r="B358">
        <v>355</v>
      </c>
      <c r="C358">
        <v>0.89890216497741049</v>
      </c>
      <c r="D358">
        <v>0.89837975348770016</v>
      </c>
      <c r="G358">
        <v>355</v>
      </c>
      <c r="H358">
        <v>0.89682591929598332</v>
      </c>
      <c r="I358">
        <v>0.8981162871133459</v>
      </c>
    </row>
    <row r="359" spans="2:9" x14ac:dyDescent="0.25">
      <c r="B359">
        <v>356</v>
      </c>
      <c r="C359">
        <v>0.89864429035101978</v>
      </c>
      <c r="D359">
        <v>0.89816004370442548</v>
      </c>
      <c r="G359">
        <v>356</v>
      </c>
      <c r="H359">
        <v>0.89655915254558871</v>
      </c>
      <c r="I359">
        <v>0.89785464448762553</v>
      </c>
    </row>
    <row r="360" spans="2:9" x14ac:dyDescent="0.25">
      <c r="B360">
        <v>357</v>
      </c>
      <c r="C360">
        <v>0.89838652582400602</v>
      </c>
      <c r="D360">
        <v>0.89794029749107029</v>
      </c>
      <c r="G360">
        <v>357</v>
      </c>
      <c r="H360">
        <v>0.8962925250222038</v>
      </c>
      <c r="I360">
        <v>0.89759316297813707</v>
      </c>
    </row>
    <row r="361" spans="2:9" x14ac:dyDescent="0.25">
      <c r="B361">
        <v>358</v>
      </c>
      <c r="C361">
        <v>0.89812887106389272</v>
      </c>
      <c r="D361">
        <v>0.89772050508005008</v>
      </c>
      <c r="G361">
        <v>358</v>
      </c>
      <c r="H361">
        <v>0.89602603660341151</v>
      </c>
      <c r="I361">
        <v>0.89733184304705793</v>
      </c>
    </row>
    <row r="362" spans="2:9" x14ac:dyDescent="0.25">
      <c r="B362">
        <v>359</v>
      </c>
      <c r="C362">
        <v>0.89787132573845707</v>
      </c>
      <c r="D362">
        <v>0.89750065671339763</v>
      </c>
      <c r="G362">
        <v>359</v>
      </c>
      <c r="H362">
        <v>0.89575968716687149</v>
      </c>
      <c r="I362">
        <v>0.89707068515598876</v>
      </c>
    </row>
    <row r="363" spans="2:9" x14ac:dyDescent="0.25">
      <c r="B363">
        <v>360</v>
      </c>
      <c r="C363">
        <v>0.8976138895158261</v>
      </c>
      <c r="D363">
        <v>0.89728074264276891</v>
      </c>
      <c r="G363">
        <v>360</v>
      </c>
      <c r="H363">
        <v>0.89549347659034717</v>
      </c>
      <c r="I363">
        <v>0.89680968976595499</v>
      </c>
    </row>
    <row r="364" spans="2:9" x14ac:dyDescent="0.25">
      <c r="B364">
        <v>361</v>
      </c>
      <c r="C364">
        <v>0.89735656206438008</v>
      </c>
      <c r="D364">
        <v>0.89706075312944966</v>
      </c>
      <c r="G364">
        <v>361</v>
      </c>
      <c r="H364">
        <v>0.89522740475167895</v>
      </c>
      <c r="I364">
        <v>0.89654885733740708</v>
      </c>
    </row>
    <row r="365" spans="2:9" x14ac:dyDescent="0.25">
      <c r="B365">
        <v>362</v>
      </c>
      <c r="C365">
        <v>0.89709934305313388</v>
      </c>
      <c r="D365">
        <v>0.89684067844436255</v>
      </c>
      <c r="G365">
        <v>362</v>
      </c>
      <c r="H365">
        <v>0.89496147152889682</v>
      </c>
      <c r="I365">
        <v>0.89628818833022206</v>
      </c>
    </row>
    <row r="366" spans="2:9" x14ac:dyDescent="0.25">
      <c r="B366">
        <v>363</v>
      </c>
      <c r="C366">
        <v>0.89684223215126102</v>
      </c>
      <c r="D366">
        <v>0.89662050886807676</v>
      </c>
      <c r="G366">
        <v>363</v>
      </c>
      <c r="H366">
        <v>0.894695676800078</v>
      </c>
      <c r="I366">
        <v>0.89602768320370429</v>
      </c>
    </row>
    <row r="367" spans="2:9" x14ac:dyDescent="0.25">
      <c r="B367">
        <v>364</v>
      </c>
      <c r="C367">
        <v>0.89658522902809101</v>
      </c>
      <c r="D367">
        <v>0.89640023469081687</v>
      </c>
      <c r="G367">
        <v>364</v>
      </c>
      <c r="H367">
        <v>0.89443002044334741</v>
      </c>
      <c r="I367">
        <v>0.89576734241658629</v>
      </c>
    </row>
    <row r="368" spans="2:9" x14ac:dyDescent="0.25">
      <c r="B368">
        <v>365</v>
      </c>
      <c r="C368">
        <v>0.89632833335358764</v>
      </c>
      <c r="D368">
        <v>0.89617984621247437</v>
      </c>
      <c r="G368">
        <v>365</v>
      </c>
      <c r="H368">
        <v>0.89416450233701905</v>
      </c>
      <c r="I368">
        <v>0.89550716642702988</v>
      </c>
    </row>
    <row r="369" spans="2:9" x14ac:dyDescent="0.25">
      <c r="B369">
        <v>366</v>
      </c>
      <c r="C369">
        <v>0.89607154479796658</v>
      </c>
      <c r="D369">
        <v>0.89595933374261927</v>
      </c>
      <c r="G369">
        <v>366</v>
      </c>
      <c r="H369">
        <v>0.89389912236830449</v>
      </c>
      <c r="I369">
        <v>0.89524715569262703</v>
      </c>
    </row>
    <row r="370" spans="2:9" x14ac:dyDescent="0.25">
      <c r="B370">
        <v>367</v>
      </c>
      <c r="C370">
        <v>0.89581486303179014</v>
      </c>
      <c r="D370">
        <v>0.89573868760051312</v>
      </c>
      <c r="G370">
        <v>367</v>
      </c>
      <c r="H370">
        <v>0.8936338804597852</v>
      </c>
      <c r="I370">
        <v>0.89498731067040083</v>
      </c>
    </row>
    <row r="371" spans="2:9" x14ac:dyDescent="0.25">
      <c r="B371">
        <v>368</v>
      </c>
      <c r="C371">
        <v>0.89555828779151436</v>
      </c>
      <c r="D371">
        <v>0.8955178998885579</v>
      </c>
      <c r="G371">
        <v>368</v>
      </c>
      <c r="H371">
        <v>0.89336877654289915</v>
      </c>
      <c r="I371">
        <v>0.89472763170165204</v>
      </c>
    </row>
    <row r="372" spans="2:9" x14ac:dyDescent="0.25">
      <c r="B372">
        <v>369</v>
      </c>
      <c r="C372">
        <v>0.89530181907574791</v>
      </c>
      <c r="D372">
        <v>0.89529696980911655</v>
      </c>
      <c r="G372">
        <v>369</v>
      </c>
      <c r="H372">
        <v>0.89310381054915911</v>
      </c>
      <c r="I372">
        <v>0.89446811866676401</v>
      </c>
    </row>
    <row r="373" spans="2:9" x14ac:dyDescent="0.25">
      <c r="B373">
        <v>370</v>
      </c>
      <c r="C373">
        <v>0.89504545694861859</v>
      </c>
      <c r="D373">
        <v>0.89507589833808987</v>
      </c>
      <c r="G373">
        <v>370</v>
      </c>
      <c r="H373">
        <v>0.89283898241009663</v>
      </c>
      <c r="I373">
        <v>0.89420877133113374</v>
      </c>
    </row>
    <row r="374" spans="2:9" x14ac:dyDescent="0.25">
      <c r="B374">
        <v>371</v>
      </c>
      <c r="C374">
        <v>0.8947892014742056</v>
      </c>
      <c r="D374">
        <v>0.89485468645060573</v>
      </c>
      <c r="G374">
        <v>371</v>
      </c>
      <c r="H374">
        <v>0.89257429205726135</v>
      </c>
      <c r="I374">
        <v>0.89394958946039338</v>
      </c>
    </row>
    <row r="375" spans="2:9" x14ac:dyDescent="0.25">
      <c r="B375">
        <v>372</v>
      </c>
      <c r="C375">
        <v>0.89453305271639261</v>
      </c>
      <c r="D375">
        <v>0.89463333512101784</v>
      </c>
      <c r="G375">
        <v>372</v>
      </c>
      <c r="H375">
        <v>0.89230973942227776</v>
      </c>
      <c r="I375">
        <v>0.89369057282040909</v>
      </c>
    </row>
    <row r="376" spans="2:9" x14ac:dyDescent="0.25">
      <c r="B376">
        <v>373</v>
      </c>
      <c r="C376">
        <v>0.8942770107389908</v>
      </c>
      <c r="D376">
        <v>0.89441184532290396</v>
      </c>
      <c r="G376">
        <v>373</v>
      </c>
      <c r="H376">
        <v>0.89204532443680051</v>
      </c>
      <c r="I376">
        <v>0.89343172117728187</v>
      </c>
    </row>
    <row r="377" spans="2:9" x14ac:dyDescent="0.25">
      <c r="B377">
        <v>374</v>
      </c>
      <c r="C377">
        <v>0.89402107560570754</v>
      </c>
      <c r="D377">
        <v>0.89419021802906473</v>
      </c>
      <c r="G377">
        <v>374</v>
      </c>
      <c r="H377">
        <v>0.89178104703252437</v>
      </c>
      <c r="I377">
        <v>0.89317303429734607</v>
      </c>
    </row>
    <row r="378" spans="2:9" x14ac:dyDescent="0.25">
      <c r="B378">
        <v>375</v>
      </c>
      <c r="C378">
        <v>0.89376524738017427</v>
      </c>
      <c r="D378">
        <v>0.89396845421152182</v>
      </c>
      <c r="G378">
        <v>375</v>
      </c>
      <c r="H378">
        <v>0.89151690714117426</v>
      </c>
      <c r="I378">
        <v>0.89291451194716998</v>
      </c>
    </row>
    <row r="379" spans="2:9" x14ac:dyDescent="0.25">
      <c r="B379">
        <v>376</v>
      </c>
      <c r="C379">
        <v>0.8935095261258349</v>
      </c>
      <c r="D379">
        <v>0.89374655484151733</v>
      </c>
      <c r="G379">
        <v>376</v>
      </c>
      <c r="H379">
        <v>0.89125290469454932</v>
      </c>
      <c r="I379">
        <v>0.89265615389355502</v>
      </c>
    </row>
    <row r="380" spans="2:9" x14ac:dyDescent="0.25">
      <c r="B380">
        <v>377</v>
      </c>
      <c r="C380">
        <v>0.89325391190608638</v>
      </c>
      <c r="D380">
        <v>0.8935245208895114</v>
      </c>
      <c r="G380">
        <v>377</v>
      </c>
      <c r="H380">
        <v>0.89098903962446774</v>
      </c>
      <c r="I380">
        <v>0.89239795990353565</v>
      </c>
    </row>
    <row r="381" spans="2:9" x14ac:dyDescent="0.25">
      <c r="B381">
        <v>378</v>
      </c>
      <c r="C381">
        <v>0.89299840478427828</v>
      </c>
      <c r="D381">
        <v>0.89330235332518149</v>
      </c>
      <c r="G381">
        <v>378</v>
      </c>
      <c r="H381">
        <v>0.89072531186276505</v>
      </c>
      <c r="I381">
        <v>0.89213992974437895</v>
      </c>
    </row>
    <row r="382" spans="2:9" x14ac:dyDescent="0.25">
      <c r="B382">
        <v>379</v>
      </c>
      <c r="C382">
        <v>0.89274300482357294</v>
      </c>
      <c r="D382">
        <v>0.893080053117421</v>
      </c>
      <c r="G382">
        <v>379</v>
      </c>
      <c r="H382">
        <v>0.8904617213413526</v>
      </c>
      <c r="I382">
        <v>0.89188206318358443</v>
      </c>
    </row>
    <row r="383" spans="2:9" x14ac:dyDescent="0.25">
      <c r="B383">
        <v>380</v>
      </c>
      <c r="C383">
        <v>0.89248771208705746</v>
      </c>
      <c r="D383">
        <v>0.89285762123433743</v>
      </c>
      <c r="G383">
        <v>380</v>
      </c>
      <c r="H383">
        <v>0.89019826799217017</v>
      </c>
      <c r="I383">
        <v>0.89162435998888356</v>
      </c>
    </row>
    <row r="384" spans="2:9" x14ac:dyDescent="0.25">
      <c r="B384">
        <v>381</v>
      </c>
      <c r="C384">
        <v>0.89223252663771657</v>
      </c>
      <c r="D384">
        <v>0.89263505864325121</v>
      </c>
      <c r="G384">
        <v>381</v>
      </c>
      <c r="H384">
        <v>0.8899349517471985</v>
      </c>
      <c r="I384">
        <v>0.89136681992823963</v>
      </c>
    </row>
    <row r="385" spans="2:9" x14ac:dyDescent="0.25">
      <c r="B385">
        <v>382</v>
      </c>
      <c r="C385">
        <v>0.89197744853845928</v>
      </c>
      <c r="D385">
        <v>0.89241236631069476</v>
      </c>
      <c r="G385">
        <v>382</v>
      </c>
      <c r="H385">
        <v>0.88967177253844831</v>
      </c>
      <c r="I385">
        <v>0.89110944276984727</v>
      </c>
    </row>
    <row r="386" spans="2:9" x14ac:dyDescent="0.25">
      <c r="B386">
        <v>383</v>
      </c>
      <c r="C386">
        <v>0.89172247785200953</v>
      </c>
      <c r="D386">
        <v>0.89218954520241056</v>
      </c>
      <c r="G386">
        <v>383</v>
      </c>
      <c r="H386">
        <v>0.88940873029800427</v>
      </c>
      <c r="I386">
        <v>0.8908522282821324</v>
      </c>
    </row>
    <row r="387" spans="2:9" x14ac:dyDescent="0.25">
      <c r="B387">
        <v>384</v>
      </c>
      <c r="C387">
        <v>0.89146761464104318</v>
      </c>
      <c r="D387">
        <v>0.89196659628335007</v>
      </c>
      <c r="G387">
        <v>384</v>
      </c>
      <c r="H387">
        <v>0.88914582495796912</v>
      </c>
      <c r="I387">
        <v>0.89059517623375173</v>
      </c>
    </row>
    <row r="388" spans="2:9" x14ac:dyDescent="0.25">
      <c r="B388">
        <v>385</v>
      </c>
      <c r="C388">
        <v>0.89121285896819025</v>
      </c>
      <c r="D388">
        <v>0.89174352051767236</v>
      </c>
      <c r="G388">
        <v>385</v>
      </c>
      <c r="H388">
        <v>0.88888305645046439</v>
      </c>
      <c r="I388">
        <v>0.89033828639359236</v>
      </c>
    </row>
    <row r="389" spans="2:9" x14ac:dyDescent="0.25">
      <c r="B389">
        <v>386</v>
      </c>
      <c r="C389">
        <v>0.89095821089589466</v>
      </c>
      <c r="D389">
        <v>0.89152031886874306</v>
      </c>
      <c r="G389">
        <v>386</v>
      </c>
      <c r="H389">
        <v>0.88862042470768565</v>
      </c>
      <c r="I389">
        <v>0.89008155853077175</v>
      </c>
    </row>
    <row r="390" spans="2:9" x14ac:dyDescent="0.25">
      <c r="B390">
        <v>387</v>
      </c>
      <c r="C390">
        <v>0.89070367048652599</v>
      </c>
      <c r="D390">
        <v>0.89129699229913262</v>
      </c>
      <c r="G390">
        <v>387</v>
      </c>
      <c r="H390">
        <v>0.88835792966185789</v>
      </c>
      <c r="I390">
        <v>0.88982499241463719</v>
      </c>
    </row>
    <row r="391" spans="2:9" x14ac:dyDescent="0.25">
      <c r="B391">
        <v>388</v>
      </c>
      <c r="C391">
        <v>0.89044923780235163</v>
      </c>
      <c r="D391">
        <v>0.89107354177061515</v>
      </c>
      <c r="G391">
        <v>388</v>
      </c>
      <c r="H391">
        <v>0.88809557124524641</v>
      </c>
      <c r="I391">
        <v>0.88956858781476567</v>
      </c>
    </row>
    <row r="392" spans="2:9" x14ac:dyDescent="0.25">
      <c r="B392">
        <v>389</v>
      </c>
      <c r="C392">
        <v>0.89019491290556485</v>
      </c>
      <c r="D392">
        <v>0.8908499682441674</v>
      </c>
      <c r="G392">
        <v>389</v>
      </c>
      <c r="H392">
        <v>0.88783334939014635</v>
      </c>
      <c r="I392">
        <v>0.88931234450096341</v>
      </c>
    </row>
    <row r="393" spans="2:9" x14ac:dyDescent="0.25">
      <c r="B393">
        <v>390</v>
      </c>
      <c r="C393">
        <v>0.88994069585817404</v>
      </c>
      <c r="D393">
        <v>0.8906262726799673</v>
      </c>
      <c r="G393">
        <v>390</v>
      </c>
      <c r="H393">
        <v>0.88757126402892639</v>
      </c>
      <c r="I393">
        <v>0.88905626224326573</v>
      </c>
    </row>
    <row r="394" spans="2:9" x14ac:dyDescent="0.25">
      <c r="B394">
        <v>391</v>
      </c>
      <c r="C394">
        <v>0.88968658672214118</v>
      </c>
      <c r="D394">
        <v>0.89040245603739265</v>
      </c>
      <c r="G394">
        <v>391</v>
      </c>
      <c r="H394">
        <v>0.88730931509397393</v>
      </c>
      <c r="I394">
        <v>0.8888003408119366</v>
      </c>
    </row>
    <row r="395" spans="2:9" x14ac:dyDescent="0.25">
      <c r="B395">
        <v>392</v>
      </c>
      <c r="C395">
        <v>0.88943258555938265</v>
      </c>
      <c r="D395">
        <v>0.89017851927501979</v>
      </c>
      <c r="G395">
        <v>392</v>
      </c>
      <c r="H395">
        <v>0.88704750251769449</v>
      </c>
      <c r="I395">
        <v>0.88854457997746827</v>
      </c>
    </row>
    <row r="396" spans="2:9" x14ac:dyDescent="0.25">
      <c r="B396">
        <v>393</v>
      </c>
      <c r="C396">
        <v>0.88917869243162928</v>
      </c>
      <c r="D396">
        <v>0.88995446335062267</v>
      </c>
      <c r="G396">
        <v>393</v>
      </c>
      <c r="H396">
        <v>0.88678582623256696</v>
      </c>
      <c r="I396">
        <v>0.8882889795105815</v>
      </c>
    </row>
    <row r="397" spans="2:9" x14ac:dyDescent="0.25">
      <c r="B397">
        <v>394</v>
      </c>
      <c r="C397">
        <v>0.88892490740053887</v>
      </c>
      <c r="D397">
        <v>0.88973028922117137</v>
      </c>
      <c r="G397">
        <v>394</v>
      </c>
      <c r="H397">
        <v>0.88652428617110002</v>
      </c>
      <c r="I397">
        <v>0.88803353918222439</v>
      </c>
    </row>
    <row r="398" spans="2:9" x14ac:dyDescent="0.25">
      <c r="B398">
        <v>395</v>
      </c>
      <c r="C398">
        <v>0.88867123052766828</v>
      </c>
      <c r="D398">
        <v>0.8895059978428308</v>
      </c>
      <c r="G398">
        <v>395</v>
      </c>
      <c r="H398">
        <v>0.88626288226584271</v>
      </c>
      <c r="I398">
        <v>0.88777825876357286</v>
      </c>
    </row>
    <row r="399" spans="2:9" x14ac:dyDescent="0.25">
      <c r="B399">
        <v>396</v>
      </c>
      <c r="C399">
        <v>0.88841766187450033</v>
      </c>
      <c r="D399">
        <v>0.88928159017095998</v>
      </c>
      <c r="G399">
        <v>396</v>
      </c>
      <c r="H399">
        <v>0.88600161444937375</v>
      </c>
      <c r="I399">
        <v>0.88752313802602989</v>
      </c>
    </row>
    <row r="400" spans="2:9" x14ac:dyDescent="0.25">
      <c r="B400">
        <v>397</v>
      </c>
      <c r="C400">
        <v>0.88816420150233444</v>
      </c>
      <c r="D400">
        <v>0.88905706716011013</v>
      </c>
      <c r="G400">
        <v>397</v>
      </c>
      <c r="H400">
        <v>0.88574048265434457</v>
      </c>
      <c r="I400">
        <v>0.88726817674122549</v>
      </c>
    </row>
    <row r="401" spans="2:9" x14ac:dyDescent="0.25">
      <c r="B401">
        <v>398</v>
      </c>
      <c r="C401">
        <v>0.88791084947242405</v>
      </c>
      <c r="D401">
        <v>0.88883242976402399</v>
      </c>
      <c r="G401">
        <v>398</v>
      </c>
      <c r="H401">
        <v>0.88547948681342581</v>
      </c>
      <c r="I401">
        <v>0.88701337468101626</v>
      </c>
    </row>
    <row r="402" spans="2:9" x14ac:dyDescent="0.25">
      <c r="B402">
        <v>399</v>
      </c>
      <c r="C402">
        <v>0.88765760584597753</v>
      </c>
      <c r="D402">
        <v>0.88860767893563442</v>
      </c>
      <c r="G402">
        <v>399</v>
      </c>
      <c r="H402">
        <v>0.88521862685930552</v>
      </c>
      <c r="I402">
        <v>0.88675873161748497</v>
      </c>
    </row>
    <row r="403" spans="2:9" x14ac:dyDescent="0.25">
      <c r="B403">
        <v>400</v>
      </c>
      <c r="C403">
        <v>0.88740447068401951</v>
      </c>
      <c r="D403">
        <v>0.88838281562706345</v>
      </c>
      <c r="G403">
        <v>400</v>
      </c>
      <c r="H403">
        <v>0.8849579027247455</v>
      </c>
      <c r="I403">
        <v>0.88650424732294064</v>
      </c>
    </row>
    <row r="404" spans="2:9" x14ac:dyDescent="0.25">
      <c r="B404">
        <v>401</v>
      </c>
      <c r="C404">
        <v>0.88715144404750157</v>
      </c>
      <c r="D404">
        <v>0.88815784078962079</v>
      </c>
      <c r="G404">
        <v>401</v>
      </c>
      <c r="H404">
        <v>0.88469731434253707</v>
      </c>
      <c r="I404">
        <v>0.88624992156991789</v>
      </c>
    </row>
    <row r="405" spans="2:9" x14ac:dyDescent="0.25">
      <c r="B405">
        <v>402</v>
      </c>
      <c r="C405">
        <v>0.88689852599727548</v>
      </c>
      <c r="D405">
        <v>0.8879327553738029</v>
      </c>
      <c r="G405">
        <v>402</v>
      </c>
      <c r="H405">
        <v>0.88443686164551183</v>
      </c>
      <c r="I405">
        <v>0.88599575413117682</v>
      </c>
    </row>
    <row r="406" spans="2:9" x14ac:dyDescent="0.25">
      <c r="B406">
        <v>403</v>
      </c>
      <c r="C406">
        <v>0.88664571659411984</v>
      </c>
      <c r="D406">
        <v>0.88770756032929177</v>
      </c>
      <c r="G406">
        <v>403</v>
      </c>
      <c r="H406">
        <v>0.88417654456653016</v>
      </c>
      <c r="I406">
        <v>0.88574174477970247</v>
      </c>
    </row>
    <row r="407" spans="2:9" x14ac:dyDescent="0.25">
      <c r="B407">
        <v>404</v>
      </c>
      <c r="C407">
        <v>0.88639301589863095</v>
      </c>
      <c r="D407">
        <v>0.88748225660495406</v>
      </c>
      <c r="G407">
        <v>404</v>
      </c>
      <c r="H407">
        <v>0.88391636303852594</v>
      </c>
      <c r="I407">
        <v>0.88548789328870514</v>
      </c>
    </row>
    <row r="408" spans="2:9" x14ac:dyDescent="0.25">
      <c r="B408">
        <v>405</v>
      </c>
      <c r="C408">
        <v>0.88614042397136017</v>
      </c>
      <c r="D408">
        <v>0.88725684514883929</v>
      </c>
      <c r="G408">
        <v>405</v>
      </c>
      <c r="H408">
        <v>0.88365631699445113</v>
      </c>
      <c r="I408">
        <v>0.88523419943161941</v>
      </c>
    </row>
    <row r="409" spans="2:9" x14ac:dyDescent="0.25">
      <c r="B409">
        <v>406</v>
      </c>
      <c r="C409">
        <v>0.88588794087281297</v>
      </c>
      <c r="D409">
        <v>0.88703132690817965</v>
      </c>
      <c r="G409">
        <v>406</v>
      </c>
      <c r="H409">
        <v>0.88339640636727601</v>
      </c>
      <c r="I409">
        <v>0.88498066298210398</v>
      </c>
    </row>
    <row r="410" spans="2:9" x14ac:dyDescent="0.25">
      <c r="B410">
        <v>407</v>
      </c>
      <c r="C410">
        <v>0.885635566663314</v>
      </c>
      <c r="D410">
        <v>0.88680570282938809</v>
      </c>
      <c r="G410">
        <v>407</v>
      </c>
      <c r="H410">
        <v>0.88313663109004437</v>
      </c>
      <c r="I410">
        <v>0.88472728371404186</v>
      </c>
    </row>
    <row r="411" spans="2:9" x14ac:dyDescent="0.25">
      <c r="B411">
        <v>408</v>
      </c>
      <c r="C411">
        <v>0.88538330140311494</v>
      </c>
      <c r="D411">
        <v>0.88657997385805765</v>
      </c>
      <c r="G411">
        <v>408</v>
      </c>
      <c r="H411">
        <v>0.8828769910958284</v>
      </c>
      <c r="I411">
        <v>0.8844740614015395</v>
      </c>
    </row>
    <row r="412" spans="2:9" x14ac:dyDescent="0.25">
      <c r="B412">
        <v>409</v>
      </c>
      <c r="C412">
        <v>0.88513114515236802</v>
      </c>
      <c r="D412">
        <v>0.88635414093896037</v>
      </c>
      <c r="G412">
        <v>409</v>
      </c>
      <c r="H412">
        <v>0.88261748631774051</v>
      </c>
      <c r="I412">
        <v>0.88422099581892688</v>
      </c>
    </row>
    <row r="413" spans="2:9" x14ac:dyDescent="0.25">
      <c r="B413">
        <v>410</v>
      </c>
      <c r="C413">
        <v>0.88487909797115372</v>
      </c>
      <c r="D413">
        <v>0.88612820501604617</v>
      </c>
      <c r="G413">
        <v>410</v>
      </c>
      <c r="H413">
        <v>0.88235811668892294</v>
      </c>
      <c r="I413">
        <v>0.88396808674075678</v>
      </c>
    </row>
    <row r="414" spans="2:9" x14ac:dyDescent="0.25">
      <c r="B414">
        <v>411</v>
      </c>
      <c r="C414">
        <v>0.88462715991937135</v>
      </c>
      <c r="D414">
        <v>0.88590216703244151</v>
      </c>
      <c r="G414">
        <v>411</v>
      </c>
      <c r="H414">
        <v>0.88209888214259013</v>
      </c>
      <c r="I414">
        <v>0.88371533394180524</v>
      </c>
    </row>
    <row r="415" spans="2:9" x14ac:dyDescent="0.25">
      <c r="B415">
        <v>412</v>
      </c>
      <c r="C415">
        <v>0.8843753310568756</v>
      </c>
      <c r="D415">
        <v>0.88567602793044886</v>
      </c>
      <c r="G415">
        <v>412</v>
      </c>
      <c r="H415">
        <v>0.88183978261197526</v>
      </c>
      <c r="I415">
        <v>0.88346273719707036</v>
      </c>
    </row>
    <row r="416" spans="2:9" x14ac:dyDescent="0.25">
      <c r="B416">
        <v>413</v>
      </c>
      <c r="C416">
        <v>0.88412361144347573</v>
      </c>
      <c r="D416">
        <v>0.88544978865154544</v>
      </c>
      <c r="G416">
        <v>413</v>
      </c>
      <c r="H416">
        <v>0.88158081803032895</v>
      </c>
      <c r="I416">
        <v>0.88321029628177283</v>
      </c>
    </row>
    <row r="417" spans="2:9" x14ac:dyDescent="0.25">
      <c r="B417">
        <v>414</v>
      </c>
      <c r="C417">
        <v>0.88387200113880193</v>
      </c>
      <c r="D417">
        <v>0.88522345013638171</v>
      </c>
      <c r="G417">
        <v>414</v>
      </c>
      <c r="H417">
        <v>0.88132198833097497</v>
      </c>
      <c r="I417">
        <v>0.88295801097135496</v>
      </c>
    </row>
    <row r="418" spans="2:9" x14ac:dyDescent="0.25">
      <c r="B418">
        <v>415</v>
      </c>
      <c r="C418">
        <v>0.88362050020241167</v>
      </c>
      <c r="D418">
        <v>0.8849970133247812</v>
      </c>
      <c r="G418">
        <v>415</v>
      </c>
      <c r="H418">
        <v>0.8810632934472663</v>
      </c>
      <c r="I418">
        <v>0.88270588104148096</v>
      </c>
    </row>
    <row r="419" spans="2:9" x14ac:dyDescent="0.25">
      <c r="B419">
        <v>416</v>
      </c>
      <c r="C419">
        <v>0.88336910869376428</v>
      </c>
      <c r="D419">
        <v>0.88477047915573892</v>
      </c>
      <c r="G419">
        <v>416</v>
      </c>
      <c r="H419">
        <v>0.88080473331259557</v>
      </c>
      <c r="I419">
        <v>0.88245390626803621</v>
      </c>
    </row>
    <row r="420" spans="2:9" x14ac:dyDescent="0.25">
      <c r="B420">
        <v>417</v>
      </c>
      <c r="C420">
        <v>0.88311782667224736</v>
      </c>
      <c r="D420">
        <v>0.88454384856742041</v>
      </c>
      <c r="G420">
        <v>417</v>
      </c>
      <c r="H420">
        <v>0.88054630786038479</v>
      </c>
      <c r="I420">
        <v>0.88220208642712739</v>
      </c>
    </row>
    <row r="421" spans="2:9" x14ac:dyDescent="0.25">
      <c r="B421">
        <v>418</v>
      </c>
      <c r="C421">
        <v>0.88286665419706922</v>
      </c>
      <c r="D421">
        <v>0.8843171224971611</v>
      </c>
      <c r="G421">
        <v>418</v>
      </c>
      <c r="H421">
        <v>0.8802880170241284</v>
      </c>
      <c r="I421">
        <v>0.88195042129508161</v>
      </c>
    </row>
    <row r="422" spans="2:9" x14ac:dyDescent="0.25">
      <c r="B422">
        <v>419</v>
      </c>
      <c r="C422">
        <v>0.8826155913273942</v>
      </c>
      <c r="D422">
        <v>0.88409030188146487</v>
      </c>
      <c r="G422">
        <v>419</v>
      </c>
      <c r="H422">
        <v>0.88002986073733847</v>
      </c>
      <c r="I422">
        <v>0.88169891064844685</v>
      </c>
    </row>
    <row r="423" spans="2:9" x14ac:dyDescent="0.25">
      <c r="B423">
        <v>420</v>
      </c>
      <c r="C423">
        <v>0.88236463812234145</v>
      </c>
      <c r="D423">
        <v>0.88386338765600336</v>
      </c>
      <c r="G423">
        <v>420</v>
      </c>
      <c r="H423">
        <v>0.87977183893354605</v>
      </c>
      <c r="I423">
        <v>0.88144755426399102</v>
      </c>
    </row>
    <row r="424" spans="2:9" x14ac:dyDescent="0.25">
      <c r="B424">
        <v>421</v>
      </c>
      <c r="C424">
        <v>0.88211379464085193</v>
      </c>
      <c r="D424">
        <v>0.88363638075561479</v>
      </c>
      <c r="G424">
        <v>421</v>
      </c>
      <c r="H424">
        <v>0.87951395154635437</v>
      </c>
      <c r="I424">
        <v>0.88119635191870216</v>
      </c>
    </row>
    <row r="425" spans="2:9" x14ac:dyDescent="0.25">
      <c r="B425">
        <v>422</v>
      </c>
      <c r="C425">
        <v>0.88186306094179567</v>
      </c>
      <c r="D425">
        <v>0.88340928211430336</v>
      </c>
      <c r="G425">
        <v>422</v>
      </c>
      <c r="H425">
        <v>0.87925619850939474</v>
      </c>
      <c r="I425">
        <v>0.88094530338978771</v>
      </c>
    </row>
    <row r="426" spans="2:9" x14ac:dyDescent="0.25">
      <c r="B426">
        <v>423</v>
      </c>
      <c r="C426">
        <v>0.88161243708394454</v>
      </c>
      <c r="D426">
        <v>0.88318209266523795</v>
      </c>
      <c r="G426">
        <v>423</v>
      </c>
      <c r="H426">
        <v>0.87899857975633955</v>
      </c>
      <c r="I426">
        <v>0.88069440845467484</v>
      </c>
    </row>
    <row r="427" spans="2:9" x14ac:dyDescent="0.25">
      <c r="B427">
        <v>424</v>
      </c>
      <c r="C427">
        <v>0.88136192312599937</v>
      </c>
      <c r="D427">
        <v>0.88295481334075143</v>
      </c>
      <c r="G427">
        <v>424</v>
      </c>
      <c r="H427">
        <v>0.87874109522088939</v>
      </c>
      <c r="I427">
        <v>0.88044366689100939</v>
      </c>
    </row>
    <row r="428" spans="2:9" x14ac:dyDescent="0.25">
      <c r="B428">
        <v>425</v>
      </c>
      <c r="C428">
        <v>0.88111151912648344</v>
      </c>
      <c r="D428">
        <v>0.88272744507233958</v>
      </c>
      <c r="G428">
        <v>425</v>
      </c>
      <c r="H428">
        <v>0.87848374483681724</v>
      </c>
      <c r="I428">
        <v>0.88019307847665629</v>
      </c>
    </row>
    <row r="429" spans="2:9" x14ac:dyDescent="0.25">
      <c r="B429">
        <v>426</v>
      </c>
      <c r="C429">
        <v>0.88086122514387677</v>
      </c>
      <c r="D429">
        <v>0.88249998879066005</v>
      </c>
      <c r="G429">
        <v>426</v>
      </c>
      <c r="H429">
        <v>0.87822652853791427</v>
      </c>
      <c r="I429">
        <v>0.87994264298969882</v>
      </c>
    </row>
    <row r="430" spans="2:9" x14ac:dyDescent="0.25">
      <c r="B430">
        <v>427</v>
      </c>
      <c r="C430">
        <v>0.88061104123661404</v>
      </c>
      <c r="D430">
        <v>0.88227244542553207</v>
      </c>
      <c r="G430">
        <v>427</v>
      </c>
      <c r="H430">
        <v>0.87796944625798934</v>
      </c>
      <c r="I430">
        <v>0.87969236020843844</v>
      </c>
    </row>
    <row r="431" spans="2:9" x14ac:dyDescent="0.25">
      <c r="B431">
        <v>428</v>
      </c>
      <c r="C431">
        <v>0.88036096746295356</v>
      </c>
      <c r="D431">
        <v>0.88204481590593475</v>
      </c>
      <c r="G431">
        <v>428</v>
      </c>
      <c r="H431">
        <v>0.87771249793092387</v>
      </c>
      <c r="I431">
        <v>0.87944222991139487</v>
      </c>
    </row>
    <row r="432" spans="2:9" x14ac:dyDescent="0.25">
      <c r="B432">
        <v>429</v>
      </c>
      <c r="C432">
        <v>0.88011100388108288</v>
      </c>
      <c r="D432">
        <v>0.88181710116000667</v>
      </c>
      <c r="G432">
        <v>429</v>
      </c>
      <c r="H432">
        <v>0.87745568349062797</v>
      </c>
      <c r="I432">
        <v>0.87919225187730499</v>
      </c>
    </row>
    <row r="433" spans="2:9" x14ac:dyDescent="0.25">
      <c r="B433">
        <v>430</v>
      </c>
      <c r="C433">
        <v>0.87986115054909297</v>
      </c>
      <c r="D433">
        <v>0.88158930211504494</v>
      </c>
      <c r="G433">
        <v>430</v>
      </c>
      <c r="H433">
        <v>0.87719900287105146</v>
      </c>
      <c r="I433">
        <v>0.8789424258851235</v>
      </c>
    </row>
    <row r="434" spans="2:9" x14ac:dyDescent="0.25">
      <c r="B434">
        <v>431</v>
      </c>
      <c r="C434">
        <v>0.87961140752500433</v>
      </c>
      <c r="D434">
        <v>0.88136141969750414</v>
      </c>
      <c r="G434">
        <v>431</v>
      </c>
      <c r="H434">
        <v>0.87694245600617282</v>
      </c>
      <c r="I434">
        <v>0.87869275171402206</v>
      </c>
    </row>
    <row r="435" spans="2:9" x14ac:dyDescent="0.25">
      <c r="B435">
        <v>432</v>
      </c>
      <c r="C435">
        <v>0.87936177486666089</v>
      </c>
      <c r="D435">
        <v>0.88113345483299599</v>
      </c>
      <c r="G435">
        <v>432</v>
      </c>
      <c r="H435">
        <v>0.87668604283004237</v>
      </c>
      <c r="I435">
        <v>0.87844322914338901</v>
      </c>
    </row>
    <row r="436" spans="2:9" x14ac:dyDescent="0.25">
      <c r="B436">
        <v>433</v>
      </c>
      <c r="C436">
        <v>0.87911225263186343</v>
      </c>
      <c r="D436">
        <v>0.88090540844628773</v>
      </c>
      <c r="G436">
        <v>433</v>
      </c>
      <c r="H436">
        <v>0.87642976327672883</v>
      </c>
      <c r="I436">
        <v>0.87819385795282956</v>
      </c>
    </row>
    <row r="437" spans="2:9" x14ac:dyDescent="0.25">
      <c r="B437">
        <v>434</v>
      </c>
      <c r="C437">
        <v>0.87886284087836897</v>
      </c>
      <c r="D437">
        <v>0.88067728146130186</v>
      </c>
      <c r="G437">
        <v>434</v>
      </c>
      <c r="H437">
        <v>0.87617361728031873</v>
      </c>
      <c r="I437">
        <v>0.87794463792216482</v>
      </c>
    </row>
    <row r="438" spans="2:9" x14ac:dyDescent="0.25">
      <c r="B438">
        <v>435</v>
      </c>
      <c r="C438">
        <v>0.87861353966375888</v>
      </c>
      <c r="D438">
        <v>0.88044907480111523</v>
      </c>
      <c r="G438">
        <v>435</v>
      </c>
      <c r="H438">
        <v>0.87591760477497049</v>
      </c>
      <c r="I438">
        <v>0.87769556883143207</v>
      </c>
    </row>
    <row r="439" spans="2:9" x14ac:dyDescent="0.25">
      <c r="B439">
        <v>436</v>
      </c>
      <c r="C439">
        <v>0.87836434904554472</v>
      </c>
      <c r="D439">
        <v>0.88022078938795789</v>
      </c>
      <c r="G439">
        <v>436</v>
      </c>
      <c r="H439">
        <v>0.87566172569487077</v>
      </c>
      <c r="I439">
        <v>0.87744665046088433</v>
      </c>
    </row>
    <row r="440" spans="2:9" x14ac:dyDescent="0.25">
      <c r="B440">
        <v>437</v>
      </c>
      <c r="C440">
        <v>0.87811526908114224</v>
      </c>
      <c r="D440">
        <v>0.87999242614321282</v>
      </c>
      <c r="G440">
        <v>437</v>
      </c>
      <c r="H440">
        <v>0.87540597997424674</v>
      </c>
      <c r="I440">
        <v>0.87719788259099007</v>
      </c>
    </row>
    <row r="441" spans="2:9" x14ac:dyDescent="0.25">
      <c r="B441">
        <v>438</v>
      </c>
      <c r="C441">
        <v>0.87786629982789666</v>
      </c>
      <c r="D441">
        <v>0.87976398598741445</v>
      </c>
      <c r="G441">
        <v>438</v>
      </c>
      <c r="H441">
        <v>0.8751503675473532</v>
      </c>
      <c r="I441">
        <v>0.87694926500243275</v>
      </c>
    </row>
    <row r="442" spans="2:9" x14ac:dyDescent="0.25">
      <c r="B442">
        <v>439</v>
      </c>
      <c r="C442">
        <v>0.87761744134297959</v>
      </c>
      <c r="D442">
        <v>0.87953546984024866</v>
      </c>
      <c r="G442">
        <v>439</v>
      </c>
      <c r="H442">
        <v>0.87489488834851736</v>
      </c>
      <c r="I442">
        <v>0.87670079747611096</v>
      </c>
    </row>
    <row r="443" spans="2:9" x14ac:dyDescent="0.25">
      <c r="B443">
        <v>440</v>
      </c>
      <c r="C443">
        <v>0.87736869368351866</v>
      </c>
      <c r="D443">
        <v>0.87930687862055146</v>
      </c>
      <c r="G443">
        <v>440</v>
      </c>
      <c r="H443">
        <v>0.87463954231208407</v>
      </c>
      <c r="I443">
        <v>0.87645247979313756</v>
      </c>
    </row>
    <row r="444" spans="2:9" x14ac:dyDescent="0.25">
      <c r="B444">
        <v>441</v>
      </c>
      <c r="C444">
        <v>0.87712005690659867</v>
      </c>
      <c r="D444">
        <v>0.87907821324630808</v>
      </c>
      <c r="G444">
        <v>441</v>
      </c>
      <c r="H444">
        <v>0.87438432937241606</v>
      </c>
      <c r="I444">
        <v>0.87620431173484015</v>
      </c>
    </row>
    <row r="445" spans="2:9" x14ac:dyDescent="0.25">
      <c r="B445">
        <v>442</v>
      </c>
      <c r="C445">
        <v>0.87687153106913029</v>
      </c>
      <c r="D445">
        <v>0.87884947463465291</v>
      </c>
      <c r="G445">
        <v>442</v>
      </c>
      <c r="H445">
        <v>0.87412924946394754</v>
      </c>
      <c r="I445">
        <v>0.87595629308275991</v>
      </c>
    </row>
    <row r="446" spans="2:9" x14ac:dyDescent="0.25">
      <c r="B446">
        <v>443</v>
      </c>
      <c r="C446">
        <v>0.87662311622795464</v>
      </c>
      <c r="D446">
        <v>0.8786206637018682</v>
      </c>
      <c r="G446">
        <v>443</v>
      </c>
      <c r="H446">
        <v>0.87387430252114173</v>
      </c>
      <c r="I446">
        <v>0.87570842361865231</v>
      </c>
    </row>
    <row r="447" spans="2:9" x14ac:dyDescent="0.25">
      <c r="B447">
        <v>444</v>
      </c>
      <c r="C447">
        <v>0.87637481243981807</v>
      </c>
      <c r="D447">
        <v>0.87839178136338314</v>
      </c>
      <c r="G447">
        <v>444</v>
      </c>
      <c r="H447">
        <v>0.87361948847850068</v>
      </c>
      <c r="I447">
        <v>0.87546070312448598</v>
      </c>
    </row>
    <row r="448" spans="2:9" x14ac:dyDescent="0.25">
      <c r="B448">
        <v>445</v>
      </c>
      <c r="C448">
        <v>0.87612661976139761</v>
      </c>
      <c r="D448">
        <v>0.87816282853377381</v>
      </c>
      <c r="G448">
        <v>445</v>
      </c>
      <c r="H448">
        <v>0.87336480727055554</v>
      </c>
      <c r="I448">
        <v>0.87521313138244294</v>
      </c>
    </row>
    <row r="449" spans="2:9" x14ac:dyDescent="0.25">
      <c r="B449">
        <v>446</v>
      </c>
      <c r="C449">
        <v>0.87587853824919726</v>
      </c>
      <c r="D449">
        <v>0.87793380612676186</v>
      </c>
      <c r="G449">
        <v>446</v>
      </c>
      <c r="H449">
        <v>0.87311025883190874</v>
      </c>
      <c r="I449">
        <v>0.87496570817491814</v>
      </c>
    </row>
    <row r="450" spans="2:9" x14ac:dyDescent="0.25">
      <c r="B450">
        <v>447</v>
      </c>
      <c r="C450">
        <v>0.87563056795967864</v>
      </c>
      <c r="D450">
        <v>0.8777047150552143</v>
      </c>
      <c r="G450">
        <v>447</v>
      </c>
      <c r="H450">
        <v>0.87285584309717978</v>
      </c>
      <c r="I450">
        <v>0.87471843328451904</v>
      </c>
    </row>
    <row r="451" spans="2:9" x14ac:dyDescent="0.25">
      <c r="B451">
        <v>448</v>
      </c>
      <c r="C451">
        <v>0.8753827089492594</v>
      </c>
      <c r="D451">
        <v>0.87747555623114204</v>
      </c>
      <c r="G451">
        <v>448</v>
      </c>
      <c r="H451">
        <v>0.87260156000100697</v>
      </c>
      <c r="I451">
        <v>0.8744713064940659</v>
      </c>
    </row>
    <row r="452" spans="2:9" x14ac:dyDescent="0.25">
      <c r="B452">
        <v>449</v>
      </c>
      <c r="C452">
        <v>0.87513496127418566</v>
      </c>
      <c r="D452">
        <v>0.87724633056570012</v>
      </c>
      <c r="G452">
        <v>449</v>
      </c>
      <c r="H452">
        <v>0.87234740947809986</v>
      </c>
      <c r="I452">
        <v>0.87422432758659074</v>
      </c>
    </row>
    <row r="453" spans="2:9" x14ac:dyDescent="0.25">
      <c r="B453">
        <v>450</v>
      </c>
      <c r="C453">
        <v>0.87488732499063437</v>
      </c>
      <c r="D453">
        <v>0.87701703896918626</v>
      </c>
      <c r="G453">
        <v>450</v>
      </c>
      <c r="H453">
        <v>0.87209339146319598</v>
      </c>
      <c r="I453">
        <v>0.87397749634533783</v>
      </c>
    </row>
    <row r="454" spans="2:9" x14ac:dyDescent="0.25">
      <c r="B454">
        <v>451</v>
      </c>
      <c r="C454">
        <v>0.87463980015468867</v>
      </c>
      <c r="D454">
        <v>0.87678768235104065</v>
      </c>
      <c r="G454">
        <v>451</v>
      </c>
      <c r="H454">
        <v>0.87183950589107229</v>
      </c>
      <c r="I454">
        <v>0.87373081255376261</v>
      </c>
    </row>
    <row r="455" spans="2:9" x14ac:dyDescent="0.25">
      <c r="B455">
        <v>452</v>
      </c>
      <c r="C455">
        <v>0.87439238682236287</v>
      </c>
      <c r="D455">
        <v>0.87655826161984507</v>
      </c>
      <c r="G455">
        <v>452</v>
      </c>
      <c r="H455">
        <v>0.87158575269653404</v>
      </c>
      <c r="I455">
        <v>0.87348427599553236</v>
      </c>
    </row>
    <row r="456" spans="2:9" x14ac:dyDescent="0.25">
      <c r="B456">
        <v>453</v>
      </c>
      <c r="C456">
        <v>0.87414508504949973</v>
      </c>
      <c r="D456">
        <v>0.87632877768332251</v>
      </c>
      <c r="G456">
        <v>453</v>
      </c>
      <c r="H456">
        <v>0.87133213181445812</v>
      </c>
      <c r="I456">
        <v>0.87323788645452505</v>
      </c>
    </row>
    <row r="457" spans="2:9" x14ac:dyDescent="0.25">
      <c r="B457">
        <v>454</v>
      </c>
      <c r="C457">
        <v>0.87389789489189951</v>
      </c>
      <c r="D457">
        <v>0.87609923144833601</v>
      </c>
      <c r="G457">
        <v>454</v>
      </c>
      <c r="H457">
        <v>0.8710786431797386</v>
      </c>
      <c r="I457">
        <v>0.87299164371482951</v>
      </c>
    </row>
    <row r="458" spans="2:9" x14ac:dyDescent="0.25">
      <c r="B458">
        <v>455</v>
      </c>
      <c r="C458">
        <v>0.8736508164053205</v>
      </c>
      <c r="D458">
        <v>0.87586962382088829</v>
      </c>
      <c r="G458">
        <v>455</v>
      </c>
      <c r="H458">
        <v>0.87082528672728776</v>
      </c>
      <c r="I458">
        <v>0.87274554756074529</v>
      </c>
    </row>
    <row r="459" spans="2:9" x14ac:dyDescent="0.25">
      <c r="B459">
        <v>456</v>
      </c>
      <c r="C459">
        <v>0.87340384964534956</v>
      </c>
      <c r="D459">
        <v>0.87563995570612152</v>
      </c>
      <c r="G459">
        <v>456</v>
      </c>
      <c r="H459">
        <v>0.87057206239208851</v>
      </c>
      <c r="I459">
        <v>0.87249959777678199</v>
      </c>
    </row>
    <row r="460" spans="2:9" x14ac:dyDescent="0.25">
      <c r="B460">
        <v>457</v>
      </c>
      <c r="C460">
        <v>0.87315699466750563</v>
      </c>
      <c r="D460">
        <v>0.87541022800831603</v>
      </c>
      <c r="G460">
        <v>457</v>
      </c>
      <c r="H460">
        <v>0.87031897010915227</v>
      </c>
      <c r="I460">
        <v>0.87225379414765947</v>
      </c>
    </row>
    <row r="461" spans="2:9" x14ac:dyDescent="0.25">
      <c r="B461">
        <v>458</v>
      </c>
      <c r="C461">
        <v>0.87291025152721413</v>
      </c>
      <c r="D461">
        <v>0.87518044163088993</v>
      </c>
      <c r="G461">
        <v>458</v>
      </c>
      <c r="H461">
        <v>0.87006600981352977</v>
      </c>
      <c r="I461">
        <v>0.87200813645830699</v>
      </c>
    </row>
    <row r="462" spans="2:9" x14ac:dyDescent="0.25">
      <c r="B462">
        <v>459</v>
      </c>
      <c r="C462">
        <v>0.87266362027983269</v>
      </c>
      <c r="D462">
        <v>0.87495059747639892</v>
      </c>
      <c r="G462">
        <v>459</v>
      </c>
      <c r="H462">
        <v>0.86981318144029973</v>
      </c>
      <c r="I462">
        <v>0.87176262449386355</v>
      </c>
    </row>
    <row r="463" spans="2:9" x14ac:dyDescent="0.25">
      <c r="B463">
        <v>460</v>
      </c>
      <c r="C463">
        <v>0.87241710098054914</v>
      </c>
      <c r="D463">
        <v>0.87472069644653505</v>
      </c>
      <c r="G463">
        <v>460</v>
      </c>
      <c r="H463">
        <v>0.8695604849246118</v>
      </c>
      <c r="I463">
        <v>0.87151725803967717</v>
      </c>
    </row>
    <row r="464" spans="2:9" x14ac:dyDescent="0.25">
      <c r="B464">
        <v>461</v>
      </c>
      <c r="C464">
        <v>0.87217069368450906</v>
      </c>
      <c r="D464">
        <v>0.87449073944212652</v>
      </c>
      <c r="G464">
        <v>461</v>
      </c>
      <c r="H464">
        <v>0.86930792020163372</v>
      </c>
      <c r="I464">
        <v>0.87127203688130495</v>
      </c>
    </row>
    <row r="465" spans="2:9" x14ac:dyDescent="0.25">
      <c r="B465">
        <v>462</v>
      </c>
      <c r="C465">
        <v>0.87192439844681613</v>
      </c>
      <c r="D465">
        <v>0.8742607273631372</v>
      </c>
      <c r="G465">
        <v>462</v>
      </c>
      <c r="H465">
        <v>0.86905548720655035</v>
      </c>
      <c r="I465">
        <v>0.87102696080451258</v>
      </c>
    </row>
    <row r="466" spans="2:9" x14ac:dyDescent="0.25">
      <c r="B466">
        <v>463</v>
      </c>
      <c r="C466">
        <v>0.87167821532240397</v>
      </c>
      <c r="D466">
        <v>0.87403066110866567</v>
      </c>
      <c r="G466">
        <v>463</v>
      </c>
      <c r="H466">
        <v>0.86880318587461747</v>
      </c>
      <c r="I466">
        <v>0.87078202959527407</v>
      </c>
    </row>
    <row r="467" spans="2:9" x14ac:dyDescent="0.25">
      <c r="B467">
        <v>464</v>
      </c>
      <c r="C467">
        <v>0.87143214436614014</v>
      </c>
      <c r="D467">
        <v>0.87380054157694509</v>
      </c>
      <c r="G467">
        <v>464</v>
      </c>
      <c r="H467">
        <v>0.86855101614111929</v>
      </c>
      <c r="I467">
        <v>0.87053724303977198</v>
      </c>
    </row>
    <row r="468" spans="2:9" x14ac:dyDescent="0.25">
      <c r="B468">
        <v>465</v>
      </c>
      <c r="C468">
        <v>0.87118618563279826</v>
      </c>
      <c r="D468">
        <v>0.87357036966534218</v>
      </c>
      <c r="G468">
        <v>465</v>
      </c>
      <c r="H468">
        <v>0.86829897794137867</v>
      </c>
      <c r="I468">
        <v>0.8702926009243962</v>
      </c>
    </row>
    <row r="469" spans="2:9" x14ac:dyDescent="0.25">
      <c r="B469">
        <v>466</v>
      </c>
      <c r="C469">
        <v>0.87094033917708502</v>
      </c>
      <c r="D469">
        <v>0.87334014627035728</v>
      </c>
      <c r="G469">
        <v>466</v>
      </c>
      <c r="H469">
        <v>0.8680470712107472</v>
      </c>
      <c r="I469">
        <v>0.87004810303574454</v>
      </c>
    </row>
    <row r="470" spans="2:9" x14ac:dyDescent="0.25">
      <c r="B470">
        <v>467</v>
      </c>
      <c r="C470">
        <v>0.87069460505353946</v>
      </c>
      <c r="D470">
        <v>0.87310987228762327</v>
      </c>
      <c r="G470">
        <v>467</v>
      </c>
      <c r="H470">
        <v>0.86779529588464643</v>
      </c>
      <c r="I470">
        <v>0.86980374916062209</v>
      </c>
    </row>
    <row r="471" spans="2:9" x14ac:dyDescent="0.25">
      <c r="B471">
        <v>468</v>
      </c>
      <c r="C471">
        <v>0.8704489833166581</v>
      </c>
      <c r="D471">
        <v>0.87287954861190542</v>
      </c>
      <c r="G471">
        <v>468</v>
      </c>
      <c r="H471">
        <v>0.86754365189851579</v>
      </c>
      <c r="I471">
        <v>0.86955953908604111</v>
      </c>
    </row>
    <row r="472" spans="2:9" x14ac:dyDescent="0.25">
      <c r="B472">
        <v>469</v>
      </c>
      <c r="C472">
        <v>0.87020347402089637</v>
      </c>
      <c r="D472">
        <v>0.87264917613710069</v>
      </c>
      <c r="G472">
        <v>469</v>
      </c>
      <c r="H472">
        <v>0.86729213918781234</v>
      </c>
      <c r="I472">
        <v>0.86931547259922071</v>
      </c>
    </row>
    <row r="473" spans="2:9" x14ac:dyDescent="0.25">
      <c r="B473">
        <v>470</v>
      </c>
      <c r="C473">
        <v>0.8699580772205413</v>
      </c>
      <c r="D473">
        <v>0.87241875575623729</v>
      </c>
      <c r="G473">
        <v>470</v>
      </c>
      <c r="H473">
        <v>0.86704075768806366</v>
      </c>
      <c r="I473">
        <v>0.86907154948758647</v>
      </c>
    </row>
    <row r="474" spans="2:9" x14ac:dyDescent="0.25">
      <c r="B474">
        <v>471</v>
      </c>
      <c r="C474">
        <v>0.86971279296981352</v>
      </c>
      <c r="D474">
        <v>0.87218828836147411</v>
      </c>
      <c r="G474">
        <v>471</v>
      </c>
      <c r="H474">
        <v>0.8667895073348254</v>
      </c>
      <c r="I474">
        <v>0.86882776953877017</v>
      </c>
    </row>
    <row r="475" spans="2:9" x14ac:dyDescent="0.25">
      <c r="B475">
        <v>472</v>
      </c>
      <c r="C475">
        <v>0.86946762132284183</v>
      </c>
      <c r="D475">
        <v>0.87195777484410064</v>
      </c>
      <c r="G475">
        <v>472</v>
      </c>
      <c r="H475">
        <v>0.86653838806369199</v>
      </c>
      <c r="I475">
        <v>0.86858413254061007</v>
      </c>
    </row>
    <row r="476" spans="2:9" x14ac:dyDescent="0.25">
      <c r="B476">
        <v>473</v>
      </c>
      <c r="C476">
        <v>0.86922256233368811</v>
      </c>
      <c r="D476">
        <v>0.87172721609453563</v>
      </c>
      <c r="G476">
        <v>473</v>
      </c>
      <c r="H476">
        <v>0.86628739981028569</v>
      </c>
      <c r="I476">
        <v>0.86834063828114971</v>
      </c>
    </row>
    <row r="477" spans="2:9" x14ac:dyDescent="0.25">
      <c r="B477">
        <v>474</v>
      </c>
      <c r="C477">
        <v>0.86897761605624824</v>
      </c>
      <c r="D477">
        <v>0.87149661300232761</v>
      </c>
      <c r="G477">
        <v>474</v>
      </c>
      <c r="H477">
        <v>0.8660365425102996</v>
      </c>
      <c r="I477">
        <v>0.8680972865486386</v>
      </c>
    </row>
    <row r="478" spans="2:9" x14ac:dyDescent="0.25">
      <c r="B478">
        <v>475</v>
      </c>
      <c r="C478">
        <v>0.86873278254437591</v>
      </c>
      <c r="D478">
        <v>0.87126596645615384</v>
      </c>
      <c r="G478">
        <v>475</v>
      </c>
      <c r="H478">
        <v>0.86578581609944405</v>
      </c>
      <c r="I478">
        <v>0.86785407713153118</v>
      </c>
    </row>
    <row r="479" spans="2:9" x14ac:dyDescent="0.25">
      <c r="B479">
        <v>476</v>
      </c>
      <c r="C479">
        <v>0.86848806185188376</v>
      </c>
      <c r="D479">
        <v>0.87103527734382002</v>
      </c>
      <c r="G479">
        <v>476</v>
      </c>
      <c r="H479">
        <v>0.865535220513447</v>
      </c>
      <c r="I479">
        <v>0.86761100981848704</v>
      </c>
    </row>
    <row r="480" spans="2:9" x14ac:dyDescent="0.25">
      <c r="B480">
        <v>477</v>
      </c>
      <c r="C480">
        <v>0.86824345403241832</v>
      </c>
      <c r="D480">
        <v>0.87080454655225992</v>
      </c>
      <c r="G480">
        <v>477</v>
      </c>
      <c r="H480">
        <v>0.86528475568810648</v>
      </c>
      <c r="I480">
        <v>0.86736808439837076</v>
      </c>
    </row>
    <row r="481" spans="2:9" x14ac:dyDescent="0.25">
      <c r="B481">
        <v>478</v>
      </c>
      <c r="C481">
        <v>0.86799895913956016</v>
      </c>
      <c r="D481">
        <v>0.87057377496753463</v>
      </c>
      <c r="G481">
        <v>478</v>
      </c>
      <c r="H481">
        <v>0.8650344215592487</v>
      </c>
      <c r="I481">
        <v>0.86712530066025106</v>
      </c>
    </row>
    <row r="482" spans="2:9" x14ac:dyDescent="0.25">
      <c r="B482">
        <v>479</v>
      </c>
      <c r="C482">
        <v>0.8677545772267985</v>
      </c>
      <c r="D482">
        <v>0.87034296347483275</v>
      </c>
      <c r="G482">
        <v>479</v>
      </c>
      <c r="H482">
        <v>0.86478421806273831</v>
      </c>
      <c r="I482">
        <v>0.86688265839340106</v>
      </c>
    </row>
    <row r="483" spans="2:9" x14ac:dyDescent="0.25">
      <c r="B483">
        <v>480</v>
      </c>
      <c r="C483">
        <v>0.8675103083475566</v>
      </c>
      <c r="D483">
        <v>0.87011211295846935</v>
      </c>
      <c r="G483">
        <v>480</v>
      </c>
      <c r="H483">
        <v>0.86453414513446825</v>
      </c>
      <c r="I483">
        <v>0.86664015738729794</v>
      </c>
    </row>
    <row r="484" spans="2:9" x14ac:dyDescent="0.25">
      <c r="B484">
        <v>481</v>
      </c>
      <c r="C484">
        <v>0.86726615255509265</v>
      </c>
      <c r="D484">
        <v>0.86988122430188608</v>
      </c>
      <c r="G484">
        <v>481</v>
      </c>
      <c r="H484">
        <v>0.86428420271040107</v>
      </c>
      <c r="I484">
        <v>0.8663977974316226</v>
      </c>
    </row>
    <row r="485" spans="2:9" x14ac:dyDescent="0.25">
      <c r="B485">
        <v>482</v>
      </c>
      <c r="C485">
        <v>0.86702210990262418</v>
      </c>
      <c r="D485">
        <v>0.86965029838765018</v>
      </c>
      <c r="G485">
        <v>482</v>
      </c>
      <c r="H485">
        <v>0.86403439072651711</v>
      </c>
      <c r="I485">
        <v>0.86615557831625922</v>
      </c>
    </row>
    <row r="486" spans="2:9" x14ac:dyDescent="0.25">
      <c r="B486">
        <v>483</v>
      </c>
      <c r="C486">
        <v>0.86677818044332711</v>
      </c>
      <c r="D486">
        <v>0.86941933609745492</v>
      </c>
      <c r="G486">
        <v>483</v>
      </c>
      <c r="H486">
        <v>0.86378470911881422</v>
      </c>
      <c r="I486">
        <v>0.86591349983129551</v>
      </c>
    </row>
    <row r="487" spans="2:9" x14ac:dyDescent="0.25">
      <c r="B487">
        <v>484</v>
      </c>
      <c r="C487">
        <v>0.86653436423021346</v>
      </c>
      <c r="D487">
        <v>0.86918833831211828</v>
      </c>
      <c r="G487">
        <v>484</v>
      </c>
      <c r="H487">
        <v>0.86353515782335988</v>
      </c>
      <c r="I487">
        <v>0.86567156176702198</v>
      </c>
    </row>
    <row r="488" spans="2:9" x14ac:dyDescent="0.25">
      <c r="B488">
        <v>485</v>
      </c>
      <c r="C488">
        <v>0.86629066131622889</v>
      </c>
      <c r="D488">
        <v>0.86895730591158371</v>
      </c>
      <c r="G488">
        <v>485</v>
      </c>
      <c r="H488">
        <v>0.86328573677624976</v>
      </c>
      <c r="I488">
        <v>0.86542976391393178</v>
      </c>
    </row>
    <row r="489" spans="2:9" x14ac:dyDescent="0.25">
      <c r="B489">
        <v>486</v>
      </c>
      <c r="C489">
        <v>0.86604707175422979</v>
      </c>
      <c r="D489">
        <v>0.86872623977491836</v>
      </c>
      <c r="G489">
        <v>486</v>
      </c>
      <c r="H489">
        <v>0.86303644591361772</v>
      </c>
      <c r="I489">
        <v>0.8651881060627209</v>
      </c>
    </row>
    <row r="490" spans="2:9" x14ac:dyDescent="0.25">
      <c r="B490">
        <v>487</v>
      </c>
      <c r="C490">
        <v>0.86580359559700693</v>
      </c>
      <c r="D490">
        <v>0.86849514078031409</v>
      </c>
      <c r="G490">
        <v>487</v>
      </c>
      <c r="H490">
        <v>0.86278728517162573</v>
      </c>
      <c r="I490">
        <v>0.86494658800428703</v>
      </c>
    </row>
    <row r="491" spans="2:9" x14ac:dyDescent="0.25">
      <c r="B491">
        <v>488</v>
      </c>
      <c r="C491">
        <v>0.86556023289718631</v>
      </c>
      <c r="D491">
        <v>0.86826400980508645</v>
      </c>
      <c r="G491">
        <v>488</v>
      </c>
      <c r="H491">
        <v>0.86253825448650578</v>
      </c>
      <c r="I491">
        <v>0.86470520952973018</v>
      </c>
    </row>
    <row r="492" spans="2:9" x14ac:dyDescent="0.25">
      <c r="B492">
        <v>489</v>
      </c>
      <c r="C492">
        <v>0.86531698370735555</v>
      </c>
      <c r="D492">
        <v>0.86803284772567413</v>
      </c>
      <c r="G492">
        <v>489</v>
      </c>
      <c r="H492">
        <v>0.86228935379450655</v>
      </c>
      <c r="I492">
        <v>0.86446397043035195</v>
      </c>
    </row>
    <row r="493" spans="2:9" x14ac:dyDescent="0.25">
      <c r="B493">
        <v>490</v>
      </c>
      <c r="C493">
        <v>0.86507384808006027</v>
      </c>
      <c r="D493">
        <v>0.86780165541763921</v>
      </c>
      <c r="G493">
        <v>490</v>
      </c>
      <c r="H493">
        <v>0.86204058303189479</v>
      </c>
      <c r="I493">
        <v>0.86422287049765545</v>
      </c>
    </row>
    <row r="494" spans="2:9" x14ac:dyDescent="0.25">
      <c r="B494">
        <v>491</v>
      </c>
      <c r="C494">
        <v>0.86483082606768269</v>
      </c>
      <c r="D494">
        <v>0.86757043375566678</v>
      </c>
      <c r="G494">
        <v>491</v>
      </c>
      <c r="H494">
        <v>0.86179194213500632</v>
      </c>
      <c r="I494">
        <v>0.86398190952334497</v>
      </c>
    </row>
    <row r="495" spans="2:9" x14ac:dyDescent="0.25">
      <c r="B495">
        <v>492</v>
      </c>
      <c r="C495">
        <v>0.86458791772254096</v>
      </c>
      <c r="D495">
        <v>0.86733918361356399</v>
      </c>
      <c r="G495">
        <v>492</v>
      </c>
      <c r="H495">
        <v>0.86154343104020525</v>
      </c>
      <c r="I495">
        <v>0.86374108729932564</v>
      </c>
    </row>
    <row r="496" spans="2:9" x14ac:dyDescent="0.25">
      <c r="B496">
        <v>493</v>
      </c>
      <c r="C496">
        <v>0.86434512309686418</v>
      </c>
      <c r="D496">
        <v>0.86710790586426068</v>
      </c>
      <c r="G496">
        <v>493</v>
      </c>
      <c r="H496">
        <v>0.8612950496838937</v>
      </c>
      <c r="I496">
        <v>0.86350040361770364</v>
      </c>
    </row>
    <row r="497" spans="2:9" x14ac:dyDescent="0.25">
      <c r="B497">
        <v>494</v>
      </c>
      <c r="C497">
        <v>0.86410244224281563</v>
      </c>
      <c r="D497">
        <v>0.86687660137980826</v>
      </c>
      <c r="G497">
        <v>494</v>
      </c>
      <c r="H497">
        <v>0.86104679800250183</v>
      </c>
      <c r="I497">
        <v>0.86325985827078511</v>
      </c>
    </row>
    <row r="498" spans="2:9" x14ac:dyDescent="0.25">
      <c r="B498">
        <v>495</v>
      </c>
      <c r="C498">
        <v>0.86385987521239771</v>
      </c>
      <c r="D498">
        <v>0.86664527103138012</v>
      </c>
      <c r="G498">
        <v>495</v>
      </c>
      <c r="H498">
        <v>0.86079867593252901</v>
      </c>
      <c r="I498">
        <v>0.8630194510510768</v>
      </c>
    </row>
    <row r="499" spans="2:9" x14ac:dyDescent="0.25">
      <c r="B499">
        <v>496</v>
      </c>
      <c r="C499">
        <v>0.86361742205757142</v>
      </c>
      <c r="D499">
        <v>0.86641391568927084</v>
      </c>
      <c r="G499">
        <v>496</v>
      </c>
      <c r="H499">
        <v>0.86055068341049201</v>
      </c>
      <c r="I499">
        <v>0.86277918175128532</v>
      </c>
    </row>
    <row r="500" spans="2:9" x14ac:dyDescent="0.25">
      <c r="B500">
        <v>497</v>
      </c>
      <c r="C500">
        <v>0.86337508283025866</v>
      </c>
      <c r="D500">
        <v>0.86618253622289609</v>
      </c>
      <c r="G500">
        <v>497</v>
      </c>
      <c r="H500">
        <v>0.86030282037292505</v>
      </c>
      <c r="I500">
        <v>0.86253905016431698</v>
      </c>
    </row>
    <row r="501" spans="2:9" x14ac:dyDescent="0.25">
      <c r="B501">
        <v>498</v>
      </c>
      <c r="C501">
        <v>0.86313285758221925</v>
      </c>
      <c r="D501">
        <v>0.86595113350079267</v>
      </c>
      <c r="G501">
        <v>498</v>
      </c>
      <c r="H501">
        <v>0.86005508675643194</v>
      </c>
      <c r="I501">
        <v>0.8622990560832775</v>
      </c>
    </row>
    <row r="502" spans="2:9" x14ac:dyDescent="0.25">
      <c r="B502">
        <v>499</v>
      </c>
      <c r="C502">
        <v>0.86289074636514884</v>
      </c>
      <c r="D502">
        <v>0.86571970839061785</v>
      </c>
      <c r="G502">
        <v>499</v>
      </c>
      <c r="H502">
        <v>0.8598074824976436</v>
      </c>
      <c r="I502">
        <v>0.8620591993014719</v>
      </c>
    </row>
    <row r="503" spans="2:9" x14ac:dyDescent="0.25">
      <c r="B503">
        <v>500</v>
      </c>
      <c r="C503">
        <v>0.86264874923065493</v>
      </c>
      <c r="D503">
        <v>0.86548826175914939</v>
      </c>
      <c r="G503">
        <v>500</v>
      </c>
      <c r="H503">
        <v>0.85956000753322936</v>
      </c>
      <c r="I503">
        <v>0.86181947961240413</v>
      </c>
    </row>
    <row r="504" spans="2:9" x14ac:dyDescent="0.25">
      <c r="B504">
        <v>501</v>
      </c>
      <c r="C504">
        <v>0.8624068662302804</v>
      </c>
      <c r="D504">
        <v>0.86525679447228521</v>
      </c>
      <c r="G504">
        <v>501</v>
      </c>
      <c r="H504">
        <v>0.85931266179988652</v>
      </c>
      <c r="I504">
        <v>0.86157989680977687</v>
      </c>
    </row>
    <row r="505" spans="2:9" x14ac:dyDescent="0.25">
      <c r="B505">
        <v>502</v>
      </c>
      <c r="C505">
        <v>0.86216509741540792</v>
      </c>
      <c r="D505">
        <v>0.86502530739504302</v>
      </c>
      <c r="G505">
        <v>502</v>
      </c>
      <c r="H505">
        <v>0.859065445234381</v>
      </c>
      <c r="I505">
        <v>0.86134045068749121</v>
      </c>
    </row>
    <row r="506" spans="2:9" x14ac:dyDescent="0.25">
      <c r="B506">
        <v>503</v>
      </c>
      <c r="C506">
        <v>0.86192344283738043</v>
      </c>
      <c r="D506">
        <v>0.8647938013915607</v>
      </c>
      <c r="G506">
        <v>503</v>
      </c>
      <c r="H506">
        <v>0.85881835777349669</v>
      </c>
      <c r="I506">
        <v>0.86110114103964663</v>
      </c>
    </row>
    <row r="507" spans="2:9" x14ac:dyDescent="0.25">
      <c r="B507">
        <v>504</v>
      </c>
      <c r="C507">
        <v>0.8616819025475011</v>
      </c>
      <c r="D507">
        <v>0.8645622773250955</v>
      </c>
      <c r="G507">
        <v>504</v>
      </c>
      <c r="H507">
        <v>0.85857139935403415</v>
      </c>
      <c r="I507">
        <v>0.86086196766054057</v>
      </c>
    </row>
    <row r="508" spans="2:9" x14ac:dyDescent="0.25">
      <c r="B508">
        <v>505</v>
      </c>
      <c r="C508">
        <v>0.86144047659691303</v>
      </c>
      <c r="D508">
        <v>0.8643307360580238</v>
      </c>
      <c r="G508">
        <v>505</v>
      </c>
      <c r="H508">
        <v>0.85832456991286343</v>
      </c>
      <c r="I508">
        <v>0.86062293034466819</v>
      </c>
    </row>
    <row r="509" spans="2:9" x14ac:dyDescent="0.25">
      <c r="B509">
        <v>506</v>
      </c>
      <c r="C509">
        <v>0.86119916503669547</v>
      </c>
      <c r="D509">
        <v>0.86409917845184148</v>
      </c>
      <c r="G509">
        <v>506</v>
      </c>
      <c r="H509">
        <v>0.85807786938688202</v>
      </c>
      <c r="I509">
        <v>0.86038402888672194</v>
      </c>
    </row>
    <row r="510" spans="2:9" x14ac:dyDescent="0.25">
      <c r="B510">
        <v>507</v>
      </c>
      <c r="C510">
        <v>0.86095796791784052</v>
      </c>
      <c r="D510">
        <v>0.86386760536716334</v>
      </c>
      <c r="G510">
        <v>507</v>
      </c>
      <c r="H510">
        <v>0.85783129771302524</v>
      </c>
      <c r="I510">
        <v>0.86014526308159189</v>
      </c>
    </row>
    <row r="511" spans="2:9" x14ac:dyDescent="0.25">
      <c r="B511">
        <v>508</v>
      </c>
      <c r="C511">
        <v>0.86071688529127643</v>
      </c>
      <c r="D511">
        <v>0.86363601766372311</v>
      </c>
      <c r="G511">
        <v>508</v>
      </c>
      <c r="H511">
        <v>0.85758485482825597</v>
      </c>
      <c r="I511">
        <v>0.85990663272436496</v>
      </c>
    </row>
    <row r="512" spans="2:9" x14ac:dyDescent="0.25">
      <c r="B512">
        <v>509</v>
      </c>
      <c r="C512">
        <v>0.86047591720777306</v>
      </c>
      <c r="D512">
        <v>0.86340441620037311</v>
      </c>
      <c r="G512">
        <v>509</v>
      </c>
      <c r="H512">
        <v>0.8573385406696068</v>
      </c>
      <c r="I512">
        <v>0.8596681376103249</v>
      </c>
    </row>
    <row r="513" spans="2:9" x14ac:dyDescent="0.25">
      <c r="B513">
        <v>510</v>
      </c>
      <c r="C513">
        <v>0.86023506371806013</v>
      </c>
      <c r="D513">
        <v>0.86317280183508438</v>
      </c>
      <c r="G513">
        <v>510</v>
      </c>
      <c r="H513">
        <v>0.85709235517412652</v>
      </c>
      <c r="I513">
        <v>0.85942977753495176</v>
      </c>
    </row>
    <row r="514" spans="2:9" x14ac:dyDescent="0.25">
      <c r="B514">
        <v>511</v>
      </c>
      <c r="C514">
        <v>0.85999432487282856</v>
      </c>
      <c r="D514">
        <v>0.86294117542494608</v>
      </c>
      <c r="G514">
        <v>511</v>
      </c>
      <c r="H514">
        <v>0.85684629827888148</v>
      </c>
      <c r="I514">
        <v>0.85919155229392208</v>
      </c>
    </row>
    <row r="515" spans="2:9" x14ac:dyDescent="0.25">
      <c r="B515">
        <v>512</v>
      </c>
      <c r="C515">
        <v>0.85975370072261059</v>
      </c>
      <c r="D515">
        <v>0.86270953782616588</v>
      </c>
      <c r="G515">
        <v>512</v>
      </c>
      <c r="H515">
        <v>0.85660036992100697</v>
      </c>
      <c r="I515">
        <v>0.85895346168310871</v>
      </c>
    </row>
    <row r="516" spans="2:9" x14ac:dyDescent="0.25">
      <c r="B516">
        <v>513</v>
      </c>
      <c r="C516">
        <v>0.85951319131787529</v>
      </c>
      <c r="D516">
        <v>0.8624778898940697</v>
      </c>
      <c r="G516">
        <v>513</v>
      </c>
      <c r="H516">
        <v>0.85635457003766557</v>
      </c>
      <c r="I516">
        <v>0.85871550549857967</v>
      </c>
    </row>
    <row r="517" spans="2:9" x14ac:dyDescent="0.25">
      <c r="B517">
        <v>514</v>
      </c>
      <c r="C517">
        <v>0.85927279670900547</v>
      </c>
      <c r="D517">
        <v>0.86224623248310128</v>
      </c>
      <c r="G517">
        <v>514</v>
      </c>
      <c r="H517">
        <v>0.85610889856605799</v>
      </c>
      <c r="I517">
        <v>0.85847768353659915</v>
      </c>
    </row>
    <row r="518" spans="2:9" x14ac:dyDescent="0.25">
      <c r="B518">
        <v>515</v>
      </c>
      <c r="C518">
        <v>0.85903251694632077</v>
      </c>
      <c r="D518">
        <v>0.86201456644682239</v>
      </c>
      <c r="G518">
        <v>515</v>
      </c>
      <c r="H518">
        <v>0.85586335544341208</v>
      </c>
      <c r="I518">
        <v>0.85823999559362629</v>
      </c>
    </row>
    <row r="519" spans="2:9" x14ac:dyDescent="0.25">
      <c r="B519">
        <v>516</v>
      </c>
      <c r="C519">
        <v>0.85879235207998361</v>
      </c>
      <c r="D519">
        <v>0.86178289263791263</v>
      </c>
      <c r="G519">
        <v>516</v>
      </c>
      <c r="H519">
        <v>0.85561794060702456</v>
      </c>
      <c r="I519">
        <v>0.85800244146631555</v>
      </c>
    </row>
    <row r="520" spans="2:9" x14ac:dyDescent="0.25">
      <c r="B520">
        <v>517</v>
      </c>
      <c r="C520">
        <v>0.85855230216011746</v>
      </c>
      <c r="D520">
        <v>0.86155121190816952</v>
      </c>
      <c r="G520">
        <v>517</v>
      </c>
      <c r="H520">
        <v>0.85537265399420925</v>
      </c>
      <c r="I520">
        <v>0.85776502095151619</v>
      </c>
    </row>
    <row r="521" spans="2:9" x14ac:dyDescent="0.25">
      <c r="B521">
        <v>518</v>
      </c>
      <c r="C521">
        <v>0.85831236723680615</v>
      </c>
      <c r="D521">
        <v>0.86131952510850796</v>
      </c>
      <c r="G521">
        <v>518</v>
      </c>
      <c r="H521">
        <v>0.85512749554229706</v>
      </c>
      <c r="I521">
        <v>0.8575277338462719</v>
      </c>
    </row>
    <row r="522" spans="2:9" x14ac:dyDescent="0.25">
      <c r="B522">
        <v>519</v>
      </c>
      <c r="C522">
        <v>0.85807254735997751</v>
      </c>
      <c r="D522">
        <v>0.86108783308896086</v>
      </c>
      <c r="G522">
        <v>519</v>
      </c>
      <c r="H522">
        <v>0.85488246518868738</v>
      </c>
      <c r="I522">
        <v>0.85729057994782099</v>
      </c>
    </row>
    <row r="523" spans="2:9" x14ac:dyDescent="0.25">
      <c r="B523">
        <v>520</v>
      </c>
      <c r="C523">
        <v>0.85783284257949655</v>
      </c>
      <c r="D523">
        <v>0.86085613669867822</v>
      </c>
      <c r="G523">
        <v>520</v>
      </c>
      <c r="H523">
        <v>0.85463756287080728</v>
      </c>
      <c r="I523">
        <v>0.8570535590535957</v>
      </c>
    </row>
    <row r="524" spans="2:9" x14ac:dyDescent="0.25">
      <c r="B524">
        <v>521</v>
      </c>
      <c r="C524">
        <v>0.85759325294514255</v>
      </c>
      <c r="D524">
        <v>0.86062443678592793</v>
      </c>
      <c r="G524">
        <v>521</v>
      </c>
      <c r="H524">
        <v>0.85439278852612088</v>
      </c>
      <c r="I524">
        <v>0.85681667096122249</v>
      </c>
    </row>
    <row r="525" spans="2:9" x14ac:dyDescent="0.25">
      <c r="B525">
        <v>522</v>
      </c>
      <c r="C525">
        <v>0.8573537785066323</v>
      </c>
      <c r="D525">
        <v>0.86039273419809503</v>
      </c>
      <c r="G525">
        <v>522</v>
      </c>
      <c r="H525">
        <v>0.85414814209212064</v>
      </c>
      <c r="I525">
        <v>0.85657991546852097</v>
      </c>
    </row>
    <row r="526" spans="2:9" x14ac:dyDescent="0.25">
      <c r="B526">
        <v>523</v>
      </c>
      <c r="C526">
        <v>0.85711441931352761</v>
      </c>
      <c r="D526">
        <v>0.86016102978168218</v>
      </c>
      <c r="G526">
        <v>523</v>
      </c>
      <c r="H526">
        <v>0.85390362350636662</v>
      </c>
      <c r="I526">
        <v>0.85634329237350471</v>
      </c>
    </row>
    <row r="527" spans="2:9" x14ac:dyDescent="0.25">
      <c r="B527">
        <v>524</v>
      </c>
      <c r="C527">
        <v>0.85687517541535063</v>
      </c>
      <c r="D527">
        <v>0.85992932438230929</v>
      </c>
      <c r="G527">
        <v>524</v>
      </c>
      <c r="H527">
        <v>0.85365923270643584</v>
      </c>
      <c r="I527">
        <v>0.85610680147438023</v>
      </c>
    </row>
    <row r="528" spans="2:9" x14ac:dyDescent="0.25">
      <c r="B528">
        <v>525</v>
      </c>
      <c r="C528">
        <v>0.85663604686158534</v>
      </c>
      <c r="D528">
        <v>0.85969761884471374</v>
      </c>
      <c r="G528">
        <v>525</v>
      </c>
      <c r="H528">
        <v>0.85341496962992314</v>
      </c>
      <c r="I528">
        <v>0.85587044256954681</v>
      </c>
    </row>
    <row r="529" spans="2:9" x14ac:dyDescent="0.25">
      <c r="B529">
        <v>526</v>
      </c>
      <c r="C529">
        <v>0.8563970337015604</v>
      </c>
      <c r="D529">
        <v>0.85946591401275008</v>
      </c>
      <c r="G529">
        <v>526</v>
      </c>
      <c r="H529">
        <v>0.85317083421449103</v>
      </c>
      <c r="I529">
        <v>0.85563421545759699</v>
      </c>
    </row>
    <row r="530" spans="2:9" x14ac:dyDescent="0.25">
      <c r="B530">
        <v>527</v>
      </c>
      <c r="C530">
        <v>0.85615813598454282</v>
      </c>
      <c r="D530">
        <v>0.85923421072939044</v>
      </c>
      <c r="G530">
        <v>527</v>
      </c>
      <c r="H530">
        <v>0.8529268263978298</v>
      </c>
      <c r="I530">
        <v>0.85539811993731507</v>
      </c>
    </row>
    <row r="531" spans="2:9" x14ac:dyDescent="0.25">
      <c r="B531">
        <v>528</v>
      </c>
      <c r="C531">
        <v>0.85591935375971451</v>
      </c>
      <c r="D531">
        <v>0.8590025098367241</v>
      </c>
      <c r="G531">
        <v>528</v>
      </c>
      <c r="H531">
        <v>0.8526829461176666</v>
      </c>
      <c r="I531">
        <v>0.85516215580767829</v>
      </c>
    </row>
    <row r="532" spans="2:9" x14ac:dyDescent="0.25">
      <c r="B532">
        <v>529</v>
      </c>
      <c r="C532">
        <v>0.85568068707619582</v>
      </c>
      <c r="D532">
        <v>0.85877081217595763</v>
      </c>
      <c r="G532">
        <v>529</v>
      </c>
      <c r="H532">
        <v>0.85243919331175633</v>
      </c>
      <c r="I532">
        <v>0.85492632286785553</v>
      </c>
    </row>
    <row r="533" spans="2:9" x14ac:dyDescent="0.25">
      <c r="B533">
        <v>530</v>
      </c>
      <c r="C533">
        <v>0.85544213598295271</v>
      </c>
      <c r="D533">
        <v>0.85853911858741538</v>
      </c>
      <c r="G533">
        <v>530</v>
      </c>
      <c r="H533">
        <v>0.85219556791792206</v>
      </c>
      <c r="I533">
        <v>0.8546906209172076</v>
      </c>
    </row>
    <row r="534" spans="2:9" x14ac:dyDescent="0.25">
      <c r="B534">
        <v>531</v>
      </c>
      <c r="C534">
        <v>0.85520370052891326</v>
      </c>
      <c r="D534">
        <v>0.85830742991053854</v>
      </c>
      <c r="G534">
        <v>531</v>
      </c>
      <c r="H534">
        <v>0.8519520698740034</v>
      </c>
      <c r="I534">
        <v>0.85445504975528663</v>
      </c>
    </row>
    <row r="535" spans="2:9" x14ac:dyDescent="0.25">
      <c r="B535">
        <v>532</v>
      </c>
      <c r="C535">
        <v>0.85496538076296702</v>
      </c>
      <c r="D535">
        <v>0.85807574698388633</v>
      </c>
      <c r="G535">
        <v>532</v>
      </c>
      <c r="H535">
        <v>0.85170869911785729</v>
      </c>
      <c r="I535">
        <v>0.85421960918183637</v>
      </c>
    </row>
    <row r="536" spans="2:9" x14ac:dyDescent="0.25">
      <c r="B536">
        <v>533</v>
      </c>
      <c r="C536">
        <v>0.8547271767338499</v>
      </c>
      <c r="D536">
        <v>0.8578440706451349</v>
      </c>
      <c r="G536">
        <v>533</v>
      </c>
      <c r="H536">
        <v>0.85146545558740894</v>
      </c>
      <c r="I536">
        <v>0.85398429899679162</v>
      </c>
    </row>
    <row r="537" spans="2:9" x14ac:dyDescent="0.25">
      <c r="B537">
        <v>534</v>
      </c>
      <c r="C537">
        <v>0.85448908849023653</v>
      </c>
      <c r="D537">
        <v>0.85761240173107833</v>
      </c>
      <c r="G537">
        <v>534</v>
      </c>
      <c r="H537">
        <v>0.85122233922060986</v>
      </c>
      <c r="I537">
        <v>0.85374911900027783</v>
      </c>
    </row>
    <row r="538" spans="2:9" x14ac:dyDescent="0.25">
      <c r="B538">
        <v>535</v>
      </c>
      <c r="C538">
        <v>0.85425111608071769</v>
      </c>
      <c r="D538">
        <v>0.85738074107762818</v>
      </c>
      <c r="G538">
        <v>535</v>
      </c>
      <c r="H538">
        <v>0.85097934995545021</v>
      </c>
      <c r="I538">
        <v>0.85351406899261117</v>
      </c>
    </row>
    <row r="539" spans="2:9" x14ac:dyDescent="0.25">
      <c r="B539">
        <v>536</v>
      </c>
      <c r="C539">
        <v>0.8540132595538229</v>
      </c>
      <c r="D539">
        <v>0.8571490895198135</v>
      </c>
      <c r="G539">
        <v>536</v>
      </c>
      <c r="H539">
        <v>0.85073648772994592</v>
      </c>
      <c r="I539">
        <v>0.85327914877429845</v>
      </c>
    </row>
    <row r="540" spans="2:9" x14ac:dyDescent="0.25">
      <c r="B540">
        <v>537</v>
      </c>
      <c r="C540">
        <v>0.85377551895792958</v>
      </c>
      <c r="D540">
        <v>0.85691744789178148</v>
      </c>
      <c r="G540">
        <v>537</v>
      </c>
      <c r="H540">
        <v>0.85049375248218195</v>
      </c>
      <c r="I540">
        <v>0.85304435814603619</v>
      </c>
    </row>
    <row r="541" spans="2:9" x14ac:dyDescent="0.25">
      <c r="B541">
        <v>538</v>
      </c>
      <c r="C541">
        <v>0.8535378943413765</v>
      </c>
      <c r="D541">
        <v>0.8566858170267968</v>
      </c>
      <c r="G541">
        <v>538</v>
      </c>
      <c r="H541">
        <v>0.85025114415025949</v>
      </c>
      <c r="I541">
        <v>0.85280969690871133</v>
      </c>
    </row>
    <row r="542" spans="2:9" x14ac:dyDescent="0.25">
      <c r="B542">
        <v>539</v>
      </c>
      <c r="C542">
        <v>0.85330038575246481</v>
      </c>
      <c r="D542">
        <v>0.8564541977572423</v>
      </c>
      <c r="G542">
        <v>539</v>
      </c>
      <c r="H542">
        <v>0.8500086626722968</v>
      </c>
      <c r="I542">
        <v>0.85257516486340013</v>
      </c>
    </row>
    <row r="543" spans="2:9" x14ac:dyDescent="0.25">
      <c r="B543">
        <v>540</v>
      </c>
      <c r="C543">
        <v>0.85306299323934398</v>
      </c>
      <c r="D543">
        <v>0.8562225909146185</v>
      </c>
      <c r="G543">
        <v>540</v>
      </c>
      <c r="H543">
        <v>0.84976630798648012</v>
      </c>
      <c r="I543">
        <v>0.85234076181136842</v>
      </c>
    </row>
    <row r="544" spans="2:9" x14ac:dyDescent="0.25">
      <c r="B544">
        <v>541</v>
      </c>
      <c r="C544">
        <v>0.85282571685010256</v>
      </c>
      <c r="D544">
        <v>0.85599099732954442</v>
      </c>
      <c r="G544">
        <v>541</v>
      </c>
      <c r="H544">
        <v>0.84952408003102253</v>
      </c>
      <c r="I544">
        <v>0.85210648755407159</v>
      </c>
    </row>
    <row r="545" spans="2:9" x14ac:dyDescent="0.25">
      <c r="B545">
        <v>542</v>
      </c>
      <c r="C545">
        <v>0.85258855663274591</v>
      </c>
      <c r="D545">
        <v>0.85575941783175735</v>
      </c>
      <c r="G545">
        <v>542</v>
      </c>
      <c r="H545">
        <v>0.84928197874417455</v>
      </c>
      <c r="I545">
        <v>0.85187234189315364</v>
      </c>
    </row>
    <row r="546" spans="2:9" x14ac:dyDescent="0.25">
      <c r="B546">
        <v>543</v>
      </c>
      <c r="C546">
        <v>0.85235151263521902</v>
      </c>
      <c r="D546">
        <v>0.8555278532501126</v>
      </c>
      <c r="G546">
        <v>543</v>
      </c>
      <c r="H546">
        <v>0.84904000406421332</v>
      </c>
      <c r="I546">
        <v>0.85163832463044753</v>
      </c>
    </row>
    <row r="547" spans="2:9" x14ac:dyDescent="0.25">
      <c r="B547">
        <v>544</v>
      </c>
      <c r="C547">
        <v>0.85211458490531578</v>
      </c>
      <c r="D547">
        <v>0.85529630441258431</v>
      </c>
      <c r="G547">
        <v>544</v>
      </c>
      <c r="H547">
        <v>0.84879815592948382</v>
      </c>
      <c r="I547">
        <v>0.85140443556797485</v>
      </c>
    </row>
    <row r="548" spans="2:9" x14ac:dyDescent="0.25">
      <c r="B548">
        <v>545</v>
      </c>
      <c r="C548">
        <v>0.85187777349079297</v>
      </c>
      <c r="D548">
        <v>0.8550647721462652</v>
      </c>
      <c r="G548">
        <v>545</v>
      </c>
      <c r="H548">
        <v>0.84855643427834815</v>
      </c>
      <c r="I548">
        <v>0.85117067450794548</v>
      </c>
    </row>
    <row r="549" spans="2:9" x14ac:dyDescent="0.25">
      <c r="B549">
        <v>546</v>
      </c>
      <c r="C549">
        <v>0.85164107843936909</v>
      </c>
      <c r="D549">
        <v>0.8548332572773667</v>
      </c>
      <c r="G549">
        <v>546</v>
      </c>
      <c r="H549">
        <v>0.84831483904918537</v>
      </c>
      <c r="I549">
        <v>0.85093704125275749</v>
      </c>
    </row>
    <row r="550" spans="2:9" x14ac:dyDescent="0.25">
      <c r="B550">
        <v>547</v>
      </c>
      <c r="C550">
        <v>0.85140449979861277</v>
      </c>
      <c r="D550">
        <v>0.8546017606312194</v>
      </c>
      <c r="G550">
        <v>547</v>
      </c>
      <c r="H550">
        <v>0.84807337018044093</v>
      </c>
      <c r="I550">
        <v>0.85070353560499656</v>
      </c>
    </row>
    <row r="551" spans="2:9" x14ac:dyDescent="0.25">
      <c r="B551">
        <v>548</v>
      </c>
      <c r="C551">
        <v>0.85116803761603255</v>
      </c>
      <c r="D551">
        <v>0.8543702830322728</v>
      </c>
      <c r="G551">
        <v>548</v>
      </c>
      <c r="H551">
        <v>0.8478320276105884</v>
      </c>
      <c r="I551">
        <v>0.85047015736743636</v>
      </c>
    </row>
    <row r="552" spans="2:9" x14ac:dyDescent="0.25">
      <c r="B552">
        <v>549</v>
      </c>
      <c r="C552">
        <v>0.85093169193905438</v>
      </c>
      <c r="D552">
        <v>0.85413882530409591</v>
      </c>
      <c r="G552">
        <v>549</v>
      </c>
      <c r="H552">
        <v>0.84759081127813796</v>
      </c>
      <c r="I552">
        <v>0.85023690634303795</v>
      </c>
    </row>
    <row r="553" spans="2:9" x14ac:dyDescent="0.25">
      <c r="B553">
        <v>550</v>
      </c>
      <c r="C553">
        <v>0.85069546281504482</v>
      </c>
      <c r="D553">
        <v>0.85390738826937707</v>
      </c>
      <c r="G553">
        <v>550</v>
      </c>
      <c r="H553">
        <v>0.84734972112162721</v>
      </c>
      <c r="I553">
        <v>0.85000378233494944</v>
      </c>
    </row>
    <row r="554" spans="2:9" x14ac:dyDescent="0.25">
      <c r="B554">
        <v>551</v>
      </c>
      <c r="C554">
        <v>0.85045935029122099</v>
      </c>
      <c r="D554">
        <v>0.85367597274992446</v>
      </c>
      <c r="G554">
        <v>551</v>
      </c>
      <c r="H554">
        <v>0.84710875707966016</v>
      </c>
      <c r="I554">
        <v>0.84977078514650606</v>
      </c>
    </row>
    <row r="555" spans="2:9" x14ac:dyDescent="0.25">
      <c r="B555">
        <v>552</v>
      </c>
      <c r="C555">
        <v>0.85022335441476216</v>
      </c>
      <c r="D555">
        <v>0.85344457956666586</v>
      </c>
      <c r="G555">
        <v>552</v>
      </c>
      <c r="H555">
        <v>0.84686791909085835</v>
      </c>
      <c r="I555">
        <v>0.84953791458122985</v>
      </c>
    </row>
    <row r="556" spans="2:9" x14ac:dyDescent="0.25">
      <c r="B556">
        <v>553</v>
      </c>
      <c r="C556">
        <v>0.84998747523281115</v>
      </c>
      <c r="D556">
        <v>0.85321320953964941</v>
      </c>
      <c r="G556">
        <v>553</v>
      </c>
      <c r="H556">
        <v>0.84662720709385986</v>
      </c>
      <c r="I556">
        <v>0.84930517044282916</v>
      </c>
    </row>
    <row r="557" spans="2:9" x14ac:dyDescent="0.25">
      <c r="B557">
        <v>554</v>
      </c>
      <c r="C557">
        <v>0.84975171279236195</v>
      </c>
      <c r="D557">
        <v>0.8529818634880435</v>
      </c>
      <c r="G557">
        <v>554</v>
      </c>
      <c r="H557">
        <v>0.84638662102737017</v>
      </c>
      <c r="I557">
        <v>0.84907255253519898</v>
      </c>
    </row>
    <row r="558" spans="2:9" x14ac:dyDescent="0.25">
      <c r="B558">
        <v>555</v>
      </c>
      <c r="C558">
        <v>0.84951606714034866</v>
      </c>
      <c r="D558">
        <v>0.85275054223013691</v>
      </c>
      <c r="G558">
        <v>555</v>
      </c>
      <c r="H558">
        <v>0.8461461608301214</v>
      </c>
      <c r="I558">
        <v>0.84884006066242024</v>
      </c>
    </row>
    <row r="559" spans="2:9" x14ac:dyDescent="0.25">
      <c r="B559">
        <v>556</v>
      </c>
      <c r="C559">
        <v>0.84928053832362438</v>
      </c>
      <c r="D559">
        <v>0.85251924658333911</v>
      </c>
      <c r="G559">
        <v>556</v>
      </c>
      <c r="H559">
        <v>0.84590582644088264</v>
      </c>
      <c r="I559">
        <v>0.84860769462875962</v>
      </c>
    </row>
    <row r="560" spans="2:9" x14ac:dyDescent="0.25">
      <c r="B560">
        <v>557</v>
      </c>
      <c r="C560">
        <v>0.84904512638898277</v>
      </c>
      <c r="D560">
        <v>0.85228797736418094</v>
      </c>
      <c r="G560">
        <v>557</v>
      </c>
      <c r="H560">
        <v>0.84566561779845006</v>
      </c>
      <c r="I560">
        <v>0.84837545423866967</v>
      </c>
    </row>
    <row r="561" spans="2:9" x14ac:dyDescent="0.25">
      <c r="B561">
        <v>558</v>
      </c>
      <c r="C561">
        <v>0.84880983138306954</v>
      </c>
      <c r="D561">
        <v>0.85205673538831406</v>
      </c>
      <c r="G561">
        <v>558</v>
      </c>
      <c r="H561">
        <v>0.84542553484168614</v>
      </c>
      <c r="I561">
        <v>0.84814333929678842</v>
      </c>
    </row>
    <row r="562" spans="2:9" x14ac:dyDescent="0.25">
      <c r="B562">
        <v>559</v>
      </c>
      <c r="C562">
        <v>0.84857465335249405</v>
      </c>
      <c r="D562">
        <v>0.85182552147051172</v>
      </c>
      <c r="G562">
        <v>559</v>
      </c>
      <c r="H562">
        <v>0.84518557750947143</v>
      </c>
      <c r="I562">
        <v>0.84791134960793879</v>
      </c>
    </row>
    <row r="563" spans="2:9" x14ac:dyDescent="0.25">
      <c r="B563">
        <v>560</v>
      </c>
      <c r="C563">
        <v>0.84833959234382861</v>
      </c>
      <c r="D563">
        <v>0.85159433642466897</v>
      </c>
      <c r="G563">
        <v>560</v>
      </c>
      <c r="H563">
        <v>0.84494574574070191</v>
      </c>
      <c r="I563">
        <v>0.84767948497712908</v>
      </c>
    </row>
    <row r="564" spans="2:9" x14ac:dyDescent="0.25">
      <c r="B564">
        <v>561</v>
      </c>
      <c r="C564">
        <v>0.84810464840349808</v>
      </c>
      <c r="D564">
        <v>0.85136318106380282</v>
      </c>
      <c r="G564">
        <v>561</v>
      </c>
      <c r="H564">
        <v>0.8447060394743412</v>
      </c>
      <c r="I564">
        <v>0.84744774520955213</v>
      </c>
    </row>
    <row r="565" spans="2:9" x14ac:dyDescent="0.25">
      <c r="B565">
        <v>562</v>
      </c>
      <c r="C565">
        <v>0.84786982157786928</v>
      </c>
      <c r="D565">
        <v>0.85113205620005261</v>
      </c>
      <c r="G565">
        <v>562</v>
      </c>
      <c r="H565">
        <v>0.8444664586493793</v>
      </c>
      <c r="I565">
        <v>0.84721613011058527</v>
      </c>
    </row>
    <row r="566" spans="2:9" x14ac:dyDescent="0.25">
      <c r="B566">
        <v>563</v>
      </c>
      <c r="C566">
        <v>0.84763511191322738</v>
      </c>
      <c r="D566">
        <v>0.85090096264468029</v>
      </c>
      <c r="G566">
        <v>563</v>
      </c>
      <c r="H566">
        <v>0.84422700320484367</v>
      </c>
      <c r="I566">
        <v>0.84698463948579039</v>
      </c>
    </row>
    <row r="567" spans="2:9" x14ac:dyDescent="0.25">
      <c r="B567">
        <v>564</v>
      </c>
      <c r="C567">
        <v>0.84740051945579975</v>
      </c>
      <c r="D567">
        <v>0.85066990120807051</v>
      </c>
      <c r="G567">
        <v>564</v>
      </c>
      <c r="H567">
        <v>0.8439876730797875</v>
      </c>
      <c r="I567">
        <v>0.84675327314091342</v>
      </c>
    </row>
    <row r="568" spans="2:9" x14ac:dyDescent="0.25">
      <c r="B568">
        <v>565</v>
      </c>
      <c r="C568">
        <v>0.84716604425166731</v>
      </c>
      <c r="D568">
        <v>0.85043887269973117</v>
      </c>
      <c r="G568">
        <v>565</v>
      </c>
      <c r="H568">
        <v>0.8437484682133316</v>
      </c>
      <c r="I568">
        <v>0.84652203088188427</v>
      </c>
    </row>
    <row r="569" spans="2:9" x14ac:dyDescent="0.25">
      <c r="B569">
        <v>566</v>
      </c>
      <c r="C569">
        <v>0.84693168634687443</v>
      </c>
      <c r="D569">
        <v>0.85020787792829355</v>
      </c>
      <c r="G569">
        <v>566</v>
      </c>
      <c r="H569">
        <v>0.84350938854461344</v>
      </c>
      <c r="I569">
        <v>0.84629091251481614</v>
      </c>
    </row>
    <row r="570" spans="2:9" x14ac:dyDescent="0.25">
      <c r="B570">
        <v>567</v>
      </c>
      <c r="C570">
        <v>0.84669744578742911</v>
      </c>
      <c r="D570">
        <v>0.84997691770151307</v>
      </c>
      <c r="G570">
        <v>567</v>
      </c>
      <c r="H570">
        <v>0.84327043401278656</v>
      </c>
      <c r="I570">
        <v>0.84605991784600632</v>
      </c>
    </row>
    <row r="571" spans="2:9" x14ac:dyDescent="0.25">
      <c r="B571">
        <v>568</v>
      </c>
      <c r="C571">
        <v>0.84646332261919388</v>
      </c>
      <c r="D571">
        <v>0.84974599282626873</v>
      </c>
      <c r="G571">
        <v>568</v>
      </c>
      <c r="H571">
        <v>0.84303160455707116</v>
      </c>
      <c r="I571">
        <v>0.8458290466819347</v>
      </c>
    </row>
    <row r="572" spans="2:9" x14ac:dyDescent="0.25">
      <c r="B572">
        <v>569</v>
      </c>
      <c r="C572">
        <v>0.84622931688797309</v>
      </c>
      <c r="D572">
        <v>0.84951510410856435</v>
      </c>
      <c r="G572">
        <v>569</v>
      </c>
      <c r="H572">
        <v>0.84279290011671493</v>
      </c>
      <c r="I572">
        <v>0.84559829882926474</v>
      </c>
    </row>
    <row r="573" spans="2:9" x14ac:dyDescent="0.25">
      <c r="B573">
        <v>570</v>
      </c>
      <c r="C573">
        <v>0.84599542863949118</v>
      </c>
      <c r="D573">
        <v>0.84928425235352834</v>
      </c>
      <c r="G573">
        <v>570</v>
      </c>
      <c r="H573">
        <v>0.84255432063100177</v>
      </c>
      <c r="I573">
        <v>0.84536767409484237</v>
      </c>
    </row>
    <row r="574" spans="2:9" x14ac:dyDescent="0.25">
      <c r="B574">
        <v>571</v>
      </c>
      <c r="C574">
        <v>0.84576165791941438</v>
      </c>
      <c r="D574">
        <v>0.84905343836541425</v>
      </c>
      <c r="G574">
        <v>571</v>
      </c>
      <c r="H574">
        <v>0.84231586603924202</v>
      </c>
      <c r="I574">
        <v>0.84513717228569629</v>
      </c>
    </row>
    <row r="575" spans="2:9" x14ac:dyDescent="0.25">
      <c r="B575">
        <v>572</v>
      </c>
      <c r="C575">
        <v>0.84552800477326528</v>
      </c>
      <c r="D575">
        <v>0.84882266294760111</v>
      </c>
      <c r="G575">
        <v>572</v>
      </c>
      <c r="H575">
        <v>0.84207753628081228</v>
      </c>
      <c r="I575">
        <v>0.84490679320903761</v>
      </c>
    </row>
    <row r="576" spans="2:9" x14ac:dyDescent="0.25">
      <c r="B576">
        <v>573</v>
      </c>
      <c r="C576">
        <v>0.84529446924652918</v>
      </c>
      <c r="D576">
        <v>0.84859192690259377</v>
      </c>
      <c r="G576">
        <v>573</v>
      </c>
      <c r="H576">
        <v>0.84183933129510691</v>
      </c>
      <c r="I576">
        <v>0.8446765366722595</v>
      </c>
    </row>
    <row r="577" spans="2:9" x14ac:dyDescent="0.25">
      <c r="B577">
        <v>574</v>
      </c>
      <c r="C577">
        <v>0.84506105138465615</v>
      </c>
      <c r="D577">
        <v>0.84836123103202343</v>
      </c>
      <c r="G577">
        <v>574</v>
      </c>
      <c r="H577">
        <v>0.84160125102153571</v>
      </c>
      <c r="I577">
        <v>0.84444640248293701</v>
      </c>
    </row>
    <row r="578" spans="2:9" x14ac:dyDescent="0.25">
      <c r="B578">
        <v>575</v>
      </c>
      <c r="C578">
        <v>0.84482775123295184</v>
      </c>
      <c r="D578">
        <v>0.84813057613664766</v>
      </c>
      <c r="G578">
        <v>575</v>
      </c>
      <c r="H578">
        <v>0.84136329539957522</v>
      </c>
      <c r="I578">
        <v>0.84421639044882724</v>
      </c>
    </row>
    <row r="579" spans="2:9" x14ac:dyDescent="0.25">
      <c r="B579">
        <v>576</v>
      </c>
      <c r="C579">
        <v>0.84459456883666439</v>
      </c>
      <c r="D579">
        <v>0.84789996301635107</v>
      </c>
      <c r="G579">
        <v>576</v>
      </c>
      <c r="H579">
        <v>0.84112546436872904</v>
      </c>
      <c r="I579">
        <v>0.84398650037786849</v>
      </c>
    </row>
    <row r="580" spans="2:9" x14ac:dyDescent="0.25">
      <c r="B580">
        <v>577</v>
      </c>
      <c r="C580">
        <v>0.84436150424096335</v>
      </c>
      <c r="D580">
        <v>0.8476693924701455</v>
      </c>
      <c r="G580">
        <v>577</v>
      </c>
      <c r="H580">
        <v>0.8408877578685362</v>
      </c>
      <c r="I580">
        <v>0.84375673207818058</v>
      </c>
    </row>
    <row r="581" spans="2:9" x14ac:dyDescent="0.25">
      <c r="B581">
        <v>578</v>
      </c>
      <c r="C581">
        <v>0.84412855749096094</v>
      </c>
      <c r="D581">
        <v>0.84743886529617074</v>
      </c>
      <c r="G581">
        <v>578</v>
      </c>
      <c r="H581">
        <v>0.8406501758385635</v>
      </c>
      <c r="I581">
        <v>0.84352708535806431</v>
      </c>
    </row>
    <row r="582" spans="2:9" x14ac:dyDescent="0.25">
      <c r="B582">
        <v>579</v>
      </c>
      <c r="C582">
        <v>0.84389572863162543</v>
      </c>
      <c r="D582">
        <v>0.84720838229169459</v>
      </c>
      <c r="G582">
        <v>579</v>
      </c>
      <c r="H582">
        <v>0.84041271821844321</v>
      </c>
      <c r="I582">
        <v>0.84329756002600142</v>
      </c>
    </row>
    <row r="583" spans="2:9" x14ac:dyDescent="0.25">
      <c r="B583">
        <v>580</v>
      </c>
      <c r="C583">
        <v>0.84366301770789054</v>
      </c>
      <c r="D583">
        <v>0.84697794425311346</v>
      </c>
      <c r="G583">
        <v>580</v>
      </c>
      <c r="H583">
        <v>0.84017538494782462</v>
      </c>
      <c r="I583">
        <v>0.84306815589065454</v>
      </c>
    </row>
    <row r="584" spans="2:9" x14ac:dyDescent="0.25">
      <c r="B584">
        <v>581</v>
      </c>
      <c r="C584">
        <v>0.84343042476465369</v>
      </c>
      <c r="D584">
        <v>0.84674755197595286</v>
      </c>
      <c r="G584">
        <v>581</v>
      </c>
      <c r="H584">
        <v>0.83993817596637277</v>
      </c>
      <c r="I584">
        <v>0.84283887276086622</v>
      </c>
    </row>
    <row r="585" spans="2:9" x14ac:dyDescent="0.25">
      <c r="B585">
        <v>582</v>
      </c>
      <c r="C585">
        <v>0.84319794984667029</v>
      </c>
      <c r="D585">
        <v>0.84651720625486748</v>
      </c>
      <c r="G585">
        <v>582</v>
      </c>
      <c r="H585">
        <v>0.83970109121381986</v>
      </c>
      <c r="I585">
        <v>0.84260971044565991</v>
      </c>
    </row>
    <row r="586" spans="2:9" x14ac:dyDescent="0.25">
      <c r="B586">
        <v>583</v>
      </c>
      <c r="C586">
        <v>0.84296559299863827</v>
      </c>
      <c r="D586">
        <v>0.84628690788364191</v>
      </c>
      <c r="G586">
        <v>583</v>
      </c>
      <c r="H586">
        <v>0.83946413062992375</v>
      </c>
      <c r="I586">
        <v>0.84238066875423867</v>
      </c>
    </row>
    <row r="587" spans="2:9" x14ac:dyDescent="0.25">
      <c r="B587">
        <v>584</v>
      </c>
      <c r="C587">
        <v>0.84273335426517804</v>
      </c>
      <c r="D587">
        <v>0.84605665765519122</v>
      </c>
      <c r="G587">
        <v>584</v>
      </c>
      <c r="H587">
        <v>0.83922729415447928</v>
      </c>
      <c r="I587">
        <v>0.84215174749598554</v>
      </c>
    </row>
    <row r="588" spans="2:9" x14ac:dyDescent="0.25">
      <c r="B588">
        <v>585</v>
      </c>
      <c r="C588">
        <v>0.84250123369085272</v>
      </c>
      <c r="D588">
        <v>0.84582645636156106</v>
      </c>
      <c r="G588">
        <v>585</v>
      </c>
      <c r="H588">
        <v>0.83899058172730723</v>
      </c>
      <c r="I588">
        <v>0.84192294648046306</v>
      </c>
    </row>
    <row r="589" spans="2:9" x14ac:dyDescent="0.25">
      <c r="B589">
        <v>586</v>
      </c>
      <c r="C589">
        <v>0.8422692313200848</v>
      </c>
      <c r="D589">
        <v>0.84559630479392844</v>
      </c>
      <c r="G589">
        <v>586</v>
      </c>
      <c r="H589">
        <v>0.83875399328829436</v>
      </c>
      <c r="I589">
        <v>0.84169426551741355</v>
      </c>
    </row>
    <row r="590" spans="2:9" x14ac:dyDescent="0.25">
      <c r="B590">
        <v>587</v>
      </c>
      <c r="C590">
        <v>0.84203734719726042</v>
      </c>
      <c r="D590">
        <v>0.84536620374260174</v>
      </c>
      <c r="G590">
        <v>587</v>
      </c>
      <c r="H590">
        <v>0.83851752877734465</v>
      </c>
      <c r="I590">
        <v>0.84146570441675816</v>
      </c>
    </row>
    <row r="591" spans="2:9" x14ac:dyDescent="0.25">
      <c r="B591">
        <v>588</v>
      </c>
      <c r="C591">
        <v>0.84180558136673156</v>
      </c>
      <c r="D591">
        <v>0.8451361539970218</v>
      </c>
      <c r="G591">
        <v>588</v>
      </c>
      <c r="H591">
        <v>0.83828118813437758</v>
      </c>
      <c r="I591">
        <v>0.84123726298859713</v>
      </c>
    </row>
    <row r="592" spans="2:9" x14ac:dyDescent="0.25">
      <c r="B592">
        <v>589</v>
      </c>
      <c r="C592">
        <v>0.84157393387270829</v>
      </c>
      <c r="D592">
        <v>0.84490615634576194</v>
      </c>
      <c r="G592">
        <v>589</v>
      </c>
      <c r="H592">
        <v>0.83804497129937905</v>
      </c>
      <c r="I592">
        <v>0.84100894104320956</v>
      </c>
    </row>
    <row r="593" spans="2:9" x14ac:dyDescent="0.25">
      <c r="B593">
        <v>590</v>
      </c>
      <c r="C593">
        <v>0.84134240475934496</v>
      </c>
      <c r="D593">
        <v>0.8446762115765285</v>
      </c>
      <c r="G593">
        <v>590</v>
      </c>
      <c r="H593">
        <v>0.83780887821236139</v>
      </c>
      <c r="I593">
        <v>0.84078073839105305</v>
      </c>
    </row>
    <row r="594" spans="2:9" x14ac:dyDescent="0.25">
      <c r="B594">
        <v>591</v>
      </c>
      <c r="C594">
        <v>0.84111099407071865</v>
      </c>
      <c r="D594">
        <v>0.84444632047616164</v>
      </c>
      <c r="G594">
        <v>591</v>
      </c>
      <c r="H594">
        <v>0.83757290881337276</v>
      </c>
      <c r="I594">
        <v>0.84055265484276365</v>
      </c>
    </row>
    <row r="595" spans="2:9" x14ac:dyDescent="0.25">
      <c r="B595">
        <v>592</v>
      </c>
      <c r="C595">
        <v>0.84087970185085026</v>
      </c>
      <c r="D595">
        <v>0.84421648383063541</v>
      </c>
      <c r="G595">
        <v>592</v>
      </c>
      <c r="H595">
        <v>0.83733706304248812</v>
      </c>
      <c r="I595">
        <v>0.84032469020915557</v>
      </c>
    </row>
    <row r="596" spans="2:9" x14ac:dyDescent="0.25">
      <c r="B596">
        <v>593</v>
      </c>
      <c r="C596">
        <v>0.8406485281436209</v>
      </c>
      <c r="D596">
        <v>0.84398670242505858</v>
      </c>
      <c r="G596">
        <v>593</v>
      </c>
      <c r="H596">
        <v>0.83710134083984755</v>
      </c>
      <c r="I596">
        <v>0.840096844301221</v>
      </c>
    </row>
    <row r="597" spans="2:9" x14ac:dyDescent="0.25">
      <c r="B597">
        <v>594</v>
      </c>
      <c r="C597">
        <v>0.84041747299287672</v>
      </c>
      <c r="D597">
        <v>0.84375697704367514</v>
      </c>
      <c r="G597">
        <v>594</v>
      </c>
      <c r="H597">
        <v>0.83686574214560816</v>
      </c>
      <c r="I597">
        <v>0.83986911693012967</v>
      </c>
    </row>
    <row r="598" spans="2:9" x14ac:dyDescent="0.25">
      <c r="B598">
        <v>595</v>
      </c>
      <c r="C598">
        <v>0.84018653644242902</v>
      </c>
      <c r="D598">
        <v>0.84352730846986457</v>
      </c>
      <c r="G598">
        <v>595</v>
      </c>
      <c r="H598">
        <v>0.83663026689994346</v>
      </c>
      <c r="I598">
        <v>0.83964150790722925</v>
      </c>
    </row>
    <row r="599" spans="2:9" x14ac:dyDescent="0.25">
      <c r="B599">
        <v>596</v>
      </c>
      <c r="C599">
        <v>0.83995571853594941</v>
      </c>
      <c r="D599">
        <v>0.84329769748614258</v>
      </c>
      <c r="G599">
        <v>596</v>
      </c>
      <c r="H599">
        <v>0.83639491504309194</v>
      </c>
      <c r="I599">
        <v>0.83941401704404439</v>
      </c>
    </row>
    <row r="600" spans="2:9" x14ac:dyDescent="0.25">
      <c r="B600">
        <v>597</v>
      </c>
      <c r="C600">
        <v>0.83972501931705446</v>
      </c>
      <c r="D600">
        <v>0.84306814487416171</v>
      </c>
      <c r="G600">
        <v>597</v>
      </c>
      <c r="H600">
        <v>0.83615968651531891</v>
      </c>
      <c r="I600">
        <v>0.83918664415227695</v>
      </c>
    </row>
    <row r="601" spans="2:9" x14ac:dyDescent="0.25">
      <c r="B601">
        <v>598</v>
      </c>
      <c r="C601">
        <v>0.83949443882928398</v>
      </c>
      <c r="D601">
        <v>0.8428386514147117</v>
      </c>
      <c r="G601">
        <v>598</v>
      </c>
      <c r="H601">
        <v>0.83592458125692592</v>
      </c>
      <c r="I601">
        <v>0.83895938904380607</v>
      </c>
    </row>
    <row r="602" spans="2:9" x14ac:dyDescent="0.25">
      <c r="B602">
        <v>599</v>
      </c>
      <c r="C602">
        <v>0.83926397711612266</v>
      </c>
      <c r="D602">
        <v>0.84260921788772003</v>
      </c>
      <c r="G602">
        <v>599</v>
      </c>
      <c r="H602">
        <v>0.83568959920823982</v>
      </c>
      <c r="I602">
        <v>0.83873225153068709</v>
      </c>
    </row>
    <row r="603" spans="2:9" x14ac:dyDescent="0.25">
      <c r="B603">
        <v>600</v>
      </c>
      <c r="C603">
        <v>0.83903363422091626</v>
      </c>
      <c r="D603">
        <v>0.84237984507225272</v>
      </c>
      <c r="G603">
        <v>600</v>
      </c>
      <c r="H603">
        <v>0.83545474030965394</v>
      </c>
      <c r="I603">
        <v>0.83850523142515221</v>
      </c>
    </row>
    <row r="604" spans="2:9" x14ac:dyDescent="0.25">
      <c r="B604">
        <v>601</v>
      </c>
      <c r="C604">
        <v>0.83880341018697635</v>
      </c>
      <c r="D604">
        <v>0.84215053374651472</v>
      </c>
      <c r="G604">
        <v>601</v>
      </c>
      <c r="H604">
        <v>0.83522000450157752</v>
      </c>
      <c r="I604">
        <v>0.83827832853960993</v>
      </c>
    </row>
    <row r="605" spans="2:9" x14ac:dyDescent="0.25">
      <c r="B605">
        <v>602</v>
      </c>
      <c r="C605">
        <v>0.83857330505758032</v>
      </c>
      <c r="D605">
        <v>0.84192128468785044</v>
      </c>
      <c r="G605">
        <v>602</v>
      </c>
      <c r="H605">
        <v>0.83498539172443631</v>
      </c>
      <c r="I605">
        <v>0.83805154268664472</v>
      </c>
    </row>
    <row r="606" spans="2:9" x14ac:dyDescent="0.25">
      <c r="B606">
        <v>603</v>
      </c>
      <c r="C606">
        <v>0.83834331887586744</v>
      </c>
      <c r="D606">
        <v>0.84169209867274442</v>
      </c>
      <c r="G606">
        <v>603</v>
      </c>
      <c r="H606">
        <v>0.83475090191872114</v>
      </c>
      <c r="I606">
        <v>0.83782487367901703</v>
      </c>
    </row>
    <row r="607" spans="2:9" x14ac:dyDescent="0.25">
      <c r="B607">
        <v>604</v>
      </c>
      <c r="C607">
        <v>0.83811345168492191</v>
      </c>
      <c r="D607">
        <v>0.84146297647682189</v>
      </c>
      <c r="G607">
        <v>604</v>
      </c>
      <c r="H607">
        <v>0.83451653502494938</v>
      </c>
      <c r="I607">
        <v>0.83759832132966316</v>
      </c>
    </row>
    <row r="608" spans="2:9" x14ac:dyDescent="0.25">
      <c r="B608">
        <v>605</v>
      </c>
      <c r="C608">
        <v>0.83788370352775277</v>
      </c>
      <c r="D608">
        <v>0.84123391887484933</v>
      </c>
      <c r="G608">
        <v>605</v>
      </c>
      <c r="H608">
        <v>0.83428229098367401</v>
      </c>
      <c r="I608">
        <v>0.83737188545169472</v>
      </c>
    </row>
    <row r="609" spans="2:9" x14ac:dyDescent="0.25">
      <c r="B609">
        <v>606</v>
      </c>
      <c r="C609">
        <v>0.83765407444731343</v>
      </c>
      <c r="D609">
        <v>0.84100492664073545</v>
      </c>
      <c r="G609">
        <v>606</v>
      </c>
      <c r="H609">
        <v>0.83404816973547424</v>
      </c>
      <c r="I609">
        <v>0.83714556585839872</v>
      </c>
    </row>
    <row r="610" spans="2:9" x14ac:dyDescent="0.25">
      <c r="B610">
        <v>607</v>
      </c>
      <c r="C610">
        <v>0.83742456448642189</v>
      </c>
      <c r="D610">
        <v>0.84077600054753099</v>
      </c>
      <c r="G610">
        <v>607</v>
      </c>
      <c r="H610">
        <v>0.83381417122099466</v>
      </c>
      <c r="I610">
        <v>0.83691936236323727</v>
      </c>
    </row>
    <row r="611" spans="2:9" x14ac:dyDescent="0.25">
      <c r="B611">
        <v>608</v>
      </c>
      <c r="C611">
        <v>0.83719517368786045</v>
      </c>
      <c r="D611">
        <v>0.84054714136743003</v>
      </c>
      <c r="G611">
        <v>608</v>
      </c>
      <c r="H611">
        <v>0.83358029538089573</v>
      </c>
      <c r="I611">
        <v>0.83669327477984756</v>
      </c>
    </row>
    <row r="612" spans="2:9" x14ac:dyDescent="0.25">
      <c r="B612">
        <v>609</v>
      </c>
      <c r="C612">
        <v>0.83696590209437882</v>
      </c>
      <c r="D612">
        <v>0.84031834987177056</v>
      </c>
      <c r="G612">
        <v>609</v>
      </c>
      <c r="H612">
        <v>0.83334654215585469</v>
      </c>
      <c r="I612">
        <v>0.83646730292204108</v>
      </c>
    </row>
    <row r="613" spans="2:9" x14ac:dyDescent="0.25">
      <c r="B613">
        <v>610</v>
      </c>
      <c r="C613">
        <v>0.83673674974858925</v>
      </c>
      <c r="D613">
        <v>0.84008962683103483</v>
      </c>
      <c r="G613">
        <v>610</v>
      </c>
      <c r="H613">
        <v>0.83311291148661371</v>
      </c>
      <c r="I613">
        <v>0.83624144660380417</v>
      </c>
    </row>
    <row r="614" spans="2:9" x14ac:dyDescent="0.25">
      <c r="B614">
        <v>611</v>
      </c>
      <c r="C614">
        <v>0.83650771669305046</v>
      </c>
      <c r="D614">
        <v>0.83986097301484997</v>
      </c>
      <c r="G614">
        <v>611</v>
      </c>
      <c r="H614">
        <v>0.83287940331394106</v>
      </c>
      <c r="I614">
        <v>0.83601570563929739</v>
      </c>
    </row>
    <row r="615" spans="2:9" x14ac:dyDescent="0.25">
      <c r="B615">
        <v>612</v>
      </c>
      <c r="C615">
        <v>0.83627880297024582</v>
      </c>
      <c r="D615">
        <v>0.8396323891919889</v>
      </c>
      <c r="G615">
        <v>612</v>
      </c>
      <c r="H615">
        <v>0.83264601757864043</v>
      </c>
      <c r="I615">
        <v>0.83579007984285536</v>
      </c>
    </row>
    <row r="616" spans="2:9" x14ac:dyDescent="0.25">
      <c r="B616">
        <v>613</v>
      </c>
      <c r="C616">
        <v>0.83605000862260492</v>
      </c>
      <c r="D616">
        <v>0.83940387613037104</v>
      </c>
      <c r="G616">
        <v>613</v>
      </c>
      <c r="H616">
        <v>0.83241275422154237</v>
      </c>
      <c r="I616">
        <v>0.83556456902898668</v>
      </c>
    </row>
    <row r="617" spans="2:9" x14ac:dyDescent="0.25">
      <c r="B617">
        <v>614</v>
      </c>
      <c r="C617">
        <v>0.83582133369242217</v>
      </c>
      <c r="D617">
        <v>0.83917543459706245</v>
      </c>
      <c r="G617">
        <v>614</v>
      </c>
      <c r="H617">
        <v>0.83217961318354117</v>
      </c>
      <c r="I617">
        <v>0.8353391730123737</v>
      </c>
    </row>
    <row r="618" spans="2:9" x14ac:dyDescent="0.25">
      <c r="B618">
        <v>615</v>
      </c>
      <c r="C618">
        <v>0.83559277822195832</v>
      </c>
      <c r="D618">
        <v>0.83894706535827712</v>
      </c>
      <c r="G618">
        <v>615</v>
      </c>
      <c r="H618">
        <v>0.83194659440554852</v>
      </c>
      <c r="I618">
        <v>0.83511389160787208</v>
      </c>
    </row>
    <row r="619" spans="2:9" x14ac:dyDescent="0.25">
      <c r="B619">
        <v>616</v>
      </c>
      <c r="C619">
        <v>0.83536434225344003</v>
      </c>
      <c r="D619">
        <v>0.83871876917937738</v>
      </c>
      <c r="G619">
        <v>616</v>
      </c>
      <c r="H619">
        <v>0.83171369782849158</v>
      </c>
      <c r="I619">
        <v>0.83488872463051089</v>
      </c>
    </row>
    <row r="620" spans="2:9" x14ac:dyDescent="0.25">
      <c r="B620">
        <v>617</v>
      </c>
      <c r="C620">
        <v>0.83513602582895941</v>
      </c>
      <c r="D620">
        <v>0.83849054682487423</v>
      </c>
      <c r="G620">
        <v>617</v>
      </c>
      <c r="H620">
        <v>0.83148092339336288</v>
      </c>
      <c r="I620">
        <v>0.83466367189549262</v>
      </c>
    </row>
    <row r="621" spans="2:9" x14ac:dyDescent="0.25">
      <c r="B621">
        <v>618</v>
      </c>
      <c r="C621">
        <v>0.83490782899055505</v>
      </c>
      <c r="D621">
        <v>0.8382623990584287</v>
      </c>
      <c r="G621">
        <v>618</v>
      </c>
      <c r="H621">
        <v>0.8312482710411806</v>
      </c>
      <c r="I621">
        <v>0.83443873321819217</v>
      </c>
    </row>
    <row r="622" spans="2:9" x14ac:dyDescent="0.25">
      <c r="B622">
        <v>619</v>
      </c>
      <c r="C622">
        <v>0.8346797517801916</v>
      </c>
      <c r="D622">
        <v>0.83803432664285205</v>
      </c>
      <c r="G622">
        <v>619</v>
      </c>
      <c r="H622">
        <v>0.83101574071299855</v>
      </c>
      <c r="I622">
        <v>0.83421390841415743</v>
      </c>
    </row>
    <row r="623" spans="2:9" x14ac:dyDescent="0.25">
      <c r="B623">
        <v>620</v>
      </c>
      <c r="C623">
        <v>0.83445179423978011</v>
      </c>
      <c r="D623">
        <v>0.83780633034010676</v>
      </c>
      <c r="G623">
        <v>620</v>
      </c>
      <c r="H623">
        <v>0.83078333234989654</v>
      </c>
      <c r="I623">
        <v>0.83398919729910892</v>
      </c>
    </row>
    <row r="624" spans="2:9" x14ac:dyDescent="0.25">
      <c r="B624">
        <v>621</v>
      </c>
      <c r="C624">
        <v>0.83422395641109803</v>
      </c>
      <c r="D624">
        <v>0.83757841091130714</v>
      </c>
      <c r="G624">
        <v>621</v>
      </c>
      <c r="H624">
        <v>0.83055104589301931</v>
      </c>
      <c r="I624">
        <v>0.83376459968893935</v>
      </c>
    </row>
    <row r="625" spans="2:9" x14ac:dyDescent="0.25">
      <c r="B625">
        <v>622</v>
      </c>
      <c r="C625">
        <v>0.83399623833588943</v>
      </c>
      <c r="D625">
        <v>0.83735056911671968</v>
      </c>
      <c r="G625">
        <v>622</v>
      </c>
      <c r="H625">
        <v>0.83031888128352738</v>
      </c>
      <c r="I625">
        <v>0.83354011539971362</v>
      </c>
    </row>
    <row r="626" spans="2:9" x14ac:dyDescent="0.25">
      <c r="B626">
        <v>623</v>
      </c>
      <c r="C626">
        <v>0.83376864005586504</v>
      </c>
      <c r="D626">
        <v>0.83712280571576447</v>
      </c>
      <c r="G626">
        <v>623</v>
      </c>
      <c r="H626">
        <v>0.83008683846259756</v>
      </c>
      <c r="I626">
        <v>0.83331574424766841</v>
      </c>
    </row>
    <row r="627" spans="2:9" x14ac:dyDescent="0.25">
      <c r="B627">
        <v>624</v>
      </c>
      <c r="C627">
        <v>0.83354116161260272</v>
      </c>
      <c r="D627">
        <v>0.83689512146701539</v>
      </c>
      <c r="G627">
        <v>624</v>
      </c>
      <c r="H627">
        <v>0.82985491737147143</v>
      </c>
      <c r="I627">
        <v>0.83309148604921246</v>
      </c>
    </row>
    <row r="628" spans="2:9" x14ac:dyDescent="0.25">
      <c r="B628">
        <v>625</v>
      </c>
      <c r="C628">
        <v>0.83331380304762681</v>
      </c>
      <c r="D628">
        <v>0.83666751712820109</v>
      </c>
      <c r="G628">
        <v>625</v>
      </c>
      <c r="H628">
        <v>0.8296231179514163</v>
      </c>
      <c r="I628">
        <v>0.83286734062092571</v>
      </c>
    </row>
    <row r="629" spans="2:9" x14ac:dyDescent="0.25">
      <c r="B629">
        <v>626</v>
      </c>
      <c r="C629">
        <v>0.8330865644023886</v>
      </c>
      <c r="D629">
        <v>0.83643999345620579</v>
      </c>
      <c r="G629">
        <v>626</v>
      </c>
      <c r="H629">
        <v>0.82939144014373478</v>
      </c>
      <c r="I629">
        <v>0.83264330777955986</v>
      </c>
    </row>
    <row r="630" spans="2:9" x14ac:dyDescent="0.25">
      <c r="B630">
        <v>627</v>
      </c>
      <c r="C630">
        <v>0.83285944571828741</v>
      </c>
      <c r="D630">
        <v>0.83621255120706961</v>
      </c>
      <c r="G630">
        <v>627</v>
      </c>
      <c r="H630">
        <v>0.82915988388975581</v>
      </c>
      <c r="I630">
        <v>0.83241938734203746</v>
      </c>
    </row>
    <row r="631" spans="2:9" x14ac:dyDescent="0.25">
      <c r="B631">
        <v>628</v>
      </c>
      <c r="C631">
        <v>0.83263244703658934</v>
      </c>
      <c r="D631">
        <v>0.83598519113598979</v>
      </c>
      <c r="G631">
        <v>628</v>
      </c>
      <c r="H631">
        <v>0.82892844913087249</v>
      </c>
      <c r="I631">
        <v>0.83219557912545206</v>
      </c>
    </row>
    <row r="632" spans="2:9" x14ac:dyDescent="0.25">
      <c r="B632">
        <v>629</v>
      </c>
      <c r="C632">
        <v>0.83240556839852797</v>
      </c>
      <c r="D632">
        <v>0.83575791399732136</v>
      </c>
      <c r="G632">
        <v>629</v>
      </c>
      <c r="H632">
        <v>0.82869713580849391</v>
      </c>
      <c r="I632">
        <v>0.83197188294706814</v>
      </c>
    </row>
    <row r="633" spans="2:9" x14ac:dyDescent="0.25">
      <c r="B633">
        <v>630</v>
      </c>
      <c r="C633">
        <v>0.83217880984530435</v>
      </c>
      <c r="D633">
        <v>0.83553072054457778</v>
      </c>
      <c r="G633">
        <v>630</v>
      </c>
      <c r="H633">
        <v>0.82846594386404537</v>
      </c>
      <c r="I633">
        <v>0.83174829862432076</v>
      </c>
    </row>
    <row r="634" spans="2:9" x14ac:dyDescent="0.25">
      <c r="B634">
        <v>631</v>
      </c>
      <c r="C634">
        <v>0.83195217141798716</v>
      </c>
      <c r="D634">
        <v>0.83530361153043176</v>
      </c>
      <c r="G634">
        <v>631</v>
      </c>
      <c r="H634">
        <v>0.82823487323901657</v>
      </c>
      <c r="I634">
        <v>0.83152482597481514</v>
      </c>
    </row>
    <row r="635" spans="2:9" x14ac:dyDescent="0.25">
      <c r="B635">
        <v>632</v>
      </c>
      <c r="C635">
        <v>0.83172565315759339</v>
      </c>
      <c r="D635">
        <v>0.83507658770671611</v>
      </c>
      <c r="G635">
        <v>632</v>
      </c>
      <c r="H635">
        <v>0.82800392387492283</v>
      </c>
      <c r="I635">
        <v>0.83130146481632705</v>
      </c>
    </row>
    <row r="636" spans="2:9" x14ac:dyDescent="0.25">
      <c r="B636">
        <v>633</v>
      </c>
      <c r="C636">
        <v>0.83149925510506728</v>
      </c>
      <c r="D636">
        <v>0.83484964982442433</v>
      </c>
      <c r="G636">
        <v>633</v>
      </c>
      <c r="H636">
        <v>0.82777309571331503</v>
      </c>
      <c r="I636">
        <v>0.83107821496680212</v>
      </c>
    </row>
    <row r="637" spans="2:9" x14ac:dyDescent="0.25">
      <c r="B637">
        <v>634</v>
      </c>
      <c r="C637">
        <v>0.83127297730130134</v>
      </c>
      <c r="D637">
        <v>0.8346227986337118</v>
      </c>
      <c r="G637">
        <v>634</v>
      </c>
      <c r="H637">
        <v>0.82754238869577001</v>
      </c>
      <c r="I637">
        <v>0.83085507624435573</v>
      </c>
    </row>
    <row r="638" spans="2:9" x14ac:dyDescent="0.25">
      <c r="B638">
        <v>635</v>
      </c>
      <c r="C638">
        <v>0.83104681978705708</v>
      </c>
      <c r="D638">
        <v>0.83439603488389613</v>
      </c>
      <c r="G638">
        <v>635</v>
      </c>
      <c r="H638">
        <v>0.82731180276392813</v>
      </c>
      <c r="I638">
        <v>0.83063204846727279</v>
      </c>
    </row>
    <row r="639" spans="2:9" x14ac:dyDescent="0.25">
      <c r="B639">
        <v>636</v>
      </c>
      <c r="C639">
        <v>0.83082078260306358</v>
      </c>
      <c r="D639">
        <v>0.83416935932345837</v>
      </c>
      <c r="G639">
        <v>636</v>
      </c>
      <c r="H639">
        <v>0.82708133785944582</v>
      </c>
      <c r="I639">
        <v>0.83040913145400808</v>
      </c>
    </row>
    <row r="640" spans="2:9" x14ac:dyDescent="0.25">
      <c r="B640">
        <v>637</v>
      </c>
      <c r="C640">
        <v>0.83059486579001773</v>
      </c>
      <c r="D640">
        <v>0.83394277270004358</v>
      </c>
      <c r="G640">
        <v>637</v>
      </c>
      <c r="H640">
        <v>0.82685099392399641</v>
      </c>
      <c r="I640">
        <v>0.83018632502318535</v>
      </c>
    </row>
    <row r="641" spans="2:9" x14ac:dyDescent="0.25">
      <c r="B641">
        <v>638</v>
      </c>
      <c r="C641">
        <v>0.83036906938848576</v>
      </c>
      <c r="D641">
        <v>0.83371627576046148</v>
      </c>
      <c r="G641">
        <v>638</v>
      </c>
      <c r="H641">
        <v>0.82662077089931663</v>
      </c>
      <c r="I641">
        <v>0.82996362899359721</v>
      </c>
    </row>
    <row r="642" spans="2:9" x14ac:dyDescent="0.25">
      <c r="B642">
        <v>639</v>
      </c>
      <c r="C642">
        <v>0.83014339343898258</v>
      </c>
      <c r="D642">
        <v>0.83348986925068802</v>
      </c>
      <c r="G642">
        <v>639</v>
      </c>
      <c r="H642">
        <v>0.82639066872716893</v>
      </c>
      <c r="I642">
        <v>0.82974104318420561</v>
      </c>
    </row>
    <row r="643" spans="2:9" x14ac:dyDescent="0.25">
      <c r="B643">
        <v>640</v>
      </c>
      <c r="C643">
        <v>0.82991783798195184</v>
      </c>
      <c r="D643">
        <v>0.83326355391586526</v>
      </c>
      <c r="G643">
        <v>640</v>
      </c>
      <c r="H643">
        <v>0.82616068734935155</v>
      </c>
      <c r="I643">
        <v>0.82951856741414087</v>
      </c>
    </row>
    <row r="644" spans="2:9" x14ac:dyDescent="0.25">
      <c r="B644">
        <v>641</v>
      </c>
      <c r="C644">
        <v>0.82969240305778524</v>
      </c>
      <c r="D644">
        <v>0.83303733050030282</v>
      </c>
      <c r="G644">
        <v>641</v>
      </c>
      <c r="H644">
        <v>0.82593082670768747</v>
      </c>
      <c r="I644">
        <v>0.82929620150270189</v>
      </c>
    </row>
    <row r="645" spans="2:9" x14ac:dyDescent="0.25">
      <c r="B645">
        <v>642</v>
      </c>
      <c r="C645">
        <v>0.82946708870674546</v>
      </c>
      <c r="D645">
        <v>0.83281119974747875</v>
      </c>
      <c r="G645">
        <v>642</v>
      </c>
      <c r="H645">
        <v>0.82570108674406384</v>
      </c>
      <c r="I645">
        <v>0.82907394526935585</v>
      </c>
    </row>
    <row r="646" spans="2:9" x14ac:dyDescent="0.25">
      <c r="B646">
        <v>643</v>
      </c>
      <c r="C646">
        <v>0.82924189496906331</v>
      </c>
      <c r="D646">
        <v>0.83258516240003988</v>
      </c>
      <c r="G646">
        <v>643</v>
      </c>
      <c r="H646">
        <v>0.82547146740038446</v>
      </c>
      <c r="I646">
        <v>0.82885179853373803</v>
      </c>
    </row>
    <row r="647" spans="2:9" x14ac:dyDescent="0.25">
      <c r="B647">
        <v>644</v>
      </c>
      <c r="C647">
        <v>0.82901682188493764</v>
      </c>
      <c r="D647">
        <v>0.83235921919980349</v>
      </c>
      <c r="G647">
        <v>644</v>
      </c>
      <c r="H647">
        <v>0.82524196861856869</v>
      </c>
      <c r="I647">
        <v>0.8286297611156519</v>
      </c>
    </row>
    <row r="648" spans="2:9" x14ac:dyDescent="0.25">
      <c r="B648">
        <v>645</v>
      </c>
      <c r="C648">
        <v>0.82879186949443784</v>
      </c>
      <c r="D648">
        <v>0.83213337088775718</v>
      </c>
      <c r="G648">
        <v>645</v>
      </c>
      <c r="H648">
        <v>0.82501259034059926</v>
      </c>
      <c r="I648">
        <v>0.82840783283506847</v>
      </c>
    </row>
    <row r="649" spans="2:9" x14ac:dyDescent="0.25">
      <c r="B649">
        <v>646</v>
      </c>
      <c r="C649">
        <v>0.82856703783758323</v>
      </c>
      <c r="D649">
        <v>0.83190761820406078</v>
      </c>
      <c r="G649">
        <v>646</v>
      </c>
      <c r="H649">
        <v>0.82478333250848512</v>
      </c>
      <c r="I649">
        <v>0.82818601351212606</v>
      </c>
    </row>
    <row r="650" spans="2:9" x14ac:dyDescent="0.25">
      <c r="B650">
        <v>647</v>
      </c>
      <c r="C650">
        <v>0.82834232695432219</v>
      </c>
      <c r="D650">
        <v>0.83168196188804644</v>
      </c>
      <c r="G650">
        <v>647</v>
      </c>
      <c r="H650">
        <v>0.8245541950642703</v>
      </c>
      <c r="I650">
        <v>0.82796430296713086</v>
      </c>
    </row>
    <row r="651" spans="2:9" x14ac:dyDescent="0.25">
      <c r="B651">
        <v>648</v>
      </c>
      <c r="C651">
        <v>0.82811773688455204</v>
      </c>
      <c r="D651">
        <v>0.83145640267821985</v>
      </c>
      <c r="G651">
        <v>648</v>
      </c>
      <c r="H651">
        <v>0.82432517795002369</v>
      </c>
      <c r="I651">
        <v>0.82774270102055603</v>
      </c>
    </row>
    <row r="652" spans="2:9" x14ac:dyDescent="0.25">
      <c r="B652">
        <v>649</v>
      </c>
      <c r="C652">
        <v>0.82789326766804305</v>
      </c>
      <c r="D652">
        <v>0.83123094131226127</v>
      </c>
      <c r="G652">
        <v>649</v>
      </c>
      <c r="H652">
        <v>0.82409628110787869</v>
      </c>
      <c r="I652">
        <v>0.8275212074930417</v>
      </c>
    </row>
    <row r="653" spans="2:9" x14ac:dyDescent="0.25">
      <c r="B653">
        <v>650</v>
      </c>
      <c r="C653">
        <v>0.82766891934453313</v>
      </c>
      <c r="D653">
        <v>0.83100557852702606</v>
      </c>
      <c r="G653">
        <v>650</v>
      </c>
      <c r="H653">
        <v>0.82386750447998425</v>
      </c>
      <c r="I653">
        <v>0.82729982220539489</v>
      </c>
    </row>
    <row r="654" spans="2:9" x14ac:dyDescent="0.25">
      <c r="B654">
        <v>651</v>
      </c>
      <c r="C654">
        <v>0.82744469195372883</v>
      </c>
      <c r="D654">
        <v>0.83078031505854588</v>
      </c>
      <c r="G654">
        <v>651</v>
      </c>
      <c r="H654">
        <v>0.82363884800850518</v>
      </c>
      <c r="I654">
        <v>0.82707854497858913</v>
      </c>
    </row>
    <row r="655" spans="2:9" x14ac:dyDescent="0.25">
      <c r="B655">
        <v>652</v>
      </c>
      <c r="C655">
        <v>0.8272205855352095</v>
      </c>
      <c r="D655">
        <v>0.83055515164202964</v>
      </c>
      <c r="G655">
        <v>652</v>
      </c>
      <c r="H655">
        <v>0.82341031163566991</v>
      </c>
      <c r="I655">
        <v>0.8268573756337646</v>
      </c>
    </row>
    <row r="656" spans="2:9" x14ac:dyDescent="0.25">
      <c r="B656">
        <v>653</v>
      </c>
      <c r="C656">
        <v>0.82699660012850451</v>
      </c>
      <c r="D656">
        <v>0.83033008901186423</v>
      </c>
      <c r="G656">
        <v>653</v>
      </c>
      <c r="H656">
        <v>0.82318189530373242</v>
      </c>
      <c r="I656">
        <v>0.82663631399222759</v>
      </c>
    </row>
    <row r="657" spans="2:9" x14ac:dyDescent="0.25">
      <c r="B657">
        <v>654</v>
      </c>
      <c r="C657">
        <v>0.8267727357730732</v>
      </c>
      <c r="D657">
        <v>0.83010512790161539</v>
      </c>
      <c r="G657">
        <v>654</v>
      </c>
      <c r="H657">
        <v>0.82295359895498166</v>
      </c>
      <c r="I657">
        <v>0.82641535987545067</v>
      </c>
    </row>
    <row r="658" spans="2:9" x14ac:dyDescent="0.25">
      <c r="B658">
        <v>655</v>
      </c>
      <c r="C658">
        <v>0.82654899250832425</v>
      </c>
      <c r="D658">
        <v>0.82988026904402901</v>
      </c>
      <c r="G658">
        <v>655</v>
      </c>
      <c r="H658">
        <v>0.82272542253173186</v>
      </c>
      <c r="I658">
        <v>0.82619451310507197</v>
      </c>
    </row>
    <row r="659" spans="2:9" x14ac:dyDescent="0.25">
      <c r="B659">
        <v>656</v>
      </c>
      <c r="C659">
        <v>0.82632537037354115</v>
      </c>
      <c r="D659">
        <v>0.82965551317103181</v>
      </c>
      <c r="G659">
        <v>656</v>
      </c>
      <c r="H659">
        <v>0.82249736597636103</v>
      </c>
      <c r="I659">
        <v>0.8259737735028958</v>
      </c>
    </row>
    <row r="660" spans="2:9" x14ac:dyDescent="0.25">
      <c r="B660">
        <v>657</v>
      </c>
      <c r="C660">
        <v>0.82610186940797559</v>
      </c>
      <c r="D660">
        <v>0.82943086101373209</v>
      </c>
      <c r="G660">
        <v>657</v>
      </c>
      <c r="H660">
        <v>0.82226942923126256</v>
      </c>
      <c r="I660">
        <v>0.82575314089089158</v>
      </c>
    </row>
    <row r="661" spans="2:9" x14ac:dyDescent="0.25">
      <c r="B661">
        <v>658</v>
      </c>
      <c r="C661">
        <v>0.82587848965084787</v>
      </c>
      <c r="D661">
        <v>0.82920631330242134</v>
      </c>
      <c r="G661">
        <v>658</v>
      </c>
      <c r="H661">
        <v>0.82204161223884598</v>
      </c>
      <c r="I661">
        <v>0.82553261509119436</v>
      </c>
    </row>
    <row r="662" spans="2:9" x14ac:dyDescent="0.25">
      <c r="B662">
        <v>659</v>
      </c>
      <c r="C662">
        <v>0.82565523114125294</v>
      </c>
      <c r="D662">
        <v>0.82898187076657448</v>
      </c>
      <c r="G662">
        <v>659</v>
      </c>
      <c r="H662">
        <v>0.82181391494158385</v>
      </c>
      <c r="I662">
        <v>0.82531219592610428</v>
      </c>
    </row>
    <row r="663" spans="2:9" x14ac:dyDescent="0.25">
      <c r="B663">
        <v>660</v>
      </c>
      <c r="C663">
        <v>0.82543209391823624</v>
      </c>
      <c r="D663">
        <v>0.82875753413485109</v>
      </c>
      <c r="G663">
        <v>660</v>
      </c>
      <c r="H663">
        <v>0.82158633728197505</v>
      </c>
      <c r="I663">
        <v>0.82509188321808646</v>
      </c>
    </row>
    <row r="664" spans="2:9" x14ac:dyDescent="0.25">
      <c r="B664">
        <v>661</v>
      </c>
      <c r="C664">
        <v>0.82520907802077403</v>
      </c>
      <c r="D664">
        <v>0.82853330413509674</v>
      </c>
      <c r="G664">
        <v>661</v>
      </c>
      <c r="H664">
        <v>0.82135887920255224</v>
      </c>
      <c r="I664">
        <v>0.8248716767897708</v>
      </c>
    </row>
    <row r="665" spans="2:9" x14ac:dyDescent="0.25">
      <c r="B665">
        <v>662</v>
      </c>
      <c r="C665">
        <v>0.82498618348779251</v>
      </c>
      <c r="D665">
        <v>0.82830918149434352</v>
      </c>
      <c r="G665">
        <v>662</v>
      </c>
      <c r="H665">
        <v>0.82113154064587357</v>
      </c>
      <c r="I665">
        <v>0.82465157646395193</v>
      </c>
    </row>
    <row r="666" spans="2:9" x14ac:dyDescent="0.25">
      <c r="B666">
        <v>663</v>
      </c>
      <c r="C666">
        <v>0.82476341035809464</v>
      </c>
      <c r="D666">
        <v>0.82808516693881096</v>
      </c>
      <c r="G666">
        <v>663</v>
      </c>
      <c r="H666">
        <v>0.82090432155456083</v>
      </c>
      <c r="I666">
        <v>0.82443158206358902</v>
      </c>
    </row>
    <row r="667" spans="2:9" x14ac:dyDescent="0.25">
      <c r="B667">
        <v>664</v>
      </c>
      <c r="C667">
        <v>0.82454075867045118</v>
      </c>
      <c r="D667">
        <v>0.82786126119390735</v>
      </c>
      <c r="G667">
        <v>664</v>
      </c>
      <c r="H667">
        <v>0.82067722187125169</v>
      </c>
      <c r="I667">
        <v>0.82421169341180511</v>
      </c>
    </row>
    <row r="668" spans="2:9" x14ac:dyDescent="0.25">
      <c r="B668">
        <v>665</v>
      </c>
      <c r="C668">
        <v>0.82431822846360259</v>
      </c>
      <c r="D668">
        <v>0.82763746498423096</v>
      </c>
      <c r="G668">
        <v>665</v>
      </c>
      <c r="H668">
        <v>0.8204502415385988</v>
      </c>
      <c r="I668">
        <v>0.82399191033188779</v>
      </c>
    </row>
    <row r="669" spans="2:9" x14ac:dyDescent="0.25">
      <c r="B669">
        <v>666</v>
      </c>
      <c r="C669">
        <v>0.82409581977616575</v>
      </c>
      <c r="D669">
        <v>0.82741377903357027</v>
      </c>
      <c r="G669">
        <v>666</v>
      </c>
      <c r="H669">
        <v>0.82022338049931853</v>
      </c>
      <c r="I669">
        <v>0.82377223264728838</v>
      </c>
    </row>
    <row r="670" spans="2:9" x14ac:dyDescent="0.25">
      <c r="B670">
        <v>667</v>
      </c>
      <c r="C670">
        <v>0.82387353264670726</v>
      </c>
      <c r="D670">
        <v>0.82719020406490551</v>
      </c>
      <c r="G670">
        <v>667</v>
      </c>
      <c r="H670">
        <v>0.81999663869615236</v>
      </c>
      <c r="I670">
        <v>0.82355266018162188</v>
      </c>
    </row>
    <row r="671" spans="2:9" x14ac:dyDescent="0.25">
      <c r="B671">
        <v>668</v>
      </c>
      <c r="C671">
        <v>0.82365136711372711</v>
      </c>
      <c r="D671">
        <v>0.82696674080040988</v>
      </c>
      <c r="G671">
        <v>668</v>
      </c>
      <c r="H671">
        <v>0.81977001607187672</v>
      </c>
      <c r="I671">
        <v>0.8233331927586669</v>
      </c>
    </row>
    <row r="672" spans="2:9" x14ac:dyDescent="0.25">
      <c r="B672">
        <v>669</v>
      </c>
      <c r="C672">
        <v>0.82342932321567519</v>
      </c>
      <c r="D672">
        <v>0.82674338996144991</v>
      </c>
      <c r="G672">
        <v>669</v>
      </c>
      <c r="H672">
        <v>0.8195435125692927</v>
      </c>
      <c r="I672">
        <v>0.82311383020236539</v>
      </c>
    </row>
    <row r="673" spans="2:9" x14ac:dyDescent="0.25">
      <c r="B673">
        <v>670</v>
      </c>
      <c r="C673">
        <v>0.82320740099087875</v>
      </c>
      <c r="D673">
        <v>0.8265201522685871</v>
      </c>
      <c r="G673">
        <v>670</v>
      </c>
      <c r="H673">
        <v>0.819317128131265</v>
      </c>
      <c r="I673">
        <v>0.82289457233682273</v>
      </c>
    </row>
    <row r="674" spans="2:9" x14ac:dyDescent="0.25">
      <c r="B674">
        <v>671</v>
      </c>
      <c r="C674">
        <v>0.8229856004776348</v>
      </c>
      <c r="D674">
        <v>0.8262970284415786</v>
      </c>
      <c r="G674">
        <v>671</v>
      </c>
      <c r="H674">
        <v>0.81909086270067333</v>
      </c>
      <c r="I674">
        <v>0.82267541898630703</v>
      </c>
    </row>
    <row r="675" spans="2:9" x14ac:dyDescent="0.25">
      <c r="B675">
        <v>672</v>
      </c>
      <c r="C675">
        <v>0.82276392171420965</v>
      </c>
      <c r="D675">
        <v>0.82607401919937851</v>
      </c>
      <c r="G675">
        <v>672</v>
      </c>
      <c r="H675">
        <v>0.81886471622041423</v>
      </c>
      <c r="I675">
        <v>0.8224563699752494</v>
      </c>
    </row>
    <row r="676" spans="2:9" x14ac:dyDescent="0.25">
      <c r="B676">
        <v>673</v>
      </c>
      <c r="C676">
        <v>0.82254236473874731</v>
      </c>
      <c r="D676">
        <v>0.82585112526013871</v>
      </c>
      <c r="G676">
        <v>673</v>
      </c>
      <c r="H676">
        <v>0.8186386886334458</v>
      </c>
      <c r="I676">
        <v>0.82223742512824349</v>
      </c>
    </row>
    <row r="677" spans="2:9" x14ac:dyDescent="0.25">
      <c r="B677">
        <v>674</v>
      </c>
      <c r="C677">
        <v>0.82232092958934311</v>
      </c>
      <c r="D677">
        <v>0.82562834734121016</v>
      </c>
      <c r="G677">
        <v>674</v>
      </c>
      <c r="H677">
        <v>0.81841277988275229</v>
      </c>
      <c r="I677">
        <v>0.82201858427004559</v>
      </c>
    </row>
    <row r="678" spans="2:9" x14ac:dyDescent="0.25">
      <c r="B678">
        <v>675</v>
      </c>
      <c r="C678">
        <v>0.82209961630402528</v>
      </c>
      <c r="D678">
        <v>0.82540568615914345</v>
      </c>
      <c r="G678">
        <v>675</v>
      </c>
      <c r="H678">
        <v>0.81818698991135197</v>
      </c>
      <c r="I678">
        <v>0.82179984722557431</v>
      </c>
    </row>
    <row r="679" spans="2:9" x14ac:dyDescent="0.25">
      <c r="B679">
        <v>676</v>
      </c>
      <c r="C679">
        <v>0.82187842492077379</v>
      </c>
      <c r="D679">
        <v>0.82518314242969071</v>
      </c>
      <c r="G679">
        <v>676</v>
      </c>
      <c r="H679">
        <v>0.81796131866228849</v>
      </c>
      <c r="I679">
        <v>0.82158121381991034</v>
      </c>
    </row>
    <row r="680" spans="2:9" x14ac:dyDescent="0.25">
      <c r="B680">
        <v>677</v>
      </c>
      <c r="C680">
        <v>0.82165735547744689</v>
      </c>
      <c r="D680">
        <v>0.82496071686780592</v>
      </c>
      <c r="G680">
        <v>677</v>
      </c>
      <c r="H680">
        <v>0.81773576607866816</v>
      </c>
      <c r="I680">
        <v>0.82136268387829636</v>
      </c>
    </row>
    <row r="681" spans="2:9" x14ac:dyDescent="0.25">
      <c r="B681">
        <v>678</v>
      </c>
      <c r="C681">
        <v>0.82143640801187312</v>
      </c>
      <c r="D681">
        <v>0.82473841018764626</v>
      </c>
      <c r="G681">
        <v>678</v>
      </c>
      <c r="H681">
        <v>0.81751033210361257</v>
      </c>
      <c r="I681">
        <v>0.82114425722613682</v>
      </c>
    </row>
    <row r="682" spans="2:9" x14ac:dyDescent="0.25">
      <c r="B682">
        <v>679</v>
      </c>
      <c r="C682">
        <v>0.82121558256185079</v>
      </c>
      <c r="D682">
        <v>0.82451622310257344</v>
      </c>
      <c r="G682">
        <v>679</v>
      </c>
      <c r="H682">
        <v>0.81728501668025966</v>
      </c>
      <c r="I682">
        <v>0.8209259336889978</v>
      </c>
    </row>
    <row r="683" spans="2:9" x14ac:dyDescent="0.25">
      <c r="B683">
        <v>680</v>
      </c>
      <c r="C683">
        <v>0.82099487916505742</v>
      </c>
      <c r="D683">
        <v>0.82429415632515424</v>
      </c>
      <c r="G683">
        <v>680</v>
      </c>
      <c r="H683">
        <v>0.81705981975180997</v>
      </c>
      <c r="I683">
        <v>0.82070771309260693</v>
      </c>
    </row>
    <row r="684" spans="2:9" x14ac:dyDescent="0.25">
      <c r="B684">
        <v>681</v>
      </c>
      <c r="C684">
        <v>0.82077429785912193</v>
      </c>
      <c r="D684">
        <v>0.82407221056716218</v>
      </c>
      <c r="G684">
        <v>681</v>
      </c>
      <c r="H684">
        <v>0.81683474126148792</v>
      </c>
      <c r="I684">
        <v>0.82048959526285303</v>
      </c>
    </row>
    <row r="685" spans="2:9" x14ac:dyDescent="0.25">
      <c r="B685">
        <v>682</v>
      </c>
      <c r="C685">
        <v>0.82055383868160803</v>
      </c>
      <c r="D685">
        <v>0.82385038653957843</v>
      </c>
      <c r="G685">
        <v>682</v>
      </c>
      <c r="H685">
        <v>0.81660978115255423</v>
      </c>
      <c r="I685">
        <v>0.82027158002578582</v>
      </c>
    </row>
    <row r="686" spans="2:9" x14ac:dyDescent="0.25">
      <c r="B686">
        <v>683</v>
      </c>
      <c r="C686">
        <v>0.82033350167003094</v>
      </c>
      <c r="D686">
        <v>0.82362868495259267</v>
      </c>
      <c r="G686">
        <v>683</v>
      </c>
      <c r="H686">
        <v>0.81638493936829315</v>
      </c>
      <c r="I686">
        <v>0.82005366720761641</v>
      </c>
    </row>
    <row r="687" spans="2:9" x14ac:dyDescent="0.25">
      <c r="B687">
        <v>684</v>
      </c>
      <c r="C687">
        <v>0.82011328686178664</v>
      </c>
      <c r="D687">
        <v>0.82340710651560445</v>
      </c>
      <c r="G687">
        <v>684</v>
      </c>
      <c r="H687">
        <v>0.81616021585205223</v>
      </c>
      <c r="I687">
        <v>0.81983585663471614</v>
      </c>
    </row>
    <row r="688" spans="2:9" x14ac:dyDescent="0.25">
      <c r="B688">
        <v>685</v>
      </c>
      <c r="C688">
        <v>0.81989319429424068</v>
      </c>
      <c r="D688">
        <v>0.82318565193722459</v>
      </c>
      <c r="G688">
        <v>685</v>
      </c>
      <c r="H688">
        <v>0.81593561054719388</v>
      </c>
      <c r="I688">
        <v>0.81961814813361744</v>
      </c>
    </row>
    <row r="689" spans="2:9" x14ac:dyDescent="0.25">
      <c r="B689">
        <v>686</v>
      </c>
      <c r="C689">
        <v>0.81967322400472931</v>
      </c>
      <c r="D689">
        <v>0.82296432192527569</v>
      </c>
      <c r="G689">
        <v>686</v>
      </c>
      <c r="H689">
        <v>0.8157111233970965</v>
      </c>
      <c r="I689">
        <v>0.81940054153101272</v>
      </c>
    </row>
    <row r="690" spans="2:9" x14ac:dyDescent="0.25">
      <c r="B690">
        <v>687</v>
      </c>
      <c r="C690">
        <v>0.8194533760304693</v>
      </c>
      <c r="D690">
        <v>0.82274311718679349</v>
      </c>
      <c r="G690">
        <v>687</v>
      </c>
      <c r="H690">
        <v>0.81548675434520146</v>
      </c>
      <c r="I690">
        <v>0.81918303665375491</v>
      </c>
    </row>
    <row r="691" spans="2:9" x14ac:dyDescent="0.25">
      <c r="B691">
        <v>688</v>
      </c>
      <c r="C691">
        <v>0.81923365040863028</v>
      </c>
      <c r="D691">
        <v>0.8225220384280284</v>
      </c>
      <c r="G691">
        <v>688</v>
      </c>
      <c r="H691">
        <v>0.8152625033349743</v>
      </c>
      <c r="I691">
        <v>0.81896563332885675</v>
      </c>
    </row>
    <row r="692" spans="2:9" x14ac:dyDescent="0.25">
      <c r="B692">
        <v>689</v>
      </c>
      <c r="C692">
        <v>0.81901404717631654</v>
      </c>
      <c r="D692">
        <v>0.82230108635444632</v>
      </c>
      <c r="G692">
        <v>689</v>
      </c>
      <c r="H692">
        <v>0.81503837030991511</v>
      </c>
      <c r="I692">
        <v>0.81874833138349123</v>
      </c>
    </row>
    <row r="693" spans="2:9" x14ac:dyDescent="0.25">
      <c r="B693">
        <v>690</v>
      </c>
      <c r="C693">
        <v>0.8187945663705849</v>
      </c>
      <c r="D693">
        <v>0.82208026167072967</v>
      </c>
      <c r="G693">
        <v>690</v>
      </c>
      <c r="H693">
        <v>0.8148143552135485</v>
      </c>
      <c r="I693">
        <v>0.81853113064499083</v>
      </c>
    </row>
    <row r="694" spans="2:9" x14ac:dyDescent="0.25">
      <c r="B694">
        <v>691</v>
      </c>
      <c r="C694">
        <v>0.81857520802837425</v>
      </c>
      <c r="D694">
        <v>0.82185956508077862</v>
      </c>
      <c r="G694">
        <v>691</v>
      </c>
      <c r="H694">
        <v>0.81459045798946272</v>
      </c>
      <c r="I694">
        <v>0.81831403094084754</v>
      </c>
    </row>
    <row r="695" spans="2:9" x14ac:dyDescent="0.25">
      <c r="B695">
        <v>692</v>
      </c>
      <c r="C695">
        <v>0.81835597218659395</v>
      </c>
      <c r="D695">
        <v>0.82163899728771261</v>
      </c>
      <c r="G695">
        <v>692</v>
      </c>
      <c r="H695">
        <v>0.81436667858125977</v>
      </c>
      <c r="I695">
        <v>0.81809703209871287</v>
      </c>
    </row>
    <row r="696" spans="2:9" x14ac:dyDescent="0.25">
      <c r="B696">
        <v>693</v>
      </c>
      <c r="C696">
        <v>0.81813685888212384</v>
      </c>
      <c r="D696">
        <v>0.82141855899387117</v>
      </c>
      <c r="G696">
        <v>693</v>
      </c>
      <c r="H696">
        <v>0.81414301693255808</v>
      </c>
      <c r="I696">
        <v>0.81788013394639747</v>
      </c>
    </row>
    <row r="697" spans="2:9" x14ac:dyDescent="0.25">
      <c r="B697">
        <v>694</v>
      </c>
      <c r="C697">
        <v>0.81791786815172651</v>
      </c>
      <c r="D697">
        <v>0.821198250900815</v>
      </c>
      <c r="G697">
        <v>694</v>
      </c>
      <c r="H697">
        <v>0.81391947298703837</v>
      </c>
      <c r="I697">
        <v>0.81766333631187105</v>
      </c>
    </row>
    <row r="698" spans="2:9" x14ac:dyDescent="0.25">
      <c r="B698">
        <v>695</v>
      </c>
      <c r="C698">
        <v>0.81769900003211737</v>
      </c>
      <c r="D698">
        <v>0.82097807370932763</v>
      </c>
      <c r="G698">
        <v>695</v>
      </c>
      <c r="H698">
        <v>0.81369604668840589</v>
      </c>
      <c r="I698">
        <v>0.8174466390232622</v>
      </c>
    </row>
    <row r="699" spans="2:9" x14ac:dyDescent="0.25">
      <c r="B699">
        <v>696</v>
      </c>
      <c r="C699">
        <v>0.81748025455994788</v>
      </c>
      <c r="D699">
        <v>0.82075802811941612</v>
      </c>
      <c r="G699">
        <v>696</v>
      </c>
      <c r="H699">
        <v>0.81347273798040021</v>
      </c>
      <c r="I699">
        <v>0.81723004190885828</v>
      </c>
    </row>
    <row r="700" spans="2:9" x14ac:dyDescent="0.25">
      <c r="B700">
        <v>697</v>
      </c>
      <c r="C700">
        <v>0.81726163177182209</v>
      </c>
      <c r="D700">
        <v>0.82053811483031247</v>
      </c>
      <c r="G700">
        <v>697</v>
      </c>
      <c r="H700">
        <v>0.81324954680678552</v>
      </c>
      <c r="I700">
        <v>0.81701354479710531</v>
      </c>
    </row>
    <row r="701" spans="2:9" x14ac:dyDescent="0.25">
      <c r="B701">
        <v>698</v>
      </c>
      <c r="C701">
        <v>0.81704313170422815</v>
      </c>
      <c r="D701">
        <v>0.82031833454047476</v>
      </c>
      <c r="G701">
        <v>698</v>
      </c>
      <c r="H701">
        <v>0.81302647311138809</v>
      </c>
      <c r="I701">
        <v>0.81679714751660715</v>
      </c>
    </row>
    <row r="702" spans="2:9" x14ac:dyDescent="0.25">
      <c r="B702">
        <v>699</v>
      </c>
      <c r="C702">
        <v>0.81682475439362501</v>
      </c>
      <c r="D702">
        <v>0.82009868794758878</v>
      </c>
      <c r="G702">
        <v>699</v>
      </c>
      <c r="H702">
        <v>0.8128035168380503</v>
      </c>
      <c r="I702">
        <v>0.81658084989612656</v>
      </c>
    </row>
    <row r="703" spans="2:9" x14ac:dyDescent="0.25">
      <c r="B703">
        <v>700</v>
      </c>
      <c r="C703">
        <v>0.81660649987644229</v>
      </c>
      <c r="D703">
        <v>0.81987917574856828</v>
      </c>
      <c r="G703">
        <v>700</v>
      </c>
      <c r="H703">
        <v>0.81258067793062905</v>
      </c>
      <c r="I703">
        <v>0.81636465176458384</v>
      </c>
    </row>
    <row r="704" spans="2:9" x14ac:dyDescent="0.25">
      <c r="B704">
        <v>701</v>
      </c>
      <c r="C704">
        <v>0.81638836818899407</v>
      </c>
      <c r="D704">
        <v>0.81965979863955718</v>
      </c>
      <c r="G704">
        <v>701</v>
      </c>
      <c r="H704">
        <v>0.81235795633304364</v>
      </c>
      <c r="I704">
        <v>0.81614855295105737</v>
      </c>
    </row>
    <row r="705" spans="2:9" x14ac:dyDescent="0.25">
      <c r="B705">
        <v>702</v>
      </c>
      <c r="C705">
        <v>0.81617035936754778</v>
      </c>
      <c r="D705">
        <v>0.81944055731593035</v>
      </c>
      <c r="G705">
        <v>702</v>
      </c>
      <c r="H705">
        <v>0.81213535198923803</v>
      </c>
      <c r="I705">
        <v>0.8159325532847832</v>
      </c>
    </row>
    <row r="706" spans="2:9" x14ac:dyDescent="0.25">
      <c r="B706">
        <v>703</v>
      </c>
      <c r="C706">
        <v>0.81595247344830757</v>
      </c>
      <c r="D706">
        <v>0.81922145247229483</v>
      </c>
      <c r="G706">
        <v>703</v>
      </c>
      <c r="H706">
        <v>0.81191286484319014</v>
      </c>
      <c r="I706">
        <v>0.81571665259515502</v>
      </c>
    </row>
    <row r="707" spans="2:9" x14ac:dyDescent="0.25">
      <c r="B707">
        <v>704</v>
      </c>
      <c r="C707">
        <v>0.8157347104674314</v>
      </c>
      <c r="D707">
        <v>0.81900248480249105</v>
      </c>
      <c r="G707">
        <v>704</v>
      </c>
      <c r="H707">
        <v>0.81169049483890265</v>
      </c>
      <c r="I707">
        <v>0.81550085071172373</v>
      </c>
    </row>
    <row r="708" spans="2:9" x14ac:dyDescent="0.25">
      <c r="B708">
        <v>705</v>
      </c>
      <c r="C708">
        <v>0.81551707046096211</v>
      </c>
      <c r="D708">
        <v>0.81878365499959438</v>
      </c>
      <c r="G708">
        <v>705</v>
      </c>
      <c r="H708">
        <v>0.81146824192044065</v>
      </c>
      <c r="I708">
        <v>0.81528514746419745</v>
      </c>
    </row>
    <row r="709" spans="2:9" x14ac:dyDescent="0.25">
      <c r="B709">
        <v>706</v>
      </c>
      <c r="C709">
        <v>0.81529955346491456</v>
      </c>
      <c r="D709">
        <v>0.81856496375591581</v>
      </c>
      <c r="G709">
        <v>706</v>
      </c>
      <c r="H709">
        <v>0.81124610603188341</v>
      </c>
      <c r="I709">
        <v>0.81506954268244147</v>
      </c>
    </row>
    <row r="710" spans="2:9" x14ac:dyDescent="0.25">
      <c r="B710">
        <v>707</v>
      </c>
      <c r="C710">
        <v>0.81508215951527385</v>
      </c>
      <c r="D710">
        <v>0.81834641176300393</v>
      </c>
      <c r="G710">
        <v>707</v>
      </c>
      <c r="H710">
        <v>0.81102408711732643</v>
      </c>
      <c r="I710">
        <v>0.814854036196478</v>
      </c>
    </row>
    <row r="711" spans="2:9" x14ac:dyDescent="0.25">
      <c r="B711">
        <v>708</v>
      </c>
      <c r="C711">
        <v>0.8148648886479114</v>
      </c>
      <c r="D711">
        <v>0.8181279997116454</v>
      </c>
      <c r="G711">
        <v>708</v>
      </c>
      <c r="H711">
        <v>0.81080218512092705</v>
      </c>
      <c r="I711">
        <v>0.81463862783648566</v>
      </c>
    </row>
    <row r="712" spans="2:9" x14ac:dyDescent="0.25">
      <c r="B712">
        <v>709</v>
      </c>
      <c r="C712">
        <v>0.81464774089865311</v>
      </c>
      <c r="D712">
        <v>0.81790972829186703</v>
      </c>
      <c r="G712">
        <v>709</v>
      </c>
      <c r="H712">
        <v>0.81058039998686693</v>
      </c>
      <c r="I712">
        <v>0.81442331743279983</v>
      </c>
    </row>
    <row r="713" spans="2:9" x14ac:dyDescent="0.25">
      <c r="B713">
        <v>710</v>
      </c>
      <c r="C713">
        <v>0.81443071630326158</v>
      </c>
      <c r="D713">
        <v>0.81769159819293646</v>
      </c>
      <c r="G713">
        <v>710</v>
      </c>
      <c r="H713">
        <v>0.81035873165936112</v>
      </c>
      <c r="I713">
        <v>0.81420810481591244</v>
      </c>
    </row>
    <row r="714" spans="2:9" x14ac:dyDescent="0.25">
      <c r="B714">
        <v>711</v>
      </c>
      <c r="C714">
        <v>0.81421381489745448</v>
      </c>
      <c r="D714">
        <v>0.81747361010336339</v>
      </c>
      <c r="G714">
        <v>711</v>
      </c>
      <c r="H714">
        <v>0.81013718008265045</v>
      </c>
      <c r="I714">
        <v>0.81399298981647139</v>
      </c>
    </row>
    <row r="715" spans="2:9" x14ac:dyDescent="0.25">
      <c r="B715">
        <v>712</v>
      </c>
      <c r="C715">
        <v>0.81399703671683599</v>
      </c>
      <c r="D715">
        <v>0.81725576471090156</v>
      </c>
      <c r="G715">
        <v>712</v>
      </c>
      <c r="H715">
        <v>0.80991574520103649</v>
      </c>
      <c r="I715">
        <v>0.8137779722652807</v>
      </c>
    </row>
    <row r="716" spans="2:9" x14ac:dyDescent="0.25">
      <c r="B716">
        <v>713</v>
      </c>
      <c r="C716">
        <v>0.81378038179698131</v>
      </c>
      <c r="D716">
        <v>0.81703806270254919</v>
      </c>
      <c r="G716">
        <v>713</v>
      </c>
      <c r="H716">
        <v>0.80969442695883609</v>
      </c>
      <c r="I716">
        <v>0.81356305199330026</v>
      </c>
    </row>
    <row r="717" spans="2:9" x14ac:dyDescent="0.25">
      <c r="B717">
        <v>714</v>
      </c>
      <c r="C717">
        <v>0.81356385017343869</v>
      </c>
      <c r="D717">
        <v>0.81682050476455093</v>
      </c>
      <c r="G717">
        <v>714</v>
      </c>
      <c r="H717">
        <v>0.8094732253003819</v>
      </c>
      <c r="I717">
        <v>0.81334822883164581</v>
      </c>
    </row>
    <row r="718" spans="2:9" x14ac:dyDescent="0.25">
      <c r="B718">
        <v>715</v>
      </c>
      <c r="C718">
        <v>0.81334744188164243</v>
      </c>
      <c r="D718">
        <v>0.81660309158239874</v>
      </c>
      <c r="G718">
        <v>715</v>
      </c>
      <c r="H718">
        <v>0.8092521401700683</v>
      </c>
      <c r="I718">
        <v>0.81313350261158868</v>
      </c>
    </row>
    <row r="719" spans="2:9" x14ac:dyDescent="0.25">
      <c r="B719">
        <v>716</v>
      </c>
      <c r="C719">
        <v>0.81313115695698213</v>
      </c>
      <c r="D719">
        <v>0.81638582384083347</v>
      </c>
      <c r="G719">
        <v>716</v>
      </c>
      <c r="H719">
        <v>0.80903117151231307</v>
      </c>
      <c r="I719">
        <v>0.81291887316455547</v>
      </c>
    </row>
    <row r="720" spans="2:9" x14ac:dyDescent="0.25">
      <c r="B720">
        <v>717</v>
      </c>
      <c r="C720">
        <v>0.81291499543478563</v>
      </c>
      <c r="D720">
        <v>0.81616870222384574</v>
      </c>
      <c r="G720">
        <v>717</v>
      </c>
      <c r="H720">
        <v>0.80881031927156877</v>
      </c>
      <c r="I720">
        <v>0.81270434032212802</v>
      </c>
    </row>
    <row r="721" spans="2:9" x14ac:dyDescent="0.25">
      <c r="B721">
        <v>718</v>
      </c>
      <c r="C721">
        <v>0.81269895735033604</v>
      </c>
      <c r="D721">
        <v>0.81595172741467814</v>
      </c>
      <c r="G721">
        <v>718</v>
      </c>
      <c r="H721">
        <v>0.80858958339231224</v>
      </c>
      <c r="I721">
        <v>0.81248990391604337</v>
      </c>
    </row>
    <row r="722" spans="2:9" x14ac:dyDescent="0.25">
      <c r="B722">
        <v>719</v>
      </c>
      <c r="C722">
        <v>0.81248304273880412</v>
      </c>
      <c r="D722">
        <v>0.81573490009582539</v>
      </c>
      <c r="G722">
        <v>719</v>
      </c>
      <c r="H722">
        <v>0.8083689638190813</v>
      </c>
      <c r="I722">
        <v>0.81227556377819354</v>
      </c>
    </row>
    <row r="723" spans="2:9" x14ac:dyDescent="0.25">
      <c r="B723">
        <v>720</v>
      </c>
      <c r="C723">
        <v>0.8122672516353332</v>
      </c>
      <c r="D723">
        <v>0.8155182209490367</v>
      </c>
      <c r="G723">
        <v>720</v>
      </c>
      <c r="H723">
        <v>0.80814846049642974</v>
      </c>
      <c r="I723">
        <v>0.81206131974062523</v>
      </c>
    </row>
    <row r="724" spans="2:9" x14ac:dyDescent="0.25">
      <c r="B724">
        <v>721</v>
      </c>
      <c r="C724">
        <v>0.81205158407503863</v>
      </c>
      <c r="D724">
        <v>0.81530169065531644</v>
      </c>
      <c r="G724">
        <v>721</v>
      </c>
      <c r="H724">
        <v>0.8079280733689258</v>
      </c>
      <c r="I724">
        <v>0.81184717163553966</v>
      </c>
    </row>
    <row r="725" spans="2:9" x14ac:dyDescent="0.25">
      <c r="B725">
        <v>722</v>
      </c>
      <c r="C725">
        <v>0.81183604009292454</v>
      </c>
      <c r="D725">
        <v>0.81508530989492578</v>
      </c>
      <c r="G725">
        <v>722</v>
      </c>
      <c r="H725">
        <v>0.80770780238119988</v>
      </c>
      <c r="I725">
        <v>0.81163311929529258</v>
      </c>
    </row>
    <row r="726" spans="2:9" x14ac:dyDescent="0.25">
      <c r="B726">
        <v>723</v>
      </c>
      <c r="C726">
        <v>0.81162061972395028</v>
      </c>
      <c r="D726">
        <v>0.81486907934738406</v>
      </c>
      <c r="G726">
        <v>723</v>
      </c>
      <c r="H726">
        <v>0.8074876474779058</v>
      </c>
      <c r="I726">
        <v>0.81141916255239421</v>
      </c>
    </row>
    <row r="727" spans="2:9" x14ac:dyDescent="0.25">
      <c r="B727">
        <v>724</v>
      </c>
      <c r="C727">
        <v>0.8114053230030146</v>
      </c>
      <c r="D727">
        <v>0.81465299969146998</v>
      </c>
      <c r="G727">
        <v>724</v>
      </c>
      <c r="H727">
        <v>0.80726760860373192</v>
      </c>
      <c r="I727">
        <v>0.81120530123950862</v>
      </c>
    </row>
    <row r="728" spans="2:9" x14ac:dyDescent="0.25">
      <c r="B728">
        <v>725</v>
      </c>
      <c r="C728">
        <v>0.81119014996497174</v>
      </c>
      <c r="D728">
        <v>0.81443707160522294</v>
      </c>
      <c r="G728">
        <v>725</v>
      </c>
      <c r="H728">
        <v>0.80704768570339069</v>
      </c>
      <c r="I728">
        <v>0.81099153518945388</v>
      </c>
    </row>
    <row r="729" spans="2:9" x14ac:dyDescent="0.25">
      <c r="B729">
        <v>726</v>
      </c>
      <c r="C729">
        <v>0.81097510064456624</v>
      </c>
      <c r="D729">
        <v>0.8142212957659446</v>
      </c>
      <c r="G729">
        <v>726</v>
      </c>
      <c r="H729">
        <v>0.80682787872165496</v>
      </c>
      <c r="I729">
        <v>0.81077786423520215</v>
      </c>
    </row>
    <row r="730" spans="2:9" x14ac:dyDescent="0.25">
      <c r="B730">
        <v>727</v>
      </c>
      <c r="C730">
        <v>0.81076017507651388</v>
      </c>
      <c r="D730">
        <v>0.81400567285020031</v>
      </c>
      <c r="G730">
        <v>727</v>
      </c>
      <c r="H730">
        <v>0.80660818760331443</v>
      </c>
      <c r="I730">
        <v>0.8105642882098788</v>
      </c>
    </row>
    <row r="731" spans="2:9" x14ac:dyDescent="0.25">
      <c r="B731">
        <v>728</v>
      </c>
      <c r="C731">
        <v>0.81054537329550447</v>
      </c>
      <c r="D731">
        <v>0.81379020353381992</v>
      </c>
      <c r="G731">
        <v>728</v>
      </c>
      <c r="H731">
        <v>0.80638861229317227</v>
      </c>
      <c r="I731">
        <v>0.81035080694676331</v>
      </c>
    </row>
    <row r="732" spans="2:9" x14ac:dyDescent="0.25">
      <c r="B732">
        <v>729</v>
      </c>
      <c r="C732">
        <v>0.8103306953361169</v>
      </c>
      <c r="D732">
        <v>0.81357488833322023</v>
      </c>
      <c r="G732">
        <v>729</v>
      </c>
      <c r="H732">
        <v>0.8061691527360938</v>
      </c>
      <c r="I732">
        <v>0.81013742027928781</v>
      </c>
    </row>
    <row r="733" spans="2:9" x14ac:dyDescent="0.25">
      <c r="B733">
        <v>730</v>
      </c>
      <c r="C733">
        <v>0.81011614123288678</v>
      </c>
      <c r="D733">
        <v>0.81335972712970295</v>
      </c>
      <c r="G733">
        <v>730</v>
      </c>
      <c r="H733">
        <v>0.8059498088555761</v>
      </c>
      <c r="I733">
        <v>0.80992412804103819</v>
      </c>
    </row>
    <row r="734" spans="2:9" x14ac:dyDescent="0.25">
      <c r="B734">
        <v>731</v>
      </c>
      <c r="C734">
        <v>0.80990171102028952</v>
      </c>
      <c r="D734">
        <v>0.81314471964608126</v>
      </c>
      <c r="G734">
        <v>731</v>
      </c>
      <c r="H734">
        <v>0.80573058048962687</v>
      </c>
      <c r="I734">
        <v>0.80971093008031914</v>
      </c>
    </row>
    <row r="735" spans="2:9" x14ac:dyDescent="0.25">
      <c r="B735">
        <v>732</v>
      </c>
      <c r="C735">
        <v>0.80968740473275835</v>
      </c>
      <c r="D735">
        <v>0.812929865605444</v>
      </c>
      <c r="G735">
        <v>732</v>
      </c>
      <c r="H735">
        <v>0.80551146745497615</v>
      </c>
      <c r="I735">
        <v>0.80949782630382205</v>
      </c>
    </row>
    <row r="736" spans="2:9" x14ac:dyDescent="0.25">
      <c r="B736">
        <v>733</v>
      </c>
      <c r="C736">
        <v>0.80947322240461428</v>
      </c>
      <c r="D736">
        <v>0.81271516473115413</v>
      </c>
      <c r="G736">
        <v>733</v>
      </c>
      <c r="H736">
        <v>0.80529246956866796</v>
      </c>
      <c r="I736">
        <v>0.80928481663287299</v>
      </c>
    </row>
    <row r="737" spans="2:9" x14ac:dyDescent="0.25">
      <c r="B737">
        <v>734</v>
      </c>
      <c r="C737">
        <v>0.80925916407015086</v>
      </c>
      <c r="D737">
        <v>0.81250061674684926</v>
      </c>
      <c r="G737">
        <v>734</v>
      </c>
      <c r="H737">
        <v>0.80507358664782547</v>
      </c>
      <c r="I737">
        <v>0.80907190098885862</v>
      </c>
    </row>
    <row r="738" spans="2:9" x14ac:dyDescent="0.25">
      <c r="B738">
        <v>735</v>
      </c>
      <c r="C738">
        <v>0.80904522972529125</v>
      </c>
      <c r="D738">
        <v>0.81228622137644046</v>
      </c>
      <c r="G738">
        <v>735</v>
      </c>
      <c r="H738">
        <v>0.80485481850964868</v>
      </c>
      <c r="I738">
        <v>0.80885907929322631</v>
      </c>
    </row>
    <row r="739" spans="2:9" x14ac:dyDescent="0.25">
      <c r="B739">
        <v>736</v>
      </c>
      <c r="C739">
        <v>0.808831419212521</v>
      </c>
      <c r="D739">
        <v>0.81207197834411249</v>
      </c>
      <c r="G739">
        <v>736</v>
      </c>
      <c r="H739">
        <v>0.80463616497165213</v>
      </c>
      <c r="I739">
        <v>0.80864635146748387</v>
      </c>
    </row>
    <row r="740" spans="2:9" x14ac:dyDescent="0.25">
      <c r="B740">
        <v>737</v>
      </c>
      <c r="C740">
        <v>0.80861773233615653</v>
      </c>
      <c r="D740">
        <v>0.81185788737432318</v>
      </c>
      <c r="G740">
        <v>737</v>
      </c>
      <c r="H740">
        <v>0.80441762585147514</v>
      </c>
      <c r="I740">
        <v>0.80843371743319992</v>
      </c>
    </row>
    <row r="741" spans="2:9" x14ac:dyDescent="0.25">
      <c r="B741">
        <v>738</v>
      </c>
      <c r="C741">
        <v>0.80840416890069833</v>
      </c>
      <c r="D741">
        <v>0.81164394819180274</v>
      </c>
      <c r="G741">
        <v>738</v>
      </c>
      <c r="H741">
        <v>0.80419920096692898</v>
      </c>
      <c r="I741">
        <v>0.80822117711200314</v>
      </c>
    </row>
    <row r="742" spans="2:9" x14ac:dyDescent="0.25">
      <c r="B742">
        <v>739</v>
      </c>
      <c r="C742">
        <v>0.80819072871077968</v>
      </c>
      <c r="D742">
        <v>0.8114301605215537</v>
      </c>
      <c r="G742">
        <v>739</v>
      </c>
      <c r="H742">
        <v>0.80398089013594931</v>
      </c>
      <c r="I742">
        <v>0.80800873042558308</v>
      </c>
    </row>
    <row r="743" spans="2:9" x14ac:dyDescent="0.25">
      <c r="B743">
        <v>740</v>
      </c>
      <c r="C743">
        <v>0.80797741157136682</v>
      </c>
      <c r="D743">
        <v>0.81121652408885048</v>
      </c>
      <c r="G743">
        <v>740</v>
      </c>
      <c r="H743">
        <v>0.80376269317678439</v>
      </c>
      <c r="I743">
        <v>0.80779637729568943</v>
      </c>
    </row>
    <row r="744" spans="2:9" x14ac:dyDescent="0.25">
      <c r="B744">
        <v>741</v>
      </c>
      <c r="C744">
        <v>0.80776421728750936</v>
      </c>
      <c r="D744">
        <v>0.81100303861923873</v>
      </c>
      <c r="G744">
        <v>741</v>
      </c>
      <c r="H744">
        <v>0.80354460990775944</v>
      </c>
      <c r="I744">
        <v>0.80758411764413207</v>
      </c>
    </row>
    <row r="745" spans="2:9" x14ac:dyDescent="0.25">
      <c r="B745">
        <v>742</v>
      </c>
      <c r="C745">
        <v>0.80755114566433894</v>
      </c>
      <c r="D745">
        <v>0.81078970383853499</v>
      </c>
      <c r="G745">
        <v>742</v>
      </c>
      <c r="H745">
        <v>0.8033266401472775</v>
      </c>
      <c r="I745">
        <v>0.8073719513927814</v>
      </c>
    </row>
    <row r="746" spans="2:9" x14ac:dyDescent="0.25">
      <c r="B746">
        <v>743</v>
      </c>
      <c r="C746">
        <v>0.80733819650731997</v>
      </c>
      <c r="D746">
        <v>0.81057651947282661</v>
      </c>
      <c r="G746">
        <v>743</v>
      </c>
      <c r="H746">
        <v>0.8031087837140527</v>
      </c>
      <c r="I746">
        <v>0.80715987846356785</v>
      </c>
    </row>
    <row r="747" spans="2:9" x14ac:dyDescent="0.25">
      <c r="B747">
        <v>744</v>
      </c>
      <c r="C747">
        <v>0.80712536962204873</v>
      </c>
      <c r="D747">
        <v>0.81036348524847102</v>
      </c>
      <c r="G747">
        <v>744</v>
      </c>
      <c r="H747">
        <v>0.80289104042692294</v>
      </c>
      <c r="I747">
        <v>0.80694789877848216</v>
      </c>
    </row>
    <row r="748" spans="2:9" x14ac:dyDescent="0.25">
      <c r="B748">
        <v>745</v>
      </c>
      <c r="C748">
        <v>0.80691266481430346</v>
      </c>
      <c r="D748">
        <v>0.81015060089209534</v>
      </c>
      <c r="G748">
        <v>745</v>
      </c>
      <c r="H748">
        <v>0.80267341010489679</v>
      </c>
      <c r="I748">
        <v>0.80673601225957514</v>
      </c>
    </row>
    <row r="749" spans="2:9" x14ac:dyDescent="0.25">
      <c r="B749">
        <v>746</v>
      </c>
      <c r="C749">
        <v>0.80670008188999465</v>
      </c>
      <c r="D749">
        <v>0.80993786613059615</v>
      </c>
      <c r="G749">
        <v>746</v>
      </c>
      <c r="H749">
        <v>0.80245589256710703</v>
      </c>
      <c r="I749">
        <v>0.80652421882895742</v>
      </c>
    </row>
    <row r="750" spans="2:9" x14ac:dyDescent="0.25">
      <c r="B750">
        <v>747</v>
      </c>
      <c r="C750">
        <v>0.80648762065536272</v>
      </c>
      <c r="D750">
        <v>0.80972528069113892</v>
      </c>
      <c r="G750">
        <v>747</v>
      </c>
      <c r="H750">
        <v>0.80223848763299466</v>
      </c>
      <c r="I750">
        <v>0.80631251840879992</v>
      </c>
    </row>
    <row r="751" spans="2:9" x14ac:dyDescent="0.25">
      <c r="B751">
        <v>748</v>
      </c>
      <c r="C751">
        <v>0.80627528091673029</v>
      </c>
      <c r="D751">
        <v>0.80951284430115755</v>
      </c>
      <c r="G751">
        <v>748</v>
      </c>
      <c r="H751">
        <v>0.80202119512207892</v>
      </c>
      <c r="I751">
        <v>0.80610091092133329</v>
      </c>
    </row>
    <row r="752" spans="2:9" x14ac:dyDescent="0.25">
      <c r="B752">
        <v>749</v>
      </c>
      <c r="C752">
        <v>0.80606306248050197</v>
      </c>
      <c r="D752">
        <v>0.80930055668835454</v>
      </c>
      <c r="G752">
        <v>749</v>
      </c>
      <c r="H752">
        <v>0.80180401485395458</v>
      </c>
      <c r="I752">
        <v>0.80588939628884815</v>
      </c>
    </row>
    <row r="753" spans="2:9" x14ac:dyDescent="0.25">
      <c r="B753">
        <v>750</v>
      </c>
      <c r="C753">
        <v>0.80585096515341148</v>
      </c>
      <c r="D753">
        <v>0.80908841758069971</v>
      </c>
      <c r="G753">
        <v>750</v>
      </c>
      <c r="H753">
        <v>0.80158694664852681</v>
      </c>
      <c r="I753">
        <v>0.80567797443369504</v>
      </c>
    </row>
    <row r="754" spans="2:9" x14ac:dyDescent="0.25">
      <c r="B754">
        <v>751</v>
      </c>
      <c r="C754">
        <v>0.8056389887423242</v>
      </c>
      <c r="D754">
        <v>0.80887642670643045</v>
      </c>
      <c r="G754">
        <v>751</v>
      </c>
      <c r="H754">
        <v>0.8013699903258219</v>
      </c>
      <c r="I754">
        <v>0.80546664527828415</v>
      </c>
    </row>
    <row r="755" spans="2:9" x14ac:dyDescent="0.25">
      <c r="B755">
        <v>752</v>
      </c>
      <c r="C755">
        <v>0.80542713305428504</v>
      </c>
      <c r="D755">
        <v>0.80866458379405082</v>
      </c>
      <c r="G755">
        <v>752</v>
      </c>
      <c r="H755">
        <v>0.80115314570603691</v>
      </c>
      <c r="I755">
        <v>0.8052554087450855</v>
      </c>
    </row>
    <row r="756" spans="2:9" x14ac:dyDescent="0.25">
      <c r="B756">
        <v>753</v>
      </c>
      <c r="C756">
        <v>0.80521539789647045</v>
      </c>
      <c r="D756">
        <v>0.808452888572332</v>
      </c>
      <c r="G756">
        <v>753</v>
      </c>
      <c r="H756">
        <v>0.80093641260949011</v>
      </c>
      <c r="I756">
        <v>0.80504426475662849</v>
      </c>
    </row>
    <row r="757" spans="2:9" x14ac:dyDescent="0.25">
      <c r="B757">
        <v>754</v>
      </c>
      <c r="C757">
        <v>0.80500378307638376</v>
      </c>
      <c r="D757">
        <v>0.80824134077031085</v>
      </c>
      <c r="G757">
        <v>754</v>
      </c>
      <c r="H757">
        <v>0.80071979085680778</v>
      </c>
      <c r="I757">
        <v>0.80483321323550272</v>
      </c>
    </row>
    <row r="758" spans="2:9" x14ac:dyDescent="0.25">
      <c r="B758">
        <v>755</v>
      </c>
      <c r="C758">
        <v>0.8047922884016101</v>
      </c>
      <c r="D758">
        <v>0.80802994011729024</v>
      </c>
      <c r="G758">
        <v>755</v>
      </c>
      <c r="H758">
        <v>0.800503280268692</v>
      </c>
      <c r="I758">
        <v>0.80462225410435662</v>
      </c>
    </row>
    <row r="759" spans="2:9" x14ac:dyDescent="0.25">
      <c r="B759">
        <v>756</v>
      </c>
      <c r="C759">
        <v>0.80458091367981521</v>
      </c>
      <c r="D759">
        <v>0.80781868634283827</v>
      </c>
      <c r="G759">
        <v>756</v>
      </c>
      <c r="H759">
        <v>0.80028688066592135</v>
      </c>
      <c r="I759">
        <v>0.80441138728589889</v>
      </c>
    </row>
    <row r="760" spans="2:9" x14ac:dyDescent="0.25">
      <c r="B760">
        <v>757</v>
      </c>
      <c r="C760">
        <v>0.80436965871899224</v>
      </c>
      <c r="D760">
        <v>0.80760757917678827</v>
      </c>
      <c r="G760">
        <v>757</v>
      </c>
      <c r="H760">
        <v>0.80007059186958063</v>
      </c>
      <c r="I760">
        <v>0.804200612702897</v>
      </c>
    </row>
    <row r="761" spans="2:9" x14ac:dyDescent="0.25">
      <c r="B761">
        <v>758</v>
      </c>
      <c r="C761">
        <v>0.80415852332726345</v>
      </c>
      <c r="D761">
        <v>0.80739661834923793</v>
      </c>
      <c r="G761">
        <v>758</v>
      </c>
      <c r="H761">
        <v>0.79985441370087651</v>
      </c>
      <c r="I761">
        <v>0.80398993027817833</v>
      </c>
    </row>
    <row r="762" spans="2:9" x14ac:dyDescent="0.25">
      <c r="B762">
        <v>759</v>
      </c>
      <c r="C762">
        <v>0.8039475073129303</v>
      </c>
      <c r="D762">
        <v>0.80718580359054914</v>
      </c>
      <c r="G762">
        <v>759</v>
      </c>
      <c r="H762">
        <v>0.79963834598118322</v>
      </c>
      <c r="I762">
        <v>0.80377933993462947</v>
      </c>
    </row>
    <row r="763" spans="2:9" x14ac:dyDescent="0.25">
      <c r="B763">
        <v>760</v>
      </c>
      <c r="C763">
        <v>0.80373661048442391</v>
      </c>
      <c r="D763">
        <v>0.80697513463134796</v>
      </c>
      <c r="G763">
        <v>760</v>
      </c>
      <c r="H763">
        <v>0.7994223885319971</v>
      </c>
      <c r="I763">
        <v>0.80356884159519615</v>
      </c>
    </row>
    <row r="764" spans="2:9" x14ac:dyDescent="0.25">
      <c r="B764">
        <v>761</v>
      </c>
      <c r="C764">
        <v>0.80352583265049971</v>
      </c>
      <c r="D764">
        <v>0.80676461120252341</v>
      </c>
      <c r="G764">
        <v>761</v>
      </c>
      <c r="H764">
        <v>0.79920654117511891</v>
      </c>
      <c r="I764">
        <v>0.80335843518288352</v>
      </c>
    </row>
    <row r="765" spans="2:9" x14ac:dyDescent="0.25">
      <c r="B765">
        <v>762</v>
      </c>
      <c r="C765">
        <v>0.80331517361999394</v>
      </c>
      <c r="D765">
        <v>0.80655423303522777</v>
      </c>
      <c r="G765">
        <v>762</v>
      </c>
      <c r="H765">
        <v>0.79899080373242448</v>
      </c>
      <c r="I765">
        <v>0.80314812062075591</v>
      </c>
    </row>
    <row r="766" spans="2:9" x14ac:dyDescent="0.25">
      <c r="B766">
        <v>763</v>
      </c>
      <c r="C766">
        <v>0.80310463320182346</v>
      </c>
      <c r="D766">
        <v>0.80634399986087613</v>
      </c>
      <c r="G766">
        <v>763</v>
      </c>
      <c r="H766">
        <v>0.79877517602586645</v>
      </c>
      <c r="I766">
        <v>0.8029378978319367</v>
      </c>
    </row>
    <row r="767" spans="2:9" x14ac:dyDescent="0.25">
      <c r="B767">
        <v>764</v>
      </c>
      <c r="C767">
        <v>0.80289421120522941</v>
      </c>
      <c r="D767">
        <v>0.80613391141114554</v>
      </c>
      <c r="G767">
        <v>764</v>
      </c>
      <c r="H767">
        <v>0.79855965787770045</v>
      </c>
      <c r="I767">
        <v>0.80272776673960844</v>
      </c>
    </row>
    <row r="768" spans="2:9" x14ac:dyDescent="0.25">
      <c r="B768">
        <v>765</v>
      </c>
      <c r="C768">
        <v>0.80268390743958007</v>
      </c>
      <c r="D768">
        <v>0.80592396741797501</v>
      </c>
      <c r="G768">
        <v>765</v>
      </c>
      <c r="H768">
        <v>0.79834424911030322</v>
      </c>
      <c r="I768">
        <v>0.80251772726701276</v>
      </c>
    </row>
    <row r="769" spans="2:9" x14ac:dyDescent="0.25">
      <c r="B769">
        <v>766</v>
      </c>
      <c r="C769">
        <v>0.80247372171442255</v>
      </c>
      <c r="D769">
        <v>0.80571416761356518</v>
      </c>
      <c r="G769">
        <v>766</v>
      </c>
      <c r="H769">
        <v>0.79812894954621783</v>
      </c>
      <c r="I769">
        <v>0.80230777933745012</v>
      </c>
    </row>
    <row r="770" spans="2:9" x14ac:dyDescent="0.25">
      <c r="B770">
        <v>767</v>
      </c>
      <c r="C770">
        <v>0.80226365383943232</v>
      </c>
      <c r="D770">
        <v>0.80550451173037785</v>
      </c>
      <c r="G770">
        <v>767</v>
      </c>
      <c r="H770">
        <v>0.79791375900810835</v>
      </c>
      <c r="I770">
        <v>0.80209792287428017</v>
      </c>
    </row>
    <row r="771" spans="2:9" x14ac:dyDescent="0.25">
      <c r="B771">
        <v>768</v>
      </c>
      <c r="C771">
        <v>0.80205370362460571</v>
      </c>
      <c r="D771">
        <v>0.80529499950113514</v>
      </c>
      <c r="G771">
        <v>768</v>
      </c>
      <c r="H771">
        <v>0.79769867731894095</v>
      </c>
      <c r="I771">
        <v>0.80188815780092115</v>
      </c>
    </row>
    <row r="772" spans="2:9" x14ac:dyDescent="0.25">
      <c r="B772">
        <v>769</v>
      </c>
      <c r="C772">
        <v>0.80184387088001985</v>
      </c>
      <c r="D772">
        <v>0.80508563065881988</v>
      </c>
      <c r="G772">
        <v>769</v>
      </c>
      <c r="H772">
        <v>0.7974837043017563</v>
      </c>
      <c r="I772">
        <v>0.80167848404085018</v>
      </c>
    </row>
    <row r="773" spans="2:9" x14ac:dyDescent="0.25">
      <c r="B773">
        <v>770</v>
      </c>
      <c r="C773">
        <v>0.80163415541583161</v>
      </c>
      <c r="D773">
        <v>0.80487640493667489</v>
      </c>
      <c r="G773">
        <v>770</v>
      </c>
      <c r="H773">
        <v>0.79726883977967156</v>
      </c>
      <c r="I773">
        <v>0.80146890151760353</v>
      </c>
    </row>
    <row r="774" spans="2:9" x14ac:dyDescent="0.25">
      <c r="B774">
        <v>771</v>
      </c>
      <c r="C774">
        <v>0.80142455704251836</v>
      </c>
      <c r="D774">
        <v>0.80466732206820224</v>
      </c>
      <c r="G774">
        <v>771</v>
      </c>
      <c r="H774">
        <v>0.79705408357610319</v>
      </c>
      <c r="I774">
        <v>0.80125941015477564</v>
      </c>
    </row>
    <row r="775" spans="2:9" x14ac:dyDescent="0.25">
      <c r="B775">
        <v>772</v>
      </c>
      <c r="C775">
        <v>0.80121507557068572</v>
      </c>
      <c r="D775">
        <v>0.80445838178716356</v>
      </c>
      <c r="G775">
        <v>772</v>
      </c>
      <c r="H775">
        <v>0.7968394355145898</v>
      </c>
      <c r="I775">
        <v>0.80105000987601993</v>
      </c>
    </row>
    <row r="776" spans="2:9" x14ac:dyDescent="0.25">
      <c r="B776">
        <v>773</v>
      </c>
      <c r="C776">
        <v>0.80100571081111482</v>
      </c>
      <c r="D776">
        <v>0.80424958382757905</v>
      </c>
      <c r="G776">
        <v>773</v>
      </c>
      <c r="H776">
        <v>0.7966248954188333</v>
      </c>
      <c r="I776">
        <v>0.80084070060504853</v>
      </c>
    </row>
    <row r="777" spans="2:9" x14ac:dyDescent="0.25">
      <c r="B777">
        <v>774</v>
      </c>
      <c r="C777">
        <v>0.80079646257471415</v>
      </c>
      <c r="D777">
        <v>0.8040409279237275</v>
      </c>
      <c r="G777">
        <v>774</v>
      </c>
      <c r="H777">
        <v>0.7964104631126564</v>
      </c>
      <c r="I777">
        <v>0.80063148226563197</v>
      </c>
    </row>
    <row r="778" spans="2:9" x14ac:dyDescent="0.25">
      <c r="B778">
        <v>775</v>
      </c>
      <c r="C778">
        <v>0.80058733067271093</v>
      </c>
      <c r="D778">
        <v>0.8038324138101457</v>
      </c>
      <c r="G778">
        <v>775</v>
      </c>
      <c r="H778">
        <v>0.79619613842018166</v>
      </c>
      <c r="I778">
        <v>0.80042235478159918</v>
      </c>
    </row>
    <row r="779" spans="2:9" x14ac:dyDescent="0.25">
      <c r="B779">
        <v>776</v>
      </c>
      <c r="C779">
        <v>0.80037831491641287</v>
      </c>
      <c r="D779">
        <v>0.80362404122162812</v>
      </c>
      <c r="G779">
        <v>776</v>
      </c>
      <c r="H779">
        <v>0.7959819211656054</v>
      </c>
      <c r="I779">
        <v>0.80021331807683782</v>
      </c>
    </row>
    <row r="780" spans="2:9" x14ac:dyDescent="0.25">
      <c r="B780">
        <v>777</v>
      </c>
      <c r="C780">
        <v>0.80016941511720563</v>
      </c>
      <c r="D780">
        <v>0.80341580989322647</v>
      </c>
      <c r="G780">
        <v>777</v>
      </c>
      <c r="H780">
        <v>0.79576781117319895</v>
      </c>
      <c r="I780">
        <v>0.80000437207529385</v>
      </c>
    </row>
    <row r="781" spans="2:9" x14ac:dyDescent="0.25">
      <c r="B781">
        <v>778</v>
      </c>
      <c r="C781">
        <v>0.79996063108679338</v>
      </c>
      <c r="D781">
        <v>0.80320771956024961</v>
      </c>
      <c r="G781">
        <v>778</v>
      </c>
      <c r="H781">
        <v>0.79555380826753241</v>
      </c>
      <c r="I781">
        <v>0.7997955167009716</v>
      </c>
    </row>
    <row r="782" spans="2:9" x14ac:dyDescent="0.25">
      <c r="B782">
        <v>779</v>
      </c>
      <c r="C782">
        <v>0.79975196263700699</v>
      </c>
      <c r="D782">
        <v>0.80299976995826272</v>
      </c>
      <c r="G782">
        <v>779</v>
      </c>
      <c r="H782">
        <v>0.79533991227329526</v>
      </c>
      <c r="I782">
        <v>0.7995867518779336</v>
      </c>
    </row>
    <row r="783" spans="2:9" x14ac:dyDescent="0.25">
      <c r="B783">
        <v>780</v>
      </c>
      <c r="C783">
        <v>0.79954340957985159</v>
      </c>
      <c r="D783">
        <v>0.80279196082308735</v>
      </c>
      <c r="G783">
        <v>780</v>
      </c>
      <c r="H783">
        <v>0.79512612301534036</v>
      </c>
      <c r="I783">
        <v>0.79937807753030088</v>
      </c>
    </row>
    <row r="784" spans="2:9" x14ac:dyDescent="0.25">
      <c r="B784">
        <v>781</v>
      </c>
      <c r="C784">
        <v>0.79933497172745882</v>
      </c>
      <c r="D784">
        <v>0.80258429189080083</v>
      </c>
      <c r="G784">
        <v>781</v>
      </c>
      <c r="H784">
        <v>0.7949124403186395</v>
      </c>
      <c r="I784">
        <v>0.79916949358225242</v>
      </c>
    </row>
    <row r="785" spans="2:9" x14ac:dyDescent="0.25">
      <c r="B785">
        <v>782</v>
      </c>
      <c r="C785">
        <v>0.79912664889227636</v>
      </c>
      <c r="D785">
        <v>0.80237676289773585</v>
      </c>
      <c r="G785">
        <v>782</v>
      </c>
      <c r="H785">
        <v>0.79469886400846235</v>
      </c>
      <c r="I785">
        <v>0.79896099995802561</v>
      </c>
    </row>
    <row r="786" spans="2:9" x14ac:dyDescent="0.25">
      <c r="B786">
        <v>783</v>
      </c>
      <c r="C786">
        <v>0.79891844088683039</v>
      </c>
      <c r="D786">
        <v>0.80216937358048024</v>
      </c>
      <c r="G786">
        <v>783</v>
      </c>
      <c r="H786">
        <v>0.7944853939101516</v>
      </c>
      <c r="I786">
        <v>0.79875259658191566</v>
      </c>
    </row>
    <row r="787" spans="2:9" x14ac:dyDescent="0.25">
      <c r="B787">
        <v>784</v>
      </c>
      <c r="C787">
        <v>0.79871034752372649</v>
      </c>
      <c r="D787">
        <v>0.80196212367587649</v>
      </c>
      <c r="G787">
        <v>784</v>
      </c>
      <c r="H787">
        <v>0.79427202984912448</v>
      </c>
      <c r="I787">
        <v>0.79854428337827599</v>
      </c>
    </row>
    <row r="788" spans="2:9" x14ac:dyDescent="0.25">
      <c r="B788">
        <v>785</v>
      </c>
      <c r="C788">
        <v>0.79850236861588475</v>
      </c>
      <c r="D788">
        <v>0.80175501292102158</v>
      </c>
      <c r="G788">
        <v>785</v>
      </c>
      <c r="H788">
        <v>0.79405877165109506</v>
      </c>
      <c r="I788">
        <v>0.79833606027151804</v>
      </c>
    </row>
    <row r="789" spans="2:9" x14ac:dyDescent="0.25">
      <c r="B789">
        <v>786</v>
      </c>
      <c r="C789">
        <v>0.79829450397635082</v>
      </c>
      <c r="D789">
        <v>0.80154804105326616</v>
      </c>
      <c r="G789">
        <v>786</v>
      </c>
      <c r="H789">
        <v>0.79384561914189455</v>
      </c>
      <c r="I789">
        <v>0.79812792718611125</v>
      </c>
    </row>
    <row r="790" spans="2:9" x14ac:dyDescent="0.25">
      <c r="B790">
        <v>787</v>
      </c>
      <c r="C790">
        <v>0.79808675341834368</v>
      </c>
      <c r="D790">
        <v>0.80134120781021478</v>
      </c>
      <c r="G790">
        <v>787</v>
      </c>
      <c r="H790">
        <v>0.79363257214751826</v>
      </c>
      <c r="I790">
        <v>0.79791988404658265</v>
      </c>
    </row>
    <row r="791" spans="2:9" x14ac:dyDescent="0.25">
      <c r="B791">
        <v>788</v>
      </c>
      <c r="C791">
        <v>0.79787911675520762</v>
      </c>
      <c r="D791">
        <v>0.80113451292972504</v>
      </c>
      <c r="G791">
        <v>788</v>
      </c>
      <c r="H791">
        <v>0.79341963049407782</v>
      </c>
      <c r="I791">
        <v>0.79771193077751756</v>
      </c>
    </row>
    <row r="792" spans="2:9" x14ac:dyDescent="0.25">
      <c r="B792">
        <v>789</v>
      </c>
      <c r="C792">
        <v>0.79767159380059993</v>
      </c>
      <c r="D792">
        <v>0.80092795614990742</v>
      </c>
      <c r="G792">
        <v>789</v>
      </c>
      <c r="H792">
        <v>0.79320679400798055</v>
      </c>
      <c r="I792">
        <v>0.79750406730355872</v>
      </c>
    </row>
    <row r="793" spans="2:9" x14ac:dyDescent="0.25">
      <c r="B793">
        <v>790</v>
      </c>
      <c r="C793">
        <v>0.79746418436825617</v>
      </c>
      <c r="D793">
        <v>0.80072153720912509</v>
      </c>
      <c r="G793">
        <v>790</v>
      </c>
      <c r="H793">
        <v>0.79299406251570748</v>
      </c>
      <c r="I793">
        <v>0.79729629354940679</v>
      </c>
    </row>
    <row r="794" spans="2:9" x14ac:dyDescent="0.25">
      <c r="B794">
        <v>791</v>
      </c>
      <c r="C794">
        <v>0.79725688827199037</v>
      </c>
      <c r="D794">
        <v>0.80051525584599315</v>
      </c>
      <c r="G794">
        <v>791</v>
      </c>
      <c r="H794">
        <v>0.79278143584381255</v>
      </c>
      <c r="I794">
        <v>0.79708860943982029</v>
      </c>
    </row>
    <row r="795" spans="2:9" x14ac:dyDescent="0.25">
      <c r="B795">
        <v>792</v>
      </c>
      <c r="C795">
        <v>0.79704970532592845</v>
      </c>
      <c r="D795">
        <v>0.80030911179937836</v>
      </c>
      <c r="G795">
        <v>792</v>
      </c>
      <c r="H795">
        <v>0.79256891381914396</v>
      </c>
      <c r="I795">
        <v>0.79688101489961494</v>
      </c>
    </row>
    <row r="796" spans="2:9" x14ac:dyDescent="0.25">
      <c r="B796">
        <v>793</v>
      </c>
      <c r="C796">
        <v>0.7968426353443212</v>
      </c>
      <c r="D796">
        <v>0.8001031048083993</v>
      </c>
      <c r="G796">
        <v>793</v>
      </c>
      <c r="H796">
        <v>0.79235649626866755</v>
      </c>
      <c r="I796">
        <v>0.79667350985366436</v>
      </c>
    </row>
    <row r="797" spans="2:9" x14ac:dyDescent="0.25">
      <c r="B797">
        <v>794</v>
      </c>
      <c r="C797">
        <v>0.79663567814159075</v>
      </c>
      <c r="D797">
        <v>0.79989723461242523</v>
      </c>
      <c r="G797">
        <v>794</v>
      </c>
      <c r="H797">
        <v>0.79214418301950984</v>
      </c>
      <c r="I797">
        <v>0.79646609422689973</v>
      </c>
    </row>
    <row r="798" spans="2:9" x14ac:dyDescent="0.25">
      <c r="B798">
        <v>795</v>
      </c>
      <c r="C798">
        <v>0.79642883353228355</v>
      </c>
      <c r="D798">
        <v>0.79969150095107633</v>
      </c>
      <c r="G798">
        <v>795</v>
      </c>
      <c r="H798">
        <v>0.79193197389891479</v>
      </c>
      <c r="I798">
        <v>0.79625876794430972</v>
      </c>
    </row>
    <row r="799" spans="2:9" x14ac:dyDescent="0.25">
      <c r="B799">
        <v>796</v>
      </c>
      <c r="C799">
        <v>0.79622210133125682</v>
      </c>
      <c r="D799">
        <v>0.799485903564223</v>
      </c>
      <c r="G799">
        <v>796</v>
      </c>
      <c r="H799">
        <v>0.7917198687344188</v>
      </c>
      <c r="I799">
        <v>0.79605153093094017</v>
      </c>
    </row>
    <row r="800" spans="2:9" x14ac:dyDescent="0.25">
      <c r="B800">
        <v>797</v>
      </c>
      <c r="C800">
        <v>0.79601548135344513</v>
      </c>
      <c r="D800">
        <v>0.79928044219198546</v>
      </c>
      <c r="G800">
        <v>797</v>
      </c>
      <c r="H800">
        <v>0.79150786735363177</v>
      </c>
      <c r="I800">
        <v>0.79584438311189454</v>
      </c>
    </row>
    <row r="801" spans="2:9" x14ac:dyDescent="0.25">
      <c r="B801">
        <v>798</v>
      </c>
      <c r="C801">
        <v>0.79580897341386059</v>
      </c>
      <c r="D801">
        <v>0.79907511657473385</v>
      </c>
      <c r="G801">
        <v>798</v>
      </c>
      <c r="H801">
        <v>0.79129596958423543</v>
      </c>
      <c r="I801">
        <v>0.7956373244123337</v>
      </c>
    </row>
    <row r="802" spans="2:9" x14ac:dyDescent="0.25">
      <c r="B802">
        <v>799</v>
      </c>
      <c r="C802">
        <v>0.79560257732782524</v>
      </c>
      <c r="D802">
        <v>0.79886992645308752</v>
      </c>
      <c r="G802">
        <v>799</v>
      </c>
      <c r="H802">
        <v>0.79108417525420371</v>
      </c>
      <c r="I802">
        <v>0.7954303547574757</v>
      </c>
    </row>
    <row r="803" spans="2:9" x14ac:dyDescent="0.25">
      <c r="B803">
        <v>800</v>
      </c>
      <c r="C803">
        <v>0.79539629291078406</v>
      </c>
      <c r="D803">
        <v>0.79866487156791433</v>
      </c>
      <c r="G803">
        <v>800</v>
      </c>
      <c r="H803">
        <v>0.79087248419162803</v>
      </c>
      <c r="I803">
        <v>0.79522347407259575</v>
      </c>
    </row>
    <row r="804" spans="2:9" x14ac:dyDescent="0.25">
      <c r="B804">
        <v>801</v>
      </c>
      <c r="C804">
        <v>0.79519011997835309</v>
      </c>
      <c r="D804">
        <v>0.79845995166033124</v>
      </c>
      <c r="G804">
        <v>801</v>
      </c>
      <c r="H804">
        <v>0.79066089622475766</v>
      </c>
      <c r="I804">
        <v>0.79501668228302635</v>
      </c>
    </row>
    <row r="805" spans="2:9" x14ac:dyDescent="0.25">
      <c r="B805">
        <v>802</v>
      </c>
      <c r="C805">
        <v>0.79498405834627062</v>
      </c>
      <c r="D805">
        <v>0.7982551664717028</v>
      </c>
      <c r="G805">
        <v>802</v>
      </c>
      <c r="H805">
        <v>0.79044941118195999</v>
      </c>
      <c r="I805">
        <v>0.79480997931415709</v>
      </c>
    </row>
    <row r="806" spans="2:9" x14ac:dyDescent="0.25">
      <c r="B806">
        <v>803</v>
      </c>
      <c r="C806">
        <v>0.79477810783058367</v>
      </c>
      <c r="D806">
        <v>0.79805051574364205</v>
      </c>
      <c r="G806">
        <v>803</v>
      </c>
      <c r="H806">
        <v>0.79023802889189176</v>
      </c>
      <c r="I806">
        <v>0.79460336509143459</v>
      </c>
    </row>
    <row r="807" spans="2:9" x14ac:dyDescent="0.25">
      <c r="B807">
        <v>804</v>
      </c>
      <c r="C807">
        <v>0.79457226824741567</v>
      </c>
      <c r="D807">
        <v>0.79784599921800892</v>
      </c>
      <c r="G807">
        <v>804</v>
      </c>
      <c r="H807">
        <v>0.79002674918328264</v>
      </c>
      <c r="I807">
        <v>0.79439683954036278</v>
      </c>
    </row>
    <row r="808" spans="2:9" x14ac:dyDescent="0.25">
      <c r="B808">
        <v>805</v>
      </c>
      <c r="C808">
        <v>0.79436653941296698</v>
      </c>
      <c r="D808">
        <v>0.79764161663691091</v>
      </c>
      <c r="G808">
        <v>805</v>
      </c>
      <c r="H808">
        <v>0.7898155718849339</v>
      </c>
      <c r="I808">
        <v>0.7941904025865022</v>
      </c>
    </row>
    <row r="809" spans="2:9" x14ac:dyDescent="0.25">
      <c r="B809">
        <v>806</v>
      </c>
      <c r="C809">
        <v>0.79416092114374548</v>
      </c>
      <c r="D809">
        <v>0.79743736774270191</v>
      </c>
      <c r="G809">
        <v>806</v>
      </c>
      <c r="H809">
        <v>0.78960449682593681</v>
      </c>
      <c r="I809">
        <v>0.79398405415547069</v>
      </c>
    </row>
    <row r="810" spans="2:9" x14ac:dyDescent="0.25">
      <c r="B810">
        <v>807</v>
      </c>
      <c r="C810">
        <v>0.7939554132563813</v>
      </c>
      <c r="D810">
        <v>0.79723325227798247</v>
      </c>
      <c r="G810">
        <v>807</v>
      </c>
      <c r="H810">
        <v>0.78939352383549832</v>
      </c>
      <c r="I810">
        <v>0.79377779417294259</v>
      </c>
    </row>
    <row r="811" spans="2:9" x14ac:dyDescent="0.25">
      <c r="B811">
        <v>808</v>
      </c>
      <c r="C811">
        <v>0.79375001556767288</v>
      </c>
      <c r="D811">
        <v>0.7970292699855992</v>
      </c>
      <c r="G811">
        <v>808</v>
      </c>
      <c r="H811">
        <v>0.78918265274298383</v>
      </c>
      <c r="I811">
        <v>0.7935716225646493</v>
      </c>
    </row>
    <row r="812" spans="2:9" x14ac:dyDescent="0.25">
      <c r="B812">
        <v>809</v>
      </c>
      <c r="C812">
        <v>0.79354472789454145</v>
      </c>
      <c r="D812">
        <v>0.79682542060864436</v>
      </c>
      <c r="G812">
        <v>809</v>
      </c>
      <c r="H812">
        <v>0.78897188337787394</v>
      </c>
      <c r="I812">
        <v>0.79336553925637909</v>
      </c>
    </row>
    <row r="813" spans="2:9" x14ac:dyDescent="0.25">
      <c r="B813">
        <v>810</v>
      </c>
      <c r="C813">
        <v>0.79333955005421342</v>
      </c>
      <c r="D813">
        <v>0.7966217038904555</v>
      </c>
      <c r="G813">
        <v>810</v>
      </c>
      <c r="H813">
        <v>0.78876121556993795</v>
      </c>
      <c r="I813">
        <v>0.79315954417397672</v>
      </c>
    </row>
    <row r="814" spans="2:9" x14ac:dyDescent="0.25">
      <c r="B814">
        <v>811</v>
      </c>
      <c r="C814">
        <v>0.7931344818639916</v>
      </c>
      <c r="D814">
        <v>0.7964181195746155</v>
      </c>
      <c r="G814">
        <v>811</v>
      </c>
      <c r="H814">
        <v>0.78855064914901596</v>
      </c>
      <c r="I814">
        <v>0.79295363724334389</v>
      </c>
    </row>
    <row r="815" spans="2:9" x14ac:dyDescent="0.25">
      <c r="B815">
        <v>812</v>
      </c>
      <c r="C815">
        <v>0.79292952314125453</v>
      </c>
      <c r="D815">
        <v>0.7962146674049515</v>
      </c>
      <c r="G815">
        <v>812</v>
      </c>
      <c r="H815">
        <v>0.78834018394502092</v>
      </c>
      <c r="I815">
        <v>0.79274781839043873</v>
      </c>
    </row>
    <row r="816" spans="2:9" x14ac:dyDescent="0.25">
      <c r="B816">
        <v>813</v>
      </c>
      <c r="C816">
        <v>0.79272467370368627</v>
      </c>
      <c r="D816">
        <v>0.79601134712553545</v>
      </c>
      <c r="G816">
        <v>813</v>
      </c>
      <c r="H816">
        <v>0.78812981978815266</v>
      </c>
      <c r="I816">
        <v>0.79254208754127609</v>
      </c>
    </row>
    <row r="817" spans="2:9" x14ac:dyDescent="0.25">
      <c r="B817">
        <v>814</v>
      </c>
      <c r="C817">
        <v>0.79251993336909132</v>
      </c>
      <c r="D817">
        <v>0.79580815848068276</v>
      </c>
      <c r="G817">
        <v>814</v>
      </c>
      <c r="H817">
        <v>0.78791955650872514</v>
      </c>
      <c r="I817">
        <v>0.79233644462192732</v>
      </c>
    </row>
    <row r="818" spans="2:9" x14ac:dyDescent="0.25">
      <c r="B818">
        <v>815</v>
      </c>
      <c r="C818">
        <v>0.7923153019554422</v>
      </c>
      <c r="D818">
        <v>0.79560510121495287</v>
      </c>
      <c r="G818">
        <v>815</v>
      </c>
      <c r="H818">
        <v>0.78770939393721062</v>
      </c>
      <c r="I818">
        <v>0.79213088955852018</v>
      </c>
    </row>
    <row r="819" spans="2:9" x14ac:dyDescent="0.25">
      <c r="B819">
        <v>816</v>
      </c>
      <c r="C819">
        <v>0.79211077928083218</v>
      </c>
      <c r="D819">
        <v>0.79540217507314825</v>
      </c>
      <c r="G819">
        <v>816</v>
      </c>
      <c r="H819">
        <v>0.78749933190419552</v>
      </c>
      <c r="I819">
        <v>0.79192542227723883</v>
      </c>
    </row>
    <row r="820" spans="2:9" x14ac:dyDescent="0.25">
      <c r="B820">
        <v>817</v>
      </c>
      <c r="C820">
        <v>0.79190636516365764</v>
      </c>
      <c r="D820">
        <v>0.79519937980031474</v>
      </c>
      <c r="G820">
        <v>817</v>
      </c>
      <c r="H820">
        <v>0.78728937024055234</v>
      </c>
      <c r="I820">
        <v>0.79172004270432417</v>
      </c>
    </row>
    <row r="821" spans="2:9" x14ac:dyDescent="0.25">
      <c r="B821">
        <v>818</v>
      </c>
      <c r="C821">
        <v>0.79170205942239091</v>
      </c>
      <c r="D821">
        <v>0.79499671514174031</v>
      </c>
      <c r="G821">
        <v>818</v>
      </c>
      <c r="H821">
        <v>0.78707950877722443</v>
      </c>
      <c r="I821">
        <v>0.79151475076607303</v>
      </c>
    </row>
    <row r="822" spans="2:9" x14ac:dyDescent="0.25">
      <c r="B822">
        <v>819</v>
      </c>
      <c r="C822">
        <v>0.79149786187557924</v>
      </c>
      <c r="D822">
        <v>0.79479418084295539</v>
      </c>
      <c r="G822">
        <v>819</v>
      </c>
      <c r="H822">
        <v>0.78686974734522652</v>
      </c>
      <c r="I822">
        <v>0.79130954638883877</v>
      </c>
    </row>
    <row r="823" spans="2:9" x14ac:dyDescent="0.25">
      <c r="B823">
        <v>820</v>
      </c>
      <c r="C823">
        <v>0.79129377234207232</v>
      </c>
      <c r="D823">
        <v>0.79459177664973235</v>
      </c>
      <c r="G823">
        <v>820</v>
      </c>
      <c r="H823">
        <v>0.78666008577585855</v>
      </c>
      <c r="I823">
        <v>0.7911044294990307</v>
      </c>
    </row>
    <row r="824" spans="2:9" x14ac:dyDescent="0.25">
      <c r="B824">
        <v>821</v>
      </c>
      <c r="C824">
        <v>0.79108979064084073</v>
      </c>
      <c r="D824">
        <v>0.79438950230808525</v>
      </c>
      <c r="G824">
        <v>821</v>
      </c>
      <c r="H824">
        <v>0.78645052390053438</v>
      </c>
      <c r="I824">
        <v>0.79089940002311476</v>
      </c>
    </row>
    <row r="825" spans="2:9" x14ac:dyDescent="0.25">
      <c r="B825">
        <v>822</v>
      </c>
      <c r="C825">
        <v>0.79088591659101981</v>
      </c>
      <c r="D825">
        <v>0.79418735756426928</v>
      </c>
      <c r="G825">
        <v>822</v>
      </c>
      <c r="H825">
        <v>0.78624106155082396</v>
      </c>
      <c r="I825">
        <v>0.79069445788761272</v>
      </c>
    </row>
    <row r="826" spans="2:9" x14ac:dyDescent="0.25">
      <c r="B826">
        <v>823</v>
      </c>
      <c r="C826">
        <v>0.79068215001186637</v>
      </c>
      <c r="D826">
        <v>0.79398534216478045</v>
      </c>
      <c r="G826">
        <v>823</v>
      </c>
      <c r="H826">
        <v>0.78603169855841104</v>
      </c>
      <c r="I826">
        <v>0.79048960301910243</v>
      </c>
    </row>
    <row r="827" spans="2:9" x14ac:dyDescent="0.25">
      <c r="B827">
        <v>824</v>
      </c>
      <c r="C827">
        <v>0.79047849072293663</v>
      </c>
      <c r="D827">
        <v>0.79378345585635546</v>
      </c>
      <c r="G827">
        <v>824</v>
      </c>
      <c r="H827">
        <v>0.7858224347552627</v>
      </c>
      <c r="I827">
        <v>0.7902848353442179</v>
      </c>
    </row>
    <row r="828" spans="2:9" x14ac:dyDescent="0.25">
      <c r="B828">
        <v>825</v>
      </c>
      <c r="C828">
        <v>0.79027493854386266</v>
      </c>
      <c r="D828">
        <v>0.79358169838597137</v>
      </c>
      <c r="G828">
        <v>825</v>
      </c>
      <c r="H828">
        <v>0.78561326997341729</v>
      </c>
      <c r="I828">
        <v>0.79008015478964921</v>
      </c>
    </row>
    <row r="829" spans="2:9" x14ac:dyDescent="0.25">
      <c r="B829">
        <v>826</v>
      </c>
      <c r="C829">
        <v>0.790071493294351</v>
      </c>
      <c r="D829">
        <v>0.79338006950084483</v>
      </c>
      <c r="G829">
        <v>826</v>
      </c>
      <c r="H829">
        <v>0.78540420404498335</v>
      </c>
      <c r="I829">
        <v>0.78987556128214209</v>
      </c>
    </row>
    <row r="830" spans="2:9" x14ac:dyDescent="0.25">
      <c r="B830">
        <v>827</v>
      </c>
      <c r="C830">
        <v>0.78986815479440786</v>
      </c>
      <c r="D830">
        <v>0.79317856894843231</v>
      </c>
      <c r="G830">
        <v>827</v>
      </c>
      <c r="H830">
        <v>0.78519523680235315</v>
      </c>
      <c r="I830">
        <v>0.78967105474849841</v>
      </c>
    </row>
    <row r="831" spans="2:9" x14ac:dyDescent="0.25">
      <c r="B831">
        <v>828</v>
      </c>
      <c r="C831">
        <v>0.78966492286415901</v>
      </c>
      <c r="D831">
        <v>0.79297719647642939</v>
      </c>
      <c r="G831">
        <v>828</v>
      </c>
      <c r="H831">
        <v>0.78498636807803068</v>
      </c>
      <c r="I831">
        <v>0.78946663511557602</v>
      </c>
    </row>
    <row r="832" spans="2:9" x14ac:dyDescent="0.25">
      <c r="B832">
        <v>829</v>
      </c>
      <c r="C832">
        <v>0.78946179732389477</v>
      </c>
      <c r="D832">
        <v>0.79277595183277061</v>
      </c>
      <c r="G832">
        <v>829</v>
      </c>
      <c r="H832">
        <v>0.78477759770467592</v>
      </c>
      <c r="I832">
        <v>0.78926230231028804</v>
      </c>
    </row>
    <row r="833" spans="2:9" x14ac:dyDescent="0.25">
      <c r="B833">
        <v>830</v>
      </c>
      <c r="C833">
        <v>0.78925877799402422</v>
      </c>
      <c r="D833">
        <v>0.79257483476562895</v>
      </c>
      <c r="G833">
        <v>830</v>
      </c>
      <c r="H833">
        <v>0.78456892551506163</v>
      </c>
      <c r="I833">
        <v>0.78905805625960401</v>
      </c>
    </row>
    <row r="834" spans="2:9" x14ac:dyDescent="0.25">
      <c r="B834">
        <v>831</v>
      </c>
      <c r="C834">
        <v>0.78905586469525513</v>
      </c>
      <c r="D834">
        <v>0.7923738450234159</v>
      </c>
      <c r="G834">
        <v>831</v>
      </c>
      <c r="H834">
        <v>0.78436035134224225</v>
      </c>
      <c r="I834">
        <v>0.78885389689054852</v>
      </c>
    </row>
    <row r="835" spans="2:9" x14ac:dyDescent="0.25">
      <c r="B835">
        <v>832</v>
      </c>
      <c r="C835">
        <v>0.78885305724836985</v>
      </c>
      <c r="D835">
        <v>0.79217298235478051</v>
      </c>
      <c r="G835">
        <v>832</v>
      </c>
      <c r="H835">
        <v>0.78415187501934169</v>
      </c>
      <c r="I835">
        <v>0.78864982413020235</v>
      </c>
    </row>
    <row r="836" spans="2:9" x14ac:dyDescent="0.25">
      <c r="B836">
        <v>833</v>
      </c>
      <c r="C836">
        <v>0.78865035547422402</v>
      </c>
      <c r="D836">
        <v>0.79197224650860953</v>
      </c>
      <c r="G836">
        <v>833</v>
      </c>
      <c r="H836">
        <v>0.78394349637955463</v>
      </c>
      <c r="I836">
        <v>0.78844583790570155</v>
      </c>
    </row>
    <row r="837" spans="2:9" x14ac:dyDescent="0.25">
      <c r="B837">
        <v>834</v>
      </c>
      <c r="C837">
        <v>0.78844775919397103</v>
      </c>
      <c r="D837">
        <v>0.79177163723402699</v>
      </c>
      <c r="G837">
        <v>834</v>
      </c>
      <c r="H837">
        <v>0.78373521525635625</v>
      </c>
      <c r="I837">
        <v>0.78824193814423782</v>
      </c>
    </row>
    <row r="838" spans="2:9" x14ac:dyDescent="0.25">
      <c r="B838">
        <v>835</v>
      </c>
      <c r="C838">
        <v>0.78824526822888297</v>
      </c>
      <c r="D838">
        <v>0.79157115428039382</v>
      </c>
      <c r="G838">
        <v>835</v>
      </c>
      <c r="H838">
        <v>0.78352703148333414</v>
      </c>
      <c r="I838">
        <v>0.78803812477305846</v>
      </c>
    </row>
    <row r="839" spans="2:9" x14ac:dyDescent="0.25">
      <c r="B839">
        <v>836</v>
      </c>
      <c r="C839">
        <v>0.78804288240039488</v>
      </c>
      <c r="D839">
        <v>0.79137079739730753</v>
      </c>
      <c r="G839">
        <v>836</v>
      </c>
      <c r="H839">
        <v>0.78331894489422993</v>
      </c>
      <c r="I839">
        <v>0.78783439771946595</v>
      </c>
    </row>
    <row r="840" spans="2:9" x14ac:dyDescent="0.25">
      <c r="B840">
        <v>837</v>
      </c>
      <c r="C840">
        <v>0.78784060153005975</v>
      </c>
      <c r="D840">
        <v>0.79117056633460181</v>
      </c>
      <c r="G840">
        <v>837</v>
      </c>
      <c r="H840">
        <v>0.78311095532289665</v>
      </c>
      <c r="I840">
        <v>0.78763075691081863</v>
      </c>
    </row>
    <row r="841" spans="2:9" x14ac:dyDescent="0.25">
      <c r="B841">
        <v>838</v>
      </c>
      <c r="C841">
        <v>0.78763842543972706</v>
      </c>
      <c r="D841">
        <v>0.79097046084234646</v>
      </c>
      <c r="G841">
        <v>838</v>
      </c>
      <c r="H841">
        <v>0.78290306260346731</v>
      </c>
      <c r="I841">
        <v>0.78742720227452978</v>
      </c>
    </row>
    <row r="842" spans="2:9" x14ac:dyDescent="0.25">
      <c r="B842">
        <v>839</v>
      </c>
      <c r="C842">
        <v>0.78743635395131917</v>
      </c>
      <c r="D842">
        <v>0.79077048067084654</v>
      </c>
      <c r="G842">
        <v>839</v>
      </c>
      <c r="H842">
        <v>0.78269526657014443</v>
      </c>
      <c r="I842">
        <v>0.7872237337380682</v>
      </c>
    </row>
    <row r="843" spans="2:9" x14ac:dyDescent="0.25">
      <c r="B843">
        <v>840</v>
      </c>
      <c r="C843">
        <v>0.78723438688683267</v>
      </c>
      <c r="D843">
        <v>0.79057062557064273</v>
      </c>
      <c r="G843">
        <v>840</v>
      </c>
      <c r="H843">
        <v>0.78248756705720002</v>
      </c>
      <c r="I843">
        <v>0.78702035122895786</v>
      </c>
    </row>
    <row r="844" spans="2:9" x14ac:dyDescent="0.25">
      <c r="B844">
        <v>841</v>
      </c>
      <c r="C844">
        <v>0.7870325240685585</v>
      </c>
      <c r="D844">
        <v>0.79037089529251048</v>
      </c>
      <c r="G844">
        <v>841</v>
      </c>
      <c r="H844">
        <v>0.78227996389918508</v>
      </c>
      <c r="I844">
        <v>0.78681705467477803</v>
      </c>
    </row>
    <row r="845" spans="2:9" x14ac:dyDescent="0.25">
      <c r="B845">
        <v>842</v>
      </c>
      <c r="C845">
        <v>0.78683076531890572</v>
      </c>
      <c r="D845">
        <v>0.79017128958745986</v>
      </c>
      <c r="G845">
        <v>842</v>
      </c>
      <c r="H845">
        <v>0.78207245693076155</v>
      </c>
      <c r="I845">
        <v>0.78661384400316303</v>
      </c>
    </row>
    <row r="846" spans="2:9" x14ac:dyDescent="0.25">
      <c r="B846">
        <v>843</v>
      </c>
      <c r="C846">
        <v>0.78662911046044459</v>
      </c>
      <c r="D846">
        <v>0.7899718082067354</v>
      </c>
      <c r="G846">
        <v>843</v>
      </c>
      <c r="H846">
        <v>0.78186504598674478</v>
      </c>
      <c r="I846">
        <v>0.78641071914180261</v>
      </c>
    </row>
    <row r="847" spans="2:9" x14ac:dyDescent="0.25">
      <c r="B847">
        <v>844</v>
      </c>
      <c r="C847">
        <v>0.78642755931586339</v>
      </c>
      <c r="D847">
        <v>0.78977245090181536</v>
      </c>
      <c r="G847">
        <v>844</v>
      </c>
      <c r="H847">
        <v>0.78165773090206048</v>
      </c>
      <c r="I847">
        <v>0.78620768001844099</v>
      </c>
    </row>
    <row r="848" spans="2:9" x14ac:dyDescent="0.25">
      <c r="B848">
        <v>845</v>
      </c>
      <c r="C848">
        <v>0.78622611170814283</v>
      </c>
      <c r="D848">
        <v>0.78957321742441189</v>
      </c>
      <c r="G848">
        <v>845</v>
      </c>
      <c r="H848">
        <v>0.78145051151191225</v>
      </c>
      <c r="I848">
        <v>0.78600472656087816</v>
      </c>
    </row>
    <row r="849" spans="2:9" x14ac:dyDescent="0.25">
      <c r="B849">
        <v>846</v>
      </c>
      <c r="C849">
        <v>0.78602476746033756</v>
      </c>
      <c r="D849">
        <v>0.7893741075264703</v>
      </c>
      <c r="G849">
        <v>846</v>
      </c>
      <c r="H849">
        <v>0.78124338765157308</v>
      </c>
      <c r="I849">
        <v>0.78580185869696839</v>
      </c>
    </row>
    <row r="850" spans="2:9" x14ac:dyDescent="0.25">
      <c r="B850">
        <v>847</v>
      </c>
      <c r="C850">
        <v>0.78582352639557462</v>
      </c>
      <c r="D850">
        <v>0.78917512096016917</v>
      </c>
      <c r="G850">
        <v>847</v>
      </c>
      <c r="H850">
        <v>0.78103635915638425</v>
      </c>
      <c r="I850">
        <v>0.78559907635462145</v>
      </c>
    </row>
    <row r="851" spans="2:9" x14ac:dyDescent="0.25">
      <c r="B851">
        <v>848</v>
      </c>
      <c r="C851">
        <v>0.78562238833727416</v>
      </c>
      <c r="D851">
        <v>0.78897625747791933</v>
      </c>
      <c r="G851">
        <v>848</v>
      </c>
      <c r="H851">
        <v>0.78082942586196435</v>
      </c>
      <c r="I851">
        <v>0.78539637946180152</v>
      </c>
    </row>
    <row r="852" spans="2:9" x14ac:dyDescent="0.25">
      <c r="B852">
        <v>849</v>
      </c>
      <c r="C852">
        <v>0.78542135310897243</v>
      </c>
      <c r="D852">
        <v>0.78877751683236452</v>
      </c>
      <c r="G852">
        <v>849</v>
      </c>
      <c r="H852">
        <v>0.78062258760404224</v>
      </c>
      <c r="I852">
        <v>0.78519376794652795</v>
      </c>
    </row>
    <row r="853" spans="2:9" x14ac:dyDescent="0.25">
      <c r="B853">
        <v>850</v>
      </c>
      <c r="C853">
        <v>0.78522042053436636</v>
      </c>
      <c r="D853">
        <v>0.78857889877638021</v>
      </c>
      <c r="G853">
        <v>850</v>
      </c>
      <c r="H853">
        <v>0.78041584421849874</v>
      </c>
      <c r="I853">
        <v>0.78499124173687473</v>
      </c>
    </row>
    <row r="854" spans="2:9" x14ac:dyDescent="0.25">
      <c r="B854">
        <v>851</v>
      </c>
      <c r="C854">
        <v>0.78501959043726921</v>
      </c>
      <c r="D854">
        <v>0.78838040306307366</v>
      </c>
      <c r="G854">
        <v>851</v>
      </c>
      <c r="H854">
        <v>0.78020919554132451</v>
      </c>
      <c r="I854">
        <v>0.78478880076097057</v>
      </c>
    </row>
    <row r="855" spans="2:9" x14ac:dyDescent="0.25">
      <c r="B855">
        <v>852</v>
      </c>
      <c r="C855">
        <v>0.78481886264178558</v>
      </c>
      <c r="D855">
        <v>0.78818202944578353</v>
      </c>
      <c r="G855">
        <v>852</v>
      </c>
      <c r="H855">
        <v>0.78000264140878572</v>
      </c>
      <c r="I855">
        <v>0.78458644494699892</v>
      </c>
    </row>
    <row r="856" spans="2:9" x14ac:dyDescent="0.25">
      <c r="B856">
        <v>853</v>
      </c>
      <c r="C856">
        <v>0.78461823697209176</v>
      </c>
      <c r="D856">
        <v>0.7879837776780797</v>
      </c>
      <c r="G856">
        <v>853</v>
      </c>
      <c r="H856">
        <v>0.77979618165721731</v>
      </c>
      <c r="I856">
        <v>0.78438417422319795</v>
      </c>
    </row>
    <row r="857" spans="2:9" x14ac:dyDescent="0.25">
      <c r="B857">
        <v>854</v>
      </c>
      <c r="C857">
        <v>0.78441771325243748</v>
      </c>
      <c r="D857">
        <v>0.7877856475137629</v>
      </c>
      <c r="G857">
        <v>854</v>
      </c>
      <c r="H857">
        <v>0.77958981612302303</v>
      </c>
      <c r="I857">
        <v>0.78418198851786014</v>
      </c>
    </row>
    <row r="858" spans="2:9" x14ac:dyDescent="0.25">
      <c r="B858">
        <v>855</v>
      </c>
      <c r="C858">
        <v>0.78421729130736173</v>
      </c>
      <c r="D858">
        <v>0.7875876387068641</v>
      </c>
      <c r="G858">
        <v>855</v>
      </c>
      <c r="H858">
        <v>0.77938354464288062</v>
      </c>
      <c r="I858">
        <v>0.78397988775933292</v>
      </c>
    </row>
    <row r="859" spans="2:9" x14ac:dyDescent="0.25">
      <c r="B859">
        <v>856</v>
      </c>
      <c r="C859">
        <v>0.7840169709615199</v>
      </c>
      <c r="D859">
        <v>0.78738975101164466</v>
      </c>
      <c r="G859">
        <v>856</v>
      </c>
      <c r="H859">
        <v>0.77917736705357798</v>
      </c>
      <c r="I859">
        <v>0.78377787187601777</v>
      </c>
    </row>
    <row r="860" spans="2:9" x14ac:dyDescent="0.25">
      <c r="B860">
        <v>857</v>
      </c>
      <c r="C860">
        <v>0.78381675203972601</v>
      </c>
      <c r="D860">
        <v>0.78719198418259573</v>
      </c>
      <c r="G860">
        <v>857</v>
      </c>
      <c r="H860">
        <v>0.77897128319205389</v>
      </c>
      <c r="I860">
        <v>0.78357594079637105</v>
      </c>
    </row>
    <row r="861" spans="2:9" x14ac:dyDescent="0.25">
      <c r="B861">
        <v>858</v>
      </c>
      <c r="C861">
        <v>0.78361663436690987</v>
      </c>
      <c r="D861">
        <v>0.78699433797443796</v>
      </c>
      <c r="G861">
        <v>858</v>
      </c>
      <c r="H861">
        <v>0.77876529289535557</v>
      </c>
      <c r="I861">
        <v>0.78337409444890327</v>
      </c>
    </row>
    <row r="862" spans="2:9" x14ac:dyDescent="0.25">
      <c r="B862">
        <v>859</v>
      </c>
      <c r="C862">
        <v>0.78341661776829019</v>
      </c>
      <c r="D862">
        <v>0.78679681214212127</v>
      </c>
      <c r="G862">
        <v>859</v>
      </c>
      <c r="H862">
        <v>0.77855939600080448</v>
      </c>
      <c r="I862">
        <v>0.78317233276217924</v>
      </c>
    </row>
    <row r="863" spans="2:9" x14ac:dyDescent="0.25">
      <c r="B863">
        <v>860</v>
      </c>
      <c r="C863">
        <v>0.78321670206915661</v>
      </c>
      <c r="D863">
        <v>0.78659940644082449</v>
      </c>
      <c r="G863">
        <v>860</v>
      </c>
      <c r="H863">
        <v>0.77835359234579005</v>
      </c>
      <c r="I863">
        <v>0.78297065566481838</v>
      </c>
    </row>
    <row r="864" spans="2:9" x14ac:dyDescent="0.25">
      <c r="B864">
        <v>861</v>
      </c>
      <c r="C864">
        <v>0.78301688709487172</v>
      </c>
      <c r="D864">
        <v>0.78640212062595516</v>
      </c>
      <c r="G864">
        <v>861</v>
      </c>
      <c r="H864">
        <v>0.77814788176776939</v>
      </c>
      <c r="I864">
        <v>0.7827690630854941</v>
      </c>
    </row>
    <row r="865" spans="2:9" x14ac:dyDescent="0.25">
      <c r="B865">
        <v>862</v>
      </c>
      <c r="C865">
        <v>0.78281717267108575</v>
      </c>
      <c r="D865">
        <v>0.78620495445314886</v>
      </c>
      <c r="G865">
        <v>862</v>
      </c>
      <c r="H865">
        <v>0.77794226410447298</v>
      </c>
      <c r="I865">
        <v>0.78256755495293417</v>
      </c>
    </row>
    <row r="866" spans="2:9" x14ac:dyDescent="0.25">
      <c r="B866">
        <v>863</v>
      </c>
      <c r="C866">
        <v>0.78261755862356286</v>
      </c>
      <c r="D866">
        <v>0.78600790767826956</v>
      </c>
      <c r="G866">
        <v>863</v>
      </c>
      <c r="H866">
        <v>0.77773673919373987</v>
      </c>
      <c r="I866">
        <v>0.78236613119592036</v>
      </c>
    </row>
    <row r="867" spans="2:9" x14ac:dyDescent="0.25">
      <c r="B867">
        <v>864</v>
      </c>
      <c r="C867">
        <v>0.78241804477822618</v>
      </c>
      <c r="D867">
        <v>0.78581098005740857</v>
      </c>
      <c r="G867">
        <v>864</v>
      </c>
      <c r="H867">
        <v>0.77753130687355787</v>
      </c>
      <c r="I867">
        <v>0.78216479174328879</v>
      </c>
    </row>
    <row r="868" spans="2:9" x14ac:dyDescent="0.25">
      <c r="B868">
        <v>865</v>
      </c>
      <c r="C868">
        <v>0.78221863096111333</v>
      </c>
      <c r="D868">
        <v>0.78561417134688483</v>
      </c>
      <c r="G868">
        <v>865</v>
      </c>
      <c r="H868">
        <v>0.7773259669820245</v>
      </c>
      <c r="I868">
        <v>0.78196353652392947</v>
      </c>
    </row>
    <row r="869" spans="2:9" x14ac:dyDescent="0.25">
      <c r="B869">
        <v>866</v>
      </c>
      <c r="C869">
        <v>0.78201931699854743</v>
      </c>
      <c r="D869">
        <v>0.78541748130324418</v>
      </c>
      <c r="G869">
        <v>866</v>
      </c>
      <c r="H869">
        <v>0.77712071935750815</v>
      </c>
      <c r="I869">
        <v>0.78176236546678657</v>
      </c>
    </row>
    <row r="870" spans="2:9" x14ac:dyDescent="0.25">
      <c r="B870">
        <v>867</v>
      </c>
      <c r="C870">
        <v>0.78182010271692359</v>
      </c>
      <c r="D870">
        <v>0.78522090968325942</v>
      </c>
      <c r="G870">
        <v>867</v>
      </c>
      <c r="H870">
        <v>0.77691556383844507</v>
      </c>
      <c r="I870">
        <v>0.7815612785008581</v>
      </c>
    </row>
    <row r="871" spans="2:9" x14ac:dyDescent="0.25">
      <c r="B871">
        <v>868</v>
      </c>
      <c r="C871">
        <v>0.78162098794270829</v>
      </c>
      <c r="D871">
        <v>0.78502445624392947</v>
      </c>
      <c r="G871">
        <v>868</v>
      </c>
      <c r="H871">
        <v>0.77671050026333888</v>
      </c>
      <c r="I871">
        <v>0.78136027555519616</v>
      </c>
    </row>
    <row r="872" spans="2:9" x14ac:dyDescent="0.25">
      <c r="B872">
        <v>869</v>
      </c>
      <c r="C872">
        <v>0.78142197250265266</v>
      </c>
      <c r="D872">
        <v>0.78482812074247987</v>
      </c>
      <c r="G872">
        <v>869</v>
      </c>
      <c r="H872">
        <v>0.77650552847096377</v>
      </c>
      <c r="I872">
        <v>0.78115935655890667</v>
      </c>
    </row>
    <row r="873" spans="2:9" x14ac:dyDescent="0.25">
      <c r="B873">
        <v>870</v>
      </c>
      <c r="C873">
        <v>0.78122305622362342</v>
      </c>
      <c r="D873">
        <v>0.78463190293636165</v>
      </c>
      <c r="G873">
        <v>870</v>
      </c>
      <c r="H873">
        <v>0.77630064830020218</v>
      </c>
      <c r="I873">
        <v>0.78095852144114919</v>
      </c>
    </row>
    <row r="874" spans="2:9" x14ac:dyDescent="0.25">
      <c r="B874">
        <v>871</v>
      </c>
      <c r="C874">
        <v>0.78102423893264239</v>
      </c>
      <c r="D874">
        <v>0.78443580258325163</v>
      </c>
      <c r="G874">
        <v>871</v>
      </c>
      <c r="H874">
        <v>0.77609585959008587</v>
      </c>
      <c r="I874">
        <v>0.78075777013113756</v>
      </c>
    </row>
    <row r="875" spans="2:9" x14ac:dyDescent="0.25">
      <c r="B875">
        <v>872</v>
      </c>
      <c r="C875">
        <v>0.78082552045684572</v>
      </c>
      <c r="D875">
        <v>0.78423981944105181</v>
      </c>
      <c r="G875">
        <v>872</v>
      </c>
      <c r="H875">
        <v>0.77589116217975262</v>
      </c>
      <c r="I875">
        <v>0.78055710255813893</v>
      </c>
    </row>
    <row r="876" spans="2:9" x14ac:dyDescent="0.25">
      <c r="B876">
        <v>873</v>
      </c>
      <c r="C876">
        <v>0.7806269006236537</v>
      </c>
      <c r="D876">
        <v>0.784043953267889</v>
      </c>
      <c r="G876">
        <v>873</v>
      </c>
      <c r="H876">
        <v>0.77568655590861102</v>
      </c>
      <c r="I876">
        <v>0.78035651865147426</v>
      </c>
    </row>
    <row r="877" spans="2:9" x14ac:dyDescent="0.25">
      <c r="B877">
        <v>874</v>
      </c>
      <c r="C877">
        <v>0.78042837926055719</v>
      </c>
      <c r="D877">
        <v>0.78384820382211495</v>
      </c>
      <c r="G877">
        <v>874</v>
      </c>
      <c r="H877">
        <v>0.77548204061613624</v>
      </c>
      <c r="I877">
        <v>0.78015601834051818</v>
      </c>
    </row>
    <row r="878" spans="2:9" x14ac:dyDescent="0.25">
      <c r="B878">
        <v>875</v>
      </c>
      <c r="C878">
        <v>0.78022995619511781</v>
      </c>
      <c r="D878">
        <v>0.78365257086230555</v>
      </c>
      <c r="G878">
        <v>875</v>
      </c>
      <c r="H878">
        <v>0.77527761614187096</v>
      </c>
      <c r="I878">
        <v>0.77995560155469912</v>
      </c>
    </row>
    <row r="879" spans="2:9" x14ac:dyDescent="0.25">
      <c r="B879">
        <v>876</v>
      </c>
      <c r="C879">
        <v>0.78003163125518071</v>
      </c>
      <c r="D879">
        <v>0.78345705414726086</v>
      </c>
      <c r="G879">
        <v>876</v>
      </c>
      <c r="H879">
        <v>0.77507328232562611</v>
      </c>
      <c r="I879">
        <v>0.77975526822349872</v>
      </c>
    </row>
    <row r="880" spans="2:9" x14ac:dyDescent="0.25">
      <c r="B880">
        <v>877</v>
      </c>
      <c r="C880">
        <v>0.77983340426870384</v>
      </c>
      <c r="D880">
        <v>0.78326165343600462</v>
      </c>
      <c r="G880">
        <v>877</v>
      </c>
      <c r="H880">
        <v>0.7748690390073204</v>
      </c>
      <c r="I880">
        <v>0.77955501827645235</v>
      </c>
    </row>
    <row r="881" spans="2:9" x14ac:dyDescent="0.25">
      <c r="B881">
        <v>878</v>
      </c>
      <c r="C881">
        <v>0.77963527506380048</v>
      </c>
      <c r="D881">
        <v>0.7830663684877841</v>
      </c>
      <c r="G881">
        <v>878</v>
      </c>
      <c r="H881">
        <v>0.77466488602701955</v>
      </c>
      <c r="I881">
        <v>0.77935485164314888</v>
      </c>
    </row>
    <row r="882" spans="2:9" x14ac:dyDescent="0.25">
      <c r="B882">
        <v>879</v>
      </c>
      <c r="C882">
        <v>0.77943724346869736</v>
      </c>
      <c r="D882">
        <v>0.7828711990620697</v>
      </c>
      <c r="G882">
        <v>879</v>
      </c>
      <c r="H882">
        <v>0.77446082322489662</v>
      </c>
      <c r="I882">
        <v>0.7791547682532306</v>
      </c>
    </row>
    <row r="883" spans="2:9" x14ac:dyDescent="0.25">
      <c r="B883">
        <v>880</v>
      </c>
      <c r="C883">
        <v>0.77923930931190166</v>
      </c>
      <c r="D883">
        <v>0.78267614491855464</v>
      </c>
      <c r="G883">
        <v>880</v>
      </c>
      <c r="H883">
        <v>0.77425685044139192</v>
      </c>
      <c r="I883">
        <v>0.77895476803639296</v>
      </c>
    </row>
    <row r="884" spans="2:9" x14ac:dyDescent="0.25">
      <c r="B884">
        <v>881</v>
      </c>
      <c r="C884">
        <v>0.7790414724219924</v>
      </c>
      <c r="D884">
        <v>0.78248120581715486</v>
      </c>
      <c r="G884">
        <v>881</v>
      </c>
      <c r="H884">
        <v>0.77405296751701269</v>
      </c>
      <c r="I884">
        <v>0.77875485092238506</v>
      </c>
    </row>
    <row r="885" spans="2:9" x14ac:dyDescent="0.25">
      <c r="B885">
        <v>882</v>
      </c>
      <c r="C885">
        <v>0.77884373262761819</v>
      </c>
      <c r="D885">
        <v>0.78228638151800844</v>
      </c>
      <c r="G885">
        <v>882</v>
      </c>
      <c r="H885">
        <v>0.77384917429233235</v>
      </c>
      <c r="I885">
        <v>0.77855501684100903</v>
      </c>
    </row>
    <row r="886" spans="2:9" x14ac:dyDescent="0.25">
      <c r="B886">
        <v>883</v>
      </c>
      <c r="C886">
        <v>0.77864608975770833</v>
      </c>
      <c r="D886">
        <v>0.78209167178147543</v>
      </c>
      <c r="G886">
        <v>883</v>
      </c>
      <c r="H886">
        <v>0.77364547060819189</v>
      </c>
      <c r="I886">
        <v>0.77835526572212022</v>
      </c>
    </row>
    <row r="887" spans="2:9" x14ac:dyDescent="0.25">
      <c r="B887">
        <v>884</v>
      </c>
      <c r="C887">
        <v>0.77844854364130445</v>
      </c>
      <c r="D887">
        <v>0.78189707636813777</v>
      </c>
      <c r="G887">
        <v>884</v>
      </c>
      <c r="H887">
        <v>0.7734418563055383</v>
      </c>
      <c r="I887">
        <v>0.77815559749562757</v>
      </c>
    </row>
    <row r="888" spans="2:9" x14ac:dyDescent="0.25">
      <c r="B888">
        <v>885</v>
      </c>
      <c r="C888">
        <v>0.77825109410760274</v>
      </c>
      <c r="D888">
        <v>0.78170259503879858</v>
      </c>
      <c r="G888">
        <v>885</v>
      </c>
      <c r="H888">
        <v>0.7732383312254647</v>
      </c>
      <c r="I888">
        <v>0.77795601209149268</v>
      </c>
    </row>
    <row r="889" spans="2:9" x14ac:dyDescent="0.25">
      <c r="B889">
        <v>886</v>
      </c>
      <c r="C889">
        <v>0.77805374098591096</v>
      </c>
      <c r="D889">
        <v>0.78150822755448224</v>
      </c>
      <c r="G889">
        <v>886</v>
      </c>
      <c r="H889">
        <v>0.77303489520917101</v>
      </c>
      <c r="I889">
        <v>0.7777565094397304</v>
      </c>
    </row>
    <row r="890" spans="2:9" x14ac:dyDescent="0.25">
      <c r="B890">
        <v>887</v>
      </c>
      <c r="C890">
        <v>0.77785648410581687</v>
      </c>
      <c r="D890">
        <v>0.78131397367643374</v>
      </c>
      <c r="G890">
        <v>887</v>
      </c>
      <c r="H890">
        <v>0.77283154809812282</v>
      </c>
      <c r="I890">
        <v>0.77755708947040902</v>
      </c>
    </row>
    <row r="891" spans="2:9" x14ac:dyDescent="0.25">
      <c r="B891">
        <v>888</v>
      </c>
      <c r="C891">
        <v>0.7776593232969774</v>
      </c>
      <c r="D891">
        <v>0.78111983316611899</v>
      </c>
      <c r="G891">
        <v>888</v>
      </c>
      <c r="H891">
        <v>0.77262828973385156</v>
      </c>
      <c r="I891">
        <v>0.7773577521136491</v>
      </c>
    </row>
    <row r="892" spans="2:9" x14ac:dyDescent="0.25">
      <c r="B892">
        <v>889</v>
      </c>
      <c r="C892">
        <v>0.77746225838911953</v>
      </c>
      <c r="D892">
        <v>0.78092580578522375</v>
      </c>
      <c r="G892">
        <v>889</v>
      </c>
      <c r="H892">
        <v>0.77242511995795449</v>
      </c>
      <c r="I892">
        <v>0.77715849729962494</v>
      </c>
    </row>
    <row r="893" spans="2:9" x14ac:dyDescent="0.25">
      <c r="B893">
        <v>890</v>
      </c>
      <c r="C893">
        <v>0.77726528921224902</v>
      </c>
      <c r="D893">
        <v>0.7807318912956539</v>
      </c>
      <c r="G893">
        <v>890</v>
      </c>
      <c r="H893">
        <v>0.77222203861229466</v>
      </c>
      <c r="I893">
        <v>0.77695932495856312</v>
      </c>
    </row>
    <row r="894" spans="2:9" x14ac:dyDescent="0.25">
      <c r="B894">
        <v>891</v>
      </c>
      <c r="C894">
        <v>0.77706841559648332</v>
      </c>
      <c r="D894">
        <v>0.78053808945953507</v>
      </c>
      <c r="G894">
        <v>891</v>
      </c>
      <c r="H894">
        <v>0.77201904553884049</v>
      </c>
      <c r="I894">
        <v>0.77676023502074354</v>
      </c>
    </row>
    <row r="895" spans="2:9" x14ac:dyDescent="0.25">
      <c r="B895">
        <v>892</v>
      </c>
      <c r="C895">
        <v>0.77687163737209186</v>
      </c>
      <c r="D895">
        <v>0.78034440003921191</v>
      </c>
      <c r="G895">
        <v>892</v>
      </c>
      <c r="H895">
        <v>0.77181614057970527</v>
      </c>
      <c r="I895">
        <v>0.77656122741649869</v>
      </c>
    </row>
    <row r="896" spans="2:9" x14ac:dyDescent="0.25">
      <c r="B896">
        <v>893</v>
      </c>
      <c r="C896">
        <v>0.77667495436945622</v>
      </c>
      <c r="D896">
        <v>0.78015082279724868</v>
      </c>
      <c r="G896">
        <v>893</v>
      </c>
      <c r="H896">
        <v>0.77161332357710877</v>
      </c>
      <c r="I896">
        <v>0.77636230207621393</v>
      </c>
    </row>
    <row r="897" spans="2:9" x14ac:dyDescent="0.25">
      <c r="B897">
        <v>894</v>
      </c>
      <c r="C897">
        <v>0.77647836641923507</v>
      </c>
      <c r="D897">
        <v>0.77995735749642803</v>
      </c>
      <c r="G897">
        <v>894</v>
      </c>
      <c r="H897">
        <v>0.77141059437353376</v>
      </c>
      <c r="I897">
        <v>0.77616345893032723</v>
      </c>
    </row>
    <row r="898" spans="2:9" x14ac:dyDescent="0.25">
      <c r="B898">
        <v>895</v>
      </c>
      <c r="C898">
        <v>0.77628187335215593</v>
      </c>
      <c r="D898">
        <v>0.77976400389975131</v>
      </c>
      <c r="G898">
        <v>895</v>
      </c>
      <c r="H898">
        <v>0.7712079528115291</v>
      </c>
      <c r="I898">
        <v>0.77596469790932965</v>
      </c>
    </row>
    <row r="899" spans="2:9" x14ac:dyDescent="0.25">
      <c r="B899">
        <v>896</v>
      </c>
      <c r="C899">
        <v>0.77608547499901592</v>
      </c>
      <c r="D899">
        <v>0.77957076177043794</v>
      </c>
      <c r="G899">
        <v>896</v>
      </c>
      <c r="H899">
        <v>0.7710053987337091</v>
      </c>
      <c r="I899">
        <v>0.7757660189437644</v>
      </c>
    </row>
    <row r="900" spans="2:9" x14ac:dyDescent="0.25">
      <c r="B900">
        <v>897</v>
      </c>
      <c r="C900">
        <v>0.77588917119088863</v>
      </c>
      <c r="D900">
        <v>0.77937763087192558</v>
      </c>
      <c r="G900">
        <v>897</v>
      </c>
      <c r="H900">
        <v>0.77080293198295124</v>
      </c>
      <c r="I900">
        <v>0.77556742196422745</v>
      </c>
    </row>
    <row r="901" spans="2:9" x14ac:dyDescent="0.25">
      <c r="B901">
        <v>898</v>
      </c>
      <c r="C901">
        <v>0.77569296175895841</v>
      </c>
      <c r="D901">
        <v>0.77918461096786928</v>
      </c>
      <c r="G901">
        <v>898</v>
      </c>
      <c r="H901">
        <v>0.7706005524022379</v>
      </c>
      <c r="I901">
        <v>0.77536890690136751</v>
      </c>
    </row>
    <row r="902" spans="2:9" x14ac:dyDescent="0.25">
      <c r="B902">
        <v>899</v>
      </c>
      <c r="C902">
        <v>0.77549684653456108</v>
      </c>
      <c r="D902">
        <v>0.77899170182214172</v>
      </c>
      <c r="G902">
        <v>899</v>
      </c>
      <c r="H902">
        <v>0.77039825983469601</v>
      </c>
      <c r="I902">
        <v>0.77517047368588554</v>
      </c>
    </row>
    <row r="903" spans="2:9" x14ac:dyDescent="0.25">
      <c r="B903">
        <v>900</v>
      </c>
      <c r="C903">
        <v>0.77530082534914224</v>
      </c>
      <c r="D903">
        <v>0.77879890319883238</v>
      </c>
      <c r="G903">
        <v>900</v>
      </c>
      <c r="H903">
        <v>0.77019605412355741</v>
      </c>
      <c r="I903">
        <v>0.77497212224853518</v>
      </c>
    </row>
    <row r="904" spans="2:9" x14ac:dyDescent="0.25">
      <c r="B904">
        <v>901</v>
      </c>
      <c r="C904">
        <v>0.77510489803442417</v>
      </c>
      <c r="D904">
        <v>0.7786062148622479</v>
      </c>
      <c r="G904">
        <v>901</v>
      </c>
      <c r="H904">
        <v>0.76999393511231551</v>
      </c>
      <c r="I904">
        <v>0.77477385252012243</v>
      </c>
    </row>
    <row r="905" spans="2:9" x14ac:dyDescent="0.25">
      <c r="B905">
        <v>902</v>
      </c>
      <c r="C905">
        <v>0.77490906442219676</v>
      </c>
      <c r="D905">
        <v>0.77841363657691109</v>
      </c>
      <c r="G905">
        <v>902</v>
      </c>
      <c r="H905">
        <v>0.76979190264452901</v>
      </c>
      <c r="I905">
        <v>0.7745756644315055</v>
      </c>
    </row>
    <row r="906" spans="2:9" x14ac:dyDescent="0.25">
      <c r="B906">
        <v>903</v>
      </c>
      <c r="C906">
        <v>0.77471332434431861</v>
      </c>
      <c r="D906">
        <v>0.77822116810756137</v>
      </c>
      <c r="G906">
        <v>903</v>
      </c>
      <c r="H906">
        <v>0.76958995656382179</v>
      </c>
      <c r="I906">
        <v>0.7743775579135953</v>
      </c>
    </row>
    <row r="907" spans="2:9" x14ac:dyDescent="0.25">
      <c r="B907">
        <v>904</v>
      </c>
      <c r="C907">
        <v>0.77451767763292301</v>
      </c>
      <c r="D907">
        <v>0.77802880921915385</v>
      </c>
      <c r="G907">
        <v>904</v>
      </c>
      <c r="H907">
        <v>0.76938809671407937</v>
      </c>
      <c r="I907">
        <v>0.77417953289735464</v>
      </c>
    </row>
    <row r="908" spans="2:9" x14ac:dyDescent="0.25">
      <c r="B908">
        <v>905</v>
      </c>
      <c r="C908">
        <v>0.77432212412025347</v>
      </c>
      <c r="D908">
        <v>0.77783655967685972</v>
      </c>
      <c r="G908">
        <v>905</v>
      </c>
      <c r="H908">
        <v>0.76918632293929112</v>
      </c>
      <c r="I908">
        <v>0.77398158931379868</v>
      </c>
    </row>
    <row r="909" spans="2:9" x14ac:dyDescent="0.25">
      <c r="B909">
        <v>906</v>
      </c>
      <c r="C909">
        <v>0.77412666363870319</v>
      </c>
      <c r="D909">
        <v>0.77764441924606509</v>
      </c>
      <c r="G909">
        <v>906</v>
      </c>
      <c r="H909">
        <v>0.76898463508359005</v>
      </c>
      <c r="I909">
        <v>0.7737837270939949</v>
      </c>
    </row>
    <row r="910" spans="2:9" x14ac:dyDescent="0.25">
      <c r="B910">
        <v>907</v>
      </c>
      <c r="C910">
        <v>0.77393129602077537</v>
      </c>
      <c r="D910">
        <v>0.77745238769237157</v>
      </c>
      <c r="G910">
        <v>907</v>
      </c>
      <c r="H910">
        <v>0.7687830329912132</v>
      </c>
      <c r="I910">
        <v>0.77358594616906284</v>
      </c>
    </row>
    <row r="911" spans="2:9" x14ac:dyDescent="0.25">
      <c r="B911">
        <v>908</v>
      </c>
      <c r="C911">
        <v>0.77373602109924611</v>
      </c>
      <c r="D911">
        <v>0.77726046478159572</v>
      </c>
      <c r="G911">
        <v>908</v>
      </c>
      <c r="H911">
        <v>0.76858151650665729</v>
      </c>
      <c r="I911">
        <v>0.77338824647017423</v>
      </c>
    </row>
    <row r="912" spans="2:9" x14ac:dyDescent="0.25">
      <c r="B912">
        <v>909</v>
      </c>
      <c r="C912">
        <v>0.77354083870696</v>
      </c>
      <c r="D912">
        <v>0.77706865027976846</v>
      </c>
      <c r="G912">
        <v>909</v>
      </c>
      <c r="H912">
        <v>0.76838008547448444</v>
      </c>
      <c r="I912">
        <v>0.77319062792855264</v>
      </c>
    </row>
    <row r="913" spans="2:9" x14ac:dyDescent="0.25">
      <c r="B913">
        <v>910</v>
      </c>
      <c r="C913">
        <v>0.77334574867682926</v>
      </c>
      <c r="D913">
        <v>0.776876943953135</v>
      </c>
      <c r="G913">
        <v>910</v>
      </c>
      <c r="H913">
        <v>0.76817873973932072</v>
      </c>
      <c r="I913">
        <v>0.77299309047547393</v>
      </c>
    </row>
    <row r="914" spans="2:9" x14ac:dyDescent="0.25">
      <c r="B914">
        <v>911</v>
      </c>
      <c r="C914">
        <v>0.77315075084203932</v>
      </c>
      <c r="D914">
        <v>0.77668534556815483</v>
      </c>
      <c r="G914">
        <v>911</v>
      </c>
      <c r="H914">
        <v>0.76797747914605274</v>
      </c>
      <c r="I914">
        <v>0.77279563404226581</v>
      </c>
    </row>
    <row r="915" spans="2:9" x14ac:dyDescent="0.25">
      <c r="B915">
        <v>912</v>
      </c>
      <c r="C915">
        <v>0.77295584503588366</v>
      </c>
      <c r="D915">
        <v>0.77649385489150113</v>
      </c>
      <c r="G915">
        <v>912</v>
      </c>
      <c r="H915">
        <v>0.76777630353966986</v>
      </c>
      <c r="I915">
        <v>0.77259825856030795</v>
      </c>
    </row>
    <row r="916" spans="2:9" x14ac:dyDescent="0.25">
      <c r="B916">
        <v>913</v>
      </c>
      <c r="C916">
        <v>0.77276103109180561</v>
      </c>
      <c r="D916">
        <v>0.7763024716900605</v>
      </c>
      <c r="G916">
        <v>913</v>
      </c>
      <c r="H916">
        <v>0.76757521276530405</v>
      </c>
      <c r="I916">
        <v>0.77240096396103175</v>
      </c>
    </row>
    <row r="917" spans="2:9" x14ac:dyDescent="0.25">
      <c r="B917">
        <v>914</v>
      </c>
      <c r="C917">
        <v>0.7725663088433572</v>
      </c>
      <c r="D917">
        <v>0.77611119573093279</v>
      </c>
      <c r="G917">
        <v>914</v>
      </c>
      <c r="H917">
        <v>0.76737420666819056</v>
      </c>
      <c r="I917">
        <v>0.7722037501759208</v>
      </c>
    </row>
    <row r="918" spans="2:9" x14ac:dyDescent="0.25">
      <c r="B918">
        <v>915</v>
      </c>
      <c r="C918">
        <v>0.77237167812436125</v>
      </c>
      <c r="D918">
        <v>0.7759200267814309</v>
      </c>
      <c r="G918">
        <v>915</v>
      </c>
      <c r="H918">
        <v>0.7671732850938231</v>
      </c>
      <c r="I918">
        <v>0.77200661713650998</v>
      </c>
    </row>
    <row r="919" spans="2:9" x14ac:dyDescent="0.25">
      <c r="B919">
        <v>916</v>
      </c>
      <c r="C919">
        <v>0.77217713876870886</v>
      </c>
      <c r="D919">
        <v>0.77572896460908036</v>
      </c>
      <c r="G919">
        <v>916</v>
      </c>
      <c r="H919">
        <v>0.76697244788775942</v>
      </c>
      <c r="I919">
        <v>0.77180956477438645</v>
      </c>
    </row>
    <row r="920" spans="2:9" x14ac:dyDescent="0.25">
      <c r="B920">
        <v>917</v>
      </c>
      <c r="C920">
        <v>0.77198269061035774</v>
      </c>
      <c r="D920">
        <v>0.77553800898161906</v>
      </c>
      <c r="G920">
        <v>917</v>
      </c>
      <c r="H920">
        <v>0.76677169489562191</v>
      </c>
      <c r="I920">
        <v>0.77161259302118868</v>
      </c>
    </row>
    <row r="921" spans="2:9" x14ac:dyDescent="0.25">
      <c r="B921">
        <v>918</v>
      </c>
      <c r="C921">
        <v>0.77178833348353704</v>
      </c>
      <c r="D921">
        <v>0.77534715966699719</v>
      </c>
      <c r="G921">
        <v>918</v>
      </c>
      <c r="H921">
        <v>0.76657102596329063</v>
      </c>
      <c r="I921">
        <v>0.77141570180860708</v>
      </c>
    </row>
    <row r="922" spans="2:9" x14ac:dyDescent="0.25">
      <c r="B922">
        <v>919</v>
      </c>
      <c r="C922">
        <v>0.77159406722258328</v>
      </c>
      <c r="D922">
        <v>0.77515641643337674</v>
      </c>
      <c r="G922">
        <v>919</v>
      </c>
      <c r="H922">
        <v>0.766370440936748</v>
      </c>
      <c r="I922">
        <v>0.77121889106838348</v>
      </c>
    </row>
    <row r="923" spans="2:9" x14ac:dyDescent="0.25">
      <c r="B923">
        <v>920</v>
      </c>
      <c r="C923">
        <v>0.77139989166198164</v>
      </c>
      <c r="D923">
        <v>0.77496577904913122</v>
      </c>
      <c r="G923">
        <v>920</v>
      </c>
      <c r="H923">
        <v>0.76616993966211844</v>
      </c>
      <c r="I923">
        <v>0.77102216073231133</v>
      </c>
    </row>
    <row r="924" spans="2:9" x14ac:dyDescent="0.25">
      <c r="B924">
        <v>921</v>
      </c>
      <c r="C924">
        <v>0.77120580663632454</v>
      </c>
      <c r="D924">
        <v>0.77477524728284564</v>
      </c>
      <c r="G924">
        <v>921</v>
      </c>
      <c r="H924">
        <v>0.76596952198562862</v>
      </c>
      <c r="I924">
        <v>0.77082551073223571</v>
      </c>
    </row>
    <row r="925" spans="2:9" x14ac:dyDescent="0.25">
      <c r="B925">
        <v>922</v>
      </c>
      <c r="C925">
        <v>0.77101181198047442</v>
      </c>
      <c r="D925">
        <v>0.77458482090331604</v>
      </c>
      <c r="G925">
        <v>922</v>
      </c>
      <c r="H925">
        <v>0.76576918775376179</v>
      </c>
      <c r="I925">
        <v>0.77062894100005319</v>
      </c>
    </row>
    <row r="926" spans="2:9" x14ac:dyDescent="0.25">
      <c r="B926">
        <v>923</v>
      </c>
      <c r="C926">
        <v>0.77081790752936019</v>
      </c>
      <c r="D926">
        <v>0.7743944996795491</v>
      </c>
      <c r="G926">
        <v>923</v>
      </c>
      <c r="H926">
        <v>0.76556893681306559</v>
      </c>
      <c r="I926">
        <v>0.77043245146771144</v>
      </c>
    </row>
    <row r="927" spans="2:9" x14ac:dyDescent="0.25">
      <c r="B927">
        <v>924</v>
      </c>
      <c r="C927">
        <v>0.77062409311797797</v>
      </c>
      <c r="D927">
        <v>0.7742042833807623</v>
      </c>
      <c r="G927">
        <v>924</v>
      </c>
      <c r="H927">
        <v>0.76536876901015083</v>
      </c>
      <c r="I927">
        <v>0.77023604206721008</v>
      </c>
    </row>
    <row r="928" spans="2:9" x14ac:dyDescent="0.25">
      <c r="B928">
        <v>925</v>
      </c>
      <c r="C928">
        <v>0.77043036858159231</v>
      </c>
      <c r="D928">
        <v>0.77401417177638343</v>
      </c>
      <c r="G928">
        <v>925</v>
      </c>
      <c r="H928">
        <v>0.76516868419188444</v>
      </c>
      <c r="I928">
        <v>0.77003971273059968</v>
      </c>
    </row>
    <row r="929" spans="2:9" x14ac:dyDescent="0.25">
      <c r="B929">
        <v>926</v>
      </c>
      <c r="C929">
        <v>0.77023673375557522</v>
      </c>
      <c r="D929">
        <v>0.77382416463604997</v>
      </c>
      <c r="G929">
        <v>926</v>
      </c>
      <c r="H929">
        <v>0.76496868220523562</v>
      </c>
      <c r="I929">
        <v>0.76984346338998222</v>
      </c>
    </row>
    <row r="930" spans="2:9" x14ac:dyDescent="0.25">
      <c r="B930">
        <v>927</v>
      </c>
      <c r="C930">
        <v>0.77004318847544528</v>
      </c>
      <c r="D930">
        <v>0.77363426172960936</v>
      </c>
      <c r="G930">
        <v>927</v>
      </c>
      <c r="H930">
        <v>0.76476876289731421</v>
      </c>
      <c r="I930">
        <v>0.76964729397751108</v>
      </c>
    </row>
    <row r="931" spans="2:9" x14ac:dyDescent="0.25">
      <c r="B931">
        <v>928</v>
      </c>
      <c r="C931">
        <v>0.7698497325768292</v>
      </c>
      <c r="D931">
        <v>0.77344446282711865</v>
      </c>
      <c r="G931">
        <v>928</v>
      </c>
      <c r="H931">
        <v>0.76456892611533189</v>
      </c>
      <c r="I931">
        <v>0.76945120442539061</v>
      </c>
    </row>
    <row r="932" spans="2:9" x14ac:dyDescent="0.25">
      <c r="B932">
        <v>929</v>
      </c>
      <c r="C932">
        <v>0.76965636589561948</v>
      </c>
      <c r="D932">
        <v>0.77325476769884405</v>
      </c>
      <c r="G932">
        <v>929</v>
      </c>
      <c r="H932">
        <v>0.76436917170675422</v>
      </c>
      <c r="I932">
        <v>0.76925519466587666</v>
      </c>
    </row>
    <row r="933" spans="2:9" x14ac:dyDescent="0.25">
      <c r="B933">
        <v>930</v>
      </c>
      <c r="C933">
        <v>0.76946308826777621</v>
      </c>
      <c r="D933">
        <v>0.77306517611526049</v>
      </c>
      <c r="G933">
        <v>930</v>
      </c>
      <c r="H933">
        <v>0.76416949951911173</v>
      </c>
      <c r="I933">
        <v>0.76905926463127594</v>
      </c>
    </row>
    <row r="934" spans="2:9" x14ac:dyDescent="0.25">
      <c r="B934">
        <v>931</v>
      </c>
      <c r="C934">
        <v>0.76926989952932545</v>
      </c>
      <c r="D934">
        <v>0.77287568784705196</v>
      </c>
      <c r="G934">
        <v>931</v>
      </c>
      <c r="H934">
        <v>0.76396990939999732</v>
      </c>
      <c r="I934">
        <v>0.76886341425394633</v>
      </c>
    </row>
    <row r="935" spans="2:9" x14ac:dyDescent="0.25">
      <c r="B935">
        <v>932</v>
      </c>
      <c r="C935">
        <v>0.76907679951656016</v>
      </c>
      <c r="D935">
        <v>0.77268630266511074</v>
      </c>
      <c r="G935">
        <v>932</v>
      </c>
      <c r="H935">
        <v>0.76377040119725881</v>
      </c>
      <c r="I935">
        <v>0.7686676434662969</v>
      </c>
    </row>
    <row r="936" spans="2:9" x14ac:dyDescent="0.25">
      <c r="B936">
        <v>933</v>
      </c>
      <c r="C936">
        <v>0.76888378806587976</v>
      </c>
      <c r="D936">
        <v>0.77249702034053713</v>
      </c>
      <c r="G936">
        <v>933</v>
      </c>
      <c r="H936">
        <v>0.76357097475884494</v>
      </c>
      <c r="I936">
        <v>0.76847195220078746</v>
      </c>
    </row>
    <row r="937" spans="2:9" x14ac:dyDescent="0.25">
      <c r="B937">
        <v>934</v>
      </c>
      <c r="C937">
        <v>0.76869086501382866</v>
      </c>
      <c r="D937">
        <v>0.77230784064463975</v>
      </c>
      <c r="G937">
        <v>934</v>
      </c>
      <c r="H937">
        <v>0.76337162993284391</v>
      </c>
      <c r="I937">
        <v>0.76827634038992909</v>
      </c>
    </row>
    <row r="938" spans="2:9" x14ac:dyDescent="0.25">
      <c r="B938">
        <v>935</v>
      </c>
      <c r="C938">
        <v>0.76849803019705942</v>
      </c>
      <c r="D938">
        <v>0.77211876334893459</v>
      </c>
      <c r="G938">
        <v>935</v>
      </c>
      <c r="H938">
        <v>0.7631723665674458</v>
      </c>
      <c r="I938">
        <v>0.76808080796628353</v>
      </c>
    </row>
    <row r="939" spans="2:9" x14ac:dyDescent="0.25">
      <c r="B939">
        <v>936</v>
      </c>
      <c r="C939">
        <v>0.76830528345248783</v>
      </c>
      <c r="D939">
        <v>0.77192978822514513</v>
      </c>
      <c r="G939">
        <v>936</v>
      </c>
      <c r="H939">
        <v>0.76297318451109275</v>
      </c>
      <c r="I939">
        <v>0.76788535486246356</v>
      </c>
    </row>
    <row r="940" spans="2:9" x14ac:dyDescent="0.25">
      <c r="B940">
        <v>937</v>
      </c>
      <c r="C940">
        <v>0.76811262461709751</v>
      </c>
      <c r="D940">
        <v>0.77174091504520215</v>
      </c>
      <c r="G940">
        <v>937</v>
      </c>
      <c r="H940">
        <v>0.76277408361229082</v>
      </c>
      <c r="I940">
        <v>0.76768998101113273</v>
      </c>
    </row>
    <row r="941" spans="2:9" x14ac:dyDescent="0.25">
      <c r="B941">
        <v>938</v>
      </c>
      <c r="C941">
        <v>0.76792005352793669</v>
      </c>
      <c r="D941">
        <v>0.77155214358124302</v>
      </c>
      <c r="G941">
        <v>938</v>
      </c>
      <c r="H941">
        <v>0.76257506371960904</v>
      </c>
      <c r="I941">
        <v>0.76749468634500539</v>
      </c>
    </row>
    <row r="942" spans="2:9" x14ac:dyDescent="0.25">
      <c r="B942">
        <v>939</v>
      </c>
      <c r="C942">
        <v>0.76772757002231895</v>
      </c>
      <c r="D942">
        <v>0.77136347360561208</v>
      </c>
      <c r="G942">
        <v>939</v>
      </c>
      <c r="H942">
        <v>0.76237612468186855</v>
      </c>
      <c r="I942">
        <v>0.76729947079684657</v>
      </c>
    </row>
    <row r="943" spans="2:9" x14ac:dyDescent="0.25">
      <c r="B943">
        <v>940</v>
      </c>
      <c r="C943">
        <v>0.76753517393766324</v>
      </c>
      <c r="D943">
        <v>0.77117490489085982</v>
      </c>
      <c r="G943">
        <v>940</v>
      </c>
      <c r="H943">
        <v>0.76217726634799143</v>
      </c>
      <c r="I943">
        <v>0.76710433429947211</v>
      </c>
    </row>
    <row r="944" spans="2:9" x14ac:dyDescent="0.25">
      <c r="B944">
        <v>941</v>
      </c>
      <c r="C944">
        <v>0.76734286511153382</v>
      </c>
      <c r="D944">
        <v>0.77098643720974314</v>
      </c>
      <c r="G944">
        <v>941</v>
      </c>
      <c r="H944">
        <v>0.7619784885670382</v>
      </c>
      <c r="I944">
        <v>0.76690927678574849</v>
      </c>
    </row>
    <row r="945" spans="2:9" x14ac:dyDescent="0.25">
      <c r="B945">
        <v>942</v>
      </c>
      <c r="C945">
        <v>0.76715064338159966</v>
      </c>
      <c r="D945">
        <v>0.77079807033522441</v>
      </c>
      <c r="G945">
        <v>942</v>
      </c>
      <c r="H945">
        <v>0.76177979118817007</v>
      </c>
      <c r="I945">
        <v>0.76671429818859271</v>
      </c>
    </row>
    <row r="946" spans="2:9" x14ac:dyDescent="0.25">
      <c r="B946">
        <v>943</v>
      </c>
      <c r="C946">
        <v>0.76695850858579373</v>
      </c>
      <c r="D946">
        <v>0.77060980404047219</v>
      </c>
      <c r="G946">
        <v>943</v>
      </c>
      <c r="H946">
        <v>0.76158117406080006</v>
      </c>
      <c r="I946">
        <v>0.7665193984409725</v>
      </c>
    </row>
    <row r="947" spans="2:9" x14ac:dyDescent="0.25">
      <c r="B947">
        <v>944</v>
      </c>
      <c r="C947">
        <v>0.76676646056211417</v>
      </c>
      <c r="D947">
        <v>0.77042163809885988</v>
      </c>
      <c r="G947">
        <v>944</v>
      </c>
      <c r="H947">
        <v>0.76138263703440257</v>
      </c>
      <c r="I947">
        <v>0.7663245774759061</v>
      </c>
    </row>
    <row r="948" spans="2:9" x14ac:dyDescent="0.25">
      <c r="B948">
        <v>945</v>
      </c>
      <c r="C948">
        <v>0.7665744991486253</v>
      </c>
      <c r="D948">
        <v>0.77023357228396627</v>
      </c>
      <c r="G948">
        <v>945</v>
      </c>
      <c r="H948">
        <v>0.76118417995851595</v>
      </c>
      <c r="I948">
        <v>0.76612983522646194</v>
      </c>
    </row>
    <row r="949" spans="2:9" x14ac:dyDescent="0.25">
      <c r="B949">
        <v>946</v>
      </c>
      <c r="C949">
        <v>0.76638262418365311</v>
      </c>
      <c r="D949">
        <v>0.77004560636957509</v>
      </c>
      <c r="G949">
        <v>946</v>
      </c>
      <c r="H949">
        <v>0.76098580268292904</v>
      </c>
      <c r="I949">
        <v>0.7659351716257593</v>
      </c>
    </row>
    <row r="950" spans="2:9" x14ac:dyDescent="0.25">
      <c r="B950">
        <v>947</v>
      </c>
      <c r="C950">
        <v>0.76619083550562916</v>
      </c>
      <c r="D950">
        <v>0.76985774012967456</v>
      </c>
      <c r="G950">
        <v>947</v>
      </c>
      <c r="H950">
        <v>0.76078750505753034</v>
      </c>
      <c r="I950">
        <v>0.76574058660696775</v>
      </c>
    </row>
    <row r="951" spans="2:9" x14ac:dyDescent="0.25">
      <c r="B951">
        <v>948</v>
      </c>
      <c r="C951">
        <v>0.7659991329531286</v>
      </c>
      <c r="D951">
        <v>0.76966997333845732</v>
      </c>
      <c r="G951">
        <v>948</v>
      </c>
      <c r="H951">
        <v>0.76058928693234629</v>
      </c>
      <c r="I951">
        <v>0.76554608010330705</v>
      </c>
    </row>
    <row r="952" spans="2:9" x14ac:dyDescent="0.25">
      <c r="B952">
        <v>949</v>
      </c>
      <c r="C952">
        <v>0.76580751636483146</v>
      </c>
      <c r="D952">
        <v>0.76948230577032017</v>
      </c>
      <c r="G952">
        <v>949</v>
      </c>
      <c r="H952">
        <v>0.76039114815750319</v>
      </c>
      <c r="I952">
        <v>0.76535165204804756</v>
      </c>
    </row>
    <row r="953" spans="2:9" x14ac:dyDescent="0.25">
      <c r="B953">
        <v>950</v>
      </c>
      <c r="C953">
        <v>0.76561598557967936</v>
      </c>
      <c r="D953">
        <v>0.76929473719986374</v>
      </c>
      <c r="G953">
        <v>950</v>
      </c>
      <c r="H953">
        <v>0.76019308858337697</v>
      </c>
      <c r="I953">
        <v>0.76515730237450952</v>
      </c>
    </row>
    <row r="954" spans="2:9" x14ac:dyDescent="0.25">
      <c r="B954">
        <v>951</v>
      </c>
      <c r="C954">
        <v>0.76542454043667818</v>
      </c>
      <c r="D954">
        <v>0.76910726740189239</v>
      </c>
      <c r="G954">
        <v>951</v>
      </c>
      <c r="H954">
        <v>0.75999510806040627</v>
      </c>
      <c r="I954">
        <v>0.76496303101606378</v>
      </c>
    </row>
    <row r="955" spans="2:9" x14ac:dyDescent="0.25">
      <c r="B955">
        <v>952</v>
      </c>
      <c r="C955">
        <v>0.76523318077489977</v>
      </c>
      <c r="D955">
        <v>0.76891989615141376</v>
      </c>
      <c r="G955">
        <v>952</v>
      </c>
      <c r="H955">
        <v>0.7597972064390911</v>
      </c>
      <c r="I955">
        <v>0.76476883790613115</v>
      </c>
    </row>
    <row r="956" spans="2:9" x14ac:dyDescent="0.25">
      <c r="B956">
        <v>953</v>
      </c>
      <c r="C956">
        <v>0.7650419064336762</v>
      </c>
      <c r="D956">
        <v>0.76873262322363856</v>
      </c>
      <c r="G956">
        <v>953</v>
      </c>
      <c r="H956">
        <v>0.75959938357018131</v>
      </c>
      <c r="I956">
        <v>0.76457472297818285</v>
      </c>
    </row>
    <row r="957" spans="2:9" x14ac:dyDescent="0.25">
      <c r="B957">
        <v>954</v>
      </c>
      <c r="C957">
        <v>0.76485071725244391</v>
      </c>
      <c r="D957">
        <v>0.76854544839398065</v>
      </c>
      <c r="G957">
        <v>954</v>
      </c>
      <c r="H957">
        <v>0.75940163930452631</v>
      </c>
      <c r="I957">
        <v>0.76438068616573984</v>
      </c>
    </row>
    <row r="958" spans="2:9" x14ac:dyDescent="0.25">
      <c r="B958">
        <v>955</v>
      </c>
      <c r="C958">
        <v>0.76465961307078212</v>
      </c>
      <c r="D958">
        <v>0.7683583714380563</v>
      </c>
      <c r="G958">
        <v>955</v>
      </c>
      <c r="H958">
        <v>0.75920397349311097</v>
      </c>
      <c r="I958">
        <v>0.76418672740237337</v>
      </c>
    </row>
    <row r="959" spans="2:9" x14ac:dyDescent="0.25">
      <c r="B959">
        <v>956</v>
      </c>
      <c r="C959">
        <v>0.76446859372837384</v>
      </c>
      <c r="D959">
        <v>0.76817139213168439</v>
      </c>
      <c r="G959">
        <v>956</v>
      </c>
      <c r="H959">
        <v>0.75900638598702153</v>
      </c>
      <c r="I959">
        <v>0.76399284662170486</v>
      </c>
    </row>
    <row r="960" spans="2:9" x14ac:dyDescent="0.25">
      <c r="B960">
        <v>957</v>
      </c>
      <c r="C960">
        <v>0.76427765906516199</v>
      </c>
      <c r="D960">
        <v>0.76798451025088577</v>
      </c>
      <c r="G960">
        <v>957</v>
      </c>
      <c r="H960">
        <v>0.75880887663759045</v>
      </c>
      <c r="I960">
        <v>0.76379904375740515</v>
      </c>
    </row>
    <row r="961" spans="2:9" x14ac:dyDescent="0.25">
      <c r="B961">
        <v>958</v>
      </c>
      <c r="C961">
        <v>0.76408680892115322</v>
      </c>
      <c r="D961">
        <v>0.7677977255718833</v>
      </c>
      <c r="G961">
        <v>958</v>
      </c>
      <c r="H961">
        <v>0.75861144529621272</v>
      </c>
      <c r="I961">
        <v>0.76360531874319582</v>
      </c>
    </row>
    <row r="962" spans="2:9" x14ac:dyDescent="0.25">
      <c r="B962">
        <v>959</v>
      </c>
      <c r="C962">
        <v>0.76389604313642001</v>
      </c>
      <c r="D962">
        <v>0.76761103787110152</v>
      </c>
      <c r="G962">
        <v>959</v>
      </c>
      <c r="H962">
        <v>0.75841409181434505</v>
      </c>
      <c r="I962">
        <v>0.7634116715128475</v>
      </c>
    </row>
    <row r="963" spans="2:9" x14ac:dyDescent="0.25">
      <c r="B963">
        <v>960</v>
      </c>
      <c r="C963">
        <v>0.76370536155129298</v>
      </c>
      <c r="D963">
        <v>0.76742444692516631</v>
      </c>
      <c r="G963">
        <v>960</v>
      </c>
      <c r="H963">
        <v>0.75821681604369218</v>
      </c>
      <c r="I963">
        <v>0.76321810200018148</v>
      </c>
    </row>
    <row r="964" spans="2:9" x14ac:dyDescent="0.25">
      <c r="B964">
        <v>961</v>
      </c>
      <c r="C964">
        <v>0.76351476400620566</v>
      </c>
      <c r="D964">
        <v>0.76723795251090499</v>
      </c>
      <c r="G964">
        <v>961</v>
      </c>
      <c r="H964">
        <v>0.75801961783605698</v>
      </c>
      <c r="I964">
        <v>0.76302461013906808</v>
      </c>
    </row>
    <row r="965" spans="2:9" x14ac:dyDescent="0.25">
      <c r="B965">
        <v>962</v>
      </c>
      <c r="C965">
        <v>0.76332425034173501</v>
      </c>
      <c r="D965">
        <v>0.76705155440534545</v>
      </c>
      <c r="G965">
        <v>962</v>
      </c>
      <c r="H965">
        <v>0.75782249704337856</v>
      </c>
      <c r="I965">
        <v>0.76283119586342807</v>
      </c>
    </row>
    <row r="966" spans="2:9" x14ac:dyDescent="0.25">
      <c r="B966">
        <v>963</v>
      </c>
      <c r="C966">
        <v>0.76313382039855948</v>
      </c>
      <c r="D966">
        <v>0.76686525238571668</v>
      </c>
      <c r="G966">
        <v>963</v>
      </c>
      <c r="H966">
        <v>0.75762545351769428</v>
      </c>
      <c r="I966">
        <v>0.76263785910723147</v>
      </c>
    </row>
    <row r="967" spans="2:9" x14ac:dyDescent="0.25">
      <c r="B967">
        <v>964</v>
      </c>
      <c r="C967">
        <v>0.76294347401761564</v>
      </c>
      <c r="D967">
        <v>0.76667904622944794</v>
      </c>
      <c r="G967">
        <v>964</v>
      </c>
      <c r="H967">
        <v>0.7574284871112883</v>
      </c>
      <c r="I967">
        <v>0.76244459980449819</v>
      </c>
    </row>
    <row r="968" spans="2:9" x14ac:dyDescent="0.25">
      <c r="B968">
        <v>965</v>
      </c>
      <c r="C968">
        <v>0.76275321103990468</v>
      </c>
      <c r="D968">
        <v>0.76649293571416877</v>
      </c>
      <c r="G968">
        <v>965</v>
      </c>
      <c r="H968">
        <v>0.75723159767650583</v>
      </c>
      <c r="I968">
        <v>0.76225141788929784</v>
      </c>
    </row>
    <row r="969" spans="2:9" x14ac:dyDescent="0.25">
      <c r="B969">
        <v>966</v>
      </c>
      <c r="C969">
        <v>0.7625630313064915</v>
      </c>
      <c r="D969">
        <v>0.76630692061770855</v>
      </c>
      <c r="G969">
        <v>966</v>
      </c>
      <c r="H969">
        <v>0.75703478506575395</v>
      </c>
      <c r="I969">
        <v>0.76205831329574947</v>
      </c>
    </row>
    <row r="970" spans="2:9" x14ac:dyDescent="0.25">
      <c r="B970">
        <v>967</v>
      </c>
      <c r="C970">
        <v>0.7623729346586986</v>
      </c>
      <c r="D970">
        <v>0.76612100071809675</v>
      </c>
      <c r="G970">
        <v>967</v>
      </c>
      <c r="H970">
        <v>0.75683804913168573</v>
      </c>
      <c r="I970">
        <v>0.76186528595802183</v>
      </c>
    </row>
    <row r="971" spans="2:9" x14ac:dyDescent="0.25">
      <c r="B971">
        <v>968</v>
      </c>
      <c r="C971">
        <v>0.76218292093795026</v>
      </c>
      <c r="D971">
        <v>0.76593517579356207</v>
      </c>
      <c r="G971">
        <v>968</v>
      </c>
      <c r="H971">
        <v>0.75664138972705186</v>
      </c>
      <c r="I971">
        <v>0.761672335810333</v>
      </c>
    </row>
    <row r="972" spans="2:9" x14ac:dyDescent="0.25">
      <c r="B972">
        <v>969</v>
      </c>
      <c r="C972">
        <v>0.76199298998581222</v>
      </c>
      <c r="D972">
        <v>0.76574944562253255</v>
      </c>
      <c r="G972">
        <v>969</v>
      </c>
      <c r="H972">
        <v>0.75644480670473846</v>
      </c>
      <c r="I972">
        <v>0.76147946278695067</v>
      </c>
    </row>
    <row r="973" spans="2:9" x14ac:dyDescent="0.25">
      <c r="B973">
        <v>970</v>
      </c>
      <c r="C973">
        <v>0.76180314164395257</v>
      </c>
      <c r="D973">
        <v>0.7655638099836356</v>
      </c>
      <c r="G973">
        <v>970</v>
      </c>
      <c r="H973">
        <v>0.75624829991772935</v>
      </c>
      <c r="I973">
        <v>0.76128666682219215</v>
      </c>
    </row>
    <row r="974" spans="2:9" x14ac:dyDescent="0.25">
      <c r="B974">
        <v>971</v>
      </c>
      <c r="C974">
        <v>0.76161337575429455</v>
      </c>
      <c r="D974">
        <v>0.76537826865569691</v>
      </c>
      <c r="G974">
        <v>971</v>
      </c>
      <c r="H974">
        <v>0.75605186921925294</v>
      </c>
      <c r="I974">
        <v>0.76109394785042361</v>
      </c>
    </row>
    <row r="975" spans="2:9" x14ac:dyDescent="0.25">
      <c r="B975">
        <v>972</v>
      </c>
      <c r="C975">
        <v>0.76142369215882644</v>
      </c>
      <c r="D975">
        <v>0.76519282141774103</v>
      </c>
      <c r="G975">
        <v>972</v>
      </c>
      <c r="H975">
        <v>0.75585551446259969</v>
      </c>
      <c r="I975">
        <v>0.76090130580606119</v>
      </c>
    </row>
    <row r="976" spans="2:9" x14ac:dyDescent="0.25">
      <c r="B976">
        <v>973</v>
      </c>
      <c r="C976">
        <v>0.76123409069959891</v>
      </c>
      <c r="D976">
        <v>0.765007468048991</v>
      </c>
      <c r="G976">
        <v>973</v>
      </c>
      <c r="H976">
        <v>0.75565923550112024</v>
      </c>
      <c r="I976">
        <v>0.76070874062356986</v>
      </c>
    </row>
    <row r="977" spans="2:9" x14ac:dyDescent="0.25">
      <c r="B977">
        <v>974</v>
      </c>
      <c r="C977">
        <v>0.76104457121891866</v>
      </c>
      <c r="D977">
        <v>0.76482220832886771</v>
      </c>
      <c r="G977">
        <v>974</v>
      </c>
      <c r="H977">
        <v>0.75546303218840982</v>
      </c>
      <c r="I977">
        <v>0.76051625223746411</v>
      </c>
    </row>
    <row r="978" spans="2:9" x14ac:dyDescent="0.25">
      <c r="B978">
        <v>975</v>
      </c>
      <c r="C978">
        <v>0.76085513355919365</v>
      </c>
      <c r="D978">
        <v>0.76463704203699012</v>
      </c>
      <c r="G978">
        <v>975</v>
      </c>
      <c r="H978">
        <v>0.75526690437816102</v>
      </c>
      <c r="I978">
        <v>0.76032384058230762</v>
      </c>
    </row>
    <row r="979" spans="2:9" x14ac:dyDescent="0.25">
      <c r="B979">
        <v>976</v>
      </c>
      <c r="C979">
        <v>0.76066577756297216</v>
      </c>
      <c r="D979">
        <v>0.7644519689531748</v>
      </c>
      <c r="G979">
        <v>976</v>
      </c>
      <c r="H979">
        <v>0.75507085192420109</v>
      </c>
      <c r="I979">
        <v>0.76013150559271325</v>
      </c>
    </row>
    <row r="980" spans="2:9" x14ac:dyDescent="0.25">
      <c r="B980">
        <v>977</v>
      </c>
      <c r="C980">
        <v>0.76047650307290415</v>
      </c>
      <c r="D980">
        <v>0.7642669888574356</v>
      </c>
      <c r="G980">
        <v>977</v>
      </c>
      <c r="H980">
        <v>0.75487487468045378</v>
      </c>
      <c r="I980">
        <v>0.75993924720334283</v>
      </c>
    </row>
    <row r="981" spans="2:9" x14ac:dyDescent="0.25">
      <c r="B981">
        <v>978</v>
      </c>
      <c r="C981">
        <v>0.76028730993189375</v>
      </c>
      <c r="D981">
        <v>0.76408210152998357</v>
      </c>
      <c r="G981">
        <v>978</v>
      </c>
      <c r="H981">
        <v>0.75467897250108706</v>
      </c>
      <c r="I981">
        <v>0.75974706534890757</v>
      </c>
    </row>
    <row r="982" spans="2:9" x14ac:dyDescent="0.25">
      <c r="B982">
        <v>979</v>
      </c>
      <c r="C982">
        <v>0.76009819798290768</v>
      </c>
      <c r="D982">
        <v>0.76389730675122713</v>
      </c>
      <c r="G982">
        <v>979</v>
      </c>
      <c r="H982">
        <v>0.75448314524032845</v>
      </c>
      <c r="I982">
        <v>0.75955495996416755</v>
      </c>
    </row>
    <row r="983" spans="2:9" x14ac:dyDescent="0.25">
      <c r="B983">
        <v>980</v>
      </c>
      <c r="C983">
        <v>0.75990916706897615</v>
      </c>
      <c r="D983">
        <v>0.7637126043017709</v>
      </c>
      <c r="G983">
        <v>980</v>
      </c>
      <c r="H983">
        <v>0.75428739275246703</v>
      </c>
      <c r="I983">
        <v>0.75936293098393204</v>
      </c>
    </row>
    <row r="984" spans="2:9" x14ac:dyDescent="0.25">
      <c r="B984">
        <v>981</v>
      </c>
      <c r="C984">
        <v>0.75972021703338355</v>
      </c>
      <c r="D984">
        <v>0.76352799396241633</v>
      </c>
      <c r="G984">
        <v>981</v>
      </c>
      <c r="H984">
        <v>0.75409171489203497</v>
      </c>
      <c r="I984">
        <v>0.75917097834305891</v>
      </c>
    </row>
    <row r="985" spans="2:9" x14ac:dyDescent="0.25">
      <c r="B985">
        <v>982</v>
      </c>
      <c r="C985">
        <v>0.7595313477195148</v>
      </c>
      <c r="D985">
        <v>0.76334347551416093</v>
      </c>
      <c r="G985">
        <v>982</v>
      </c>
      <c r="H985">
        <v>0.75389611151366032</v>
      </c>
      <c r="I985">
        <v>0.75897910197645557</v>
      </c>
    </row>
    <row r="986" spans="2:9" x14ac:dyDescent="0.25">
      <c r="B986">
        <v>983</v>
      </c>
      <c r="C986">
        <v>0.75934255897089331</v>
      </c>
      <c r="D986">
        <v>0.7631590487381984</v>
      </c>
      <c r="G986">
        <v>983</v>
      </c>
      <c r="H986">
        <v>0.75370058247210503</v>
      </c>
      <c r="I986">
        <v>0.75878730181907772</v>
      </c>
    </row>
    <row r="987" spans="2:9" x14ac:dyDescent="0.25">
      <c r="B987">
        <v>984</v>
      </c>
      <c r="C987">
        <v>0.75915385063114416</v>
      </c>
      <c r="D987">
        <v>0.76297471341591816</v>
      </c>
      <c r="G987">
        <v>984</v>
      </c>
      <c r="H987">
        <v>0.75350512762222743</v>
      </c>
      <c r="I987">
        <v>0.75859557780593034</v>
      </c>
    </row>
    <row r="988" spans="2:9" x14ac:dyDescent="0.25">
      <c r="B988">
        <v>985</v>
      </c>
      <c r="C988">
        <v>0.75896522254414467</v>
      </c>
      <c r="D988">
        <v>0.76279046932890537</v>
      </c>
      <c r="G988">
        <v>985</v>
      </c>
      <c r="H988">
        <v>0.75330974681912788</v>
      </c>
      <c r="I988">
        <v>0.75840392987206706</v>
      </c>
    </row>
    <row r="989" spans="2:9" x14ac:dyDescent="0.25">
      <c r="B989">
        <v>986</v>
      </c>
      <c r="C989">
        <v>0.75877667455383446</v>
      </c>
      <c r="D989">
        <v>0.76260631625894049</v>
      </c>
      <c r="G989">
        <v>986</v>
      </c>
      <c r="H989">
        <v>0.753114439917967</v>
      </c>
      <c r="I989">
        <v>0.75821235795259023</v>
      </c>
    </row>
    <row r="990" spans="2:9" x14ac:dyDescent="0.25">
      <c r="B990">
        <v>987</v>
      </c>
      <c r="C990">
        <v>0.75858820650421632</v>
      </c>
      <c r="D990">
        <v>0.76242225398799912</v>
      </c>
      <c r="G990">
        <v>987</v>
      </c>
      <c r="H990">
        <v>0.75291920677396562</v>
      </c>
      <c r="I990">
        <v>0.75802086198265095</v>
      </c>
    </row>
    <row r="991" spans="2:9" x14ac:dyDescent="0.25">
      <c r="B991">
        <v>988</v>
      </c>
      <c r="C991">
        <v>0.75839981823954472</v>
      </c>
      <c r="D991">
        <v>0.76223828229825163</v>
      </c>
      <c r="G991">
        <v>988</v>
      </c>
      <c r="H991">
        <v>0.75272404724258613</v>
      </c>
      <c r="I991">
        <v>0.75782944189744916</v>
      </c>
    </row>
    <row r="992" spans="2:9" x14ac:dyDescent="0.25">
      <c r="B992">
        <v>989</v>
      </c>
      <c r="C992">
        <v>0.75821150960417472</v>
      </c>
      <c r="D992">
        <v>0.76205440097206323</v>
      </c>
      <c r="G992">
        <v>989</v>
      </c>
      <c r="H992">
        <v>0.7525289611793865</v>
      </c>
      <c r="I992">
        <v>0.75763809763223344</v>
      </c>
    </row>
    <row r="993" spans="2:9" x14ac:dyDescent="0.25">
      <c r="B993">
        <v>990</v>
      </c>
      <c r="C993">
        <v>0.75802328044259859</v>
      </c>
      <c r="D993">
        <v>0.76187060979199361</v>
      </c>
      <c r="G993">
        <v>990</v>
      </c>
      <c r="H993">
        <v>0.75233394844005774</v>
      </c>
      <c r="I993">
        <v>0.75744682912230066</v>
      </c>
    </row>
    <row r="994" spans="2:9" x14ac:dyDescent="0.25">
      <c r="B994">
        <v>991</v>
      </c>
      <c r="C994">
        <v>0.75783513059940988</v>
      </c>
      <c r="D994">
        <v>0.76168690854079679</v>
      </c>
      <c r="G994">
        <v>991</v>
      </c>
      <c r="H994">
        <v>0.75213900888038665</v>
      </c>
      <c r="I994">
        <v>0.75725563630299664</v>
      </c>
    </row>
    <row r="995" spans="2:9" x14ac:dyDescent="0.25">
      <c r="B995">
        <v>992</v>
      </c>
      <c r="C995">
        <v>0.75764705991945192</v>
      </c>
      <c r="D995">
        <v>0.7615032970014205</v>
      </c>
      <c r="G995">
        <v>992</v>
      </c>
      <c r="H995">
        <v>0.75194414235640117</v>
      </c>
      <c r="I995">
        <v>0.75706451910971539</v>
      </c>
    </row>
    <row r="996" spans="2:9" x14ac:dyDescent="0.25">
      <c r="B996">
        <v>993</v>
      </c>
      <c r="C996">
        <v>0.75745906824763087</v>
      </c>
      <c r="D996">
        <v>0.76131977495700676</v>
      </c>
      <c r="G996">
        <v>993</v>
      </c>
      <c r="H996">
        <v>0.75174934872418753</v>
      </c>
      <c r="I996">
        <v>0.75687347747789979</v>
      </c>
    </row>
    <row r="997" spans="2:9" x14ac:dyDescent="0.25">
      <c r="B997">
        <v>994</v>
      </c>
      <c r="C997">
        <v>0.75727115542891499</v>
      </c>
      <c r="D997">
        <v>0.76113634219089066</v>
      </c>
      <c r="G997">
        <v>994</v>
      </c>
      <c r="H997">
        <v>0.75155462783989313</v>
      </c>
      <c r="I997">
        <v>0.7566825113430411</v>
      </c>
    </row>
    <row r="998" spans="2:9" x14ac:dyDescent="0.25">
      <c r="B998">
        <v>995</v>
      </c>
      <c r="C998">
        <v>0.75708332130852252</v>
      </c>
      <c r="D998">
        <v>0.76095299848660103</v>
      </c>
      <c r="G998">
        <v>995</v>
      </c>
      <c r="H998">
        <v>0.75135997955990508</v>
      </c>
      <c r="I998">
        <v>0.75649162064067843</v>
      </c>
    </row>
    <row r="999" spans="2:9" x14ac:dyDescent="0.25">
      <c r="B999">
        <v>996</v>
      </c>
      <c r="C999">
        <v>0.75689556573177152</v>
      </c>
      <c r="D999">
        <v>0.76076974362785965</v>
      </c>
      <c r="G999">
        <v>996</v>
      </c>
      <c r="H999">
        <v>0.75116540374070517</v>
      </c>
      <c r="I999">
        <v>0.75630080530640009</v>
      </c>
    </row>
    <row r="1000" spans="2:9" x14ac:dyDescent="0.25">
      <c r="B1000">
        <v>997</v>
      </c>
      <c r="C1000">
        <v>0.75670788854411708</v>
      </c>
      <c r="D1000">
        <v>0.76058657739858127</v>
      </c>
      <c r="G1000">
        <v>997</v>
      </c>
      <c r="H1000">
        <v>0.75097090023890811</v>
      </c>
      <c r="I1000">
        <v>0.75611006527584212</v>
      </c>
    </row>
    <row r="1001" spans="2:9" x14ac:dyDescent="0.25">
      <c r="B1001">
        <v>998</v>
      </c>
      <c r="C1001">
        <v>0.75652028959111384</v>
      </c>
      <c r="D1001">
        <v>0.76040349958287345</v>
      </c>
      <c r="G1001">
        <v>998</v>
      </c>
      <c r="H1001">
        <v>0.7507764689112234</v>
      </c>
      <c r="I1001">
        <v>0.75591940048468897</v>
      </c>
    </row>
    <row r="1002" spans="2:9" x14ac:dyDescent="0.25">
      <c r="B1002">
        <v>999</v>
      </c>
      <c r="C1002">
        <v>0.75633276871856492</v>
      </c>
      <c r="D1002">
        <v>0.7602205099650361</v>
      </c>
      <c r="G1002">
        <v>999</v>
      </c>
      <c r="H1002">
        <v>0.75058210961459904</v>
      </c>
      <c r="I1002">
        <v>0.75572881086867361</v>
      </c>
    </row>
    <row r="1003" spans="2:9" x14ac:dyDescent="0.25">
      <c r="B1003">
        <v>1000</v>
      </c>
      <c r="C1003">
        <v>0.75614532577233629</v>
      </c>
      <c r="D1003">
        <v>0.76003760832956135</v>
      </c>
      <c r="G1003">
        <v>1000</v>
      </c>
      <c r="H1003">
        <v>0.75038782220604383</v>
      </c>
      <c r="I1003">
        <v>0.75553829636357683</v>
      </c>
    </row>
    <row r="1004" spans="2:9" x14ac:dyDescent="0.25">
      <c r="B1004">
        <v>1001</v>
      </c>
      <c r="C1004">
        <v>0.75595796059835474</v>
      </c>
      <c r="D1004">
        <v>0.75985479446113369</v>
      </c>
      <c r="G1004">
        <v>1001</v>
      </c>
      <c r="H1004">
        <v>0.75019360654262446</v>
      </c>
      <c r="I1004">
        <v>0.75534785690522788</v>
      </c>
    </row>
    <row r="1005" spans="2:9" x14ac:dyDescent="0.25">
      <c r="B1005">
        <v>1002</v>
      </c>
      <c r="C1005">
        <v>0.7557706730427961</v>
      </c>
      <c r="D1005">
        <v>0.75967206814462906</v>
      </c>
      <c r="G1005">
        <v>1002</v>
      </c>
      <c r="H1005">
        <v>0.74999946248164673</v>
      </c>
      <c r="I1005">
        <v>0.75515749242950392</v>
      </c>
    </row>
    <row r="1006" spans="2:9" x14ac:dyDescent="0.25">
      <c r="B1006">
        <v>1003</v>
      </c>
      <c r="C1006">
        <v>0.7555834629519349</v>
      </c>
      <c r="D1006">
        <v>0.75948942916511542</v>
      </c>
      <c r="G1006">
        <v>1003</v>
      </c>
      <c r="H1006">
        <v>0.74980538988051204</v>
      </c>
      <c r="I1006">
        <v>0.75496720287233043</v>
      </c>
    </row>
    <row r="1007" spans="2:9" x14ac:dyDescent="0.25">
      <c r="B1007">
        <v>1004</v>
      </c>
      <c r="C1007">
        <v>0.75539633017218177</v>
      </c>
      <c r="D1007">
        <v>0.75930687730785174</v>
      </c>
      <c r="G1007">
        <v>1004</v>
      </c>
      <c r="H1007">
        <v>0.74961138859675158</v>
      </c>
      <c r="I1007">
        <v>0.75477698816968075</v>
      </c>
    </row>
    <row r="1008" spans="2:9" x14ac:dyDescent="0.25">
      <c r="B1008">
        <v>1005</v>
      </c>
      <c r="C1008">
        <v>0.75520927455004661</v>
      </c>
      <c r="D1008">
        <v>0.75912441235828854</v>
      </c>
      <c r="G1008">
        <v>1005</v>
      </c>
      <c r="H1008">
        <v>0.74941745848799191</v>
      </c>
      <c r="I1008">
        <v>0.75458684825757616</v>
      </c>
    </row>
    <row r="1009" spans="2:9" x14ac:dyDescent="0.25">
      <c r="B1009">
        <v>1006</v>
      </c>
      <c r="C1009">
        <v>0.75502229593228598</v>
      </c>
      <c r="D1009">
        <v>0.75894203410206695</v>
      </c>
      <c r="G1009">
        <v>1006</v>
      </c>
      <c r="H1009">
        <v>0.74922359941209715</v>
      </c>
      <c r="I1009">
        <v>0.75439678307208613</v>
      </c>
    </row>
    <row r="1010" spans="2:9" x14ac:dyDescent="0.25">
      <c r="B1010">
        <v>1007</v>
      </c>
      <c r="C1010">
        <v>0.7548353941657181</v>
      </c>
      <c r="D1010">
        <v>0.75875974232501942</v>
      </c>
      <c r="G1010">
        <v>1007</v>
      </c>
      <c r="H1010">
        <v>0.74902981122699053</v>
      </c>
      <c r="I1010">
        <v>0.75420679254932788</v>
      </c>
    </row>
    <row r="1011" spans="2:9" x14ac:dyDescent="0.25">
      <c r="B1011">
        <v>1008</v>
      </c>
      <c r="C1011">
        <v>0.75464856909722255</v>
      </c>
      <c r="D1011">
        <v>0.75857753681316842</v>
      </c>
      <c r="G1011">
        <v>1008</v>
      </c>
      <c r="H1011">
        <v>0.74883609379065397</v>
      </c>
      <c r="I1011">
        <v>0.75401687662546668</v>
      </c>
    </row>
    <row r="1012" spans="2:9" x14ac:dyDescent="0.25">
      <c r="B1012">
        <v>1009</v>
      </c>
      <c r="C1012">
        <v>0.75446182057392608</v>
      </c>
      <c r="D1012">
        <v>0.75839541735272686</v>
      </c>
      <c r="G1012">
        <v>1009</v>
      </c>
      <c r="H1012">
        <v>0.74864244696130688</v>
      </c>
      <c r="I1012">
        <v>0.75382703523671546</v>
      </c>
    </row>
    <row r="1013" spans="2:9" x14ac:dyDescent="0.25">
      <c r="B1013">
        <v>1010</v>
      </c>
      <c r="C1013">
        <v>0.75427514844305321</v>
      </c>
      <c r="D1013">
        <v>0.75821338373009806</v>
      </c>
      <c r="G1013">
        <v>1010</v>
      </c>
      <c r="H1013">
        <v>0.74844887059726262</v>
      </c>
      <c r="I1013">
        <v>0.75363726831933509</v>
      </c>
    </row>
    <row r="1014" spans="2:9" x14ac:dyDescent="0.25">
      <c r="B1014">
        <v>1011</v>
      </c>
      <c r="C1014">
        <v>0.75408855255196394</v>
      </c>
      <c r="D1014">
        <v>0.75803143573187504</v>
      </c>
      <c r="G1014">
        <v>1011</v>
      </c>
      <c r="H1014">
        <v>0.74825536455696495</v>
      </c>
      <c r="I1014">
        <v>0.75344757580963417</v>
      </c>
    </row>
    <row r="1015" spans="2:9" x14ac:dyDescent="0.25">
      <c r="B1015">
        <v>1012</v>
      </c>
      <c r="C1015">
        <v>0.7539020327481164</v>
      </c>
      <c r="D1015">
        <v>0.75784957314484058</v>
      </c>
      <c r="G1015">
        <v>1012</v>
      </c>
      <c r="H1015">
        <v>0.74806192869895172</v>
      </c>
      <c r="I1015">
        <v>0.75325795764396886</v>
      </c>
    </row>
    <row r="1016" spans="2:9" x14ac:dyDescent="0.25">
      <c r="B1016">
        <v>1013</v>
      </c>
      <c r="C1016">
        <v>0.75371558887921386</v>
      </c>
      <c r="D1016">
        <v>0.75766779575596699</v>
      </c>
      <c r="G1016">
        <v>1013</v>
      </c>
      <c r="H1016">
        <v>0.74786856288199666</v>
      </c>
      <c r="I1016">
        <v>0.75306841375874334</v>
      </c>
    </row>
    <row r="1017" spans="2:9" x14ac:dyDescent="0.25">
      <c r="B1017">
        <v>1014</v>
      </c>
      <c r="C1017">
        <v>0.75352922079302165</v>
      </c>
      <c r="D1017">
        <v>0.75748610335241595</v>
      </c>
      <c r="G1017">
        <v>1014</v>
      </c>
      <c r="H1017">
        <v>0.74767526696493281</v>
      </c>
      <c r="I1017">
        <v>0.75287894409040923</v>
      </c>
    </row>
    <row r="1018" spans="2:9" x14ac:dyDescent="0.25">
      <c r="B1018">
        <v>1015</v>
      </c>
      <c r="C1018">
        <v>0.75334292833736483</v>
      </c>
      <c r="D1018">
        <v>0.75730449572153802</v>
      </c>
      <c r="G1018">
        <v>1015</v>
      </c>
      <c r="H1018">
        <v>0.74748204080665137</v>
      </c>
      <c r="I1018">
        <v>0.75268954857546566</v>
      </c>
    </row>
    <row r="1019" spans="2:9" x14ac:dyDescent="0.25">
      <c r="B1019">
        <v>1016</v>
      </c>
      <c r="C1019">
        <v>0.75315671136031503</v>
      </c>
      <c r="D1019">
        <v>0.75712297265087281</v>
      </c>
      <c r="G1019">
        <v>1016</v>
      </c>
      <c r="H1019">
        <v>0.74728888426627926</v>
      </c>
      <c r="I1019">
        <v>0.75250022715045961</v>
      </c>
    </row>
    <row r="1020" spans="2:9" x14ac:dyDescent="0.25">
      <c r="B1020">
        <v>1017</v>
      </c>
      <c r="C1020">
        <v>0.75297056971003973</v>
      </c>
      <c r="D1020">
        <v>0.75694153392814845</v>
      </c>
      <c r="G1020">
        <v>1017</v>
      </c>
      <c r="H1020">
        <v>0.74709579720303732</v>
      </c>
      <c r="I1020">
        <v>0.75231097975198524</v>
      </c>
    </row>
    <row r="1021" spans="2:9" x14ac:dyDescent="0.25">
      <c r="B1021">
        <v>1018</v>
      </c>
      <c r="C1021">
        <v>0.75278450323484236</v>
      </c>
      <c r="D1021">
        <v>0.7567601793412817</v>
      </c>
      <c r="G1021">
        <v>1018</v>
      </c>
      <c r="H1021">
        <v>0.74690277947627559</v>
      </c>
      <c r="I1021">
        <v>0.75212180631668457</v>
      </c>
    </row>
    <row r="1022" spans="2:9" x14ac:dyDescent="0.25">
      <c r="B1022">
        <v>1019</v>
      </c>
      <c r="C1022">
        <v>0.75259851178312309</v>
      </c>
      <c r="D1022">
        <v>0.75657890867837763</v>
      </c>
      <c r="G1022">
        <v>1019</v>
      </c>
      <c r="H1022">
        <v>0.74670983094543786</v>
      </c>
      <c r="I1022">
        <v>0.7519327067812468</v>
      </c>
    </row>
    <row r="1023" spans="2:9" x14ac:dyDescent="0.25">
      <c r="B1023">
        <v>1020</v>
      </c>
      <c r="C1023">
        <v>0.75241259520352588</v>
      </c>
      <c r="D1023">
        <v>0.75639772172772901</v>
      </c>
      <c r="G1023">
        <v>1020</v>
      </c>
      <c r="H1023">
        <v>0.74651695147020225</v>
      </c>
      <c r="I1023">
        <v>0.75174368108240863</v>
      </c>
    </row>
    <row r="1024" spans="2:9" x14ac:dyDescent="0.25">
      <c r="B1024">
        <v>1021</v>
      </c>
      <c r="C1024">
        <v>0.75222675334475564</v>
      </c>
      <c r="D1024">
        <v>0.75621661827781694</v>
      </c>
      <c r="G1024">
        <v>1021</v>
      </c>
      <c r="H1024">
        <v>0.74632414091030641</v>
      </c>
      <c r="I1024">
        <v>0.75155472915695409</v>
      </c>
    </row>
    <row r="1025" spans="2:9" x14ac:dyDescent="0.25">
      <c r="B1025">
        <v>1022</v>
      </c>
      <c r="C1025">
        <v>0.75204098605557779</v>
      </c>
      <c r="D1025">
        <v>0.7560355981173098</v>
      </c>
      <c r="G1025">
        <v>1022</v>
      </c>
      <c r="H1025">
        <v>0.74613139912554405</v>
      </c>
      <c r="I1025">
        <v>0.7513658509417146</v>
      </c>
    </row>
    <row r="1026" spans="2:9" x14ac:dyDescent="0.25">
      <c r="B1026">
        <v>1023</v>
      </c>
      <c r="C1026">
        <v>0.75185529318500166</v>
      </c>
      <c r="D1026">
        <v>0.7558546610350636</v>
      </c>
      <c r="G1026">
        <v>1023</v>
      </c>
      <c r="H1026">
        <v>0.74593872597594557</v>
      </c>
      <c r="I1026">
        <v>0.75117704637356886</v>
      </c>
    </row>
    <row r="1027" spans="2:9" x14ac:dyDescent="0.25">
      <c r="B1027">
        <v>1024</v>
      </c>
      <c r="C1027">
        <v>0.75166967458213263</v>
      </c>
      <c r="D1027">
        <v>0.75567380682012142</v>
      </c>
      <c r="G1027">
        <v>1024</v>
      </c>
      <c r="H1027">
        <v>0.7457461213216332</v>
      </c>
      <c r="I1027">
        <v>0.75098831538944288</v>
      </c>
    </row>
    <row r="1028" spans="2:9" x14ac:dyDescent="0.25">
      <c r="B1028">
        <v>1025</v>
      </c>
      <c r="C1028">
        <v>0.75148413009621007</v>
      </c>
      <c r="D1028">
        <v>0.75549303526171363</v>
      </c>
      <c r="G1028">
        <v>1025</v>
      </c>
      <c r="H1028">
        <v>0.74555358502285785</v>
      </c>
      <c r="I1028">
        <v>0.75079965792630976</v>
      </c>
    </row>
    <row r="1029" spans="2:9" x14ac:dyDescent="0.25">
      <c r="B1029">
        <v>1026</v>
      </c>
      <c r="C1029">
        <v>0.75129865957657027</v>
      </c>
      <c r="D1029">
        <v>0.75531234614925713</v>
      </c>
      <c r="G1029">
        <v>1026</v>
      </c>
      <c r="H1029">
        <v>0.74536111693996376</v>
      </c>
      <c r="I1029">
        <v>0.75061107392118975</v>
      </c>
    </row>
    <row r="1030" spans="2:9" x14ac:dyDescent="0.25">
      <c r="B1030">
        <v>1027</v>
      </c>
      <c r="C1030">
        <v>0.75111326287279168</v>
      </c>
      <c r="D1030">
        <v>0.75513173927235577</v>
      </c>
      <c r="G1030">
        <v>1027</v>
      </c>
      <c r="H1030">
        <v>0.74516871693352882</v>
      </c>
      <c r="I1030">
        <v>0.75042256331115043</v>
      </c>
    </row>
    <row r="1031" spans="2:9" x14ac:dyDescent="0.25">
      <c r="B1031">
        <v>1028</v>
      </c>
      <c r="C1031">
        <v>0.75092793983451323</v>
      </c>
      <c r="D1031">
        <v>0.75495121442079949</v>
      </c>
      <c r="G1031">
        <v>1028</v>
      </c>
      <c r="H1031">
        <v>0.74497638486418793</v>
      </c>
      <c r="I1031">
        <v>0.7502341260333063</v>
      </c>
    </row>
    <row r="1032" spans="2:9" x14ac:dyDescent="0.25">
      <c r="B1032">
        <v>1029</v>
      </c>
      <c r="C1032">
        <v>0.75074269031143359</v>
      </c>
      <c r="D1032">
        <v>0.75477077138456494</v>
      </c>
      <c r="G1032">
        <v>1029</v>
      </c>
      <c r="H1032">
        <v>0.74478412059263466</v>
      </c>
      <c r="I1032">
        <v>0.75004576202481898</v>
      </c>
    </row>
    <row r="1033" spans="2:9" x14ac:dyDescent="0.25">
      <c r="B1033">
        <v>1030</v>
      </c>
      <c r="C1033">
        <v>0.75055751415349381</v>
      </c>
      <c r="D1033">
        <v>0.75459040995381421</v>
      </c>
      <c r="G1033">
        <v>1030</v>
      </c>
      <c r="H1033">
        <v>0.74459192397979534</v>
      </c>
      <c r="I1033">
        <v>0.74985747122289714</v>
      </c>
    </row>
    <row r="1034" spans="2:9" x14ac:dyDescent="0.25">
      <c r="B1034">
        <v>1031</v>
      </c>
      <c r="C1034">
        <v>0.75037241121073073</v>
      </c>
      <c r="D1034">
        <v>0.75441012991889578</v>
      </c>
      <c r="G1034">
        <v>1031</v>
      </c>
      <c r="H1034">
        <v>0.74439979488668917</v>
      </c>
      <c r="I1034">
        <v>0.74966925356479641</v>
      </c>
    </row>
    <row r="1035" spans="2:9" x14ac:dyDescent="0.25">
      <c r="B1035">
        <v>1032</v>
      </c>
      <c r="C1035">
        <v>0.75018738133331431</v>
      </c>
      <c r="D1035">
        <v>0.75422993107034331</v>
      </c>
      <c r="G1035">
        <v>1032</v>
      </c>
      <c r="H1035">
        <v>0.74420773317446254</v>
      </c>
      <c r="I1035">
        <v>0.74948110898781928</v>
      </c>
    </row>
    <row r="1036" spans="2:9" x14ac:dyDescent="0.25">
      <c r="B1036">
        <v>1033</v>
      </c>
      <c r="C1036">
        <v>0.75000242437151043</v>
      </c>
      <c r="D1036">
        <v>0.75404981319887621</v>
      </c>
      <c r="G1036">
        <v>1033</v>
      </c>
      <c r="H1036">
        <v>0.74401573870435478</v>
      </c>
      <c r="I1036">
        <v>0.74929303742931519</v>
      </c>
    </row>
    <row r="1037" spans="2:9" x14ac:dyDescent="0.25">
      <c r="B1037">
        <v>1034</v>
      </c>
      <c r="C1037">
        <v>0.74981754017582614</v>
      </c>
      <c r="D1037">
        <v>0.75386977609539896</v>
      </c>
      <c r="G1037">
        <v>1034</v>
      </c>
      <c r="H1037">
        <v>0.74382381133783737</v>
      </c>
      <c r="I1037">
        <v>0.74910503882668067</v>
      </c>
    </row>
    <row r="1038" spans="2:9" x14ac:dyDescent="0.25">
      <c r="B1038">
        <v>1035</v>
      </c>
      <c r="C1038">
        <v>0.74963272859682706</v>
      </c>
      <c r="D1038">
        <v>0.75368981955100123</v>
      </c>
      <c r="G1038">
        <v>1035</v>
      </c>
      <c r="H1038">
        <v>0.74363195093643886</v>
      </c>
      <c r="I1038">
        <v>0.74891711311735865</v>
      </c>
    </row>
    <row r="1039" spans="2:9" x14ac:dyDescent="0.25">
      <c r="B1039">
        <v>1036</v>
      </c>
      <c r="C1039">
        <v>0.74944798948514002</v>
      </c>
      <c r="D1039">
        <v>0.75350994335695742</v>
      </c>
      <c r="G1039">
        <v>1036</v>
      </c>
      <c r="H1039">
        <v>0.74344015736174573</v>
      </c>
      <c r="I1039">
        <v>0.74872926023883912</v>
      </c>
    </row>
    <row r="1040" spans="2:9" x14ac:dyDescent="0.25">
      <c r="B1040">
        <v>1037</v>
      </c>
      <c r="C1040">
        <v>0.74926332269163187</v>
      </c>
      <c r="D1040">
        <v>0.75333014730472658</v>
      </c>
      <c r="G1040">
        <v>1037</v>
      </c>
      <c r="H1040">
        <v>0.74324843047557632</v>
      </c>
      <c r="I1040">
        <v>0.74854148012865884</v>
      </c>
    </row>
    <row r="1041" spans="2:9" x14ac:dyDescent="0.25">
      <c r="B1041">
        <v>1038</v>
      </c>
      <c r="C1041">
        <v>0.74907872806726461</v>
      </c>
      <c r="D1041">
        <v>0.75315043118595237</v>
      </c>
      <c r="G1041">
        <v>1038</v>
      </c>
      <c r="H1041">
        <v>0.74305677013984039</v>
      </c>
      <c r="I1041">
        <v>0.74835377272440118</v>
      </c>
    </row>
    <row r="1042" spans="2:9" x14ac:dyDescent="0.25">
      <c r="B1042">
        <v>1039</v>
      </c>
      <c r="C1042">
        <v>0.74889420546313235</v>
      </c>
      <c r="D1042">
        <v>0.75297079479246254</v>
      </c>
      <c r="G1042">
        <v>1039</v>
      </c>
      <c r="H1042">
        <v>0.74286517621657511</v>
      </c>
      <c r="I1042">
        <v>0.74816613796369613</v>
      </c>
    </row>
    <row r="1043" spans="2:9" x14ac:dyDescent="0.25">
      <c r="B1043">
        <v>1040</v>
      </c>
      <c r="C1043">
        <v>0.74870975473042511</v>
      </c>
      <c r="D1043">
        <v>0.7527912379162689</v>
      </c>
      <c r="G1043">
        <v>1040</v>
      </c>
      <c r="H1043">
        <v>0.74267364856790974</v>
      </c>
      <c r="I1043">
        <v>0.74797857578422045</v>
      </c>
    </row>
    <row r="1044" spans="2:9" x14ac:dyDescent="0.25">
      <c r="B1044">
        <v>1041</v>
      </c>
      <c r="C1044">
        <v>0.74852537572057143</v>
      </c>
      <c r="D1044">
        <v>0.75261176034956723</v>
      </c>
      <c r="G1044">
        <v>1041</v>
      </c>
      <c r="H1044">
        <v>0.74248218705620406</v>
      </c>
      <c r="I1044">
        <v>0.74779108612369749</v>
      </c>
    </row>
    <row r="1045" spans="2:9" x14ac:dyDescent="0.25">
      <c r="B1045">
        <v>1042</v>
      </c>
      <c r="C1045">
        <v>0.74834106828505931</v>
      </c>
      <c r="D1045">
        <v>0.75243236188473706</v>
      </c>
      <c r="G1045">
        <v>1042</v>
      </c>
      <c r="H1045">
        <v>0.74229079154387478</v>
      </c>
      <c r="I1045">
        <v>0.74760366891989694</v>
      </c>
    </row>
    <row r="1046" spans="2:9" x14ac:dyDescent="0.25">
      <c r="B1046">
        <v>1043</v>
      </c>
      <c r="C1046">
        <v>0.74815683227543661</v>
      </c>
      <c r="D1046">
        <v>0.75225304231434131</v>
      </c>
      <c r="G1046">
        <v>1043</v>
      </c>
      <c r="H1046">
        <v>0.74209946189339659</v>
      </c>
      <c r="I1046">
        <v>0.74741632411063519</v>
      </c>
    </row>
    <row r="1047" spans="2:9" x14ac:dyDescent="0.25">
      <c r="B1047">
        <v>1044</v>
      </c>
      <c r="C1047">
        <v>0.74797266754349012</v>
      </c>
      <c r="D1047">
        <v>0.75207380143112612</v>
      </c>
      <c r="G1047">
        <v>1044</v>
      </c>
      <c r="H1047">
        <v>0.74190819796747387</v>
      </c>
      <c r="I1047">
        <v>0.74722905163377518</v>
      </c>
    </row>
    <row r="1048" spans="2:9" x14ac:dyDescent="0.25">
      <c r="B1048">
        <v>1045</v>
      </c>
      <c r="C1048">
        <v>0.74778857394110121</v>
      </c>
      <c r="D1048">
        <v>0.75189463902802101</v>
      </c>
      <c r="G1048">
        <v>1045</v>
      </c>
      <c r="H1048">
        <v>0.74171699962890281</v>
      </c>
      <c r="I1048">
        <v>0.74704185142722612</v>
      </c>
    </row>
    <row r="1049" spans="2:9" x14ac:dyDescent="0.25">
      <c r="B1049">
        <v>1046</v>
      </c>
      <c r="C1049">
        <v>0.74760455132028203</v>
      </c>
      <c r="D1049">
        <v>0.75171555489813802</v>
      </c>
      <c r="G1049">
        <v>1046</v>
      </c>
      <c r="H1049">
        <v>0.74152586674060539</v>
      </c>
      <c r="I1049">
        <v>0.74685472342894377</v>
      </c>
    </row>
    <row r="1050" spans="2:9" x14ac:dyDescent="0.25">
      <c r="B1050">
        <v>1047</v>
      </c>
      <c r="C1050">
        <v>0.74742059953314022</v>
      </c>
      <c r="D1050">
        <v>0.75153654883477217</v>
      </c>
      <c r="G1050">
        <v>1047</v>
      </c>
      <c r="H1050">
        <v>0.74133479916559553</v>
      </c>
      <c r="I1050">
        <v>0.74666766757693015</v>
      </c>
    </row>
    <row r="1051" spans="2:9" x14ac:dyDescent="0.25">
      <c r="B1051">
        <v>1048</v>
      </c>
      <c r="C1051">
        <v>0.747236718432021</v>
      </c>
      <c r="D1051">
        <v>0.75135762063140121</v>
      </c>
      <c r="G1051">
        <v>1048</v>
      </c>
      <c r="H1051">
        <v>0.74114379676711684</v>
      </c>
      <c r="I1051">
        <v>0.74648068380923349</v>
      </c>
    </row>
    <row r="1052" spans="2:9" x14ac:dyDescent="0.25">
      <c r="B1052">
        <v>1049</v>
      </c>
      <c r="C1052">
        <v>0.74705290786932799</v>
      </c>
      <c r="D1052">
        <v>0.75117877008168465</v>
      </c>
      <c r="G1052">
        <v>1049</v>
      </c>
      <c r="H1052">
        <v>0.74095285940846878</v>
      </c>
      <c r="I1052">
        <v>0.74629377206394865</v>
      </c>
    </row>
    <row r="1053" spans="2:9" x14ac:dyDescent="0.25">
      <c r="B1053">
        <v>1050</v>
      </c>
      <c r="C1053">
        <v>0.74686916769752487</v>
      </c>
      <c r="D1053">
        <v>0.75099999697946496</v>
      </c>
      <c r="G1053">
        <v>1050</v>
      </c>
      <c r="H1053">
        <v>0.74076198695300866</v>
      </c>
      <c r="I1053">
        <v>0.74610693227921643</v>
      </c>
    </row>
    <row r="1054" spans="2:9" x14ac:dyDescent="0.25">
      <c r="B1054">
        <v>1051</v>
      </c>
      <c r="C1054">
        <v>0.74668549776931148</v>
      </c>
      <c r="D1054">
        <v>0.75082130111876577</v>
      </c>
      <c r="G1054">
        <v>1051</v>
      </c>
      <c r="H1054">
        <v>0.74057117926432248</v>
      </c>
      <c r="I1054">
        <v>0.74592016439322395</v>
      </c>
    </row>
    <row r="1055" spans="2:9" x14ac:dyDescent="0.25">
      <c r="B1055">
        <v>1052</v>
      </c>
      <c r="C1055">
        <v>0.74650189793748334</v>
      </c>
      <c r="D1055">
        <v>0.75064268229379316</v>
      </c>
      <c r="G1055">
        <v>1052</v>
      </c>
      <c r="H1055">
        <v>0.74038043620608673</v>
      </c>
      <c r="I1055">
        <v>0.74573346834420462</v>
      </c>
    </row>
    <row r="1056" spans="2:9" x14ac:dyDescent="0.25">
      <c r="B1056">
        <v>1053</v>
      </c>
      <c r="C1056">
        <v>0.74631836805496499</v>
      </c>
      <c r="D1056">
        <v>0.75046414029893449</v>
      </c>
      <c r="G1056">
        <v>1053</v>
      </c>
      <c r="H1056">
        <v>0.74018975764210482</v>
      </c>
      <c r="I1056">
        <v>0.7455468440704377</v>
      </c>
    </row>
    <row r="1057" spans="2:9" x14ac:dyDescent="0.25">
      <c r="B1057">
        <v>1054</v>
      </c>
      <c r="C1057">
        <v>0.74613490797477544</v>
      </c>
      <c r="D1057">
        <v>0.75028567492875831</v>
      </c>
      <c r="G1057">
        <v>1054</v>
      </c>
      <c r="H1057">
        <v>0.73999914343626916</v>
      </c>
      <c r="I1057">
        <v>0.74536029151024885</v>
      </c>
    </row>
    <row r="1058" spans="2:9" x14ac:dyDescent="0.25">
      <c r="B1058">
        <v>1055</v>
      </c>
      <c r="C1058">
        <v>0.74595151755017064</v>
      </c>
      <c r="D1058">
        <v>0.75010728597801501</v>
      </c>
      <c r="G1058">
        <v>1055</v>
      </c>
      <c r="H1058">
        <v>0.73980859345270178</v>
      </c>
      <c r="I1058">
        <v>0.74517381060200949</v>
      </c>
    </row>
    <row r="1059" spans="2:9" x14ac:dyDescent="0.25">
      <c r="B1059">
        <v>1056</v>
      </c>
      <c r="C1059">
        <v>0.74576819663446448</v>
      </c>
      <c r="D1059">
        <v>0.74992897324163554</v>
      </c>
      <c r="G1059">
        <v>1056</v>
      </c>
      <c r="H1059">
        <v>0.73961810755558066</v>
      </c>
      <c r="I1059">
        <v>0.74498740128413754</v>
      </c>
    </row>
    <row r="1060" spans="2:9" x14ac:dyDescent="0.25">
      <c r="B1060">
        <v>1057</v>
      </c>
      <c r="C1060">
        <v>0.74558494508102957</v>
      </c>
      <c r="D1060">
        <v>0.74975073651473179</v>
      </c>
      <c r="G1060">
        <v>1057</v>
      </c>
      <c r="H1060">
        <v>0.73942768560914052</v>
      </c>
      <c r="I1060">
        <v>0.74480106349509634</v>
      </c>
    </row>
    <row r="1061" spans="2:9" x14ac:dyDescent="0.25">
      <c r="B1061">
        <v>1058</v>
      </c>
      <c r="C1061">
        <v>0.74540176274347514</v>
      </c>
      <c r="D1061">
        <v>0.74957257559259649</v>
      </c>
      <c r="G1061">
        <v>1058</v>
      </c>
      <c r="H1061">
        <v>0.73923732747784354</v>
      </c>
      <c r="I1061">
        <v>0.7446147971733954</v>
      </c>
    </row>
    <row r="1062" spans="2:9" x14ac:dyDescent="0.25">
      <c r="B1062">
        <v>1059</v>
      </c>
      <c r="C1062">
        <v>0.74521864947550287</v>
      </c>
      <c r="D1062">
        <v>0.74939449027070271</v>
      </c>
      <c r="G1062">
        <v>1059</v>
      </c>
      <c r="H1062">
        <v>0.73904703302624242</v>
      </c>
      <c r="I1062">
        <v>0.74442860225759044</v>
      </c>
    </row>
    <row r="1063" spans="2:9" x14ac:dyDescent="0.25">
      <c r="B1063">
        <v>1060</v>
      </c>
      <c r="C1063">
        <v>0.7450356051309448</v>
      </c>
      <c r="D1063">
        <v>0.74921648034470389</v>
      </c>
      <c r="G1063">
        <v>1060</v>
      </c>
      <c r="H1063">
        <v>0.73885680211901494</v>
      </c>
      <c r="I1063">
        <v>0.74424247868628257</v>
      </c>
    </row>
    <row r="1064" spans="2:9" x14ac:dyDescent="0.25">
      <c r="B1064">
        <v>1061</v>
      </c>
      <c r="C1064">
        <v>0.74485262956372622</v>
      </c>
      <c r="D1064">
        <v>0.74903854561043359</v>
      </c>
      <c r="G1064">
        <v>1061</v>
      </c>
      <c r="H1064">
        <v>0.73866663462092952</v>
      </c>
      <c r="I1064">
        <v>0.74405642639811898</v>
      </c>
    </row>
    <row r="1065" spans="2:9" x14ac:dyDescent="0.25">
      <c r="B1065">
        <v>1062</v>
      </c>
      <c r="C1065">
        <v>0.7446697226280069</v>
      </c>
      <c r="D1065">
        <v>0.74886068586390531</v>
      </c>
      <c r="G1065">
        <v>1062</v>
      </c>
      <c r="H1065">
        <v>0.73847653039698025</v>
      </c>
      <c r="I1065">
        <v>0.7438704453317927</v>
      </c>
    </row>
    <row r="1066" spans="2:9" x14ac:dyDescent="0.25">
      <c r="B1066">
        <v>1063</v>
      </c>
      <c r="C1066">
        <v>0.74448688417800579</v>
      </c>
      <c r="D1066">
        <v>0.7486829009013124</v>
      </c>
      <c r="G1066">
        <v>1063</v>
      </c>
      <c r="H1066">
        <v>0.73828648931221885</v>
      </c>
      <c r="I1066">
        <v>0.7436845354260424</v>
      </c>
    </row>
    <row r="1067" spans="2:9" x14ac:dyDescent="0.25">
      <c r="B1067">
        <v>1064</v>
      </c>
      <c r="C1067">
        <v>0.74430411406799935</v>
      </c>
      <c r="D1067">
        <v>0.74850519051902764</v>
      </c>
      <c r="G1067">
        <v>1064</v>
      </c>
      <c r="H1067">
        <v>0.73809651123175257</v>
      </c>
      <c r="I1067">
        <v>0.74349869661965251</v>
      </c>
    </row>
    <row r="1068" spans="2:9" x14ac:dyDescent="0.25">
      <c r="B1068">
        <v>1065</v>
      </c>
      <c r="C1068">
        <v>0.74412141215249861</v>
      </c>
      <c r="D1068">
        <v>0.74832755451360322</v>
      </c>
      <c r="G1068">
        <v>1065</v>
      </c>
      <c r="H1068">
        <v>0.7379065960209148</v>
      </c>
      <c r="I1068">
        <v>0.74331292885145306</v>
      </c>
    </row>
    <row r="1069" spans="2:9" x14ac:dyDescent="0.25">
      <c r="B1069">
        <v>1066</v>
      </c>
      <c r="C1069">
        <v>0.74393877828610788</v>
      </c>
      <c r="D1069">
        <v>0.74814999268177085</v>
      </c>
      <c r="G1069">
        <v>1066</v>
      </c>
      <c r="H1069">
        <v>0.73771674354512962</v>
      </c>
      <c r="I1069">
        <v>0.74312723206032005</v>
      </c>
    </row>
    <row r="1070" spans="2:9" x14ac:dyDescent="0.25">
      <c r="B1070">
        <v>1067</v>
      </c>
      <c r="C1070">
        <v>0.74375621232355993</v>
      </c>
      <c r="D1070">
        <v>0.74797250482044086</v>
      </c>
      <c r="G1070">
        <v>1067</v>
      </c>
      <c r="H1070">
        <v>0.73752695366994481</v>
      </c>
      <c r="I1070">
        <v>0.74294160618517469</v>
      </c>
    </row>
    <row r="1071" spans="2:9" x14ac:dyDescent="0.25">
      <c r="B1071">
        <v>1068</v>
      </c>
      <c r="C1071">
        <v>0.74357371411968054</v>
      </c>
      <c r="D1071">
        <v>0.74779509072670269</v>
      </c>
      <c r="G1071">
        <v>1068</v>
      </c>
      <c r="H1071">
        <v>0.73733722626099818</v>
      </c>
      <c r="I1071">
        <v>0.74275605116498389</v>
      </c>
    </row>
    <row r="1072" spans="2:9" x14ac:dyDescent="0.25">
      <c r="B1072">
        <v>1069</v>
      </c>
      <c r="C1072">
        <v>0.74339128352952855</v>
      </c>
      <c r="D1072">
        <v>0.7476177501978245</v>
      </c>
      <c r="G1072">
        <v>1069</v>
      </c>
      <c r="H1072">
        <v>0.73714756118415303</v>
      </c>
      <c r="I1072">
        <v>0.74257056693876033</v>
      </c>
    </row>
    <row r="1073" spans="2:9" x14ac:dyDescent="0.25">
      <c r="B1073">
        <v>1070</v>
      </c>
      <c r="C1073">
        <v>0.74320892040822129</v>
      </c>
      <c r="D1073">
        <v>0.74744048303125277</v>
      </c>
      <c r="G1073">
        <v>1070</v>
      </c>
      <c r="H1073">
        <v>0.7369579583053284</v>
      </c>
      <c r="I1073">
        <v>0.74238515344556177</v>
      </c>
    </row>
    <row r="1074" spans="2:9" x14ac:dyDescent="0.25">
      <c r="B1074">
        <v>1071</v>
      </c>
      <c r="C1074">
        <v>0.74302662461093372</v>
      </c>
      <c r="D1074">
        <v>0.7472632890246127</v>
      </c>
      <c r="G1074">
        <v>1071</v>
      </c>
      <c r="H1074">
        <v>0.73676841749049982</v>
      </c>
      <c r="I1074">
        <v>0.74219981062449181</v>
      </c>
    </row>
    <row r="1075" spans="2:9" x14ac:dyDescent="0.25">
      <c r="B1075">
        <v>1072</v>
      </c>
      <c r="C1075">
        <v>0.74284439599307361</v>
      </c>
      <c r="D1075">
        <v>0.74708616797570715</v>
      </c>
      <c r="G1075">
        <v>1072</v>
      </c>
      <c r="H1075">
        <v>0.73657893860586754</v>
      </c>
      <c r="I1075">
        <v>0.74201453841469933</v>
      </c>
    </row>
    <row r="1076" spans="2:9" x14ac:dyDescent="0.25">
      <c r="B1076">
        <v>1073</v>
      </c>
      <c r="C1076">
        <v>0.74266223441014212</v>
      </c>
      <c r="D1076">
        <v>0.74690911968251728</v>
      </c>
      <c r="G1076">
        <v>1073</v>
      </c>
      <c r="H1076">
        <v>0.73638952151772119</v>
      </c>
      <c r="I1076">
        <v>0.74182933675537843</v>
      </c>
    </row>
    <row r="1077" spans="2:9" x14ac:dyDescent="0.25">
      <c r="B1077">
        <v>1074</v>
      </c>
      <c r="C1077">
        <v>0.7424801397177665</v>
      </c>
      <c r="D1077">
        <v>0.74673214394320209</v>
      </c>
      <c r="G1077">
        <v>1074</v>
      </c>
      <c r="H1077">
        <v>0.7362001660924743</v>
      </c>
      <c r="I1077">
        <v>0.74164420558576893</v>
      </c>
    </row>
    <row r="1078" spans="2:9" x14ac:dyDescent="0.25">
      <c r="B1078">
        <v>1075</v>
      </c>
      <c r="C1078">
        <v>0.74229811177166805</v>
      </c>
      <c r="D1078">
        <v>0.74655524055609801</v>
      </c>
      <c r="G1078">
        <v>1075</v>
      </c>
      <c r="H1078">
        <v>0.73601087219662942</v>
      </c>
      <c r="I1078">
        <v>0.74145914484515552</v>
      </c>
    </row>
    <row r="1079" spans="2:9" x14ac:dyDescent="0.25">
      <c r="B1079">
        <v>1076</v>
      </c>
      <c r="C1079">
        <v>0.7421161504277991</v>
      </c>
      <c r="D1079">
        <v>0.74637840931971899</v>
      </c>
      <c r="G1079">
        <v>1076</v>
      </c>
      <c r="H1079">
        <v>0.73582163969691339</v>
      </c>
      <c r="I1079">
        <v>0.74127415447286849</v>
      </c>
    </row>
    <row r="1080" spans="2:9" x14ac:dyDescent="0.25">
      <c r="B1080">
        <v>1077</v>
      </c>
      <c r="C1080">
        <v>0.74193425554217007</v>
      </c>
      <c r="D1080">
        <v>0.7462016500327564</v>
      </c>
      <c r="G1080">
        <v>1077</v>
      </c>
      <c r="H1080">
        <v>0.73563246846010899</v>
      </c>
      <c r="I1080">
        <v>0.74108923440828345</v>
      </c>
    </row>
    <row r="1081" spans="2:9" x14ac:dyDescent="0.25">
      <c r="B1081">
        <v>1078</v>
      </c>
      <c r="C1081">
        <v>0.74175242697084887</v>
      </c>
      <c r="D1081">
        <v>0.74602496249407868</v>
      </c>
      <c r="G1081">
        <v>1078</v>
      </c>
      <c r="H1081">
        <v>0.73544335835305452</v>
      </c>
      <c r="I1081">
        <v>0.74090438459082075</v>
      </c>
    </row>
    <row r="1082" spans="2:9" x14ac:dyDescent="0.25">
      <c r="B1082">
        <v>1079</v>
      </c>
      <c r="C1082">
        <v>0.74157066457013421</v>
      </c>
      <c r="D1082">
        <v>0.74584834650273113</v>
      </c>
      <c r="G1082">
        <v>1079</v>
      </c>
      <c r="H1082">
        <v>0.73525430924281188</v>
      </c>
      <c r="I1082">
        <v>0.74071960495994627</v>
      </c>
    </row>
    <row r="1083" spans="2:9" x14ac:dyDescent="0.25">
      <c r="B1083">
        <v>1080</v>
      </c>
      <c r="C1083">
        <v>0.74138896819641764</v>
      </c>
      <c r="D1083">
        <v>0.7456718018579358</v>
      </c>
      <c r="G1083">
        <v>1080</v>
      </c>
      <c r="H1083">
        <v>0.73506532099653243</v>
      </c>
      <c r="I1083">
        <v>0.74053489545517104</v>
      </c>
    </row>
    <row r="1084" spans="2:9" x14ac:dyDescent="0.25">
      <c r="B1084">
        <v>1081</v>
      </c>
      <c r="C1084">
        <v>0.74120733770621716</v>
      </c>
      <c r="D1084">
        <v>0.74549532835909149</v>
      </c>
      <c r="G1084">
        <v>1081</v>
      </c>
      <c r="H1084">
        <v>0.73487639348148992</v>
      </c>
      <c r="I1084">
        <v>0.74035025601605109</v>
      </c>
    </row>
    <row r="1085" spans="2:9" x14ac:dyDescent="0.25">
      <c r="B1085">
        <v>1082</v>
      </c>
      <c r="C1085">
        <v>0.74102577295614314</v>
      </c>
      <c r="D1085">
        <v>0.7453189258057733</v>
      </c>
      <c r="G1085">
        <v>1082</v>
      </c>
      <c r="H1085">
        <v>0.73468752656504732</v>
      </c>
      <c r="I1085">
        <v>0.7401656865821874</v>
      </c>
    </row>
    <row r="1086" spans="2:9" x14ac:dyDescent="0.25">
      <c r="B1086">
        <v>1083</v>
      </c>
      <c r="C1086">
        <v>0.74084427380303641</v>
      </c>
      <c r="D1086">
        <v>0.74514259399773264</v>
      </c>
      <c r="G1086">
        <v>1083</v>
      </c>
      <c r="H1086">
        <v>0.73449872011479045</v>
      </c>
      <c r="I1086">
        <v>0.73998118709322602</v>
      </c>
    </row>
    <row r="1087" spans="2:9" x14ac:dyDescent="0.25">
      <c r="B1087">
        <v>1084</v>
      </c>
      <c r="C1087">
        <v>0.74066284010379446</v>
      </c>
      <c r="D1087">
        <v>0.74496633273489699</v>
      </c>
      <c r="G1087">
        <v>1084</v>
      </c>
      <c r="H1087">
        <v>0.73430997399836062</v>
      </c>
      <c r="I1087">
        <v>0.7397967574888582</v>
      </c>
    </row>
    <row r="1088" spans="2:9" x14ac:dyDescent="0.25">
      <c r="B1088">
        <v>1085</v>
      </c>
      <c r="C1088">
        <v>0.74048147171537271</v>
      </c>
      <c r="D1088">
        <v>0.7447901418173698</v>
      </c>
      <c r="G1088">
        <v>1085</v>
      </c>
      <c r="H1088">
        <v>0.73412128808345445</v>
      </c>
      <c r="I1088">
        <v>0.73961239770881981</v>
      </c>
    </row>
    <row r="1089" spans="2:9" x14ac:dyDescent="0.25">
      <c r="B1089">
        <v>1086</v>
      </c>
      <c r="C1089">
        <v>0.7403001684949555</v>
      </c>
      <c r="D1089">
        <v>0.74461402104543017</v>
      </c>
      <c r="G1089">
        <v>1086</v>
      </c>
      <c r="H1089">
        <v>0.73393266223799125</v>
      </c>
      <c r="I1089">
        <v>0.73942810769289191</v>
      </c>
    </row>
    <row r="1090" spans="2:9" x14ac:dyDescent="0.25">
      <c r="B1090">
        <v>1087</v>
      </c>
      <c r="C1090">
        <v>0.74011893029982057</v>
      </c>
      <c r="D1090">
        <v>0.74443797021953295</v>
      </c>
      <c r="G1090">
        <v>1087</v>
      </c>
      <c r="H1090">
        <v>0.73374409632997839</v>
      </c>
      <c r="I1090">
        <v>0.73924388738090019</v>
      </c>
    </row>
    <row r="1091" spans="2:9" x14ac:dyDescent="0.25">
      <c r="B1091">
        <v>1088</v>
      </c>
      <c r="C1091">
        <v>0.73993775698737008</v>
      </c>
      <c r="D1091">
        <v>0.74426198914030806</v>
      </c>
      <c r="G1091">
        <v>1088</v>
      </c>
      <c r="H1091">
        <v>0.73355559022754602</v>
      </c>
      <c r="I1091">
        <v>0.7390597367127153</v>
      </c>
    </row>
    <row r="1092" spans="2:9" x14ac:dyDescent="0.25">
      <c r="B1092">
        <v>1089</v>
      </c>
      <c r="C1092">
        <v>0.73975664841509825</v>
      </c>
      <c r="D1092">
        <v>0.74408607760856116</v>
      </c>
      <c r="G1092">
        <v>1089</v>
      </c>
      <c r="H1092">
        <v>0.73336714379891288</v>
      </c>
      <c r="I1092">
        <v>0.73887565562825275</v>
      </c>
    </row>
    <row r="1093" spans="2:9" x14ac:dyDescent="0.25">
      <c r="B1093">
        <v>1090</v>
      </c>
      <c r="C1093">
        <v>0.73957560444072856</v>
      </c>
      <c r="D1093">
        <v>0.74391023542527257</v>
      </c>
      <c r="G1093">
        <v>1090</v>
      </c>
      <c r="H1093">
        <v>0.73317875691251833</v>
      </c>
      <c r="I1093">
        <v>0.73869164406747267</v>
      </c>
    </row>
    <row r="1094" spans="2:9" x14ac:dyDescent="0.25">
      <c r="B1094">
        <v>1091</v>
      </c>
      <c r="C1094">
        <v>0.73939462492204111</v>
      </c>
      <c r="D1094">
        <v>0.74373446239159779</v>
      </c>
      <c r="G1094">
        <v>1091</v>
      </c>
      <c r="H1094">
        <v>0.73299042943685844</v>
      </c>
      <c r="I1094">
        <v>0.73850770197038007</v>
      </c>
    </row>
    <row r="1095" spans="2:9" x14ac:dyDescent="0.25">
      <c r="B1095">
        <v>1092</v>
      </c>
      <c r="C1095">
        <v>0.73921370971687284</v>
      </c>
      <c r="D1095">
        <v>0.74355875830886697</v>
      </c>
      <c r="G1095">
        <v>1092</v>
      </c>
      <c r="H1095">
        <v>0.73280216124048292</v>
      </c>
      <c r="I1095">
        <v>0.73832382927702445</v>
      </c>
    </row>
    <row r="1096" spans="2:9" x14ac:dyDescent="0.25">
      <c r="B1096">
        <v>1093</v>
      </c>
      <c r="C1096">
        <v>0.73903285868328994</v>
      </c>
      <c r="D1096">
        <v>0.74338312298258225</v>
      </c>
      <c r="G1096">
        <v>1093</v>
      </c>
      <c r="H1096">
        <v>0.73261395219216396</v>
      </c>
      <c r="I1096">
        <v>0.73814002592750017</v>
      </c>
    </row>
    <row r="1097" spans="2:9" x14ac:dyDescent="0.25">
      <c r="B1097">
        <v>1094</v>
      </c>
      <c r="C1097">
        <v>0.73885207167944866</v>
      </c>
      <c r="D1097">
        <v>0.74320755623440238</v>
      </c>
      <c r="G1097">
        <v>1094</v>
      </c>
      <c r="H1097">
        <v>0.73242580217264286</v>
      </c>
      <c r="I1097">
        <v>0.73795629186194622</v>
      </c>
    </row>
    <row r="1098" spans="2:9" x14ac:dyDescent="0.25">
      <c r="B1098">
        <v>1095</v>
      </c>
      <c r="C1098">
        <v>0.73867134856363137</v>
      </c>
      <c r="D1098">
        <v>0.74303205789013727</v>
      </c>
      <c r="G1098">
        <v>1095</v>
      </c>
      <c r="H1098">
        <v>0.73223771111028713</v>
      </c>
      <c r="I1098">
        <v>0.73777262700873869</v>
      </c>
    </row>
    <row r="1099" spans="2:9" x14ac:dyDescent="0.25">
      <c r="B1099">
        <v>1096</v>
      </c>
      <c r="C1099">
        <v>0.73849068919421046</v>
      </c>
      <c r="D1099">
        <v>0.74285662777574801</v>
      </c>
      <c r="G1099">
        <v>1096</v>
      </c>
      <c r="H1099">
        <v>0.73204967894538664</v>
      </c>
      <c r="I1099">
        <v>0.73758903124909336</v>
      </c>
    </row>
    <row r="1100" spans="2:9" x14ac:dyDescent="0.25">
      <c r="B1100">
        <v>1097</v>
      </c>
      <c r="C1100">
        <v>0.73831009342978704</v>
      </c>
      <c r="D1100">
        <v>0.74268126571734738</v>
      </c>
      <c r="G1100">
        <v>1097</v>
      </c>
      <c r="H1100">
        <v>0.73186170561831887</v>
      </c>
      <c r="I1100">
        <v>0.73740550445252762</v>
      </c>
    </row>
    <row r="1101" spans="2:9" x14ac:dyDescent="0.25">
      <c r="B1101">
        <v>1098</v>
      </c>
      <c r="C1101">
        <v>0.73812956112901928</v>
      </c>
      <c r="D1101">
        <v>0.74250597154119891</v>
      </c>
      <c r="G1101">
        <v>1098</v>
      </c>
      <c r="H1101">
        <v>0.73167379106948272</v>
      </c>
      <c r="I1101">
        <v>0.73722204648867395</v>
      </c>
    </row>
    <row r="1102" spans="2:9" x14ac:dyDescent="0.25">
      <c r="B1102">
        <v>1099</v>
      </c>
      <c r="C1102">
        <v>0.73794909215796756</v>
      </c>
      <c r="D1102">
        <v>0.74233074507371744</v>
      </c>
      <c r="G1102">
        <v>1099</v>
      </c>
      <c r="H1102">
        <v>0.73148593523929961</v>
      </c>
      <c r="I1102">
        <v>0.73703865722727968</v>
      </c>
    </row>
    <row r="1103" spans="2:9" x14ac:dyDescent="0.25">
      <c r="B1103">
        <v>1100</v>
      </c>
      <c r="C1103">
        <v>0.73776868641230087</v>
      </c>
      <c r="D1103">
        <v>0.74215558614146881</v>
      </c>
      <c r="G1103">
        <v>1100</v>
      </c>
      <c r="H1103">
        <v>0.73129813806827715</v>
      </c>
      <c r="I1103">
        <v>0.73685533653820667</v>
      </c>
    </row>
    <row r="1104" spans="2:9" x14ac:dyDescent="0.25">
      <c r="B1104">
        <v>1101</v>
      </c>
      <c r="C1104">
        <v>0.73758834379508653</v>
      </c>
      <c r="D1104">
        <v>0.74198049457116921</v>
      </c>
      <c r="G1104">
        <v>1101</v>
      </c>
      <c r="H1104">
        <v>0.73111039949695833</v>
      </c>
      <c r="I1104">
        <v>0.73667208429143138</v>
      </c>
    </row>
    <row r="1105" spans="2:9" x14ac:dyDescent="0.25">
      <c r="B1105">
        <v>1102</v>
      </c>
      <c r="C1105">
        <v>0.73740806420947336</v>
      </c>
      <c r="D1105">
        <v>0.7418054701896859</v>
      </c>
      <c r="G1105">
        <v>1102</v>
      </c>
      <c r="H1105">
        <v>0.73092271946593423</v>
      </c>
      <c r="I1105">
        <v>0.73648890035704495</v>
      </c>
    </row>
    <row r="1106" spans="2:9" x14ac:dyDescent="0.25">
      <c r="B1106">
        <v>1103</v>
      </c>
      <c r="C1106">
        <v>0.73722784755866944</v>
      </c>
      <c r="D1106">
        <v>0.74163051282403636</v>
      </c>
      <c r="G1106">
        <v>1103</v>
      </c>
      <c r="H1106">
        <v>0.73073509791583002</v>
      </c>
      <c r="I1106">
        <v>0.73630578460525276</v>
      </c>
    </row>
    <row r="1107" spans="2:9" x14ac:dyDescent="0.25">
      <c r="B1107">
        <v>1104</v>
      </c>
      <c r="C1107">
        <v>0.73704769374602974</v>
      </c>
      <c r="D1107">
        <v>0.74145562230138862</v>
      </c>
      <c r="G1107">
        <v>1104</v>
      </c>
      <c r="H1107">
        <v>0.7305475347873579</v>
      </c>
      <c r="I1107">
        <v>0.73612273690637442</v>
      </c>
    </row>
    <row r="1108" spans="2:9" x14ac:dyDescent="0.25">
      <c r="B1108">
        <v>1105</v>
      </c>
      <c r="C1108">
        <v>0.73686760267494833</v>
      </c>
      <c r="D1108">
        <v>0.74128079844906081</v>
      </c>
      <c r="G1108">
        <v>1105</v>
      </c>
      <c r="H1108">
        <v>0.73036003002125227</v>
      </c>
      <c r="I1108">
        <v>0.73593975713084392</v>
      </c>
    </row>
    <row r="1109" spans="2:9" x14ac:dyDescent="0.25">
      <c r="B1109">
        <v>1106</v>
      </c>
      <c r="C1109">
        <v>0.73668757424885456</v>
      </c>
      <c r="D1109">
        <v>0.74110604109452094</v>
      </c>
      <c r="G1109">
        <v>1106</v>
      </c>
      <c r="H1109">
        <v>0.73017258355826864</v>
      </c>
      <c r="I1109">
        <v>0.73575684514920925</v>
      </c>
    </row>
    <row r="1110" spans="2:9" x14ac:dyDescent="0.25">
      <c r="B1110">
        <v>1107</v>
      </c>
      <c r="C1110">
        <v>0.73650760837132612</v>
      </c>
      <c r="D1110">
        <v>0.74093135006538735</v>
      </c>
      <c r="G1110">
        <v>1107</v>
      </c>
      <c r="H1110">
        <v>0.72998519533924944</v>
      </c>
      <c r="I1110">
        <v>0.73557400083213231</v>
      </c>
    </row>
    <row r="1111" spans="2:9" x14ac:dyDescent="0.25">
      <c r="B1111">
        <v>1108</v>
      </c>
      <c r="C1111">
        <v>0.73632770494599886</v>
      </c>
      <c r="D1111">
        <v>0.74075672518942792</v>
      </c>
      <c r="G1111">
        <v>1108</v>
      </c>
      <c r="H1111">
        <v>0.72979786530507185</v>
      </c>
      <c r="I1111">
        <v>0.73539122405038893</v>
      </c>
    </row>
    <row r="1112" spans="2:9" x14ac:dyDescent="0.25">
      <c r="B1112">
        <v>1109</v>
      </c>
      <c r="C1112">
        <v>0.73614786387659037</v>
      </c>
      <c r="D1112">
        <v>0.74058216629456008</v>
      </c>
      <c r="G1112">
        <v>1109</v>
      </c>
      <c r="H1112">
        <v>0.72961059339666035</v>
      </c>
      <c r="I1112">
        <v>0.73520851467486892</v>
      </c>
    </row>
    <row r="1113" spans="2:9" x14ac:dyDescent="0.25">
      <c r="B1113">
        <v>1110</v>
      </c>
      <c r="C1113">
        <v>0.73596808506687739</v>
      </c>
      <c r="D1113">
        <v>0.74040767320885126</v>
      </c>
      <c r="G1113">
        <v>1110</v>
      </c>
      <c r="H1113">
        <v>0.72942337955497438</v>
      </c>
      <c r="I1113">
        <v>0.73502587257657537</v>
      </c>
    </row>
    <row r="1114" spans="2:9" x14ac:dyDescent="0.25">
      <c r="B1114">
        <v>1111</v>
      </c>
      <c r="C1114">
        <v>0.73578836842078243</v>
      </c>
      <c r="D1114">
        <v>0.74023324576051774</v>
      </c>
      <c r="G1114">
        <v>1111</v>
      </c>
      <c r="H1114">
        <v>0.72923622372105945</v>
      </c>
      <c r="I1114">
        <v>0.73484329762662548</v>
      </c>
    </row>
    <row r="1115" spans="2:9" x14ac:dyDescent="0.25">
      <c r="B1115">
        <v>1112</v>
      </c>
      <c r="C1115">
        <v>0.73560871384226689</v>
      </c>
      <c r="D1115">
        <v>0.74005888377792539</v>
      </c>
      <c r="G1115">
        <v>1112</v>
      </c>
      <c r="H1115">
        <v>0.72904912583598236</v>
      </c>
      <c r="I1115">
        <v>0.73466078969624937</v>
      </c>
    </row>
    <row r="1116" spans="2:9" x14ac:dyDescent="0.25">
      <c r="B1116">
        <v>1113</v>
      </c>
      <c r="C1116">
        <v>0.73542912123532633</v>
      </c>
      <c r="D1116">
        <v>0.73988458708958904</v>
      </c>
      <c r="G1116">
        <v>1113</v>
      </c>
      <c r="H1116">
        <v>0.72886208584083245</v>
      </c>
      <c r="I1116">
        <v>0.73447834865679107</v>
      </c>
    </row>
    <row r="1117" spans="2:9" x14ac:dyDescent="0.25">
      <c r="B1117">
        <v>1114</v>
      </c>
      <c r="C1117">
        <v>0.73524959050410466</v>
      </c>
      <c r="D1117">
        <v>0.73971035552417275</v>
      </c>
      <c r="G1117">
        <v>1114</v>
      </c>
      <c r="H1117">
        <v>0.72867510367678456</v>
      </c>
      <c r="I1117">
        <v>0.73429597437970762</v>
      </c>
    </row>
    <row r="1118" spans="2:9" x14ac:dyDescent="0.25">
      <c r="B1118">
        <v>1115</v>
      </c>
      <c r="C1118">
        <v>0.73507012155280427</v>
      </c>
      <c r="D1118">
        <v>0.739536188910489</v>
      </c>
      <c r="G1118">
        <v>1115</v>
      </c>
      <c r="H1118">
        <v>0.7284881792850485</v>
      </c>
      <c r="I1118">
        <v>0.73411366673656941</v>
      </c>
    </row>
    <row r="1119" spans="2:9" x14ac:dyDescent="0.25">
      <c r="B1119">
        <v>1116</v>
      </c>
      <c r="C1119">
        <v>0.73489071428570796</v>
      </c>
      <c r="D1119">
        <v>0.73936208707749951</v>
      </c>
      <c r="G1119">
        <v>1116</v>
      </c>
      <c r="H1119">
        <v>0.72830131260688091</v>
      </c>
      <c r="I1119">
        <v>0.73393142559905966</v>
      </c>
    </row>
    <row r="1120" spans="2:9" x14ac:dyDescent="0.25">
      <c r="B1120">
        <v>1117</v>
      </c>
      <c r="C1120">
        <v>0.73471136860715658</v>
      </c>
      <c r="D1120">
        <v>0.73918804985431419</v>
      </c>
      <c r="G1120">
        <v>1117</v>
      </c>
      <c r="H1120">
        <v>0.7281145035835731</v>
      </c>
      <c r="I1120">
        <v>0.7337492508389748</v>
      </c>
    </row>
    <row r="1121" spans="2:9" x14ac:dyDescent="0.25">
      <c r="B1121">
        <v>1118</v>
      </c>
      <c r="C1121">
        <v>0.7345320844216382</v>
      </c>
      <c r="D1121">
        <v>0.73901407707019151</v>
      </c>
      <c r="G1121">
        <v>1118</v>
      </c>
      <c r="H1121">
        <v>0.72792775215650218</v>
      </c>
      <c r="I1121">
        <v>0.73356714232822418</v>
      </c>
    </row>
    <row r="1122" spans="2:9" x14ac:dyDescent="0.25">
      <c r="B1122">
        <v>1119</v>
      </c>
      <c r="C1122">
        <v>0.73435286163367686</v>
      </c>
      <c r="D1122">
        <v>0.73884016855453827</v>
      </c>
      <c r="G1122">
        <v>1119</v>
      </c>
      <c r="H1122">
        <v>0.72774105826706736</v>
      </c>
      <c r="I1122">
        <v>0.73338509993882994</v>
      </c>
    </row>
    <row r="1123" spans="2:9" x14ac:dyDescent="0.25">
      <c r="B1123">
        <v>1120</v>
      </c>
      <c r="C1123">
        <v>0.7341737001478329</v>
      </c>
      <c r="D1123">
        <v>0.73866632413690969</v>
      </c>
      <c r="G1123">
        <v>1120</v>
      </c>
      <c r="H1123">
        <v>0.7275544218566885</v>
      </c>
      <c r="I1123">
        <v>0.73320312354292683</v>
      </c>
    </row>
    <row r="1124" spans="2:9" x14ac:dyDescent="0.25">
      <c r="B1124">
        <v>1121</v>
      </c>
      <c r="C1124">
        <v>0.73399459986881299</v>
      </c>
      <c r="D1124">
        <v>0.73849254364700867</v>
      </c>
      <c r="G1124">
        <v>1121</v>
      </c>
      <c r="H1124">
        <v>0.72736784286687151</v>
      </c>
      <c r="I1124">
        <v>0.73302121301276224</v>
      </c>
    </row>
    <row r="1125" spans="2:9" x14ac:dyDescent="0.25">
      <c r="B1125">
        <v>1122</v>
      </c>
      <c r="C1125">
        <v>0.73381556070138165</v>
      </c>
      <c r="D1125">
        <v>0.73831882691468631</v>
      </c>
      <c r="G1125">
        <v>1122</v>
      </c>
      <c r="H1125">
        <v>0.72718132123915724</v>
      </c>
      <c r="I1125">
        <v>0.73283936822069617</v>
      </c>
    </row>
    <row r="1126" spans="2:9" x14ac:dyDescent="0.25">
      <c r="B1126">
        <v>1123</v>
      </c>
      <c r="C1126">
        <v>0.73363658255038444</v>
      </c>
      <c r="D1126">
        <v>0.73814517376994127</v>
      </c>
      <c r="G1126">
        <v>1123</v>
      </c>
      <c r="H1126">
        <v>0.72699485691513277</v>
      </c>
      <c r="I1126">
        <v>0.73265758903920086</v>
      </c>
    </row>
    <row r="1127" spans="2:9" x14ac:dyDescent="0.25">
      <c r="B1127">
        <v>1124</v>
      </c>
      <c r="C1127">
        <v>0.73345766532072387</v>
      </c>
      <c r="D1127">
        <v>0.73797158404292007</v>
      </c>
      <c r="G1127">
        <v>1124</v>
      </c>
      <c r="H1127">
        <v>0.72680844983641957</v>
      </c>
      <c r="I1127">
        <v>0.73247587534086112</v>
      </c>
    </row>
    <row r="1128" spans="2:9" x14ac:dyDescent="0.25">
      <c r="B1128">
        <v>1125</v>
      </c>
      <c r="C1128">
        <v>0.73327880891744879</v>
      </c>
      <c r="D1128">
        <v>0.73779805756391681</v>
      </c>
      <c r="G1128">
        <v>1125</v>
      </c>
      <c r="H1128">
        <v>0.72662209994472582</v>
      </c>
      <c r="I1128">
        <v>0.73229422699837365</v>
      </c>
    </row>
    <row r="1129" spans="2:9" x14ac:dyDescent="0.25">
      <c r="B1129">
        <v>1126</v>
      </c>
      <c r="C1129">
        <v>0.733100013245644</v>
      </c>
      <c r="D1129">
        <v>0.73762459416337278</v>
      </c>
      <c r="G1129">
        <v>1126</v>
      </c>
      <c r="H1129">
        <v>0.72643580718177903</v>
      </c>
      <c r="I1129">
        <v>0.73211264388454755</v>
      </c>
    </row>
    <row r="1130" spans="2:9" x14ac:dyDescent="0.25">
      <c r="B1130">
        <v>1127</v>
      </c>
      <c r="C1130">
        <v>0.73292127821043063</v>
      </c>
      <c r="D1130">
        <v>0.73745119367187673</v>
      </c>
      <c r="G1130">
        <v>1127</v>
      </c>
      <c r="H1130">
        <v>0.72624957148932989</v>
      </c>
      <c r="I1130">
        <v>0.73193112587230391</v>
      </c>
    </row>
    <row r="1131" spans="2:9" x14ac:dyDescent="0.25">
      <c r="B1131">
        <v>1128</v>
      </c>
      <c r="C1131">
        <v>0.73274260371707522</v>
      </c>
      <c r="D1131">
        <v>0.73727785592016448</v>
      </c>
      <c r="G1131">
        <v>1128</v>
      </c>
      <c r="H1131">
        <v>0.72606339280921373</v>
      </c>
      <c r="I1131">
        <v>0.73174967283467562</v>
      </c>
    </row>
    <row r="1132" spans="2:9" x14ac:dyDescent="0.25">
      <c r="B1132">
        <v>1129</v>
      </c>
      <c r="C1132">
        <v>0.73256398967090186</v>
      </c>
      <c r="D1132">
        <v>0.73710458073911889</v>
      </c>
      <c r="G1132">
        <v>1129</v>
      </c>
      <c r="H1132">
        <v>0.72587727108329969</v>
      </c>
      <c r="I1132">
        <v>0.73156828464480761</v>
      </c>
    </row>
    <row r="1133" spans="2:9" x14ac:dyDescent="0.25">
      <c r="B1133">
        <v>1130</v>
      </c>
      <c r="C1133">
        <v>0.73238543597731454</v>
      </c>
      <c r="D1133">
        <v>0.73693136795976966</v>
      </c>
      <c r="G1133">
        <v>1130</v>
      </c>
      <c r="H1133">
        <v>0.72569120625350458</v>
      </c>
      <c r="I1133">
        <v>0.73138696117595636</v>
      </c>
    </row>
    <row r="1134" spans="2:9" x14ac:dyDescent="0.25">
      <c r="B1134">
        <v>1131</v>
      </c>
      <c r="C1134">
        <v>0.73220694254177521</v>
      </c>
      <c r="D1134">
        <v>0.73675821741329339</v>
      </c>
      <c r="G1134">
        <v>1131</v>
      </c>
      <c r="H1134">
        <v>0.72550519826177862</v>
      </c>
      <c r="I1134">
        <v>0.73120570230149007</v>
      </c>
    </row>
    <row r="1135" spans="2:9" x14ac:dyDescent="0.25">
      <c r="B1135">
        <v>1132</v>
      </c>
      <c r="C1135">
        <v>0.73202850926988983</v>
      </c>
      <c r="D1135">
        <v>0.73658512893101313</v>
      </c>
      <c r="G1135">
        <v>1132</v>
      </c>
      <c r="H1135">
        <v>0.7253192470501576</v>
      </c>
      <c r="I1135">
        <v>0.73102450789488849</v>
      </c>
    </row>
    <row r="1136" spans="2:9" x14ac:dyDescent="0.25">
      <c r="B1136">
        <v>1133</v>
      </c>
      <c r="C1136">
        <v>0.73185013606730176</v>
      </c>
      <c r="D1136">
        <v>0.73641210234439858</v>
      </c>
      <c r="G1136">
        <v>1133</v>
      </c>
      <c r="H1136">
        <v>0.72513335256069822</v>
      </c>
      <c r="I1136">
        <v>0.73084337782974285</v>
      </c>
    </row>
    <row r="1137" spans="2:9" x14ac:dyDescent="0.25">
      <c r="B1137">
        <v>1134</v>
      </c>
      <c r="C1137">
        <v>0.7316718228396889</v>
      </c>
      <c r="D1137">
        <v>0.73623913748506575</v>
      </c>
      <c r="G1137">
        <v>1134</v>
      </c>
      <c r="H1137">
        <v>0.72494751473547869</v>
      </c>
      <c r="I1137">
        <v>0.73066231197975584</v>
      </c>
    </row>
    <row r="1138" spans="2:9" x14ac:dyDescent="0.25">
      <c r="B1138">
        <v>1135</v>
      </c>
      <c r="C1138">
        <v>0.73149356949287481</v>
      </c>
      <c r="D1138">
        <v>0.73606623418477701</v>
      </c>
      <c r="G1138">
        <v>1135</v>
      </c>
      <c r="H1138">
        <v>0.72476173351666195</v>
      </c>
      <c r="I1138">
        <v>0.73048131021874119</v>
      </c>
    </row>
    <row r="1139" spans="2:9" x14ac:dyDescent="0.25">
      <c r="B1139">
        <v>1136</v>
      </c>
      <c r="C1139">
        <v>0.73131537593273943</v>
      </c>
      <c r="D1139">
        <v>0.73589339227544082</v>
      </c>
      <c r="G1139">
        <v>1136</v>
      </c>
      <c r="H1139">
        <v>0.72457600884644546</v>
      </c>
      <c r="I1139">
        <v>0.73030037242062396</v>
      </c>
    </row>
    <row r="1140" spans="2:9" x14ac:dyDescent="0.25">
      <c r="B1140">
        <v>1137</v>
      </c>
      <c r="C1140">
        <v>0.73113724206524322</v>
      </c>
      <c r="D1140">
        <v>0.7357206115891114</v>
      </c>
      <c r="G1140">
        <v>1137</v>
      </c>
      <c r="H1140">
        <v>0.72439034066707264</v>
      </c>
      <c r="I1140">
        <v>0.73011949845944035</v>
      </c>
    </row>
    <row r="1141" spans="2:9" x14ac:dyDescent="0.25">
      <c r="B1141">
        <v>1138</v>
      </c>
      <c r="C1141">
        <v>0.73095916779640324</v>
      </c>
      <c r="D1141">
        <v>0.73554789195798931</v>
      </c>
      <c r="G1141">
        <v>1138</v>
      </c>
      <c r="H1141">
        <v>0.72420472892082111</v>
      </c>
      <c r="I1141">
        <v>0.72993868820933749</v>
      </c>
    </row>
    <row r="1142" spans="2:9" x14ac:dyDescent="0.25">
      <c r="B1142">
        <v>1139</v>
      </c>
      <c r="C1142">
        <v>0.730781153032381</v>
      </c>
      <c r="D1142">
        <v>0.73537523321442044</v>
      </c>
      <c r="G1142">
        <v>1139</v>
      </c>
      <c r="H1142">
        <v>0.7240191735500533</v>
      </c>
      <c r="I1142">
        <v>0.7297579415445733</v>
      </c>
    </row>
    <row r="1143" spans="2:9" x14ac:dyDescent="0.25">
      <c r="B1143">
        <v>1140</v>
      </c>
      <c r="C1143">
        <v>0.73060319767937332</v>
      </c>
      <c r="D1143">
        <v>0.73520263519089668</v>
      </c>
      <c r="G1143">
        <v>1140</v>
      </c>
      <c r="H1143">
        <v>0.72383367449715263</v>
      </c>
      <c r="I1143">
        <v>0.72957725833951659</v>
      </c>
    </row>
    <row r="1144" spans="2:9" x14ac:dyDescent="0.25">
      <c r="B1144">
        <v>1141</v>
      </c>
      <c r="C1144">
        <v>0.7304253016436133</v>
      </c>
      <c r="D1144">
        <v>0.73503009772005501</v>
      </c>
      <c r="G1144">
        <v>1141</v>
      </c>
      <c r="H1144">
        <v>0.72364823170452364</v>
      </c>
      <c r="I1144">
        <v>0.72939663846864689</v>
      </c>
    </row>
    <row r="1145" spans="2:9" x14ac:dyDescent="0.25">
      <c r="B1145">
        <v>1142</v>
      </c>
      <c r="C1145">
        <v>0.73024746483147751</v>
      </c>
      <c r="D1145">
        <v>0.7348576206346783</v>
      </c>
      <c r="G1145">
        <v>1142</v>
      </c>
      <c r="H1145">
        <v>0.72346284511465575</v>
      </c>
      <c r="I1145">
        <v>0.72921608180655439</v>
      </c>
    </row>
    <row r="1146" spans="2:9" x14ac:dyDescent="0.25">
      <c r="B1146">
        <v>1143</v>
      </c>
      <c r="C1146">
        <v>0.73006968714939979</v>
      </c>
      <c r="D1146">
        <v>0.73468520376769419</v>
      </c>
      <c r="G1146">
        <v>1143</v>
      </c>
      <c r="H1146">
        <v>0.72327751467007184</v>
      </c>
      <c r="I1146">
        <v>0.72903558822793968</v>
      </c>
    </row>
    <row r="1147" spans="2:9" x14ac:dyDescent="0.25">
      <c r="B1147">
        <v>1144</v>
      </c>
      <c r="C1147">
        <v>0.72989196850389282</v>
      </c>
      <c r="D1147">
        <v>0.73451284695217567</v>
      </c>
      <c r="G1147">
        <v>1144</v>
      </c>
      <c r="H1147">
        <v>0.72309224031334129</v>
      </c>
      <c r="I1147">
        <v>0.7288551576076141</v>
      </c>
    </row>
    <row r="1148" spans="2:9" x14ac:dyDescent="0.25">
      <c r="B1148">
        <v>1145</v>
      </c>
      <c r="C1148">
        <v>0.72971430880152655</v>
      </c>
      <c r="D1148">
        <v>0.73434055002134102</v>
      </c>
      <c r="G1148">
        <v>1145</v>
      </c>
      <c r="H1148">
        <v>0.72290702198706747</v>
      </c>
      <c r="I1148">
        <v>0.72867478982049871</v>
      </c>
    </row>
    <row r="1149" spans="2:9" x14ac:dyDescent="0.25">
      <c r="B1149">
        <v>1146</v>
      </c>
      <c r="C1149">
        <v>0.72953670794901404</v>
      </c>
      <c r="D1149">
        <v>0.73416831280855277</v>
      </c>
      <c r="G1149">
        <v>1146</v>
      </c>
      <c r="H1149">
        <v>0.72272185963393754</v>
      </c>
      <c r="I1149">
        <v>0.72849448474162559</v>
      </c>
    </row>
    <row r="1150" spans="2:9" x14ac:dyDescent="0.25">
      <c r="B1150">
        <v>1147</v>
      </c>
      <c r="C1150">
        <v>0.72935916585310367</v>
      </c>
      <c r="D1150">
        <v>0.73399613514731887</v>
      </c>
      <c r="G1150">
        <v>1147</v>
      </c>
      <c r="H1150">
        <v>0.72253675319666</v>
      </c>
      <c r="I1150">
        <v>0.72831424224613628</v>
      </c>
    </row>
    <row r="1151" spans="2:9" x14ac:dyDescent="0.25">
      <c r="B1151">
        <v>1148</v>
      </c>
      <c r="C1151">
        <v>0.72918168242057957</v>
      </c>
      <c r="D1151">
        <v>0.73382401687129162</v>
      </c>
      <c r="G1151">
        <v>1148</v>
      </c>
      <c r="H1151">
        <v>0.72235170261796433</v>
      </c>
      <c r="I1151">
        <v>0.7281340622092829</v>
      </c>
    </row>
    <row r="1152" spans="2:9" x14ac:dyDescent="0.25">
      <c r="B1152">
        <v>1149</v>
      </c>
      <c r="C1152">
        <v>0.7290042575583694</v>
      </c>
      <c r="D1152">
        <v>0.73365195781426773</v>
      </c>
      <c r="G1152">
        <v>1149</v>
      </c>
      <c r="H1152">
        <v>0.72216670784066472</v>
      </c>
      <c r="I1152">
        <v>0.72795394450642725</v>
      </c>
    </row>
    <row r="1153" spans="2:9" x14ac:dyDescent="0.25">
      <c r="B1153">
        <v>1150</v>
      </c>
      <c r="C1153">
        <v>0.728826891173457</v>
      </c>
      <c r="D1153">
        <v>0.7334799578101886</v>
      </c>
      <c r="G1153">
        <v>1150</v>
      </c>
      <c r="H1153">
        <v>0.72198176880760823</v>
      </c>
      <c r="I1153">
        <v>0.72777388901304108</v>
      </c>
    </row>
    <row r="1154" spans="2:9" x14ac:dyDescent="0.25">
      <c r="B1154">
        <v>1151</v>
      </c>
      <c r="C1154">
        <v>0.72864958317290474</v>
      </c>
      <c r="D1154">
        <v>0.73330801669313972</v>
      </c>
      <c r="G1154">
        <v>1151</v>
      </c>
      <c r="H1154">
        <v>0.72179688546168808</v>
      </c>
      <c r="I1154">
        <v>0.72759389560470611</v>
      </c>
    </row>
    <row r="1155" spans="2:9" x14ac:dyDescent="0.25">
      <c r="B1155">
        <v>1152</v>
      </c>
      <c r="C1155">
        <v>0.728472333463832</v>
      </c>
      <c r="D1155">
        <v>0.73313613429735092</v>
      </c>
      <c r="G1155">
        <v>1152</v>
      </c>
      <c r="H1155">
        <v>0.72161205774583181</v>
      </c>
      <c r="I1155">
        <v>0.72741396415711346</v>
      </c>
    </row>
    <row r="1156" spans="2:9" x14ac:dyDescent="0.25">
      <c r="B1156">
        <v>1153</v>
      </c>
      <c r="C1156">
        <v>0.72829514195350054</v>
      </c>
      <c r="D1156">
        <v>0.7329643104571959</v>
      </c>
      <c r="G1156">
        <v>1153</v>
      </c>
      <c r="H1156">
        <v>0.72142728560305014</v>
      </c>
      <c r="I1156">
        <v>0.72723409454606414</v>
      </c>
    </row>
    <row r="1157" spans="2:9" x14ac:dyDescent="0.25">
      <c r="B1157">
        <v>1154</v>
      </c>
      <c r="C1157">
        <v>0.72811800854920727</v>
      </c>
      <c r="D1157">
        <v>0.73279254500719226</v>
      </c>
      <c r="G1157">
        <v>1154</v>
      </c>
      <c r="H1157">
        <v>0.72124256897637495</v>
      </c>
      <c r="I1157">
        <v>0.72705428664746841</v>
      </c>
    </row>
    <row r="1158" spans="2:9" x14ac:dyDescent="0.25">
      <c r="B1158">
        <v>1155</v>
      </c>
      <c r="C1158">
        <v>0.72794093315828501</v>
      </c>
      <c r="D1158">
        <v>0.73262083778200182</v>
      </c>
      <c r="G1158">
        <v>1155</v>
      </c>
      <c r="H1158">
        <v>0.72105790780885937</v>
      </c>
      <c r="I1158">
        <v>0.72687454033734633</v>
      </c>
    </row>
    <row r="1159" spans="2:9" x14ac:dyDescent="0.25">
      <c r="B1159">
        <v>1156</v>
      </c>
      <c r="C1159">
        <v>0.72776391568820831</v>
      </c>
      <c r="D1159">
        <v>0.73244918861642949</v>
      </c>
      <c r="G1159">
        <v>1156</v>
      </c>
      <c r="H1159">
        <v>0.72087330204363975</v>
      </c>
      <c r="I1159">
        <v>0.72669485549182689</v>
      </c>
    </row>
    <row r="1160" spans="2:9" x14ac:dyDescent="0.25">
      <c r="B1160">
        <v>1157</v>
      </c>
      <c r="C1160">
        <v>0.72758695604650847</v>
      </c>
      <c r="D1160">
        <v>0.73227759734542419</v>
      </c>
      <c r="G1160">
        <v>1157</v>
      </c>
      <c r="H1160">
        <v>0.72068875162388635</v>
      </c>
      <c r="I1160">
        <v>0.72651523198714862</v>
      </c>
    </row>
    <row r="1161" spans="2:9" x14ac:dyDescent="0.25">
      <c r="B1161">
        <v>1158</v>
      </c>
      <c r="C1161">
        <v>0.72741005414079452</v>
      </c>
      <c r="D1161">
        <v>0.73210606380407817</v>
      </c>
      <c r="G1161">
        <v>1158</v>
      </c>
      <c r="H1161">
        <v>0.72050425649281502</v>
      </c>
      <c r="I1161">
        <v>0.72633566969965901</v>
      </c>
    </row>
    <row r="1162" spans="2:9" x14ac:dyDescent="0.25">
      <c r="B1162">
        <v>1159</v>
      </c>
      <c r="C1162">
        <v>0.72723320987873274</v>
      </c>
      <c r="D1162">
        <v>0.7319345878276271</v>
      </c>
      <c r="G1162">
        <v>1159</v>
      </c>
      <c r="H1162">
        <v>0.72031981659367539</v>
      </c>
      <c r="I1162">
        <v>0.72615616850581499</v>
      </c>
    </row>
    <row r="1163" spans="2:9" x14ac:dyDescent="0.25">
      <c r="B1163">
        <v>1160</v>
      </c>
      <c r="C1163">
        <v>0.72705642316813046</v>
      </c>
      <c r="D1163">
        <v>0.73176316925144957</v>
      </c>
      <c r="G1163">
        <v>1160</v>
      </c>
      <c r="H1163">
        <v>0.72013543186979989</v>
      </c>
      <c r="I1163">
        <v>0.72597672828218196</v>
      </c>
    </row>
    <row r="1164" spans="2:9" x14ac:dyDescent="0.25">
      <c r="B1164">
        <v>1161</v>
      </c>
      <c r="C1164">
        <v>0.72687969391682972</v>
      </c>
      <c r="D1164">
        <v>0.7315918079110677</v>
      </c>
      <c r="G1164">
        <v>1161</v>
      </c>
      <c r="H1164">
        <v>0.71995110226454295</v>
      </c>
      <c r="I1164">
        <v>0.72579734890543457</v>
      </c>
    </row>
    <row r="1165" spans="2:9" x14ac:dyDescent="0.25">
      <c r="B1165">
        <v>1162</v>
      </c>
      <c r="C1165">
        <v>0.72670302203270909</v>
      </c>
      <c r="D1165">
        <v>0.73142050364214639</v>
      </c>
      <c r="G1165">
        <v>1162</v>
      </c>
      <c r="H1165">
        <v>0.71976682772127898</v>
      </c>
      <c r="I1165">
        <v>0.72561803025235627</v>
      </c>
    </row>
    <row r="1166" spans="2:9" x14ac:dyDescent="0.25">
      <c r="B1166">
        <v>1163</v>
      </c>
      <c r="C1166">
        <v>0.7265264074237876</v>
      </c>
      <c r="D1166">
        <v>0.73124925628049331</v>
      </c>
      <c r="G1166">
        <v>1163</v>
      </c>
      <c r="H1166">
        <v>0.71958260818346576</v>
      </c>
      <c r="I1166">
        <v>0.7254387721998391</v>
      </c>
    </row>
    <row r="1167" spans="2:9" x14ac:dyDescent="0.25">
      <c r="B1167">
        <v>1164</v>
      </c>
      <c r="C1167">
        <v>0.72634984999814067</v>
      </c>
      <c r="D1167">
        <v>0.73107806566205913</v>
      </c>
      <c r="G1167">
        <v>1164</v>
      </c>
      <c r="H1167">
        <v>0.71939844359459437</v>
      </c>
      <c r="I1167">
        <v>0.72525957462488377</v>
      </c>
    </row>
    <row r="1168" spans="2:9" x14ac:dyDescent="0.25">
      <c r="B1168">
        <v>1165</v>
      </c>
      <c r="C1168">
        <v>0.72617334966392122</v>
      </c>
      <c r="D1168">
        <v>0.73090693162293685</v>
      </c>
      <c r="G1168">
        <v>1165</v>
      </c>
      <c r="H1168">
        <v>0.71921433389820255</v>
      </c>
      <c r="I1168">
        <v>0.72508043740459949</v>
      </c>
    </row>
    <row r="1169" spans="2:9" x14ac:dyDescent="0.25">
      <c r="B1169">
        <v>1166</v>
      </c>
      <c r="C1169">
        <v>0.72599690632933878</v>
      </c>
      <c r="D1169">
        <v>0.73073585399936247</v>
      </c>
      <c r="G1169">
        <v>1166</v>
      </c>
      <c r="H1169">
        <v>0.71903027903785954</v>
      </c>
      <c r="I1169">
        <v>0.72490136041620412</v>
      </c>
    </row>
    <row r="1170" spans="2:9" x14ac:dyDescent="0.25">
      <c r="B1170">
        <v>1167</v>
      </c>
      <c r="C1170">
        <v>0.7258205199027441</v>
      </c>
      <c r="D1170">
        <v>0.73056483262771399</v>
      </c>
      <c r="G1170">
        <v>1167</v>
      </c>
      <c r="H1170">
        <v>0.71884627895721931</v>
      </c>
      <c r="I1170">
        <v>0.72472234353702358</v>
      </c>
    </row>
    <row r="1171" spans="2:9" x14ac:dyDescent="0.25">
      <c r="B1171">
        <v>1168</v>
      </c>
      <c r="C1171">
        <v>0.72564419029252147</v>
      </c>
      <c r="D1171">
        <v>0.73039386734451184</v>
      </c>
      <c r="G1171">
        <v>1168</v>
      </c>
      <c r="H1171">
        <v>0.71866233359995557</v>
      </c>
      <c r="I1171">
        <v>0.72454338664449247</v>
      </c>
    </row>
    <row r="1172" spans="2:9" x14ac:dyDescent="0.25">
      <c r="B1172">
        <v>1169</v>
      </c>
      <c r="C1172">
        <v>0.72546791740709193</v>
      </c>
      <c r="D1172">
        <v>0.73022295798641867</v>
      </c>
      <c r="G1172">
        <v>1169</v>
      </c>
      <c r="H1172">
        <v>0.71847844290976348</v>
      </c>
      <c r="I1172">
        <v>0.72436448961615307</v>
      </c>
    </row>
    <row r="1173" spans="2:9" x14ac:dyDescent="0.25">
      <c r="B1173">
        <v>1170</v>
      </c>
      <c r="C1173">
        <v>0.72529170115501551</v>
      </c>
      <c r="D1173">
        <v>0.73005210439023926</v>
      </c>
      <c r="G1173">
        <v>1170</v>
      </c>
      <c r="H1173">
        <v>0.71829460683042046</v>
      </c>
      <c r="I1173">
        <v>0.72418565232965626</v>
      </c>
    </row>
    <row r="1174" spans="2:9" x14ac:dyDescent="0.25">
      <c r="B1174">
        <v>1171</v>
      </c>
      <c r="C1174">
        <v>0.72511554144490953</v>
      </c>
      <c r="D1174">
        <v>0.72988130639292015</v>
      </c>
      <c r="G1174">
        <v>1171</v>
      </c>
      <c r="H1174">
        <v>0.71811082530573722</v>
      </c>
      <c r="I1174">
        <v>0.7240068746627607</v>
      </c>
    </row>
    <row r="1175" spans="2:9" x14ac:dyDescent="0.25">
      <c r="B1175">
        <v>1172</v>
      </c>
      <c r="C1175">
        <v>0.72493943818546813</v>
      </c>
      <c r="D1175">
        <v>0.72971056383154986</v>
      </c>
      <c r="G1175">
        <v>1172</v>
      </c>
      <c r="H1175">
        <v>0.7179270982795708</v>
      </c>
      <c r="I1175">
        <v>0.7238281564933331</v>
      </c>
    </row>
    <row r="1176" spans="2:9" x14ac:dyDescent="0.25">
      <c r="B1176">
        <v>1173</v>
      </c>
      <c r="C1176">
        <v>0.72476339128544143</v>
      </c>
      <c r="D1176">
        <v>0.72953987654335883</v>
      </c>
      <c r="G1176">
        <v>1173</v>
      </c>
      <c r="H1176">
        <v>0.71774342569580996</v>
      </c>
      <c r="I1176">
        <v>0.72364949769934772</v>
      </c>
    </row>
    <row r="1177" spans="2:9" x14ac:dyDescent="0.25">
      <c r="B1177">
        <v>1174</v>
      </c>
      <c r="C1177">
        <v>0.72458740065371885</v>
      </c>
      <c r="D1177">
        <v>0.72936924436571882</v>
      </c>
      <c r="G1177">
        <v>1174</v>
      </c>
      <c r="H1177">
        <v>0.71755980749842707</v>
      </c>
      <c r="I1177">
        <v>0.72347089815888688</v>
      </c>
    </row>
    <row r="1178" spans="2:9" x14ac:dyDescent="0.25">
      <c r="B1178">
        <v>1175</v>
      </c>
      <c r="C1178">
        <v>0.72441146619922558</v>
      </c>
      <c r="D1178">
        <v>0.72919866713614312</v>
      </c>
      <c r="G1178">
        <v>1175</v>
      </c>
      <c r="H1178">
        <v>0.71737624363141494</v>
      </c>
      <c r="I1178">
        <v>0.72329235775014067</v>
      </c>
    </row>
    <row r="1179" spans="2:9" x14ac:dyDescent="0.25">
      <c r="B1179">
        <v>1176</v>
      </c>
      <c r="C1179">
        <v>0.72423558783092146</v>
      </c>
      <c r="D1179">
        <v>0.72902814469228683</v>
      </c>
      <c r="G1179">
        <v>1176</v>
      </c>
      <c r="H1179">
        <v>0.71719273403878692</v>
      </c>
      <c r="I1179">
        <v>0.72311387635140645</v>
      </c>
    </row>
    <row r="1180" spans="2:9" x14ac:dyDescent="0.25">
      <c r="B1180">
        <v>1177</v>
      </c>
      <c r="C1180">
        <v>0.72405976545790618</v>
      </c>
      <c r="D1180">
        <v>0.72885767687194569</v>
      </c>
      <c r="G1180">
        <v>1177</v>
      </c>
      <c r="H1180">
        <v>0.71700927866463904</v>
      </c>
      <c r="I1180">
        <v>0.72293545384108926</v>
      </c>
    </row>
    <row r="1181" spans="2:9" x14ac:dyDescent="0.25">
      <c r="B1181">
        <v>1178</v>
      </c>
      <c r="C1181">
        <v>0.72388399898933475</v>
      </c>
      <c r="D1181">
        <v>0.72868726351305724</v>
      </c>
      <c r="G1181">
        <v>1178</v>
      </c>
      <c r="H1181">
        <v>0.71682587745310045</v>
      </c>
      <c r="I1181">
        <v>0.7227570900977015</v>
      </c>
    </row>
    <row r="1182" spans="2:9" x14ac:dyDescent="0.25">
      <c r="B1182">
        <v>1179</v>
      </c>
      <c r="C1182">
        <v>0.72370828833443945</v>
      </c>
      <c r="D1182">
        <v>0.72851690445369965</v>
      </c>
      <c r="G1182">
        <v>1179</v>
      </c>
      <c r="H1182">
        <v>0.71664253034834502</v>
      </c>
      <c r="I1182">
        <v>0.72257878499986294</v>
      </c>
    </row>
    <row r="1183" spans="2:9" x14ac:dyDescent="0.25">
      <c r="B1183">
        <v>1180</v>
      </c>
      <c r="C1183">
        <v>0.72353263340250806</v>
      </c>
      <c r="D1183">
        <v>0.72834659953209246</v>
      </c>
      <c r="G1183">
        <v>1180</v>
      </c>
      <c r="H1183">
        <v>0.71645923729458016</v>
      </c>
      <c r="I1183">
        <v>0.72240053842630059</v>
      </c>
    </row>
    <row r="1184" spans="2:9" x14ac:dyDescent="0.25">
      <c r="B1184">
        <v>1181</v>
      </c>
      <c r="C1184">
        <v>0.72335703410296703</v>
      </c>
      <c r="D1184">
        <v>0.72817634858659563</v>
      </c>
      <c r="G1184">
        <v>1181</v>
      </c>
      <c r="H1184">
        <v>0.71627599823609478</v>
      </c>
      <c r="I1184">
        <v>0.7222223502558488</v>
      </c>
    </row>
    <row r="1185" spans="2:9" x14ac:dyDescent="0.25">
      <c r="B1185">
        <v>1182</v>
      </c>
      <c r="C1185">
        <v>0.72318149034527868</v>
      </c>
      <c r="D1185">
        <v>0.72800615145571013</v>
      </c>
      <c r="G1185">
        <v>1182</v>
      </c>
      <c r="H1185">
        <v>0.7160928131171993</v>
      </c>
      <c r="I1185">
        <v>0.72204422036744853</v>
      </c>
    </row>
    <row r="1186" spans="2:9" x14ac:dyDescent="0.25">
      <c r="B1186">
        <v>1183</v>
      </c>
      <c r="C1186">
        <v>0.72300600203893928</v>
      </c>
      <c r="D1186">
        <v>0.72783600797807757</v>
      </c>
      <c r="G1186">
        <v>1183</v>
      </c>
      <c r="H1186">
        <v>0.71590968188222426</v>
      </c>
      <c r="I1186">
        <v>0.72186614864014831</v>
      </c>
    </row>
    <row r="1187" spans="2:9" x14ac:dyDescent="0.25">
      <c r="B1187">
        <v>1184</v>
      </c>
      <c r="C1187">
        <v>0.72283056909358423</v>
      </c>
      <c r="D1187">
        <v>0.72766591799247993</v>
      </c>
      <c r="G1187">
        <v>1184</v>
      </c>
      <c r="H1187">
        <v>0.71572660447558234</v>
      </c>
      <c r="I1187">
        <v>0.72168813495310324</v>
      </c>
    </row>
    <row r="1188" spans="2:9" x14ac:dyDescent="0.25">
      <c r="B1188">
        <v>1185</v>
      </c>
      <c r="C1188">
        <v>0.72265519141890444</v>
      </c>
      <c r="D1188">
        <v>0.72749588133783982</v>
      </c>
      <c r="G1188">
        <v>1185</v>
      </c>
      <c r="H1188">
        <v>0.71554358084171887</v>
      </c>
      <c r="I1188">
        <v>0.72151017918557525</v>
      </c>
    </row>
    <row r="1189" spans="2:9" x14ac:dyDescent="0.25">
      <c r="B1189">
        <v>1186</v>
      </c>
      <c r="C1189">
        <v>0.7224798689246672</v>
      </c>
      <c r="D1189">
        <v>0.72732589785321999</v>
      </c>
      <c r="G1189">
        <v>1186</v>
      </c>
      <c r="H1189">
        <v>0.71536061092512415</v>
      </c>
      <c r="I1189">
        <v>0.72133228121693305</v>
      </c>
    </row>
    <row r="1190" spans="2:9" x14ac:dyDescent="0.25">
      <c r="B1190">
        <v>1187</v>
      </c>
      <c r="C1190">
        <v>0.72230460152069509</v>
      </c>
      <c r="D1190">
        <v>0.7271559673778234</v>
      </c>
      <c r="G1190">
        <v>1187</v>
      </c>
      <c r="H1190">
        <v>0.715177694670322</v>
      </c>
      <c r="I1190">
        <v>0.72115444092665215</v>
      </c>
    </row>
    <row r="1191" spans="2:9" x14ac:dyDescent="0.25">
      <c r="B1191">
        <v>1188</v>
      </c>
      <c r="C1191">
        <v>0.72212938911694935</v>
      </c>
      <c r="D1191">
        <v>0.7269860897509931</v>
      </c>
      <c r="G1191">
        <v>1188</v>
      </c>
      <c r="H1191">
        <v>0.71499483202191727</v>
      </c>
      <c r="I1191">
        <v>0.72097665819431445</v>
      </c>
    </row>
    <row r="1192" spans="2:9" x14ac:dyDescent="0.25">
      <c r="B1192">
        <v>1189</v>
      </c>
      <c r="C1192">
        <v>0.72195423162342565</v>
      </c>
      <c r="D1192">
        <v>0.72681626481221251</v>
      </c>
      <c r="G1192">
        <v>1189</v>
      </c>
      <c r="H1192">
        <v>0.71481202292453594</v>
      </c>
      <c r="I1192">
        <v>0.7207989328996085</v>
      </c>
    </row>
    <row r="1193" spans="2:9" x14ac:dyDescent="0.25">
      <c r="B1193">
        <v>1190</v>
      </c>
      <c r="C1193">
        <v>0.72177912895015384</v>
      </c>
      <c r="D1193">
        <v>0.72664649240110424</v>
      </c>
      <c r="G1193">
        <v>1190</v>
      </c>
      <c r="H1193">
        <v>0.71462926732282372</v>
      </c>
      <c r="I1193">
        <v>0.72062126492232925</v>
      </c>
    </row>
    <row r="1194" spans="2:9" x14ac:dyDescent="0.25">
      <c r="B1194">
        <v>1191</v>
      </c>
      <c r="C1194">
        <v>0.72160408100730311</v>
      </c>
      <c r="D1194">
        <v>0.72647677235743136</v>
      </c>
      <c r="G1194">
        <v>1191</v>
      </c>
      <c r="H1194">
        <v>0.71444656516150873</v>
      </c>
      <c r="I1194">
        <v>0.72044365414237765</v>
      </c>
    </row>
    <row r="1195" spans="2:9" x14ac:dyDescent="0.25">
      <c r="B1195">
        <v>1192</v>
      </c>
      <c r="C1195">
        <v>0.72142908770509662</v>
      </c>
      <c r="D1195">
        <v>0.72630710452109615</v>
      </c>
      <c r="G1195">
        <v>1192</v>
      </c>
      <c r="H1195">
        <v>0.71426391638535125</v>
      </c>
      <c r="I1195">
        <v>0.72026610043976147</v>
      </c>
    </row>
    <row r="1196" spans="2:9" x14ac:dyDescent="0.25">
      <c r="B1196">
        <v>1193</v>
      </c>
      <c r="C1196">
        <v>0.72125414895383433</v>
      </c>
      <c r="D1196">
        <v>0.72613748873214057</v>
      </c>
      <c r="G1196">
        <v>1193</v>
      </c>
      <c r="H1196">
        <v>0.71408132093915666</v>
      </c>
      <c r="I1196">
        <v>0.72008860369459404</v>
      </c>
    </row>
    <row r="1197" spans="2:9" x14ac:dyDescent="0.25">
      <c r="B1197">
        <v>1194</v>
      </c>
      <c r="C1197">
        <v>0.72107926466387084</v>
      </c>
      <c r="D1197">
        <v>0.72596792483074635</v>
      </c>
      <c r="G1197">
        <v>1194</v>
      </c>
      <c r="H1197">
        <v>0.7138987787677632</v>
      </c>
      <c r="I1197">
        <v>0.71991116378709541</v>
      </c>
    </row>
    <row r="1198" spans="2:9" x14ac:dyDescent="0.25">
      <c r="B1198">
        <v>1195</v>
      </c>
      <c r="C1198">
        <v>0.72090443474569865</v>
      </c>
      <c r="D1198">
        <v>0.7257984126572341</v>
      </c>
      <c r="G1198">
        <v>1195</v>
      </c>
      <c r="H1198">
        <v>0.71371628981608981</v>
      </c>
      <c r="I1198">
        <v>0.71973378059759097</v>
      </c>
    </row>
    <row r="1199" spans="2:9" x14ac:dyDescent="0.25">
      <c r="B1199">
        <v>1196</v>
      </c>
      <c r="C1199">
        <v>0.72072965910984499</v>
      </c>
      <c r="D1199">
        <v>0.7256289520520639</v>
      </c>
      <c r="G1199">
        <v>1196</v>
      </c>
      <c r="H1199">
        <v>0.71353385402907699</v>
      </c>
      <c r="I1199">
        <v>0.71955645400651258</v>
      </c>
    </row>
    <row r="1200" spans="2:9" x14ac:dyDescent="0.25">
      <c r="B1200">
        <v>1197</v>
      </c>
      <c r="C1200">
        <v>0.72055493766687051</v>
      </c>
      <c r="D1200">
        <v>0.72545954285583514</v>
      </c>
      <c r="G1200">
        <v>1197</v>
      </c>
      <c r="H1200">
        <v>0.71335147135168442</v>
      </c>
      <c r="I1200">
        <v>0.71937918389439748</v>
      </c>
    </row>
    <row r="1201" spans="2:9" x14ac:dyDescent="0.25">
      <c r="B1201">
        <v>1198</v>
      </c>
      <c r="C1201">
        <v>0.72038027032747431</v>
      </c>
      <c r="D1201">
        <v>0.7252901849092861</v>
      </c>
      <c r="G1201">
        <v>1198</v>
      </c>
      <c r="H1201">
        <v>0.71316914172895374</v>
      </c>
      <c r="I1201">
        <v>0.71920197014188914</v>
      </c>
    </row>
    <row r="1202" spans="2:9" x14ac:dyDescent="0.25">
      <c r="B1202">
        <v>1199</v>
      </c>
      <c r="C1202">
        <v>0.72020565700241046</v>
      </c>
      <c r="D1202">
        <v>0.72512087805329395</v>
      </c>
      <c r="G1202">
        <v>1199</v>
      </c>
      <c r="H1202">
        <v>0.71298686510595899</v>
      </c>
      <c r="I1202">
        <v>0.71902481262973628</v>
      </c>
    </row>
    <row r="1203" spans="2:9" x14ac:dyDescent="0.25">
      <c r="B1203">
        <v>1200</v>
      </c>
      <c r="C1203">
        <v>0.72003109760250794</v>
      </c>
      <c r="D1203">
        <v>0.72495162212887487</v>
      </c>
      <c r="G1203">
        <v>1200</v>
      </c>
      <c r="H1203">
        <v>0.71280464142781874</v>
      </c>
      <c r="I1203">
        <v>0.71884771123879343</v>
      </c>
    </row>
    <row r="1204" spans="2:9" x14ac:dyDescent="0.25">
      <c r="B1204">
        <v>1201</v>
      </c>
      <c r="C1204">
        <v>0.7198565920386506</v>
      </c>
      <c r="D1204">
        <v>0.7247824169771836</v>
      </c>
      <c r="G1204">
        <v>1201</v>
      </c>
      <c r="H1204">
        <v>0.71262247063968398</v>
      </c>
      <c r="I1204">
        <v>0.71867066585002048</v>
      </c>
    </row>
    <row r="1205" spans="2:9" x14ac:dyDescent="0.25">
      <c r="B1205">
        <v>1202</v>
      </c>
      <c r="C1205">
        <v>0.71968214022185972</v>
      </c>
      <c r="D1205">
        <v>0.72461326243951374</v>
      </c>
      <c r="G1205">
        <v>1202</v>
      </c>
      <c r="H1205">
        <v>0.71244035268678751</v>
      </c>
      <c r="I1205">
        <v>0.71849367634448313</v>
      </c>
    </row>
    <row r="1206" spans="2:9" x14ac:dyDescent="0.25">
      <c r="B1206">
        <v>1203</v>
      </c>
      <c r="C1206">
        <v>0.7195077420631909</v>
      </c>
      <c r="D1206">
        <v>0.72444415835729714</v>
      </c>
      <c r="G1206">
        <v>1203</v>
      </c>
      <c r="H1206">
        <v>0.71225828751438136</v>
      </c>
      <c r="I1206">
        <v>0.71831674260335199</v>
      </c>
    </row>
    <row r="1207" spans="2:9" x14ac:dyDescent="0.25">
      <c r="B1207">
        <v>1204</v>
      </c>
      <c r="C1207">
        <v>0.71933339747373315</v>
      </c>
      <c r="D1207">
        <v>0.7242751045721042</v>
      </c>
      <c r="G1207">
        <v>1204</v>
      </c>
      <c r="H1207">
        <v>0.7120762750677383</v>
      </c>
      <c r="I1207">
        <v>0.71813986450790301</v>
      </c>
    </row>
    <row r="1208" spans="2:9" x14ac:dyDescent="0.25">
      <c r="B1208">
        <v>1205</v>
      </c>
      <c r="C1208">
        <v>0.71915910636471347</v>
      </c>
      <c r="D1208">
        <v>0.72410610092564398</v>
      </c>
      <c r="G1208">
        <v>1205</v>
      </c>
      <c r="H1208">
        <v>0.71189431529221214</v>
      </c>
      <c r="I1208">
        <v>0.71796304193951754</v>
      </c>
    </row>
    <row r="1209" spans="2:9" x14ac:dyDescent="0.25">
      <c r="B1209">
        <v>1206</v>
      </c>
      <c r="C1209">
        <v>0.7189848686474124</v>
      </c>
      <c r="D1209">
        <v>0.72393714725976333</v>
      </c>
      <c r="G1209">
        <v>1206</v>
      </c>
      <c r="H1209">
        <v>0.7117124081331887</v>
      </c>
      <c r="I1209">
        <v>0.71778627477968204</v>
      </c>
    </row>
    <row r="1210" spans="2:9" x14ac:dyDescent="0.25">
      <c r="B1210">
        <v>1207</v>
      </c>
      <c r="C1210">
        <v>0.7188106842331865</v>
      </c>
      <c r="D1210">
        <v>0.7237682434164473</v>
      </c>
      <c r="G1210">
        <v>1207</v>
      </c>
      <c r="H1210">
        <v>0.71153055353609873</v>
      </c>
      <c r="I1210">
        <v>0.71760956290998767</v>
      </c>
    </row>
    <row r="1211" spans="2:9" x14ac:dyDescent="0.25">
      <c r="B1211">
        <v>1208</v>
      </c>
      <c r="C1211">
        <v>0.71863655303344609</v>
      </c>
      <c r="D1211">
        <v>0.7235993892378193</v>
      </c>
      <c r="G1211">
        <v>1208</v>
      </c>
      <c r="H1211">
        <v>0.71134875144640497</v>
      </c>
      <c r="I1211">
        <v>0.71743290621213096</v>
      </c>
    </row>
    <row r="1212" spans="2:9" x14ac:dyDescent="0.25">
      <c r="B1212">
        <v>1209</v>
      </c>
      <c r="C1212">
        <v>0.71846247495973825</v>
      </c>
      <c r="D1212">
        <v>0.72343058456614029</v>
      </c>
      <c r="G1212">
        <v>1209</v>
      </c>
      <c r="H1212">
        <v>0.71116700180965109</v>
      </c>
      <c r="I1212">
        <v>0.71725630456791312</v>
      </c>
    </row>
    <row r="1213" spans="2:9" x14ac:dyDescent="0.25">
      <c r="B1213">
        <v>1210</v>
      </c>
      <c r="C1213">
        <v>0.71828844992364393</v>
      </c>
      <c r="D1213">
        <v>0.72326182924380922</v>
      </c>
      <c r="G1213">
        <v>1210</v>
      </c>
      <c r="H1213">
        <v>0.71098530457140019</v>
      </c>
      <c r="I1213">
        <v>0.71707975785923994</v>
      </c>
    </row>
    <row r="1214" spans="2:9" x14ac:dyDescent="0.25">
      <c r="B1214">
        <v>1211</v>
      </c>
      <c r="C1214">
        <v>0.71811447783677851</v>
      </c>
      <c r="D1214">
        <v>0.72309312311336293</v>
      </c>
      <c r="G1214">
        <v>1211</v>
      </c>
      <c r="H1214">
        <v>0.71080365967723658</v>
      </c>
      <c r="I1214">
        <v>0.71690326596812237</v>
      </c>
    </row>
    <row r="1215" spans="2:9" x14ac:dyDescent="0.25">
      <c r="B1215">
        <v>1212</v>
      </c>
      <c r="C1215">
        <v>0.71794055861089312</v>
      </c>
      <c r="D1215">
        <v>0.72292446601747562</v>
      </c>
      <c r="G1215">
        <v>1212</v>
      </c>
      <c r="H1215">
        <v>0.7106220670728246</v>
      </c>
      <c r="I1215">
        <v>0.71672682877667571</v>
      </c>
    </row>
    <row r="1216" spans="2:9" x14ac:dyDescent="0.25">
      <c r="B1216">
        <v>1213</v>
      </c>
      <c r="C1216">
        <v>0.71776669215779365</v>
      </c>
      <c r="D1216">
        <v>0.72275585779895923</v>
      </c>
      <c r="G1216">
        <v>1213</v>
      </c>
      <c r="H1216">
        <v>0.71044052670386104</v>
      </c>
      <c r="I1216">
        <v>0.71655044616711971</v>
      </c>
    </row>
    <row r="1217" spans="2:9" x14ac:dyDescent="0.25">
      <c r="B1217">
        <v>1214</v>
      </c>
      <c r="C1217">
        <v>0.71759287838935992</v>
      </c>
      <c r="D1217">
        <v>0.72258729830076307</v>
      </c>
      <c r="G1217">
        <v>1214</v>
      </c>
      <c r="H1217">
        <v>0.71025903851608618</v>
      </c>
      <c r="I1217">
        <v>0.71637411802177897</v>
      </c>
    </row>
    <row r="1218" spans="2:9" x14ac:dyDescent="0.25">
      <c r="B1218">
        <v>1215</v>
      </c>
      <c r="C1218">
        <v>0.71741911721752694</v>
      </c>
      <c r="D1218">
        <v>0.72241878736597387</v>
      </c>
      <c r="G1218">
        <v>1215</v>
      </c>
      <c r="H1218">
        <v>0.71007760245527363</v>
      </c>
      <c r="I1218">
        <v>0.7161978442230823</v>
      </c>
    </row>
    <row r="1219" spans="2:9" x14ac:dyDescent="0.25">
      <c r="B1219">
        <v>1216</v>
      </c>
      <c r="C1219">
        <v>0.71724540855436458</v>
      </c>
      <c r="D1219">
        <v>0.72225032483781537</v>
      </c>
      <c r="G1219">
        <v>1216</v>
      </c>
      <c r="H1219">
        <v>0.70989621846727635</v>
      </c>
      <c r="I1219">
        <v>0.71602162465356267</v>
      </c>
    </row>
    <row r="1220" spans="2:9" x14ac:dyDescent="0.25">
      <c r="B1220">
        <v>1217</v>
      </c>
      <c r="C1220">
        <v>0.71707175231197706</v>
      </c>
      <c r="D1220">
        <v>0.72208191055964888</v>
      </c>
      <c r="G1220">
        <v>1217</v>
      </c>
      <c r="H1220">
        <v>0.70971488649796777</v>
      </c>
      <c r="I1220">
        <v>0.71584545919585751</v>
      </c>
    </row>
    <row r="1221" spans="2:9" x14ac:dyDescent="0.25">
      <c r="B1221">
        <v>1218</v>
      </c>
      <c r="C1221">
        <v>0.71689814840250266</v>
      </c>
      <c r="D1221">
        <v>0.72191354437497235</v>
      </c>
      <c r="G1221">
        <v>1218</v>
      </c>
      <c r="H1221">
        <v>0.70953360649324138</v>
      </c>
      <c r="I1221">
        <v>0.71566934773270841</v>
      </c>
    </row>
    <row r="1222" spans="2:9" x14ac:dyDescent="0.25">
      <c r="B1222">
        <v>1219</v>
      </c>
      <c r="C1222">
        <v>0.71672459673821454</v>
      </c>
      <c r="D1222">
        <v>0.72174522612742098</v>
      </c>
      <c r="G1222">
        <v>1219</v>
      </c>
      <c r="H1222">
        <v>0.70935237839907095</v>
      </c>
      <c r="I1222">
        <v>0.71549329014696084</v>
      </c>
    </row>
    <row r="1223" spans="2:9" x14ac:dyDescent="0.25">
      <c r="B1223">
        <v>1220</v>
      </c>
      <c r="C1223">
        <v>0.71655109723144039</v>
      </c>
      <c r="D1223">
        <v>0.72157695566076652</v>
      </c>
      <c r="G1223">
        <v>1220</v>
      </c>
      <c r="H1223">
        <v>0.70917120216146212</v>
      </c>
      <c r="I1223">
        <v>0.71531728632156455</v>
      </c>
    </row>
    <row r="1224" spans="2:9" x14ac:dyDescent="0.25">
      <c r="B1224">
        <v>1221</v>
      </c>
      <c r="C1224">
        <v>0.71637764979458196</v>
      </c>
      <c r="D1224">
        <v>0.72140873281891782</v>
      </c>
      <c r="G1224">
        <v>1221</v>
      </c>
      <c r="H1224">
        <v>0.70899007772646438</v>
      </c>
      <c r="I1224">
        <v>0.71514133613957309</v>
      </c>
    </row>
    <row r="1225" spans="2:9" x14ac:dyDescent="0.25">
      <c r="B1225">
        <v>1222</v>
      </c>
      <c r="C1225">
        <v>0.71620425434009516</v>
      </c>
      <c r="D1225">
        <v>0.72124055744592031</v>
      </c>
      <c r="G1225">
        <v>1222</v>
      </c>
      <c r="H1225">
        <v>0.70880900504015953</v>
      </c>
      <c r="I1225">
        <v>0.71496543948414404</v>
      </c>
    </row>
    <row r="1226" spans="2:9" x14ac:dyDescent="0.25">
      <c r="B1226">
        <v>1223</v>
      </c>
      <c r="C1226">
        <v>0.71603091078057068</v>
      </c>
      <c r="D1226">
        <v>0.72107242938595595</v>
      </c>
      <c r="G1226">
        <v>1223</v>
      </c>
      <c r="H1226">
        <v>0.70862798404870975</v>
      </c>
      <c r="I1226">
        <v>0.71478959623853833</v>
      </c>
    </row>
    <row r="1227" spans="2:9" x14ac:dyDescent="0.25">
      <c r="B1227">
        <v>1224</v>
      </c>
      <c r="C1227">
        <v>0.7158576190286331</v>
      </c>
      <c r="D1227">
        <v>0.72090434848334306</v>
      </c>
      <c r="G1227">
        <v>1224</v>
      </c>
      <c r="H1227">
        <v>0.7084470146982963</v>
      </c>
      <c r="I1227">
        <v>0.71461380628612114</v>
      </c>
    </row>
    <row r="1228" spans="2:9" x14ac:dyDescent="0.25">
      <c r="B1228">
        <v>1225</v>
      </c>
      <c r="C1228">
        <v>0.71568437899694115</v>
      </c>
      <c r="D1228">
        <v>0.72073631458253651</v>
      </c>
      <c r="G1228">
        <v>1225</v>
      </c>
      <c r="H1228">
        <v>0.70826609693512088</v>
      </c>
      <c r="I1228">
        <v>0.71443806951036093</v>
      </c>
    </row>
    <row r="1229" spans="2:9" x14ac:dyDescent="0.25">
      <c r="B1229">
        <v>1226</v>
      </c>
      <c r="C1229">
        <v>0.71551119059828694</v>
      </c>
      <c r="D1229">
        <v>0.72056832752812761</v>
      </c>
      <c r="G1229">
        <v>1226</v>
      </c>
      <c r="H1229">
        <v>0.70808523070546459</v>
      </c>
      <c r="I1229">
        <v>0.71426238579482981</v>
      </c>
    </row>
    <row r="1230" spans="2:9" x14ac:dyDescent="0.25">
      <c r="B1230">
        <v>1227</v>
      </c>
      <c r="C1230">
        <v>0.71533805374551784</v>
      </c>
      <c r="D1230">
        <v>0.72040038716484345</v>
      </c>
      <c r="G1230">
        <v>1227</v>
      </c>
      <c r="H1230">
        <v>0.70790441595564135</v>
      </c>
      <c r="I1230">
        <v>0.7140867550232034</v>
      </c>
    </row>
    <row r="1231" spans="2:9" x14ac:dyDescent="0.25">
      <c r="B1231">
        <v>1228</v>
      </c>
      <c r="C1231">
        <v>0.71516496835155463</v>
      </c>
      <c r="D1231">
        <v>0.72023249333754757</v>
      </c>
      <c r="G1231">
        <v>1228</v>
      </c>
      <c r="H1231">
        <v>0.70772365263200776</v>
      </c>
      <c r="I1231">
        <v>0.71391117707926055</v>
      </c>
    </row>
    <row r="1232" spans="2:9" x14ac:dyDescent="0.25">
      <c r="B1232">
        <v>1229</v>
      </c>
      <c r="C1232">
        <v>0.71499193432937158</v>
      </c>
      <c r="D1232">
        <v>0.72006464589123953</v>
      </c>
      <c r="G1232">
        <v>1229</v>
      </c>
      <c r="H1232">
        <v>0.70754294068095336</v>
      </c>
      <c r="I1232">
        <v>0.71373565184688381</v>
      </c>
    </row>
    <row r="1233" spans="2:9" x14ac:dyDescent="0.25">
      <c r="B1233">
        <v>1230</v>
      </c>
      <c r="C1233">
        <v>0.71481895159207776</v>
      </c>
      <c r="D1233">
        <v>0.71989684467105464</v>
      </c>
      <c r="G1233">
        <v>1230</v>
      </c>
      <c r="H1233">
        <v>0.70736228004894675</v>
      </c>
      <c r="I1233">
        <v>0.71356017921005865</v>
      </c>
    </row>
    <row r="1234" spans="2:9" x14ac:dyDescent="0.25">
      <c r="B1234">
        <v>1231</v>
      </c>
      <c r="C1234">
        <v>0.71464602005281508</v>
      </c>
      <c r="D1234">
        <v>0.719729089522264</v>
      </c>
      <c r="G1234">
        <v>1231</v>
      </c>
      <c r="H1234">
        <v>0.70718167068247584</v>
      </c>
      <c r="I1234">
        <v>0.7133847590528738</v>
      </c>
    </row>
    <row r="1235" spans="2:9" x14ac:dyDescent="0.25">
      <c r="B1235">
        <v>1232</v>
      </c>
      <c r="C1235">
        <v>0.71447313962475989</v>
      </c>
      <c r="D1235">
        <v>0.71956138029027483</v>
      </c>
      <c r="G1235">
        <v>1232</v>
      </c>
      <c r="H1235">
        <v>0.70700111252804954</v>
      </c>
      <c r="I1235">
        <v>0.7132093912595211</v>
      </c>
    </row>
    <row r="1236" spans="2:9" x14ac:dyDescent="0.25">
      <c r="B1236">
        <v>1233</v>
      </c>
      <c r="C1236">
        <v>0.71430031022122187</v>
      </c>
      <c r="D1236">
        <v>0.71939371682062947</v>
      </c>
      <c r="G1236">
        <v>1233</v>
      </c>
      <c r="H1236">
        <v>0.70682060553225545</v>
      </c>
      <c r="I1236">
        <v>0.71303407571429545</v>
      </c>
    </row>
    <row r="1237" spans="2:9" x14ac:dyDescent="0.25">
      <c r="B1237">
        <v>1234</v>
      </c>
      <c r="C1237">
        <v>0.71412753175556465</v>
      </c>
      <c r="D1237">
        <v>0.71922609895900613</v>
      </c>
      <c r="G1237">
        <v>1234</v>
      </c>
      <c r="H1237">
        <v>0.70664014964171284</v>
      </c>
      <c r="I1237">
        <v>0.71285881230159476</v>
      </c>
    </row>
    <row r="1238" spans="2:9" x14ac:dyDescent="0.25">
      <c r="B1238">
        <v>1235</v>
      </c>
      <c r="C1238">
        <v>0.71395480414122514</v>
      </c>
      <c r="D1238">
        <v>0.7190585265512186</v>
      </c>
      <c r="G1238">
        <v>1235</v>
      </c>
      <c r="H1238">
        <v>0.70645974480308549</v>
      </c>
      <c r="I1238">
        <v>0.71268360090591976</v>
      </c>
    </row>
    <row r="1239" spans="2:9" x14ac:dyDescent="0.25">
      <c r="B1239">
        <v>1236</v>
      </c>
      <c r="C1239">
        <v>0.7137821272916941</v>
      </c>
      <c r="D1239">
        <v>0.71889099944321566</v>
      </c>
      <c r="G1239">
        <v>1236</v>
      </c>
      <c r="H1239">
        <v>0.70627939096306813</v>
      </c>
      <c r="I1239">
        <v>0.71250844141187386</v>
      </c>
    </row>
    <row r="1240" spans="2:9" x14ac:dyDescent="0.25">
      <c r="B1240">
        <v>1237</v>
      </c>
      <c r="C1240">
        <v>0.71360950112059562</v>
      </c>
      <c r="D1240">
        <v>0.71872351748108176</v>
      </c>
      <c r="G1240">
        <v>1237</v>
      </c>
      <c r="H1240">
        <v>0.70609908806843436</v>
      </c>
      <c r="I1240">
        <v>0.7123333337041633</v>
      </c>
    </row>
    <row r="1241" spans="2:9" x14ac:dyDescent="0.25">
      <c r="B1241">
        <v>1238</v>
      </c>
      <c r="C1241">
        <v>0.71343692554158755</v>
      </c>
      <c r="D1241">
        <v>0.71855608051103637</v>
      </c>
      <c r="G1241">
        <v>1238</v>
      </c>
      <c r="H1241">
        <v>0.70591883606597827</v>
      </c>
      <c r="I1241">
        <v>0.71215827766759709</v>
      </c>
    </row>
    <row r="1242" spans="2:9" x14ac:dyDescent="0.25">
      <c r="B1242">
        <v>1239</v>
      </c>
      <c r="C1242">
        <v>0.71326440046836026</v>
      </c>
      <c r="D1242">
        <v>0.71838868837943404</v>
      </c>
      <c r="G1242">
        <v>1239</v>
      </c>
      <c r="H1242">
        <v>0.70573863490251387</v>
      </c>
      <c r="I1242">
        <v>0.71198327318708665</v>
      </c>
    </row>
    <row r="1243" spans="2:9" x14ac:dyDescent="0.25">
      <c r="B1243">
        <v>1240</v>
      </c>
      <c r="C1243">
        <v>0.71309192581473879</v>
      </c>
      <c r="D1243">
        <v>0.71822134093276435</v>
      </c>
      <c r="G1243">
        <v>1240</v>
      </c>
      <c r="H1243">
        <v>0.70555848452493364</v>
      </c>
      <c r="I1243">
        <v>0.71180832014764606</v>
      </c>
    </row>
    <row r="1244" spans="2:9" x14ac:dyDescent="0.25">
      <c r="B1244">
        <v>1241</v>
      </c>
      <c r="C1244">
        <v>0.71291950149460037</v>
      </c>
      <c r="D1244">
        <v>0.71805403801765189</v>
      </c>
      <c r="G1244">
        <v>1241</v>
      </c>
      <c r="H1244">
        <v>0.70537838488016191</v>
      </c>
      <c r="I1244">
        <v>0.71163341843439165</v>
      </c>
    </row>
    <row r="1245" spans="2:9" x14ac:dyDescent="0.25">
      <c r="B1245">
        <v>1242</v>
      </c>
      <c r="C1245">
        <v>0.71274712742189572</v>
      </c>
      <c r="D1245">
        <v>0.71788677948085589</v>
      </c>
      <c r="G1245">
        <v>1242</v>
      </c>
      <c r="H1245">
        <v>0.70519833591516656</v>
      </c>
      <c r="I1245">
        <v>0.71145856793254236</v>
      </c>
    </row>
    <row r="1246" spans="2:9" x14ac:dyDescent="0.25">
      <c r="B1246">
        <v>1243</v>
      </c>
      <c r="C1246">
        <v>0.71257480351062907</v>
      </c>
      <c r="D1246">
        <v>0.71771956516927071</v>
      </c>
      <c r="G1246">
        <v>1243</v>
      </c>
      <c r="H1246">
        <v>0.70501833757694676</v>
      </c>
      <c r="I1246">
        <v>0.71128376852741915</v>
      </c>
    </row>
    <row r="1247" spans="2:9" x14ac:dyDescent="0.25">
      <c r="B1247">
        <v>1244</v>
      </c>
      <c r="C1247">
        <v>0.71240252967493778</v>
      </c>
      <c r="D1247">
        <v>0.71755239492992506</v>
      </c>
      <c r="G1247">
        <v>1244</v>
      </c>
      <c r="H1247">
        <v>0.70483838981258051</v>
      </c>
      <c r="I1247">
        <v>0.71110902010444543</v>
      </c>
    </row>
    <row r="1248" spans="2:9" x14ac:dyDescent="0.25">
      <c r="B1248">
        <v>1245</v>
      </c>
      <c r="C1248">
        <v>0.71223030582899205</v>
      </c>
      <c r="D1248">
        <v>0.7173852686099822</v>
      </c>
      <c r="G1248">
        <v>1245</v>
      </c>
      <c r="H1248">
        <v>0.70465849256916624</v>
      </c>
      <c r="I1248">
        <v>0.71093432254914657</v>
      </c>
    </row>
    <row r="1249" spans="2:9" x14ac:dyDescent="0.25">
      <c r="B1249">
        <v>1246</v>
      </c>
      <c r="C1249">
        <v>0.71205813188699529</v>
      </c>
      <c r="D1249">
        <v>0.71721818605674015</v>
      </c>
      <c r="G1249">
        <v>1246</v>
      </c>
      <c r="H1249">
        <v>0.70447864579382091</v>
      </c>
      <c r="I1249">
        <v>0.71075967574715015</v>
      </c>
    </row>
    <row r="1250" spans="2:9" x14ac:dyDescent="0.25">
      <c r="B1250">
        <v>1247</v>
      </c>
      <c r="C1250">
        <v>0.71188600776328315</v>
      </c>
      <c r="D1250">
        <v>0.71705114711763107</v>
      </c>
      <c r="G1250">
        <v>1247</v>
      </c>
      <c r="H1250">
        <v>0.70429884943374099</v>
      </c>
      <c r="I1250">
        <v>0.71058507958418571</v>
      </c>
    </row>
    <row r="1251" spans="2:9" x14ac:dyDescent="0.25">
      <c r="B1251">
        <v>1248</v>
      </c>
      <c r="C1251">
        <v>0.71171393337224564</v>
      </c>
      <c r="D1251">
        <v>0.71688415164022146</v>
      </c>
      <c r="G1251">
        <v>1248</v>
      </c>
      <c r="H1251">
        <v>0.70411910343615436</v>
      </c>
      <c r="I1251">
        <v>0.71041053394608467</v>
      </c>
    </row>
    <row r="1252" spans="2:9" x14ac:dyDescent="0.25">
      <c r="B1252">
        <v>1249</v>
      </c>
      <c r="C1252">
        <v>0.71154190862834454</v>
      </c>
      <c r="D1252">
        <v>0.71671719947221224</v>
      </c>
      <c r="G1252">
        <v>1249</v>
      </c>
      <c r="H1252">
        <v>0.70393940774833175</v>
      </c>
      <c r="I1252">
        <v>0.71023603871878038</v>
      </c>
    </row>
    <row r="1253" spans="2:9" x14ac:dyDescent="0.25">
      <c r="B1253">
        <v>1250</v>
      </c>
      <c r="C1253">
        <v>0.71136993344609489</v>
      </c>
      <c r="D1253">
        <v>0.71655029046143837</v>
      </c>
      <c r="G1253">
        <v>1250</v>
      </c>
      <c r="H1253">
        <v>0.70375976231757542</v>
      </c>
      <c r="I1253">
        <v>0.71006159378830791</v>
      </c>
    </row>
    <row r="1254" spans="2:9" x14ac:dyDescent="0.25">
      <c r="B1254">
        <v>1251</v>
      </c>
      <c r="C1254">
        <v>0.71119800774014441</v>
      </c>
      <c r="D1254">
        <v>0.71638342445586878</v>
      </c>
      <c r="G1254">
        <v>1251</v>
      </c>
      <c r="H1254">
        <v>0.70358016709126636</v>
      </c>
      <c r="I1254">
        <v>0.70988719904080422</v>
      </c>
    </row>
    <row r="1255" spans="2:9" x14ac:dyDescent="0.25">
      <c r="B1255">
        <v>1252</v>
      </c>
      <c r="C1255">
        <v>0.71102613142517357</v>
      </c>
      <c r="D1255">
        <v>0.71621660130360643</v>
      </c>
      <c r="G1255">
        <v>1252</v>
      </c>
      <c r="H1255">
        <v>0.7034006220168052</v>
      </c>
      <c r="I1255">
        <v>0.70971285436250753</v>
      </c>
    </row>
    <row r="1256" spans="2:9" x14ac:dyDescent="0.25">
      <c r="B1256">
        <v>1253</v>
      </c>
      <c r="C1256">
        <v>0.71085430441589559</v>
      </c>
      <c r="D1256">
        <v>0.71604982085288826</v>
      </c>
      <c r="G1256">
        <v>1253</v>
      </c>
      <c r="H1256">
        <v>0.70322112704161155</v>
      </c>
      <c r="I1256">
        <v>0.70953855963975798</v>
      </c>
    </row>
    <row r="1257" spans="2:9" x14ac:dyDescent="0.25">
      <c r="B1257">
        <v>1254</v>
      </c>
      <c r="C1257">
        <v>0.71068252662715614</v>
      </c>
      <c r="D1257">
        <v>0.71588308295208491</v>
      </c>
      <c r="G1257">
        <v>1254</v>
      </c>
      <c r="H1257">
        <v>0.70304168211318419</v>
      </c>
      <c r="I1257">
        <v>0.70936431475899708</v>
      </c>
    </row>
    <row r="1258" spans="2:9" x14ac:dyDescent="0.25">
      <c r="B1258">
        <v>1255</v>
      </c>
      <c r="C1258">
        <v>0.71051079797385375</v>
      </c>
      <c r="D1258">
        <v>0.71571638744970068</v>
      </c>
      <c r="G1258">
        <v>1255</v>
      </c>
      <c r="H1258">
        <v>0.70286228717905241</v>
      </c>
      <c r="I1258">
        <v>0.70919011960676792</v>
      </c>
    </row>
    <row r="1259" spans="2:9" x14ac:dyDescent="0.25">
      <c r="B1259">
        <v>1256</v>
      </c>
      <c r="C1259">
        <v>0.71033911837095898</v>
      </c>
      <c r="D1259">
        <v>0.71554973419437384</v>
      </c>
      <c r="G1259">
        <v>1256</v>
      </c>
      <c r="H1259">
        <v>0.70268294218678928</v>
      </c>
      <c r="I1259">
        <v>0.70901597406971473</v>
      </c>
    </row>
    <row r="1260" spans="2:9" x14ac:dyDescent="0.25">
      <c r="B1260">
        <v>1257</v>
      </c>
      <c r="C1260">
        <v>0.71016748773349592</v>
      </c>
      <c r="D1260">
        <v>0.71538312303487561</v>
      </c>
      <c r="G1260">
        <v>1257</v>
      </c>
      <c r="H1260">
        <v>0.70250364708399848</v>
      </c>
      <c r="I1260">
        <v>0.70884187803458309</v>
      </c>
    </row>
    <row r="1261" spans="2:9" x14ac:dyDescent="0.25">
      <c r="B1261">
        <v>1258</v>
      </c>
      <c r="C1261">
        <v>0.70999590597661943</v>
      </c>
      <c r="D1261">
        <v>0.71521655382011129</v>
      </c>
      <c r="G1261">
        <v>1258</v>
      </c>
      <c r="H1261">
        <v>0.7023244018183622</v>
      </c>
      <c r="I1261">
        <v>0.70866783138821987</v>
      </c>
    </row>
    <row r="1262" spans="2:9" x14ac:dyDescent="0.25">
      <c r="B1262">
        <v>1259</v>
      </c>
      <c r="C1262">
        <v>0.70982437301551826</v>
      </c>
      <c r="D1262">
        <v>0.71505002639911919</v>
      </c>
      <c r="G1262">
        <v>1259</v>
      </c>
      <c r="H1262">
        <v>0.70214520633758237</v>
      </c>
      <c r="I1262">
        <v>0.70849383401757293</v>
      </c>
    </row>
    <row r="1263" spans="2:9" x14ac:dyDescent="0.25">
      <c r="B1263">
        <v>1260</v>
      </c>
      <c r="C1263">
        <v>0.70965288876541299</v>
      </c>
      <c r="D1263">
        <v>0.71488354062107096</v>
      </c>
      <c r="G1263">
        <v>1260</v>
      </c>
      <c r="H1263">
        <v>0.7019660605893796</v>
      </c>
      <c r="I1263">
        <v>0.70831988580969152</v>
      </c>
    </row>
    <row r="1264" spans="2:9" x14ac:dyDescent="0.25">
      <c r="B1264">
        <v>1261</v>
      </c>
      <c r="C1264">
        <v>0.70948145314165623</v>
      </c>
      <c r="D1264">
        <v>0.7147170963352717</v>
      </c>
      <c r="G1264">
        <v>1261</v>
      </c>
      <c r="H1264">
        <v>0.7017869645215532</v>
      </c>
      <c r="I1264">
        <v>0.70814598665172557</v>
      </c>
    </row>
    <row r="1265" spans="2:9" x14ac:dyDescent="0.25">
      <c r="B1265">
        <v>1262</v>
      </c>
      <c r="C1265">
        <v>0.70931006605965319</v>
      </c>
      <c r="D1265">
        <v>0.7145506933911594</v>
      </c>
      <c r="G1265">
        <v>1262</v>
      </c>
      <c r="H1265">
        <v>0.7016079180819339</v>
      </c>
      <c r="I1265">
        <v>0.70797213643092627</v>
      </c>
    </row>
    <row r="1266" spans="2:9" x14ac:dyDescent="0.25">
      <c r="B1266">
        <v>1263</v>
      </c>
      <c r="C1266">
        <v>0.70913872743488104</v>
      </c>
      <c r="D1266">
        <v>0.71438433163830528</v>
      </c>
      <c r="G1266">
        <v>1263</v>
      </c>
      <c r="H1266">
        <v>0.70142892121839417</v>
      </c>
      <c r="I1266">
        <v>0.70779833503464518</v>
      </c>
    </row>
    <row r="1267" spans="2:9" x14ac:dyDescent="0.25">
      <c r="B1267">
        <v>1264</v>
      </c>
      <c r="C1267">
        <v>0.70896743718286948</v>
      </c>
      <c r="D1267">
        <v>0.71421801092641335</v>
      </c>
      <c r="G1267">
        <v>1264</v>
      </c>
      <c r="H1267">
        <v>0.70124997387883847</v>
      </c>
      <c r="I1267">
        <v>0.70762458235033532</v>
      </c>
    </row>
    <row r="1268" spans="2:9" x14ac:dyDescent="0.25">
      <c r="B1268">
        <v>1265</v>
      </c>
      <c r="C1268">
        <v>0.70879619521927928</v>
      </c>
      <c r="D1268">
        <v>0.71405173110532061</v>
      </c>
      <c r="G1268">
        <v>1265</v>
      </c>
      <c r="H1268">
        <v>0.70107107601124896</v>
      </c>
      <c r="I1268">
        <v>0.70745087826554987</v>
      </c>
    </row>
    <row r="1269" spans="2:9" x14ac:dyDescent="0.25">
      <c r="B1269">
        <v>1266</v>
      </c>
      <c r="C1269">
        <v>0.70862500145980389</v>
      </c>
      <c r="D1269">
        <v>0.71388549202499685</v>
      </c>
      <c r="G1269">
        <v>1266</v>
      </c>
      <c r="H1269">
        <v>0.7008922275636269</v>
      </c>
      <c r="I1269">
        <v>0.70727722266794291</v>
      </c>
    </row>
    <row r="1270" spans="2:9" x14ac:dyDescent="0.25">
      <c r="B1270">
        <v>1267</v>
      </c>
      <c r="C1270">
        <v>0.70845385582016951</v>
      </c>
      <c r="D1270">
        <v>0.71371929353554475</v>
      </c>
      <c r="G1270">
        <v>1267</v>
      </c>
      <c r="H1270">
        <v>0.70071342848399287</v>
      </c>
      <c r="I1270">
        <v>0.70710361544526934</v>
      </c>
    </row>
    <row r="1271" spans="2:9" x14ac:dyDescent="0.25">
      <c r="B1271">
        <v>1268</v>
      </c>
      <c r="C1271">
        <v>0.70828275821623321</v>
      </c>
      <c r="D1271">
        <v>0.71355313548719934</v>
      </c>
      <c r="G1271">
        <v>1268</v>
      </c>
      <c r="H1271">
        <v>0.70053467872044595</v>
      </c>
      <c r="I1271">
        <v>0.7069300564853841</v>
      </c>
    </row>
    <row r="1272" spans="2:9" x14ac:dyDescent="0.25">
      <c r="B1272">
        <v>1269</v>
      </c>
      <c r="C1272">
        <v>0.70811170856390437</v>
      </c>
      <c r="D1272">
        <v>0.71338701773032853</v>
      </c>
      <c r="G1272">
        <v>1269</v>
      </c>
      <c r="H1272">
        <v>0.70035597822111539</v>
      </c>
      <c r="I1272">
        <v>0.70675654567624291</v>
      </c>
    </row>
    <row r="1273" spans="2:9" x14ac:dyDescent="0.25">
      <c r="B1273">
        <v>1270</v>
      </c>
      <c r="C1273">
        <v>0.70794070677916376</v>
      </c>
      <c r="D1273">
        <v>0.71322094011543247</v>
      </c>
      <c r="G1273">
        <v>1270</v>
      </c>
      <c r="H1273">
        <v>0.70017732693417289</v>
      </c>
      <c r="I1273">
        <v>0.70658308290590188</v>
      </c>
    </row>
    <row r="1274" spans="2:9" x14ac:dyDescent="0.25">
      <c r="B1274">
        <v>1271</v>
      </c>
      <c r="C1274">
        <v>0.70776975277804532</v>
      </c>
      <c r="D1274">
        <v>0.71305490249314385</v>
      </c>
      <c r="G1274">
        <v>1271</v>
      </c>
      <c r="H1274">
        <v>0.69999872480782233</v>
      </c>
      <c r="I1274">
        <v>0.70640966806251737</v>
      </c>
    </row>
    <row r="1275" spans="2:9" x14ac:dyDescent="0.25">
      <c r="B1275">
        <v>1272</v>
      </c>
      <c r="C1275">
        <v>0.70759884647671267</v>
      </c>
      <c r="D1275">
        <v>0.71288890471422772</v>
      </c>
      <c r="G1275">
        <v>1272</v>
      </c>
      <c r="H1275">
        <v>0.6998201717903435</v>
      </c>
      <c r="I1275">
        <v>0.70623630103434598</v>
      </c>
    </row>
    <row r="1276" spans="2:9" x14ac:dyDescent="0.25">
      <c r="B1276">
        <v>1273</v>
      </c>
      <c r="C1276">
        <v>0.70742798779136207</v>
      </c>
      <c r="D1276">
        <v>0.71272294662958124</v>
      </c>
      <c r="G1276">
        <v>1273</v>
      </c>
      <c r="H1276">
        <v>0.6996416678300369</v>
      </c>
      <c r="I1276">
        <v>0.70606298170974457</v>
      </c>
    </row>
    <row r="1277" spans="2:9" x14ac:dyDescent="0.25">
      <c r="B1277">
        <v>1274</v>
      </c>
      <c r="C1277">
        <v>0.70725717663822218</v>
      </c>
      <c r="D1277">
        <v>0.71255702809023402</v>
      </c>
      <c r="G1277">
        <v>1274</v>
      </c>
      <c r="H1277">
        <v>0.69946321287522129</v>
      </c>
      <c r="I1277">
        <v>0.70588970997716993</v>
      </c>
    </row>
    <row r="1278" spans="2:9" x14ac:dyDescent="0.25">
      <c r="B1278">
        <v>1275</v>
      </c>
      <c r="C1278">
        <v>0.70708641293365293</v>
      </c>
      <c r="D1278">
        <v>0.71239114894734734</v>
      </c>
      <c r="G1278">
        <v>1275</v>
      </c>
      <c r="H1278">
        <v>0.69928480687429317</v>
      </c>
      <c r="I1278">
        <v>0.70571648572517931</v>
      </c>
    </row>
    <row r="1279" spans="2:9" x14ac:dyDescent="0.25">
      <c r="B1279">
        <v>1276</v>
      </c>
      <c r="C1279">
        <v>0.70691569659406484</v>
      </c>
      <c r="D1279">
        <v>0.71222530905221493</v>
      </c>
      <c r="G1279">
        <v>1276</v>
      </c>
      <c r="H1279">
        <v>0.69910644977568026</v>
      </c>
      <c r="I1279">
        <v>0.70554330884242933</v>
      </c>
    </row>
    <row r="1280" spans="2:9" x14ac:dyDescent="0.25">
      <c r="B1280">
        <v>1277</v>
      </c>
      <c r="C1280">
        <v>0.70674502753594082</v>
      </c>
      <c r="D1280">
        <v>0.7120595082562623</v>
      </c>
      <c r="G1280">
        <v>1277</v>
      </c>
      <c r="H1280">
        <v>0.69892814152785199</v>
      </c>
      <c r="I1280">
        <v>0.7053701792176772</v>
      </c>
    </row>
    <row r="1281" spans="2:9" x14ac:dyDescent="0.25">
      <c r="B1281">
        <v>1278</v>
      </c>
      <c r="C1281">
        <v>0.70657440567581542</v>
      </c>
      <c r="D1281">
        <v>0.71189374641104664</v>
      </c>
      <c r="G1281">
        <v>1278</v>
      </c>
      <c r="H1281">
        <v>0.69874988207930921</v>
      </c>
      <c r="I1281">
        <v>0.70519709673977937</v>
      </c>
    </row>
    <row r="1282" spans="2:9" x14ac:dyDescent="0.25">
      <c r="B1282">
        <v>1279</v>
      </c>
      <c r="C1282">
        <v>0.7064038309303533</v>
      </c>
      <c r="D1282">
        <v>0.71172802336825713</v>
      </c>
      <c r="G1282">
        <v>1279</v>
      </c>
      <c r="H1282">
        <v>0.6985716713786293</v>
      </c>
      <c r="I1282">
        <v>0.70502406129769268</v>
      </c>
    </row>
    <row r="1283" spans="2:9" x14ac:dyDescent="0.25">
      <c r="B1283">
        <v>1280</v>
      </c>
      <c r="C1283">
        <v>0.70623330321625144</v>
      </c>
      <c r="D1283">
        <v>0.71156233897971488</v>
      </c>
      <c r="G1283">
        <v>1280</v>
      </c>
      <c r="H1283">
        <v>0.69839350937440958</v>
      </c>
      <c r="I1283">
        <v>0.7048510727804731</v>
      </c>
    </row>
    <row r="1284" spans="2:9" x14ac:dyDescent="0.25">
      <c r="B1284">
        <v>1281</v>
      </c>
      <c r="C1284">
        <v>0.70606282245023866</v>
      </c>
      <c r="D1284">
        <v>0.71139669309737208</v>
      </c>
      <c r="G1284">
        <v>1281</v>
      </c>
      <c r="H1284">
        <v>0.6982153960152665</v>
      </c>
      <c r="I1284">
        <v>0.70467813107727673</v>
      </c>
    </row>
    <row r="1285" spans="2:9" x14ac:dyDescent="0.25">
      <c r="B1285">
        <v>1282</v>
      </c>
      <c r="C1285">
        <v>0.70589238854917435</v>
      </c>
      <c r="D1285">
        <v>0.71123108557331294</v>
      </c>
      <c r="G1285">
        <v>1282</v>
      </c>
      <c r="H1285">
        <v>0.6980373312498922</v>
      </c>
      <c r="I1285">
        <v>0.70450523607735882</v>
      </c>
    </row>
    <row r="1286" spans="2:9" x14ac:dyDescent="0.25">
      <c r="B1286">
        <v>1283</v>
      </c>
      <c r="C1286">
        <v>0.70572200142996921</v>
      </c>
      <c r="D1286">
        <v>0.71106551625975301</v>
      </c>
      <c r="G1286">
        <v>1283</v>
      </c>
      <c r="H1286">
        <v>0.69785931502701148</v>
      </c>
      <c r="I1286">
        <v>0.70433238767007467</v>
      </c>
    </row>
    <row r="1287" spans="2:9" x14ac:dyDescent="0.25">
      <c r="B1287">
        <v>1284</v>
      </c>
      <c r="C1287">
        <v>0.70555166100960487</v>
      </c>
      <c r="D1287">
        <v>0.71089998500903917</v>
      </c>
      <c r="G1287">
        <v>1284</v>
      </c>
      <c r="H1287">
        <v>0.69768134729539</v>
      </c>
      <c r="I1287">
        <v>0.70415958574487847</v>
      </c>
    </row>
    <row r="1288" spans="2:9" x14ac:dyDescent="0.25">
      <c r="B1288">
        <v>1285</v>
      </c>
      <c r="C1288">
        <v>0.70538136720511491</v>
      </c>
      <c r="D1288">
        <v>0.71073449167364977</v>
      </c>
      <c r="G1288">
        <v>1285</v>
      </c>
      <c r="H1288">
        <v>0.69750342800382492</v>
      </c>
      <c r="I1288">
        <v>0.70398683019132424</v>
      </c>
    </row>
    <row r="1289" spans="2:9" x14ac:dyDescent="0.25">
      <c r="B1289">
        <v>1286</v>
      </c>
      <c r="C1289">
        <v>0.70521111993366248</v>
      </c>
      <c r="D1289">
        <v>0.71056903610619426</v>
      </c>
      <c r="G1289">
        <v>1286</v>
      </c>
      <c r="H1289">
        <v>0.69732555710118915</v>
      </c>
      <c r="I1289">
        <v>0.70381412089906525</v>
      </c>
    </row>
    <row r="1290" spans="2:9" x14ac:dyDescent="0.25">
      <c r="B1290">
        <v>1287</v>
      </c>
      <c r="C1290">
        <v>0.70504091911244249</v>
      </c>
      <c r="D1290">
        <v>0.71040361815941355</v>
      </c>
      <c r="G1290">
        <v>1287</v>
      </c>
      <c r="H1290">
        <v>0.69714773453637613</v>
      </c>
      <c r="I1290">
        <v>0.70364145775785369</v>
      </c>
    </row>
    <row r="1291" spans="2:9" x14ac:dyDescent="0.25">
      <c r="B1291">
        <v>1288</v>
      </c>
      <c r="C1291">
        <v>0.70487076465868226</v>
      </c>
      <c r="D1291">
        <v>0.71023823768617933</v>
      </c>
      <c r="G1291">
        <v>1288</v>
      </c>
      <c r="H1291">
        <v>0.69696996025829716</v>
      </c>
      <c r="I1291">
        <v>0.70346884065754134</v>
      </c>
    </row>
    <row r="1292" spans="2:9" x14ac:dyDescent="0.25">
      <c r="B1292">
        <v>1289</v>
      </c>
      <c r="C1292">
        <v>0.70470065648973801</v>
      </c>
      <c r="D1292">
        <v>0.71007289453949451</v>
      </c>
      <c r="G1292">
        <v>1289</v>
      </c>
      <c r="H1292">
        <v>0.69679223421594094</v>
      </c>
      <c r="I1292">
        <v>0.70329626948807888</v>
      </c>
    </row>
    <row r="1293" spans="2:9" x14ac:dyDescent="0.25">
      <c r="B1293">
        <v>1290</v>
      </c>
      <c r="C1293">
        <v>0.70453059452301803</v>
      </c>
      <c r="D1293">
        <v>0.70990758857249292</v>
      </c>
      <c r="G1293">
        <v>1290</v>
      </c>
      <c r="H1293">
        <v>0.69661455635832648</v>
      </c>
      <c r="I1293">
        <v>0.70312374413951617</v>
      </c>
    </row>
    <row r="1294" spans="2:9" x14ac:dyDescent="0.25">
      <c r="B1294">
        <v>1291</v>
      </c>
      <c r="C1294">
        <v>0.70436057867600077</v>
      </c>
      <c r="D1294">
        <v>0.70974231963843937</v>
      </c>
      <c r="G1294">
        <v>1291</v>
      </c>
      <c r="H1294">
        <v>0.69643692663451506</v>
      </c>
      <c r="I1294">
        <v>0.70295126450200218</v>
      </c>
    </row>
    <row r="1295" spans="2:9" x14ac:dyDescent="0.25">
      <c r="B1295">
        <v>1292</v>
      </c>
      <c r="C1295">
        <v>0.70419060886621643</v>
      </c>
      <c r="D1295">
        <v>0.70957708759072946</v>
      </c>
      <c r="G1295">
        <v>1292</v>
      </c>
      <c r="H1295">
        <v>0.69625934499359787</v>
      </c>
      <c r="I1295">
        <v>0.70277883046578449</v>
      </c>
    </row>
    <row r="1296" spans="2:9" x14ac:dyDescent="0.25">
      <c r="B1296">
        <v>1293</v>
      </c>
      <c r="C1296">
        <v>0.70402068501132387</v>
      </c>
      <c r="D1296">
        <v>0.70941189228288926</v>
      </c>
      <c r="G1296">
        <v>1293</v>
      </c>
      <c r="H1296">
        <v>0.69608181138474357</v>
      </c>
      <c r="I1296">
        <v>0.7026064419212098</v>
      </c>
    </row>
    <row r="1297" spans="2:9" x14ac:dyDescent="0.25">
      <c r="B1297">
        <v>1294</v>
      </c>
      <c r="C1297">
        <v>0.70385080702901459</v>
      </c>
      <c r="D1297">
        <v>0.70924673356857604</v>
      </c>
      <c r="G1297">
        <v>1294</v>
      </c>
      <c r="H1297">
        <v>0.69590432575713868</v>
      </c>
      <c r="I1297">
        <v>0.70243409875872354</v>
      </c>
    </row>
    <row r="1298" spans="2:9" x14ac:dyDescent="0.25">
      <c r="B1298">
        <v>1295</v>
      </c>
      <c r="C1298">
        <v>0.70368097483701131</v>
      </c>
      <c r="D1298">
        <v>0.7090816113015771</v>
      </c>
      <c r="G1298">
        <v>1295</v>
      </c>
      <c r="H1298">
        <v>0.69572688805998972</v>
      </c>
      <c r="I1298">
        <v>0.70226180086887002</v>
      </c>
    </row>
    <row r="1299" spans="2:9" x14ac:dyDescent="0.25">
      <c r="B1299">
        <v>1296</v>
      </c>
      <c r="C1299">
        <v>0.70351118835316517</v>
      </c>
      <c r="D1299">
        <v>0.70891652533581084</v>
      </c>
      <c r="G1299">
        <v>1296</v>
      </c>
      <c r="H1299">
        <v>0.69554949824257906</v>
      </c>
      <c r="I1299">
        <v>0.70208954814229185</v>
      </c>
    </row>
    <row r="1300" spans="2:9" x14ac:dyDescent="0.25">
      <c r="B1300">
        <v>1297</v>
      </c>
      <c r="C1300">
        <v>0.70334144749537941</v>
      </c>
      <c r="D1300">
        <v>0.70875147552532558</v>
      </c>
      <c r="G1300">
        <v>1297</v>
      </c>
      <c r="H1300">
        <v>0.69537215625421944</v>
      </c>
      <c r="I1300">
        <v>0.70191734046973087</v>
      </c>
    </row>
    <row r="1301" spans="2:9" x14ac:dyDescent="0.25">
      <c r="B1301">
        <v>1298</v>
      </c>
      <c r="C1301">
        <v>0.70317175218162731</v>
      </c>
      <c r="D1301">
        <v>0.70858646172430029</v>
      </c>
      <c r="G1301">
        <v>1298</v>
      </c>
      <c r="H1301">
        <v>0.69519486204426584</v>
      </c>
      <c r="I1301">
        <v>0.70174517774202683</v>
      </c>
    </row>
    <row r="1302" spans="2:9" x14ac:dyDescent="0.25">
      <c r="B1302">
        <v>1299</v>
      </c>
      <c r="C1302">
        <v>0.70300210232993332</v>
      </c>
      <c r="D1302">
        <v>0.70842148378704439</v>
      </c>
      <c r="G1302">
        <v>1299</v>
      </c>
      <c r="H1302">
        <v>0.69501761556210362</v>
      </c>
      <c r="I1302">
        <v>0.70157305985011842</v>
      </c>
    </row>
    <row r="1303" spans="2:9" x14ac:dyDescent="0.25">
      <c r="B1303">
        <v>1300</v>
      </c>
      <c r="C1303">
        <v>0.70283249785845048</v>
      </c>
      <c r="D1303">
        <v>0.70825654156799733</v>
      </c>
      <c r="G1303">
        <v>1300</v>
      </c>
      <c r="H1303">
        <v>0.69484041675719332</v>
      </c>
      <c r="I1303">
        <v>0.70140098668504247</v>
      </c>
    </row>
    <row r="1304" spans="2:9" x14ac:dyDescent="0.25">
      <c r="B1304">
        <v>1301</v>
      </c>
      <c r="C1304">
        <v>0.702662938685363</v>
      </c>
      <c r="D1304">
        <v>0.70809163492172889</v>
      </c>
      <c r="G1304">
        <v>1301</v>
      </c>
      <c r="H1304">
        <v>0.69466326557901592</v>
      </c>
      <c r="I1304">
        <v>0.70122895813793451</v>
      </c>
    </row>
    <row r="1305" spans="2:9" x14ac:dyDescent="0.25">
      <c r="B1305">
        <v>1302</v>
      </c>
      <c r="C1305">
        <v>0.70249342472888754</v>
      </c>
      <c r="D1305">
        <v>0.70792676370293872</v>
      </c>
      <c r="G1305">
        <v>1302</v>
      </c>
      <c r="H1305">
        <v>0.69448616197707025</v>
      </c>
      <c r="I1305">
        <v>0.70105697410002799</v>
      </c>
    </row>
    <row r="1306" spans="2:9" x14ac:dyDescent="0.25">
      <c r="B1306">
        <v>1303</v>
      </c>
      <c r="C1306">
        <v>0.70232395590736851</v>
      </c>
      <c r="D1306">
        <v>0.70776192776645663</v>
      </c>
      <c r="G1306">
        <v>1303</v>
      </c>
      <c r="H1306">
        <v>0.69430910590093131</v>
      </c>
      <c r="I1306">
        <v>0.70088503446265493</v>
      </c>
    </row>
    <row r="1307" spans="2:9" x14ac:dyDescent="0.25">
      <c r="B1307">
        <v>1304</v>
      </c>
      <c r="C1307">
        <v>0.7021545321392012</v>
      </c>
      <c r="D1307">
        <v>0.70759712696724264</v>
      </c>
      <c r="G1307">
        <v>1304</v>
      </c>
      <c r="H1307">
        <v>0.69413209730020442</v>
      </c>
      <c r="I1307">
        <v>0.7007131391172452</v>
      </c>
    </row>
    <row r="1308" spans="2:9" x14ac:dyDescent="0.25">
      <c r="B1308">
        <v>1305</v>
      </c>
      <c r="C1308">
        <v>0.70198515334285183</v>
      </c>
      <c r="D1308">
        <v>0.70743236116038621</v>
      </c>
      <c r="G1308">
        <v>1305</v>
      </c>
      <c r="H1308">
        <v>0.69395513612453752</v>
      </c>
      <c r="I1308">
        <v>0.70054128795532711</v>
      </c>
    </row>
    <row r="1309" spans="2:9" x14ac:dyDescent="0.25">
      <c r="B1309">
        <v>1306</v>
      </c>
      <c r="C1309">
        <v>0.70181581943683657</v>
      </c>
      <c r="D1309">
        <v>0.70726763020110717</v>
      </c>
      <c r="G1309">
        <v>1306</v>
      </c>
      <c r="H1309">
        <v>0.69377822232360709</v>
      </c>
      <c r="I1309">
        <v>0.70036948086852691</v>
      </c>
    </row>
    <row r="1310" spans="2:9" x14ac:dyDescent="0.25">
      <c r="B1310">
        <v>1307</v>
      </c>
      <c r="C1310">
        <v>0.70164653033979985</v>
      </c>
      <c r="D1310">
        <v>0.70710293394475454</v>
      </c>
      <c r="G1310">
        <v>1307</v>
      </c>
      <c r="H1310">
        <v>0.69360135584716676</v>
      </c>
      <c r="I1310">
        <v>0.70019771774856876</v>
      </c>
    </row>
    <row r="1311" spans="2:9" x14ac:dyDescent="0.25">
      <c r="B1311">
        <v>1308</v>
      </c>
      <c r="C1311">
        <v>0.70147728597041747</v>
      </c>
      <c r="D1311">
        <v>0.7069382722468075</v>
      </c>
      <c r="G1311">
        <v>1308</v>
      </c>
      <c r="H1311">
        <v>0.69342453664498793</v>
      </c>
      <c r="I1311">
        <v>0.70002599848727476</v>
      </c>
    </row>
    <row r="1312" spans="2:9" x14ac:dyDescent="0.25">
      <c r="B1312">
        <v>1309</v>
      </c>
      <c r="C1312">
        <v>0.70130808624739749</v>
      </c>
      <c r="D1312">
        <v>0.70677364496287454</v>
      </c>
      <c r="G1312">
        <v>1309</v>
      </c>
      <c r="H1312">
        <v>0.69324776466686222</v>
      </c>
      <c r="I1312">
        <v>0.69985432297656502</v>
      </c>
    </row>
    <row r="1313" spans="2:9" x14ac:dyDescent="0.25">
      <c r="B1313">
        <v>1310</v>
      </c>
      <c r="C1313">
        <v>0.70113893108957459</v>
      </c>
      <c r="D1313">
        <v>0.70660905194869394</v>
      </c>
      <c r="G1313">
        <v>1310</v>
      </c>
      <c r="H1313">
        <v>0.69307103986265584</v>
      </c>
      <c r="I1313">
        <v>0.69968269110845738</v>
      </c>
    </row>
    <row r="1314" spans="2:9" x14ac:dyDescent="0.25">
      <c r="B1314">
        <v>1311</v>
      </c>
      <c r="C1314">
        <v>0.70096982041583533</v>
      </c>
      <c r="D1314">
        <v>0.70644449306013324</v>
      </c>
      <c r="G1314">
        <v>1311</v>
      </c>
      <c r="H1314">
        <v>0.69289436218226541</v>
      </c>
      <c r="I1314">
        <v>0.69951110277506734</v>
      </c>
    </row>
    <row r="1315" spans="2:9" x14ac:dyDescent="0.25">
      <c r="B1315">
        <v>1312</v>
      </c>
      <c r="C1315">
        <v>0.70080075414513476</v>
      </c>
      <c r="D1315">
        <v>0.70627996815318972</v>
      </c>
      <c r="G1315">
        <v>1312</v>
      </c>
      <c r="H1315">
        <v>0.6927177315756291</v>
      </c>
      <c r="I1315">
        <v>0.69933955786860813</v>
      </c>
    </row>
    <row r="1316" spans="2:9" x14ac:dyDescent="0.25">
      <c r="B1316">
        <v>1313</v>
      </c>
      <c r="C1316">
        <v>0.70063173219647989</v>
      </c>
      <c r="D1316">
        <v>0.7061154770839897</v>
      </c>
      <c r="G1316">
        <v>1313</v>
      </c>
      <c r="H1316">
        <v>0.69254114799271527</v>
      </c>
      <c r="I1316">
        <v>0.69916805628139067</v>
      </c>
    </row>
    <row r="1317" spans="2:9" x14ac:dyDescent="0.25">
      <c r="B1317">
        <v>1314</v>
      </c>
      <c r="C1317">
        <v>0.70046275448900408</v>
      </c>
      <c r="D1317">
        <v>0.70595101970878893</v>
      </c>
      <c r="G1317">
        <v>1314</v>
      </c>
      <c r="H1317">
        <v>0.69236461138356764</v>
      </c>
      <c r="I1317">
        <v>0.69899659790582336</v>
      </c>
    </row>
    <row r="1318" spans="2:9" x14ac:dyDescent="0.25">
      <c r="B1318">
        <v>1315</v>
      </c>
      <c r="C1318">
        <v>0.70029382094187287</v>
      </c>
      <c r="D1318">
        <v>0.70578659588397241</v>
      </c>
      <c r="G1318">
        <v>1315</v>
      </c>
      <c r="H1318">
        <v>0.69218812169824862</v>
      </c>
      <c r="I1318">
        <v>0.69882518263441229</v>
      </c>
    </row>
    <row r="1319" spans="2:9" x14ac:dyDescent="0.25">
      <c r="B1319">
        <v>1316</v>
      </c>
      <c r="C1319">
        <v>0.70012493147428234</v>
      </c>
      <c r="D1319">
        <v>0.70562220546605425</v>
      </c>
      <c r="G1319">
        <v>1316</v>
      </c>
      <c r="H1319">
        <v>0.69201167888683968</v>
      </c>
      <c r="I1319">
        <v>0.69865381035976071</v>
      </c>
    </row>
    <row r="1320" spans="2:9" x14ac:dyDescent="0.25">
      <c r="B1320">
        <v>1317</v>
      </c>
      <c r="C1320">
        <v>0.69995608600555692</v>
      </c>
      <c r="D1320">
        <v>0.70545784831167779</v>
      </c>
      <c r="G1320">
        <v>1317</v>
      </c>
      <c r="H1320">
        <v>0.69183528289949714</v>
      </c>
      <c r="I1320">
        <v>0.69848248097456955</v>
      </c>
    </row>
    <row r="1321" spans="2:9" x14ac:dyDescent="0.25">
      <c r="B1321">
        <v>1318</v>
      </c>
      <c r="C1321">
        <v>0.6997872844550701</v>
      </c>
      <c r="D1321">
        <v>0.70529352427761505</v>
      </c>
      <c r="G1321">
        <v>1318</v>
      </c>
      <c r="H1321">
        <v>0.69165893368640774</v>
      </c>
      <c r="I1321">
        <v>0.6983111943716368</v>
      </c>
    </row>
    <row r="1322" spans="2:9" x14ac:dyDescent="0.25">
      <c r="B1322">
        <v>1319</v>
      </c>
      <c r="C1322">
        <v>0.69961852674226588</v>
      </c>
      <c r="D1322">
        <v>0.70512923322076748</v>
      </c>
      <c r="G1322">
        <v>1319</v>
      </c>
      <c r="H1322">
        <v>0.69148263119779974</v>
      </c>
      <c r="I1322">
        <v>0.6981399504438579</v>
      </c>
    </row>
    <row r="1323" spans="2:9" x14ac:dyDescent="0.25">
      <c r="B1323">
        <v>1320</v>
      </c>
      <c r="C1323">
        <v>0.69944981278663843</v>
      </c>
      <c r="D1323">
        <v>0.70496497499816513</v>
      </c>
      <c r="G1323">
        <v>1320</v>
      </c>
      <c r="H1323">
        <v>0.69130637538393058</v>
      </c>
      <c r="I1323">
        <v>0.69796874908422535</v>
      </c>
    </row>
    <row r="1324" spans="2:9" x14ac:dyDescent="0.25">
      <c r="B1324">
        <v>1321</v>
      </c>
      <c r="C1324">
        <v>0.6992811425078086</v>
      </c>
      <c r="D1324">
        <v>0.70480074946696691</v>
      </c>
      <c r="G1324">
        <v>1321</v>
      </c>
      <c r="H1324">
        <v>0.69113016619513357</v>
      </c>
      <c r="I1324">
        <v>0.69779759018582899</v>
      </c>
    </row>
    <row r="1325" spans="2:9" x14ac:dyDescent="0.25">
      <c r="B1325">
        <v>1322</v>
      </c>
      <c r="C1325">
        <v>0.69911251582542855</v>
      </c>
      <c r="D1325">
        <v>0.70463655648446055</v>
      </c>
      <c r="G1325">
        <v>1322</v>
      </c>
      <c r="H1325">
        <v>0.69095400358176018</v>
      </c>
      <c r="I1325">
        <v>0.69762647364185548</v>
      </c>
    </row>
    <row r="1326" spans="2:9" x14ac:dyDescent="0.25">
      <c r="B1326">
        <v>1323</v>
      </c>
      <c r="C1326">
        <v>0.69894393265918198</v>
      </c>
      <c r="D1326">
        <v>0.70447239590806254</v>
      </c>
      <c r="G1326">
        <v>1323</v>
      </c>
      <c r="H1326">
        <v>0.69077788749418112</v>
      </c>
      <c r="I1326">
        <v>0.69745539934558864</v>
      </c>
    </row>
    <row r="1327" spans="2:9" x14ac:dyDescent="0.25">
      <c r="B1327">
        <v>1324</v>
      </c>
      <c r="C1327">
        <v>0.69877539292887847</v>
      </c>
      <c r="D1327">
        <v>0.70430826759531795</v>
      </c>
      <c r="G1327">
        <v>1324</v>
      </c>
      <c r="H1327">
        <v>0.69060181788284147</v>
      </c>
      <c r="I1327">
        <v>0.69728436719040954</v>
      </c>
    </row>
    <row r="1328" spans="2:9" x14ac:dyDescent="0.25">
      <c r="B1328">
        <v>1325</v>
      </c>
      <c r="C1328">
        <v>0.69860689655437846</v>
      </c>
      <c r="D1328">
        <v>0.7041441714039004</v>
      </c>
      <c r="G1328">
        <v>1325</v>
      </c>
      <c r="H1328">
        <v>0.69042579469821685</v>
      </c>
      <c r="I1328">
        <v>0.69711337706979559</v>
      </c>
    </row>
    <row r="1329" spans="2:9" x14ac:dyDescent="0.25">
      <c r="B1329">
        <v>1326</v>
      </c>
      <c r="C1329">
        <v>0.69843844345561157</v>
      </c>
      <c r="D1329">
        <v>0.70398010719161208</v>
      </c>
      <c r="G1329">
        <v>1326</v>
      </c>
      <c r="H1329">
        <v>0.69024981789082362</v>
      </c>
      <c r="I1329">
        <v>0.69694242887732138</v>
      </c>
    </row>
    <row r="1330" spans="2:9" x14ac:dyDescent="0.25">
      <c r="B1330">
        <v>1327</v>
      </c>
      <c r="C1330">
        <v>0.69827003355255768</v>
      </c>
      <c r="D1330">
        <v>0.70381607481638375</v>
      </c>
      <c r="G1330">
        <v>1327</v>
      </c>
      <c r="H1330">
        <v>0.69007388741120779</v>
      </c>
      <c r="I1330">
        <v>0.69677152250665852</v>
      </c>
    </row>
    <row r="1331" spans="2:9" x14ac:dyDescent="0.25">
      <c r="B1331">
        <v>1328</v>
      </c>
      <c r="C1331">
        <v>0.69810166676532215</v>
      </c>
      <c r="D1331">
        <v>0.70365207413627429</v>
      </c>
      <c r="G1331">
        <v>1328</v>
      </c>
      <c r="H1331">
        <v>0.68989800320999084</v>
      </c>
      <c r="I1331">
        <v>0.69660065785157477</v>
      </c>
    </row>
    <row r="1332" spans="2:9" x14ac:dyDescent="0.25">
      <c r="B1332">
        <v>1329</v>
      </c>
      <c r="C1332">
        <v>0.69793334301404231</v>
      </c>
      <c r="D1332">
        <v>0.70348810500947112</v>
      </c>
      <c r="G1332">
        <v>1329</v>
      </c>
      <c r="H1332">
        <v>0.68972216523781238</v>
      </c>
      <c r="I1332">
        <v>0.69642983480593512</v>
      </c>
    </row>
    <row r="1333" spans="2:9" x14ac:dyDescent="0.25">
      <c r="B1333">
        <v>1330</v>
      </c>
      <c r="C1333">
        <v>0.69776506221888634</v>
      </c>
      <c r="D1333">
        <v>0.70332416729428993</v>
      </c>
      <c r="G1333">
        <v>1330</v>
      </c>
      <c r="H1333">
        <v>0.68954637344533021</v>
      </c>
      <c r="I1333">
        <v>0.69625905326370086</v>
      </c>
    </row>
    <row r="1334" spans="2:9" x14ac:dyDescent="0.25">
      <c r="B1334">
        <v>1331</v>
      </c>
      <c r="C1334">
        <v>0.69759682430014847</v>
      </c>
      <c r="D1334">
        <v>0.70316026084917449</v>
      </c>
      <c r="G1334">
        <v>1331</v>
      </c>
      <c r="H1334">
        <v>0.68937062778327773</v>
      </c>
      <c r="I1334">
        <v>0.69608831311892994</v>
      </c>
    </row>
    <row r="1335" spans="2:9" x14ac:dyDescent="0.25">
      <c r="B1335">
        <v>1332</v>
      </c>
      <c r="C1335">
        <v>0.69742862917817283</v>
      </c>
      <c r="D1335">
        <v>0.70299638553269683</v>
      </c>
      <c r="G1335">
        <v>1332</v>
      </c>
      <c r="H1335">
        <v>0.68919492820241757</v>
      </c>
      <c r="I1335">
        <v>0.6959176142657767</v>
      </c>
    </row>
    <row r="1336" spans="2:9" x14ac:dyDescent="0.25">
      <c r="B1336">
        <v>1333</v>
      </c>
      <c r="C1336">
        <v>0.69726047677337266</v>
      </c>
      <c r="D1336">
        <v>0.70283254120355698</v>
      </c>
      <c r="G1336">
        <v>1333</v>
      </c>
      <c r="H1336">
        <v>0.68901927465355306</v>
      </c>
      <c r="I1336">
        <v>0.69574695659849228</v>
      </c>
    </row>
    <row r="1337" spans="2:9" x14ac:dyDescent="0.25">
      <c r="B1337">
        <v>1334</v>
      </c>
      <c r="C1337">
        <v>0.69709236700621124</v>
      </c>
      <c r="D1337">
        <v>0.7026687277205832</v>
      </c>
      <c r="G1337">
        <v>1334</v>
      </c>
      <c r="H1337">
        <v>0.6888436670875181</v>
      </c>
      <c r="I1337">
        <v>0.69557634001142365</v>
      </c>
    </row>
    <row r="1338" spans="2:9" x14ac:dyDescent="0.25">
      <c r="B1338">
        <v>1335</v>
      </c>
      <c r="C1338">
        <v>0.69692429979727699</v>
      </c>
      <c r="D1338">
        <v>0.7025049449427313</v>
      </c>
      <c r="G1338">
        <v>1335</v>
      </c>
      <c r="H1338">
        <v>0.68866810545522006</v>
      </c>
      <c r="I1338">
        <v>0.69540576439901458</v>
      </c>
    </row>
    <row r="1339" spans="2:9" x14ac:dyDescent="0.25">
      <c r="B1339">
        <v>1336</v>
      </c>
      <c r="C1339">
        <v>0.69675627506718996</v>
      </c>
      <c r="D1339">
        <v>0.70234119272908557</v>
      </c>
      <c r="G1339">
        <v>1336</v>
      </c>
      <c r="H1339">
        <v>0.68849258970758564</v>
      </c>
      <c r="I1339">
        <v>0.69523522965580498</v>
      </c>
    </row>
    <row r="1340" spans="2:9" x14ac:dyDescent="0.25">
      <c r="B1340">
        <v>1337</v>
      </c>
      <c r="C1340">
        <v>0.69658829273660083</v>
      </c>
      <c r="D1340">
        <v>0.70217747093885774</v>
      </c>
      <c r="G1340">
        <v>1337</v>
      </c>
      <c r="H1340">
        <v>0.68831711979555976</v>
      </c>
      <c r="I1340">
        <v>0.69506473567643079</v>
      </c>
    </row>
    <row r="1341" spans="2:9" x14ac:dyDescent="0.25">
      <c r="B1341">
        <v>1338</v>
      </c>
      <c r="C1341">
        <v>0.696420352726286</v>
      </c>
      <c r="D1341">
        <v>0.70201377943138732</v>
      </c>
      <c r="G1341">
        <v>1338</v>
      </c>
      <c r="H1341">
        <v>0.68814169567016137</v>
      </c>
      <c r="I1341">
        <v>0.69489428235562445</v>
      </c>
    </row>
    <row r="1342" spans="2:9" x14ac:dyDescent="0.25">
      <c r="B1342">
        <v>1339</v>
      </c>
      <c r="C1342">
        <v>0.69625245495707155</v>
      </c>
      <c r="D1342">
        <v>0.70185011806614173</v>
      </c>
      <c r="G1342">
        <v>1339</v>
      </c>
      <c r="H1342">
        <v>0.68796631728243929</v>
      </c>
      <c r="I1342">
        <v>0.69472386958821397</v>
      </c>
    </row>
    <row r="1343" spans="2:9" x14ac:dyDescent="0.25">
      <c r="B1343">
        <v>1340</v>
      </c>
      <c r="C1343">
        <v>0.69608459934985201</v>
      </c>
      <c r="D1343">
        <v>0.70168648670271594</v>
      </c>
      <c r="G1343">
        <v>1340</v>
      </c>
      <c r="H1343">
        <v>0.68779098458348331</v>
      </c>
      <c r="I1343">
        <v>0.69455349726912419</v>
      </c>
    </row>
    <row r="1344" spans="2:9" x14ac:dyDescent="0.25">
      <c r="B1344">
        <v>1341</v>
      </c>
      <c r="C1344">
        <v>0.69591678582557226</v>
      </c>
      <c r="D1344">
        <v>0.70152288520083272</v>
      </c>
      <c r="G1344">
        <v>1341</v>
      </c>
      <c r="H1344">
        <v>0.68761569752441265</v>
      </c>
      <c r="I1344">
        <v>0.69438316529337518</v>
      </c>
    </row>
    <row r="1345" spans="2:9" x14ac:dyDescent="0.25">
      <c r="B1345">
        <v>1342</v>
      </c>
      <c r="C1345">
        <v>0.69574901430530145</v>
      </c>
      <c r="D1345">
        <v>0.70135931342034208</v>
      </c>
      <c r="G1345">
        <v>1342</v>
      </c>
      <c r="H1345">
        <v>0.6874404560564209</v>
      </c>
      <c r="I1345">
        <v>0.6942128735560833</v>
      </c>
    </row>
    <row r="1346" spans="2:9" x14ac:dyDescent="0.25">
      <c r="B1346">
        <v>1343</v>
      </c>
      <c r="C1346">
        <v>0.69558128471014014</v>
      </c>
      <c r="D1346">
        <v>0.70119577122122179</v>
      </c>
      <c r="G1346">
        <v>1343</v>
      </c>
      <c r="H1346">
        <v>0.68726526013071931</v>
      </c>
      <c r="I1346">
        <v>0.69404262195246091</v>
      </c>
    </row>
    <row r="1347" spans="2:9" x14ac:dyDescent="0.25">
      <c r="B1347">
        <v>1344</v>
      </c>
      <c r="C1347">
        <v>0.69541359696122007</v>
      </c>
      <c r="D1347">
        <v>0.70103225846357697</v>
      </c>
      <c r="G1347">
        <v>1344</v>
      </c>
      <c r="H1347">
        <v>0.68709010969853868</v>
      </c>
      <c r="I1347">
        <v>0.69387241037781588</v>
      </c>
    </row>
    <row r="1348" spans="2:9" x14ac:dyDescent="0.25">
      <c r="B1348">
        <v>1345</v>
      </c>
      <c r="C1348">
        <v>0.69524595097979702</v>
      </c>
      <c r="D1348">
        <v>0.70086877500764011</v>
      </c>
      <c r="G1348">
        <v>1345</v>
      </c>
      <c r="H1348">
        <v>0.68691500471118283</v>
      </c>
      <c r="I1348">
        <v>0.69370223872755199</v>
      </c>
    </row>
    <row r="1349" spans="2:9" x14ac:dyDescent="0.25">
      <c r="B1349">
        <v>1346</v>
      </c>
      <c r="C1349">
        <v>0.69507834668717716</v>
      </c>
      <c r="D1349">
        <v>0.7007053207137709</v>
      </c>
      <c r="G1349">
        <v>1346</v>
      </c>
      <c r="H1349">
        <v>0.68673994511998582</v>
      </c>
      <c r="I1349">
        <v>0.69353210689716882</v>
      </c>
    </row>
    <row r="1350" spans="2:9" x14ac:dyDescent="0.25">
      <c r="B1350">
        <v>1347</v>
      </c>
      <c r="C1350">
        <v>0.69491078400473449</v>
      </c>
      <c r="D1350">
        <v>0.7005418954424566</v>
      </c>
      <c r="G1350">
        <v>1347</v>
      </c>
      <c r="H1350">
        <v>0.68656493087632187</v>
      </c>
      <c r="I1350">
        <v>0.69336201478226145</v>
      </c>
    </row>
    <row r="1351" spans="2:9" x14ac:dyDescent="0.25">
      <c r="B1351">
        <v>1348</v>
      </c>
      <c r="C1351">
        <v>0.69474326285389321</v>
      </c>
      <c r="D1351">
        <v>0.70037849905431138</v>
      </c>
      <c r="G1351">
        <v>1348</v>
      </c>
      <c r="H1351">
        <v>0.68638996193159474</v>
      </c>
      <c r="I1351">
        <v>0.69319196227852065</v>
      </c>
    </row>
    <row r="1352" spans="2:9" x14ac:dyDescent="0.25">
      <c r="B1352">
        <v>1349</v>
      </c>
      <c r="C1352">
        <v>0.69457578315620105</v>
      </c>
      <c r="D1352">
        <v>0.70021513141007674</v>
      </c>
      <c r="G1352">
        <v>1349</v>
      </c>
      <c r="H1352">
        <v>0.68621503823728258</v>
      </c>
      <c r="I1352">
        <v>0.69302194928173266</v>
      </c>
    </row>
    <row r="1353" spans="2:9" x14ac:dyDescent="0.25">
      <c r="B1353">
        <v>1350</v>
      </c>
      <c r="C1353">
        <v>0.69440834483323755</v>
      </c>
      <c r="D1353">
        <v>0.70005179237062121</v>
      </c>
      <c r="G1353">
        <v>1350</v>
      </c>
      <c r="H1353">
        <v>0.68604015974488075</v>
      </c>
      <c r="I1353">
        <v>0.69285197568777945</v>
      </c>
    </row>
    <row r="1354" spans="2:9" x14ac:dyDescent="0.25">
      <c r="B1354">
        <v>1351</v>
      </c>
      <c r="C1354">
        <v>0.6942409478066125</v>
      </c>
      <c r="D1354">
        <v>0.69988848179694041</v>
      </c>
      <c r="G1354">
        <v>1351</v>
      </c>
      <c r="H1354">
        <v>0.68586532640590381</v>
      </c>
      <c r="I1354">
        <v>0.692682041392638</v>
      </c>
    </row>
    <row r="1355" spans="2:9" x14ac:dyDescent="0.25">
      <c r="B1355">
        <v>1352</v>
      </c>
      <c r="C1355">
        <v>0.69407359199806018</v>
      </c>
      <c r="D1355">
        <v>0.69972519955015688</v>
      </c>
      <c r="G1355">
        <v>1352</v>
      </c>
      <c r="H1355">
        <v>0.68569053817194003</v>
      </c>
      <c r="I1355">
        <v>0.69251214629238111</v>
      </c>
    </row>
    <row r="1356" spans="2:9" x14ac:dyDescent="0.25">
      <c r="B1356">
        <v>1353</v>
      </c>
      <c r="C1356">
        <v>0.69390627732936405</v>
      </c>
      <c r="D1356">
        <v>0.69956194549152007</v>
      </c>
      <c r="G1356">
        <v>1353</v>
      </c>
      <c r="H1356">
        <v>0.68551579499460658</v>
      </c>
      <c r="I1356">
        <v>0.69234229028317662</v>
      </c>
    </row>
    <row r="1357" spans="2:9" x14ac:dyDescent="0.25">
      <c r="B1357">
        <v>1354</v>
      </c>
      <c r="C1357">
        <v>0.69373900372237585</v>
      </c>
      <c r="D1357">
        <v>0.69939871948240639</v>
      </c>
      <c r="G1357">
        <v>1354</v>
      </c>
      <c r="H1357">
        <v>0.68534109682556155</v>
      </c>
      <c r="I1357">
        <v>0.69217247326128772</v>
      </c>
    </row>
    <row r="1358" spans="2:9" x14ac:dyDescent="0.25">
      <c r="B1358">
        <v>1355</v>
      </c>
      <c r="C1358">
        <v>0.6935717710989967</v>
      </c>
      <c r="D1358">
        <v>0.6992355213843191</v>
      </c>
      <c r="G1358">
        <v>1355</v>
      </c>
      <c r="H1358">
        <v>0.68516644361649215</v>
      </c>
      <c r="I1358">
        <v>0.69200269512307289</v>
      </c>
    </row>
    <row r="1359" spans="2:9" x14ac:dyDescent="0.25">
      <c r="B1359">
        <v>1356</v>
      </c>
      <c r="C1359">
        <v>0.69340457938125177</v>
      </c>
      <c r="D1359">
        <v>0.69907235105888799</v>
      </c>
      <c r="G1359">
        <v>1356</v>
      </c>
      <c r="H1359">
        <v>0.68499183531915886</v>
      </c>
      <c r="I1359">
        <v>0.69183295576498571</v>
      </c>
    </row>
    <row r="1360" spans="2:9" x14ac:dyDescent="0.25">
      <c r="B1360">
        <v>1357</v>
      </c>
      <c r="C1360">
        <v>0.69323742849119641</v>
      </c>
      <c r="D1360">
        <v>0.69890920836786996</v>
      </c>
      <c r="G1360">
        <v>1357</v>
      </c>
      <c r="H1360">
        <v>0.68481727188534114</v>
      </c>
      <c r="I1360">
        <v>0.69166325508357474</v>
      </c>
    </row>
    <row r="1361" spans="2:9" x14ac:dyDescent="0.25">
      <c r="B1361">
        <v>1358</v>
      </c>
      <c r="C1361">
        <v>0.69307031835091726</v>
      </c>
      <c r="D1361">
        <v>0.69874609317314818</v>
      </c>
      <c r="G1361">
        <v>1358</v>
      </c>
      <c r="H1361">
        <v>0.68464275326683566</v>
      </c>
      <c r="I1361">
        <v>0.69149359297548396</v>
      </c>
    </row>
    <row r="1362" spans="2:9" x14ac:dyDescent="0.25">
      <c r="B1362">
        <v>1359</v>
      </c>
      <c r="C1362">
        <v>0.69290324888262445</v>
      </c>
      <c r="D1362">
        <v>0.69858300533673257</v>
      </c>
      <c r="G1362">
        <v>1359</v>
      </c>
      <c r="H1362">
        <v>0.68446827941551336</v>
      </c>
      <c r="I1362">
        <v>0.69132396933745188</v>
      </c>
    </row>
    <row r="1363" spans="2:9" x14ac:dyDescent="0.25">
      <c r="B1363">
        <v>1360</v>
      </c>
      <c r="C1363">
        <v>0.69273622000857737</v>
      </c>
      <c r="D1363">
        <v>0.69841994472075974</v>
      </c>
      <c r="G1363">
        <v>1360</v>
      </c>
      <c r="H1363">
        <v>0.6842938502832745</v>
      </c>
      <c r="I1363">
        <v>0.69115438406631236</v>
      </c>
    </row>
    <row r="1364" spans="2:9" x14ac:dyDescent="0.25">
      <c r="B1364">
        <v>1361</v>
      </c>
      <c r="C1364">
        <v>0.69256923165110296</v>
      </c>
      <c r="D1364">
        <v>0.69825691118749256</v>
      </c>
      <c r="G1364">
        <v>1361</v>
      </c>
      <c r="H1364">
        <v>0.68411946582205863</v>
      </c>
      <c r="I1364">
        <v>0.69098483705899405</v>
      </c>
    </row>
    <row r="1365" spans="2:9" x14ac:dyDescent="0.25">
      <c r="B1365">
        <v>1362</v>
      </c>
      <c r="C1365">
        <v>0.69240228373257806</v>
      </c>
      <c r="D1365">
        <v>0.69809390459932052</v>
      </c>
      <c r="G1365">
        <v>1362</v>
      </c>
      <c r="H1365">
        <v>0.6839451259838355</v>
      </c>
      <c r="I1365">
        <v>0.69081532821252023</v>
      </c>
    </row>
    <row r="1366" spans="2:9" x14ac:dyDescent="0.25">
      <c r="B1366">
        <v>1363</v>
      </c>
      <c r="C1366">
        <v>0.69223537617550157</v>
      </c>
      <c r="D1366">
        <v>0.69793092481875951</v>
      </c>
      <c r="G1366">
        <v>1363</v>
      </c>
      <c r="H1366">
        <v>0.68377083072064726</v>
      </c>
      <c r="I1366">
        <v>0.6906458574240093</v>
      </c>
    </row>
    <row r="1367" spans="2:9" x14ac:dyDescent="0.25">
      <c r="B1367">
        <v>1364</v>
      </c>
      <c r="C1367">
        <v>0.69206850890240501</v>
      </c>
      <c r="D1367">
        <v>0.69776797170845162</v>
      </c>
      <c r="G1367">
        <v>1364</v>
      </c>
      <c r="H1367">
        <v>0.68359657998455514</v>
      </c>
      <c r="I1367">
        <v>0.69047642459067415</v>
      </c>
    </row>
    <row r="1368" spans="2:9" x14ac:dyDescent="0.25">
      <c r="B1368">
        <v>1365</v>
      </c>
      <c r="C1368">
        <v>0.69190168183584821</v>
      </c>
      <c r="D1368">
        <v>0.69760504513116528</v>
      </c>
      <c r="G1368">
        <v>1365</v>
      </c>
      <c r="H1368">
        <v>0.68342237372763781</v>
      </c>
      <c r="I1368">
        <v>0.69030702960982238</v>
      </c>
    </row>
    <row r="1369" spans="2:9" x14ac:dyDescent="0.25">
      <c r="B1369">
        <v>1366</v>
      </c>
      <c r="C1369">
        <v>0.69173489489851581</v>
      </c>
      <c r="D1369">
        <v>0.69744214494979517</v>
      </c>
      <c r="G1369">
        <v>1366</v>
      </c>
      <c r="H1369">
        <v>0.68324821190204754</v>
      </c>
      <c r="I1369">
        <v>0.69013767237885648</v>
      </c>
    </row>
    <row r="1370" spans="2:9" x14ac:dyDescent="0.25">
      <c r="B1370">
        <v>1367</v>
      </c>
      <c r="C1370">
        <v>0.69156814801314093</v>
      </c>
      <c r="D1370">
        <v>0.69727927102736231</v>
      </c>
      <c r="G1370">
        <v>1367</v>
      </c>
      <c r="H1370">
        <v>0.68307409445996525</v>
      </c>
      <c r="I1370">
        <v>0.68996835279527324</v>
      </c>
    </row>
    <row r="1371" spans="2:9" x14ac:dyDescent="0.25">
      <c r="B1371">
        <v>1368</v>
      </c>
      <c r="C1371">
        <v>0.69140144110252399</v>
      </c>
      <c r="D1371">
        <v>0.69711642322701362</v>
      </c>
      <c r="G1371">
        <v>1368</v>
      </c>
      <c r="H1371">
        <v>0.68290002135361216</v>
      </c>
      <c r="I1371">
        <v>0.68979907075666402</v>
      </c>
    </row>
    <row r="1372" spans="2:9" x14ac:dyDescent="0.25">
      <c r="B1372">
        <v>1369</v>
      </c>
      <c r="C1372">
        <v>0.69123477408951484</v>
      </c>
      <c r="D1372">
        <v>0.69695360141202212</v>
      </c>
      <c r="G1372">
        <v>1369</v>
      </c>
      <c r="H1372">
        <v>0.68272599253523891</v>
      </c>
      <c r="I1372">
        <v>0.68962982616071467</v>
      </c>
    </row>
    <row r="1373" spans="2:9" x14ac:dyDescent="0.25">
      <c r="B1373">
        <v>1370</v>
      </c>
      <c r="C1373">
        <v>0.69106814689708584</v>
      </c>
      <c r="D1373">
        <v>0.69679080544578709</v>
      </c>
      <c r="G1373">
        <v>1370</v>
      </c>
      <c r="H1373">
        <v>0.68255200795716831</v>
      </c>
      <c r="I1373">
        <v>0.6894606189052056</v>
      </c>
    </row>
    <row r="1374" spans="2:9" x14ac:dyDescent="0.25">
      <c r="B1374">
        <v>1371</v>
      </c>
      <c r="C1374">
        <v>0.69090155944824017</v>
      </c>
      <c r="D1374">
        <v>0.69662803519183358</v>
      </c>
      <c r="G1374">
        <v>1371</v>
      </c>
      <c r="H1374">
        <v>0.68237806757174191</v>
      </c>
      <c r="I1374">
        <v>0.68929144888801153</v>
      </c>
    </row>
    <row r="1375" spans="2:9" x14ac:dyDescent="0.25">
      <c r="B1375">
        <v>1372</v>
      </c>
      <c r="C1375">
        <v>0.69073501166601126</v>
      </c>
      <c r="D1375">
        <v>0.69646529051381267</v>
      </c>
      <c r="G1375">
        <v>1372</v>
      </c>
      <c r="H1375">
        <v>0.68220417133131928</v>
      </c>
      <c r="I1375">
        <v>0.68912231600710128</v>
      </c>
    </row>
    <row r="1376" spans="2:9" x14ac:dyDescent="0.25">
      <c r="B1376">
        <v>1373</v>
      </c>
      <c r="C1376">
        <v>0.69056850347355492</v>
      </c>
      <c r="D1376">
        <v>0.6963025712755011</v>
      </c>
      <c r="G1376">
        <v>1373</v>
      </c>
      <c r="H1376">
        <v>0.68203031918833223</v>
      </c>
      <c r="I1376">
        <v>0.68895322016053828</v>
      </c>
    </row>
    <row r="1377" spans="2:9" x14ac:dyDescent="0.25">
      <c r="B1377">
        <v>1374</v>
      </c>
      <c r="C1377">
        <v>0.69040203479407647</v>
      </c>
      <c r="D1377">
        <v>0.69613987734080196</v>
      </c>
      <c r="G1377">
        <v>1374</v>
      </c>
      <c r="H1377">
        <v>0.68185651109524237</v>
      </c>
      <c r="I1377">
        <v>0.68878416124648012</v>
      </c>
    </row>
    <row r="1378" spans="2:9" x14ac:dyDescent="0.25">
      <c r="B1378">
        <v>1375</v>
      </c>
      <c r="C1378">
        <v>0.69023560555084806</v>
      </c>
      <c r="D1378">
        <v>0.69597720857374368</v>
      </c>
      <c r="G1378">
        <v>1375</v>
      </c>
      <c r="H1378">
        <v>0.68168274700455045</v>
      </c>
      <c r="I1378">
        <v>0.68861513916317818</v>
      </c>
    </row>
    <row r="1379" spans="2:9" x14ac:dyDescent="0.25">
      <c r="B1379">
        <v>1376</v>
      </c>
      <c r="C1379">
        <v>0.69006921566719071</v>
      </c>
      <c r="D1379">
        <v>0.69581456483848048</v>
      </c>
      <c r="G1379">
        <v>1376</v>
      </c>
      <c r="H1379">
        <v>0.68150902686878689</v>
      </c>
      <c r="I1379">
        <v>0.68844615380897856</v>
      </c>
    </row>
    <row r="1380" spans="2:9" x14ac:dyDescent="0.25">
      <c r="B1380">
        <v>1377</v>
      </c>
      <c r="C1380">
        <v>0.6899028650665473</v>
      </c>
      <c r="D1380">
        <v>0.69565194599929225</v>
      </c>
      <c r="G1380">
        <v>1377</v>
      </c>
      <c r="H1380">
        <v>0.68133535064055395</v>
      </c>
      <c r="I1380">
        <v>0.68827720508232093</v>
      </c>
    </row>
    <row r="1381" spans="2:9" x14ac:dyDescent="0.25">
      <c r="B1381">
        <v>1378</v>
      </c>
      <c r="C1381">
        <v>0.68973655367239228</v>
      </c>
      <c r="D1381">
        <v>0.69548935192058481</v>
      </c>
      <c r="G1381">
        <v>1378</v>
      </c>
      <c r="H1381">
        <v>0.68116171827247274</v>
      </c>
      <c r="I1381">
        <v>0.68810829288173914</v>
      </c>
    </row>
    <row r="1382" spans="2:9" x14ac:dyDescent="0.25">
      <c r="B1382">
        <v>1379</v>
      </c>
      <c r="C1382">
        <v>0.6895702814082294</v>
      </c>
      <c r="D1382">
        <v>0.69532678246688928</v>
      </c>
      <c r="G1382">
        <v>1379</v>
      </c>
      <c r="H1382">
        <v>0.68098812971718192</v>
      </c>
      <c r="I1382">
        <v>0.68793941710586115</v>
      </c>
    </row>
    <row r="1383" spans="2:9" x14ac:dyDescent="0.25">
      <c r="B1383">
        <v>1380</v>
      </c>
      <c r="C1383">
        <v>0.68940404819768464</v>
      </c>
      <c r="D1383">
        <v>0.69516423750286238</v>
      </c>
      <c r="G1383">
        <v>1380</v>
      </c>
      <c r="H1383">
        <v>0.68081458492739233</v>
      </c>
      <c r="I1383">
        <v>0.68777057765340865</v>
      </c>
    </row>
    <row r="1384" spans="2:9" x14ac:dyDescent="0.25">
      <c r="B1384">
        <v>1381</v>
      </c>
      <c r="C1384">
        <v>0.68923785396443304</v>
      </c>
      <c r="D1384">
        <v>0.69500171689328627</v>
      </c>
      <c r="G1384">
        <v>1381</v>
      </c>
      <c r="H1384">
        <v>0.68064108385584454</v>
      </c>
      <c r="I1384">
        <v>0.68760177442319725</v>
      </c>
    </row>
    <row r="1385" spans="2:9" x14ac:dyDescent="0.25">
      <c r="B1385">
        <v>1382</v>
      </c>
      <c r="C1385">
        <v>0.68907169863221662</v>
      </c>
      <c r="D1385">
        <v>0.6948392205030689</v>
      </c>
      <c r="G1385">
        <v>1382</v>
      </c>
      <c r="H1385">
        <v>0.680467626455318</v>
      </c>
      <c r="I1385">
        <v>0.68743300731413637</v>
      </c>
    </row>
    <row r="1386" spans="2:9" x14ac:dyDescent="0.25">
      <c r="B1386">
        <v>1383</v>
      </c>
      <c r="C1386">
        <v>0.68890558212482544</v>
      </c>
      <c r="D1386">
        <v>0.69467674819724301</v>
      </c>
      <c r="G1386">
        <v>1383</v>
      </c>
      <c r="H1386">
        <v>0.68029421267862156</v>
      </c>
      <c r="I1386">
        <v>0.68726427622522923</v>
      </c>
    </row>
    <row r="1387" spans="2:9" x14ac:dyDescent="0.25">
      <c r="B1387">
        <v>1384</v>
      </c>
      <c r="C1387">
        <v>0.68873950436617237</v>
      </c>
      <c r="D1387">
        <v>0.69451429984096735</v>
      </c>
      <c r="G1387">
        <v>1384</v>
      </c>
      <c r="H1387">
        <v>0.68012084247863602</v>
      </c>
      <c r="I1387">
        <v>0.68709558105557278</v>
      </c>
    </row>
    <row r="1388" spans="2:9" x14ac:dyDescent="0.25">
      <c r="B1388">
        <v>1385</v>
      </c>
      <c r="C1388">
        <v>0.68857346528019925</v>
      </c>
      <c r="D1388">
        <v>0.69435187529952547</v>
      </c>
      <c r="G1388">
        <v>1385</v>
      </c>
      <c r="H1388">
        <v>0.67994751580826007</v>
      </c>
      <c r="I1388">
        <v>0.68692692170435754</v>
      </c>
    </row>
    <row r="1389" spans="2:9" x14ac:dyDescent="0.25">
      <c r="B1389">
        <v>1386</v>
      </c>
      <c r="C1389">
        <v>0.68840746479087944</v>
      </c>
      <c r="D1389">
        <v>0.69418947443832646</v>
      </c>
      <c r="G1389">
        <v>1386</v>
      </c>
      <c r="H1389">
        <v>0.67977423262041115</v>
      </c>
      <c r="I1389">
        <v>0.68675829807086775</v>
      </c>
    </row>
    <row r="1390" spans="2:9" x14ac:dyDescent="0.25">
      <c r="B1390">
        <v>1387</v>
      </c>
      <c r="C1390">
        <v>0.68824150282230701</v>
      </c>
      <c r="D1390">
        <v>0.69402709712290456</v>
      </c>
      <c r="G1390">
        <v>1387</v>
      </c>
      <c r="H1390">
        <v>0.67960099286807785</v>
      </c>
      <c r="I1390">
        <v>0.68658971005448122</v>
      </c>
    </row>
    <row r="1391" spans="2:9" x14ac:dyDescent="0.25">
      <c r="B1391">
        <v>1388</v>
      </c>
      <c r="C1391">
        <v>0.68807557929862484</v>
      </c>
      <c r="D1391">
        <v>0.69386474321891911</v>
      </c>
      <c r="G1391">
        <v>1388</v>
      </c>
      <c r="H1391">
        <v>0.67942779650427787</v>
      </c>
      <c r="I1391">
        <v>0.68642115755466915</v>
      </c>
    </row>
    <row r="1392" spans="2:9" x14ac:dyDescent="0.25">
      <c r="B1392">
        <v>1389</v>
      </c>
      <c r="C1392">
        <v>0.68790969414404268</v>
      </c>
      <c r="D1392">
        <v>0.69370241259215459</v>
      </c>
      <c r="G1392">
        <v>1389</v>
      </c>
      <c r="H1392">
        <v>0.67925464348206877</v>
      </c>
      <c r="I1392">
        <v>0.68625264047099632</v>
      </c>
    </row>
    <row r="1393" spans="2:9" x14ac:dyDescent="0.25">
      <c r="B1393">
        <v>1390</v>
      </c>
      <c r="C1393">
        <v>0.68774384728281868</v>
      </c>
      <c r="D1393">
        <v>0.69354010510852071</v>
      </c>
      <c r="G1393">
        <v>1390</v>
      </c>
      <c r="H1393">
        <v>0.6790815337545365</v>
      </c>
      <c r="I1393">
        <v>0.68608415870312101</v>
      </c>
    </row>
    <row r="1394" spans="2:9" x14ac:dyDescent="0.25">
      <c r="B1394">
        <v>1391</v>
      </c>
      <c r="C1394">
        <v>0.68757803863933176</v>
      </c>
      <c r="D1394">
        <v>0.69337782063405196</v>
      </c>
      <c r="G1394">
        <v>1391</v>
      </c>
      <c r="H1394">
        <v>0.678908467274839</v>
      </c>
      <c r="I1394">
        <v>0.68591571215079461</v>
      </c>
    </row>
    <row r="1395" spans="2:9" x14ac:dyDescent="0.25">
      <c r="B1395">
        <v>1392</v>
      </c>
      <c r="C1395">
        <v>0.68741226813799194</v>
      </c>
      <c r="D1395">
        <v>0.69321555903490795</v>
      </c>
      <c r="G1395">
        <v>1392</v>
      </c>
      <c r="H1395">
        <v>0.67873544399615215</v>
      </c>
      <c r="I1395">
        <v>0.68574730071386214</v>
      </c>
    </row>
    <row r="1396" spans="2:9" x14ac:dyDescent="0.25">
      <c r="B1396">
        <v>1393</v>
      </c>
      <c r="C1396">
        <v>0.68724653570323824</v>
      </c>
      <c r="D1396">
        <v>0.69305332017737342</v>
      </c>
      <c r="G1396">
        <v>1393</v>
      </c>
      <c r="H1396">
        <v>0.67856246387166996</v>
      </c>
      <c r="I1396">
        <v>0.68557892429226164</v>
      </c>
    </row>
    <row r="1397" spans="2:9" x14ac:dyDescent="0.25">
      <c r="B1397">
        <v>1394</v>
      </c>
      <c r="C1397">
        <v>0.68708084125963176</v>
      </c>
      <c r="D1397">
        <v>0.69289110392785758</v>
      </c>
      <c r="G1397">
        <v>1394</v>
      </c>
      <c r="H1397">
        <v>0.67838952685465814</v>
      </c>
      <c r="I1397">
        <v>0.68541058278602462</v>
      </c>
    </row>
    <row r="1398" spans="2:9" x14ac:dyDescent="0.25">
      <c r="B1398">
        <v>1395</v>
      </c>
      <c r="C1398">
        <v>0.68691518473178137</v>
      </c>
      <c r="D1398">
        <v>0.69272891015289495</v>
      </c>
      <c r="G1398">
        <v>1395</v>
      </c>
      <c r="H1398">
        <v>0.67821663289841072</v>
      </c>
      <c r="I1398">
        <v>0.68524227609527555</v>
      </c>
    </row>
    <row r="1399" spans="2:9" x14ac:dyDescent="0.25">
      <c r="B1399">
        <v>1396</v>
      </c>
      <c r="C1399">
        <v>0.68674956604436255</v>
      </c>
      <c r="D1399">
        <v>0.69256673871914454</v>
      </c>
      <c r="G1399">
        <v>1396</v>
      </c>
      <c r="H1399">
        <v>0.67804378195626147</v>
      </c>
      <c r="I1399">
        <v>0.68507400412023201</v>
      </c>
    </row>
    <row r="1400" spans="2:9" x14ac:dyDescent="0.25">
      <c r="B1400">
        <v>1397</v>
      </c>
      <c r="C1400">
        <v>0.6865839851220995</v>
      </c>
      <c r="D1400">
        <v>0.69240458949339012</v>
      </c>
      <c r="G1400">
        <v>1397</v>
      </c>
      <c r="H1400">
        <v>0.67787097398157259</v>
      </c>
      <c r="I1400">
        <v>0.68490576676120496</v>
      </c>
    </row>
    <row r="1401" spans="2:9" x14ac:dyDescent="0.25">
      <c r="B1401">
        <v>1398</v>
      </c>
      <c r="C1401">
        <v>0.68641844188983614</v>
      </c>
      <c r="D1401">
        <v>0.6922424623425405</v>
      </c>
      <c r="G1401">
        <v>1398</v>
      </c>
      <c r="H1401">
        <v>0.67769820892777821</v>
      </c>
      <c r="I1401">
        <v>0.68473756391859819</v>
      </c>
    </row>
    <row r="1402" spans="2:9" x14ac:dyDescent="0.25">
      <c r="B1402">
        <v>1399</v>
      </c>
      <c r="C1402">
        <v>0.68625293627244743</v>
      </c>
      <c r="D1402">
        <v>0.69208035713362892</v>
      </c>
      <c r="G1402">
        <v>1399</v>
      </c>
      <c r="H1402">
        <v>0.67752548674833013</v>
      </c>
      <c r="I1402">
        <v>0.68456939549290841</v>
      </c>
    </row>
    <row r="1403" spans="2:9" x14ac:dyDescent="0.25">
      <c r="B1403">
        <v>1400</v>
      </c>
      <c r="C1403">
        <v>0.68608746819483768</v>
      </c>
      <c r="D1403">
        <v>0.6919182737338132</v>
      </c>
      <c r="G1403">
        <v>1400</v>
      </c>
      <c r="H1403">
        <v>0.67735280739669768</v>
      </c>
      <c r="I1403">
        <v>0.68440126138472546</v>
      </c>
    </row>
    <row r="1404" spans="2:9" x14ac:dyDescent="0.25">
      <c r="B1404">
        <v>1401</v>
      </c>
      <c r="C1404">
        <v>0.6859220375820323</v>
      </c>
      <c r="D1404">
        <v>0.69175621201037607</v>
      </c>
      <c r="G1404">
        <v>1401</v>
      </c>
      <c r="H1404">
        <v>0.67718017082642212</v>
      </c>
      <c r="I1404">
        <v>0.6842331614947319</v>
      </c>
    </row>
    <row r="1405" spans="2:9" x14ac:dyDescent="0.25">
      <c r="B1405">
        <v>1402</v>
      </c>
      <c r="C1405">
        <v>0.68575664435910455</v>
      </c>
      <c r="D1405">
        <v>0.69159417183072436</v>
      </c>
      <c r="G1405">
        <v>1402</v>
      </c>
      <c r="H1405">
        <v>0.67700757699107306</v>
      </c>
      <c r="I1405">
        <v>0.68406509572370322</v>
      </c>
    </row>
    <row r="1406" spans="2:9" x14ac:dyDescent="0.25">
      <c r="B1406">
        <v>1403</v>
      </c>
      <c r="C1406">
        <v>0.68559128845119433</v>
      </c>
      <c r="D1406">
        <v>0.69143215306238992</v>
      </c>
      <c r="G1406">
        <v>1403</v>
      </c>
      <c r="H1406">
        <v>0.67683502584425959</v>
      </c>
      <c r="I1406">
        <v>0.6838970639725076</v>
      </c>
    </row>
    <row r="1407" spans="2:9" x14ac:dyDescent="0.25">
      <c r="B1407">
        <v>1404</v>
      </c>
      <c r="C1407">
        <v>0.68542596978348891</v>
      </c>
      <c r="D1407">
        <v>0.69127015557302862</v>
      </c>
      <c r="G1407">
        <v>1404</v>
      </c>
      <c r="H1407">
        <v>0.67666251733961891</v>
      </c>
      <c r="I1407">
        <v>0.68372906614210638</v>
      </c>
    </row>
    <row r="1408" spans="2:9" x14ac:dyDescent="0.25">
      <c r="B1408">
        <v>1405</v>
      </c>
      <c r="C1408">
        <v>0.68526068828129627</v>
      </c>
      <c r="D1408">
        <v>0.691108179230421</v>
      </c>
      <c r="G1408">
        <v>1405</v>
      </c>
      <c r="H1408">
        <v>0.67649005143085983</v>
      </c>
      <c r="I1408">
        <v>0.68356110213355292</v>
      </c>
    </row>
    <row r="1409" spans="2:9" x14ac:dyDescent="0.25">
      <c r="B1409">
        <v>1406</v>
      </c>
      <c r="C1409">
        <v>0.68509544386995436</v>
      </c>
      <c r="D1409">
        <v>0.69094622390247196</v>
      </c>
      <c r="G1409">
        <v>1406</v>
      </c>
      <c r="H1409">
        <v>0.67631762807170859</v>
      </c>
      <c r="I1409">
        <v>0.68339317184799386</v>
      </c>
    </row>
    <row r="1410" spans="2:9" x14ac:dyDescent="0.25">
      <c r="B1410">
        <v>1407</v>
      </c>
      <c r="C1410">
        <v>0.68493023647483087</v>
      </c>
      <c r="D1410">
        <v>0.69078428945721071</v>
      </c>
      <c r="G1410">
        <v>1407</v>
      </c>
      <c r="H1410">
        <v>0.67614524721590985</v>
      </c>
      <c r="I1410">
        <v>0.6832252751866682</v>
      </c>
    </row>
    <row r="1411" spans="2:9" x14ac:dyDescent="0.25">
      <c r="B1411">
        <v>1408</v>
      </c>
      <c r="C1411">
        <v>0.68476506602141374</v>
      </c>
      <c r="D1411">
        <v>0.69062237576279073</v>
      </c>
      <c r="G1411">
        <v>1408</v>
      </c>
      <c r="H1411">
        <v>0.67597290881727878</v>
      </c>
      <c r="I1411">
        <v>0.68305741205090742</v>
      </c>
    </row>
    <row r="1412" spans="2:9" x14ac:dyDescent="0.25">
      <c r="B1412">
        <v>1409</v>
      </c>
      <c r="C1412">
        <v>0.68459993243523898</v>
      </c>
      <c r="D1412">
        <v>0.69046048268748983</v>
      </c>
      <c r="G1412">
        <v>1409</v>
      </c>
      <c r="H1412">
        <v>0.67580061282965931</v>
      </c>
      <c r="I1412">
        <v>0.6828895823421357</v>
      </c>
    </row>
    <row r="1413" spans="2:9" x14ac:dyDescent="0.25">
      <c r="B1413">
        <v>1410</v>
      </c>
      <c r="C1413">
        <v>0.68443483564190832</v>
      </c>
      <c r="D1413">
        <v>0.69029861009971016</v>
      </c>
      <c r="G1413">
        <v>1410</v>
      </c>
      <c r="H1413">
        <v>0.6756283592069342</v>
      </c>
      <c r="I1413">
        <v>0.68272178596186961</v>
      </c>
    </row>
    <row r="1414" spans="2:9" x14ac:dyDescent="0.25">
      <c r="B1414">
        <v>1411</v>
      </c>
      <c r="C1414">
        <v>0.68426977556707136</v>
      </c>
      <c r="D1414">
        <v>0.69013675786797779</v>
      </c>
      <c r="G1414">
        <v>1411</v>
      </c>
      <c r="H1414">
        <v>0.67545614790301522</v>
      </c>
      <c r="I1414">
        <v>0.68255402281171806</v>
      </c>
    </row>
    <row r="1415" spans="2:9" x14ac:dyDescent="0.25">
      <c r="B1415">
        <v>1412</v>
      </c>
      <c r="C1415">
        <v>0.68410475213649757</v>
      </c>
      <c r="D1415">
        <v>0.68997492586094311</v>
      </c>
      <c r="G1415">
        <v>1412</v>
      </c>
      <c r="H1415">
        <v>0.67528397887188452</v>
      </c>
      <c r="I1415">
        <v>0.68238629279338259</v>
      </c>
    </row>
    <row r="1416" spans="2:9" x14ac:dyDescent="0.25">
      <c r="B1416">
        <v>1413</v>
      </c>
      <c r="C1416">
        <v>0.68393976527598666</v>
      </c>
      <c r="D1416">
        <v>0.68981311394738065</v>
      </c>
      <c r="G1416">
        <v>1413</v>
      </c>
      <c r="H1416">
        <v>0.67511185206754198</v>
      </c>
      <c r="I1416">
        <v>0.68221859580865685</v>
      </c>
    </row>
    <row r="1417" spans="2:9" x14ac:dyDescent="0.25">
      <c r="B1417">
        <v>1414</v>
      </c>
      <c r="C1417">
        <v>0.68377481491136749</v>
      </c>
      <c r="D1417">
        <v>0.68965132199618884</v>
      </c>
      <c r="G1417">
        <v>1414</v>
      </c>
      <c r="H1417">
        <v>0.67493976744400563</v>
      </c>
      <c r="I1417">
        <v>0.68205093175942688</v>
      </c>
    </row>
    <row r="1418" spans="2:9" x14ac:dyDescent="0.25">
      <c r="B1418">
        <v>1415</v>
      </c>
      <c r="C1418">
        <v>0.68360990096858887</v>
      </c>
      <c r="D1418">
        <v>0.68948954987639022</v>
      </c>
      <c r="G1418">
        <v>1415</v>
      </c>
      <c r="H1418">
        <v>0.67476772495536408</v>
      </c>
      <c r="I1418">
        <v>0.68188330054767099</v>
      </c>
    </row>
    <row r="1419" spans="2:9" x14ac:dyDescent="0.25">
      <c r="B1419">
        <v>1416</v>
      </c>
      <c r="C1419">
        <v>0.68344502337364776</v>
      </c>
      <c r="D1419">
        <v>0.68932779745713135</v>
      </c>
      <c r="G1419">
        <v>1416</v>
      </c>
      <c r="H1419">
        <v>0.67459572455573413</v>
      </c>
      <c r="I1419">
        <v>0.68171570207545951</v>
      </c>
    </row>
    <row r="1420" spans="2:9" x14ac:dyDescent="0.25">
      <c r="B1420">
        <v>1417</v>
      </c>
      <c r="C1420">
        <v>0.68328018205260632</v>
      </c>
      <c r="D1420">
        <v>0.6891660646076827</v>
      </c>
      <c r="G1420">
        <v>1417</v>
      </c>
      <c r="H1420">
        <v>0.67442376619927158</v>
      </c>
      <c r="I1420">
        <v>0.68154813624495525</v>
      </c>
    </row>
    <row r="1421" spans="2:9" x14ac:dyDescent="0.25">
      <c r="B1421">
        <v>1418</v>
      </c>
      <c r="C1421">
        <v>0.68311537693157409</v>
      </c>
      <c r="D1421">
        <v>0.68900435119743875</v>
      </c>
      <c r="G1421">
        <v>1418</v>
      </c>
      <c r="H1421">
        <v>0.67425184984016096</v>
      </c>
      <c r="I1421">
        <v>0.68138060295841274</v>
      </c>
    </row>
    <row r="1422" spans="2:9" x14ac:dyDescent="0.25">
      <c r="B1422">
        <v>1419</v>
      </c>
      <c r="C1422">
        <v>0.68295060793678131</v>
      </c>
      <c r="D1422">
        <v>0.68884265709591774</v>
      </c>
      <c r="G1422">
        <v>1419</v>
      </c>
      <c r="H1422">
        <v>0.67407997543265674</v>
      </c>
      <c r="I1422">
        <v>0.68121310211817909</v>
      </c>
    </row>
    <row r="1423" spans="2:9" x14ac:dyDescent="0.25">
      <c r="B1423">
        <v>1420</v>
      </c>
      <c r="C1423">
        <v>0.68278587499448606</v>
      </c>
      <c r="D1423">
        <v>0.68868098217276186</v>
      </c>
      <c r="G1423">
        <v>1420</v>
      </c>
      <c r="H1423">
        <v>0.67390814293103163</v>
      </c>
      <c r="I1423">
        <v>0.6810456336266929</v>
      </c>
    </row>
    <row r="1424" spans="2:9" x14ac:dyDescent="0.25">
      <c r="B1424">
        <v>1421</v>
      </c>
      <c r="C1424">
        <v>0.68262117803097788</v>
      </c>
      <c r="D1424">
        <v>0.68851932629773682</v>
      </c>
      <c r="G1424">
        <v>1421</v>
      </c>
      <c r="H1424">
        <v>0.6737363522895754</v>
      </c>
      <c r="I1424">
        <v>0.68087819738648514</v>
      </c>
    </row>
    <row r="1425" spans="2:9" x14ac:dyDescent="0.25">
      <c r="B1425">
        <v>1422</v>
      </c>
      <c r="C1425">
        <v>0.68245651697266452</v>
      </c>
      <c r="D1425">
        <v>0.68835768934073249</v>
      </c>
      <c r="G1425">
        <v>1422</v>
      </c>
      <c r="H1425">
        <v>0.67356460346264968</v>
      </c>
      <c r="I1425">
        <v>0.68071079330017836</v>
      </c>
    </row>
    <row r="1426" spans="2:9" x14ac:dyDescent="0.25">
      <c r="B1426">
        <v>1423</v>
      </c>
      <c r="C1426">
        <v>0.68229189174600169</v>
      </c>
      <c r="D1426">
        <v>0.68819607117176229</v>
      </c>
      <c r="G1426">
        <v>1423</v>
      </c>
      <c r="H1426">
        <v>0.67339289640464239</v>
      </c>
      <c r="I1426">
        <v>0.68054342127048728</v>
      </c>
    </row>
    <row r="1427" spans="2:9" x14ac:dyDescent="0.25">
      <c r="B1427">
        <v>1424</v>
      </c>
      <c r="C1427">
        <v>0.68212730227751017</v>
      </c>
      <c r="D1427">
        <v>0.6880344716609631</v>
      </c>
      <c r="G1427">
        <v>1424</v>
      </c>
      <c r="H1427">
        <v>0.67322123106998177</v>
      </c>
      <c r="I1427">
        <v>0.68037608120021864</v>
      </c>
    </row>
    <row r="1428" spans="2:9" x14ac:dyDescent="0.25">
      <c r="B1428">
        <v>1425</v>
      </c>
      <c r="C1428">
        <v>0.68196274849375882</v>
      </c>
      <c r="D1428">
        <v>0.68787289067859581</v>
      </c>
      <c r="G1428">
        <v>1425</v>
      </c>
      <c r="H1428">
        <v>0.67304960741312347</v>
      </c>
      <c r="I1428">
        <v>0.68020877299227034</v>
      </c>
    </row>
    <row r="1429" spans="2:9" x14ac:dyDescent="0.25">
      <c r="B1429">
        <v>1426</v>
      </c>
      <c r="C1429">
        <v>0.68179823032143494</v>
      </c>
      <c r="D1429">
        <v>0.68771132809504476</v>
      </c>
      <c r="G1429">
        <v>1426</v>
      </c>
      <c r="H1429">
        <v>0.6728780253885942</v>
      </c>
      <c r="I1429">
        <v>0.68004149654963264</v>
      </c>
    </row>
    <row r="1430" spans="2:9" x14ac:dyDescent="0.25">
      <c r="B1430">
        <v>1427</v>
      </c>
      <c r="C1430">
        <v>0.68163374768725571</v>
      </c>
      <c r="D1430">
        <v>0.68754978378081799</v>
      </c>
      <c r="G1430">
        <v>1427</v>
      </c>
      <c r="H1430">
        <v>0.67270648495093688</v>
      </c>
      <c r="I1430">
        <v>0.67987425177538741</v>
      </c>
    </row>
    <row r="1431" spans="2:9" x14ac:dyDescent="0.25">
      <c r="B1431">
        <v>1428</v>
      </c>
      <c r="C1431">
        <v>0.68146930051796772</v>
      </c>
      <c r="D1431">
        <v>0.68738825760654676</v>
      </c>
      <c r="G1431">
        <v>1428</v>
      </c>
      <c r="H1431">
        <v>0.67253498605471362</v>
      </c>
      <c r="I1431">
        <v>0.67970703857270787</v>
      </c>
    </row>
    <row r="1432" spans="2:9" x14ac:dyDescent="0.25">
      <c r="B1432">
        <v>1429</v>
      </c>
      <c r="C1432">
        <v>0.6813048887404366</v>
      </c>
      <c r="D1432">
        <v>0.68722674944298623</v>
      </c>
      <c r="G1432">
        <v>1429</v>
      </c>
      <c r="H1432">
        <v>0.67236352865455584</v>
      </c>
      <c r="I1432">
        <v>0.67953985684485918</v>
      </c>
    </row>
    <row r="1433" spans="2:9" x14ac:dyDescent="0.25">
      <c r="B1433">
        <v>1430</v>
      </c>
      <c r="C1433">
        <v>0.68114051228157491</v>
      </c>
      <c r="D1433">
        <v>0.6870652591610148</v>
      </c>
      <c r="G1433">
        <v>1430</v>
      </c>
      <c r="H1433">
        <v>0.67219211270512336</v>
      </c>
      <c r="I1433">
        <v>0.67937270649519799</v>
      </c>
    </row>
    <row r="1434" spans="2:9" x14ac:dyDescent="0.25">
      <c r="B1434">
        <v>1431</v>
      </c>
      <c r="C1434">
        <v>0.68097617106836084</v>
      </c>
      <c r="D1434">
        <v>0.68690378663163443</v>
      </c>
      <c r="G1434">
        <v>1431</v>
      </c>
      <c r="H1434">
        <v>0.67202073816111463</v>
      </c>
      <c r="I1434">
        <v>0.67920558742717252</v>
      </c>
    </row>
    <row r="1435" spans="2:9" x14ac:dyDescent="0.25">
      <c r="B1435">
        <v>1432</v>
      </c>
      <c r="C1435">
        <v>0.68081186502781987</v>
      </c>
      <c r="D1435">
        <v>0.68674233172597032</v>
      </c>
      <c r="G1435">
        <v>1432</v>
      </c>
      <c r="H1435">
        <v>0.67184940497725598</v>
      </c>
      <c r="I1435">
        <v>0.67903849954432249</v>
      </c>
    </row>
    <row r="1436" spans="2:9" x14ac:dyDescent="0.25">
      <c r="B1436">
        <v>1433</v>
      </c>
      <c r="C1436">
        <v>0.68064759408709608</v>
      </c>
      <c r="D1436">
        <v>0.68658089431527125</v>
      </c>
      <c r="G1436">
        <v>1433</v>
      </c>
      <c r="H1436">
        <v>0.67167811310834402</v>
      </c>
      <c r="I1436">
        <v>0.678871442750279</v>
      </c>
    </row>
    <row r="1437" spans="2:9" x14ac:dyDescent="0.25">
      <c r="B1437">
        <v>1434</v>
      </c>
      <c r="C1437">
        <v>0.68048335817336214</v>
      </c>
      <c r="D1437">
        <v>0.68641947427090921</v>
      </c>
      <c r="G1437">
        <v>1434</v>
      </c>
      <c r="H1437">
        <v>0.67150686250919289</v>
      </c>
      <c r="I1437">
        <v>0.67870441694876471</v>
      </c>
    </row>
    <row r="1438" spans="2:9" x14ac:dyDescent="0.25">
      <c r="B1438">
        <v>1435</v>
      </c>
      <c r="C1438">
        <v>0.68031915721382152</v>
      </c>
      <c r="D1438">
        <v>0.68625807146437945</v>
      </c>
      <c r="G1438">
        <v>1435</v>
      </c>
      <c r="H1438">
        <v>0.67133565313463361</v>
      </c>
      <c r="I1438">
        <v>0.67853742204359346</v>
      </c>
    </row>
    <row r="1439" spans="2:9" x14ac:dyDescent="0.25">
      <c r="B1439">
        <v>1436</v>
      </c>
      <c r="C1439">
        <v>0.68015499113579536</v>
      </c>
      <c r="D1439">
        <v>0.68609668576730065</v>
      </c>
      <c r="G1439">
        <v>1436</v>
      </c>
      <c r="H1439">
        <v>0.67116448493956837</v>
      </c>
      <c r="I1439">
        <v>0.67837045793867057</v>
      </c>
    </row>
    <row r="1440" spans="2:9" x14ac:dyDescent="0.25">
      <c r="B1440">
        <v>1437</v>
      </c>
      <c r="C1440">
        <v>0.67999085986665175</v>
      </c>
      <c r="D1440">
        <v>0.68593531705141442</v>
      </c>
      <c r="G1440">
        <v>1437</v>
      </c>
      <c r="H1440">
        <v>0.67099335787892633</v>
      </c>
      <c r="I1440">
        <v>0.6782035245379926</v>
      </c>
    </row>
    <row r="1441" spans="2:9" x14ac:dyDescent="0.25">
      <c r="B1441">
        <v>1438</v>
      </c>
      <c r="C1441">
        <v>0.67982676333382452</v>
      </c>
      <c r="D1441">
        <v>0.68577396518858602</v>
      </c>
      <c r="G1441">
        <v>1438</v>
      </c>
      <c r="H1441">
        <v>0.67082227190767574</v>
      </c>
      <c r="I1441">
        <v>0.67803662174564738</v>
      </c>
    </row>
    <row r="1442" spans="2:9" x14ac:dyDescent="0.25">
      <c r="B1442">
        <v>1439</v>
      </c>
      <c r="C1442">
        <v>0.67966270146479368</v>
      </c>
      <c r="D1442">
        <v>0.68561263005080353</v>
      </c>
      <c r="G1442">
        <v>1439</v>
      </c>
      <c r="H1442">
        <v>0.67065122698081214</v>
      </c>
      <c r="I1442">
        <v>0.67786974946581402</v>
      </c>
    </row>
    <row r="1443" spans="2:9" x14ac:dyDescent="0.25">
      <c r="B1443">
        <v>1440</v>
      </c>
      <c r="C1443">
        <v>0.67949867418715859</v>
      </c>
      <c r="D1443">
        <v>0.68545131151017813</v>
      </c>
      <c r="G1443">
        <v>1440</v>
      </c>
      <c r="H1443">
        <v>0.6704802230534016</v>
      </c>
      <c r="I1443">
        <v>0.67770290760276242</v>
      </c>
    </row>
    <row r="1444" spans="2:9" x14ac:dyDescent="0.25">
      <c r="B1444">
        <v>1441</v>
      </c>
      <c r="C1444">
        <v>0.67933468142854625</v>
      </c>
      <c r="D1444">
        <v>0.68529000943894436</v>
      </c>
      <c r="G1444">
        <v>1441</v>
      </c>
      <c r="H1444">
        <v>0.67030926008052683</v>
      </c>
      <c r="I1444">
        <v>0.67753609606085419</v>
      </c>
    </row>
    <row r="1445" spans="2:9" x14ac:dyDescent="0.25">
      <c r="B1445">
        <v>1442</v>
      </c>
      <c r="C1445">
        <v>0.67917072311661497</v>
      </c>
      <c r="D1445">
        <v>0.68512872370945965</v>
      </c>
      <c r="G1445">
        <v>1442</v>
      </c>
      <c r="H1445">
        <v>0.67013833801728895</v>
      </c>
      <c r="I1445">
        <v>0.67736931474454143</v>
      </c>
    </row>
    <row r="1446" spans="2:9" x14ac:dyDescent="0.25">
      <c r="B1446">
        <v>1443</v>
      </c>
      <c r="C1446">
        <v>0.67900679917913931</v>
      </c>
      <c r="D1446">
        <v>0.68496745419420468</v>
      </c>
      <c r="G1446">
        <v>1443</v>
      </c>
      <c r="H1446">
        <v>0.66996745681885816</v>
      </c>
      <c r="I1446">
        <v>0.67720256355836772</v>
      </c>
    </row>
    <row r="1447" spans="2:9" x14ac:dyDescent="0.25">
      <c r="B1447">
        <v>1444</v>
      </c>
      <c r="C1447">
        <v>0.678842909543942</v>
      </c>
      <c r="D1447">
        <v>0.6848062007657828</v>
      </c>
      <c r="G1447">
        <v>1444</v>
      </c>
      <c r="H1447">
        <v>0.66979661644043209</v>
      </c>
      <c r="I1447">
        <v>0.67703584240696757</v>
      </c>
    </row>
    <row r="1448" spans="2:9" x14ac:dyDescent="0.25">
      <c r="B1448">
        <v>1445</v>
      </c>
      <c r="C1448">
        <v>0.67867905413890994</v>
      </c>
      <c r="D1448">
        <v>0.68464496329692048</v>
      </c>
      <c r="G1448">
        <v>1445</v>
      </c>
      <c r="H1448">
        <v>0.66962581683724798</v>
      </c>
      <c r="I1448">
        <v>0.67686915119506608</v>
      </c>
    </row>
    <row r="1449" spans="2:9" x14ac:dyDescent="0.25">
      <c r="B1449">
        <v>1446</v>
      </c>
      <c r="C1449">
        <v>0.67851523289197724</v>
      </c>
      <c r="D1449">
        <v>0.68448374166046722</v>
      </c>
      <c r="G1449">
        <v>1446</v>
      </c>
      <c r="H1449">
        <v>0.66945505796456961</v>
      </c>
      <c r="I1449">
        <v>0.67670248982747983</v>
      </c>
    </row>
    <row r="1450" spans="2:9" x14ac:dyDescent="0.25">
      <c r="B1450">
        <v>1447</v>
      </c>
      <c r="C1450">
        <v>0.6783514457311951</v>
      </c>
      <c r="D1450">
        <v>0.68432253572939539</v>
      </c>
      <c r="G1450">
        <v>1447</v>
      </c>
      <c r="H1450">
        <v>0.66928433977773072</v>
      </c>
      <c r="I1450">
        <v>0.67653585820911566</v>
      </c>
    </row>
    <row r="1451" spans="2:9" x14ac:dyDescent="0.25">
      <c r="B1451">
        <v>1448</v>
      </c>
      <c r="C1451">
        <v>0.67818769258464506</v>
      </c>
      <c r="D1451">
        <v>0.68416134537680029</v>
      </c>
      <c r="G1451">
        <v>1448</v>
      </c>
      <c r="H1451">
        <v>0.6691136622320828</v>
      </c>
      <c r="I1451">
        <v>0.67636925624497179</v>
      </c>
    </row>
    <row r="1452" spans="2:9" x14ac:dyDescent="0.25">
      <c r="B1452">
        <v>1449</v>
      </c>
      <c r="C1452">
        <v>0.67802397338043707</v>
      </c>
      <c r="D1452">
        <v>0.68400017047589978</v>
      </c>
      <c r="G1452">
        <v>1449</v>
      </c>
      <c r="H1452">
        <v>0.66894302528299443</v>
      </c>
      <c r="I1452">
        <v>0.67620268384013682</v>
      </c>
    </row>
    <row r="1453" spans="2:9" x14ac:dyDescent="0.25">
      <c r="B1453">
        <v>1450</v>
      </c>
      <c r="C1453">
        <v>0.67786028804679899</v>
      </c>
      <c r="D1453">
        <v>0.68383901090003507</v>
      </c>
      <c r="G1453">
        <v>1450</v>
      </c>
      <c r="H1453">
        <v>0.6687724288859036</v>
      </c>
      <c r="I1453">
        <v>0.67603614089979058</v>
      </c>
    </row>
    <row r="1454" spans="2:9" x14ac:dyDescent="0.25">
      <c r="B1454">
        <v>1451</v>
      </c>
      <c r="C1454">
        <v>0.67769663651200507</v>
      </c>
      <c r="D1454">
        <v>0.68367786652266949</v>
      </c>
      <c r="G1454">
        <v>1451</v>
      </c>
      <c r="H1454">
        <v>0.66860187299627571</v>
      </c>
      <c r="I1454">
        <v>0.67586962732920297</v>
      </c>
    </row>
    <row r="1455" spans="2:9" x14ac:dyDescent="0.25">
      <c r="B1455">
        <v>1452</v>
      </c>
      <c r="C1455">
        <v>0.67753301870439464</v>
      </c>
      <c r="D1455">
        <v>0.6835167372173897</v>
      </c>
      <c r="G1455">
        <v>1452</v>
      </c>
      <c r="H1455">
        <v>0.66843135756961503</v>
      </c>
      <c r="I1455">
        <v>0.67570314303373513</v>
      </c>
    </row>
    <row r="1456" spans="2:9" x14ac:dyDescent="0.25">
      <c r="B1456">
        <v>1453</v>
      </c>
      <c r="C1456">
        <v>0.67736943455235343</v>
      </c>
      <c r="D1456">
        <v>0.68335562285790474</v>
      </c>
      <c r="G1456">
        <v>1453</v>
      </c>
      <c r="H1456">
        <v>0.66826088256145288</v>
      </c>
      <c r="I1456">
        <v>0.67553668791883847</v>
      </c>
    </row>
    <row r="1457" spans="2:9" x14ac:dyDescent="0.25">
      <c r="B1457">
        <v>1454</v>
      </c>
      <c r="C1457">
        <v>0.67720588398438442</v>
      </c>
      <c r="D1457">
        <v>0.68319452331804664</v>
      </c>
      <c r="G1457">
        <v>1454</v>
      </c>
      <c r="H1457">
        <v>0.66809044792739036</v>
      </c>
      <c r="I1457">
        <v>0.67537026189005522</v>
      </c>
    </row>
    <row r="1458" spans="2:9" x14ac:dyDescent="0.25">
      <c r="B1458">
        <v>1455</v>
      </c>
      <c r="C1458">
        <v>0.6770423669290202</v>
      </c>
      <c r="D1458">
        <v>0.68303343847176989</v>
      </c>
      <c r="G1458">
        <v>1455</v>
      </c>
      <c r="H1458">
        <v>0.66792005362304552</v>
      </c>
      <c r="I1458">
        <v>0.67520386485301809</v>
      </c>
    </row>
    <row r="1459" spans="2:9" x14ac:dyDescent="0.25">
      <c r="B1459">
        <v>1456</v>
      </c>
      <c r="C1459">
        <v>0.67687888331482204</v>
      </c>
      <c r="D1459">
        <v>0.68287236819315156</v>
      </c>
      <c r="G1459">
        <v>1456</v>
      </c>
      <c r="H1459">
        <v>0.6677496996040535</v>
      </c>
      <c r="I1459">
        <v>0.67503749671345026</v>
      </c>
    </row>
    <row r="1460" spans="2:9" x14ac:dyDescent="0.25">
      <c r="B1460">
        <v>1457</v>
      </c>
      <c r="C1460">
        <v>0.67671543307046822</v>
      </c>
      <c r="D1460">
        <v>0.68271131238787575</v>
      </c>
      <c r="G1460">
        <v>1457</v>
      </c>
      <c r="H1460">
        <v>0.6675793858261192</v>
      </c>
      <c r="I1460">
        <v>0.6748711573771653</v>
      </c>
    </row>
    <row r="1461" spans="2:9" x14ac:dyDescent="0.25">
      <c r="B1461">
        <v>1458</v>
      </c>
      <c r="C1461">
        <v>0.67655201612468407</v>
      </c>
      <c r="D1461">
        <v>0.68255027108762634</v>
      </c>
      <c r="G1461">
        <v>1458</v>
      </c>
      <c r="H1461">
        <v>0.66740911224957189</v>
      </c>
      <c r="I1461">
        <v>0.67470484675006748</v>
      </c>
    </row>
    <row r="1462" spans="2:9" x14ac:dyDescent="0.25">
      <c r="B1462">
        <v>1459</v>
      </c>
      <c r="C1462">
        <v>0.67638863240625913</v>
      </c>
      <c r="D1462">
        <v>0.68238924435553061</v>
      </c>
      <c r="G1462">
        <v>1459</v>
      </c>
      <c r="H1462">
        <v>0.66723887885315847</v>
      </c>
      <c r="I1462">
        <v>0.67453856475630047</v>
      </c>
    </row>
    <row r="1463" spans="2:9" x14ac:dyDescent="0.25">
      <c r="B1463">
        <v>1460</v>
      </c>
      <c r="C1463">
        <v>0.6762252818440293</v>
      </c>
      <c r="D1463">
        <v>0.68222823225466034</v>
      </c>
      <c r="G1463">
        <v>1460</v>
      </c>
      <c r="H1463">
        <v>0.66706868562023203</v>
      </c>
      <c r="I1463">
        <v>0.67437231139265941</v>
      </c>
    </row>
    <row r="1464" spans="2:9" x14ac:dyDescent="0.25">
      <c r="B1464">
        <v>1461</v>
      </c>
      <c r="C1464">
        <v>0.67606196436694765</v>
      </c>
      <c r="D1464">
        <v>0.68206723484803145</v>
      </c>
      <c r="G1464">
        <v>1461</v>
      </c>
      <c r="H1464">
        <v>0.66689853253416342</v>
      </c>
      <c r="I1464">
        <v>0.67420608667408088</v>
      </c>
    </row>
    <row r="1465" spans="2:9" x14ac:dyDescent="0.25">
      <c r="B1465">
        <v>1462</v>
      </c>
      <c r="C1465">
        <v>0.67589867990399699</v>
      </c>
      <c r="D1465">
        <v>0.68190625219860446</v>
      </c>
      <c r="G1465">
        <v>1462</v>
      </c>
      <c r="H1465">
        <v>0.66672841957832907</v>
      </c>
      <c r="I1465">
        <v>0.67403989061548408</v>
      </c>
    </row>
    <row r="1466" spans="2:9" x14ac:dyDescent="0.25">
      <c r="B1466">
        <v>1463</v>
      </c>
      <c r="C1466">
        <v>0.67573542839476131</v>
      </c>
      <c r="D1466">
        <v>0.68174528436928383</v>
      </c>
      <c r="G1466">
        <v>1463</v>
      </c>
      <c r="H1466">
        <v>0.66655834673610825</v>
      </c>
      <c r="I1466">
        <v>0.67387372323177153</v>
      </c>
    </row>
    <row r="1467" spans="2:9" x14ac:dyDescent="0.25">
      <c r="B1467">
        <v>1464</v>
      </c>
      <c r="C1467">
        <v>0.67557220982122057</v>
      </c>
      <c r="D1467">
        <v>0.68158433142291897</v>
      </c>
      <c r="G1467">
        <v>1464</v>
      </c>
      <c r="H1467">
        <v>0.66638831399089937</v>
      </c>
      <c r="I1467">
        <v>0.67370758453782853</v>
      </c>
    </row>
    <row r="1468" spans="2:9" x14ac:dyDescent="0.25">
      <c r="B1468">
        <v>1465</v>
      </c>
      <c r="C1468">
        <v>0.67540902417591908</v>
      </c>
      <c r="D1468">
        <v>0.6814233934223034</v>
      </c>
      <c r="G1468">
        <v>1465</v>
      </c>
      <c r="H1468">
        <v>0.66621832132610725</v>
      </c>
      <c r="I1468">
        <v>0.67354147454852331</v>
      </c>
    </row>
    <row r="1469" spans="2:9" x14ac:dyDescent="0.25">
      <c r="B1469">
        <v>1466</v>
      </c>
      <c r="C1469">
        <v>0.67524587145140347</v>
      </c>
      <c r="D1469">
        <v>0.68126247043017496</v>
      </c>
      <c r="G1469">
        <v>1466</v>
      </c>
      <c r="H1469">
        <v>0.66604836872514672</v>
      </c>
      <c r="I1469">
        <v>0.67337539327870755</v>
      </c>
    </row>
    <row r="1470" spans="2:9" x14ac:dyDescent="0.25">
      <c r="B1470">
        <v>1467</v>
      </c>
      <c r="C1470">
        <v>0.67508275164022236</v>
      </c>
      <c r="D1470">
        <v>0.68110156250921616</v>
      </c>
      <c r="G1470">
        <v>1467</v>
      </c>
      <c r="H1470">
        <v>0.66587845617143981</v>
      </c>
      <c r="I1470">
        <v>0.67320934074321537</v>
      </c>
    </row>
    <row r="1471" spans="2:9" x14ac:dyDescent="0.25">
      <c r="B1471">
        <v>1468</v>
      </c>
      <c r="C1471">
        <v>0.67491966473493015</v>
      </c>
      <c r="D1471">
        <v>0.68094066972205369</v>
      </c>
      <c r="G1471">
        <v>1468</v>
      </c>
      <c r="H1471">
        <v>0.66570858364842622</v>
      </c>
      <c r="I1471">
        <v>0.67304331695686437</v>
      </c>
    </row>
    <row r="1472" spans="2:9" x14ac:dyDescent="0.25">
      <c r="B1472">
        <v>1469</v>
      </c>
      <c r="C1472">
        <v>0.67475661072808168</v>
      </c>
      <c r="D1472">
        <v>0.68077979213125894</v>
      </c>
      <c r="G1472">
        <v>1469</v>
      </c>
      <c r="H1472">
        <v>0.66553875113954997</v>
      </c>
      <c r="I1472">
        <v>0.67287732193445493</v>
      </c>
    </row>
    <row r="1473" spans="2:9" x14ac:dyDescent="0.25">
      <c r="B1473">
        <v>1470</v>
      </c>
      <c r="C1473">
        <v>0.67459358961223337</v>
      </c>
      <c r="D1473">
        <v>0.68061892979934757</v>
      </c>
      <c r="G1473">
        <v>1470</v>
      </c>
      <c r="H1473">
        <v>0.66536895862826007</v>
      </c>
      <c r="I1473">
        <v>0.67271135569077067</v>
      </c>
    </row>
    <row r="1474" spans="2:9" x14ac:dyDescent="0.25">
      <c r="B1474">
        <v>1471</v>
      </c>
      <c r="C1474">
        <v>0.67443060137994648</v>
      </c>
      <c r="D1474">
        <v>0.68045808278877984</v>
      </c>
      <c r="G1474">
        <v>1471</v>
      </c>
      <c r="H1474">
        <v>0.66519920609802274</v>
      </c>
      <c r="I1474">
        <v>0.6725454182405779</v>
      </c>
    </row>
    <row r="1475" spans="2:9" x14ac:dyDescent="0.25">
      <c r="B1475">
        <v>1472</v>
      </c>
      <c r="C1475">
        <v>0.67426764602378497</v>
      </c>
      <c r="D1475">
        <v>0.68029725116196049</v>
      </c>
      <c r="G1475">
        <v>1472</v>
      </c>
      <c r="H1475">
        <v>0.66502949353231122</v>
      </c>
      <c r="I1475">
        <v>0.67237950959862658</v>
      </c>
    </row>
    <row r="1476" spans="2:9" x14ac:dyDescent="0.25">
      <c r="B1476">
        <v>1473</v>
      </c>
      <c r="C1476">
        <v>0.67410472353631445</v>
      </c>
      <c r="D1476">
        <v>0.68013643498123844</v>
      </c>
      <c r="G1476">
        <v>1473</v>
      </c>
      <c r="H1476">
        <v>0.66485982091460938</v>
      </c>
      <c r="I1476">
        <v>0.67221362977964905</v>
      </c>
    </row>
    <row r="1477" spans="2:9" x14ac:dyDescent="0.25">
      <c r="B1477">
        <v>1474</v>
      </c>
      <c r="C1477">
        <v>0.67394183391010332</v>
      </c>
      <c r="D1477">
        <v>0.67997563430890773</v>
      </c>
      <c r="G1477">
        <v>1474</v>
      </c>
      <c r="H1477">
        <v>0.66469018822840686</v>
      </c>
      <c r="I1477">
        <v>0.6720477787983612</v>
      </c>
    </row>
    <row r="1478" spans="2:9" x14ac:dyDescent="0.25">
      <c r="B1478">
        <v>1475</v>
      </c>
      <c r="C1478">
        <v>0.67377897713772472</v>
      </c>
      <c r="D1478">
        <v>0.67981484920720636</v>
      </c>
      <c r="G1478">
        <v>1475</v>
      </c>
      <c r="H1478">
        <v>0.66452059545721232</v>
      </c>
      <c r="I1478">
        <v>0.67188195666946193</v>
      </c>
    </row>
    <row r="1479" spans="2:9" x14ac:dyDescent="0.25">
      <c r="B1479">
        <v>1476</v>
      </c>
      <c r="C1479">
        <v>0.67361615321175294</v>
      </c>
      <c r="D1479">
        <v>0.67965407973831726</v>
      </c>
      <c r="G1479">
        <v>1476</v>
      </c>
      <c r="H1479">
        <v>0.66435104258453792</v>
      </c>
      <c r="I1479">
        <v>0.67171616340763296</v>
      </c>
    </row>
    <row r="1480" spans="2:9" x14ac:dyDescent="0.25">
      <c r="B1480">
        <v>1477</v>
      </c>
      <c r="C1480">
        <v>0.67345336212476403</v>
      </c>
      <c r="D1480">
        <v>0.67949332596436751</v>
      </c>
      <c r="G1480">
        <v>1477</v>
      </c>
      <c r="H1480">
        <v>0.66418152959390075</v>
      </c>
      <c r="I1480">
        <v>0.67155039902753944</v>
      </c>
    </row>
    <row r="1481" spans="2:9" x14ac:dyDescent="0.25">
      <c r="B1481">
        <v>1478</v>
      </c>
      <c r="C1481">
        <v>0.67329060386933837</v>
      </c>
      <c r="D1481">
        <v>0.67933258794742923</v>
      </c>
      <c r="G1481">
        <v>1478</v>
      </c>
      <c r="H1481">
        <v>0.66401205646883543</v>
      </c>
      <c r="I1481">
        <v>0.67138466354382942</v>
      </c>
    </row>
    <row r="1482" spans="2:9" x14ac:dyDescent="0.25">
      <c r="B1482">
        <v>1479</v>
      </c>
      <c r="C1482">
        <v>0.67312787843805844</v>
      </c>
      <c r="D1482">
        <v>0.6791718657495186</v>
      </c>
      <c r="G1482">
        <v>1479</v>
      </c>
      <c r="H1482">
        <v>0.66384262319288379</v>
      </c>
      <c r="I1482">
        <v>0.67121895697113398</v>
      </c>
    </row>
    <row r="1483" spans="2:9" x14ac:dyDescent="0.25">
      <c r="B1483">
        <v>1480</v>
      </c>
      <c r="C1483">
        <v>0.67296518582351028</v>
      </c>
      <c r="D1483">
        <v>0.67901115943259682</v>
      </c>
      <c r="G1483">
        <v>1480</v>
      </c>
      <c r="H1483">
        <v>0.66367322974959686</v>
      </c>
      <c r="I1483">
        <v>0.67105327932406766</v>
      </c>
    </row>
    <row r="1484" spans="2:9" x14ac:dyDescent="0.25">
      <c r="B1484">
        <v>1481</v>
      </c>
      <c r="C1484">
        <v>0.67280252601828083</v>
      </c>
      <c r="D1484">
        <v>0.67885046905856938</v>
      </c>
      <c r="G1484">
        <v>1481</v>
      </c>
      <c r="H1484">
        <v>0.66350387612253348</v>
      </c>
      <c r="I1484">
        <v>0.67088763061722778</v>
      </c>
    </row>
    <row r="1485" spans="2:9" x14ac:dyDescent="0.25">
      <c r="B1485">
        <v>1482</v>
      </c>
      <c r="C1485">
        <v>0.67263989901496246</v>
      </c>
      <c r="D1485">
        <v>0.6786897946892867</v>
      </c>
      <c r="G1485">
        <v>1482</v>
      </c>
      <c r="H1485">
        <v>0.66333456229527021</v>
      </c>
      <c r="I1485">
        <v>0.67072201086519478</v>
      </c>
    </row>
    <row r="1486" spans="2:9" x14ac:dyDescent="0.25">
      <c r="B1486">
        <v>1483</v>
      </c>
      <c r="C1486">
        <v>0.67247730480614909</v>
      </c>
      <c r="D1486">
        <v>0.67852913638654344</v>
      </c>
      <c r="G1486">
        <v>1483</v>
      </c>
      <c r="H1486">
        <v>0.66316528825138699</v>
      </c>
      <c r="I1486">
        <v>0.67055642008253258</v>
      </c>
    </row>
    <row r="1487" spans="2:9" x14ac:dyDescent="0.25">
      <c r="B1487">
        <v>1484</v>
      </c>
      <c r="C1487">
        <v>0.67231474338443564</v>
      </c>
      <c r="D1487">
        <v>0.67836849421207923</v>
      </c>
      <c r="G1487">
        <v>1484</v>
      </c>
      <c r="H1487">
        <v>0.66299605397446915</v>
      </c>
      <c r="I1487">
        <v>0.67039085828378786</v>
      </c>
    </row>
    <row r="1488" spans="2:9" x14ac:dyDescent="0.25">
      <c r="B1488">
        <v>1485</v>
      </c>
      <c r="C1488">
        <v>0.67215221474242182</v>
      </c>
      <c r="D1488">
        <v>0.67820786822757817</v>
      </c>
      <c r="G1488">
        <v>1485</v>
      </c>
      <c r="H1488">
        <v>0.66282685944811925</v>
      </c>
      <c r="I1488">
        <v>0.67022532548349056</v>
      </c>
    </row>
    <row r="1489" spans="2:9" x14ac:dyDescent="0.25">
      <c r="B1489">
        <v>1486</v>
      </c>
      <c r="C1489">
        <v>0.67198971887270964</v>
      </c>
      <c r="D1489">
        <v>0.67804725849466896</v>
      </c>
      <c r="G1489">
        <v>1486</v>
      </c>
      <c r="H1489">
        <v>0.66265770465594664</v>
      </c>
      <c r="I1489">
        <v>0.67005982169615408</v>
      </c>
    </row>
    <row r="1490" spans="2:9" x14ac:dyDescent="0.25">
      <c r="B1490">
        <v>1487</v>
      </c>
      <c r="C1490">
        <v>0.67182725576790381</v>
      </c>
      <c r="D1490">
        <v>0.67788666507492523</v>
      </c>
      <c r="G1490">
        <v>1487</v>
      </c>
      <c r="H1490">
        <v>0.66248858958157131</v>
      </c>
      <c r="I1490">
        <v>0.66989434693627459</v>
      </c>
    </row>
    <row r="1491" spans="2:9" x14ac:dyDescent="0.25">
      <c r="B1491">
        <v>1488</v>
      </c>
      <c r="C1491">
        <v>0.67166482542061057</v>
      </c>
      <c r="D1491">
        <v>0.67772608802986511</v>
      </c>
      <c r="G1491">
        <v>1488</v>
      </c>
      <c r="H1491">
        <v>0.66231951420861923</v>
      </c>
      <c r="I1491">
        <v>0.6697289012183314</v>
      </c>
    </row>
    <row r="1492" spans="2:9" x14ac:dyDescent="0.25">
      <c r="B1492">
        <v>1489</v>
      </c>
      <c r="C1492">
        <v>0.67150242782344183</v>
      </c>
      <c r="D1492">
        <v>0.67756552742095144</v>
      </c>
      <c r="G1492">
        <v>1489</v>
      </c>
      <c r="H1492">
        <v>0.66215047852073483</v>
      </c>
      <c r="I1492">
        <v>0.66956348455678738</v>
      </c>
    </row>
    <row r="1493" spans="2:9" x14ac:dyDescent="0.25">
      <c r="B1493">
        <v>1490</v>
      </c>
      <c r="C1493">
        <v>0.67134006296901005</v>
      </c>
      <c r="D1493">
        <v>0.67740498330959187</v>
      </c>
      <c r="G1493">
        <v>1490</v>
      </c>
      <c r="H1493">
        <v>0.66198148250156597</v>
      </c>
      <c r="I1493">
        <v>0.66939809696608832</v>
      </c>
    </row>
    <row r="1494" spans="2:9" x14ac:dyDescent="0.25">
      <c r="B1494">
        <v>1491</v>
      </c>
      <c r="C1494">
        <v>0.67117773084992982</v>
      </c>
      <c r="D1494">
        <v>0.67724445575713865</v>
      </c>
      <c r="G1494">
        <v>1491</v>
      </c>
      <c r="H1494">
        <v>0.66181252613476604</v>
      </c>
      <c r="I1494">
        <v>0.66923273846066333</v>
      </c>
    </row>
    <row r="1495" spans="2:9" x14ac:dyDescent="0.25">
      <c r="B1495">
        <v>1492</v>
      </c>
      <c r="C1495">
        <v>0.67101543145882014</v>
      </c>
      <c r="D1495">
        <v>0.67708394482488876</v>
      </c>
      <c r="G1495">
        <v>1492</v>
      </c>
      <c r="H1495">
        <v>0.66164360940400513</v>
      </c>
      <c r="I1495">
        <v>0.66906740905492446</v>
      </c>
    </row>
    <row r="1496" spans="2:9" x14ac:dyDescent="0.25">
      <c r="B1496">
        <v>1493</v>
      </c>
      <c r="C1496">
        <v>0.6708531647883017</v>
      </c>
      <c r="D1496">
        <v>0.67692345057408421</v>
      </c>
      <c r="G1496">
        <v>1493</v>
      </c>
      <c r="H1496">
        <v>0.66147473229296072</v>
      </c>
      <c r="I1496">
        <v>0.66890210876326728</v>
      </c>
    </row>
    <row r="1497" spans="2:9" x14ac:dyDescent="0.25">
      <c r="B1497">
        <v>1494</v>
      </c>
      <c r="C1497">
        <v>0.67069093083099818</v>
      </c>
      <c r="D1497">
        <v>0.67676297306591138</v>
      </c>
      <c r="G1497">
        <v>1494</v>
      </c>
      <c r="H1497">
        <v>0.66130589478531976</v>
      </c>
      <c r="I1497">
        <v>0.66873683760007052</v>
      </c>
    </row>
    <row r="1498" spans="2:9" x14ac:dyDescent="0.25">
      <c r="B1498">
        <v>1495</v>
      </c>
      <c r="C1498">
        <v>0.67052872957953591</v>
      </c>
      <c r="D1498">
        <v>0.67660251236150182</v>
      </c>
      <c r="G1498">
        <v>1495</v>
      </c>
      <c r="H1498">
        <v>0.66113709686477629</v>
      </c>
      <c r="I1498">
        <v>0.66857159557969592</v>
      </c>
    </row>
    <row r="1499" spans="2:9" x14ac:dyDescent="0.25">
      <c r="B1499">
        <v>1496</v>
      </c>
      <c r="C1499">
        <v>0.67036656102654513</v>
      </c>
      <c r="D1499">
        <v>0.67644206852193156</v>
      </c>
      <c r="G1499">
        <v>1496</v>
      </c>
      <c r="H1499">
        <v>0.66096833851504233</v>
      </c>
      <c r="I1499">
        <v>0.66840638271648856</v>
      </c>
    </row>
    <row r="1500" spans="2:9" x14ac:dyDescent="0.25">
      <c r="B1500">
        <v>1497</v>
      </c>
      <c r="C1500">
        <v>0.67020442516465806</v>
      </c>
      <c r="D1500">
        <v>0.67628164160822157</v>
      </c>
      <c r="G1500">
        <v>1497</v>
      </c>
      <c r="H1500">
        <v>0.6607996197198337</v>
      </c>
      <c r="I1500">
        <v>0.66824119902477697</v>
      </c>
    </row>
    <row r="1501" spans="2:9" x14ac:dyDescent="0.25">
      <c r="B1501">
        <v>1498</v>
      </c>
      <c r="C1501">
        <v>0.67004232198650771</v>
      </c>
      <c r="D1501">
        <v>0.67612123168133786</v>
      </c>
      <c r="G1501">
        <v>1498</v>
      </c>
      <c r="H1501">
        <v>0.6606309404628703</v>
      </c>
      <c r="I1501">
        <v>0.66807604451887248</v>
      </c>
    </row>
    <row r="1502" spans="2:9" x14ac:dyDescent="0.25">
      <c r="B1502">
        <v>1499</v>
      </c>
      <c r="C1502">
        <v>0.66988025148473229</v>
      </c>
      <c r="D1502">
        <v>0.67596083880219071</v>
      </c>
      <c r="G1502">
        <v>1499</v>
      </c>
      <c r="H1502">
        <v>0.66046230072789092</v>
      </c>
      <c r="I1502">
        <v>0.66791091921307022</v>
      </c>
    </row>
    <row r="1503" spans="2:9" x14ac:dyDescent="0.25">
      <c r="B1503">
        <v>1500</v>
      </c>
      <c r="C1503">
        <v>0.66971821365197182</v>
      </c>
      <c r="D1503">
        <v>0.67580046303163588</v>
      </c>
      <c r="G1503">
        <v>1500</v>
      </c>
      <c r="H1503">
        <v>0.66029370049863956</v>
      </c>
      <c r="I1503">
        <v>0.6677458231216481</v>
      </c>
    </row>
    <row r="1504" spans="2:9" x14ac:dyDescent="0.25">
      <c r="B1504">
        <v>1501</v>
      </c>
      <c r="C1504">
        <v>0.6695562084808695</v>
      </c>
      <c r="D1504">
        <v>0.67564010443047362</v>
      </c>
      <c r="G1504">
        <v>1501</v>
      </c>
      <c r="H1504">
        <v>0.66012513975887133</v>
      </c>
      <c r="I1504">
        <v>0.66758075625886759</v>
      </c>
    </row>
    <row r="1505" spans="2:9" x14ac:dyDescent="0.25">
      <c r="B1505">
        <v>1502</v>
      </c>
      <c r="C1505">
        <v>0.66939423596406966</v>
      </c>
      <c r="D1505">
        <v>0.67547976305944912</v>
      </c>
      <c r="G1505">
        <v>1502</v>
      </c>
      <c r="H1505">
        <v>0.65995661849234766</v>
      </c>
      <c r="I1505">
        <v>0.6674157186389732</v>
      </c>
    </row>
    <row r="1506" spans="2:9" x14ac:dyDescent="0.25">
      <c r="B1506">
        <v>1503</v>
      </c>
      <c r="C1506">
        <v>0.66923229609422252</v>
      </c>
      <c r="D1506">
        <v>0.67531943897925262</v>
      </c>
      <c r="G1506">
        <v>1503</v>
      </c>
      <c r="H1506">
        <v>0.65978813668284741</v>
      </c>
      <c r="I1506">
        <v>0.66725071027619298</v>
      </c>
    </row>
    <row r="1507" spans="2:9" x14ac:dyDescent="0.25">
      <c r="B1507">
        <v>1504</v>
      </c>
      <c r="C1507">
        <v>0.66907038886397885</v>
      </c>
      <c r="D1507">
        <v>0.67515913225051905</v>
      </c>
      <c r="G1507">
        <v>1504</v>
      </c>
      <c r="H1507">
        <v>0.65961969431415368</v>
      </c>
      <c r="I1507">
        <v>0.66708573118473802</v>
      </c>
    </row>
    <row r="1508" spans="2:9" x14ac:dyDescent="0.25">
      <c r="B1508">
        <v>1505</v>
      </c>
      <c r="C1508">
        <v>0.66890851426599096</v>
      </c>
      <c r="D1508">
        <v>0.67499884293382828</v>
      </c>
      <c r="G1508">
        <v>1505</v>
      </c>
      <c r="H1508">
        <v>0.65945129137005476</v>
      </c>
      <c r="I1508">
        <v>0.66692078137880295</v>
      </c>
    </row>
    <row r="1509" spans="2:9" x14ac:dyDescent="0.25">
      <c r="B1509">
        <v>1506</v>
      </c>
      <c r="C1509">
        <v>0.66874667229291596</v>
      </c>
      <c r="D1509">
        <v>0.67483857108970535</v>
      </c>
      <c r="G1509">
        <v>1506</v>
      </c>
      <c r="H1509">
        <v>0.65928292783435527</v>
      </c>
      <c r="I1509">
        <v>0.66675586087256544</v>
      </c>
    </row>
    <row r="1510" spans="2:9" x14ac:dyDescent="0.25">
      <c r="B1510">
        <v>1507</v>
      </c>
      <c r="C1510">
        <v>0.66858486293741348</v>
      </c>
      <c r="D1510">
        <v>0.67467831677862011</v>
      </c>
      <c r="G1510">
        <v>1507</v>
      </c>
      <c r="H1510">
        <v>0.65911460369086761</v>
      </c>
      <c r="I1510">
        <v>0.66659096968018672</v>
      </c>
    </row>
    <row r="1511" spans="2:9" x14ac:dyDescent="0.25">
      <c r="B1511">
        <v>1508</v>
      </c>
      <c r="C1511">
        <v>0.66842308619214474</v>
      </c>
      <c r="D1511">
        <v>0.67451808006098712</v>
      </c>
      <c r="G1511">
        <v>1508</v>
      </c>
      <c r="H1511">
        <v>0.65894631892341338</v>
      </c>
      <c r="I1511">
        <v>0.66642610781581102</v>
      </c>
    </row>
    <row r="1512" spans="2:9" x14ac:dyDescent="0.25">
      <c r="B1512">
        <v>1509</v>
      </c>
      <c r="C1512">
        <v>0.66826134204977383</v>
      </c>
      <c r="D1512">
        <v>0.67435786099716644</v>
      </c>
      <c r="G1512">
        <v>1509</v>
      </c>
      <c r="H1512">
        <v>0.65877807351582152</v>
      </c>
      <c r="I1512">
        <v>0.66626127529356627</v>
      </c>
    </row>
    <row r="1513" spans="2:9" x14ac:dyDescent="0.25">
      <c r="B1513">
        <v>1510</v>
      </c>
      <c r="C1513">
        <v>0.66809963050296972</v>
      </c>
      <c r="D1513">
        <v>0.67419765964746259</v>
      </c>
      <c r="G1513">
        <v>1510</v>
      </c>
      <c r="H1513">
        <v>0.65860986745193772</v>
      </c>
      <c r="I1513">
        <v>0.66609647212756351</v>
      </c>
    </row>
    <row r="1514" spans="2:9" x14ac:dyDescent="0.25">
      <c r="B1514">
        <v>1511</v>
      </c>
      <c r="C1514">
        <v>0.66793795154440239</v>
      </c>
      <c r="D1514">
        <v>0.6740374760721255</v>
      </c>
      <c r="G1514">
        <v>1511</v>
      </c>
      <c r="H1514">
        <v>0.65844170071561292</v>
      </c>
      <c r="I1514">
        <v>0.66593169833189714</v>
      </c>
    </row>
    <row r="1515" spans="2:9" x14ac:dyDescent="0.25">
      <c r="B1515">
        <v>1512</v>
      </c>
      <c r="C1515">
        <v>0.66777630516674302</v>
      </c>
      <c r="D1515">
        <v>0.6738773103313499</v>
      </c>
      <c r="G1515">
        <v>1512</v>
      </c>
      <c r="H1515">
        <v>0.65827357329070113</v>
      </c>
      <c r="I1515">
        <v>0.665766953920645</v>
      </c>
    </row>
    <row r="1516" spans="2:9" x14ac:dyDescent="0.25">
      <c r="B1516">
        <v>1513</v>
      </c>
      <c r="C1516">
        <v>0.66761469136266782</v>
      </c>
      <c r="D1516">
        <v>0.67371716248527558</v>
      </c>
      <c r="G1516">
        <v>1513</v>
      </c>
      <c r="H1516">
        <v>0.65810548516107548</v>
      </c>
      <c r="I1516">
        <v>0.66560223890786807</v>
      </c>
    </row>
    <row r="1517" spans="2:9" x14ac:dyDescent="0.25">
      <c r="B1517">
        <v>1514</v>
      </c>
      <c r="C1517">
        <v>0.66745311012485475</v>
      </c>
      <c r="D1517">
        <v>0.67355703259398747</v>
      </c>
      <c r="G1517">
        <v>1514</v>
      </c>
      <c r="H1517">
        <v>0.65793743631061452</v>
      </c>
      <c r="I1517">
        <v>0.6654375533076109</v>
      </c>
    </row>
    <row r="1518" spans="2:9" x14ac:dyDescent="0.25">
      <c r="B1518">
        <v>1515</v>
      </c>
      <c r="C1518">
        <v>0.667291561445985</v>
      </c>
      <c r="D1518">
        <v>0.67339692071751556</v>
      </c>
      <c r="G1518">
        <v>1515</v>
      </c>
      <c r="H1518">
        <v>0.65776942672320693</v>
      </c>
      <c r="I1518">
        <v>0.66527289713390136</v>
      </c>
    </row>
    <row r="1519" spans="2:9" x14ac:dyDescent="0.25">
      <c r="B1519">
        <v>1516</v>
      </c>
      <c r="C1519">
        <v>0.66713004531874132</v>
      </c>
      <c r="D1519">
        <v>0.67323682691583475</v>
      </c>
      <c r="G1519">
        <v>1516</v>
      </c>
      <c r="H1519">
        <v>0.65760145638274858</v>
      </c>
      <c r="I1519">
        <v>0.6651082704007506</v>
      </c>
    </row>
    <row r="1520" spans="2:9" x14ac:dyDescent="0.25">
      <c r="B1520">
        <v>1517</v>
      </c>
      <c r="C1520">
        <v>0.66696856173581109</v>
      </c>
      <c r="D1520">
        <v>0.67307675124886535</v>
      </c>
      <c r="G1520">
        <v>1517</v>
      </c>
      <c r="H1520">
        <v>0.65743352527315224</v>
      </c>
      <c r="I1520">
        <v>0.66494367312215341</v>
      </c>
    </row>
    <row r="1521" spans="2:9" x14ac:dyDescent="0.25">
      <c r="B1521">
        <v>1518</v>
      </c>
      <c r="C1521">
        <v>0.66680711068988363</v>
      </c>
      <c r="D1521">
        <v>0.67291669377647234</v>
      </c>
      <c r="G1521">
        <v>1518</v>
      </c>
      <c r="H1521">
        <v>0.65726563337833543</v>
      </c>
      <c r="I1521">
        <v>0.6647791053120875</v>
      </c>
    </row>
    <row r="1522" spans="2:9" x14ac:dyDescent="0.25">
      <c r="B1522">
        <v>1519</v>
      </c>
      <c r="C1522">
        <v>0.66664569217364922</v>
      </c>
      <c r="D1522">
        <v>0.67275665455846623</v>
      </c>
      <c r="G1522">
        <v>1519</v>
      </c>
      <c r="H1522">
        <v>0.65709778068221936</v>
      </c>
      <c r="I1522">
        <v>0.66461456698451449</v>
      </c>
    </row>
    <row r="1523" spans="2:9" x14ac:dyDescent="0.25">
      <c r="B1523">
        <v>1520</v>
      </c>
      <c r="C1523">
        <v>0.66648430617980281</v>
      </c>
      <c r="D1523">
        <v>0.67259663365460243</v>
      </c>
      <c r="G1523">
        <v>1520</v>
      </c>
      <c r="H1523">
        <v>0.6569299671687433</v>
      </c>
      <c r="I1523">
        <v>0.6644500581533791</v>
      </c>
    </row>
    <row r="1524" spans="2:9" x14ac:dyDescent="0.25">
      <c r="B1524">
        <v>1521</v>
      </c>
      <c r="C1524">
        <v>0.66632295270104147</v>
      </c>
      <c r="D1524">
        <v>0.67243663112458163</v>
      </c>
      <c r="G1524">
        <v>1521</v>
      </c>
      <c r="H1524">
        <v>0.65676219282185322</v>
      </c>
      <c r="I1524">
        <v>0.66428557883260952</v>
      </c>
    </row>
    <row r="1525" spans="2:9" x14ac:dyDescent="0.25">
      <c r="B1525">
        <v>1522</v>
      </c>
      <c r="C1525">
        <v>0.66616163173006526</v>
      </c>
      <c r="D1525">
        <v>0.67227664702804968</v>
      </c>
      <c r="G1525">
        <v>1522</v>
      </c>
      <c r="H1525">
        <v>0.65659445762550428</v>
      </c>
      <c r="I1525">
        <v>0.66412112903611731</v>
      </c>
    </row>
    <row r="1526" spans="2:9" x14ac:dyDescent="0.25">
      <c r="B1526">
        <v>1523</v>
      </c>
      <c r="C1526">
        <v>0.66600034325957536</v>
      </c>
      <c r="D1526">
        <v>0.67211668142459746</v>
      </c>
      <c r="G1526">
        <v>1523</v>
      </c>
      <c r="H1526">
        <v>0.65642676156365898</v>
      </c>
      <c r="I1526">
        <v>0.66395670877779767</v>
      </c>
    </row>
    <row r="1527" spans="2:9" x14ac:dyDescent="0.25">
      <c r="B1527">
        <v>1524</v>
      </c>
      <c r="C1527">
        <v>0.66583908728227892</v>
      </c>
      <c r="D1527">
        <v>0.67195673437376113</v>
      </c>
      <c r="G1527">
        <v>1524</v>
      </c>
      <c r="H1527">
        <v>0.65625910462029668</v>
      </c>
      <c r="I1527">
        <v>0.66379231807152894</v>
      </c>
    </row>
    <row r="1528" spans="2:9" x14ac:dyDescent="0.25">
      <c r="B1528">
        <v>1525</v>
      </c>
      <c r="C1528">
        <v>0.66567786379088367</v>
      </c>
      <c r="D1528">
        <v>0.67179680593502222</v>
      </c>
      <c r="G1528">
        <v>1525</v>
      </c>
      <c r="H1528">
        <v>0.65609148677940132</v>
      </c>
      <c r="I1528">
        <v>0.66362795693117316</v>
      </c>
    </row>
    <row r="1529" spans="2:9" x14ac:dyDescent="0.25">
      <c r="B1529">
        <v>1526</v>
      </c>
      <c r="C1529">
        <v>0.66551667277809856</v>
      </c>
      <c r="D1529">
        <v>0.67163689616780731</v>
      </c>
      <c r="G1529">
        <v>1526</v>
      </c>
      <c r="H1529">
        <v>0.65592390802496137</v>
      </c>
      <c r="I1529">
        <v>0.66346362537057568</v>
      </c>
    </row>
    <row r="1530" spans="2:9" x14ac:dyDescent="0.25">
      <c r="B1530">
        <v>1527</v>
      </c>
      <c r="C1530">
        <v>0.66535551423663786</v>
      </c>
      <c r="D1530">
        <v>0.67147700513148834</v>
      </c>
      <c r="G1530">
        <v>1527</v>
      </c>
      <c r="H1530">
        <v>0.6557563683409825</v>
      </c>
      <c r="I1530">
        <v>0.66329932340356534</v>
      </c>
    </row>
    <row r="1531" spans="2:9" x14ac:dyDescent="0.25">
      <c r="B1531">
        <v>1528</v>
      </c>
      <c r="C1531">
        <v>0.66519438815921716</v>
      </c>
      <c r="D1531">
        <v>0.67131713288538231</v>
      </c>
      <c r="G1531">
        <v>1528</v>
      </c>
      <c r="H1531">
        <v>0.65558886771147629</v>
      </c>
      <c r="I1531">
        <v>0.66313505104395432</v>
      </c>
    </row>
    <row r="1532" spans="2:9" x14ac:dyDescent="0.25">
      <c r="B1532">
        <v>1529</v>
      </c>
      <c r="C1532">
        <v>0.66503329453855553</v>
      </c>
      <c r="D1532">
        <v>0.67115727948875181</v>
      </c>
      <c r="G1532">
        <v>1529</v>
      </c>
      <c r="H1532">
        <v>0.65542140612046562</v>
      </c>
      <c r="I1532">
        <v>0.66297080830553867</v>
      </c>
    </row>
    <row r="1533" spans="2:9" x14ac:dyDescent="0.25">
      <c r="B1533">
        <v>1530</v>
      </c>
      <c r="C1533">
        <v>0.66487223336737322</v>
      </c>
      <c r="D1533">
        <v>0.67099744500080438</v>
      </c>
      <c r="G1533">
        <v>1530</v>
      </c>
      <c r="H1533">
        <v>0.65525398355197828</v>
      </c>
      <c r="I1533">
        <v>0.66280659520209717</v>
      </c>
    </row>
    <row r="1534" spans="2:9" x14ac:dyDescent="0.25">
      <c r="B1534">
        <v>1531</v>
      </c>
      <c r="C1534">
        <v>0.66471120463839617</v>
      </c>
      <c r="D1534">
        <v>0.67083762948069303</v>
      </c>
      <c r="G1534">
        <v>1531</v>
      </c>
      <c r="H1534">
        <v>0.65508659999006102</v>
      </c>
      <c r="I1534">
        <v>0.66264241174739291</v>
      </c>
    </row>
    <row r="1535" spans="2:9" x14ac:dyDescent="0.25">
      <c r="B1535">
        <v>1532</v>
      </c>
      <c r="C1535">
        <v>0.66455020834435041</v>
      </c>
      <c r="D1535">
        <v>0.67067783298751626</v>
      </c>
      <c r="G1535">
        <v>1532</v>
      </c>
      <c r="H1535">
        <v>0.65491925541876383</v>
      </c>
      <c r="I1535">
        <v>0.66247825795517212</v>
      </c>
    </row>
    <row r="1536" spans="2:9" x14ac:dyDescent="0.25">
      <c r="B1536">
        <v>1533</v>
      </c>
      <c r="C1536">
        <v>0.6643892444779641</v>
      </c>
      <c r="D1536">
        <v>0.67051805558031752</v>
      </c>
      <c r="G1536">
        <v>1533</v>
      </c>
      <c r="H1536">
        <v>0.65475194982214113</v>
      </c>
      <c r="I1536">
        <v>0.66231413383916427</v>
      </c>
    </row>
    <row r="1537" spans="2:9" x14ac:dyDescent="0.25">
      <c r="B1537">
        <v>1534</v>
      </c>
      <c r="C1537">
        <v>0.6642283130319705</v>
      </c>
      <c r="D1537">
        <v>0.67035829731808594</v>
      </c>
      <c r="G1537">
        <v>1534</v>
      </c>
      <c r="H1537">
        <v>0.65458468318426499</v>
      </c>
      <c r="I1537">
        <v>0.66215003941308281</v>
      </c>
    </row>
    <row r="1538" spans="2:9" x14ac:dyDescent="0.25">
      <c r="B1538">
        <v>1535</v>
      </c>
      <c r="C1538">
        <v>0.66406741399910407</v>
      </c>
      <c r="D1538">
        <v>0.67019855825975594</v>
      </c>
      <c r="G1538">
        <v>1535</v>
      </c>
      <c r="H1538">
        <v>0.65441745548921393</v>
      </c>
      <c r="I1538">
        <v>0.66198597469062437</v>
      </c>
    </row>
    <row r="1539" spans="2:9" x14ac:dyDescent="0.25">
      <c r="B1539">
        <v>1536</v>
      </c>
      <c r="C1539">
        <v>0.66390654737210231</v>
      </c>
      <c r="D1539">
        <v>0.67003883846420731</v>
      </c>
      <c r="G1539">
        <v>1536</v>
      </c>
      <c r="H1539">
        <v>0.65425026672107622</v>
      </c>
      <c r="I1539">
        <v>0.66182193968546932</v>
      </c>
    </row>
    <row r="1540" spans="2:9" x14ac:dyDescent="0.25">
      <c r="B1540">
        <v>1537</v>
      </c>
      <c r="C1540">
        <v>0.66374571314370445</v>
      </c>
      <c r="D1540">
        <v>0.66987913799026499</v>
      </c>
      <c r="G1540">
        <v>1537</v>
      </c>
      <c r="H1540">
        <v>0.65408311686394671</v>
      </c>
      <c r="I1540">
        <v>0.66165793441128118</v>
      </c>
    </row>
    <row r="1541" spans="2:9" x14ac:dyDescent="0.25">
      <c r="B1541">
        <v>1538</v>
      </c>
      <c r="C1541">
        <v>0.6635849113066552</v>
      </c>
      <c r="D1541">
        <v>0.66971945689669987</v>
      </c>
      <c r="G1541">
        <v>1538</v>
      </c>
      <c r="H1541">
        <v>0.65391600590193755</v>
      </c>
      <c r="I1541">
        <v>0.6614939588817077</v>
      </c>
    </row>
    <row r="1542" spans="2:9" x14ac:dyDescent="0.25">
      <c r="B1542">
        <v>1539</v>
      </c>
      <c r="C1542">
        <v>0.66342414185369958</v>
      </c>
      <c r="D1542">
        <v>0.66955979524222775</v>
      </c>
      <c r="G1542">
        <v>1539</v>
      </c>
      <c r="H1542">
        <v>0.6537489338191651</v>
      </c>
      <c r="I1542">
        <v>0.66133001311037942</v>
      </c>
    </row>
    <row r="1543" spans="2:9" x14ac:dyDescent="0.25">
      <c r="B1543">
        <v>1540</v>
      </c>
      <c r="C1543">
        <v>0.6632634047775845</v>
      </c>
      <c r="D1543">
        <v>0.66940015308551015</v>
      </c>
      <c r="G1543">
        <v>1540</v>
      </c>
      <c r="H1543">
        <v>0.65358190059975019</v>
      </c>
      <c r="I1543">
        <v>0.6611660971109109</v>
      </c>
    </row>
    <row r="1544" spans="2:9" x14ac:dyDescent="0.25">
      <c r="B1544">
        <v>1541</v>
      </c>
      <c r="C1544">
        <v>0.66310270007106165</v>
      </c>
      <c r="D1544">
        <v>0.66924053048515408</v>
      </c>
      <c r="G1544">
        <v>1541</v>
      </c>
      <c r="H1544">
        <v>0.65341490622783061</v>
      </c>
      <c r="I1544">
        <v>0.66100221089690003</v>
      </c>
    </row>
    <row r="1545" spans="2:9" x14ac:dyDescent="0.25">
      <c r="B1545">
        <v>1542</v>
      </c>
      <c r="C1545">
        <v>0.66294202772688449</v>
      </c>
      <c r="D1545">
        <v>0.66908092749971193</v>
      </c>
      <c r="G1545">
        <v>1542</v>
      </c>
      <c r="H1545">
        <v>0.65324795068755104</v>
      </c>
      <c r="I1545">
        <v>0.66083835448192862</v>
      </c>
    </row>
    <row r="1546" spans="2:9" x14ac:dyDescent="0.25">
      <c r="B1546">
        <v>1543</v>
      </c>
      <c r="C1546">
        <v>0.66278138773780915</v>
      </c>
      <c r="D1546">
        <v>0.66892134418768134</v>
      </c>
      <c r="G1546">
        <v>1543</v>
      </c>
      <c r="H1546">
        <v>0.65308103396306572</v>
      </c>
      <c r="I1546">
        <v>0.66067452787956138</v>
      </c>
    </row>
    <row r="1547" spans="2:9" x14ac:dyDescent="0.25">
      <c r="B1547">
        <v>1544</v>
      </c>
      <c r="C1547">
        <v>0.66262078009659386</v>
      </c>
      <c r="D1547">
        <v>0.66876178060750613</v>
      </c>
      <c r="G1547">
        <v>1544</v>
      </c>
      <c r="H1547">
        <v>0.65291415603853553</v>
      </c>
      <c r="I1547">
        <v>0.66051073110334746</v>
      </c>
    </row>
    <row r="1548" spans="2:9" x14ac:dyDescent="0.25">
      <c r="B1548">
        <v>1545</v>
      </c>
      <c r="C1548">
        <v>0.66246020479600154</v>
      </c>
      <c r="D1548">
        <v>0.66860223681757502</v>
      </c>
      <c r="G1548">
        <v>1545</v>
      </c>
      <c r="H1548">
        <v>0.65274731689813825</v>
      </c>
      <c r="I1548">
        <v>0.66034696416681882</v>
      </c>
    </row>
    <row r="1549" spans="2:9" x14ac:dyDescent="0.25">
      <c r="B1549">
        <v>1546</v>
      </c>
      <c r="C1549">
        <v>0.66229966182879663</v>
      </c>
      <c r="D1549">
        <v>0.66844271287622248</v>
      </c>
      <c r="G1549">
        <v>1546</v>
      </c>
      <c r="H1549">
        <v>0.65258051652605664</v>
      </c>
      <c r="I1549">
        <v>0.66018322708349153</v>
      </c>
    </row>
    <row r="1550" spans="2:9" x14ac:dyDescent="0.25">
      <c r="B1550">
        <v>1547</v>
      </c>
      <c r="C1550">
        <v>0.66213915118774458</v>
      </c>
      <c r="D1550">
        <v>0.66828320884172854</v>
      </c>
      <c r="G1550">
        <v>1547</v>
      </c>
      <c r="H1550">
        <v>0.65241375490647724</v>
      </c>
      <c r="I1550">
        <v>0.66001951986686491</v>
      </c>
    </row>
    <row r="1551" spans="2:9" x14ac:dyDescent="0.25">
      <c r="B1551">
        <v>1548</v>
      </c>
      <c r="C1551">
        <v>0.66197867286561529</v>
      </c>
      <c r="D1551">
        <v>0.66812372477231896</v>
      </c>
      <c r="G1551">
        <v>1548</v>
      </c>
      <c r="H1551">
        <v>0.65224703202360346</v>
      </c>
      <c r="I1551">
        <v>0.6598558425304224</v>
      </c>
    </row>
    <row r="1552" spans="2:9" x14ac:dyDescent="0.25">
      <c r="B1552">
        <v>1549</v>
      </c>
      <c r="C1552">
        <v>0.66181822685518144</v>
      </c>
      <c r="D1552">
        <v>0.66796426072616477</v>
      </c>
      <c r="G1552">
        <v>1549</v>
      </c>
      <c r="H1552">
        <v>0.65208034786164593</v>
      </c>
      <c r="I1552">
        <v>0.65969219508763033</v>
      </c>
    </row>
    <row r="1553" spans="2:9" x14ac:dyDescent="0.25">
      <c r="B1553">
        <v>1550</v>
      </c>
      <c r="C1553">
        <v>0.6616578131492179</v>
      </c>
      <c r="D1553">
        <v>0.66780481676138304</v>
      </c>
      <c r="G1553">
        <v>1550</v>
      </c>
      <c r="H1553">
        <v>0.65191370240482438</v>
      </c>
      <c r="I1553">
        <v>0.65952857755193928</v>
      </c>
    </row>
    <row r="1554" spans="2:9" x14ac:dyDescent="0.25">
      <c r="B1554">
        <v>1551</v>
      </c>
      <c r="C1554">
        <v>0.66149743174050124</v>
      </c>
      <c r="D1554">
        <v>0.66764539293603598</v>
      </c>
      <c r="G1554">
        <v>1551</v>
      </c>
      <c r="H1554">
        <v>0.65174709563736577</v>
      </c>
      <c r="I1554">
        <v>0.65936498993678316</v>
      </c>
    </row>
    <row r="1555" spans="2:9" x14ac:dyDescent="0.25">
      <c r="B1555">
        <v>1552</v>
      </c>
      <c r="C1555">
        <v>0.66133708262181334</v>
      </c>
      <c r="D1555">
        <v>0.66748598930813174</v>
      </c>
      <c r="G1555">
        <v>1552</v>
      </c>
      <c r="H1555">
        <v>0.65158052754351381</v>
      </c>
      <c r="I1555">
        <v>0.6592014322555797</v>
      </c>
    </row>
    <row r="1556" spans="2:9" x14ac:dyDescent="0.25">
      <c r="B1556">
        <v>1553</v>
      </c>
      <c r="C1556">
        <v>0.6611767657859372</v>
      </c>
      <c r="D1556">
        <v>0.6673266059356241</v>
      </c>
      <c r="G1556">
        <v>1553</v>
      </c>
      <c r="H1556">
        <v>0.65141399810751621</v>
      </c>
      <c r="I1556">
        <v>0.65903790452172994</v>
      </c>
    </row>
    <row r="1557" spans="2:9" x14ac:dyDescent="0.25">
      <c r="B1557">
        <v>1554</v>
      </c>
      <c r="C1557">
        <v>0.66101648122565693</v>
      </c>
      <c r="D1557">
        <v>0.6671672428764126</v>
      </c>
      <c r="G1557">
        <v>1554</v>
      </c>
      <c r="H1557">
        <v>0.65124750731362546</v>
      </c>
      <c r="I1557">
        <v>0.65887440674861908</v>
      </c>
    </row>
    <row r="1558" spans="2:9" x14ac:dyDescent="0.25">
      <c r="B1558">
        <v>1555</v>
      </c>
      <c r="C1558">
        <v>0.66085622893376117</v>
      </c>
      <c r="D1558">
        <v>0.66700790018834211</v>
      </c>
      <c r="G1558">
        <v>1555</v>
      </c>
      <c r="H1558">
        <v>0.65108105514611048</v>
      </c>
      <c r="I1558">
        <v>0.65871093894961552</v>
      </c>
    </row>
    <row r="1559" spans="2:9" x14ac:dyDescent="0.25">
      <c r="B1559">
        <v>1556</v>
      </c>
      <c r="C1559">
        <v>0.66069600890304103</v>
      </c>
      <c r="D1559">
        <v>0.66684857792920371</v>
      </c>
      <c r="G1559">
        <v>1556</v>
      </c>
      <c r="H1559">
        <v>0.65091464158924806</v>
      </c>
      <c r="I1559">
        <v>0.65854750113807159</v>
      </c>
    </row>
    <row r="1560" spans="2:9" x14ac:dyDescent="0.25">
      <c r="B1560">
        <v>1557</v>
      </c>
      <c r="C1560">
        <v>0.66053582112629017</v>
      </c>
      <c r="D1560">
        <v>0.66668927615673379</v>
      </c>
      <c r="G1560">
        <v>1557</v>
      </c>
      <c r="H1560">
        <v>0.65074826662732255</v>
      </c>
      <c r="I1560">
        <v>0.65838409332732317</v>
      </c>
    </row>
    <row r="1561" spans="2:9" x14ac:dyDescent="0.25">
      <c r="B1561">
        <v>1558</v>
      </c>
      <c r="C1561">
        <v>0.66037566559630401</v>
      </c>
      <c r="D1561">
        <v>0.66652999492861476</v>
      </c>
      <c r="G1561">
        <v>1558</v>
      </c>
      <c r="H1561">
        <v>0.65058193024462696</v>
      </c>
      <c r="I1561">
        <v>0.65822071553069006</v>
      </c>
    </row>
    <row r="1562" spans="2:9" x14ac:dyDescent="0.25">
      <c r="B1562">
        <v>1559</v>
      </c>
      <c r="C1562">
        <v>0.66021554230588253</v>
      </c>
      <c r="D1562">
        <v>0.66637073430247451</v>
      </c>
      <c r="G1562">
        <v>1559</v>
      </c>
      <c r="H1562">
        <v>0.65041563242547029</v>
      </c>
      <c r="I1562">
        <v>0.65805736776147528</v>
      </c>
    </row>
    <row r="1563" spans="2:9" x14ac:dyDescent="0.25">
      <c r="B1563">
        <v>1560</v>
      </c>
      <c r="C1563">
        <v>0.66005545124782794</v>
      </c>
      <c r="D1563">
        <v>0.66621149433588711</v>
      </c>
      <c r="G1563">
        <v>1560</v>
      </c>
      <c r="H1563">
        <v>0.65024937315416587</v>
      </c>
      <c r="I1563">
        <v>0.65789405003296608</v>
      </c>
    </row>
    <row r="1564" spans="2:9" x14ac:dyDescent="0.25">
      <c r="B1564">
        <v>1561</v>
      </c>
      <c r="C1564">
        <v>0.65989539241494255</v>
      </c>
      <c r="D1564">
        <v>0.66605227508637188</v>
      </c>
      <c r="G1564">
        <v>1561</v>
      </c>
      <c r="H1564">
        <v>0.65008315241503145</v>
      </c>
      <c r="I1564">
        <v>0.65773076235843309</v>
      </c>
    </row>
    <row r="1565" spans="2:9" x14ac:dyDescent="0.25">
      <c r="B1565">
        <v>1562</v>
      </c>
      <c r="C1565">
        <v>0.65973536580003389</v>
      </c>
      <c r="D1565">
        <v>0.66589307661139452</v>
      </c>
      <c r="G1565">
        <v>1562</v>
      </c>
      <c r="H1565">
        <v>0.64991697019240136</v>
      </c>
      <c r="I1565">
        <v>0.6575675047511309</v>
      </c>
    </row>
    <row r="1566" spans="2:9" x14ac:dyDescent="0.25">
      <c r="B1566">
        <v>1563</v>
      </c>
      <c r="C1566">
        <v>0.6595753713959116</v>
      </c>
      <c r="D1566">
        <v>0.66573389896836621</v>
      </c>
      <c r="G1566">
        <v>1563</v>
      </c>
      <c r="H1566">
        <v>0.64975082647061733</v>
      </c>
      <c r="I1566">
        <v>0.6574042772242974</v>
      </c>
    </row>
    <row r="1567" spans="2:9" x14ac:dyDescent="0.25">
      <c r="B1567">
        <v>1564</v>
      </c>
      <c r="C1567">
        <v>0.65941540919538799</v>
      </c>
      <c r="D1567">
        <v>0.66557474221464408</v>
      </c>
      <c r="G1567">
        <v>1564</v>
      </c>
      <c r="H1567">
        <v>0.64958472123402966</v>
      </c>
      <c r="I1567">
        <v>0.65724107979115465</v>
      </c>
    </row>
    <row r="1568" spans="2:9" x14ac:dyDescent="0.25">
      <c r="B1568">
        <v>1565</v>
      </c>
      <c r="C1568">
        <v>0.65925547919127669</v>
      </c>
      <c r="D1568">
        <v>0.66541560640753095</v>
      </c>
      <c r="G1568">
        <v>1565</v>
      </c>
      <c r="H1568">
        <v>0.6494186544669962</v>
      </c>
      <c r="I1568">
        <v>0.65707791246490821</v>
      </c>
    </row>
    <row r="1569" spans="2:9" x14ac:dyDescent="0.25">
      <c r="B1569">
        <v>1566</v>
      </c>
      <c r="C1569">
        <v>0.65909558137639668</v>
      </c>
      <c r="D1569">
        <v>0.66525649160427591</v>
      </c>
      <c r="G1569">
        <v>1566</v>
      </c>
      <c r="H1569">
        <v>0.64925262615389101</v>
      </c>
      <c r="I1569">
        <v>0.65691477525874764</v>
      </c>
    </row>
    <row r="1570" spans="2:9" x14ac:dyDescent="0.25">
      <c r="B1570">
        <v>1567</v>
      </c>
      <c r="C1570">
        <v>0.65893571574356868</v>
      </c>
      <c r="D1570">
        <v>0.66509739786207345</v>
      </c>
      <c r="G1570">
        <v>1567</v>
      </c>
      <c r="H1570">
        <v>0.64908663627909291</v>
      </c>
      <c r="I1570">
        <v>0.65675166818584574</v>
      </c>
    </row>
    <row r="1571" spans="2:9" x14ac:dyDescent="0.25">
      <c r="B1571">
        <v>1568</v>
      </c>
      <c r="C1571">
        <v>0.65877588228561301</v>
      </c>
      <c r="D1571">
        <v>0.66493832523806451</v>
      </c>
      <c r="G1571">
        <v>1568</v>
      </c>
      <c r="H1571">
        <v>0.64892068482698451</v>
      </c>
      <c r="I1571">
        <v>0.65658859125935964</v>
      </c>
    </row>
    <row r="1572" spans="2:9" x14ac:dyDescent="0.25">
      <c r="B1572">
        <v>1569</v>
      </c>
      <c r="C1572">
        <v>0.65861608099535685</v>
      </c>
      <c r="D1572">
        <v>0.66477927378933555</v>
      </c>
      <c r="G1572">
        <v>1569</v>
      </c>
      <c r="H1572">
        <v>0.64875477178196583</v>
      </c>
      <c r="I1572">
        <v>0.65642554449242985</v>
      </c>
    </row>
    <row r="1573" spans="2:9" x14ac:dyDescent="0.25">
      <c r="B1573">
        <v>1570</v>
      </c>
      <c r="C1573">
        <v>0.65845631186562736</v>
      </c>
      <c r="D1573">
        <v>0.66462024357291904</v>
      </c>
      <c r="G1573">
        <v>1570</v>
      </c>
      <c r="H1573">
        <v>0.64858889712844336</v>
      </c>
      <c r="I1573">
        <v>0.65626252789818096</v>
      </c>
    </row>
    <row r="1574" spans="2:9" x14ac:dyDescent="0.25">
      <c r="B1574">
        <v>1571</v>
      </c>
      <c r="C1574">
        <v>0.65829657488925541</v>
      </c>
      <c r="D1574">
        <v>0.66446123464579354</v>
      </c>
      <c r="G1574">
        <v>1571</v>
      </c>
      <c r="H1574">
        <v>0.64842306085083234</v>
      </c>
      <c r="I1574">
        <v>0.65609954148972094</v>
      </c>
    </row>
    <row r="1575" spans="2:9" x14ac:dyDescent="0.25">
      <c r="B1575">
        <v>1572</v>
      </c>
      <c r="C1575">
        <v>0.65813687005907417</v>
      </c>
      <c r="D1575">
        <v>0.66430224706488361</v>
      </c>
      <c r="G1575">
        <v>1572</v>
      </c>
      <c r="H1575">
        <v>0.64825726293355568</v>
      </c>
      <c r="I1575">
        <v>0.65593658528014198</v>
      </c>
    </row>
    <row r="1576" spans="2:9" x14ac:dyDescent="0.25">
      <c r="B1576">
        <v>1573</v>
      </c>
      <c r="C1576">
        <v>0.65797719736792037</v>
      </c>
      <c r="D1576">
        <v>0.66414328088705965</v>
      </c>
      <c r="G1576">
        <v>1573</v>
      </c>
      <c r="H1576">
        <v>0.64809150336105292</v>
      </c>
      <c r="I1576">
        <v>0.65577365928251985</v>
      </c>
    </row>
    <row r="1577" spans="2:9" x14ac:dyDescent="0.25">
      <c r="B1577">
        <v>1574</v>
      </c>
      <c r="C1577">
        <v>0.65781755680863274</v>
      </c>
      <c r="D1577">
        <v>0.66398433616913832</v>
      </c>
      <c r="G1577">
        <v>1574</v>
      </c>
      <c r="H1577">
        <v>0.64792578211776708</v>
      </c>
      <c r="I1577">
        <v>0.6556107635099141</v>
      </c>
    </row>
    <row r="1578" spans="2:9" x14ac:dyDescent="0.25">
      <c r="B1578">
        <v>1575</v>
      </c>
      <c r="C1578">
        <v>0.65765794837405145</v>
      </c>
      <c r="D1578">
        <v>0.66382541296788189</v>
      </c>
      <c r="G1578">
        <v>1575</v>
      </c>
      <c r="H1578">
        <v>0.64776009918814614</v>
      </c>
      <c r="I1578">
        <v>0.65544789797536818</v>
      </c>
    </row>
    <row r="1579" spans="2:9" x14ac:dyDescent="0.25">
      <c r="B1579">
        <v>1576</v>
      </c>
      <c r="C1579">
        <v>0.65749837205702089</v>
      </c>
      <c r="D1579">
        <v>0.66366651133999921</v>
      </c>
      <c r="G1579">
        <v>1576</v>
      </c>
      <c r="H1579">
        <v>0.64759445455665476</v>
      </c>
      <c r="I1579">
        <v>0.65528506269190923</v>
      </c>
    </row>
    <row r="1580" spans="2:9" x14ac:dyDescent="0.25">
      <c r="B1580">
        <v>1577</v>
      </c>
      <c r="C1580">
        <v>0.65733882785038755</v>
      </c>
      <c r="D1580">
        <v>0.66350763134214497</v>
      </c>
      <c r="G1580">
        <v>1577</v>
      </c>
      <c r="H1580">
        <v>0.64742884820776447</v>
      </c>
      <c r="I1580">
        <v>0.65512225767254839</v>
      </c>
    </row>
    <row r="1581" spans="2:9" x14ac:dyDescent="0.25">
      <c r="B1581">
        <v>1578</v>
      </c>
      <c r="C1581">
        <v>0.6571793157470005</v>
      </c>
      <c r="D1581">
        <v>0.66334877303091966</v>
      </c>
      <c r="G1581">
        <v>1578</v>
      </c>
      <c r="H1581">
        <v>0.64726328012595535</v>
      </c>
      <c r="I1581">
        <v>0.6549594829302805</v>
      </c>
    </row>
    <row r="1582" spans="2:9" x14ac:dyDescent="0.25">
      <c r="B1582">
        <v>1579</v>
      </c>
      <c r="C1582">
        <v>0.65701983573971123</v>
      </c>
      <c r="D1582">
        <v>0.6631899364628705</v>
      </c>
      <c r="G1582">
        <v>1579</v>
      </c>
      <c r="H1582">
        <v>0.64709775029571504</v>
      </c>
      <c r="I1582">
        <v>0.65479673847808439</v>
      </c>
    </row>
    <row r="1583" spans="2:9" x14ac:dyDescent="0.25">
      <c r="B1583">
        <v>1580</v>
      </c>
      <c r="C1583">
        <v>0.65686038782137512</v>
      </c>
      <c r="D1583">
        <v>0.66303112169449019</v>
      </c>
      <c r="G1583">
        <v>1580</v>
      </c>
      <c r="H1583">
        <v>0.64693225870154758</v>
      </c>
      <c r="I1583">
        <v>0.65463402432892259</v>
      </c>
    </row>
    <row r="1584" spans="2:9" x14ac:dyDescent="0.25">
      <c r="B1584">
        <v>1581</v>
      </c>
      <c r="C1584">
        <v>0.65670097198484956</v>
      </c>
      <c r="D1584">
        <v>0.66287232878221813</v>
      </c>
      <c r="G1584">
        <v>1581</v>
      </c>
      <c r="H1584">
        <v>0.64676680532796138</v>
      </c>
      <c r="I1584">
        <v>0.6544713404957414</v>
      </c>
    </row>
    <row r="1585" spans="2:9" x14ac:dyDescent="0.25">
      <c r="B1585">
        <v>1582</v>
      </c>
      <c r="C1585">
        <v>0.6565415882229928</v>
      </c>
      <c r="D1585">
        <v>0.66271355778243946</v>
      </c>
      <c r="G1585">
        <v>1582</v>
      </c>
      <c r="H1585">
        <v>0.6466013901594686</v>
      </c>
      <c r="I1585">
        <v>0.65430868699147138</v>
      </c>
    </row>
    <row r="1586" spans="2:9" x14ac:dyDescent="0.25">
      <c r="B1586">
        <v>1583</v>
      </c>
      <c r="C1586">
        <v>0.65638223652866778</v>
      </c>
      <c r="D1586">
        <v>0.66255480875148565</v>
      </c>
      <c r="G1586">
        <v>1583</v>
      </c>
      <c r="H1586">
        <v>0.64643601318059851</v>
      </c>
      <c r="I1586">
        <v>0.65414606382902651</v>
      </c>
    </row>
    <row r="1587" spans="2:9" x14ac:dyDescent="0.25">
      <c r="B1587">
        <v>1584</v>
      </c>
      <c r="C1587">
        <v>0.65622291689473955</v>
      </c>
      <c r="D1587">
        <v>0.66239608174563458</v>
      </c>
      <c r="G1587">
        <v>1584</v>
      </c>
      <c r="H1587">
        <v>0.64627067437588726</v>
      </c>
      <c r="I1587">
        <v>0.65398347102130494</v>
      </c>
    </row>
    <row r="1588" spans="2:9" x14ac:dyDescent="0.25">
      <c r="B1588">
        <v>1585</v>
      </c>
      <c r="C1588">
        <v>0.65606362931407569</v>
      </c>
      <c r="D1588">
        <v>0.66223737682110984</v>
      </c>
      <c r="G1588">
        <v>1585</v>
      </c>
      <c r="H1588">
        <v>0.64610537372988008</v>
      </c>
      <c r="I1588">
        <v>0.65382090858118858</v>
      </c>
    </row>
    <row r="1589" spans="2:9" x14ac:dyDescent="0.25">
      <c r="B1589">
        <v>1586</v>
      </c>
      <c r="C1589">
        <v>0.65590437377954547</v>
      </c>
      <c r="D1589">
        <v>0.66207869403408182</v>
      </c>
      <c r="G1589">
        <v>1586</v>
      </c>
      <c r="H1589">
        <v>0.64594011122712869</v>
      </c>
      <c r="I1589">
        <v>0.65365837652154324</v>
      </c>
    </row>
    <row r="1590" spans="2:9" x14ac:dyDescent="0.25">
      <c r="B1590">
        <v>1587</v>
      </c>
      <c r="C1590">
        <v>0.65574515028402347</v>
      </c>
      <c r="D1590">
        <v>0.66192003344066686</v>
      </c>
      <c r="G1590">
        <v>1587</v>
      </c>
      <c r="H1590">
        <v>0.6457748868522013</v>
      </c>
      <c r="I1590">
        <v>0.65349587485521876</v>
      </c>
    </row>
    <row r="1591" spans="2:9" x14ac:dyDescent="0.25">
      <c r="B1591">
        <v>1588</v>
      </c>
      <c r="C1591">
        <v>0.65558595882038495</v>
      </c>
      <c r="D1591">
        <v>0.66176139509692755</v>
      </c>
      <c r="G1591">
        <v>1588</v>
      </c>
      <c r="H1591">
        <v>0.6456097005896716</v>
      </c>
      <c r="I1591">
        <v>0.65333340359504866</v>
      </c>
    </row>
    <row r="1592" spans="2:9" x14ac:dyDescent="0.25">
      <c r="B1592">
        <v>1589</v>
      </c>
      <c r="C1592">
        <v>0.65542679938150683</v>
      </c>
      <c r="D1592">
        <v>0.66160277905887288</v>
      </c>
      <c r="G1592">
        <v>1589</v>
      </c>
      <c r="H1592">
        <v>0.6454445524241158</v>
      </c>
      <c r="I1592">
        <v>0.65317096275385056</v>
      </c>
    </row>
    <row r="1593" spans="2:9" x14ac:dyDescent="0.25">
      <c r="B1593">
        <v>1590</v>
      </c>
      <c r="C1593">
        <v>0.65526767196027036</v>
      </c>
      <c r="D1593">
        <v>0.66144418538245797</v>
      </c>
      <c r="G1593">
        <v>1590</v>
      </c>
      <c r="H1593">
        <v>0.6452794423401278</v>
      </c>
      <c r="I1593">
        <v>0.6530085523444259</v>
      </c>
    </row>
    <row r="1594" spans="2:9" x14ac:dyDescent="0.25">
      <c r="B1594">
        <v>1591</v>
      </c>
      <c r="C1594">
        <v>0.6551085765495589</v>
      </c>
      <c r="D1594">
        <v>0.66128561412358466</v>
      </c>
      <c r="G1594">
        <v>1591</v>
      </c>
      <c r="H1594">
        <v>0.64511437032230756</v>
      </c>
      <c r="I1594">
        <v>0.65284617237956022</v>
      </c>
    </row>
    <row r="1595" spans="2:9" x14ac:dyDescent="0.25">
      <c r="B1595">
        <v>1592</v>
      </c>
      <c r="C1595">
        <v>0.65494951314225858</v>
      </c>
      <c r="D1595">
        <v>0.66112706533810073</v>
      </c>
      <c r="G1595">
        <v>1592</v>
      </c>
      <c r="H1595">
        <v>0.64494933635526552</v>
      </c>
      <c r="I1595">
        <v>0.65268382287202287</v>
      </c>
    </row>
    <row r="1596" spans="2:9" x14ac:dyDescent="0.25">
      <c r="B1596">
        <v>1593</v>
      </c>
      <c r="C1596">
        <v>0.6547904817312572</v>
      </c>
      <c r="D1596">
        <v>0.66096853908180042</v>
      </c>
      <c r="G1596">
        <v>1593</v>
      </c>
      <c r="H1596">
        <v>0.64478434042361688</v>
      </c>
      <c r="I1596">
        <v>0.65252150383456697</v>
      </c>
    </row>
    <row r="1597" spans="2:9" x14ac:dyDescent="0.25">
      <c r="B1597">
        <v>1594</v>
      </c>
      <c r="C1597">
        <v>0.65463148230944701</v>
      </c>
      <c r="D1597">
        <v>0.66081003541042449</v>
      </c>
      <c r="G1597">
        <v>1594</v>
      </c>
      <c r="H1597">
        <v>0.64461938251199513</v>
      </c>
      <c r="I1597">
        <v>0.65235921527993002</v>
      </c>
    </row>
    <row r="1598" spans="2:9" x14ac:dyDescent="0.25">
      <c r="B1598">
        <v>1595</v>
      </c>
      <c r="C1598">
        <v>0.65447251486972247</v>
      </c>
      <c r="D1598">
        <v>0.66065155437965994</v>
      </c>
      <c r="G1598">
        <v>1595</v>
      </c>
      <c r="H1598">
        <v>0.64445446260503703</v>
      </c>
      <c r="I1598">
        <v>0.65219695722083304</v>
      </c>
    </row>
    <row r="1599" spans="2:9" x14ac:dyDescent="0.25">
      <c r="B1599">
        <v>1596</v>
      </c>
      <c r="C1599">
        <v>0.65431357940497825</v>
      </c>
      <c r="D1599">
        <v>0.66049309604514028</v>
      </c>
      <c r="G1599">
        <v>1596</v>
      </c>
      <c r="H1599">
        <v>0.64428958068738396</v>
      </c>
      <c r="I1599">
        <v>0.65203472966998133</v>
      </c>
    </row>
    <row r="1600" spans="2:9" x14ac:dyDescent="0.25">
      <c r="B1600">
        <v>1597</v>
      </c>
      <c r="C1600">
        <v>0.65415467590811438</v>
      </c>
      <c r="D1600">
        <v>0.66033466046244549</v>
      </c>
      <c r="G1600">
        <v>1597</v>
      </c>
      <c r="H1600">
        <v>0.64412473674369364</v>
      </c>
      <c r="I1600">
        <v>0.65187253264006417</v>
      </c>
    </row>
    <row r="1601" spans="2:9" x14ac:dyDescent="0.25">
      <c r="B1601">
        <v>1598</v>
      </c>
      <c r="C1601">
        <v>0.6539958043720322</v>
      </c>
      <c r="D1601">
        <v>0.66017624768710192</v>
      </c>
      <c r="G1601">
        <v>1598</v>
      </c>
      <c r="H1601">
        <v>0.64395993075863045</v>
      </c>
      <c r="I1601">
        <v>0.65171036614375455</v>
      </c>
    </row>
    <row r="1602" spans="2:9" x14ac:dyDescent="0.25">
      <c r="B1602">
        <v>1599</v>
      </c>
      <c r="C1602">
        <v>0.65383696478963593</v>
      </c>
      <c r="D1602">
        <v>0.66001785777458244</v>
      </c>
      <c r="G1602">
        <v>1599</v>
      </c>
      <c r="H1602">
        <v>0.64379516271686821</v>
      </c>
      <c r="I1602">
        <v>0.65154823019370967</v>
      </c>
    </row>
    <row r="1603" spans="2:9" x14ac:dyDescent="0.25">
      <c r="B1603">
        <v>1600</v>
      </c>
      <c r="C1603">
        <v>0.65367815715383204</v>
      </c>
      <c r="D1603">
        <v>0.65985949078030637</v>
      </c>
      <c r="G1603">
        <v>1600</v>
      </c>
      <c r="H1603">
        <v>0.64363043260308717</v>
      </c>
      <c r="I1603">
        <v>0.65138612480257063</v>
      </c>
    </row>
    <row r="1604" spans="2:9" x14ac:dyDescent="0.25">
      <c r="B1604">
        <v>1601</v>
      </c>
      <c r="C1604">
        <v>0.65351938145753163</v>
      </c>
      <c r="D1604">
        <v>0.65970114675963965</v>
      </c>
      <c r="G1604">
        <v>1601</v>
      </c>
      <c r="H1604">
        <v>0.64346574040198434</v>
      </c>
      <c r="I1604">
        <v>0.65122404998296268</v>
      </c>
    </row>
    <row r="1605" spans="2:9" x14ac:dyDescent="0.25">
      <c r="B1605">
        <v>1602</v>
      </c>
      <c r="C1605">
        <v>0.6533606376936465</v>
      </c>
      <c r="D1605">
        <v>0.65954282576789458</v>
      </c>
      <c r="G1605">
        <v>1602</v>
      </c>
      <c r="H1605">
        <v>0.64330108609826064</v>
      </c>
      <c r="I1605">
        <v>0.65106200574749484</v>
      </c>
    </row>
    <row r="1606" spans="2:9" x14ac:dyDescent="0.25">
      <c r="B1606">
        <v>1603</v>
      </c>
      <c r="C1606">
        <v>0.65320192585508974</v>
      </c>
      <c r="D1606">
        <v>0.65938452786033031</v>
      </c>
      <c r="G1606">
        <v>1603</v>
      </c>
      <c r="H1606">
        <v>0.64313646967662152</v>
      </c>
      <c r="I1606">
        <v>0.65089999210876048</v>
      </c>
    </row>
    <row r="1607" spans="2:9" x14ac:dyDescent="0.25">
      <c r="B1607">
        <v>1604</v>
      </c>
      <c r="C1607">
        <v>0.65304324593477991</v>
      </c>
      <c r="D1607">
        <v>0.65922625309215199</v>
      </c>
      <c r="G1607">
        <v>1604</v>
      </c>
      <c r="H1607">
        <v>0.64297189112178832</v>
      </c>
      <c r="I1607">
        <v>0.65073800907933677</v>
      </c>
    </row>
    <row r="1608" spans="2:9" x14ac:dyDescent="0.25">
      <c r="B1608">
        <v>1605</v>
      </c>
      <c r="C1608">
        <v>0.65288459792563658</v>
      </c>
      <c r="D1608">
        <v>0.65906800151851219</v>
      </c>
      <c r="G1608">
        <v>1605</v>
      </c>
      <c r="H1608">
        <v>0.64280735041848991</v>
      </c>
      <c r="I1608">
        <v>0.65057605667178497</v>
      </c>
    </row>
    <row r="1609" spans="2:9" x14ac:dyDescent="0.25">
      <c r="B1609">
        <v>1606</v>
      </c>
      <c r="C1609">
        <v>0.65272598182058295</v>
      </c>
      <c r="D1609">
        <v>0.65890977319450927</v>
      </c>
      <c r="G1609">
        <v>1606</v>
      </c>
      <c r="H1609">
        <v>0.64264284755146361</v>
      </c>
      <c r="I1609">
        <v>0.65041413489865041</v>
      </c>
    </row>
    <row r="1610" spans="2:9" x14ac:dyDescent="0.25">
      <c r="B1610">
        <v>1607</v>
      </c>
      <c r="C1610">
        <v>0.65256739761254268</v>
      </c>
      <c r="D1610">
        <v>0.65875156817518876</v>
      </c>
      <c r="G1610">
        <v>1607</v>
      </c>
      <c r="H1610">
        <v>0.64247838250545408</v>
      </c>
      <c r="I1610">
        <v>0.65025224377246238</v>
      </c>
    </row>
    <row r="1611" spans="2:9" x14ac:dyDescent="0.25">
      <c r="B1611">
        <v>1608</v>
      </c>
      <c r="C1611">
        <v>0.65240884529444532</v>
      </c>
      <c r="D1611">
        <v>0.65859338651554256</v>
      </c>
      <c r="G1611">
        <v>1608</v>
      </c>
      <c r="H1611">
        <v>0.64231395526522106</v>
      </c>
      <c r="I1611">
        <v>0.65009038330573421</v>
      </c>
    </row>
    <row r="1612" spans="2:9" x14ac:dyDescent="0.25">
      <c r="B1612">
        <v>1609</v>
      </c>
      <c r="C1612">
        <v>0.6522503248592213</v>
      </c>
      <c r="D1612">
        <v>0.65843522827050938</v>
      </c>
      <c r="G1612">
        <v>1609</v>
      </c>
      <c r="H1612">
        <v>0.6421495658155304</v>
      </c>
      <c r="I1612">
        <v>0.64992855351096368</v>
      </c>
    </row>
    <row r="1613" spans="2:9" x14ac:dyDescent="0.25">
      <c r="B1613">
        <v>1610</v>
      </c>
      <c r="C1613">
        <v>0.65209183629980161</v>
      </c>
      <c r="D1613">
        <v>0.65827709349497454</v>
      </c>
      <c r="G1613">
        <v>1610</v>
      </c>
      <c r="H1613">
        <v>0.64198521414115051</v>
      </c>
      <c r="I1613">
        <v>0.64976675440063203</v>
      </c>
    </row>
    <row r="1614" spans="2:9" x14ac:dyDescent="0.25">
      <c r="B1614">
        <v>1611</v>
      </c>
      <c r="C1614">
        <v>0.65193337960912334</v>
      </c>
      <c r="D1614">
        <v>0.6581189822437703</v>
      </c>
      <c r="G1614">
        <v>1611</v>
      </c>
      <c r="H1614">
        <v>0.641820900226867</v>
      </c>
      <c r="I1614">
        <v>0.64960498598720506</v>
      </c>
    </row>
    <row r="1615" spans="2:9" x14ac:dyDescent="0.25">
      <c r="B1615">
        <v>1612</v>
      </c>
      <c r="C1615">
        <v>0.65177495478012426</v>
      </c>
      <c r="D1615">
        <v>0.65796089457167506</v>
      </c>
      <c r="G1615">
        <v>1612</v>
      </c>
      <c r="H1615">
        <v>0.64165662405747204</v>
      </c>
      <c r="I1615">
        <v>0.6494432482831326</v>
      </c>
    </row>
    <row r="1616" spans="2:9" x14ac:dyDescent="0.25">
      <c r="B1616">
        <v>1613</v>
      </c>
      <c r="C1616">
        <v>0.65161656180574512</v>
      </c>
      <c r="D1616">
        <v>0.65780283053341471</v>
      </c>
      <c r="G1616">
        <v>1613</v>
      </c>
      <c r="H1616">
        <v>0.64149238561776722</v>
      </c>
      <c r="I1616">
        <v>0.64928154130084836</v>
      </c>
    </row>
    <row r="1617" spans="2:9" x14ac:dyDescent="0.25">
      <c r="B1617">
        <v>1614</v>
      </c>
      <c r="C1617">
        <v>0.65145820067892857</v>
      </c>
      <c r="D1617">
        <v>0.65764479018366129</v>
      </c>
      <c r="G1617">
        <v>1614</v>
      </c>
      <c r="H1617">
        <v>0.64132818489255983</v>
      </c>
      <c r="I1617">
        <v>0.64911986505277031</v>
      </c>
    </row>
    <row r="1618" spans="2:9" x14ac:dyDescent="0.25">
      <c r="B1618">
        <v>1615</v>
      </c>
      <c r="C1618">
        <v>0.65129987139262224</v>
      </c>
      <c r="D1618">
        <v>0.657486773577034</v>
      </c>
      <c r="G1618">
        <v>1615</v>
      </c>
      <c r="H1618">
        <v>0.64116402186667465</v>
      </c>
      <c r="I1618">
        <v>0.6489582195513004</v>
      </c>
    </row>
    <row r="1619" spans="2:9" x14ac:dyDescent="0.25">
      <c r="B1619">
        <v>1616</v>
      </c>
      <c r="C1619">
        <v>0.65114157393977457</v>
      </c>
      <c r="D1619">
        <v>0.65732878076809853</v>
      </c>
      <c r="G1619">
        <v>1616</v>
      </c>
      <c r="H1619">
        <v>0.64099989652493938</v>
      </c>
      <c r="I1619">
        <v>0.64879660480882495</v>
      </c>
    </row>
    <row r="1620" spans="2:9" x14ac:dyDescent="0.25">
      <c r="B1620">
        <v>1617</v>
      </c>
      <c r="C1620">
        <v>0.65098330831333506</v>
      </c>
      <c r="D1620">
        <v>0.65717081181136783</v>
      </c>
      <c r="G1620">
        <v>1617</v>
      </c>
      <c r="H1620">
        <v>0.64083580885218738</v>
      </c>
      <c r="I1620">
        <v>0.64863502083771429</v>
      </c>
    </row>
    <row r="1621" spans="2:9" x14ac:dyDescent="0.25">
      <c r="B1621">
        <v>1618</v>
      </c>
      <c r="C1621">
        <v>0.65082507450625826</v>
      </c>
      <c r="D1621">
        <v>0.65701286676130122</v>
      </c>
      <c r="G1621">
        <v>1618</v>
      </c>
      <c r="H1621">
        <v>0.64067175883326732</v>
      </c>
      <c r="I1621">
        <v>0.64847346765032265</v>
      </c>
    </row>
    <row r="1622" spans="2:9" x14ac:dyDescent="0.25">
      <c r="B1622">
        <v>1619</v>
      </c>
      <c r="C1622">
        <v>0.65066687251150057</v>
      </c>
      <c r="D1622">
        <v>0.65685494567230529</v>
      </c>
      <c r="G1622">
        <v>1619</v>
      </c>
      <c r="H1622">
        <v>0.64050774645303488</v>
      </c>
      <c r="I1622">
        <v>0.64831194525898883</v>
      </c>
    </row>
    <row r="1623" spans="2:9" x14ac:dyDescent="0.25">
      <c r="B1623">
        <v>1620</v>
      </c>
      <c r="C1623">
        <v>0.65050870232202107</v>
      </c>
      <c r="D1623">
        <v>0.65669704859873312</v>
      </c>
      <c r="G1623">
        <v>1620</v>
      </c>
      <c r="H1623">
        <v>0.64034377169635481</v>
      </c>
      <c r="I1623">
        <v>0.64815045367603541</v>
      </c>
    </row>
    <row r="1624" spans="2:9" x14ac:dyDescent="0.25">
      <c r="B1624">
        <v>1621</v>
      </c>
      <c r="C1624">
        <v>0.65035056393078017</v>
      </c>
      <c r="D1624">
        <v>0.65653917559488506</v>
      </c>
      <c r="G1624">
        <v>1621</v>
      </c>
      <c r="H1624">
        <v>0.64017983454809801</v>
      </c>
      <c r="I1624">
        <v>0.64798899291376932</v>
      </c>
    </row>
    <row r="1625" spans="2:9" x14ac:dyDescent="0.25">
      <c r="B1625">
        <v>1622</v>
      </c>
      <c r="C1625">
        <v>0.65019245733074382</v>
      </c>
      <c r="D1625">
        <v>0.65638132671500815</v>
      </c>
      <c r="G1625">
        <v>1622</v>
      </c>
      <c r="H1625">
        <v>0.64001593499315246</v>
      </c>
      <c r="I1625">
        <v>0.64782756298448174</v>
      </c>
    </row>
    <row r="1626" spans="2:9" x14ac:dyDescent="0.25">
      <c r="B1626">
        <v>1623</v>
      </c>
      <c r="C1626">
        <v>0.65003438251487855</v>
      </c>
      <c r="D1626">
        <v>0.65622350201329638</v>
      </c>
      <c r="G1626">
        <v>1623</v>
      </c>
      <c r="H1626">
        <v>0.63985207301640978</v>
      </c>
      <c r="I1626">
        <v>0.64766616390044773</v>
      </c>
    </row>
    <row r="1627" spans="2:9" x14ac:dyDescent="0.25">
      <c r="B1627">
        <v>1624</v>
      </c>
      <c r="C1627">
        <v>0.6498763394761522</v>
      </c>
      <c r="D1627">
        <v>0.65606570154389088</v>
      </c>
      <c r="G1627">
        <v>1624</v>
      </c>
      <c r="H1627">
        <v>0.63968824860276585</v>
      </c>
      <c r="I1627">
        <v>0.64750479567392694</v>
      </c>
    </row>
    <row r="1628" spans="2:9" x14ac:dyDescent="0.25">
      <c r="B1628">
        <v>1625</v>
      </c>
      <c r="C1628">
        <v>0.64971832820753728</v>
      </c>
      <c r="D1628">
        <v>0.6559079253608795</v>
      </c>
      <c r="G1628">
        <v>1625</v>
      </c>
      <c r="H1628">
        <v>0.63952446173713307</v>
      </c>
      <c r="I1628">
        <v>0.64734345831716256</v>
      </c>
    </row>
    <row r="1629" spans="2:9" x14ac:dyDescent="0.25">
      <c r="B1629">
        <v>1626</v>
      </c>
      <c r="C1629">
        <v>0.64956034870200829</v>
      </c>
      <c r="D1629">
        <v>0.65575017351829734</v>
      </c>
      <c r="G1629">
        <v>1626</v>
      </c>
      <c r="H1629">
        <v>0.63936071240443049</v>
      </c>
      <c r="I1629">
        <v>0.64718215184238281</v>
      </c>
    </row>
    <row r="1630" spans="2:9" x14ac:dyDescent="0.25">
      <c r="B1630">
        <v>1627</v>
      </c>
      <c r="C1630">
        <v>0.64940240095254242</v>
      </c>
      <c r="D1630">
        <v>0.65559244607012623</v>
      </c>
      <c r="G1630">
        <v>1627</v>
      </c>
      <c r="H1630">
        <v>0.63919700058958551</v>
      </c>
      <c r="I1630">
        <v>0.64702087626179949</v>
      </c>
    </row>
    <row r="1631" spans="2:9" x14ac:dyDescent="0.25">
      <c r="B1631">
        <v>1628</v>
      </c>
      <c r="C1631">
        <v>0.64924448495211851</v>
      </c>
      <c r="D1631">
        <v>0.65543474307029548</v>
      </c>
      <c r="G1631">
        <v>1628</v>
      </c>
      <c r="H1631">
        <v>0.63903332627753295</v>
      </c>
      <c r="I1631">
        <v>0.64685963158760884</v>
      </c>
    </row>
    <row r="1632" spans="2:9" x14ac:dyDescent="0.25">
      <c r="B1632">
        <v>1629</v>
      </c>
      <c r="C1632">
        <v>0.64908660069371993</v>
      </c>
      <c r="D1632">
        <v>0.65527706457268109</v>
      </c>
      <c r="G1632">
        <v>1629</v>
      </c>
      <c r="H1632">
        <v>0.63886968945322353</v>
      </c>
      <c r="I1632">
        <v>0.64669841783199133</v>
      </c>
    </row>
    <row r="1633" spans="2:9" x14ac:dyDescent="0.25">
      <c r="B1633">
        <v>1630</v>
      </c>
      <c r="C1633">
        <v>0.64892874817033164</v>
      </c>
      <c r="D1633">
        <v>0.65511941063110624</v>
      </c>
      <c r="G1633">
        <v>1630</v>
      </c>
      <c r="H1633">
        <v>0.63870609010161183</v>
      </c>
      <c r="I1633">
        <v>0.64653723500711158</v>
      </c>
    </row>
    <row r="1634" spans="2:9" x14ac:dyDescent="0.25">
      <c r="B1634">
        <v>1631</v>
      </c>
      <c r="C1634">
        <v>0.64877092737493958</v>
      </c>
      <c r="D1634">
        <v>0.65496178129934113</v>
      </c>
      <c r="G1634">
        <v>1631</v>
      </c>
      <c r="H1634">
        <v>0.63854252820765744</v>
      </c>
      <c r="I1634">
        <v>0.64637608312511852</v>
      </c>
    </row>
    <row r="1635" spans="2:9" x14ac:dyDescent="0.25">
      <c r="B1635">
        <v>1632</v>
      </c>
      <c r="C1635">
        <v>0.64861313830053435</v>
      </c>
      <c r="D1635">
        <v>0.65480417663110335</v>
      </c>
      <c r="G1635">
        <v>1632</v>
      </c>
      <c r="H1635">
        <v>0.63837900375633494</v>
      </c>
      <c r="I1635">
        <v>0.64621496219814523</v>
      </c>
    </row>
    <row r="1636" spans="2:9" x14ac:dyDescent="0.25">
      <c r="B1636">
        <v>1633</v>
      </c>
      <c r="C1636">
        <v>0.64845538094010868</v>
      </c>
      <c r="D1636">
        <v>0.65464659668005742</v>
      </c>
      <c r="G1636">
        <v>1633</v>
      </c>
      <c r="H1636">
        <v>0.63821551673262722</v>
      </c>
      <c r="I1636">
        <v>0.64605387223830912</v>
      </c>
    </row>
    <row r="1637" spans="2:9" x14ac:dyDescent="0.25">
      <c r="B1637">
        <v>1634</v>
      </c>
      <c r="C1637">
        <v>0.6482976552866575</v>
      </c>
      <c r="D1637">
        <v>0.65448904149981502</v>
      </c>
      <c r="G1637">
        <v>1634</v>
      </c>
      <c r="H1637">
        <v>0.63805206712152407</v>
      </c>
      <c r="I1637">
        <v>0.64589281325771197</v>
      </c>
    </row>
    <row r="1638" spans="2:9" x14ac:dyDescent="0.25">
      <c r="B1638">
        <v>1635</v>
      </c>
      <c r="C1638">
        <v>0.64813996133317775</v>
      </c>
      <c r="D1638">
        <v>0.65433151114393506</v>
      </c>
      <c r="G1638">
        <v>1635</v>
      </c>
      <c r="H1638">
        <v>0.6378886549080236</v>
      </c>
      <c r="I1638">
        <v>0.64573178526843944</v>
      </c>
    </row>
    <row r="1639" spans="2:9" x14ac:dyDescent="0.25">
      <c r="B1639">
        <v>1636</v>
      </c>
      <c r="C1639">
        <v>0.64798229907267091</v>
      </c>
      <c r="D1639">
        <v>0.65417400566592376</v>
      </c>
      <c r="G1639">
        <v>1636</v>
      </c>
      <c r="H1639">
        <v>0.63772528007713913</v>
      </c>
      <c r="I1639">
        <v>0.64557078828256198</v>
      </c>
    </row>
    <row r="1640" spans="2:9" x14ac:dyDescent="0.25">
      <c r="B1640">
        <v>1637</v>
      </c>
      <c r="C1640">
        <v>0.64782466849814002</v>
      </c>
      <c r="D1640">
        <v>0.65401652511923425</v>
      </c>
      <c r="G1640">
        <v>1637</v>
      </c>
      <c r="H1640">
        <v>0.63756194261388877</v>
      </c>
      <c r="I1640">
        <v>0.64540982231213384</v>
      </c>
    </row>
    <row r="1641" spans="2:9" x14ac:dyDescent="0.25">
      <c r="B1641">
        <v>1638</v>
      </c>
      <c r="C1641">
        <v>0.64766706960258891</v>
      </c>
      <c r="D1641">
        <v>0.65385906955726736</v>
      </c>
      <c r="G1641">
        <v>1638</v>
      </c>
      <c r="H1641">
        <v>0.63739864250329425</v>
      </c>
      <c r="I1641">
        <v>0.64524888736919395</v>
      </c>
    </row>
    <row r="1642" spans="2:9" x14ac:dyDescent="0.25">
      <c r="B1642">
        <v>1639</v>
      </c>
      <c r="C1642">
        <v>0.64750950237902605</v>
      </c>
      <c r="D1642">
        <v>0.65370163903337075</v>
      </c>
      <c r="G1642">
        <v>1639</v>
      </c>
      <c r="H1642">
        <v>0.63723537973039357</v>
      </c>
      <c r="I1642">
        <v>0.64508798346576524</v>
      </c>
    </row>
    <row r="1643" spans="2:9" x14ac:dyDescent="0.25">
      <c r="B1643">
        <v>1640</v>
      </c>
      <c r="C1643">
        <v>0.64735196682046248</v>
      </c>
      <c r="D1643">
        <v>0.6535442336008398</v>
      </c>
      <c r="G1643">
        <v>1640</v>
      </c>
      <c r="H1643">
        <v>0.63707215428023167</v>
      </c>
      <c r="I1643">
        <v>0.6449271106138551</v>
      </c>
    </row>
    <row r="1644" spans="2:9" x14ac:dyDescent="0.25">
      <c r="B1644">
        <v>1641</v>
      </c>
      <c r="C1644">
        <v>0.64719446291991123</v>
      </c>
      <c r="D1644">
        <v>0.65338685331291657</v>
      </c>
      <c r="G1644">
        <v>1641</v>
      </c>
      <c r="H1644">
        <v>0.63690896613786196</v>
      </c>
      <c r="I1644">
        <v>0.64476626882545518</v>
      </c>
    </row>
    <row r="1645" spans="2:9" x14ac:dyDescent="0.25">
      <c r="B1645">
        <v>1642</v>
      </c>
      <c r="C1645">
        <v>0.64703699067038689</v>
      </c>
      <c r="D1645">
        <v>0.6532294982227913</v>
      </c>
      <c r="G1645">
        <v>1642</v>
      </c>
      <c r="H1645">
        <v>0.63674581528834473</v>
      </c>
      <c r="I1645">
        <v>0.64460545811254155</v>
      </c>
    </row>
    <row r="1646" spans="2:9" x14ac:dyDescent="0.25">
      <c r="B1646">
        <v>1643</v>
      </c>
      <c r="C1646">
        <v>0.64687955006490916</v>
      </c>
      <c r="D1646">
        <v>0.65307216838360072</v>
      </c>
      <c r="G1646">
        <v>1643</v>
      </c>
      <c r="H1646">
        <v>0.63658270171675646</v>
      </c>
      <c r="I1646">
        <v>0.64444467848707432</v>
      </c>
    </row>
    <row r="1647" spans="2:9" x14ac:dyDescent="0.25">
      <c r="B1647">
        <v>1644</v>
      </c>
      <c r="C1647">
        <v>0.64672214109649895</v>
      </c>
      <c r="D1647">
        <v>0.65291486384842967</v>
      </c>
      <c r="G1647">
        <v>1644</v>
      </c>
      <c r="H1647">
        <v>0.63641962540817731</v>
      </c>
      <c r="I1647">
        <v>0.64428392996099837</v>
      </c>
    </row>
    <row r="1648" spans="2:9" x14ac:dyDescent="0.25">
      <c r="B1648">
        <v>1645</v>
      </c>
      <c r="C1648">
        <v>0.64656476375817828</v>
      </c>
      <c r="D1648">
        <v>0.65275758467030964</v>
      </c>
      <c r="G1648">
        <v>1645</v>
      </c>
      <c r="H1648">
        <v>0.63625658634769189</v>
      </c>
      <c r="I1648">
        <v>0.64412321254624239</v>
      </c>
    </row>
    <row r="1649" spans="2:9" x14ac:dyDescent="0.25">
      <c r="B1649">
        <v>1646</v>
      </c>
      <c r="C1649">
        <v>0.6464074180429733</v>
      </c>
      <c r="D1649">
        <v>0.65260033090222036</v>
      </c>
      <c r="G1649">
        <v>1646</v>
      </c>
      <c r="H1649">
        <v>0.63609358452040099</v>
      </c>
      <c r="I1649">
        <v>0.64396252625472006</v>
      </c>
    </row>
    <row r="1650" spans="2:9" x14ac:dyDescent="0.25">
      <c r="B1650">
        <v>1647</v>
      </c>
      <c r="C1650">
        <v>0.64625010394391291</v>
      </c>
      <c r="D1650">
        <v>0.65244310259708815</v>
      </c>
      <c r="G1650">
        <v>1647</v>
      </c>
      <c r="H1650">
        <v>0.63593061991141209</v>
      </c>
      <c r="I1650">
        <v>0.64380187109832887</v>
      </c>
    </row>
    <row r="1651" spans="2:9" x14ac:dyDescent="0.25">
      <c r="B1651">
        <v>1648</v>
      </c>
      <c r="C1651">
        <v>0.64609282145402813</v>
      </c>
      <c r="D1651">
        <v>0.65228589980778762</v>
      </c>
      <c r="G1651">
        <v>1648</v>
      </c>
      <c r="H1651">
        <v>0.63576769250584109</v>
      </c>
      <c r="I1651">
        <v>0.64364124708895087</v>
      </c>
    </row>
    <row r="1652" spans="2:9" x14ac:dyDescent="0.25">
      <c r="B1652">
        <v>1649</v>
      </c>
      <c r="C1652">
        <v>0.64593557056635187</v>
      </c>
      <c r="D1652">
        <v>0.65212872258714005</v>
      </c>
      <c r="G1652">
        <v>1649</v>
      </c>
      <c r="H1652">
        <v>0.63560480228881067</v>
      </c>
      <c r="I1652">
        <v>0.64348065423845258</v>
      </c>
    </row>
    <row r="1653" spans="2:9" x14ac:dyDescent="0.25">
      <c r="B1653">
        <v>1650</v>
      </c>
      <c r="C1653">
        <v>0.64577835127392136</v>
      </c>
      <c r="D1653">
        <v>0.65197157098791481</v>
      </c>
      <c r="G1653">
        <v>1650</v>
      </c>
      <c r="H1653">
        <v>0.63544194924545971</v>
      </c>
      <c r="I1653">
        <v>0.64332009255868472</v>
      </c>
    </row>
    <row r="1654" spans="2:9" x14ac:dyDescent="0.25">
      <c r="B1654">
        <v>1651</v>
      </c>
      <c r="C1654">
        <v>0.64562116356977606</v>
      </c>
      <c r="D1654">
        <v>0.65181444506282848</v>
      </c>
      <c r="G1654">
        <v>1651</v>
      </c>
      <c r="H1654">
        <v>0.63527913336093134</v>
      </c>
      <c r="I1654">
        <v>0.6431595620614825</v>
      </c>
    </row>
    <row r="1655" spans="2:9" x14ac:dyDescent="0.25">
      <c r="B1655">
        <v>1652</v>
      </c>
      <c r="C1655">
        <v>0.64546400744695487</v>
      </c>
      <c r="D1655">
        <v>0.65165734486454541</v>
      </c>
      <c r="G1655">
        <v>1652</v>
      </c>
      <c r="H1655">
        <v>0.6351163546203723</v>
      </c>
      <c r="I1655">
        <v>0.64299906275866558</v>
      </c>
    </row>
    <row r="1656" spans="2:9" x14ac:dyDescent="0.25">
      <c r="B1656">
        <v>1653</v>
      </c>
      <c r="C1656">
        <v>0.64530688289850291</v>
      </c>
      <c r="D1656">
        <v>0.65150027044567715</v>
      </c>
      <c r="G1656">
        <v>1653</v>
      </c>
      <c r="H1656">
        <v>0.63495361300894559</v>
      </c>
      <c r="I1656">
        <v>0.64283859466203785</v>
      </c>
    </row>
    <row r="1657" spans="2:9" x14ac:dyDescent="0.25">
      <c r="B1657">
        <v>1654</v>
      </c>
      <c r="C1657">
        <v>0.64514978991746619</v>
      </c>
      <c r="D1657">
        <v>0.65134322185878335</v>
      </c>
      <c r="G1657">
        <v>1654</v>
      </c>
      <c r="H1657">
        <v>0.63479090851182107</v>
      </c>
      <c r="I1657">
        <v>0.64267815778338777</v>
      </c>
    </row>
    <row r="1658" spans="2:9" x14ac:dyDescent="0.25">
      <c r="B1658">
        <v>1655</v>
      </c>
      <c r="C1658">
        <v>0.64499272849689415</v>
      </c>
      <c r="D1658">
        <v>0.65118619915637066</v>
      </c>
      <c r="G1658">
        <v>1655</v>
      </c>
      <c r="H1658">
        <v>0.63462824111417693</v>
      </c>
      <c r="I1658">
        <v>0.64251775213448814</v>
      </c>
    </row>
    <row r="1659" spans="2:9" x14ac:dyDescent="0.25">
      <c r="B1659">
        <v>1656</v>
      </c>
      <c r="C1659">
        <v>0.64483569862983725</v>
      </c>
      <c r="D1659">
        <v>0.6510292023908939</v>
      </c>
      <c r="G1659">
        <v>1656</v>
      </c>
      <c r="H1659">
        <v>0.63446561080119823</v>
      </c>
      <c r="I1659">
        <v>0.64235737772709622</v>
      </c>
    </row>
    <row r="1660" spans="2:9" x14ac:dyDescent="0.25">
      <c r="B1660">
        <v>1657</v>
      </c>
      <c r="C1660">
        <v>0.64467870030935093</v>
      </c>
      <c r="D1660">
        <v>0.65087223161475516</v>
      </c>
      <c r="G1660">
        <v>1657</v>
      </c>
      <c r="H1660">
        <v>0.63430301755808616</v>
      </c>
      <c r="I1660">
        <v>0.64219703457295363</v>
      </c>
    </row>
    <row r="1661" spans="2:9" x14ac:dyDescent="0.25">
      <c r="B1661">
        <v>1658</v>
      </c>
      <c r="C1661">
        <v>0.64452173352849151</v>
      </c>
      <c r="D1661">
        <v>0.65071528688030433</v>
      </c>
      <c r="G1661">
        <v>1658</v>
      </c>
      <c r="H1661">
        <v>0.63414046137004587</v>
      </c>
      <c r="I1661">
        <v>0.64203672268378664</v>
      </c>
    </row>
    <row r="1662" spans="2:9" x14ac:dyDescent="0.25">
      <c r="B1662">
        <v>1659</v>
      </c>
      <c r="C1662">
        <v>0.64436479828031723</v>
      </c>
      <c r="D1662">
        <v>0.65055836823983915</v>
      </c>
      <c r="G1662">
        <v>1659</v>
      </c>
      <c r="H1662">
        <v>0.63397794222228654</v>
      </c>
      <c r="I1662">
        <v>0.64187644207130556</v>
      </c>
    </row>
    <row r="1663" spans="2:9" x14ac:dyDescent="0.25">
      <c r="B1663">
        <v>1660</v>
      </c>
      <c r="C1663">
        <v>0.64420789455789029</v>
      </c>
      <c r="D1663">
        <v>0.6504014757456047</v>
      </c>
      <c r="G1663">
        <v>1660</v>
      </c>
      <c r="H1663">
        <v>0.6338154601000332</v>
      </c>
      <c r="I1663">
        <v>0.6417161927472057</v>
      </c>
    </row>
    <row r="1664" spans="2:9" x14ac:dyDescent="0.25">
      <c r="B1664">
        <v>1661</v>
      </c>
      <c r="C1664">
        <v>0.64405102235427458</v>
      </c>
      <c r="D1664">
        <v>0.65024460944979412</v>
      </c>
      <c r="G1664">
        <v>1661</v>
      </c>
      <c r="H1664">
        <v>0.63365301498851767</v>
      </c>
      <c r="I1664">
        <v>0.64155597472316639</v>
      </c>
    </row>
    <row r="1665" spans="2:9" x14ac:dyDescent="0.25">
      <c r="B1665">
        <v>1662</v>
      </c>
      <c r="C1665">
        <v>0.64389418166253731</v>
      </c>
      <c r="D1665">
        <v>0.65008776940454815</v>
      </c>
      <c r="G1665">
        <v>1662</v>
      </c>
      <c r="H1665">
        <v>0.63349060687298064</v>
      </c>
      <c r="I1665">
        <v>0.64139578801085173</v>
      </c>
    </row>
    <row r="1666" spans="2:9" x14ac:dyDescent="0.25">
      <c r="B1666">
        <v>1663</v>
      </c>
      <c r="C1666">
        <v>0.64373737247574714</v>
      </c>
      <c r="D1666">
        <v>0.64993095566195536</v>
      </c>
      <c r="G1666">
        <v>1663</v>
      </c>
      <c r="H1666">
        <v>0.63332823573866925</v>
      </c>
      <c r="I1666">
        <v>0.64123563262190986</v>
      </c>
    </row>
    <row r="1667" spans="2:9" x14ac:dyDescent="0.25">
      <c r="B1667">
        <v>1664</v>
      </c>
      <c r="C1667">
        <v>0.64358059478697716</v>
      </c>
      <c r="D1667">
        <v>0.6497741682740521</v>
      </c>
      <c r="G1667">
        <v>1664</v>
      </c>
      <c r="H1667">
        <v>0.63316590157084618</v>
      </c>
      <c r="I1667">
        <v>0.64107550856797413</v>
      </c>
    </row>
    <row r="1668" spans="2:9" x14ac:dyDescent="0.25">
      <c r="B1668">
        <v>1665</v>
      </c>
      <c r="C1668">
        <v>0.64342384858930124</v>
      </c>
      <c r="D1668">
        <v>0.64961740729282247</v>
      </c>
      <c r="G1668">
        <v>1665</v>
      </c>
      <c r="H1668">
        <v>0.63300360435477887</v>
      </c>
      <c r="I1668">
        <v>0.64091541586066159</v>
      </c>
    </row>
    <row r="1669" spans="2:9" x14ac:dyDescent="0.25">
      <c r="B1669">
        <v>1666</v>
      </c>
      <c r="C1669">
        <v>0.64326713387579582</v>
      </c>
      <c r="D1669">
        <v>0.64946067277019859</v>
      </c>
      <c r="G1669">
        <v>1666</v>
      </c>
      <c r="H1669">
        <v>0.63284134407573855</v>
      </c>
      <c r="I1669">
        <v>0.64075535451157428</v>
      </c>
    </row>
    <row r="1670" spans="2:9" x14ac:dyDescent="0.25">
      <c r="B1670">
        <v>1667</v>
      </c>
      <c r="C1670">
        <v>0.64311045063954064</v>
      </c>
      <c r="D1670">
        <v>0.64930396475806029</v>
      </c>
      <c r="G1670">
        <v>1667</v>
      </c>
      <c r="H1670">
        <v>0.63267912071901211</v>
      </c>
      <c r="I1670">
        <v>0.64059532453229873</v>
      </c>
    </row>
    <row r="1671" spans="2:9" x14ac:dyDescent="0.25">
      <c r="B1671">
        <v>1668</v>
      </c>
      <c r="C1671">
        <v>0.6429537988736177</v>
      </c>
      <c r="D1671">
        <v>0.64914728330823523</v>
      </c>
      <c r="G1671">
        <v>1668</v>
      </c>
      <c r="H1671">
        <v>0.63251693426989342</v>
      </c>
      <c r="I1671">
        <v>0.64043532593440577</v>
      </c>
    </row>
    <row r="1672" spans="2:9" x14ac:dyDescent="0.25">
      <c r="B1672">
        <v>1669</v>
      </c>
      <c r="C1672">
        <v>0.64279717857111163</v>
      </c>
      <c r="D1672">
        <v>0.64899062847249922</v>
      </c>
      <c r="G1672">
        <v>1669</v>
      </c>
      <c r="H1672">
        <v>0.63235478471368489</v>
      </c>
      <c r="I1672">
        <v>0.64027535872945107</v>
      </c>
    </row>
    <row r="1673" spans="2:9" x14ac:dyDescent="0.25">
      <c r="B1673">
        <v>1670</v>
      </c>
      <c r="C1673">
        <v>0.64264058972510862</v>
      </c>
      <c r="D1673">
        <v>0.64883400030257565</v>
      </c>
      <c r="G1673">
        <v>1670</v>
      </c>
      <c r="H1673">
        <v>0.63219267203569529</v>
      </c>
      <c r="I1673">
        <v>0.64011542292897439</v>
      </c>
    </row>
    <row r="1674" spans="2:9" x14ac:dyDescent="0.25">
      <c r="B1674">
        <v>1671</v>
      </c>
      <c r="C1674">
        <v>0.64248403232870044</v>
      </c>
      <c r="D1674">
        <v>0.6486773988501362</v>
      </c>
      <c r="G1674">
        <v>1671</v>
      </c>
      <c r="H1674">
        <v>0.63203059622124924</v>
      </c>
      <c r="I1674">
        <v>0.63995551854450039</v>
      </c>
    </row>
    <row r="1675" spans="2:9" x14ac:dyDescent="0.25">
      <c r="B1675">
        <v>1672</v>
      </c>
      <c r="C1675">
        <v>0.64232750637497826</v>
      </c>
      <c r="D1675">
        <v>0.64852082416680024</v>
      </c>
      <c r="G1675">
        <v>1672</v>
      </c>
      <c r="H1675">
        <v>0.63186855725567648</v>
      </c>
      <c r="I1675">
        <v>0.63979564558753821</v>
      </c>
    </row>
    <row r="1676" spans="2:9" x14ac:dyDescent="0.25">
      <c r="B1676">
        <v>1673</v>
      </c>
      <c r="C1676">
        <v>0.64217101185703618</v>
      </c>
      <c r="D1676">
        <v>0.64836427630413551</v>
      </c>
      <c r="G1676">
        <v>1673</v>
      </c>
      <c r="H1676">
        <v>0.63170655512430907</v>
      </c>
      <c r="I1676">
        <v>0.63963580406958154</v>
      </c>
    </row>
    <row r="1677" spans="2:9" x14ac:dyDescent="0.25">
      <c r="B1677">
        <v>1674</v>
      </c>
      <c r="C1677">
        <v>0.6420145487679717</v>
      </c>
      <c r="D1677">
        <v>0.64820775531365715</v>
      </c>
      <c r="G1677">
        <v>1674</v>
      </c>
      <c r="H1677">
        <v>0.63154458981249662</v>
      </c>
      <c r="I1677">
        <v>0.63947599400210842</v>
      </c>
    </row>
    <row r="1678" spans="2:9" x14ac:dyDescent="0.25">
      <c r="B1678">
        <v>1675</v>
      </c>
      <c r="C1678">
        <v>0.6418581171008847</v>
      </c>
      <c r="D1678">
        <v>0.6480512612468291</v>
      </c>
      <c r="G1678">
        <v>1675</v>
      </c>
      <c r="H1678">
        <v>0.63138266130559384</v>
      </c>
      <c r="I1678">
        <v>0.6393162153965819</v>
      </c>
    </row>
    <row r="1679" spans="2:9" x14ac:dyDescent="0.25">
      <c r="B1679">
        <v>1676</v>
      </c>
      <c r="C1679">
        <v>0.64170171684887733</v>
      </c>
      <c r="D1679">
        <v>0.64789479415506268</v>
      </c>
      <c r="G1679">
        <v>1676</v>
      </c>
      <c r="H1679">
        <v>0.63122076958896522</v>
      </c>
      <c r="I1679">
        <v>0.63915646826444905</v>
      </c>
    </row>
    <row r="1680" spans="2:9" x14ac:dyDescent="0.25">
      <c r="B1680">
        <v>1677</v>
      </c>
      <c r="C1680">
        <v>0.64154534800505381</v>
      </c>
      <c r="D1680">
        <v>0.6477383540897178</v>
      </c>
      <c r="G1680">
        <v>1677</v>
      </c>
      <c r="H1680">
        <v>0.63105891464798092</v>
      </c>
      <c r="I1680">
        <v>0.63899675261714217</v>
      </c>
    </row>
    <row r="1681" spans="2:9" x14ac:dyDescent="0.25">
      <c r="B1681">
        <v>1678</v>
      </c>
      <c r="C1681">
        <v>0.64138901056252318</v>
      </c>
      <c r="D1681">
        <v>0.6475819411021021</v>
      </c>
      <c r="G1681">
        <v>1678</v>
      </c>
      <c r="H1681">
        <v>0.63089709646802783</v>
      </c>
      <c r="I1681">
        <v>0.63883706846607746</v>
      </c>
    </row>
    <row r="1682" spans="2:9" x14ac:dyDescent="0.25">
      <c r="B1682">
        <v>1679</v>
      </c>
      <c r="C1682">
        <v>0.64123270451439507</v>
      </c>
      <c r="D1682">
        <v>0.64742555524347156</v>
      </c>
      <c r="G1682">
        <v>1679</v>
      </c>
      <c r="H1682">
        <v>0.6307353150344962</v>
      </c>
      <c r="I1682">
        <v>0.63867741582265636</v>
      </c>
    </row>
    <row r="1683" spans="2:9" x14ac:dyDescent="0.25">
      <c r="B1683">
        <v>1680</v>
      </c>
      <c r="C1683">
        <v>0.64107642985378022</v>
      </c>
      <c r="D1683">
        <v>0.64726919656503024</v>
      </c>
      <c r="G1683">
        <v>1680</v>
      </c>
      <c r="H1683">
        <v>0.63057357033278039</v>
      </c>
      <c r="I1683">
        <v>0.63851779469826442</v>
      </c>
    </row>
    <row r="1684" spans="2:9" x14ac:dyDescent="0.25">
      <c r="B1684">
        <v>1681</v>
      </c>
      <c r="C1684">
        <v>0.64092018657379468</v>
      </c>
      <c r="D1684">
        <v>0.64711286511793042</v>
      </c>
      <c r="G1684">
        <v>1681</v>
      </c>
      <c r="H1684">
        <v>0.63041186234829083</v>
      </c>
      <c r="I1684">
        <v>0.63835820510427232</v>
      </c>
    </row>
    <row r="1685" spans="2:9" x14ac:dyDescent="0.25">
      <c r="B1685">
        <v>1682</v>
      </c>
      <c r="C1685">
        <v>0.64076397466755597</v>
      </c>
      <c r="D1685">
        <v>0.64695656095327247</v>
      </c>
      <c r="G1685">
        <v>1682</v>
      </c>
      <c r="H1685">
        <v>0.63025019106644431</v>
      </c>
      <c r="I1685">
        <v>0.63819864705203466</v>
      </c>
    </row>
    <row r="1686" spans="2:9" x14ac:dyDescent="0.25">
      <c r="B1686">
        <v>1683</v>
      </c>
      <c r="C1686">
        <v>0.64060779412818369</v>
      </c>
      <c r="D1686">
        <v>0.64680028412210511</v>
      </c>
      <c r="G1686">
        <v>1683</v>
      </c>
      <c r="H1686">
        <v>0.63008855647266659</v>
      </c>
      <c r="I1686">
        <v>0.63803912055289147</v>
      </c>
    </row>
    <row r="1687" spans="2:9" x14ac:dyDescent="0.25">
      <c r="B1687">
        <v>1684</v>
      </c>
      <c r="C1687">
        <v>0.64045164494879991</v>
      </c>
      <c r="D1687">
        <v>0.64664403467542519</v>
      </c>
      <c r="G1687">
        <v>1684</v>
      </c>
      <c r="H1687">
        <v>0.62992695855238934</v>
      </c>
      <c r="I1687">
        <v>0.6378796256181668</v>
      </c>
    </row>
    <row r="1688" spans="2:9" x14ac:dyDescent="0.25">
      <c r="B1688">
        <v>1685</v>
      </c>
      <c r="C1688">
        <v>0.64029552712253113</v>
      </c>
      <c r="D1688">
        <v>0.64648781266417799</v>
      </c>
      <c r="G1688">
        <v>1685</v>
      </c>
      <c r="H1688">
        <v>0.62976539729106051</v>
      </c>
      <c r="I1688">
        <v>0.63772016225916961</v>
      </c>
    </row>
    <row r="1689" spans="2:9" x14ac:dyDescent="0.25">
      <c r="B1689">
        <v>1686</v>
      </c>
      <c r="C1689">
        <v>0.64013944064250439</v>
      </c>
      <c r="D1689">
        <v>0.64633161813925677</v>
      </c>
      <c r="G1689">
        <v>1686</v>
      </c>
      <c r="H1689">
        <v>0.62960387267413154</v>
      </c>
      <c r="I1689">
        <v>0.63756073048719353</v>
      </c>
    </row>
    <row r="1690" spans="2:9" x14ac:dyDescent="0.25">
      <c r="B1690">
        <v>1687</v>
      </c>
      <c r="C1690">
        <v>0.63998338550184874</v>
      </c>
      <c r="D1690">
        <v>0.64617545115150343</v>
      </c>
      <c r="G1690">
        <v>1687</v>
      </c>
      <c r="H1690">
        <v>0.62944238468705882</v>
      </c>
      <c r="I1690">
        <v>0.63740133031351687</v>
      </c>
    </row>
    <row r="1691" spans="2:9" x14ac:dyDescent="0.25">
      <c r="B1691">
        <v>1688</v>
      </c>
      <c r="C1691">
        <v>0.63982736169369758</v>
      </c>
      <c r="D1691">
        <v>0.6460193117517079</v>
      </c>
      <c r="G1691">
        <v>1688</v>
      </c>
      <c r="H1691">
        <v>0.62928093331531354</v>
      </c>
      <c r="I1691">
        <v>0.6372419617494024</v>
      </c>
    </row>
    <row r="1692" spans="2:9" x14ac:dyDescent="0.25">
      <c r="B1692">
        <v>1689</v>
      </c>
      <c r="C1692">
        <v>0.63967136921118595</v>
      </c>
      <c r="D1692">
        <v>0.64586319999060871</v>
      </c>
      <c r="G1692">
        <v>1689</v>
      </c>
      <c r="H1692">
        <v>0.62911951854437387</v>
      </c>
      <c r="I1692">
        <v>0.6370826248060979</v>
      </c>
    </row>
    <row r="1693" spans="2:9" x14ac:dyDescent="0.25">
      <c r="B1693">
        <v>1690</v>
      </c>
      <c r="C1693">
        <v>0.63951540804745144</v>
      </c>
      <c r="D1693">
        <v>0.64570711591889263</v>
      </c>
      <c r="G1693">
        <v>1690</v>
      </c>
      <c r="H1693">
        <v>0.62895814035972675</v>
      </c>
      <c r="I1693">
        <v>0.63692331949483549</v>
      </c>
    </row>
    <row r="1694" spans="2:9" x14ac:dyDescent="0.25">
      <c r="B1694">
        <v>1691</v>
      </c>
      <c r="C1694">
        <v>0.6393594781956331</v>
      </c>
      <c r="D1694">
        <v>0.64555105958719483</v>
      </c>
      <c r="G1694">
        <v>1691</v>
      </c>
      <c r="H1694">
        <v>0.62879679874686478</v>
      </c>
      <c r="I1694">
        <v>0.63676404582683233</v>
      </c>
    </row>
    <row r="1695" spans="2:9" x14ac:dyDescent="0.25">
      <c r="B1695">
        <v>1692</v>
      </c>
      <c r="C1695">
        <v>0.63920357964887553</v>
      </c>
      <c r="D1695">
        <v>0.64539503104609908</v>
      </c>
      <c r="G1695">
        <v>1692</v>
      </c>
      <c r="H1695">
        <v>0.62863549369129745</v>
      </c>
      <c r="I1695">
        <v>0.63660480381328999</v>
      </c>
    </row>
    <row r="1696" spans="2:9" x14ac:dyDescent="0.25">
      <c r="B1696">
        <v>1693</v>
      </c>
      <c r="C1696">
        <v>0.63904771240032365</v>
      </c>
      <c r="D1696">
        <v>0.64523903034613728</v>
      </c>
      <c r="G1696">
        <v>1693</v>
      </c>
      <c r="H1696">
        <v>0.62847422517853757</v>
      </c>
      <c r="I1696">
        <v>0.63644559346539498</v>
      </c>
    </row>
    <row r="1697" spans="2:9" x14ac:dyDescent="0.25">
      <c r="B1697">
        <v>1694</v>
      </c>
      <c r="C1697">
        <v>0.63889187644312362</v>
      </c>
      <c r="D1697">
        <v>0.64508305753779005</v>
      </c>
      <c r="G1697">
        <v>1694</v>
      </c>
      <c r="H1697">
        <v>0.62831299319410183</v>
      </c>
      <c r="I1697">
        <v>0.63628641479431813</v>
      </c>
    </row>
    <row r="1698" spans="2:9" x14ac:dyDescent="0.25">
      <c r="B1698">
        <v>1695</v>
      </c>
      <c r="C1698">
        <v>0.63873607177042657</v>
      </c>
      <c r="D1698">
        <v>0.64492711267148639</v>
      </c>
      <c r="G1698">
        <v>1695</v>
      </c>
      <c r="H1698">
        <v>0.62815179772352314</v>
      </c>
      <c r="I1698">
        <v>0.63612726781121576</v>
      </c>
    </row>
    <row r="1699" spans="2:9" x14ac:dyDescent="0.25">
      <c r="B1699">
        <v>1696</v>
      </c>
      <c r="C1699">
        <v>0.63858029837538499</v>
      </c>
      <c r="D1699">
        <v>0.64477119579760378</v>
      </c>
      <c r="G1699">
        <v>1696</v>
      </c>
      <c r="H1699">
        <v>0.6279906387523404</v>
      </c>
      <c r="I1699">
        <v>0.63596815252722805</v>
      </c>
    </row>
    <row r="1700" spans="2:9" x14ac:dyDescent="0.25">
      <c r="B1700">
        <v>1697</v>
      </c>
      <c r="C1700">
        <v>0.63842455625115402</v>
      </c>
      <c r="D1700">
        <v>0.6446153069664684</v>
      </c>
      <c r="G1700">
        <v>1697</v>
      </c>
      <c r="H1700">
        <v>0.62782951626610128</v>
      </c>
      <c r="I1700">
        <v>0.63580906895348044</v>
      </c>
    </row>
    <row r="1701" spans="2:9" x14ac:dyDescent="0.25">
      <c r="B1701">
        <v>1698</v>
      </c>
      <c r="C1701">
        <v>0.63826884539089068</v>
      </c>
      <c r="D1701">
        <v>0.64445944622835483</v>
      </c>
      <c r="G1701">
        <v>1698</v>
      </c>
      <c r="H1701">
        <v>0.62766843025036012</v>
      </c>
      <c r="I1701">
        <v>0.63565001710108304</v>
      </c>
    </row>
    <row r="1702" spans="2:9" x14ac:dyDescent="0.25">
      <c r="B1702">
        <v>1699</v>
      </c>
      <c r="C1702">
        <v>0.6381131657877569</v>
      </c>
      <c r="D1702">
        <v>0.64430361363348632</v>
      </c>
      <c r="G1702">
        <v>1699</v>
      </c>
      <c r="H1702">
        <v>0.62750738069068657</v>
      </c>
      <c r="I1702">
        <v>0.63549099698113065</v>
      </c>
    </row>
    <row r="1703" spans="2:9" x14ac:dyDescent="0.25">
      <c r="B1703">
        <v>1700</v>
      </c>
      <c r="C1703">
        <v>0.63795751743491513</v>
      </c>
      <c r="D1703">
        <v>0.64414780923203452</v>
      </c>
      <c r="G1703">
        <v>1700</v>
      </c>
      <c r="H1703">
        <v>0.62734636757265461</v>
      </c>
      <c r="I1703">
        <v>0.63533200860470274</v>
      </c>
    </row>
    <row r="1704" spans="2:9" x14ac:dyDescent="0.25">
      <c r="B1704">
        <v>1701</v>
      </c>
      <c r="C1704">
        <v>0.63780190032552919</v>
      </c>
      <c r="D1704">
        <v>0.64399203307412012</v>
      </c>
      <c r="G1704">
        <v>1701</v>
      </c>
      <c r="H1704">
        <v>0.627185390881842</v>
      </c>
      <c r="I1704">
        <v>0.635173051982864</v>
      </c>
    </row>
    <row r="1705" spans="2:9" x14ac:dyDescent="0.25">
      <c r="B1705">
        <v>1702</v>
      </c>
      <c r="C1705">
        <v>0.63764631445276754</v>
      </c>
      <c r="D1705">
        <v>0.64383628520981206</v>
      </c>
      <c r="G1705">
        <v>1702</v>
      </c>
      <c r="H1705">
        <v>0.62702445060384238</v>
      </c>
      <c r="I1705">
        <v>0.63501412712666316</v>
      </c>
    </row>
    <row r="1706" spans="2:9" x14ac:dyDescent="0.25">
      <c r="B1706">
        <v>1703</v>
      </c>
      <c r="C1706">
        <v>0.63749075980980041</v>
      </c>
      <c r="D1706">
        <v>0.64368056568912813</v>
      </c>
      <c r="G1706">
        <v>1703</v>
      </c>
      <c r="H1706">
        <v>0.62686354672425526</v>
      </c>
      <c r="I1706">
        <v>0.63485523404713451</v>
      </c>
    </row>
    <row r="1707" spans="2:9" x14ac:dyDescent="0.25">
      <c r="B1707">
        <v>1704</v>
      </c>
      <c r="C1707">
        <v>0.63733523638980061</v>
      </c>
      <c r="D1707">
        <v>0.64352487456203478</v>
      </c>
      <c r="G1707">
        <v>1704</v>
      </c>
      <c r="H1707">
        <v>0.62670267922868939</v>
      </c>
      <c r="I1707">
        <v>0.63469637275529645</v>
      </c>
    </row>
    <row r="1708" spans="2:9" x14ac:dyDescent="0.25">
      <c r="B1708">
        <v>1705</v>
      </c>
      <c r="C1708">
        <v>0.63717974418594248</v>
      </c>
      <c r="D1708">
        <v>0.64336921187844731</v>
      </c>
      <c r="G1708">
        <v>1705</v>
      </c>
      <c r="H1708">
        <v>0.62654184810275959</v>
      </c>
      <c r="I1708">
        <v>0.63453754326215284</v>
      </c>
    </row>
    <row r="1709" spans="2:9" x14ac:dyDescent="0.25">
      <c r="B1709">
        <v>1706</v>
      </c>
      <c r="C1709">
        <v>0.63702428319140514</v>
      </c>
      <c r="D1709">
        <v>0.64321357768822962</v>
      </c>
      <c r="G1709">
        <v>1706</v>
      </c>
      <c r="H1709">
        <v>0.62638105333209648</v>
      </c>
      <c r="I1709">
        <v>0.63437874557869178</v>
      </c>
    </row>
    <row r="1710" spans="2:9" x14ac:dyDescent="0.25">
      <c r="B1710">
        <v>1707</v>
      </c>
      <c r="C1710">
        <v>0.63686885339936927</v>
      </c>
      <c r="D1710">
        <v>0.6430579720411943</v>
      </c>
      <c r="G1710">
        <v>1707</v>
      </c>
      <c r="H1710">
        <v>0.62622029490233444</v>
      </c>
      <c r="I1710">
        <v>0.63421997971588651</v>
      </c>
    </row>
    <row r="1711" spans="2:9" x14ac:dyDescent="0.25">
      <c r="B1711">
        <v>1708</v>
      </c>
      <c r="C1711">
        <v>0.63671345480301544</v>
      </c>
      <c r="D1711">
        <v>0.642902394987103</v>
      </c>
      <c r="G1711">
        <v>1708</v>
      </c>
      <c r="H1711">
        <v>0.6260595727991124</v>
      </c>
      <c r="I1711">
        <v>0.63406124568469502</v>
      </c>
    </row>
    <row r="1712" spans="2:9" x14ac:dyDescent="0.25">
      <c r="B1712">
        <v>1709</v>
      </c>
      <c r="C1712">
        <v>0.6365580873955301</v>
      </c>
      <c r="D1712">
        <v>0.64274684657566594</v>
      </c>
      <c r="G1712">
        <v>1709</v>
      </c>
      <c r="H1712">
        <v>0.62589888700808372</v>
      </c>
      <c r="I1712">
        <v>0.63390254349606012</v>
      </c>
    </row>
    <row r="1713" spans="2:9" x14ac:dyDescent="0.25">
      <c r="B1713">
        <v>1710</v>
      </c>
      <c r="C1713">
        <v>0.63640275117010081</v>
      </c>
      <c r="D1713">
        <v>0.64259132685654219</v>
      </c>
      <c r="G1713">
        <v>1710</v>
      </c>
      <c r="H1713">
        <v>0.62573823751490942</v>
      </c>
      <c r="I1713">
        <v>0.63374387316090941</v>
      </c>
    </row>
    <row r="1714" spans="2:9" x14ac:dyDescent="0.25">
      <c r="B1714">
        <v>1711</v>
      </c>
      <c r="C1714">
        <v>0.6362474461199179</v>
      </c>
      <c r="D1714">
        <v>0.64243583587933994</v>
      </c>
      <c r="G1714">
        <v>1711</v>
      </c>
      <c r="H1714">
        <v>0.62557762430525821</v>
      </c>
      <c r="I1714">
        <v>0.63358523469015549</v>
      </c>
    </row>
    <row r="1715" spans="2:9" x14ac:dyDescent="0.25">
      <c r="B1715">
        <v>1712</v>
      </c>
      <c r="C1715">
        <v>0.63609217223817316</v>
      </c>
      <c r="D1715">
        <v>0.64228037369361601</v>
      </c>
      <c r="G1715">
        <v>1712</v>
      </c>
      <c r="H1715">
        <v>0.62541704736480586</v>
      </c>
      <c r="I1715">
        <v>0.63342662809469574</v>
      </c>
    </row>
    <row r="1716" spans="2:9" x14ac:dyDescent="0.25">
      <c r="B1716">
        <v>1713</v>
      </c>
      <c r="C1716">
        <v>0.63593692951806335</v>
      </c>
      <c r="D1716">
        <v>0.64212494034887613</v>
      </c>
      <c r="G1716">
        <v>1713</v>
      </c>
      <c r="H1716">
        <v>0.62525650667924348</v>
      </c>
      <c r="I1716">
        <v>0.63326805338541226</v>
      </c>
    </row>
    <row r="1717" spans="2:9" x14ac:dyDescent="0.25">
      <c r="B1717">
        <v>1714</v>
      </c>
      <c r="C1717">
        <v>0.6357817179527856</v>
      </c>
      <c r="D1717">
        <v>0.64196953589457528</v>
      </c>
      <c r="G1717">
        <v>1714</v>
      </c>
      <c r="H1717">
        <v>0.62509600223426565</v>
      </c>
      <c r="I1717">
        <v>0.63310951057317233</v>
      </c>
    </row>
    <row r="1718" spans="2:9" x14ac:dyDescent="0.25">
      <c r="B1718">
        <v>1715</v>
      </c>
      <c r="C1718">
        <v>0.63562653753553966</v>
      </c>
      <c r="D1718">
        <v>0.64181416038011685</v>
      </c>
      <c r="G1718">
        <v>1715</v>
      </c>
      <c r="H1718">
        <v>0.62493553401557156</v>
      </c>
      <c r="I1718">
        <v>0.63295099966882784</v>
      </c>
    </row>
    <row r="1719" spans="2:9" x14ac:dyDescent="0.25">
      <c r="B1719">
        <v>1716</v>
      </c>
      <c r="C1719">
        <v>0.63547138825952831</v>
      </c>
      <c r="D1719">
        <v>0.64165881385485368</v>
      </c>
      <c r="G1719">
        <v>1716</v>
      </c>
      <c r="H1719">
        <v>0.62477510200887543</v>
      </c>
      <c r="I1719">
        <v>0.63279252068321579</v>
      </c>
    </row>
    <row r="1720" spans="2:9" x14ac:dyDescent="0.25">
      <c r="B1720">
        <v>1717</v>
      </c>
      <c r="C1720">
        <v>0.63531627011795655</v>
      </c>
      <c r="D1720">
        <v>0.64150349636808734</v>
      </c>
      <c r="G1720">
        <v>1717</v>
      </c>
      <c r="H1720">
        <v>0.62461470619989845</v>
      </c>
      <c r="I1720">
        <v>0.63263407362715773</v>
      </c>
    </row>
    <row r="1721" spans="2:9" x14ac:dyDescent="0.25">
      <c r="B1721">
        <v>1718</v>
      </c>
      <c r="C1721">
        <v>0.63516118310403236</v>
      </c>
      <c r="D1721">
        <v>0.64134820796906877</v>
      </c>
      <c r="G1721">
        <v>1718</v>
      </c>
      <c r="H1721">
        <v>0.62445434657437004</v>
      </c>
      <c r="I1721">
        <v>0.63247565851146059</v>
      </c>
    </row>
    <row r="1722" spans="2:9" x14ac:dyDescent="0.25">
      <c r="B1722">
        <v>1719</v>
      </c>
      <c r="C1722">
        <v>0.63500612721096494</v>
      </c>
      <c r="D1722">
        <v>0.6411929487069975</v>
      </c>
      <c r="G1722">
        <v>1719</v>
      </c>
      <c r="H1722">
        <v>0.62429402311802595</v>
      </c>
      <c r="I1722">
        <v>0.63231727534691573</v>
      </c>
    </row>
    <row r="1723" spans="2:9" x14ac:dyDescent="0.25">
      <c r="B1723">
        <v>1720</v>
      </c>
      <c r="C1723">
        <v>0.63485110243196841</v>
      </c>
      <c r="D1723">
        <v>0.64103771863102255</v>
      </c>
      <c r="G1723">
        <v>1720</v>
      </c>
      <c r="H1723">
        <v>0.62413373581661713</v>
      </c>
      <c r="I1723">
        <v>0.63215892414429986</v>
      </c>
    </row>
    <row r="1724" spans="2:9" x14ac:dyDescent="0.25">
      <c r="B1724">
        <v>1721</v>
      </c>
      <c r="C1724">
        <v>0.63469610876025762</v>
      </c>
      <c r="D1724">
        <v>0.64088251779024175</v>
      </c>
      <c r="G1724">
        <v>1721</v>
      </c>
      <c r="H1724">
        <v>0.62397348465589897</v>
      </c>
      <c r="I1724">
        <v>0.63200060491437415</v>
      </c>
    </row>
    <row r="1725" spans="2:9" x14ac:dyDescent="0.25">
      <c r="B1725">
        <v>1722</v>
      </c>
      <c r="C1725">
        <v>0.634541146189049</v>
      </c>
      <c r="D1725">
        <v>0.6407273462337022</v>
      </c>
      <c r="G1725">
        <v>1722</v>
      </c>
      <c r="H1725">
        <v>0.62381326962163108</v>
      </c>
      <c r="I1725">
        <v>0.63184231766788523</v>
      </c>
    </row>
    <row r="1726" spans="2:9" x14ac:dyDescent="0.25">
      <c r="B1726">
        <v>1723</v>
      </c>
      <c r="C1726">
        <v>0.6343862147115632</v>
      </c>
      <c r="D1726">
        <v>0.64057220401040005</v>
      </c>
      <c r="G1726">
        <v>1723</v>
      </c>
      <c r="H1726">
        <v>0.62365309069958763</v>
      </c>
      <c r="I1726">
        <v>0.63168406241556441</v>
      </c>
    </row>
    <row r="1727" spans="2:9" x14ac:dyDescent="0.25">
      <c r="B1727">
        <v>1724</v>
      </c>
      <c r="C1727">
        <v>0.63423131432102275</v>
      </c>
      <c r="D1727">
        <v>0.64041709116928081</v>
      </c>
      <c r="G1727">
        <v>1724</v>
      </c>
      <c r="H1727">
        <v>0.62349294787554976</v>
      </c>
      <c r="I1727">
        <v>0.63152583916812777</v>
      </c>
    </row>
    <row r="1728" spans="2:9" x14ac:dyDescent="0.25">
      <c r="B1728">
        <v>1725</v>
      </c>
      <c r="C1728">
        <v>0.63407644501065263</v>
      </c>
      <c r="D1728">
        <v>0.64026200775923903</v>
      </c>
      <c r="G1728">
        <v>1725</v>
      </c>
      <c r="H1728">
        <v>0.62333284113530729</v>
      </c>
      <c r="I1728">
        <v>0.63136764793627675</v>
      </c>
    </row>
    <row r="1729" spans="2:9" x14ac:dyDescent="0.25">
      <c r="B1729">
        <v>1726</v>
      </c>
      <c r="C1729">
        <v>0.63392160677367981</v>
      </c>
      <c r="D1729">
        <v>0.64010695382911831</v>
      </c>
      <c r="G1729">
        <v>1726</v>
      </c>
      <c r="H1729">
        <v>0.62317277046465569</v>
      </c>
      <c r="I1729">
        <v>0.63120948873069738</v>
      </c>
    </row>
    <row r="1730" spans="2:9" x14ac:dyDescent="0.25">
      <c r="B1730">
        <v>1727</v>
      </c>
      <c r="C1730">
        <v>0.63376679960333537</v>
      </c>
      <c r="D1730">
        <v>0.63995192942771195</v>
      </c>
      <c r="G1730">
        <v>1727</v>
      </c>
      <c r="H1730">
        <v>0.62301273584940675</v>
      </c>
      <c r="I1730">
        <v>0.63105136156206088</v>
      </c>
    </row>
    <row r="1731" spans="2:9" x14ac:dyDescent="0.25">
      <c r="B1731">
        <v>1728</v>
      </c>
      <c r="C1731">
        <v>0.63361202349285173</v>
      </c>
      <c r="D1731">
        <v>0.63979693460376219</v>
      </c>
      <c r="G1731">
        <v>1728</v>
      </c>
      <c r="H1731">
        <v>0.62285273727537505</v>
      </c>
      <c r="I1731">
        <v>0.63089326644102339</v>
      </c>
    </row>
    <row r="1732" spans="2:9" x14ac:dyDescent="0.25">
      <c r="B1732">
        <v>1729</v>
      </c>
      <c r="C1732">
        <v>0.63345727843546273</v>
      </c>
      <c r="D1732">
        <v>0.63964196940596063</v>
      </c>
      <c r="G1732">
        <v>1729</v>
      </c>
      <c r="H1732">
        <v>0.6226927747283808</v>
      </c>
      <c r="I1732">
        <v>0.63073520337822597</v>
      </c>
    </row>
    <row r="1733" spans="2:9" x14ac:dyDescent="0.25">
      <c r="B1733">
        <v>1730</v>
      </c>
      <c r="C1733">
        <v>0.63330256442440591</v>
      </c>
      <c r="D1733">
        <v>0.63948703388294825</v>
      </c>
      <c r="G1733">
        <v>1730</v>
      </c>
      <c r="H1733">
        <v>0.62253284819425792</v>
      </c>
      <c r="I1733">
        <v>0.630577172384295</v>
      </c>
    </row>
    <row r="1734" spans="2:9" x14ac:dyDescent="0.25">
      <c r="B1734">
        <v>1731</v>
      </c>
      <c r="C1734">
        <v>0.633147881452922</v>
      </c>
      <c r="D1734">
        <v>0.63933212808331508</v>
      </c>
      <c r="G1734">
        <v>1731</v>
      </c>
      <c r="H1734">
        <v>0.62237295765884748</v>
      </c>
      <c r="I1734">
        <v>0.63041917346984133</v>
      </c>
    </row>
    <row r="1735" spans="2:9" x14ac:dyDescent="0.25">
      <c r="B1735">
        <v>1732</v>
      </c>
      <c r="C1735">
        <v>0.6329932295142523</v>
      </c>
      <c r="D1735">
        <v>0.63917725205560116</v>
      </c>
      <c r="G1735">
        <v>1732</v>
      </c>
      <c r="H1735">
        <v>0.62221310310799927</v>
      </c>
      <c r="I1735">
        <v>0.63026120664546137</v>
      </c>
    </row>
    <row r="1736" spans="2:9" x14ac:dyDescent="0.25">
      <c r="B1736">
        <v>1733</v>
      </c>
      <c r="C1736">
        <v>0.63283860860164165</v>
      </c>
      <c r="D1736">
        <v>0.63902240584829517</v>
      </c>
      <c r="G1736">
        <v>1733</v>
      </c>
      <c r="H1736">
        <v>0.62205328452756858</v>
      </c>
      <c r="I1736">
        <v>0.6301032719217361</v>
      </c>
    </row>
    <row r="1737" spans="2:9" x14ac:dyDescent="0.25">
      <c r="B1737">
        <v>1734</v>
      </c>
      <c r="C1737">
        <v>0.63268401870833835</v>
      </c>
      <c r="D1737">
        <v>0.63886758950983569</v>
      </c>
      <c r="G1737">
        <v>1734</v>
      </c>
      <c r="H1737">
        <v>0.62189350190342696</v>
      </c>
      <c r="I1737">
        <v>0.62994536930923184</v>
      </c>
    </row>
    <row r="1738" spans="2:9" x14ac:dyDescent="0.25">
      <c r="B1738">
        <v>1735</v>
      </c>
      <c r="C1738">
        <v>0.63252945982759234</v>
      </c>
      <c r="D1738">
        <v>0.63871280308861056</v>
      </c>
      <c r="G1738">
        <v>1735</v>
      </c>
      <c r="H1738">
        <v>0.62173375522144958</v>
      </c>
      <c r="I1738">
        <v>0.62978749881849971</v>
      </c>
    </row>
    <row r="1739" spans="2:9" x14ac:dyDescent="0.25">
      <c r="B1739">
        <v>1736</v>
      </c>
      <c r="C1739">
        <v>0.63237493195265426</v>
      </c>
      <c r="D1739">
        <v>0.63855804663295723</v>
      </c>
      <c r="G1739">
        <v>1736</v>
      </c>
      <c r="H1739">
        <v>0.62157404446751519</v>
      </c>
      <c r="I1739">
        <v>0.62962966046007618</v>
      </c>
    </row>
    <row r="1740" spans="2:9" x14ac:dyDescent="0.25">
      <c r="B1740">
        <v>1737</v>
      </c>
      <c r="C1740">
        <v>0.63222043507677972</v>
      </c>
      <c r="D1740">
        <v>0.63840332019116242</v>
      </c>
      <c r="G1740">
        <v>1737</v>
      </c>
      <c r="H1740">
        <v>0.62141436962751839</v>
      </c>
      <c r="I1740">
        <v>0.62947185424448238</v>
      </c>
    </row>
    <row r="1741" spans="2:9" x14ac:dyDescent="0.25">
      <c r="B1741">
        <v>1738</v>
      </c>
      <c r="C1741">
        <v>0.63206596919322566</v>
      </c>
      <c r="D1741">
        <v>0.63824862381146252</v>
      </c>
      <c r="G1741">
        <v>1738</v>
      </c>
      <c r="H1741">
        <v>0.62125473068735981</v>
      </c>
      <c r="I1741">
        <v>0.62931408018222479</v>
      </c>
    </row>
    <row r="1742" spans="2:9" x14ac:dyDescent="0.25">
      <c r="B1742">
        <v>1739</v>
      </c>
      <c r="C1742">
        <v>0.6319115342952516</v>
      </c>
      <c r="D1742">
        <v>0.63809395754204346</v>
      </c>
      <c r="G1742">
        <v>1739</v>
      </c>
      <c r="H1742">
        <v>0.62109512763294883</v>
      </c>
      <c r="I1742">
        <v>0.62915633828379491</v>
      </c>
    </row>
    <row r="1743" spans="2:9" x14ac:dyDescent="0.25">
      <c r="B1743">
        <v>1740</v>
      </c>
      <c r="C1743">
        <v>0.63175713037611902</v>
      </c>
      <c r="D1743">
        <v>0.6379393214310406</v>
      </c>
      <c r="G1743">
        <v>1740</v>
      </c>
      <c r="H1743">
        <v>0.62093556045020049</v>
      </c>
      <c r="I1743">
        <v>0.62899862855966926</v>
      </c>
    </row>
    <row r="1744" spans="2:9" x14ac:dyDescent="0.25">
      <c r="B1744">
        <v>1741</v>
      </c>
      <c r="C1744">
        <v>0.63160275742909378</v>
      </c>
      <c r="D1744">
        <v>0.63778471552653904</v>
      </c>
      <c r="G1744">
        <v>1741</v>
      </c>
      <c r="H1744">
        <v>0.62077602912504604</v>
      </c>
      <c r="I1744">
        <v>0.62884095102030946</v>
      </c>
    </row>
    <row r="1745" spans="2:9" x14ac:dyDescent="0.25">
      <c r="B1745">
        <v>1742</v>
      </c>
      <c r="C1745">
        <v>0.63144841544744312</v>
      </c>
      <c r="D1745">
        <v>0.63763013987657335</v>
      </c>
      <c r="G1745">
        <v>1742</v>
      </c>
      <c r="H1745">
        <v>0.62061653364341984</v>
      </c>
      <c r="I1745">
        <v>0.62868330567616226</v>
      </c>
    </row>
    <row r="1746" spans="2:9" x14ac:dyDescent="0.25">
      <c r="B1746">
        <v>1743</v>
      </c>
      <c r="C1746">
        <v>0.63129410442443479</v>
      </c>
      <c r="D1746">
        <v>0.63747559452912794</v>
      </c>
      <c r="G1746">
        <v>1743</v>
      </c>
      <c r="H1746">
        <v>0.62045707399126104</v>
      </c>
      <c r="I1746">
        <v>0.62852569253765944</v>
      </c>
    </row>
    <row r="1747" spans="2:9" x14ac:dyDescent="0.25">
      <c r="B1747">
        <v>1744</v>
      </c>
      <c r="C1747">
        <v>0.63113982435334148</v>
      </c>
      <c r="D1747">
        <v>0.63732107953213668</v>
      </c>
      <c r="G1747">
        <v>1744</v>
      </c>
      <c r="H1747">
        <v>0.62029765015452287</v>
      </c>
      <c r="I1747">
        <v>0.62836811161521788</v>
      </c>
    </row>
    <row r="1748" spans="2:9" x14ac:dyDescent="0.25">
      <c r="B1748">
        <v>1745</v>
      </c>
      <c r="C1748">
        <v>0.63098557522743748</v>
      </c>
      <c r="D1748">
        <v>0.63716659493348315</v>
      </c>
      <c r="G1748">
        <v>1745</v>
      </c>
      <c r="H1748">
        <v>0.62013826211916645</v>
      </c>
      <c r="I1748">
        <v>0.6282105629192396</v>
      </c>
    </row>
    <row r="1749" spans="2:9" x14ac:dyDescent="0.25">
      <c r="B1749">
        <v>1746</v>
      </c>
      <c r="C1749">
        <v>0.63083135703999993</v>
      </c>
      <c r="D1749">
        <v>0.63701214078100077</v>
      </c>
      <c r="G1749">
        <v>1746</v>
      </c>
      <c r="H1749">
        <v>0.61997890987115978</v>
      </c>
      <c r="I1749">
        <v>0.62805304646011195</v>
      </c>
    </row>
    <row r="1750" spans="2:9" x14ac:dyDescent="0.25">
      <c r="B1750">
        <v>1747</v>
      </c>
      <c r="C1750">
        <v>0.63067716978430699</v>
      </c>
      <c r="D1750">
        <v>0.63685771712247263</v>
      </c>
      <c r="G1750">
        <v>1747</v>
      </c>
      <c r="H1750">
        <v>0.61981959339647785</v>
      </c>
      <c r="I1750">
        <v>0.62789556224820697</v>
      </c>
    </row>
    <row r="1751" spans="2:9" x14ac:dyDescent="0.25">
      <c r="B1751">
        <v>1748</v>
      </c>
      <c r="C1751">
        <v>0.63052301345364203</v>
      </c>
      <c r="D1751">
        <v>0.63670332400563157</v>
      </c>
      <c r="G1751">
        <v>1748</v>
      </c>
      <c r="H1751">
        <v>0.6196603126811111</v>
      </c>
      <c r="I1751">
        <v>0.62773811029388216</v>
      </c>
    </row>
    <row r="1752" spans="2:9" x14ac:dyDescent="0.25">
      <c r="B1752">
        <v>1749</v>
      </c>
      <c r="C1752">
        <v>0.63036888804128932</v>
      </c>
      <c r="D1752">
        <v>0.6365489614781602</v>
      </c>
      <c r="G1752">
        <v>1749</v>
      </c>
      <c r="H1752">
        <v>0.61950106771105373</v>
      </c>
      <c r="I1752">
        <v>0.62758069060748012</v>
      </c>
    </row>
    <row r="1753" spans="2:9" x14ac:dyDescent="0.25">
      <c r="B1753">
        <v>1750</v>
      </c>
      <c r="C1753">
        <v>0.630214793540534</v>
      </c>
      <c r="D1753">
        <v>0.63639462958769089</v>
      </c>
      <c r="G1753">
        <v>1750</v>
      </c>
      <c r="H1753">
        <v>0.6193418584723035</v>
      </c>
      <c r="I1753">
        <v>0.62742330319932871</v>
      </c>
    </row>
    <row r="1754" spans="2:9" x14ac:dyDescent="0.25">
      <c r="B1754">
        <v>1751</v>
      </c>
      <c r="C1754">
        <v>0.63006072994466567</v>
      </c>
      <c r="D1754">
        <v>0.636240328381806</v>
      </c>
      <c r="G1754">
        <v>1751</v>
      </c>
      <c r="H1754">
        <v>0.61918268495087425</v>
      </c>
      <c r="I1754">
        <v>0.62726594807974057</v>
      </c>
    </row>
    <row r="1755" spans="2:9" x14ac:dyDescent="0.25">
      <c r="B1755">
        <v>1752</v>
      </c>
      <c r="C1755">
        <v>0.62990669724697601</v>
      </c>
      <c r="D1755">
        <v>0.63608605790803774</v>
      </c>
      <c r="G1755">
        <v>1752</v>
      </c>
      <c r="H1755">
        <v>0.61902354713278485</v>
      </c>
      <c r="I1755">
        <v>0.6271086252590139</v>
      </c>
    </row>
    <row r="1756" spans="2:9" x14ac:dyDescent="0.25">
      <c r="B1756">
        <v>1753</v>
      </c>
      <c r="C1756">
        <v>0.62975269544075929</v>
      </c>
      <c r="D1756">
        <v>0.63593181821386791</v>
      </c>
      <c r="G1756">
        <v>1753</v>
      </c>
      <c r="H1756">
        <v>0.61886444500406335</v>
      </c>
      <c r="I1756">
        <v>0.62695133474743181</v>
      </c>
    </row>
    <row r="1757" spans="2:9" x14ac:dyDescent="0.25">
      <c r="B1757">
        <v>1754</v>
      </c>
      <c r="C1757">
        <v>0.62959872451931087</v>
      </c>
      <c r="D1757">
        <v>0.63577760934672856</v>
      </c>
      <c r="G1757">
        <v>1754</v>
      </c>
      <c r="H1757">
        <v>0.61870537855074426</v>
      </c>
      <c r="I1757">
        <v>0.62679407655526287</v>
      </c>
    </row>
    <row r="1758" spans="2:9" x14ac:dyDescent="0.25">
      <c r="B1758">
        <v>1755</v>
      </c>
      <c r="C1758">
        <v>0.629444784475931</v>
      </c>
      <c r="D1758">
        <v>0.63562343135400168</v>
      </c>
      <c r="G1758">
        <v>1755</v>
      </c>
      <c r="H1758">
        <v>0.61854634775887696</v>
      </c>
      <c r="I1758">
        <v>0.62663685069276065</v>
      </c>
    </row>
    <row r="1759" spans="2:9" x14ac:dyDescent="0.25">
      <c r="B1759">
        <v>1756</v>
      </c>
      <c r="C1759">
        <v>0.62929087530392136</v>
      </c>
      <c r="D1759">
        <v>0.63546928428301896</v>
      </c>
      <c r="G1759">
        <v>1756</v>
      </c>
      <c r="H1759">
        <v>0.61838735261451505</v>
      </c>
      <c r="I1759">
        <v>0.62647965717016385</v>
      </c>
    </row>
    <row r="1760" spans="2:9" x14ac:dyDescent="0.25">
      <c r="B1760">
        <v>1757</v>
      </c>
      <c r="C1760">
        <v>0.6291369969965841</v>
      </c>
      <c r="D1760">
        <v>0.63531516818106226</v>
      </c>
      <c r="G1760">
        <v>1757</v>
      </c>
      <c r="H1760">
        <v>0.61822839310371502</v>
      </c>
      <c r="I1760">
        <v>0.62632249599769663</v>
      </c>
    </row>
    <row r="1761" spans="2:9" x14ac:dyDescent="0.25">
      <c r="B1761">
        <v>1758</v>
      </c>
      <c r="C1761">
        <v>0.62898314954722634</v>
      </c>
      <c r="D1761">
        <v>0.63516108309536345</v>
      </c>
      <c r="G1761">
        <v>1758</v>
      </c>
      <c r="H1761">
        <v>0.61806946921254968</v>
      </c>
      <c r="I1761">
        <v>0.62616536718556803</v>
      </c>
    </row>
    <row r="1762" spans="2:9" x14ac:dyDescent="0.25">
      <c r="B1762">
        <v>1759</v>
      </c>
      <c r="C1762">
        <v>0.62882933294915633</v>
      </c>
      <c r="D1762">
        <v>0.63500702907310436</v>
      </c>
      <c r="G1762">
        <v>1759</v>
      </c>
      <c r="H1762">
        <v>0.61791058092709805</v>
      </c>
      <c r="I1762">
        <v>0.62600827074397281</v>
      </c>
    </row>
    <row r="1763" spans="2:9" x14ac:dyDescent="0.25">
      <c r="B1763">
        <v>1760</v>
      </c>
      <c r="C1763">
        <v>0.62867554719568564</v>
      </c>
      <c r="D1763">
        <v>0.63485300616141693</v>
      </c>
      <c r="G1763">
        <v>1760</v>
      </c>
      <c r="H1763">
        <v>0.6177517282334466</v>
      </c>
      <c r="I1763">
        <v>0.62585120668309047</v>
      </c>
    </row>
    <row r="1764" spans="2:9" x14ac:dyDescent="0.25">
      <c r="B1764">
        <v>1761</v>
      </c>
      <c r="C1764">
        <v>0.62852179228012717</v>
      </c>
      <c r="D1764">
        <v>0.63469901440738319</v>
      </c>
      <c r="G1764">
        <v>1761</v>
      </c>
      <c r="H1764">
        <v>0.61759291111768866</v>
      </c>
      <c r="I1764">
        <v>0.62569417501308588</v>
      </c>
    </row>
    <row r="1765" spans="2:9" x14ac:dyDescent="0.25">
      <c r="B1765">
        <v>1762</v>
      </c>
      <c r="C1765">
        <v>0.6283680681957976</v>
      </c>
      <c r="D1765">
        <v>0.63454505385803528</v>
      </c>
      <c r="G1765">
        <v>1762</v>
      </c>
      <c r="H1765">
        <v>0.61743412956593313</v>
      </c>
      <c r="I1765">
        <v>0.62553717574410939</v>
      </c>
    </row>
    <row r="1766" spans="2:9" x14ac:dyDescent="0.25">
      <c r="B1766">
        <v>1763</v>
      </c>
      <c r="C1766">
        <v>0.62821437493601617</v>
      </c>
      <c r="D1766">
        <v>0.63439112456035551</v>
      </c>
      <c r="G1766">
        <v>1763</v>
      </c>
      <c r="H1766">
        <v>0.61727538356429179</v>
      </c>
      <c r="I1766">
        <v>0.62538020888629631</v>
      </c>
    </row>
    <row r="1767" spans="2:9" x14ac:dyDescent="0.25">
      <c r="B1767">
        <v>1764</v>
      </c>
      <c r="C1767">
        <v>0.62806071249410167</v>
      </c>
      <c r="D1767">
        <v>0.63423722656127623</v>
      </c>
      <c r="G1767">
        <v>1764</v>
      </c>
      <c r="H1767">
        <v>0.61711667309888107</v>
      </c>
      <c r="I1767">
        <v>0.62522327444976733</v>
      </c>
    </row>
    <row r="1768" spans="2:9" x14ac:dyDescent="0.25">
      <c r="B1768">
        <v>1765</v>
      </c>
      <c r="C1768">
        <v>0.62790708086337899</v>
      </c>
      <c r="D1768">
        <v>0.63408335990768017</v>
      </c>
      <c r="G1768">
        <v>1765</v>
      </c>
      <c r="H1768">
        <v>0.61695799815583241</v>
      </c>
      <c r="I1768">
        <v>0.62506637244462848</v>
      </c>
    </row>
    <row r="1769" spans="2:9" x14ac:dyDescent="0.25">
      <c r="B1769">
        <v>1766</v>
      </c>
      <c r="C1769">
        <v>0.62775348003717302</v>
      </c>
      <c r="D1769">
        <v>0.63392952464640018</v>
      </c>
      <c r="G1769">
        <v>1766</v>
      </c>
      <c r="H1769">
        <v>0.616799358721283</v>
      </c>
      <c r="I1769">
        <v>0.62490950288097091</v>
      </c>
    </row>
    <row r="1770" spans="2:9" x14ac:dyDescent="0.25">
      <c r="B1770">
        <v>1767</v>
      </c>
      <c r="C1770">
        <v>0.62759991000881221</v>
      </c>
      <c r="D1770">
        <v>0.63377572082421929</v>
      </c>
      <c r="G1770">
        <v>1767</v>
      </c>
      <c r="H1770">
        <v>0.61664075478137914</v>
      </c>
      <c r="I1770">
        <v>0.62475266576887134</v>
      </c>
    </row>
    <row r="1771" spans="2:9" x14ac:dyDescent="0.25">
      <c r="B1771">
        <v>1768</v>
      </c>
      <c r="C1771">
        <v>0.62744637077162679</v>
      </c>
      <c r="D1771">
        <v>0.6336219484878709</v>
      </c>
      <c r="G1771">
        <v>1768</v>
      </c>
      <c r="H1771">
        <v>0.61648218632227259</v>
      </c>
      <c r="I1771">
        <v>0.62459586111839138</v>
      </c>
    </row>
    <row r="1772" spans="2:9" x14ac:dyDescent="0.25">
      <c r="B1772">
        <v>1769</v>
      </c>
      <c r="C1772">
        <v>0.62729286231895109</v>
      </c>
      <c r="D1772">
        <v>0.63346820768403878</v>
      </c>
      <c r="G1772">
        <v>1769</v>
      </c>
      <c r="H1772">
        <v>0.61632365333013095</v>
      </c>
      <c r="I1772">
        <v>0.62443908893957834</v>
      </c>
    </row>
    <row r="1773" spans="2:9" x14ac:dyDescent="0.25">
      <c r="B1773">
        <v>1770</v>
      </c>
      <c r="C1773">
        <v>0.62713938464412011</v>
      </c>
      <c r="D1773">
        <v>0.63331449845935661</v>
      </c>
      <c r="G1773">
        <v>1770</v>
      </c>
      <c r="H1773">
        <v>0.6161651557911253</v>
      </c>
      <c r="I1773">
        <v>0.62428234924246451</v>
      </c>
    </row>
    <row r="1774" spans="2:9" x14ac:dyDescent="0.25">
      <c r="B1774">
        <v>1771</v>
      </c>
      <c r="C1774">
        <v>0.62698593774047062</v>
      </c>
      <c r="D1774">
        <v>0.63316082086040892</v>
      </c>
      <c r="G1774">
        <v>1771</v>
      </c>
      <c r="H1774">
        <v>0.61600669369143013</v>
      </c>
      <c r="I1774">
        <v>0.62412564203706766</v>
      </c>
    </row>
    <row r="1775" spans="2:9" x14ac:dyDescent="0.25">
      <c r="B1775">
        <v>1772</v>
      </c>
      <c r="C1775">
        <v>0.62683252160134406</v>
      </c>
      <c r="D1775">
        <v>0.63300717493373038</v>
      </c>
      <c r="G1775">
        <v>1772</v>
      </c>
      <c r="H1775">
        <v>0.6158482670172355</v>
      </c>
      <c r="I1775">
        <v>0.62396896733339102</v>
      </c>
    </row>
    <row r="1776" spans="2:9" x14ac:dyDescent="0.25">
      <c r="B1776">
        <v>1773</v>
      </c>
      <c r="C1776">
        <v>0.62667913622008264</v>
      </c>
      <c r="D1776">
        <v>0.63285356072580612</v>
      </c>
      <c r="G1776">
        <v>1773</v>
      </c>
      <c r="H1776">
        <v>0.61568987575473832</v>
      </c>
      <c r="I1776">
        <v>0.62381232514142293</v>
      </c>
    </row>
    <row r="1777" spans="2:9" x14ac:dyDescent="0.25">
      <c r="B1777">
        <v>1774</v>
      </c>
      <c r="C1777">
        <v>0.62652578159003214</v>
      </c>
      <c r="D1777">
        <v>0.63269997828307145</v>
      </c>
      <c r="G1777">
        <v>1774</v>
      </c>
      <c r="H1777">
        <v>0.61553151989014243</v>
      </c>
      <c r="I1777">
        <v>0.62365571547113696</v>
      </c>
    </row>
    <row r="1778" spans="2:9" x14ac:dyDescent="0.25">
      <c r="B1778">
        <v>1775</v>
      </c>
      <c r="C1778">
        <v>0.62637245770453898</v>
      </c>
      <c r="D1778">
        <v>0.6325464276519126</v>
      </c>
      <c r="G1778">
        <v>1775</v>
      </c>
      <c r="H1778">
        <v>0.61537319940965896</v>
      </c>
      <c r="I1778">
        <v>0.6234991383324926</v>
      </c>
    </row>
    <row r="1779" spans="2:9" x14ac:dyDescent="0.25">
      <c r="B1779">
        <v>1776</v>
      </c>
      <c r="C1779">
        <v>0.62621916455695481</v>
      </c>
      <c r="D1779">
        <v>0.63239290887866573</v>
      </c>
      <c r="G1779">
        <v>1776</v>
      </c>
      <c r="H1779">
        <v>0.61521491429951392</v>
      </c>
      <c r="I1779">
        <v>0.62334259373543399</v>
      </c>
    </row>
    <row r="1780" spans="2:9" x14ac:dyDescent="0.25">
      <c r="B1780">
        <v>1777</v>
      </c>
      <c r="C1780">
        <v>0.62606590214063218</v>
      </c>
      <c r="D1780">
        <v>0.63223942200961802</v>
      </c>
      <c r="G1780">
        <v>1777</v>
      </c>
      <c r="H1780">
        <v>0.61505666454593633</v>
      </c>
      <c r="I1780">
        <v>0.62318608168989109</v>
      </c>
    </row>
    <row r="1781" spans="2:9" x14ac:dyDescent="0.25">
      <c r="B1781">
        <v>1778</v>
      </c>
      <c r="C1781">
        <v>0.62591267044892451</v>
      </c>
      <c r="D1781">
        <v>0.63208596709100673</v>
      </c>
      <c r="G1781">
        <v>1778</v>
      </c>
      <c r="H1781">
        <v>0.6148984501351602</v>
      </c>
      <c r="I1781">
        <v>0.62302960220577908</v>
      </c>
    </row>
    <row r="1782" spans="2:9" x14ac:dyDescent="0.25">
      <c r="B1782">
        <v>1779</v>
      </c>
      <c r="C1782">
        <v>0.62575946947518968</v>
      </c>
      <c r="D1782">
        <v>0.63193254416902001</v>
      </c>
      <c r="G1782">
        <v>1779</v>
      </c>
      <c r="H1782">
        <v>0.61474027105343376</v>
      </c>
      <c r="I1782">
        <v>0.62287315529299858</v>
      </c>
    </row>
    <row r="1783" spans="2:9" x14ac:dyDescent="0.25">
      <c r="B1783">
        <v>1780</v>
      </c>
      <c r="C1783">
        <v>0.62560629921278765</v>
      </c>
      <c r="D1783">
        <v>0.63177915328979628</v>
      </c>
      <c r="G1783">
        <v>1780</v>
      </c>
      <c r="H1783">
        <v>0.61458212728701189</v>
      </c>
      <c r="I1783">
        <v>0.62271674096143537</v>
      </c>
    </row>
    <row r="1784" spans="2:9" x14ac:dyDescent="0.25">
      <c r="B1784">
        <v>1781</v>
      </c>
      <c r="C1784">
        <v>0.62545315965508064</v>
      </c>
      <c r="D1784">
        <v>0.63162579449942491</v>
      </c>
      <c r="G1784">
        <v>1781</v>
      </c>
      <c r="H1784">
        <v>0.61442401882215791</v>
      </c>
      <c r="I1784">
        <v>0.6225603592209612</v>
      </c>
    </row>
    <row r="1785" spans="2:9" x14ac:dyDescent="0.25">
      <c r="B1785">
        <v>1782</v>
      </c>
      <c r="C1785">
        <v>0.62530005079543227</v>
      </c>
      <c r="D1785">
        <v>0.63147246784394551</v>
      </c>
      <c r="G1785">
        <v>1782</v>
      </c>
      <c r="H1785">
        <v>0.61426594564514048</v>
      </c>
      <c r="I1785">
        <v>0.62240401008143242</v>
      </c>
    </row>
    <row r="1786" spans="2:9" x14ac:dyDescent="0.25">
      <c r="B1786">
        <v>1783</v>
      </c>
      <c r="C1786">
        <v>0.62514697262721119</v>
      </c>
      <c r="D1786">
        <v>0.63131917336934873</v>
      </c>
      <c r="G1786">
        <v>1783</v>
      </c>
      <c r="H1786">
        <v>0.614107907742244</v>
      </c>
      <c r="I1786">
        <v>0.62224769355269161</v>
      </c>
    </row>
    <row r="1787" spans="2:9" x14ac:dyDescent="0.25">
      <c r="B1787">
        <v>1784</v>
      </c>
      <c r="C1787">
        <v>0.62499392514378671</v>
      </c>
      <c r="D1787">
        <v>0.63116591112157572</v>
      </c>
      <c r="G1787">
        <v>1784</v>
      </c>
      <c r="H1787">
        <v>0.61394990509975611</v>
      </c>
      <c r="I1787">
        <v>0.622091409644566</v>
      </c>
    </row>
    <row r="1788" spans="2:9" x14ac:dyDescent="0.25">
      <c r="B1788">
        <v>1785</v>
      </c>
      <c r="C1788">
        <v>0.62484090833852923</v>
      </c>
      <c r="D1788">
        <v>0.63101268114651832</v>
      </c>
      <c r="G1788">
        <v>1785</v>
      </c>
      <c r="H1788">
        <v>0.61379193770396923</v>
      </c>
      <c r="I1788">
        <v>0.62193515836686886</v>
      </c>
    </row>
    <row r="1789" spans="2:9" x14ac:dyDescent="0.25">
      <c r="B1789">
        <v>1786</v>
      </c>
      <c r="C1789">
        <v>0.62468792220481373</v>
      </c>
      <c r="D1789">
        <v>0.63085948349001908</v>
      </c>
      <c r="G1789">
        <v>1786</v>
      </c>
      <c r="H1789">
        <v>0.61363400554118996</v>
      </c>
      <c r="I1789">
        <v>0.62177893972939868</v>
      </c>
    </row>
    <row r="1790" spans="2:9" x14ac:dyDescent="0.25">
      <c r="B1790">
        <v>1787</v>
      </c>
      <c r="C1790">
        <v>0.62453496673601716</v>
      </c>
      <c r="D1790">
        <v>0.63070631819787148</v>
      </c>
      <c r="G1790">
        <v>1787</v>
      </c>
      <c r="H1790">
        <v>0.61347610859773127</v>
      </c>
      <c r="I1790">
        <v>0.6216227537419392</v>
      </c>
    </row>
    <row r="1791" spans="2:9" x14ac:dyDescent="0.25">
      <c r="B1791">
        <v>1788</v>
      </c>
      <c r="C1791">
        <v>0.62438204192551827</v>
      </c>
      <c r="D1791">
        <v>0.63055318531581961</v>
      </c>
      <c r="G1791">
        <v>1788</v>
      </c>
      <c r="H1791">
        <v>0.61331824685991454</v>
      </c>
      <c r="I1791">
        <v>0.62146660041425994</v>
      </c>
    </row>
    <row r="1792" spans="2:9" x14ac:dyDescent="0.25">
      <c r="B1792">
        <v>1789</v>
      </c>
      <c r="C1792">
        <v>0.6242291477666978</v>
      </c>
      <c r="D1792">
        <v>0.63040008488955834</v>
      </c>
      <c r="G1792">
        <v>1789</v>
      </c>
      <c r="H1792">
        <v>0.61316042031406681</v>
      </c>
      <c r="I1792">
        <v>0.62131047975611564</v>
      </c>
    </row>
    <row r="1793" spans="2:9" x14ac:dyDescent="0.25">
      <c r="B1793">
        <v>1790</v>
      </c>
      <c r="C1793">
        <v>0.62407628425294137</v>
      </c>
      <c r="D1793">
        <v>0.63024701696473362</v>
      </c>
      <c r="G1793">
        <v>1790</v>
      </c>
      <c r="H1793">
        <v>0.61300262894653079</v>
      </c>
      <c r="I1793">
        <v>0.62115439177724663</v>
      </c>
    </row>
    <row r="1794" spans="2:9" x14ac:dyDescent="0.25">
      <c r="B1794">
        <v>1791</v>
      </c>
      <c r="C1794">
        <v>0.62392345137763505</v>
      </c>
      <c r="D1794">
        <v>0.63009398158694196</v>
      </c>
      <c r="G1794">
        <v>1791</v>
      </c>
      <c r="H1794">
        <v>0.61284487274365274</v>
      </c>
      <c r="I1794">
        <v>0.62099833648737868</v>
      </c>
    </row>
    <row r="1795" spans="2:9" x14ac:dyDescent="0.25">
      <c r="B1795">
        <v>1792</v>
      </c>
      <c r="C1795">
        <v>0.62377064913416624</v>
      </c>
      <c r="D1795">
        <v>0.62994097880173117</v>
      </c>
      <c r="G1795">
        <v>1792</v>
      </c>
      <c r="H1795">
        <v>0.61268715169178212</v>
      </c>
      <c r="I1795">
        <v>0.62084231389622291</v>
      </c>
    </row>
    <row r="1796" spans="2:9" x14ac:dyDescent="0.25">
      <c r="B1796">
        <v>1793</v>
      </c>
      <c r="C1796">
        <v>0.6236178775159269</v>
      </c>
      <c r="D1796">
        <v>0.6297880086545995</v>
      </c>
      <c r="G1796">
        <v>1793</v>
      </c>
      <c r="H1796">
        <v>0.61252946577728418</v>
      </c>
      <c r="I1796">
        <v>0.62068632401347623</v>
      </c>
    </row>
    <row r="1797" spans="2:9" x14ac:dyDescent="0.25">
      <c r="B1797">
        <v>1794</v>
      </c>
      <c r="C1797">
        <v>0.62346513651631053</v>
      </c>
      <c r="D1797">
        <v>0.62963507119099649</v>
      </c>
      <c r="G1797">
        <v>1794</v>
      </c>
      <c r="H1797">
        <v>0.61237181498653037</v>
      </c>
      <c r="I1797">
        <v>0.62053036684882079</v>
      </c>
    </row>
    <row r="1798" spans="2:9" x14ac:dyDescent="0.25">
      <c r="B1798">
        <v>1795</v>
      </c>
      <c r="C1798">
        <v>0.62331242612871296</v>
      </c>
      <c r="D1798">
        <v>0.6294821664563226</v>
      </c>
      <c r="G1798">
        <v>1795</v>
      </c>
      <c r="H1798">
        <v>0.61221419930589915</v>
      </c>
      <c r="I1798">
        <v>0.62037444241192441</v>
      </c>
    </row>
    <row r="1799" spans="2:9" x14ac:dyDescent="0.25">
      <c r="B1799">
        <v>1796</v>
      </c>
      <c r="C1799">
        <v>0.62315974634653215</v>
      </c>
      <c r="D1799">
        <v>0.62932929449592911</v>
      </c>
      <c r="G1799">
        <v>1796</v>
      </c>
      <c r="H1799">
        <v>0.61205661872177664</v>
      </c>
      <c r="I1799">
        <v>0.62021855071244025</v>
      </c>
    </row>
    <row r="1800" spans="2:9" x14ac:dyDescent="0.25">
      <c r="B1800">
        <v>1797</v>
      </c>
      <c r="C1800">
        <v>0.62300709716317004</v>
      </c>
      <c r="D1800">
        <v>0.62917645535511857</v>
      </c>
      <c r="G1800">
        <v>1797</v>
      </c>
      <c r="H1800">
        <v>0.61189907322056292</v>
      </c>
      <c r="I1800">
        <v>0.62006269176000717</v>
      </c>
    </row>
    <row r="1801" spans="2:9" x14ac:dyDescent="0.25">
      <c r="B1801">
        <v>1798</v>
      </c>
      <c r="C1801">
        <v>0.62285447857202958</v>
      </c>
      <c r="D1801">
        <v>0.62902364907914432</v>
      </c>
      <c r="G1801">
        <v>1798</v>
      </c>
      <c r="H1801">
        <v>0.61174156278866165</v>
      </c>
      <c r="I1801">
        <v>0.61990686556424934</v>
      </c>
    </row>
    <row r="1802" spans="2:9" x14ac:dyDescent="0.25">
      <c r="B1802">
        <v>1799</v>
      </c>
      <c r="C1802">
        <v>0.62270189056651515</v>
      </c>
      <c r="D1802">
        <v>0.6288708757132111</v>
      </c>
      <c r="G1802">
        <v>1799</v>
      </c>
      <c r="H1802">
        <v>0.61158408741248127</v>
      </c>
      <c r="I1802">
        <v>0.61975107213477687</v>
      </c>
    </row>
    <row r="1803" spans="2:9" x14ac:dyDescent="0.25">
      <c r="B1803">
        <v>1800</v>
      </c>
      <c r="C1803">
        <v>0.62254933314003558</v>
      </c>
      <c r="D1803">
        <v>0.62871813530247433</v>
      </c>
      <c r="G1803">
        <v>1800</v>
      </c>
      <c r="H1803">
        <v>0.61142664707844474</v>
      </c>
      <c r="I1803">
        <v>0.61959531148118485</v>
      </c>
    </row>
    <row r="1804" spans="2:9" x14ac:dyDescent="0.25">
      <c r="B1804">
        <v>1801</v>
      </c>
      <c r="C1804">
        <v>0.62239680628600114</v>
      </c>
      <c r="D1804">
        <v>0.62856542789204106</v>
      </c>
      <c r="G1804">
        <v>1801</v>
      </c>
      <c r="H1804">
        <v>0.61126924177298059</v>
      </c>
      <c r="I1804">
        <v>0.61943958361305451</v>
      </c>
    </row>
    <row r="1805" spans="2:9" x14ac:dyDescent="0.25">
      <c r="B1805">
        <v>1802</v>
      </c>
      <c r="C1805">
        <v>0.62224430999782454</v>
      </c>
      <c r="D1805">
        <v>0.62841275352696924</v>
      </c>
      <c r="G1805">
        <v>1802</v>
      </c>
      <c r="H1805">
        <v>0.6111118714825261</v>
      </c>
      <c r="I1805">
        <v>0.6192838885399522</v>
      </c>
    </row>
    <row r="1806" spans="2:9" x14ac:dyDescent="0.25">
      <c r="B1806">
        <v>1803</v>
      </c>
      <c r="C1806">
        <v>0.62209184426892039</v>
      </c>
      <c r="D1806">
        <v>0.62826011225226774</v>
      </c>
      <c r="G1806">
        <v>1803</v>
      </c>
      <c r="H1806">
        <v>0.61095453619352413</v>
      </c>
      <c r="I1806">
        <v>0.61912822627142994</v>
      </c>
    </row>
    <row r="1807" spans="2:9" x14ac:dyDescent="0.25">
      <c r="B1807">
        <v>1804</v>
      </c>
      <c r="C1807">
        <v>0.6219394090927074</v>
      </c>
      <c r="D1807">
        <v>0.62810750411289729</v>
      </c>
      <c r="G1807">
        <v>1804</v>
      </c>
      <c r="H1807">
        <v>0.6107972358924334</v>
      </c>
      <c r="I1807">
        <v>0.61897259681702554</v>
      </c>
    </row>
    <row r="1808" spans="2:9" x14ac:dyDescent="0.25">
      <c r="B1808">
        <v>1805</v>
      </c>
      <c r="C1808">
        <v>0.62178700446260582</v>
      </c>
      <c r="D1808">
        <v>0.62795492915376927</v>
      </c>
      <c r="G1808">
        <v>1805</v>
      </c>
      <c r="H1808">
        <v>0.61063997056571528</v>
      </c>
      <c r="I1808">
        <v>0.61881700018626218</v>
      </c>
    </row>
    <row r="1809" spans="2:9" x14ac:dyDescent="0.25">
      <c r="B1809">
        <v>1806</v>
      </c>
      <c r="C1809">
        <v>0.62163463037203637</v>
      </c>
      <c r="D1809">
        <v>0.62780238741974659</v>
      </c>
      <c r="G1809">
        <v>1806</v>
      </c>
      <c r="H1809">
        <v>0.61048274019983551</v>
      </c>
      <c r="I1809">
        <v>0.61866143638864879</v>
      </c>
    </row>
    <row r="1810" spans="2:9" x14ac:dyDescent="0.25">
      <c r="B1810">
        <v>1807</v>
      </c>
      <c r="C1810">
        <v>0.62148228681442474</v>
      </c>
      <c r="D1810">
        <v>0.62764987895564339</v>
      </c>
      <c r="G1810">
        <v>1807</v>
      </c>
      <c r="H1810">
        <v>0.61032554478127476</v>
      </c>
      <c r="I1810">
        <v>0.61850590543367956</v>
      </c>
    </row>
    <row r="1811" spans="2:9" x14ac:dyDescent="0.25">
      <c r="B1811">
        <v>1808</v>
      </c>
      <c r="C1811">
        <v>0.62132997378319754</v>
      </c>
      <c r="D1811">
        <v>0.62749740380622521</v>
      </c>
      <c r="G1811">
        <v>1808</v>
      </c>
      <c r="H1811">
        <v>0.61016838429651932</v>
      </c>
      <c r="I1811">
        <v>0.61835040733083479</v>
      </c>
    </row>
    <row r="1812" spans="2:9" x14ac:dyDescent="0.25">
      <c r="B1812">
        <v>1809</v>
      </c>
      <c r="C1812">
        <v>0.62117769127178535</v>
      </c>
      <c r="D1812">
        <v>0.62734496201620871</v>
      </c>
      <c r="G1812">
        <v>1809</v>
      </c>
      <c r="H1812">
        <v>0.61001125873206419</v>
      </c>
      <c r="I1812">
        <v>0.61819494208958004</v>
      </c>
    </row>
    <row r="1813" spans="2:9" x14ac:dyDescent="0.25">
      <c r="B1813">
        <v>1810</v>
      </c>
      <c r="C1813">
        <v>0.62102543927361853</v>
      </c>
      <c r="D1813">
        <v>0.62719255363026238</v>
      </c>
      <c r="G1813">
        <v>1810</v>
      </c>
      <c r="H1813">
        <v>0.60985416807441006</v>
      </c>
      <c r="I1813">
        <v>0.6180395097193665</v>
      </c>
    </row>
    <row r="1814" spans="2:9" x14ac:dyDescent="0.25">
      <c r="B1814">
        <v>1811</v>
      </c>
      <c r="C1814">
        <v>0.620873217782133</v>
      </c>
      <c r="D1814">
        <v>0.62704017869300566</v>
      </c>
      <c r="G1814">
        <v>1811</v>
      </c>
      <c r="H1814">
        <v>0.60969711231007262</v>
      </c>
      <c r="I1814">
        <v>0.6178841102296313</v>
      </c>
    </row>
    <row r="1815" spans="2:9" x14ac:dyDescent="0.25">
      <c r="B1815">
        <v>1812</v>
      </c>
      <c r="C1815">
        <v>0.62072102679076568</v>
      </c>
      <c r="D1815">
        <v>0.62688783724900954</v>
      </c>
      <c r="G1815">
        <v>1812</v>
      </c>
      <c r="H1815">
        <v>0.60954009142557131</v>
      </c>
      <c r="I1815">
        <v>0.61772874362979679</v>
      </c>
    </row>
    <row r="1816" spans="2:9" x14ac:dyDescent="0.25">
      <c r="B1816">
        <v>1813</v>
      </c>
      <c r="C1816">
        <v>0.62056886629295394</v>
      </c>
      <c r="D1816">
        <v>0.62673552934279664</v>
      </c>
      <c r="G1816">
        <v>1813</v>
      </c>
      <c r="H1816">
        <v>0.60938310540742913</v>
      </c>
      <c r="I1816">
        <v>0.61757340992927134</v>
      </c>
    </row>
    <row r="1817" spans="2:9" x14ac:dyDescent="0.25">
      <c r="B1817">
        <v>1814</v>
      </c>
      <c r="C1817">
        <v>0.62041673628214022</v>
      </c>
      <c r="D1817">
        <v>0.62658325501884082</v>
      </c>
      <c r="G1817">
        <v>1814</v>
      </c>
      <c r="H1817">
        <v>0.60922615424218418</v>
      </c>
      <c r="I1817">
        <v>0.61741810913744877</v>
      </c>
    </row>
    <row r="1818" spans="2:9" x14ac:dyDescent="0.25">
      <c r="B1818">
        <v>1815</v>
      </c>
      <c r="C1818">
        <v>0.62026463675176824</v>
      </c>
      <c r="D1818">
        <v>0.62643101432156756</v>
      </c>
      <c r="G1818">
        <v>1815</v>
      </c>
      <c r="H1818">
        <v>0.60906923791638024</v>
      </c>
      <c r="I1818">
        <v>0.61726284126370856</v>
      </c>
    </row>
    <row r="1819" spans="2:9" x14ac:dyDescent="0.25">
      <c r="B1819">
        <v>1816</v>
      </c>
      <c r="C1819">
        <v>0.62011256769528444</v>
      </c>
      <c r="D1819">
        <v>0.62627880729535401</v>
      </c>
      <c r="G1819">
        <v>1816</v>
      </c>
      <c r="H1819">
        <v>0.60891235641657004</v>
      </c>
      <c r="I1819">
        <v>0.61710760631741601</v>
      </c>
    </row>
    <row r="1820" spans="2:9" x14ac:dyDescent="0.25">
      <c r="B1820">
        <v>1817</v>
      </c>
      <c r="C1820">
        <v>0.61996052910613664</v>
      </c>
      <c r="D1820">
        <v>0.62612663398452861</v>
      </c>
      <c r="G1820">
        <v>1817</v>
      </c>
      <c r="H1820">
        <v>0.60875550972931103</v>
      </c>
      <c r="I1820">
        <v>0.61695240430792186</v>
      </c>
    </row>
    <row r="1821" spans="2:9" x14ac:dyDescent="0.25">
      <c r="B1821">
        <v>1818</v>
      </c>
      <c r="C1821">
        <v>0.61980852097777739</v>
      </c>
      <c r="D1821">
        <v>0.62597449443337172</v>
      </c>
      <c r="G1821">
        <v>1818</v>
      </c>
      <c r="H1821">
        <v>0.60859869784117671</v>
      </c>
      <c r="I1821">
        <v>0.61679723524456276</v>
      </c>
    </row>
    <row r="1822" spans="2:9" x14ac:dyDescent="0.25">
      <c r="B1822">
        <v>1819</v>
      </c>
      <c r="C1822">
        <v>0.61965654330365982</v>
      </c>
      <c r="D1822">
        <v>0.62582238868611484</v>
      </c>
      <c r="G1822">
        <v>1819</v>
      </c>
      <c r="H1822">
        <v>0.60844192073874381</v>
      </c>
      <c r="I1822">
        <v>0.61664209913666101</v>
      </c>
    </row>
    <row r="1823" spans="2:9" x14ac:dyDescent="0.25">
      <c r="B1823">
        <v>1820</v>
      </c>
      <c r="C1823">
        <v>0.61950459607723884</v>
      </c>
      <c r="D1823">
        <v>0.62567031678694174</v>
      </c>
      <c r="G1823">
        <v>1820</v>
      </c>
      <c r="H1823">
        <v>0.60828517840859275</v>
      </c>
      <c r="I1823">
        <v>0.61648699599352452</v>
      </c>
    </row>
    <row r="1824" spans="2:9" x14ac:dyDescent="0.25">
      <c r="B1824">
        <v>1821</v>
      </c>
      <c r="C1824">
        <v>0.61935267929197291</v>
      </c>
      <c r="D1824">
        <v>0.62551827877255584</v>
      </c>
      <c r="G1824">
        <v>1821</v>
      </c>
      <c r="H1824">
        <v>0.60812847083731869</v>
      </c>
      <c r="I1824">
        <v>0.61633192582444696</v>
      </c>
    </row>
    <row r="1825" spans="2:9" x14ac:dyDescent="0.25">
      <c r="B1825">
        <v>1822</v>
      </c>
      <c r="C1825">
        <v>0.61920079294132235</v>
      </c>
      <c r="D1825">
        <v>0.62536627464990124</v>
      </c>
      <c r="G1825">
        <v>1822</v>
      </c>
      <c r="H1825">
        <v>0.6079717980119691</v>
      </c>
      <c r="I1825">
        <v>0.61617688863870779</v>
      </c>
    </row>
    <row r="1826" spans="2:9" x14ac:dyDescent="0.25">
      <c r="B1826">
        <v>1823</v>
      </c>
      <c r="C1826">
        <v>0.61904893701875063</v>
      </c>
      <c r="D1826">
        <v>0.62521430441848147</v>
      </c>
      <c r="G1826">
        <v>1823</v>
      </c>
      <c r="H1826">
        <v>0.60781515992138269</v>
      </c>
      <c r="I1826">
        <v>0.61602188444442829</v>
      </c>
    </row>
    <row r="1827" spans="2:9" x14ac:dyDescent="0.25">
      <c r="B1827">
        <v>1824</v>
      </c>
      <c r="C1827">
        <v>0.61889711151772209</v>
      </c>
      <c r="D1827">
        <v>0.62506236807779569</v>
      </c>
      <c r="G1827">
        <v>1824</v>
      </c>
      <c r="H1827">
        <v>0.60765855655484935</v>
      </c>
      <c r="I1827">
        <v>0.61586691324514287</v>
      </c>
    </row>
    <row r="1828" spans="2:9" x14ac:dyDescent="0.25">
      <c r="B1828">
        <v>1825</v>
      </c>
      <c r="C1828">
        <v>0.61874531643170605</v>
      </c>
      <c r="D1828">
        <v>0.62491046562733765</v>
      </c>
      <c r="G1828">
        <v>1825</v>
      </c>
      <c r="H1828">
        <v>0.60750198790166787</v>
      </c>
      <c r="I1828">
        <v>0.61571197504323405</v>
      </c>
    </row>
    <row r="1829" spans="2:9" x14ac:dyDescent="0.25">
      <c r="B1829">
        <v>1826</v>
      </c>
      <c r="C1829">
        <v>0.61859355175417197</v>
      </c>
      <c r="D1829">
        <v>0.62475859706659664</v>
      </c>
      <c r="G1829">
        <v>1826</v>
      </c>
      <c r="H1829">
        <v>0.60734545395113981</v>
      </c>
      <c r="I1829">
        <v>0.61555706984107728</v>
      </c>
    </row>
    <row r="1830" spans="2:9" x14ac:dyDescent="0.25">
      <c r="B1830">
        <v>1827</v>
      </c>
      <c r="C1830">
        <v>0.61844181747897131</v>
      </c>
      <c r="D1830">
        <v>0.62460676239505664</v>
      </c>
      <c r="G1830">
        <v>1827</v>
      </c>
      <c r="H1830">
        <v>0.60718895469256939</v>
      </c>
      <c r="I1830">
        <v>0.61540219764104021</v>
      </c>
    </row>
    <row r="1831" spans="2:9" x14ac:dyDescent="0.25">
      <c r="B1831">
        <v>1828</v>
      </c>
      <c r="C1831">
        <v>0.61829011360147612</v>
      </c>
      <c r="D1831">
        <v>0.62445496161219682</v>
      </c>
      <c r="G1831">
        <v>1828</v>
      </c>
      <c r="H1831">
        <v>0.60703249011526994</v>
      </c>
      <c r="I1831">
        <v>0.61524735844548373</v>
      </c>
    </row>
    <row r="1832" spans="2:9" x14ac:dyDescent="0.25">
      <c r="B1832">
        <v>1829</v>
      </c>
      <c r="C1832">
        <v>0.6181384401174379</v>
      </c>
      <c r="D1832">
        <v>0.62430319471749152</v>
      </c>
      <c r="G1832">
        <v>1829</v>
      </c>
      <c r="H1832">
        <v>0.60687606020855978</v>
      </c>
      <c r="I1832">
        <v>0.61509255225676096</v>
      </c>
    </row>
    <row r="1833" spans="2:9" x14ac:dyDescent="0.25">
      <c r="B1833">
        <v>1830</v>
      </c>
      <c r="C1833">
        <v>0.61798679702260939</v>
      </c>
      <c r="D1833">
        <v>0.62415146171041003</v>
      </c>
      <c r="G1833">
        <v>1830</v>
      </c>
      <c r="H1833">
        <v>0.606719664961762</v>
      </c>
      <c r="I1833">
        <v>0.61493777907721781</v>
      </c>
    </row>
    <row r="1834" spans="2:9" x14ac:dyDescent="0.25">
      <c r="B1834">
        <v>1831</v>
      </c>
      <c r="C1834">
        <v>0.6178351843127422</v>
      </c>
      <c r="D1834">
        <v>0.62399976259041678</v>
      </c>
      <c r="G1834">
        <v>1831</v>
      </c>
      <c r="H1834">
        <v>0.60656330436420325</v>
      </c>
      <c r="I1834">
        <v>0.61478303890919295</v>
      </c>
    </row>
    <row r="1835" spans="2:9" x14ac:dyDescent="0.25">
      <c r="B1835">
        <v>1832</v>
      </c>
      <c r="C1835">
        <v>0.61768360198358885</v>
      </c>
      <c r="D1835">
        <v>0.62384809735697144</v>
      </c>
      <c r="G1835">
        <v>1832</v>
      </c>
      <c r="H1835">
        <v>0.60640697840522051</v>
      </c>
      <c r="I1835">
        <v>0.61462833175501752</v>
      </c>
    </row>
    <row r="1836" spans="2:9" x14ac:dyDescent="0.25">
      <c r="B1836">
        <v>1833</v>
      </c>
      <c r="C1836">
        <v>0.61753205003090106</v>
      </c>
      <c r="D1836">
        <v>0.62369646600952844</v>
      </c>
      <c r="G1836">
        <v>1833</v>
      </c>
      <c r="H1836">
        <v>0.6062506870741533</v>
      </c>
      <c r="I1836">
        <v>0.61447365761701567</v>
      </c>
    </row>
    <row r="1837" spans="2:9" x14ac:dyDescent="0.25">
      <c r="B1837">
        <v>1834</v>
      </c>
      <c r="C1837">
        <v>0.6173805284504319</v>
      </c>
      <c r="D1837">
        <v>0.62354486854753766</v>
      </c>
      <c r="G1837">
        <v>1834</v>
      </c>
      <c r="H1837">
        <v>0.60609443036034283</v>
      </c>
      <c r="I1837">
        <v>0.61431901649750398</v>
      </c>
    </row>
    <row r="1838" spans="2:9" x14ac:dyDescent="0.25">
      <c r="B1838">
        <v>1835</v>
      </c>
      <c r="C1838">
        <v>0.61722903723793376</v>
      </c>
      <c r="D1838">
        <v>0.62339330497044376</v>
      </c>
      <c r="G1838">
        <v>1835</v>
      </c>
      <c r="H1838">
        <v>0.60593820825314104</v>
      </c>
      <c r="I1838">
        <v>0.61416440839879161</v>
      </c>
    </row>
    <row r="1839" spans="2:9" x14ac:dyDescent="0.25">
      <c r="B1839">
        <v>1836</v>
      </c>
      <c r="C1839">
        <v>0.61707757638915961</v>
      </c>
      <c r="D1839">
        <v>0.62324177527768676</v>
      </c>
      <c r="G1839">
        <v>1836</v>
      </c>
      <c r="H1839">
        <v>0.60578202074190324</v>
      </c>
      <c r="I1839">
        <v>0.61400983332318071</v>
      </c>
    </row>
    <row r="1840" spans="2:9" x14ac:dyDescent="0.25">
      <c r="B1840">
        <v>1837</v>
      </c>
      <c r="C1840">
        <v>0.61692614589986217</v>
      </c>
      <c r="D1840">
        <v>0.62309027946870166</v>
      </c>
      <c r="G1840">
        <v>1837</v>
      </c>
      <c r="H1840">
        <v>0.60562586781598993</v>
      </c>
      <c r="I1840">
        <v>0.61385529127296612</v>
      </c>
    </row>
    <row r="1841" spans="2:9" x14ac:dyDescent="0.25">
      <c r="B1841">
        <v>1838</v>
      </c>
      <c r="C1841">
        <v>0.61677474576579472</v>
      </c>
      <c r="D1841">
        <v>0.62293881754291869</v>
      </c>
      <c r="G1841">
        <v>1838</v>
      </c>
      <c r="H1841">
        <v>0.60546974946476573</v>
      </c>
      <c r="I1841">
        <v>0.61370078225043512</v>
      </c>
    </row>
    <row r="1842" spans="2:9" x14ac:dyDescent="0.25">
      <c r="B1842">
        <v>1839</v>
      </c>
      <c r="C1842">
        <v>0.61662337598271011</v>
      </c>
      <c r="D1842">
        <v>0.62278738949976298</v>
      </c>
      <c r="G1842">
        <v>1839</v>
      </c>
      <c r="H1842">
        <v>0.60531366567760558</v>
      </c>
      <c r="I1842">
        <v>0.61354630625786777</v>
      </c>
    </row>
    <row r="1843" spans="2:9" x14ac:dyDescent="0.25">
      <c r="B1843">
        <v>1840</v>
      </c>
      <c r="C1843">
        <v>0.61647203654636185</v>
      </c>
      <c r="D1843">
        <v>0.62263599533865499</v>
      </c>
      <c r="G1843">
        <v>1840</v>
      </c>
      <c r="H1843">
        <v>0.60515761644388566</v>
      </c>
      <c r="I1843">
        <v>0.61339186329753714</v>
      </c>
    </row>
    <row r="1844" spans="2:9" x14ac:dyDescent="0.25">
      <c r="B1844">
        <v>1841</v>
      </c>
      <c r="C1844">
        <v>0.61632072745250355</v>
      </c>
      <c r="D1844">
        <v>0.62248463505901008</v>
      </c>
      <c r="G1844">
        <v>1841</v>
      </c>
      <c r="H1844">
        <v>0.60500160175298556</v>
      </c>
      <c r="I1844">
        <v>0.61323745337170865</v>
      </c>
    </row>
    <row r="1845" spans="2:9" x14ac:dyDescent="0.25">
      <c r="B1845">
        <v>1842</v>
      </c>
      <c r="C1845">
        <v>0.61616944869688839</v>
      </c>
      <c r="D1845">
        <v>0.62233330866023895</v>
      </c>
      <c r="G1845">
        <v>1842</v>
      </c>
      <c r="H1845">
        <v>0.60484562159429445</v>
      </c>
      <c r="I1845">
        <v>0.61308307648264049</v>
      </c>
    </row>
    <row r="1846" spans="2:9" x14ac:dyDescent="0.25">
      <c r="B1846">
        <v>1843</v>
      </c>
      <c r="C1846">
        <v>0.61601820027527054</v>
      </c>
      <c r="D1846">
        <v>0.62218201614174728</v>
      </c>
      <c r="G1846">
        <v>1843</v>
      </c>
      <c r="H1846">
        <v>0.6046896759572048</v>
      </c>
      <c r="I1846">
        <v>0.61292873263258385</v>
      </c>
    </row>
    <row r="1847" spans="2:9" x14ac:dyDescent="0.25">
      <c r="B1847">
        <v>1844</v>
      </c>
      <c r="C1847">
        <v>0.61586698218340363</v>
      </c>
      <c r="D1847">
        <v>0.62203075750293602</v>
      </c>
      <c r="G1847">
        <v>1844</v>
      </c>
      <c r="H1847">
        <v>0.60453376483111498</v>
      </c>
      <c r="I1847">
        <v>0.61277442182378228</v>
      </c>
    </row>
    <row r="1848" spans="2:9" x14ac:dyDescent="0.25">
      <c r="B1848">
        <v>1845</v>
      </c>
      <c r="C1848">
        <v>0.61571579441704194</v>
      </c>
      <c r="D1848">
        <v>0.62187953274320096</v>
      </c>
      <c r="G1848">
        <v>1845</v>
      </c>
      <c r="H1848">
        <v>0.60437788820542715</v>
      </c>
      <c r="I1848">
        <v>0.61262014405847232</v>
      </c>
    </row>
    <row r="1849" spans="2:9" x14ac:dyDescent="0.25">
      <c r="B1849">
        <v>1846</v>
      </c>
      <c r="C1849">
        <v>0.61556463697193953</v>
      </c>
      <c r="D1849">
        <v>0.62172834186193338</v>
      </c>
      <c r="G1849">
        <v>1846</v>
      </c>
      <c r="H1849">
        <v>0.60422204606955321</v>
      </c>
      <c r="I1849">
        <v>0.61246589933888318</v>
      </c>
    </row>
    <row r="1850" spans="2:9" x14ac:dyDescent="0.25">
      <c r="B1850">
        <v>1847</v>
      </c>
      <c r="C1850">
        <v>0.61541350984385046</v>
      </c>
      <c r="D1850">
        <v>0.62157718485851954</v>
      </c>
      <c r="G1850">
        <v>1847</v>
      </c>
      <c r="H1850">
        <v>0.60406623841290763</v>
      </c>
      <c r="I1850">
        <v>0.61231168766723676</v>
      </c>
    </row>
    <row r="1851" spans="2:9" x14ac:dyDescent="0.25">
      <c r="B1851">
        <v>1848</v>
      </c>
      <c r="C1851">
        <v>0.6152624130285298</v>
      </c>
      <c r="D1851">
        <v>0.62142606173234083</v>
      </c>
      <c r="G1851">
        <v>1848</v>
      </c>
      <c r="H1851">
        <v>0.60391046522490677</v>
      </c>
      <c r="I1851">
        <v>0.61215750904574773</v>
      </c>
    </row>
    <row r="1852" spans="2:9" x14ac:dyDescent="0.25">
      <c r="B1852">
        <v>1849</v>
      </c>
      <c r="C1852">
        <v>0.61511134652173127</v>
      </c>
      <c r="D1852">
        <v>0.62127497248277386</v>
      </c>
      <c r="G1852">
        <v>1849</v>
      </c>
      <c r="H1852">
        <v>0.60375472649497719</v>
      </c>
      <c r="I1852">
        <v>0.61200336347662354</v>
      </c>
    </row>
    <row r="1853" spans="2:9" x14ac:dyDescent="0.25">
      <c r="B1853">
        <v>1850</v>
      </c>
      <c r="C1853">
        <v>0.61496031031921017</v>
      </c>
      <c r="D1853">
        <v>0.62112391710919013</v>
      </c>
      <c r="G1853">
        <v>1850</v>
      </c>
      <c r="H1853">
        <v>0.60359902221254913</v>
      </c>
      <c r="I1853">
        <v>0.61184925096206433</v>
      </c>
    </row>
    <row r="1854" spans="2:9" x14ac:dyDescent="0.25">
      <c r="B1854">
        <v>1851</v>
      </c>
      <c r="C1854">
        <v>0.61480930441672121</v>
      </c>
      <c r="D1854">
        <v>0.6209728956109567</v>
      </c>
      <c r="G1854">
        <v>1851</v>
      </c>
      <c r="H1854">
        <v>0.60344335236705782</v>
      </c>
      <c r="I1854">
        <v>0.61169517150426311</v>
      </c>
    </row>
    <row r="1855" spans="2:9" x14ac:dyDescent="0.25">
      <c r="B1855">
        <v>1852</v>
      </c>
      <c r="C1855">
        <v>0.61465832881001947</v>
      </c>
      <c r="D1855">
        <v>0.62082190798743542</v>
      </c>
      <c r="G1855">
        <v>1852</v>
      </c>
      <c r="H1855">
        <v>0.60328771694794314</v>
      </c>
      <c r="I1855">
        <v>0.61154112510540548</v>
      </c>
    </row>
    <row r="1856" spans="2:9" x14ac:dyDescent="0.25">
      <c r="B1856">
        <v>1853</v>
      </c>
      <c r="C1856">
        <v>0.61450738349486012</v>
      </c>
      <c r="D1856">
        <v>0.62067095423798357</v>
      </c>
      <c r="G1856">
        <v>1853</v>
      </c>
      <c r="H1856">
        <v>0.60313211594465432</v>
      </c>
      <c r="I1856">
        <v>0.61138711176767002</v>
      </c>
    </row>
    <row r="1857" spans="2:9" x14ac:dyDescent="0.25">
      <c r="B1857">
        <v>1854</v>
      </c>
      <c r="C1857">
        <v>0.61435646846699832</v>
      </c>
      <c r="D1857">
        <v>0.62052003436195335</v>
      </c>
      <c r="G1857">
        <v>1854</v>
      </c>
      <c r="H1857">
        <v>0.6029765493466428</v>
      </c>
      <c r="I1857">
        <v>0.61123313149322789</v>
      </c>
    </row>
    <row r="1858" spans="2:9" x14ac:dyDescent="0.25">
      <c r="B1858">
        <v>1855</v>
      </c>
      <c r="C1858">
        <v>0.61420558372218959</v>
      </c>
      <c r="D1858">
        <v>0.62036914835869239</v>
      </c>
      <c r="G1858">
        <v>1855</v>
      </c>
      <c r="H1858">
        <v>0.60282101714336278</v>
      </c>
      <c r="I1858">
        <v>0.61107918428424313</v>
      </c>
    </row>
    <row r="1859" spans="2:9" x14ac:dyDescent="0.25">
      <c r="B1859">
        <v>1856</v>
      </c>
      <c r="C1859">
        <v>0.61405472925618954</v>
      </c>
      <c r="D1859">
        <v>0.62021829622754321</v>
      </c>
      <c r="G1859">
        <v>1856</v>
      </c>
      <c r="H1859">
        <v>0.60266551932427748</v>
      </c>
      <c r="I1859">
        <v>0.61092527014287235</v>
      </c>
    </row>
    <row r="1860" spans="2:9" x14ac:dyDescent="0.25">
      <c r="B1860">
        <v>1857</v>
      </c>
      <c r="C1860">
        <v>0.6139039050647539</v>
      </c>
      <c r="D1860">
        <v>0.62006747796784367</v>
      </c>
      <c r="G1860">
        <v>1857</v>
      </c>
      <c r="H1860">
        <v>0.60251005587885509</v>
      </c>
      <c r="I1860">
        <v>0.61077138907126538</v>
      </c>
    </row>
    <row r="1861" spans="2:9" x14ac:dyDescent="0.25">
      <c r="B1861">
        <v>1858</v>
      </c>
      <c r="C1861">
        <v>0.61375311114363817</v>
      </c>
      <c r="D1861">
        <v>0.61991669357892676</v>
      </c>
      <c r="G1861">
        <v>1858</v>
      </c>
      <c r="H1861">
        <v>0.60235462679656759</v>
      </c>
      <c r="I1861">
        <v>0.6106175410715643</v>
      </c>
    </row>
    <row r="1862" spans="2:9" x14ac:dyDescent="0.25">
      <c r="B1862">
        <v>1859</v>
      </c>
      <c r="C1862">
        <v>0.61360234748859876</v>
      </c>
      <c r="D1862">
        <v>0.61976594306012067</v>
      </c>
      <c r="G1862">
        <v>1859</v>
      </c>
      <c r="H1862">
        <v>0.60219923206689252</v>
      </c>
      <c r="I1862">
        <v>0.6104637261459045</v>
      </c>
    </row>
    <row r="1863" spans="2:9" x14ac:dyDescent="0.25">
      <c r="B1863">
        <v>1860</v>
      </c>
      <c r="C1863">
        <v>0.61345161409539162</v>
      </c>
      <c r="D1863">
        <v>0.61961522641074884</v>
      </c>
      <c r="G1863">
        <v>1860</v>
      </c>
      <c r="H1863">
        <v>0.60204387167931572</v>
      </c>
      <c r="I1863">
        <v>0.61030994429641383</v>
      </c>
    </row>
    <row r="1864" spans="2:9" x14ac:dyDescent="0.25">
      <c r="B1864">
        <v>1861</v>
      </c>
      <c r="C1864">
        <v>0.61330091095977324</v>
      </c>
      <c r="D1864">
        <v>0.61946454363012959</v>
      </c>
      <c r="G1864">
        <v>1861</v>
      </c>
      <c r="H1864">
        <v>0.60188854562332628</v>
      </c>
      <c r="I1864">
        <v>0.61015619552521294</v>
      </c>
    </row>
    <row r="1865" spans="2:9" x14ac:dyDescent="0.25">
      <c r="B1865">
        <v>1862</v>
      </c>
      <c r="C1865">
        <v>0.61315023807749991</v>
      </c>
      <c r="D1865">
        <v>0.61931389471757681</v>
      </c>
      <c r="G1865">
        <v>1862</v>
      </c>
      <c r="H1865">
        <v>0.60173325388841503</v>
      </c>
      <c r="I1865">
        <v>0.61000247983441536</v>
      </c>
    </row>
    <row r="1866" spans="2:9" x14ac:dyDescent="0.25">
      <c r="B1866">
        <v>1863</v>
      </c>
      <c r="C1866">
        <v>0.61299959544432825</v>
      </c>
      <c r="D1866">
        <v>0.61916327967239948</v>
      </c>
      <c r="G1866">
        <v>1863</v>
      </c>
      <c r="H1866">
        <v>0.60157799646408305</v>
      </c>
      <c r="I1866">
        <v>0.60984879722612761</v>
      </c>
    </row>
    <row r="1867" spans="2:9" x14ac:dyDescent="0.25">
      <c r="B1867">
        <v>1864</v>
      </c>
      <c r="C1867">
        <v>0.61284898305601476</v>
      </c>
      <c r="D1867">
        <v>0.61901269849390139</v>
      </c>
      <c r="G1867">
        <v>1864</v>
      </c>
      <c r="H1867">
        <v>0.60142277333983485</v>
      </c>
      <c r="I1867">
        <v>0.6096951477024487</v>
      </c>
    </row>
    <row r="1868" spans="2:9" x14ac:dyDescent="0.25">
      <c r="B1868">
        <v>1865</v>
      </c>
      <c r="C1868">
        <v>0.61269840090831618</v>
      </c>
      <c r="D1868">
        <v>0.61886215118138221</v>
      </c>
      <c r="G1868">
        <v>1865</v>
      </c>
      <c r="H1868">
        <v>0.60126758450518059</v>
      </c>
      <c r="I1868">
        <v>0.60954153126547073</v>
      </c>
    </row>
    <row r="1869" spans="2:9" x14ac:dyDescent="0.25">
      <c r="B1869">
        <v>1866</v>
      </c>
      <c r="C1869">
        <v>0.61254784899699</v>
      </c>
      <c r="D1869">
        <v>0.61871163773413618</v>
      </c>
      <c r="G1869">
        <v>1866</v>
      </c>
      <c r="H1869">
        <v>0.60111242994963388</v>
      </c>
      <c r="I1869">
        <v>0.60938794791727835</v>
      </c>
    </row>
    <row r="1870" spans="2:9" x14ac:dyDescent="0.25">
      <c r="B1870">
        <v>1867</v>
      </c>
      <c r="C1870">
        <v>0.61239732731779306</v>
      </c>
      <c r="D1870">
        <v>0.61856115815145307</v>
      </c>
      <c r="G1870">
        <v>1867</v>
      </c>
      <c r="H1870">
        <v>0.60095730966271832</v>
      </c>
      <c r="I1870">
        <v>0.60923439765994924</v>
      </c>
    </row>
    <row r="1871" spans="2:9" x14ac:dyDescent="0.25">
      <c r="B1871">
        <v>1868</v>
      </c>
      <c r="C1871">
        <v>0.61224683586648287</v>
      </c>
      <c r="D1871">
        <v>0.6184107124326178</v>
      </c>
      <c r="G1871">
        <v>1868</v>
      </c>
      <c r="H1871">
        <v>0.60080222363395952</v>
      </c>
      <c r="I1871">
        <v>0.60908088049555376</v>
      </c>
    </row>
    <row r="1872" spans="2:9" x14ac:dyDescent="0.25">
      <c r="B1872">
        <v>1869</v>
      </c>
      <c r="C1872">
        <v>0.6120963746388165</v>
      </c>
      <c r="D1872">
        <v>0.61826030057691062</v>
      </c>
      <c r="G1872">
        <v>1869</v>
      </c>
      <c r="H1872">
        <v>0.60064717185288585</v>
      </c>
      <c r="I1872">
        <v>0.60892739642615545</v>
      </c>
    </row>
    <row r="1873" spans="2:9" x14ac:dyDescent="0.25">
      <c r="B1873">
        <v>1870</v>
      </c>
      <c r="C1873">
        <v>0.61194594363055155</v>
      </c>
      <c r="D1873">
        <v>0.61810992258360664</v>
      </c>
      <c r="G1873">
        <v>1870</v>
      </c>
      <c r="H1873">
        <v>0.60049215430903535</v>
      </c>
      <c r="I1873">
        <v>0.60877394545381003</v>
      </c>
    </row>
    <row r="1874" spans="2:9" x14ac:dyDescent="0.25">
      <c r="B1874">
        <v>1871</v>
      </c>
      <c r="C1874">
        <v>0.61179554283744564</v>
      </c>
      <c r="D1874">
        <v>0.61795957845197647</v>
      </c>
      <c r="G1874">
        <v>1871</v>
      </c>
      <c r="H1874">
        <v>0.60033717099194916</v>
      </c>
      <c r="I1874">
        <v>0.60862052758056684</v>
      </c>
    </row>
    <row r="1875" spans="2:9" x14ac:dyDescent="0.25">
      <c r="B1875">
        <v>1872</v>
      </c>
      <c r="C1875">
        <v>0.61164517225525716</v>
      </c>
      <c r="D1875">
        <v>0.61780926818128601</v>
      </c>
      <c r="G1875">
        <v>1872</v>
      </c>
      <c r="H1875">
        <v>0.60018222189117498</v>
      </c>
      <c r="I1875">
        <v>0.60846714280846737</v>
      </c>
    </row>
    <row r="1876" spans="2:9" x14ac:dyDescent="0.25">
      <c r="B1876">
        <v>1873</v>
      </c>
      <c r="C1876">
        <v>0.61149483187974352</v>
      </c>
      <c r="D1876">
        <v>0.61765899177079608</v>
      </c>
      <c r="G1876">
        <v>1873</v>
      </c>
      <c r="H1876">
        <v>0.60002730699626305</v>
      </c>
      <c r="I1876">
        <v>0.60831379113954653</v>
      </c>
    </row>
    <row r="1877" spans="2:9" x14ac:dyDescent="0.25">
      <c r="B1877">
        <v>1874</v>
      </c>
      <c r="C1877">
        <v>0.6113445217066632</v>
      </c>
      <c r="D1877">
        <v>0.61750874921976284</v>
      </c>
      <c r="G1877">
        <v>1874</v>
      </c>
      <c r="H1877">
        <v>0.59987242629677384</v>
      </c>
      <c r="I1877">
        <v>0.60816047257583161</v>
      </c>
    </row>
    <row r="1878" spans="2:9" x14ac:dyDescent="0.25">
      <c r="B1878">
        <v>1875</v>
      </c>
      <c r="C1878">
        <v>0.61119424173177439</v>
      </c>
      <c r="D1878">
        <v>0.61735854052743799</v>
      </c>
      <c r="G1878">
        <v>1875</v>
      </c>
      <c r="H1878">
        <v>0.59971757978227003</v>
      </c>
      <c r="I1878">
        <v>0.6080071871193431</v>
      </c>
    </row>
    <row r="1879" spans="2:9" x14ac:dyDescent="0.25">
      <c r="B1879">
        <v>1876</v>
      </c>
      <c r="C1879">
        <v>0.61104399195083547</v>
      </c>
      <c r="D1879">
        <v>0.61720836569306803</v>
      </c>
      <c r="G1879">
        <v>1876</v>
      </c>
      <c r="H1879">
        <v>0.59956276744231685</v>
      </c>
      <c r="I1879">
        <v>0.60785393477209415</v>
      </c>
    </row>
    <row r="1880" spans="2:9" x14ac:dyDescent="0.25">
      <c r="B1880">
        <v>1877</v>
      </c>
      <c r="C1880">
        <v>0.61089377235960496</v>
      </c>
      <c r="D1880">
        <v>0.61705822471589478</v>
      </c>
      <c r="G1880">
        <v>1877</v>
      </c>
      <c r="H1880">
        <v>0.59940798926648964</v>
      </c>
      <c r="I1880">
        <v>0.60770071553609095</v>
      </c>
    </row>
    <row r="1881" spans="2:9" x14ac:dyDescent="0.25">
      <c r="B1881">
        <v>1878</v>
      </c>
      <c r="C1881">
        <v>0.61074358295384135</v>
      </c>
      <c r="D1881">
        <v>0.61690811759515551</v>
      </c>
      <c r="G1881">
        <v>1878</v>
      </c>
      <c r="H1881">
        <v>0.59925324524436596</v>
      </c>
      <c r="I1881">
        <v>0.60754752941333223</v>
      </c>
    </row>
    <row r="1882" spans="2:9" x14ac:dyDescent="0.25">
      <c r="B1882">
        <v>1879</v>
      </c>
      <c r="C1882">
        <v>0.61059342372930436</v>
      </c>
      <c r="D1882">
        <v>0.61675804433008263</v>
      </c>
      <c r="G1882">
        <v>1879</v>
      </c>
      <c r="H1882">
        <v>0.59909853536553004</v>
      </c>
      <c r="I1882">
        <v>0.60739437640581018</v>
      </c>
    </row>
    <row r="1883" spans="2:9" x14ac:dyDescent="0.25">
      <c r="B1883">
        <v>1880</v>
      </c>
      <c r="C1883">
        <v>0.61044329468175196</v>
      </c>
      <c r="D1883">
        <v>0.61660800491990364</v>
      </c>
      <c r="G1883">
        <v>1880</v>
      </c>
      <c r="H1883">
        <v>0.59894385961956975</v>
      </c>
      <c r="I1883">
        <v>0.6072412565155092</v>
      </c>
    </row>
    <row r="1884" spans="2:9" x14ac:dyDescent="0.25">
      <c r="B1884">
        <v>1881</v>
      </c>
      <c r="C1884">
        <v>0.61029319580694363</v>
      </c>
      <c r="D1884">
        <v>0.61645799936384149</v>
      </c>
      <c r="G1884">
        <v>1881</v>
      </c>
      <c r="H1884">
        <v>0.59878921799608198</v>
      </c>
      <c r="I1884">
        <v>0.60708816974440705</v>
      </c>
    </row>
    <row r="1885" spans="2:9" x14ac:dyDescent="0.25">
      <c r="B1885">
        <v>1882</v>
      </c>
      <c r="C1885">
        <v>0.61014312710063867</v>
      </c>
      <c r="D1885">
        <v>0.61630802766111437</v>
      </c>
      <c r="G1885">
        <v>1882</v>
      </c>
      <c r="H1885">
        <v>0.5986346104846666</v>
      </c>
      <c r="I1885">
        <v>0.60693511609447415</v>
      </c>
    </row>
    <row r="1886" spans="2:9" x14ac:dyDescent="0.25">
      <c r="B1886">
        <v>1883</v>
      </c>
      <c r="C1886">
        <v>0.60999308855859669</v>
      </c>
      <c r="D1886">
        <v>0.61615808981093556</v>
      </c>
      <c r="G1886">
        <v>1883</v>
      </c>
      <c r="H1886">
        <v>0.59848003707492536</v>
      </c>
      <c r="I1886">
        <v>0.60678209556767393</v>
      </c>
    </row>
    <row r="1887" spans="2:9" x14ac:dyDescent="0.25">
      <c r="B1887">
        <v>1884</v>
      </c>
      <c r="C1887">
        <v>0.60984308017657718</v>
      </c>
      <c r="D1887">
        <v>0.6160081858125136</v>
      </c>
      <c r="G1887">
        <v>1884</v>
      </c>
      <c r="H1887">
        <v>0.5983254977564697</v>
      </c>
      <c r="I1887">
        <v>0.6066291081659626</v>
      </c>
    </row>
    <row r="1888" spans="2:9" x14ac:dyDescent="0.25">
      <c r="B1888">
        <v>1885</v>
      </c>
      <c r="C1888">
        <v>0.60969310195033977</v>
      </c>
      <c r="D1888">
        <v>0.61585831566505267</v>
      </c>
      <c r="G1888">
        <v>1885</v>
      </c>
      <c r="H1888">
        <v>0.59817099251891526</v>
      </c>
      <c r="I1888">
        <v>0.60647615389128939</v>
      </c>
    </row>
    <row r="1889" spans="2:9" x14ac:dyDescent="0.25">
      <c r="B1889">
        <v>1886</v>
      </c>
      <c r="C1889">
        <v>0.60954315387564417</v>
      </c>
      <c r="D1889">
        <v>0.61570847936775164</v>
      </c>
      <c r="G1889">
        <v>1886</v>
      </c>
      <c r="H1889">
        <v>0.59801652135188255</v>
      </c>
      <c r="I1889">
        <v>0.6063232327455963</v>
      </c>
    </row>
    <row r="1890" spans="2:9" x14ac:dyDescent="0.25">
      <c r="B1890">
        <v>1887</v>
      </c>
      <c r="C1890">
        <v>0.60939323594825079</v>
      </c>
      <c r="D1890">
        <v>0.61555867691980515</v>
      </c>
      <c r="G1890">
        <v>1887</v>
      </c>
      <c r="H1890">
        <v>0.59786208424499554</v>
      </c>
      <c r="I1890">
        <v>0.60617034473081832</v>
      </c>
    </row>
    <row r="1891" spans="2:9" x14ac:dyDescent="0.25">
      <c r="B1891">
        <v>1888</v>
      </c>
      <c r="C1891">
        <v>0.60924334816391945</v>
      </c>
      <c r="D1891">
        <v>0.61540890832040274</v>
      </c>
      <c r="G1891">
        <v>1888</v>
      </c>
      <c r="H1891">
        <v>0.59770768118788853</v>
      </c>
      <c r="I1891">
        <v>0.60601748984888337</v>
      </c>
    </row>
    <row r="1892" spans="2:9" x14ac:dyDescent="0.25">
      <c r="B1892">
        <v>1889</v>
      </c>
      <c r="C1892">
        <v>0.60909349051841066</v>
      </c>
      <c r="D1892">
        <v>0.61525917356872961</v>
      </c>
      <c r="G1892">
        <v>1889</v>
      </c>
      <c r="H1892">
        <v>0.5975533121701978</v>
      </c>
      <c r="I1892">
        <v>0.60586466810171236</v>
      </c>
    </row>
    <row r="1893" spans="2:9" x14ac:dyDescent="0.25">
      <c r="B1893">
        <v>1890</v>
      </c>
      <c r="C1893">
        <v>0.6089436630074847</v>
      </c>
      <c r="D1893">
        <v>0.61510947266396565</v>
      </c>
      <c r="G1893">
        <v>1890</v>
      </c>
      <c r="H1893">
        <v>0.59739897718156154</v>
      </c>
      <c r="I1893">
        <v>0.60571187949121885</v>
      </c>
    </row>
    <row r="1894" spans="2:9" x14ac:dyDescent="0.25">
      <c r="B1894">
        <v>1891</v>
      </c>
      <c r="C1894">
        <v>0.60879386562690208</v>
      </c>
      <c r="D1894">
        <v>0.61495980560528662</v>
      </c>
      <c r="G1894">
        <v>1891</v>
      </c>
      <c r="H1894">
        <v>0.59724467621162847</v>
      </c>
      <c r="I1894">
        <v>0.60555912401930956</v>
      </c>
    </row>
    <row r="1895" spans="2:9" x14ac:dyDescent="0.25">
      <c r="B1895">
        <v>1892</v>
      </c>
      <c r="C1895">
        <v>0.60864409837242361</v>
      </c>
      <c r="D1895">
        <v>0.61481017239186331</v>
      </c>
      <c r="G1895">
        <v>1892</v>
      </c>
      <c r="H1895">
        <v>0.59709040925005041</v>
      </c>
      <c r="I1895">
        <v>0.60540640168788418</v>
      </c>
    </row>
    <row r="1896" spans="2:9" x14ac:dyDescent="0.25">
      <c r="B1896">
        <v>1893</v>
      </c>
      <c r="C1896">
        <v>0.60849436123981049</v>
      </c>
      <c r="D1896">
        <v>0.61466057302286181</v>
      </c>
      <c r="G1896">
        <v>1893</v>
      </c>
      <c r="H1896">
        <v>0.5969361762864841</v>
      </c>
      <c r="I1896">
        <v>0.60525371249883497</v>
      </c>
    </row>
    <row r="1897" spans="2:9" x14ac:dyDescent="0.25">
      <c r="B1897">
        <v>1894</v>
      </c>
      <c r="C1897">
        <v>0.60834465422482309</v>
      </c>
      <c r="D1897">
        <v>0.61451100749744347</v>
      </c>
      <c r="G1897">
        <v>1894</v>
      </c>
      <c r="H1897">
        <v>0.59678197731059146</v>
      </c>
      <c r="I1897">
        <v>0.60510105645404766</v>
      </c>
    </row>
    <row r="1898" spans="2:9" x14ac:dyDescent="0.25">
      <c r="B1898">
        <v>1895</v>
      </c>
      <c r="C1898">
        <v>0.60819497732322314</v>
      </c>
      <c r="D1898">
        <v>0.61436147581476497</v>
      </c>
      <c r="G1898">
        <v>1895</v>
      </c>
      <c r="H1898">
        <v>0.59662781231204176</v>
      </c>
      <c r="I1898">
        <v>0.60494843355540051</v>
      </c>
    </row>
    <row r="1899" spans="2:9" x14ac:dyDescent="0.25">
      <c r="B1899">
        <v>1896</v>
      </c>
      <c r="C1899">
        <v>0.60804533053077181</v>
      </c>
      <c r="D1899">
        <v>0.61421197797397831</v>
      </c>
      <c r="G1899">
        <v>1896</v>
      </c>
      <c r="H1899">
        <v>0.59647368128050882</v>
      </c>
      <c r="I1899">
        <v>0.60479584380476492</v>
      </c>
    </row>
    <row r="1900" spans="2:9" x14ac:dyDescent="0.25">
      <c r="B1900">
        <v>1897</v>
      </c>
      <c r="C1900">
        <v>0.60789571384323027</v>
      </c>
      <c r="D1900">
        <v>0.61406251397423062</v>
      </c>
      <c r="G1900">
        <v>1897</v>
      </c>
      <c r="H1900">
        <v>0.59631958420566755</v>
      </c>
      <c r="I1900">
        <v>0.60464328720400506</v>
      </c>
    </row>
    <row r="1901" spans="2:9" x14ac:dyDescent="0.25">
      <c r="B1901">
        <v>1898</v>
      </c>
      <c r="C1901">
        <v>0.60774612725636046</v>
      </c>
      <c r="D1901">
        <v>0.6139130838146647</v>
      </c>
      <c r="G1901">
        <v>1898</v>
      </c>
      <c r="H1901">
        <v>0.59616552107720233</v>
      </c>
      <c r="I1901">
        <v>0.60449076375497834</v>
      </c>
    </row>
    <row r="1902" spans="2:9" x14ac:dyDescent="0.25">
      <c r="B1902">
        <v>1899</v>
      </c>
      <c r="C1902">
        <v>0.60759657076592377</v>
      </c>
      <c r="D1902">
        <v>0.61376368749441823</v>
      </c>
      <c r="G1902">
        <v>1899</v>
      </c>
      <c r="H1902">
        <v>0.59601149188480207</v>
      </c>
      <c r="I1902">
        <v>0.60433827345953495</v>
      </c>
    </row>
    <row r="1903" spans="2:9" x14ac:dyDescent="0.25">
      <c r="B1903">
        <v>1900</v>
      </c>
      <c r="C1903">
        <v>0.60744704436768249</v>
      </c>
      <c r="D1903">
        <v>0.61361432501262447</v>
      </c>
      <c r="G1903">
        <v>1900</v>
      </c>
      <c r="H1903">
        <v>0.59585749661816012</v>
      </c>
      <c r="I1903">
        <v>0.60418581631951795</v>
      </c>
    </row>
    <row r="1904" spans="2:9" x14ac:dyDescent="0.25">
      <c r="B1904">
        <v>1901</v>
      </c>
      <c r="C1904">
        <v>0.60729754805739833</v>
      </c>
      <c r="D1904">
        <v>0.61346499636841201</v>
      </c>
      <c r="G1904">
        <v>1901</v>
      </c>
      <c r="H1904">
        <v>0.59570353526697439</v>
      </c>
      <c r="I1904">
        <v>0.60403339233676345</v>
      </c>
    </row>
    <row r="1905" spans="2:9" x14ac:dyDescent="0.25">
      <c r="B1905">
        <v>1902</v>
      </c>
      <c r="C1905">
        <v>0.60714808183083369</v>
      </c>
      <c r="D1905">
        <v>0.61331570156090442</v>
      </c>
      <c r="G1905">
        <v>1902</v>
      </c>
      <c r="H1905">
        <v>0.59554960782095134</v>
      </c>
      <c r="I1905">
        <v>0.60388100151310087</v>
      </c>
    </row>
    <row r="1906" spans="2:9" x14ac:dyDescent="0.25">
      <c r="B1906">
        <v>1903</v>
      </c>
      <c r="C1906">
        <v>0.60699864568375128</v>
      </c>
      <c r="D1906">
        <v>0.6131664405892211</v>
      </c>
      <c r="G1906">
        <v>1903</v>
      </c>
      <c r="H1906">
        <v>0.59539571426980042</v>
      </c>
      <c r="I1906">
        <v>0.60372864385035185</v>
      </c>
    </row>
    <row r="1907" spans="2:9" x14ac:dyDescent="0.25">
      <c r="B1907">
        <v>1904</v>
      </c>
      <c r="C1907">
        <v>0.60684923961191306</v>
      </c>
      <c r="D1907">
        <v>0.61301721345247628</v>
      </c>
      <c r="G1907">
        <v>1904</v>
      </c>
      <c r="H1907">
        <v>0.59524185460323331</v>
      </c>
      <c r="I1907">
        <v>0.60357631935033174</v>
      </c>
    </row>
    <row r="1908" spans="2:9" x14ac:dyDescent="0.25">
      <c r="B1908">
        <v>1905</v>
      </c>
      <c r="C1908">
        <v>0.6066998636110813</v>
      </c>
      <c r="D1908">
        <v>0.61286802014977981</v>
      </c>
      <c r="G1908">
        <v>1905</v>
      </c>
      <c r="H1908">
        <v>0.59508802881097111</v>
      </c>
      <c r="I1908">
        <v>0.6034240280148484</v>
      </c>
    </row>
    <row r="1909" spans="2:9" x14ac:dyDescent="0.25">
      <c r="B1909">
        <v>1906</v>
      </c>
      <c r="C1909">
        <v>0.60655051767701962</v>
      </c>
      <c r="D1909">
        <v>0.61271886068023684</v>
      </c>
      <c r="G1909">
        <v>1906</v>
      </c>
      <c r="H1909">
        <v>0.5949342368827385</v>
      </c>
      <c r="I1909">
        <v>0.60327176984570319</v>
      </c>
    </row>
    <row r="1910" spans="2:9" x14ac:dyDescent="0.25">
      <c r="B1910">
        <v>1907</v>
      </c>
      <c r="C1910">
        <v>0.60640120180549018</v>
      </c>
      <c r="D1910">
        <v>0.61256973504294776</v>
      </c>
      <c r="G1910">
        <v>1907</v>
      </c>
      <c r="H1910">
        <v>0.59478047880826579</v>
      </c>
      <c r="I1910">
        <v>0.60311954484468966</v>
      </c>
    </row>
    <row r="1911" spans="2:9" x14ac:dyDescent="0.25">
      <c r="B1911">
        <v>1908</v>
      </c>
      <c r="C1911">
        <v>0.60625191599225647</v>
      </c>
      <c r="D1911">
        <v>0.61242064323700829</v>
      </c>
      <c r="G1911">
        <v>1908</v>
      </c>
      <c r="H1911">
        <v>0.59462675457728686</v>
      </c>
      <c r="I1911">
        <v>0.60296735301359528</v>
      </c>
    </row>
    <row r="1912" spans="2:9" x14ac:dyDescent="0.25">
      <c r="B1912">
        <v>1909</v>
      </c>
      <c r="C1912">
        <v>0.60610266023308201</v>
      </c>
      <c r="D1912">
        <v>0.6122715852615096</v>
      </c>
      <c r="G1912">
        <v>1909</v>
      </c>
      <c r="H1912">
        <v>0.59447306417954471</v>
      </c>
      <c r="I1912">
        <v>0.60281519435419972</v>
      </c>
    </row>
    <row r="1913" spans="2:9" x14ac:dyDescent="0.25">
      <c r="B1913">
        <v>1910</v>
      </c>
      <c r="C1913">
        <v>0.60595343452372941</v>
      </c>
      <c r="D1913">
        <v>0.61212256111553809</v>
      </c>
      <c r="G1913">
        <v>1910</v>
      </c>
      <c r="H1913">
        <v>0.59431940760478497</v>
      </c>
      <c r="I1913">
        <v>0.60266306886827636</v>
      </c>
    </row>
    <row r="1914" spans="2:9" x14ac:dyDescent="0.25">
      <c r="B1914">
        <v>1911</v>
      </c>
      <c r="C1914">
        <v>0.60580423885996249</v>
      </c>
      <c r="D1914">
        <v>0.61197357079817549</v>
      </c>
      <c r="G1914">
        <v>1911</v>
      </c>
      <c r="H1914">
        <v>0.59416578484275595</v>
      </c>
      <c r="I1914">
        <v>0.60251097655759078</v>
      </c>
    </row>
    <row r="1915" spans="2:9" x14ac:dyDescent="0.25">
      <c r="B1915">
        <v>1912</v>
      </c>
      <c r="C1915">
        <v>0.60565507323754519</v>
      </c>
      <c r="D1915">
        <v>0.61182461430849899</v>
      </c>
      <c r="G1915">
        <v>1912</v>
      </c>
      <c r="H1915">
        <v>0.59401219588321441</v>
      </c>
      <c r="I1915">
        <v>0.60235891742390246</v>
      </c>
    </row>
    <row r="1916" spans="2:9" x14ac:dyDescent="0.25">
      <c r="B1916">
        <v>1913</v>
      </c>
      <c r="C1916">
        <v>0.60550593765224103</v>
      </c>
      <c r="D1916">
        <v>0.61167569164558111</v>
      </c>
      <c r="G1916">
        <v>1913</v>
      </c>
      <c r="H1916">
        <v>0.59385864071592231</v>
      </c>
      <c r="I1916">
        <v>0.60220689146896322</v>
      </c>
    </row>
    <row r="1917" spans="2:9" x14ac:dyDescent="0.25">
      <c r="B1917">
        <v>1914</v>
      </c>
      <c r="C1917">
        <v>0.60535683209981395</v>
      </c>
      <c r="D1917">
        <v>0.61152680280848959</v>
      </c>
      <c r="G1917">
        <v>1914</v>
      </c>
      <c r="H1917">
        <v>0.59370511933064529</v>
      </c>
      <c r="I1917">
        <v>0.60205489869451823</v>
      </c>
    </row>
    <row r="1918" spans="2:9" x14ac:dyDescent="0.25">
      <c r="B1918">
        <v>1915</v>
      </c>
      <c r="C1918">
        <v>0.60520775657602832</v>
      </c>
      <c r="D1918">
        <v>0.61137794779628774</v>
      </c>
      <c r="G1918">
        <v>1915</v>
      </c>
      <c r="H1918">
        <v>0.59355163171715375</v>
      </c>
      <c r="I1918">
        <v>0.60190293910230552</v>
      </c>
    </row>
    <row r="1919" spans="2:9" x14ac:dyDescent="0.25">
      <c r="B1919">
        <v>1916</v>
      </c>
      <c r="C1919">
        <v>0.60505871107664788</v>
      </c>
      <c r="D1919">
        <v>0.61122912660803397</v>
      </c>
      <c r="G1919">
        <v>1916</v>
      </c>
      <c r="H1919">
        <v>0.59339817786522664</v>
      </c>
      <c r="I1919">
        <v>0.6017510126940564</v>
      </c>
    </row>
    <row r="1920" spans="2:9" x14ac:dyDescent="0.25">
      <c r="B1920">
        <v>1917</v>
      </c>
      <c r="C1920">
        <v>0.60490969559743757</v>
      </c>
      <c r="D1920">
        <v>0.61108033924278227</v>
      </c>
      <c r="G1920">
        <v>1917</v>
      </c>
      <c r="H1920">
        <v>0.59324475776464636</v>
      </c>
      <c r="I1920">
        <v>0.6015991194714948</v>
      </c>
    </row>
    <row r="1921" spans="2:9" x14ac:dyDescent="0.25">
      <c r="B1921">
        <v>1918</v>
      </c>
      <c r="C1921">
        <v>0.60476071013416155</v>
      </c>
      <c r="D1921">
        <v>0.61093158569958184</v>
      </c>
      <c r="G1921">
        <v>1918</v>
      </c>
      <c r="H1921">
        <v>0.59309137140519697</v>
      </c>
      <c r="I1921">
        <v>0.60144725943633814</v>
      </c>
    </row>
    <row r="1922" spans="2:9" x14ac:dyDescent="0.25">
      <c r="B1922">
        <v>1919</v>
      </c>
      <c r="C1922">
        <v>0.60461175468258477</v>
      </c>
      <c r="D1922">
        <v>0.61078286597747744</v>
      </c>
      <c r="G1922">
        <v>1919</v>
      </c>
      <c r="H1922">
        <v>0.59293801877667196</v>
      </c>
      <c r="I1922">
        <v>0.60129543259029661</v>
      </c>
    </row>
    <row r="1923" spans="2:9" x14ac:dyDescent="0.25">
      <c r="B1923">
        <v>1920</v>
      </c>
      <c r="C1923">
        <v>0.60446282923847172</v>
      </c>
      <c r="D1923">
        <v>0.61063418007550896</v>
      </c>
      <c r="G1923">
        <v>1920</v>
      </c>
      <c r="H1923">
        <v>0.59278469986886861</v>
      </c>
      <c r="I1923">
        <v>0.60114363893507339</v>
      </c>
    </row>
    <row r="1924" spans="2:9" x14ac:dyDescent="0.25">
      <c r="B1924">
        <v>1921</v>
      </c>
      <c r="C1924">
        <v>0.60431393379758769</v>
      </c>
      <c r="D1924">
        <v>0.61048552799271183</v>
      </c>
      <c r="G1924">
        <v>1921</v>
      </c>
      <c r="H1924">
        <v>0.59263141467158897</v>
      </c>
      <c r="I1924">
        <v>0.6009918784723649</v>
      </c>
    </row>
    <row r="1925" spans="2:9" x14ac:dyDescent="0.25">
      <c r="B1925">
        <v>1922</v>
      </c>
      <c r="C1925">
        <v>0.60416506835569761</v>
      </c>
      <c r="D1925">
        <v>0.61033690972811683</v>
      </c>
      <c r="G1925">
        <v>1922</v>
      </c>
      <c r="H1925">
        <v>0.59247816317463986</v>
      </c>
      <c r="I1925">
        <v>0.6008401512038607</v>
      </c>
    </row>
    <row r="1926" spans="2:9" x14ac:dyDescent="0.25">
      <c r="B1926">
        <v>1923</v>
      </c>
      <c r="C1926">
        <v>0.60401623290856699</v>
      </c>
      <c r="D1926">
        <v>0.61018832528075018</v>
      </c>
      <c r="G1926">
        <v>1923</v>
      </c>
      <c r="H1926">
        <v>0.59232494536783664</v>
      </c>
      <c r="I1926">
        <v>0.60068845713124308</v>
      </c>
    </row>
    <row r="1927" spans="2:9" x14ac:dyDescent="0.25">
      <c r="B1927">
        <v>1924</v>
      </c>
      <c r="C1927">
        <v>0.60386742745196131</v>
      </c>
      <c r="D1927">
        <v>0.61003977464963333</v>
      </c>
      <c r="G1927">
        <v>1924</v>
      </c>
      <c r="H1927">
        <v>0.59217176124099669</v>
      </c>
      <c r="I1927">
        <v>0.60053679625618761</v>
      </c>
    </row>
    <row r="1928" spans="2:9" x14ac:dyDescent="0.25">
      <c r="B1928">
        <v>1925</v>
      </c>
      <c r="C1928">
        <v>0.60371865198164565</v>
      </c>
      <c r="D1928">
        <v>0.60989125783378306</v>
      </c>
      <c r="G1928">
        <v>1925</v>
      </c>
      <c r="H1928">
        <v>0.59201861078394102</v>
      </c>
      <c r="I1928">
        <v>0.60038516858036284</v>
      </c>
    </row>
    <row r="1929" spans="2:9" x14ac:dyDescent="0.25">
      <c r="B1929">
        <v>1926</v>
      </c>
      <c r="C1929">
        <v>0.6035699064933866</v>
      </c>
      <c r="D1929">
        <v>0.60974277483221206</v>
      </c>
      <c r="G1929">
        <v>1926</v>
      </c>
      <c r="H1929">
        <v>0.59186549398649868</v>
      </c>
      <c r="I1929">
        <v>0.60023357410543055</v>
      </c>
    </row>
    <row r="1930" spans="2:9" x14ac:dyDescent="0.25">
      <c r="B1930">
        <v>1927</v>
      </c>
      <c r="C1930">
        <v>0.60342119098294922</v>
      </c>
      <c r="D1930">
        <v>0.60959432564392757</v>
      </c>
      <c r="G1930">
        <v>1927</v>
      </c>
      <c r="H1930">
        <v>0.59171241083850312</v>
      </c>
      <c r="I1930">
        <v>0.60008201283304541</v>
      </c>
    </row>
    <row r="1931" spans="2:9" x14ac:dyDescent="0.25">
      <c r="B1931">
        <v>1928</v>
      </c>
      <c r="C1931">
        <v>0.60327250544609967</v>
      </c>
      <c r="D1931">
        <v>0.60944591026793316</v>
      </c>
      <c r="G1931">
        <v>1928</v>
      </c>
      <c r="H1931">
        <v>0.59155936132979281</v>
      </c>
      <c r="I1931">
        <v>0.59993048476485522</v>
      </c>
    </row>
    <row r="1932" spans="2:9" x14ac:dyDescent="0.25">
      <c r="B1932">
        <v>1929</v>
      </c>
      <c r="C1932">
        <v>0.60312384987860457</v>
      </c>
      <c r="D1932">
        <v>0.60929752870322695</v>
      </c>
      <c r="G1932">
        <v>1929</v>
      </c>
      <c r="H1932">
        <v>0.59140634545021009</v>
      </c>
      <c r="I1932">
        <v>0.59977898990250089</v>
      </c>
    </row>
    <row r="1933" spans="2:9" x14ac:dyDescent="0.25">
      <c r="B1933">
        <v>1930</v>
      </c>
      <c r="C1933">
        <v>0.60297522427622985</v>
      </c>
      <c r="D1933">
        <v>0.60914918094880299</v>
      </c>
      <c r="G1933">
        <v>1930</v>
      </c>
      <c r="H1933">
        <v>0.59125336318960631</v>
      </c>
      <c r="I1933">
        <v>0.59962752824761645</v>
      </c>
    </row>
    <row r="1934" spans="2:9" x14ac:dyDescent="0.25">
      <c r="B1934">
        <v>1931</v>
      </c>
      <c r="C1934">
        <v>0.60282662863474212</v>
      </c>
      <c r="D1934">
        <v>0.60900086700365064</v>
      </c>
      <c r="G1934">
        <v>1931</v>
      </c>
      <c r="H1934">
        <v>0.59110041453783513</v>
      </c>
      <c r="I1934">
        <v>0.59947609980182892</v>
      </c>
    </row>
    <row r="1935" spans="2:9" x14ac:dyDescent="0.25">
      <c r="B1935">
        <v>1932</v>
      </c>
      <c r="C1935">
        <v>0.602678062949908</v>
      </c>
      <c r="D1935">
        <v>0.60885258686675459</v>
      </c>
      <c r="G1935">
        <v>1932</v>
      </c>
      <c r="H1935">
        <v>0.59094749948475322</v>
      </c>
      <c r="I1935">
        <v>0.59932470456675846</v>
      </c>
    </row>
    <row r="1936" spans="2:9" x14ac:dyDescent="0.25">
      <c r="B1936">
        <v>1933</v>
      </c>
      <c r="C1936">
        <v>0.6025295272174942</v>
      </c>
      <c r="D1936">
        <v>0.60870434053709488</v>
      </c>
      <c r="G1936">
        <v>1933</v>
      </c>
      <c r="H1936">
        <v>0.59079461802022559</v>
      </c>
      <c r="I1936">
        <v>0.59917334254401855</v>
      </c>
    </row>
    <row r="1937" spans="2:9" x14ac:dyDescent="0.25">
      <c r="B1937">
        <v>1934</v>
      </c>
      <c r="C1937">
        <v>0.60238102143326766</v>
      </c>
      <c r="D1937">
        <v>0.60855612801364733</v>
      </c>
      <c r="G1937">
        <v>1934</v>
      </c>
      <c r="H1937">
        <v>0.59064177013412145</v>
      </c>
      <c r="I1937">
        <v>0.59902201373521535</v>
      </c>
    </row>
    <row r="1938" spans="2:9" x14ac:dyDescent="0.25">
      <c r="B1938">
        <v>1935</v>
      </c>
      <c r="C1938">
        <v>0.60223254559299544</v>
      </c>
      <c r="D1938">
        <v>0.60840794929538256</v>
      </c>
      <c r="G1938">
        <v>1935</v>
      </c>
      <c r="H1938">
        <v>0.59048895581631589</v>
      </c>
      <c r="I1938">
        <v>0.59887071814194837</v>
      </c>
    </row>
    <row r="1939" spans="2:9" x14ac:dyDescent="0.25">
      <c r="B1939">
        <v>1936</v>
      </c>
      <c r="C1939">
        <v>0.60208409969244492</v>
      </c>
      <c r="D1939">
        <v>0.60825980438126714</v>
      </c>
      <c r="G1939">
        <v>1936</v>
      </c>
      <c r="H1939">
        <v>0.59033617505668612</v>
      </c>
      <c r="I1939">
        <v>0.59871945576581032</v>
      </c>
    </row>
    <row r="1940" spans="2:9" x14ac:dyDescent="0.25">
      <c r="B1940">
        <v>1937</v>
      </c>
      <c r="C1940">
        <v>0.60193568372738337</v>
      </c>
      <c r="D1940">
        <v>0.60811169327026293</v>
      </c>
      <c r="G1940">
        <v>1937</v>
      </c>
      <c r="H1940">
        <v>0.59018342784511957</v>
      </c>
      <c r="I1940">
        <v>0.59856822660838693</v>
      </c>
    </row>
    <row r="1941" spans="2:9" x14ac:dyDescent="0.25">
      <c r="B1941">
        <v>1938</v>
      </c>
      <c r="C1941">
        <v>0.60178729769357853</v>
      </c>
      <c r="D1941">
        <v>0.60796361596132698</v>
      </c>
      <c r="G1941">
        <v>1938</v>
      </c>
      <c r="H1941">
        <v>0.59003071417150643</v>
      </c>
      <c r="I1941">
        <v>0.59841703067125696</v>
      </c>
    </row>
    <row r="1942" spans="2:9" x14ac:dyDescent="0.25">
      <c r="B1942">
        <v>1939</v>
      </c>
      <c r="C1942">
        <v>0.60163894158679776</v>
      </c>
      <c r="D1942">
        <v>0.60781557245341222</v>
      </c>
      <c r="G1942">
        <v>1939</v>
      </c>
      <c r="H1942">
        <v>0.58987803402573846</v>
      </c>
      <c r="I1942">
        <v>0.59826586795599246</v>
      </c>
    </row>
    <row r="1943" spans="2:9" x14ac:dyDescent="0.25">
      <c r="B1943">
        <v>1940</v>
      </c>
      <c r="C1943">
        <v>0.60149061540280868</v>
      </c>
      <c r="D1943">
        <v>0.60766756274546663</v>
      </c>
      <c r="G1943">
        <v>1940</v>
      </c>
      <c r="H1943">
        <v>0.58972538739771674</v>
      </c>
      <c r="I1943">
        <v>0.59811473846415841</v>
      </c>
    </row>
    <row r="1944" spans="2:9" x14ac:dyDescent="0.25">
      <c r="B1944">
        <v>1941</v>
      </c>
      <c r="C1944">
        <v>0.60134231913737979</v>
      </c>
      <c r="D1944">
        <v>0.60751958683643381</v>
      </c>
      <c r="G1944">
        <v>1941</v>
      </c>
      <c r="H1944">
        <v>0.58957277427734667</v>
      </c>
      <c r="I1944">
        <v>0.59796364219731324</v>
      </c>
    </row>
    <row r="1945" spans="2:9" x14ac:dyDescent="0.25">
      <c r="B1945">
        <v>1942</v>
      </c>
      <c r="C1945">
        <v>0.60119405278627902</v>
      </c>
      <c r="D1945">
        <v>0.60737164472525274</v>
      </c>
      <c r="G1945">
        <v>1942</v>
      </c>
      <c r="H1945">
        <v>0.58942019465453788</v>
      </c>
      <c r="I1945">
        <v>0.59781257915700814</v>
      </c>
    </row>
    <row r="1946" spans="2:9" x14ac:dyDescent="0.25">
      <c r="B1946">
        <v>1943</v>
      </c>
      <c r="C1946">
        <v>0.60104581634527465</v>
      </c>
      <c r="D1946">
        <v>0.60722373641085781</v>
      </c>
      <c r="G1946">
        <v>1943</v>
      </c>
      <c r="H1946">
        <v>0.58926764851920488</v>
      </c>
      <c r="I1946">
        <v>0.59766154934478766</v>
      </c>
    </row>
    <row r="1947" spans="2:9" x14ac:dyDescent="0.25">
      <c r="B1947">
        <v>1944</v>
      </c>
      <c r="C1947">
        <v>0.60089760981013507</v>
      </c>
      <c r="D1947">
        <v>0.60707586189217888</v>
      </c>
      <c r="G1947">
        <v>1944</v>
      </c>
      <c r="H1947">
        <v>0.58911513586126996</v>
      </c>
      <c r="I1947">
        <v>0.59751055276218945</v>
      </c>
    </row>
    <row r="1948" spans="2:9" x14ac:dyDescent="0.25">
      <c r="B1948">
        <v>1945</v>
      </c>
      <c r="C1948">
        <v>0.60074943317662899</v>
      </c>
      <c r="D1948">
        <v>0.60692802116814137</v>
      </c>
      <c r="G1948">
        <v>1945</v>
      </c>
      <c r="H1948">
        <v>0.58896265667065895</v>
      </c>
      <c r="I1948">
        <v>0.59735958941074441</v>
      </c>
    </row>
    <row r="1949" spans="2:9" x14ac:dyDescent="0.25">
      <c r="B1949">
        <v>1946</v>
      </c>
      <c r="C1949">
        <v>0.60060128644052491</v>
      </c>
      <c r="D1949">
        <v>0.60678021423766604</v>
      </c>
      <c r="G1949">
        <v>1946</v>
      </c>
      <c r="H1949">
        <v>0.58881021093729957</v>
      </c>
      <c r="I1949">
        <v>0.59720865929197642</v>
      </c>
    </row>
    <row r="1950" spans="2:9" x14ac:dyDescent="0.25">
      <c r="B1950">
        <v>1947</v>
      </c>
      <c r="C1950">
        <v>0.60045316959759187</v>
      </c>
      <c r="D1950">
        <v>0.60663244109966918</v>
      </c>
      <c r="G1950">
        <v>1947</v>
      </c>
      <c r="H1950">
        <v>0.58865779865112866</v>
      </c>
      <c r="I1950">
        <v>0.59705776240740283</v>
      </c>
    </row>
    <row r="1951" spans="2:9" x14ac:dyDescent="0.25">
      <c r="B1951">
        <v>1948</v>
      </c>
      <c r="C1951">
        <v>0.60030508264359883</v>
      </c>
      <c r="D1951">
        <v>0.60648470175306235</v>
      </c>
      <c r="G1951">
        <v>1948</v>
      </c>
      <c r="H1951">
        <v>0.58850541980208715</v>
      </c>
      <c r="I1951">
        <v>0.59690689875853353</v>
      </c>
    </row>
    <row r="1952" spans="2:9" x14ac:dyDescent="0.25">
      <c r="B1952">
        <v>1949</v>
      </c>
      <c r="C1952">
        <v>0.60015702557431505</v>
      </c>
      <c r="D1952">
        <v>0.60633699619675296</v>
      </c>
      <c r="G1952">
        <v>1949</v>
      </c>
      <c r="H1952">
        <v>0.58835307438012041</v>
      </c>
      <c r="I1952">
        <v>0.59675606834687223</v>
      </c>
    </row>
    <row r="1953" spans="2:9" x14ac:dyDescent="0.25">
      <c r="B1953">
        <v>1950</v>
      </c>
      <c r="C1953">
        <v>0.60000899838550958</v>
      </c>
      <c r="D1953">
        <v>0.60618932442964346</v>
      </c>
      <c r="G1953">
        <v>1950</v>
      </c>
      <c r="H1953">
        <v>0.58820076237517827</v>
      </c>
      <c r="I1953">
        <v>0.59660527117391549</v>
      </c>
    </row>
    <row r="1954" spans="2:9" x14ac:dyDescent="0.25">
      <c r="B1954">
        <v>1951</v>
      </c>
      <c r="C1954">
        <v>0.59986100107295237</v>
      </c>
      <c r="D1954">
        <v>0.60604168645063206</v>
      </c>
      <c r="G1954">
        <v>1951</v>
      </c>
      <c r="H1954">
        <v>0.58804848377721897</v>
      </c>
      <c r="I1954">
        <v>0.59645450724115312</v>
      </c>
    </row>
    <row r="1955" spans="2:9" x14ac:dyDescent="0.25">
      <c r="B1955">
        <v>1952</v>
      </c>
      <c r="C1955">
        <v>0.59971303363241291</v>
      </c>
      <c r="D1955">
        <v>0.60589408225861219</v>
      </c>
      <c r="G1955">
        <v>1952</v>
      </c>
      <c r="H1955">
        <v>0.58789623857620399</v>
      </c>
      <c r="I1955">
        <v>0.59630377655006817</v>
      </c>
    </row>
    <row r="1956" spans="2:9" x14ac:dyDescent="0.25">
      <c r="B1956">
        <v>1953</v>
      </c>
      <c r="C1956">
        <v>0.5995650960596608</v>
      </c>
      <c r="D1956">
        <v>0.60574651185247297</v>
      </c>
      <c r="G1956">
        <v>1953</v>
      </c>
      <c r="H1956">
        <v>0.58774402676209647</v>
      </c>
      <c r="I1956">
        <v>0.59615307910213666</v>
      </c>
    </row>
    <row r="1957" spans="2:9" x14ac:dyDescent="0.25">
      <c r="B1957">
        <v>1954</v>
      </c>
      <c r="C1957">
        <v>0.59941718835046609</v>
      </c>
      <c r="D1957">
        <v>0.60559897523109907</v>
      </c>
      <c r="G1957">
        <v>1954</v>
      </c>
      <c r="H1957">
        <v>0.58759184832486855</v>
      </c>
      <c r="I1957">
        <v>0.59600241489882799</v>
      </c>
    </row>
    <row r="1958" spans="2:9" x14ac:dyDescent="0.25">
      <c r="B1958">
        <v>1955</v>
      </c>
      <c r="C1958">
        <v>0.59926931050059906</v>
      </c>
      <c r="D1958">
        <v>0.60545147239337038</v>
      </c>
      <c r="G1958">
        <v>1955</v>
      </c>
      <c r="H1958">
        <v>0.58743970325449701</v>
      </c>
      <c r="I1958">
        <v>0.59585178394160487</v>
      </c>
    </row>
    <row r="1959" spans="2:9" x14ac:dyDescent="0.25">
      <c r="B1959">
        <v>1956</v>
      </c>
      <c r="C1959">
        <v>0.59912146250582954</v>
      </c>
      <c r="D1959">
        <v>0.60530400333816237</v>
      </c>
      <c r="G1959">
        <v>1956</v>
      </c>
      <c r="H1959">
        <v>0.58728759154096311</v>
      </c>
      <c r="I1959">
        <v>0.59570118623192281</v>
      </c>
    </row>
    <row r="1960" spans="2:9" x14ac:dyDescent="0.25">
      <c r="B1960">
        <v>1957</v>
      </c>
      <c r="C1960">
        <v>0.59897364436192835</v>
      </c>
      <c r="D1960">
        <v>0.60515656806434615</v>
      </c>
      <c r="G1960">
        <v>1957</v>
      </c>
      <c r="H1960">
        <v>0.58713551317425139</v>
      </c>
      <c r="I1960">
        <v>0.59555062177123086</v>
      </c>
    </row>
    <row r="1961" spans="2:9" x14ac:dyDescent="0.25">
      <c r="B1961">
        <v>1958</v>
      </c>
      <c r="C1961">
        <v>0.59882585606466587</v>
      </c>
      <c r="D1961">
        <v>0.60500916657078818</v>
      </c>
      <c r="G1961">
        <v>1958</v>
      </c>
      <c r="H1961">
        <v>0.58698346814435598</v>
      </c>
      <c r="I1961">
        <v>0.5954000905609711</v>
      </c>
    </row>
    <row r="1962" spans="2:9" x14ac:dyDescent="0.25">
      <c r="B1962">
        <v>1959</v>
      </c>
      <c r="C1962">
        <v>0.59867809760981283</v>
      </c>
      <c r="D1962">
        <v>0.60486179885635027</v>
      </c>
      <c r="G1962">
        <v>1959</v>
      </c>
      <c r="H1962">
        <v>0.58683145644127432</v>
      </c>
      <c r="I1962">
        <v>0.59524959260257904</v>
      </c>
    </row>
    <row r="1963" spans="2:9" x14ac:dyDescent="0.25">
      <c r="B1963">
        <v>1960</v>
      </c>
      <c r="C1963">
        <v>0.59853036899314016</v>
      </c>
      <c r="D1963">
        <v>0.60471446491989012</v>
      </c>
      <c r="G1963">
        <v>1960</v>
      </c>
      <c r="H1963">
        <v>0.58667947805500387</v>
      </c>
      <c r="I1963">
        <v>0.59509912789748298</v>
      </c>
    </row>
    <row r="1964" spans="2:9" x14ac:dyDescent="0.25">
      <c r="B1964">
        <v>1961</v>
      </c>
      <c r="C1964">
        <v>0.59838267021041847</v>
      </c>
      <c r="D1964">
        <v>0.60456716476026051</v>
      </c>
      <c r="G1964">
        <v>1961</v>
      </c>
      <c r="H1964">
        <v>0.58652753297555338</v>
      </c>
      <c r="I1964">
        <v>0.59494869644710513</v>
      </c>
    </row>
    <row r="1965" spans="2:9" x14ac:dyDescent="0.25">
      <c r="B1965">
        <v>1962</v>
      </c>
      <c r="C1965">
        <v>0.59823500125741946</v>
      </c>
      <c r="D1965">
        <v>0.60441989837631005</v>
      </c>
      <c r="G1965">
        <v>1962</v>
      </c>
      <c r="H1965">
        <v>0.58637562119293452</v>
      </c>
      <c r="I1965">
        <v>0.59479829825286001</v>
      </c>
    </row>
    <row r="1966" spans="2:9" x14ac:dyDescent="0.25">
      <c r="B1966">
        <v>1963</v>
      </c>
      <c r="C1966">
        <v>0.5980873621299142</v>
      </c>
      <c r="D1966">
        <v>0.60427266576688277</v>
      </c>
      <c r="G1966">
        <v>1963</v>
      </c>
      <c r="H1966">
        <v>0.58622374269716382</v>
      </c>
      <c r="I1966">
        <v>0.59464793331615617</v>
      </c>
    </row>
    <row r="1967" spans="2:9" x14ac:dyDescent="0.25">
      <c r="B1967">
        <v>1964</v>
      </c>
      <c r="C1967">
        <v>0.59793975282367406</v>
      </c>
      <c r="D1967">
        <v>0.60412546693081803</v>
      </c>
      <c r="G1967">
        <v>1964</v>
      </c>
      <c r="H1967">
        <v>0.58607189747826161</v>
      </c>
      <c r="I1967">
        <v>0.59449760163839493</v>
      </c>
    </row>
    <row r="1968" spans="2:9" x14ac:dyDescent="0.25">
      <c r="B1968">
        <v>1965</v>
      </c>
      <c r="C1968">
        <v>0.5977921733344711</v>
      </c>
      <c r="D1968">
        <v>0.60397830186695101</v>
      </c>
      <c r="G1968">
        <v>1965</v>
      </c>
      <c r="H1968">
        <v>0.58592008552625696</v>
      </c>
      <c r="I1968">
        <v>0.59434730322097096</v>
      </c>
    </row>
    <row r="1969" spans="2:9" x14ac:dyDescent="0.25">
      <c r="B1969">
        <v>1966</v>
      </c>
      <c r="C1969">
        <v>0.59764462365807636</v>
      </c>
      <c r="D1969">
        <v>0.60383117057411195</v>
      </c>
      <c r="G1969">
        <v>1966</v>
      </c>
      <c r="H1969">
        <v>0.58576830683118264</v>
      </c>
      <c r="I1969">
        <v>0.59419703806527235</v>
      </c>
    </row>
    <row r="1970" spans="2:9" x14ac:dyDescent="0.25">
      <c r="B1970">
        <v>1967</v>
      </c>
      <c r="C1970">
        <v>0.59749710379026233</v>
      </c>
      <c r="D1970">
        <v>0.60368407305112726</v>
      </c>
      <c r="G1970">
        <v>1967</v>
      </c>
      <c r="H1970">
        <v>0.58561656138307217</v>
      </c>
      <c r="I1970">
        <v>0.59404680617268013</v>
      </c>
    </row>
    <row r="1971" spans="2:9" x14ac:dyDescent="0.25">
      <c r="B1971">
        <v>1968</v>
      </c>
      <c r="C1971">
        <v>0.59734961372680095</v>
      </c>
      <c r="D1971">
        <v>0.60353700929681819</v>
      </c>
      <c r="G1971">
        <v>1968</v>
      </c>
      <c r="H1971">
        <v>0.58546484917196884</v>
      </c>
      <c r="I1971">
        <v>0.59389660754456874</v>
      </c>
    </row>
    <row r="1972" spans="2:9" x14ac:dyDescent="0.25">
      <c r="B1972">
        <v>1969</v>
      </c>
      <c r="C1972">
        <v>0.5972021534634645</v>
      </c>
      <c r="D1972">
        <v>0.60338997931000204</v>
      </c>
      <c r="G1972">
        <v>1969</v>
      </c>
      <c r="H1972">
        <v>0.58531317018791995</v>
      </c>
      <c r="I1972">
        <v>0.59374644218230599</v>
      </c>
    </row>
    <row r="1973" spans="2:9" x14ac:dyDescent="0.25">
      <c r="B1973">
        <v>1970</v>
      </c>
      <c r="C1973">
        <v>0.59705472299602524</v>
      </c>
      <c r="D1973">
        <v>0.60324298308949142</v>
      </c>
      <c r="G1973">
        <v>1970</v>
      </c>
      <c r="H1973">
        <v>0.58516152442097735</v>
      </c>
      <c r="I1973">
        <v>0.59359631008725255</v>
      </c>
    </row>
    <row r="1974" spans="2:9" x14ac:dyDescent="0.25">
      <c r="B1974">
        <v>1971</v>
      </c>
      <c r="C1974">
        <v>0.59690732232025601</v>
      </c>
      <c r="D1974">
        <v>0.6030960206340944</v>
      </c>
      <c r="G1974">
        <v>1971</v>
      </c>
      <c r="H1974">
        <v>0.58500991186119655</v>
      </c>
      <c r="I1974">
        <v>0.5934462112607628</v>
      </c>
    </row>
    <row r="1975" spans="2:9" x14ac:dyDescent="0.25">
      <c r="B1975">
        <v>1972</v>
      </c>
      <c r="C1975">
        <v>0.59675995143192928</v>
      </c>
      <c r="D1975">
        <v>0.60294909194261481</v>
      </c>
      <c r="G1975">
        <v>1972</v>
      </c>
      <c r="H1975">
        <v>0.58485833249864239</v>
      </c>
      <c r="I1975">
        <v>0.5932961457041841</v>
      </c>
    </row>
    <row r="1976" spans="2:9" x14ac:dyDescent="0.25">
      <c r="B1976">
        <v>1973</v>
      </c>
      <c r="C1976">
        <v>0.59661261032681756</v>
      </c>
      <c r="D1976">
        <v>0.60280219701385174</v>
      </c>
      <c r="G1976">
        <v>1973</v>
      </c>
      <c r="H1976">
        <v>0.5847067863233818</v>
      </c>
      <c r="I1976">
        <v>0.59314611341885726</v>
      </c>
    </row>
    <row r="1977" spans="2:9" x14ac:dyDescent="0.25">
      <c r="B1977">
        <v>1974</v>
      </c>
      <c r="C1977">
        <v>0.59646529900069434</v>
      </c>
      <c r="D1977">
        <v>0.60265533584660003</v>
      </c>
      <c r="G1977">
        <v>1974</v>
      </c>
      <c r="H1977">
        <v>0.58455527332548407</v>
      </c>
      <c r="I1977">
        <v>0.59299611440611599</v>
      </c>
    </row>
    <row r="1978" spans="2:9" x14ac:dyDescent="0.25">
      <c r="B1978">
        <v>1975</v>
      </c>
      <c r="C1978">
        <v>0.5963180174493331</v>
      </c>
      <c r="D1978">
        <v>0.60250850843964998</v>
      </c>
      <c r="G1978">
        <v>1975</v>
      </c>
      <c r="H1978">
        <v>0.58440379349502847</v>
      </c>
      <c r="I1978">
        <v>0.59284614866728791</v>
      </c>
    </row>
    <row r="1979" spans="2:9" x14ac:dyDescent="0.25">
      <c r="B1979">
        <v>1976</v>
      </c>
      <c r="C1979">
        <v>0.59617076566850635</v>
      </c>
      <c r="D1979">
        <v>0.60236171479178746</v>
      </c>
      <c r="G1979">
        <v>1976</v>
      </c>
      <c r="H1979">
        <v>0.58425234682209626</v>
      </c>
      <c r="I1979">
        <v>0.59269621620369328</v>
      </c>
    </row>
    <row r="1980" spans="2:9" x14ac:dyDescent="0.25">
      <c r="B1980">
        <v>1977</v>
      </c>
      <c r="C1980">
        <v>0.59602354365398791</v>
      </c>
      <c r="D1980">
        <v>0.602214954901794</v>
      </c>
      <c r="G1980">
        <v>1977</v>
      </c>
      <c r="H1980">
        <v>0.58410093329677459</v>
      </c>
      <c r="I1980">
        <v>0.59254631701664617</v>
      </c>
    </row>
    <row r="1981" spans="2:9" x14ac:dyDescent="0.25">
      <c r="B1981">
        <v>1978</v>
      </c>
      <c r="C1981">
        <v>0.59587635140155126</v>
      </c>
      <c r="D1981">
        <v>0.60206822876844646</v>
      </c>
      <c r="G1981">
        <v>1978</v>
      </c>
      <c r="H1981">
        <v>0.58394955290915518</v>
      </c>
      <c r="I1981">
        <v>0.59239645110745343</v>
      </c>
    </row>
    <row r="1982" spans="2:9" x14ac:dyDescent="0.25">
      <c r="B1982">
        <v>1979</v>
      </c>
      <c r="C1982">
        <v>0.59572918890697057</v>
      </c>
      <c r="D1982">
        <v>0.60192153639051738</v>
      </c>
      <c r="G1982">
        <v>1979</v>
      </c>
      <c r="H1982">
        <v>0.58379820564933704</v>
      </c>
      <c r="I1982">
        <v>0.59224661847741567</v>
      </c>
    </row>
    <row r="1983" spans="2:9" x14ac:dyDescent="0.25">
      <c r="B1983">
        <v>1980</v>
      </c>
      <c r="C1983">
        <v>0.59558205616601967</v>
      </c>
      <c r="D1983">
        <v>0.60177487776677485</v>
      </c>
      <c r="G1983">
        <v>1980</v>
      </c>
      <c r="H1983">
        <v>0.58364689150742266</v>
      </c>
      <c r="I1983">
        <v>0.5920968191278263</v>
      </c>
    </row>
    <row r="1984" spans="2:9" x14ac:dyDescent="0.25">
      <c r="B1984">
        <v>1981</v>
      </c>
      <c r="C1984">
        <v>0.59543495317447237</v>
      </c>
      <c r="D1984">
        <v>0.60162825289598254</v>
      </c>
      <c r="G1984">
        <v>1981</v>
      </c>
      <c r="H1984">
        <v>0.58349561047351661</v>
      </c>
      <c r="I1984">
        <v>0.59194705305997264</v>
      </c>
    </row>
    <row r="1985" spans="2:9" x14ac:dyDescent="0.25">
      <c r="B1985">
        <v>1982</v>
      </c>
      <c r="C1985">
        <v>0.59528787992810328</v>
      </c>
      <c r="D1985">
        <v>0.60148166177689966</v>
      </c>
      <c r="G1985">
        <v>1982</v>
      </c>
      <c r="H1985">
        <v>0.58334436253773203</v>
      </c>
      <c r="I1985">
        <v>0.59179732027513487</v>
      </c>
    </row>
    <row r="1986" spans="2:9" x14ac:dyDescent="0.25">
      <c r="B1986">
        <v>1983</v>
      </c>
      <c r="C1986">
        <v>0.59514083642268623</v>
      </c>
      <c r="D1986">
        <v>0.60133510440828108</v>
      </c>
      <c r="G1986">
        <v>1983</v>
      </c>
      <c r="H1986">
        <v>0.58319314769018704</v>
      </c>
      <c r="I1986">
        <v>0.59164762077458655</v>
      </c>
    </row>
    <row r="1987" spans="2:9" x14ac:dyDescent="0.25">
      <c r="B1987">
        <v>1984</v>
      </c>
      <c r="C1987">
        <v>0.59499382265399625</v>
      </c>
      <c r="D1987">
        <v>0.60118858078887716</v>
      </c>
      <c r="G1987">
        <v>1984</v>
      </c>
      <c r="H1987">
        <v>0.58304196592100277</v>
      </c>
      <c r="I1987">
        <v>0.59149795455959464</v>
      </c>
    </row>
    <row r="1988" spans="2:9" x14ac:dyDescent="0.25">
      <c r="B1988">
        <v>1985</v>
      </c>
      <c r="C1988">
        <v>0.59484683861780785</v>
      </c>
      <c r="D1988">
        <v>0.60104209091743366</v>
      </c>
      <c r="G1988">
        <v>1985</v>
      </c>
      <c r="H1988">
        <v>0.58289081722030556</v>
      </c>
      <c r="I1988">
        <v>0.59134832163141937</v>
      </c>
    </row>
    <row r="1989" spans="2:9" x14ac:dyDescent="0.25">
      <c r="B1989">
        <v>1986</v>
      </c>
      <c r="C1989">
        <v>0.59469988430989607</v>
      </c>
      <c r="D1989">
        <v>0.60089563479269237</v>
      </c>
      <c r="G1989">
        <v>1986</v>
      </c>
      <c r="H1989">
        <v>0.58273970157823063</v>
      </c>
      <c r="I1989">
        <v>0.59119872199131429</v>
      </c>
    </row>
    <row r="1990" spans="2:9" x14ac:dyDescent="0.25">
      <c r="B1990">
        <v>1987</v>
      </c>
      <c r="C1990">
        <v>0.59455295972603583</v>
      </c>
      <c r="D1990">
        <v>0.60074921241339019</v>
      </c>
      <c r="G1990">
        <v>1987</v>
      </c>
      <c r="H1990">
        <v>0.58258861898491476</v>
      </c>
      <c r="I1990">
        <v>0.59104915564052618</v>
      </c>
    </row>
    <row r="1991" spans="2:9" x14ac:dyDescent="0.25">
      <c r="B1991">
        <v>1988</v>
      </c>
      <c r="C1991">
        <v>0.59440606486200209</v>
      </c>
      <c r="D1991">
        <v>0.60060282377825991</v>
      </c>
      <c r="G1991">
        <v>1988</v>
      </c>
      <c r="H1991">
        <v>0.5824375694304974</v>
      </c>
      <c r="I1991">
        <v>0.59089962258029549</v>
      </c>
    </row>
    <row r="1992" spans="2:9" x14ac:dyDescent="0.25">
      <c r="B1992">
        <v>1989</v>
      </c>
      <c r="C1992">
        <v>0.59425919971357088</v>
      </c>
      <c r="D1992">
        <v>0.60045646888602977</v>
      </c>
      <c r="G1992">
        <v>1989</v>
      </c>
      <c r="H1992">
        <v>0.58228655290512721</v>
      </c>
      <c r="I1992">
        <v>0.59075012281185557</v>
      </c>
    </row>
    <row r="1993" spans="2:9" x14ac:dyDescent="0.25">
      <c r="B1993">
        <v>1990</v>
      </c>
      <c r="C1993">
        <v>0.59411236427651692</v>
      </c>
      <c r="D1993">
        <v>0.60031014773542368</v>
      </c>
      <c r="G1993">
        <v>1990</v>
      </c>
      <c r="H1993">
        <v>0.5821355693989565</v>
      </c>
      <c r="I1993">
        <v>0.59060065633643333</v>
      </c>
    </row>
    <row r="1994" spans="2:9" x14ac:dyDescent="0.25">
      <c r="B1994">
        <v>1991</v>
      </c>
      <c r="C1994">
        <v>0.59396555854661603</v>
      </c>
      <c r="D1994">
        <v>0.600163860325161</v>
      </c>
      <c r="G1994">
        <v>1991</v>
      </c>
      <c r="H1994">
        <v>0.58198461890214248</v>
      </c>
      <c r="I1994">
        <v>0.59045122315524889</v>
      </c>
    </row>
    <row r="1995" spans="2:9" x14ac:dyDescent="0.25">
      <c r="B1995">
        <v>1992</v>
      </c>
      <c r="C1995">
        <v>0.59381878251964415</v>
      </c>
      <c r="D1995">
        <v>0.60001760665395698</v>
      </c>
      <c r="G1995">
        <v>1992</v>
      </c>
      <c r="H1995">
        <v>0.58183370140484514</v>
      </c>
      <c r="I1995">
        <v>0.59030182326951619</v>
      </c>
    </row>
    <row r="1996" spans="2:9" x14ac:dyDescent="0.25">
      <c r="B1996">
        <v>1993</v>
      </c>
      <c r="C1996">
        <v>0.59367203619137732</v>
      </c>
      <c r="D1996">
        <v>0.59987138672052209</v>
      </c>
      <c r="G1996">
        <v>1993</v>
      </c>
      <c r="H1996">
        <v>0.58168281689723544</v>
      </c>
      <c r="I1996">
        <v>0.59015245668044169</v>
      </c>
    </row>
    <row r="1997" spans="2:9" x14ac:dyDescent="0.25">
      <c r="B1997">
        <v>1994</v>
      </c>
      <c r="C1997">
        <v>0.5935253195575918</v>
      </c>
      <c r="D1997">
        <v>0.59972520052356282</v>
      </c>
      <c r="G1997">
        <v>1994</v>
      </c>
      <c r="H1997">
        <v>0.58153196536948459</v>
      </c>
      <c r="I1997">
        <v>0.590003123389226</v>
      </c>
    </row>
    <row r="1998" spans="2:9" x14ac:dyDescent="0.25">
      <c r="B1998">
        <v>1995</v>
      </c>
      <c r="C1998">
        <v>0.59337863261406321</v>
      </c>
      <c r="D1998">
        <v>0.59957904806178075</v>
      </c>
      <c r="G1998">
        <v>1995</v>
      </c>
      <c r="H1998">
        <v>0.58138114681176722</v>
      </c>
      <c r="I1998">
        <v>0.5898538233970626</v>
      </c>
    </row>
    <row r="1999" spans="2:9" x14ac:dyDescent="0.25">
      <c r="B1999">
        <v>1996</v>
      </c>
      <c r="C1999">
        <v>0.59323197535656846</v>
      </c>
      <c r="D1999">
        <v>0.59943292933387371</v>
      </c>
      <c r="G1999">
        <v>1996</v>
      </c>
      <c r="H1999">
        <v>0.58123036121426674</v>
      </c>
      <c r="I1999">
        <v>0.58970455670513833</v>
      </c>
    </row>
    <row r="2000" spans="2:9" x14ac:dyDescent="0.25">
      <c r="B2000">
        <v>1997</v>
      </c>
      <c r="C2000">
        <v>0.59308534778088395</v>
      </c>
      <c r="D2000">
        <v>0.59928684433853452</v>
      </c>
      <c r="G2000">
        <v>1997</v>
      </c>
      <c r="H2000">
        <v>0.58107960856717011</v>
      </c>
      <c r="I2000">
        <v>0.58955532331463389</v>
      </c>
    </row>
    <row r="2001" spans="2:9" x14ac:dyDescent="0.25">
      <c r="B2001">
        <v>1998</v>
      </c>
      <c r="C2001">
        <v>0.59293874988278683</v>
      </c>
      <c r="D2001">
        <v>0.599140793074452</v>
      </c>
      <c r="G2001">
        <v>1998</v>
      </c>
      <c r="H2001">
        <v>0.58092888886066929</v>
      </c>
      <c r="I2001">
        <v>0.58940612322672281</v>
      </c>
    </row>
    <row r="2002" spans="2:9" x14ac:dyDescent="0.25">
      <c r="B2002">
        <v>1999</v>
      </c>
      <c r="C2002">
        <v>0.59279218165805336</v>
      </c>
      <c r="D2002">
        <v>0.59899477554031044</v>
      </c>
      <c r="G2002">
        <v>1999</v>
      </c>
      <c r="H2002">
        <v>0.58077820208496</v>
      </c>
      <c r="I2002">
        <v>0.58925695644257214</v>
      </c>
    </row>
    <row r="2003" spans="2:9" x14ac:dyDescent="0.25">
      <c r="B2003">
        <v>2000</v>
      </c>
      <c r="C2003">
        <v>0.59264564310246126</v>
      </c>
      <c r="D2003">
        <v>0.59884879173479</v>
      </c>
      <c r="G2003">
        <v>2000</v>
      </c>
      <c r="H2003">
        <v>0.58062754823024654</v>
      </c>
      <c r="I2003">
        <v>0.58910782296334241</v>
      </c>
    </row>
    <row r="2004" spans="2:9" x14ac:dyDescent="0.25">
      <c r="B2004">
        <v>2001</v>
      </c>
      <c r="C2004">
        <v>0.59249913421178713</v>
      </c>
      <c r="D2004">
        <v>0.59870284165656606</v>
      </c>
      <c r="G2004">
        <v>2001</v>
      </c>
      <c r="H2004">
        <v>0.58047692728673606</v>
      </c>
      <c r="I2004">
        <v>0.58895872279018757</v>
      </c>
    </row>
    <row r="2005" spans="2:9" x14ac:dyDescent="0.25">
      <c r="B2005">
        <v>2002</v>
      </c>
      <c r="C2005">
        <v>0.59235265498180856</v>
      </c>
      <c r="D2005">
        <v>0.59855692530430982</v>
      </c>
      <c r="G2005">
        <v>2002</v>
      </c>
      <c r="H2005">
        <v>0.5803263392446375</v>
      </c>
      <c r="I2005">
        <v>0.58880965592425472</v>
      </c>
    </row>
    <row r="2006" spans="2:9" x14ac:dyDescent="0.25">
      <c r="B2006">
        <v>2003</v>
      </c>
      <c r="C2006">
        <v>0.59220620540830327</v>
      </c>
      <c r="D2006">
        <v>0.59841104267668821</v>
      </c>
      <c r="G2006">
        <v>2003</v>
      </c>
      <c r="H2006">
        <v>0.58017578409416881</v>
      </c>
      <c r="I2006">
        <v>0.58866062236668459</v>
      </c>
    </row>
    <row r="2007" spans="2:9" x14ac:dyDescent="0.25">
      <c r="B2007">
        <v>2004</v>
      </c>
      <c r="C2007">
        <v>0.59205978548704863</v>
      </c>
      <c r="D2007">
        <v>0.59826519377236387</v>
      </c>
      <c r="G2007">
        <v>2004</v>
      </c>
      <c r="H2007">
        <v>0.58002526182555214</v>
      </c>
      <c r="I2007">
        <v>0.58851162211861119</v>
      </c>
    </row>
    <row r="2008" spans="2:9" x14ac:dyDescent="0.25">
      <c r="B2008">
        <v>2005</v>
      </c>
      <c r="C2008">
        <v>0.5919133952138228</v>
      </c>
      <c r="D2008">
        <v>0.59811937858999453</v>
      </c>
      <c r="G2008">
        <v>2005</v>
      </c>
      <c r="H2008">
        <v>0.57987477242901386</v>
      </c>
      <c r="I2008">
        <v>0.58836265518116193</v>
      </c>
    </row>
    <row r="2009" spans="2:9" x14ac:dyDescent="0.25">
      <c r="B2009">
        <v>2006</v>
      </c>
      <c r="C2009">
        <v>0.59176703458440327</v>
      </c>
      <c r="D2009">
        <v>0.59797359712823439</v>
      </c>
      <c r="G2009">
        <v>2006</v>
      </c>
      <c r="H2009">
        <v>0.57972431589478379</v>
      </c>
      <c r="I2009">
        <v>0.58821372155545781</v>
      </c>
    </row>
    <row r="2010" spans="2:9" x14ac:dyDescent="0.25">
      <c r="B2010">
        <v>2007</v>
      </c>
      <c r="C2010">
        <v>0.59162070359456886</v>
      </c>
      <c r="D2010">
        <v>0.59782784938573252</v>
      </c>
      <c r="G2010">
        <v>2007</v>
      </c>
      <c r="H2010">
        <v>0.57957389221310229</v>
      </c>
      <c r="I2010">
        <v>0.58806482124261283</v>
      </c>
    </row>
    <row r="2011" spans="2:9" x14ac:dyDescent="0.25">
      <c r="B2011">
        <v>2008</v>
      </c>
      <c r="C2011">
        <v>0.59147440224009751</v>
      </c>
      <c r="D2011">
        <v>0.59768213536113424</v>
      </c>
      <c r="G2011">
        <v>2008</v>
      </c>
      <c r="H2011">
        <v>0.57942350137421006</v>
      </c>
      <c r="I2011">
        <v>0.58791595424373477</v>
      </c>
    </row>
    <row r="2012" spans="2:9" x14ac:dyDescent="0.25">
      <c r="B2012">
        <v>2009</v>
      </c>
      <c r="C2012">
        <v>0.5913281305167678</v>
      </c>
      <c r="D2012">
        <v>0.59753645505307995</v>
      </c>
      <c r="G2012">
        <v>2009</v>
      </c>
      <c r="H2012">
        <v>0.57927314336835078</v>
      </c>
      <c r="I2012">
        <v>0.58776712055992464</v>
      </c>
    </row>
    <row r="2013" spans="2:9" x14ac:dyDescent="0.25">
      <c r="B2013">
        <v>2010</v>
      </c>
      <c r="C2013">
        <v>0.59118188842035813</v>
      </c>
      <c r="D2013">
        <v>0.59739080846020631</v>
      </c>
      <c r="G2013">
        <v>2010</v>
      </c>
      <c r="H2013">
        <v>0.57912281818577749</v>
      </c>
      <c r="I2013">
        <v>0.587618320192277</v>
      </c>
    </row>
    <row r="2014" spans="2:9" x14ac:dyDescent="0.25">
      <c r="B2014">
        <v>2011</v>
      </c>
      <c r="C2014">
        <v>0.59103567594664763</v>
      </c>
      <c r="D2014">
        <v>0.59724519558114519</v>
      </c>
      <c r="G2014">
        <v>2011</v>
      </c>
      <c r="H2014">
        <v>0.57897252581674663</v>
      </c>
      <c r="I2014">
        <v>0.58746955314187976</v>
      </c>
    </row>
    <row r="2015" spans="2:9" x14ac:dyDescent="0.25">
      <c r="B2015">
        <v>2012</v>
      </c>
      <c r="C2015">
        <v>0.59088949309141481</v>
      </c>
      <c r="D2015">
        <v>0.59709961641452425</v>
      </c>
      <c r="G2015">
        <v>2012</v>
      </c>
      <c r="H2015">
        <v>0.57882226625151922</v>
      </c>
      <c r="I2015">
        <v>0.58732081940981429</v>
      </c>
    </row>
    <row r="2016" spans="2:9" x14ac:dyDescent="0.25">
      <c r="B2016">
        <v>2013</v>
      </c>
      <c r="C2016">
        <v>0.59074333985043914</v>
      </c>
      <c r="D2016">
        <v>0.59695407095896691</v>
      </c>
      <c r="G2016">
        <v>2013</v>
      </c>
      <c r="H2016">
        <v>0.57867203948036006</v>
      </c>
      <c r="I2016">
        <v>0.58717211899715516</v>
      </c>
    </row>
    <row r="2017" spans="2:9" x14ac:dyDescent="0.25">
      <c r="B2017">
        <v>2014</v>
      </c>
      <c r="C2017">
        <v>0.5905972162194999</v>
      </c>
      <c r="D2017">
        <v>0.59680855921309217</v>
      </c>
      <c r="G2017">
        <v>2014</v>
      </c>
      <c r="H2017">
        <v>0.57852184549354269</v>
      </c>
      <c r="I2017">
        <v>0.58702345190497085</v>
      </c>
    </row>
    <row r="2018" spans="2:9" x14ac:dyDescent="0.25">
      <c r="B2018">
        <v>2015</v>
      </c>
      <c r="C2018">
        <v>0.59045112219437645</v>
      </c>
      <c r="D2018">
        <v>0.59666308117551459</v>
      </c>
      <c r="G2018">
        <v>2015</v>
      </c>
      <c r="H2018">
        <v>0.57837168428134378</v>
      </c>
      <c r="I2018">
        <v>0.58687481813432285</v>
      </c>
    </row>
    <row r="2019" spans="2:9" x14ac:dyDescent="0.25">
      <c r="B2019">
        <v>2016</v>
      </c>
      <c r="C2019">
        <v>0.59030505777084818</v>
      </c>
      <c r="D2019">
        <v>0.59651763684484482</v>
      </c>
      <c r="G2019">
        <v>2016</v>
      </c>
      <c r="H2019">
        <v>0.57822155583404133</v>
      </c>
      <c r="I2019">
        <v>0.58672621768626632</v>
      </c>
    </row>
    <row r="2020" spans="2:9" x14ac:dyDescent="0.25">
      <c r="B2020">
        <v>2017</v>
      </c>
      <c r="C2020">
        <v>0.59015902294469536</v>
      </c>
      <c r="D2020">
        <v>0.59637222621968844</v>
      </c>
      <c r="G2020">
        <v>2017</v>
      </c>
      <c r="H2020">
        <v>0.57807146014192234</v>
      </c>
      <c r="I2020">
        <v>0.58657765056184974</v>
      </c>
    </row>
    <row r="2021" spans="2:9" x14ac:dyDescent="0.25">
      <c r="B2021">
        <v>2018</v>
      </c>
      <c r="C2021">
        <v>0.5900130177116969</v>
      </c>
      <c r="D2021">
        <v>0.59622684929864755</v>
      </c>
      <c r="G2021">
        <v>2018</v>
      </c>
      <c r="H2021">
        <v>0.57792139719527758</v>
      </c>
      <c r="I2021">
        <v>0.58642911676211529</v>
      </c>
    </row>
    <row r="2022" spans="2:9" x14ac:dyDescent="0.25">
      <c r="B2022">
        <v>2019</v>
      </c>
      <c r="C2022">
        <v>0.58986704206763374</v>
      </c>
      <c r="D2022">
        <v>0.59608150608031929</v>
      </c>
      <c r="G2022">
        <v>2019</v>
      </c>
      <c r="H2022">
        <v>0.57777136698440323</v>
      </c>
      <c r="I2022">
        <v>0.58628061628809813</v>
      </c>
    </row>
    <row r="2023" spans="2:9" x14ac:dyDescent="0.25">
      <c r="B2023">
        <v>2020</v>
      </c>
      <c r="C2023">
        <v>0.58972109600828582</v>
      </c>
      <c r="D2023">
        <v>0.59593619656329688</v>
      </c>
      <c r="G2023">
        <v>2020</v>
      </c>
      <c r="H2023">
        <v>0.5776213694995983</v>
      </c>
      <c r="I2023">
        <v>0.58613214914082745</v>
      </c>
    </row>
    <row r="2024" spans="2:9" x14ac:dyDescent="0.25">
      <c r="B2024">
        <v>2021</v>
      </c>
      <c r="C2024">
        <v>0.58957517952943339</v>
      </c>
      <c r="D2024">
        <v>0.59579092074616891</v>
      </c>
      <c r="G2024">
        <v>2021</v>
      </c>
      <c r="H2024">
        <v>0.57747140473117109</v>
      </c>
      <c r="I2024">
        <v>0.58598371532132543</v>
      </c>
    </row>
    <row r="2025" spans="2:9" x14ac:dyDescent="0.25">
      <c r="B2025">
        <v>2022</v>
      </c>
      <c r="C2025">
        <v>0.58942929262685728</v>
      </c>
      <c r="D2025">
        <v>0.59564567862752005</v>
      </c>
      <c r="G2025">
        <v>2022</v>
      </c>
      <c r="H2025">
        <v>0.57732147266943168</v>
      </c>
      <c r="I2025">
        <v>0.58583531483060802</v>
      </c>
    </row>
    <row r="2026" spans="2:9" x14ac:dyDescent="0.25">
      <c r="B2026">
        <v>2023</v>
      </c>
      <c r="C2026">
        <v>0.58928343529633753</v>
      </c>
      <c r="D2026">
        <v>0.59550047020593033</v>
      </c>
      <c r="G2026">
        <v>2023</v>
      </c>
      <c r="H2026">
        <v>0.57717157330469315</v>
      </c>
      <c r="I2026">
        <v>0.58568694766968454</v>
      </c>
    </row>
    <row r="2027" spans="2:9" x14ac:dyDescent="0.25">
      <c r="B2027">
        <v>2024</v>
      </c>
      <c r="C2027">
        <v>0.58913760753365585</v>
      </c>
      <c r="D2027">
        <v>0.59535529547997557</v>
      </c>
      <c r="G2027">
        <v>2024</v>
      </c>
      <c r="H2027">
        <v>0.57702170662727714</v>
      </c>
      <c r="I2027">
        <v>0.58553861383955763</v>
      </c>
    </row>
    <row r="2028" spans="2:9" x14ac:dyDescent="0.25">
      <c r="B2028">
        <v>2025</v>
      </c>
      <c r="C2028">
        <v>0.58899180933459283</v>
      </c>
      <c r="D2028">
        <v>0.59521015444822734</v>
      </c>
      <c r="G2028">
        <v>2025</v>
      </c>
      <c r="H2028">
        <v>0.5768718726275085</v>
      </c>
      <c r="I2028">
        <v>0.58539031334122393</v>
      </c>
    </row>
    <row r="2029" spans="2:9" x14ac:dyDescent="0.25">
      <c r="B2029">
        <v>2026</v>
      </c>
      <c r="C2029">
        <v>0.58884604069492963</v>
      </c>
      <c r="D2029">
        <v>0.59506504710925279</v>
      </c>
      <c r="G2029">
        <v>2026</v>
      </c>
      <c r="H2029">
        <v>0.57672207129571773</v>
      </c>
      <c r="I2029">
        <v>0.58524204617567277</v>
      </c>
    </row>
    <row r="2030" spans="2:9" x14ac:dyDescent="0.25">
      <c r="B2030">
        <v>2027</v>
      </c>
      <c r="C2030">
        <v>0.58870030161044751</v>
      </c>
      <c r="D2030">
        <v>0.59491997346161518</v>
      </c>
      <c r="G2030">
        <v>2027</v>
      </c>
      <c r="H2030">
        <v>0.57657230262223813</v>
      </c>
      <c r="I2030">
        <v>0.58509381234388769</v>
      </c>
    </row>
    <row r="2031" spans="2:9" x14ac:dyDescent="0.25">
      <c r="B2031">
        <v>2028</v>
      </c>
      <c r="C2031">
        <v>0.5885545920769284</v>
      </c>
      <c r="D2031">
        <v>0.59477493350387278</v>
      </c>
      <c r="G2031">
        <v>2028</v>
      </c>
      <c r="H2031">
        <v>0.57642256659741198</v>
      </c>
      <c r="I2031">
        <v>0.58494561184684546</v>
      </c>
    </row>
    <row r="2032" spans="2:9" x14ac:dyDescent="0.25">
      <c r="B2032">
        <v>2029</v>
      </c>
      <c r="C2032">
        <v>0.58840891209015356</v>
      </c>
      <c r="D2032">
        <v>0.5946299272345803</v>
      </c>
      <c r="G2032">
        <v>2029</v>
      </c>
      <c r="H2032">
        <v>0.57627286321158477</v>
      </c>
      <c r="I2032">
        <v>0.58479744468551609</v>
      </c>
    </row>
    <row r="2033" spans="2:9" x14ac:dyDescent="0.25">
      <c r="B2033">
        <v>2030</v>
      </c>
      <c r="C2033">
        <v>0.5882632616459047</v>
      </c>
      <c r="D2033">
        <v>0.59448495465228757</v>
      </c>
      <c r="G2033">
        <v>2030</v>
      </c>
      <c r="H2033">
        <v>0.57612319245510302</v>
      </c>
      <c r="I2033">
        <v>0.58464931086086358</v>
      </c>
    </row>
    <row r="2034" spans="2:9" x14ac:dyDescent="0.25">
      <c r="B2034">
        <v>2031</v>
      </c>
      <c r="C2034">
        <v>0.58811764073996409</v>
      </c>
      <c r="D2034">
        <v>0.59434001575554063</v>
      </c>
      <c r="G2034">
        <v>2031</v>
      </c>
      <c r="H2034">
        <v>0.57597355431832253</v>
      </c>
      <c r="I2034">
        <v>0.58450121037384506</v>
      </c>
    </row>
    <row r="2035" spans="2:9" x14ac:dyDescent="0.25">
      <c r="B2035">
        <v>2032</v>
      </c>
      <c r="C2035">
        <v>0.58797204936811376</v>
      </c>
      <c r="D2035">
        <v>0.59419511054288066</v>
      </c>
      <c r="G2035">
        <v>2032</v>
      </c>
      <c r="H2035">
        <v>0.5758239487916027</v>
      </c>
      <c r="I2035">
        <v>0.58435314322541132</v>
      </c>
    </row>
    <row r="2036" spans="2:9" x14ac:dyDescent="0.25">
      <c r="B2036">
        <v>2033</v>
      </c>
      <c r="C2036">
        <v>0.58782648752613609</v>
      </c>
      <c r="D2036">
        <v>0.59405023901284537</v>
      </c>
      <c r="G2036">
        <v>2033</v>
      </c>
      <c r="H2036">
        <v>0.57567437586530834</v>
      </c>
      <c r="I2036">
        <v>0.58420510941650661</v>
      </c>
    </row>
    <row r="2037" spans="2:9" x14ac:dyDescent="0.25">
      <c r="B2037">
        <v>2034</v>
      </c>
      <c r="C2037">
        <v>0.58768095520981312</v>
      </c>
      <c r="D2037">
        <v>0.59390540116396739</v>
      </c>
      <c r="G2037">
        <v>2034</v>
      </c>
      <c r="H2037">
        <v>0.57552483552980671</v>
      </c>
      <c r="I2037">
        <v>0.58405710894806873</v>
      </c>
    </row>
    <row r="2038" spans="2:9" x14ac:dyDescent="0.25">
      <c r="B2038">
        <v>2035</v>
      </c>
      <c r="C2038">
        <v>0.58753545241492833</v>
      </c>
      <c r="D2038">
        <v>0.59376059699477557</v>
      </c>
      <c r="G2038">
        <v>2035</v>
      </c>
      <c r="H2038">
        <v>0.57537532777547484</v>
      </c>
      <c r="I2038">
        <v>0.58390914182102904</v>
      </c>
    </row>
    <row r="2039" spans="2:9" x14ac:dyDescent="0.25">
      <c r="B2039">
        <v>2036</v>
      </c>
      <c r="C2039">
        <v>0.58738997913726343</v>
      </c>
      <c r="D2039">
        <v>0.59361582650379441</v>
      </c>
      <c r="G2039">
        <v>2036</v>
      </c>
      <c r="H2039">
        <v>0.57522585259269143</v>
      </c>
      <c r="I2039">
        <v>0.58376120803631237</v>
      </c>
    </row>
    <row r="2040" spans="2:9" x14ac:dyDescent="0.25">
      <c r="B2040">
        <v>2037</v>
      </c>
      <c r="C2040">
        <v>0.58724453537260202</v>
      </c>
      <c r="D2040">
        <v>0.5934710896895441</v>
      </c>
      <c r="G2040">
        <v>2037</v>
      </c>
      <c r="H2040">
        <v>0.57507640997183795</v>
      </c>
      <c r="I2040">
        <v>0.58361330759483721</v>
      </c>
    </row>
    <row r="2041" spans="2:9" x14ac:dyDescent="0.25">
      <c r="B2041">
        <v>2038</v>
      </c>
      <c r="C2041">
        <v>0.58709912111672724</v>
      </c>
      <c r="D2041">
        <v>0.59332638655054049</v>
      </c>
      <c r="G2041">
        <v>2038</v>
      </c>
      <c r="H2041">
        <v>0.57492699990330431</v>
      </c>
      <c r="I2041">
        <v>0.58346544049751525</v>
      </c>
    </row>
    <row r="2042" spans="2:9" x14ac:dyDescent="0.25">
      <c r="B2042">
        <v>2039</v>
      </c>
      <c r="C2042">
        <v>0.58695373636542203</v>
      </c>
      <c r="D2042">
        <v>0.59318171708529521</v>
      </c>
      <c r="G2042">
        <v>2039</v>
      </c>
      <c r="H2042">
        <v>0.57477762237748387</v>
      </c>
      <c r="I2042">
        <v>0.58331760674525213</v>
      </c>
    </row>
    <row r="2043" spans="2:9" x14ac:dyDescent="0.25">
      <c r="B2043">
        <v>2040</v>
      </c>
      <c r="C2043">
        <v>0.58680838111446998</v>
      </c>
      <c r="D2043">
        <v>0.5930370812923158</v>
      </c>
      <c r="G2043">
        <v>2040</v>
      </c>
      <c r="H2043">
        <v>0.57462827738477529</v>
      </c>
      <c r="I2043">
        <v>0.58316980633894666</v>
      </c>
    </row>
    <row r="2044" spans="2:9" x14ac:dyDescent="0.25">
      <c r="B2044">
        <v>2041</v>
      </c>
      <c r="C2044">
        <v>0.58666305535965446</v>
      </c>
      <c r="D2044">
        <v>0.59289247917010535</v>
      </c>
      <c r="G2044">
        <v>2041</v>
      </c>
      <c r="H2044">
        <v>0.57447896491558037</v>
      </c>
      <c r="I2044">
        <v>0.58302203927949159</v>
      </c>
    </row>
    <row r="2045" spans="2:9" x14ac:dyDescent="0.25">
      <c r="B2045">
        <v>2042</v>
      </c>
      <c r="C2045">
        <v>0.58651775909675974</v>
      </c>
      <c r="D2045">
        <v>0.59274791071716282</v>
      </c>
      <c r="G2045">
        <v>2042</v>
      </c>
      <c r="H2045">
        <v>0.57432968496031012</v>
      </c>
      <c r="I2045">
        <v>0.58287430556777287</v>
      </c>
    </row>
    <row r="2046" spans="2:9" x14ac:dyDescent="0.25">
      <c r="B2046">
        <v>2043</v>
      </c>
      <c r="C2046">
        <v>0.58637249232156929</v>
      </c>
      <c r="D2046">
        <v>0.59260337593198287</v>
      </c>
      <c r="G2046">
        <v>2043</v>
      </c>
      <c r="H2046">
        <v>0.57418043750937731</v>
      </c>
      <c r="I2046">
        <v>0.58272660520467023</v>
      </c>
    </row>
    <row r="2047" spans="2:9" x14ac:dyDescent="0.25">
      <c r="B2047">
        <v>2044</v>
      </c>
      <c r="C2047">
        <v>0.58622725502986717</v>
      </c>
      <c r="D2047">
        <v>0.59245887481305592</v>
      </c>
      <c r="G2047">
        <v>2044</v>
      </c>
      <c r="H2047">
        <v>0.57403122255319761</v>
      </c>
      <c r="I2047">
        <v>0.58257893819105688</v>
      </c>
    </row>
    <row r="2048" spans="2:9" x14ac:dyDescent="0.25">
      <c r="B2048">
        <v>2045</v>
      </c>
      <c r="C2048">
        <v>0.58608204721743795</v>
      </c>
      <c r="D2048">
        <v>0.5923144073588682</v>
      </c>
      <c r="G2048">
        <v>2045</v>
      </c>
      <c r="H2048">
        <v>0.57388204008219446</v>
      </c>
      <c r="I2048">
        <v>0.58243130452779956</v>
      </c>
    </row>
    <row r="2049" spans="2:9" x14ac:dyDescent="0.25">
      <c r="B2049">
        <v>2046</v>
      </c>
      <c r="C2049">
        <v>0.58593686888006546</v>
      </c>
      <c r="D2049">
        <v>0.59216997356790169</v>
      </c>
      <c r="G2049">
        <v>2046</v>
      </c>
      <c r="H2049">
        <v>0.57373289008679562</v>
      </c>
      <c r="I2049">
        <v>0.58228370421575848</v>
      </c>
    </row>
    <row r="2050" spans="2:9" x14ac:dyDescent="0.25">
      <c r="B2050">
        <v>2047</v>
      </c>
      <c r="C2050">
        <v>0.58579172001353486</v>
      </c>
      <c r="D2050">
        <v>0.59202557343863405</v>
      </c>
      <c r="G2050">
        <v>2047</v>
      </c>
      <c r="H2050">
        <v>0.57358377255743387</v>
      </c>
      <c r="I2050">
        <v>0.58213613725578783</v>
      </c>
    </row>
    <row r="2051" spans="2:9" x14ac:dyDescent="0.25">
      <c r="B2051">
        <v>2048</v>
      </c>
      <c r="C2051">
        <v>0.58564660061363027</v>
      </c>
      <c r="D2051">
        <v>0.59188120696953883</v>
      </c>
      <c r="G2051">
        <v>2048</v>
      </c>
      <c r="H2051">
        <v>0.57343468748454474</v>
      </c>
      <c r="I2051">
        <v>0.58198860364873484</v>
      </c>
    </row>
    <row r="2052" spans="2:9" x14ac:dyDescent="0.25">
      <c r="B2052">
        <v>2049</v>
      </c>
      <c r="C2052">
        <v>0.58550151067613732</v>
      </c>
      <c r="D2052">
        <v>0.59173687415908538</v>
      </c>
      <c r="G2052">
        <v>2049</v>
      </c>
      <c r="H2052">
        <v>0.57328563485857342</v>
      </c>
      <c r="I2052">
        <v>0.58184110339544082</v>
      </c>
    </row>
    <row r="2053" spans="2:9" x14ac:dyDescent="0.25">
      <c r="B2053">
        <v>2050</v>
      </c>
      <c r="C2053">
        <v>0.58535645019684057</v>
      </c>
      <c r="D2053">
        <v>0.59159257500573859</v>
      </c>
      <c r="G2053">
        <v>2050</v>
      </c>
      <c r="H2053">
        <v>0.57313661466996635</v>
      </c>
      <c r="I2053">
        <v>0.58169363649674022</v>
      </c>
    </row>
    <row r="2054" spans="2:9" x14ac:dyDescent="0.25">
      <c r="B2054">
        <v>2051</v>
      </c>
      <c r="C2054">
        <v>0.58521141917152497</v>
      </c>
      <c r="D2054">
        <v>0.59144830950795935</v>
      </c>
      <c r="G2054">
        <v>2051</v>
      </c>
      <c r="H2054">
        <v>0.57298762690917338</v>
      </c>
      <c r="I2054">
        <v>0.58154620295346127</v>
      </c>
    </row>
    <row r="2055" spans="2:9" x14ac:dyDescent="0.25">
      <c r="B2055">
        <v>2052</v>
      </c>
      <c r="C2055">
        <v>0.58506641759597633</v>
      </c>
      <c r="D2055">
        <v>0.59130407766420445</v>
      </c>
      <c r="G2055">
        <v>2052</v>
      </c>
      <c r="H2055">
        <v>0.5728386715666518</v>
      </c>
      <c r="I2055">
        <v>0.58139880276642597</v>
      </c>
    </row>
    <row r="2056" spans="2:9" x14ac:dyDescent="0.25">
      <c r="B2056">
        <v>2053</v>
      </c>
      <c r="C2056">
        <v>0.58492144546598013</v>
      </c>
      <c r="D2056">
        <v>0.59115987947292603</v>
      </c>
      <c r="G2056">
        <v>2053</v>
      </c>
      <c r="H2056">
        <v>0.5726897486328637</v>
      </c>
      <c r="I2056">
        <v>0.58125143593644968</v>
      </c>
    </row>
    <row r="2057" spans="2:9" x14ac:dyDescent="0.25">
      <c r="B2057">
        <v>2054</v>
      </c>
      <c r="C2057">
        <v>0.58477650277732174</v>
      </c>
      <c r="D2057">
        <v>0.59101571493257243</v>
      </c>
      <c r="G2057">
        <v>2054</v>
      </c>
      <c r="H2057">
        <v>0.57254085809827482</v>
      </c>
      <c r="I2057">
        <v>0.5811041024643413</v>
      </c>
    </row>
    <row r="2058" spans="2:9" x14ac:dyDescent="0.25">
      <c r="B2058">
        <v>2055</v>
      </c>
      <c r="C2058">
        <v>0.58463158952578742</v>
      </c>
      <c r="D2058">
        <v>0.59087158404158768</v>
      </c>
      <c r="G2058">
        <v>2055</v>
      </c>
      <c r="H2058">
        <v>0.57239199995335555</v>
      </c>
      <c r="I2058">
        <v>0.58095680235090374</v>
      </c>
    </row>
    <row r="2059" spans="2:9" x14ac:dyDescent="0.25">
      <c r="B2059">
        <v>2056</v>
      </c>
      <c r="C2059">
        <v>0.58448670570716321</v>
      </c>
      <c r="D2059">
        <v>0.59072748679841136</v>
      </c>
      <c r="G2059">
        <v>2056</v>
      </c>
      <c r="H2059">
        <v>0.57224317418858395</v>
      </c>
      <c r="I2059">
        <v>0.58080953559693294</v>
      </c>
    </row>
    <row r="2060" spans="2:9" x14ac:dyDescent="0.25">
      <c r="B2060">
        <v>2057</v>
      </c>
      <c r="C2060">
        <v>0.58434185131723482</v>
      </c>
      <c r="D2060">
        <v>0.59058342320147927</v>
      </c>
      <c r="G2060">
        <v>2057</v>
      </c>
      <c r="H2060">
        <v>0.57209438079444142</v>
      </c>
      <c r="I2060">
        <v>0.58066230220321891</v>
      </c>
    </row>
    <row r="2061" spans="2:9" x14ac:dyDescent="0.25">
      <c r="B2061">
        <v>2058</v>
      </c>
      <c r="C2061">
        <v>0.58419702635178905</v>
      </c>
      <c r="D2061">
        <v>0.59043939324922268</v>
      </c>
      <c r="G2061">
        <v>2058</v>
      </c>
      <c r="H2061">
        <v>0.57194561976141067</v>
      </c>
      <c r="I2061">
        <v>0.58051510217054514</v>
      </c>
    </row>
    <row r="2062" spans="2:9" x14ac:dyDescent="0.25">
      <c r="B2062">
        <v>2059</v>
      </c>
      <c r="C2062">
        <v>0.58405223080661228</v>
      </c>
      <c r="D2062">
        <v>0.59029539694006883</v>
      </c>
      <c r="G2062">
        <v>2059</v>
      </c>
      <c r="H2062">
        <v>0.57179689107998322</v>
      </c>
      <c r="I2062">
        <v>0.58036793549968868</v>
      </c>
    </row>
    <row r="2063" spans="2:9" x14ac:dyDescent="0.25">
      <c r="B2063">
        <v>2060</v>
      </c>
      <c r="C2063">
        <v>0.58390746467749088</v>
      </c>
      <c r="D2063">
        <v>0.59015143427244054</v>
      </c>
      <c r="G2063">
        <v>2060</v>
      </c>
      <c r="H2063">
        <v>0.57164819474065476</v>
      </c>
      <c r="I2063">
        <v>0.58022080219142014</v>
      </c>
    </row>
    <row r="2064" spans="2:9" x14ac:dyDescent="0.25">
      <c r="B2064">
        <v>2061</v>
      </c>
      <c r="C2064">
        <v>0.58376272796021189</v>
      </c>
      <c r="D2064">
        <v>0.59000750524475698</v>
      </c>
      <c r="G2064">
        <v>2061</v>
      </c>
      <c r="H2064">
        <v>0.57149953073392523</v>
      </c>
      <c r="I2064">
        <v>0.58007370224650412</v>
      </c>
    </row>
    <row r="2065" spans="2:9" x14ac:dyDescent="0.25">
      <c r="B2065">
        <v>2062</v>
      </c>
      <c r="C2065">
        <v>0.58361802065056256</v>
      </c>
      <c r="D2065">
        <v>0.58986360985543251</v>
      </c>
      <c r="G2065">
        <v>2062</v>
      </c>
      <c r="H2065">
        <v>0.57135089905029834</v>
      </c>
      <c r="I2065">
        <v>0.57992663566569835</v>
      </c>
    </row>
    <row r="2066" spans="2:9" x14ac:dyDescent="0.25">
      <c r="B2066">
        <v>2063</v>
      </c>
      <c r="C2066">
        <v>0.58347334274432994</v>
      </c>
      <c r="D2066">
        <v>0.58971974810287753</v>
      </c>
      <c r="G2066">
        <v>2063</v>
      </c>
      <c r="H2066">
        <v>0.57120229968028646</v>
      </c>
      <c r="I2066">
        <v>0.57977960244975457</v>
      </c>
    </row>
    <row r="2067" spans="2:9" x14ac:dyDescent="0.25">
      <c r="B2067">
        <v>2064</v>
      </c>
      <c r="C2067">
        <v>0.58332869423730094</v>
      </c>
      <c r="D2067">
        <v>0.58957591998549852</v>
      </c>
      <c r="G2067">
        <v>2064</v>
      </c>
      <c r="H2067">
        <v>0.57105373261440395</v>
      </c>
      <c r="I2067">
        <v>0.57963260259941807</v>
      </c>
    </row>
    <row r="2068" spans="2:9" x14ac:dyDescent="0.25">
      <c r="B2068">
        <v>2065</v>
      </c>
      <c r="C2068">
        <v>0.58318407512526349</v>
      </c>
      <c r="D2068">
        <v>0.58943212550169732</v>
      </c>
      <c r="G2068">
        <v>2065</v>
      </c>
      <c r="H2068">
        <v>0.57090519784316773</v>
      </c>
      <c r="I2068">
        <v>0.57948563611542769</v>
      </c>
    </row>
    <row r="2069" spans="2:9" x14ac:dyDescent="0.25">
      <c r="B2069">
        <v>2066</v>
      </c>
      <c r="C2069">
        <v>0.5830394854040053</v>
      </c>
      <c r="D2069">
        <v>0.589288364649872</v>
      </c>
      <c r="G2069">
        <v>2066</v>
      </c>
      <c r="H2069">
        <v>0.57075669535710327</v>
      </c>
      <c r="I2069">
        <v>0.57933870299851598</v>
      </c>
    </row>
    <row r="2070" spans="2:9" x14ac:dyDescent="0.25">
      <c r="B2070">
        <v>2067</v>
      </c>
      <c r="C2070">
        <v>0.58289492506931384</v>
      </c>
      <c r="D2070">
        <v>0.58914463742841616</v>
      </c>
      <c r="G2070">
        <v>2067</v>
      </c>
      <c r="H2070">
        <v>0.57060822514673903</v>
      </c>
      <c r="I2070">
        <v>0.57919180324940911</v>
      </c>
    </row>
    <row r="2071" spans="2:9" x14ac:dyDescent="0.25">
      <c r="B2071">
        <v>2068</v>
      </c>
      <c r="C2071">
        <v>0.58275039411697749</v>
      </c>
      <c r="D2071">
        <v>0.58900094383571944</v>
      </c>
      <c r="G2071">
        <v>2068</v>
      </c>
      <c r="H2071">
        <v>0.57045978720260959</v>
      </c>
      <c r="I2071">
        <v>0.57904493686882708</v>
      </c>
    </row>
    <row r="2072" spans="2:9" x14ac:dyDescent="0.25">
      <c r="B2072">
        <v>2069</v>
      </c>
      <c r="C2072">
        <v>0.58260589254278394</v>
      </c>
      <c r="D2072">
        <v>0.58885728387016734</v>
      </c>
      <c r="G2072">
        <v>2069</v>
      </c>
      <c r="H2072">
        <v>0.57031138151525163</v>
      </c>
      <c r="I2072">
        <v>0.5788981038574833</v>
      </c>
    </row>
    <row r="2073" spans="2:9" x14ac:dyDescent="0.25">
      <c r="B2073">
        <v>2070</v>
      </c>
      <c r="C2073">
        <v>0.58246142034252169</v>
      </c>
      <c r="D2073">
        <v>0.58871365753014104</v>
      </c>
      <c r="G2073">
        <v>2070</v>
      </c>
      <c r="H2073">
        <v>0.57016300807521125</v>
      </c>
      <c r="I2073">
        <v>0.57875130421608501</v>
      </c>
    </row>
    <row r="2074" spans="2:9" x14ac:dyDescent="0.25">
      <c r="B2074">
        <v>2071</v>
      </c>
      <c r="C2074">
        <v>0.58231697751197953</v>
      </c>
      <c r="D2074">
        <v>0.58857006481401752</v>
      </c>
      <c r="G2074">
        <v>2071</v>
      </c>
      <c r="H2074">
        <v>0.57001466687303692</v>
      </c>
      <c r="I2074">
        <v>0.57860453794533295</v>
      </c>
    </row>
    <row r="2075" spans="2:9" x14ac:dyDescent="0.25">
      <c r="B2075">
        <v>2072</v>
      </c>
      <c r="C2075">
        <v>0.58217256404694562</v>
      </c>
      <c r="D2075">
        <v>0.58842650572016986</v>
      </c>
      <c r="G2075">
        <v>2072</v>
      </c>
      <c r="H2075">
        <v>0.56986635789927864</v>
      </c>
      <c r="I2075">
        <v>0.57845780504592181</v>
      </c>
    </row>
    <row r="2076" spans="2:9" x14ac:dyDescent="0.25">
      <c r="B2076">
        <v>2073</v>
      </c>
      <c r="C2076">
        <v>0.58202817994320899</v>
      </c>
      <c r="D2076">
        <v>0.58828298024696668</v>
      </c>
      <c r="G2076">
        <v>2073</v>
      </c>
      <c r="H2076">
        <v>0.56971808114449574</v>
      </c>
      <c r="I2076">
        <v>0.57831110551853981</v>
      </c>
    </row>
    <row r="2077" spans="2:9" x14ac:dyDescent="0.25">
      <c r="B2077">
        <v>2074</v>
      </c>
      <c r="C2077">
        <v>0.58188382519655868</v>
      </c>
      <c r="D2077">
        <v>0.58813948839277286</v>
      </c>
      <c r="G2077">
        <v>2074</v>
      </c>
      <c r="H2077">
        <v>0.56956983659925009</v>
      </c>
      <c r="I2077">
        <v>0.57816443936386874</v>
      </c>
    </row>
    <row r="2078" spans="2:9" x14ac:dyDescent="0.25">
      <c r="B2078">
        <v>2075</v>
      </c>
      <c r="C2078">
        <v>0.58173949980278361</v>
      </c>
      <c r="D2078">
        <v>0.58799603015594848</v>
      </c>
      <c r="G2078">
        <v>2075</v>
      </c>
      <c r="H2078">
        <v>0.5694216242541098</v>
      </c>
      <c r="I2078">
        <v>0.57801780658258428</v>
      </c>
    </row>
    <row r="2079" spans="2:9" x14ac:dyDescent="0.25">
      <c r="B2079">
        <v>2076</v>
      </c>
      <c r="C2079">
        <v>0.58159520375767326</v>
      </c>
      <c r="D2079">
        <v>0.5878526055348503</v>
      </c>
      <c r="G2079">
        <v>2076</v>
      </c>
      <c r="H2079">
        <v>0.56927344409964531</v>
      </c>
      <c r="I2079">
        <v>0.57787120717535567</v>
      </c>
    </row>
    <row r="2080" spans="2:9" x14ac:dyDescent="0.25">
      <c r="B2080">
        <v>2077</v>
      </c>
      <c r="C2080">
        <v>0.58145093705701711</v>
      </c>
      <c r="D2080">
        <v>0.5877092145278302</v>
      </c>
      <c r="G2080">
        <v>2077</v>
      </c>
      <c r="H2080">
        <v>0.56912529612643636</v>
      </c>
      <c r="I2080">
        <v>0.57772464114284583</v>
      </c>
    </row>
    <row r="2081" spans="2:9" x14ac:dyDescent="0.25">
      <c r="B2081">
        <v>2078</v>
      </c>
      <c r="C2081">
        <v>0.58130669969660465</v>
      </c>
      <c r="D2081">
        <v>0.5875658571332365</v>
      </c>
      <c r="G2081">
        <v>2078</v>
      </c>
      <c r="H2081">
        <v>0.56897718032506406</v>
      </c>
      <c r="I2081">
        <v>0.57757810848571145</v>
      </c>
    </row>
    <row r="2082" spans="2:9" x14ac:dyDescent="0.25">
      <c r="B2082">
        <v>2079</v>
      </c>
      <c r="C2082">
        <v>0.58116249167222567</v>
      </c>
      <c r="D2082">
        <v>0.58742253334941297</v>
      </c>
      <c r="G2082">
        <v>2079</v>
      </c>
      <c r="H2082">
        <v>0.56882909668611292</v>
      </c>
      <c r="I2082">
        <v>0.57743160920460279</v>
      </c>
    </row>
    <row r="2083" spans="2:9" x14ac:dyDescent="0.25">
      <c r="B2083">
        <v>2080</v>
      </c>
      <c r="C2083">
        <v>0.58101831297967055</v>
      </c>
      <c r="D2083">
        <v>0.58727924317469937</v>
      </c>
      <c r="G2083">
        <v>2080</v>
      </c>
      <c r="H2083">
        <v>0.56868104520017482</v>
      </c>
      <c r="I2083">
        <v>0.57728514330016423</v>
      </c>
    </row>
    <row r="2084" spans="2:9" x14ac:dyDescent="0.25">
      <c r="B2084">
        <v>2081</v>
      </c>
      <c r="C2084">
        <v>0.58087416361472877</v>
      </c>
      <c r="D2084">
        <v>0.58713598660743149</v>
      </c>
      <c r="G2084">
        <v>2081</v>
      </c>
      <c r="H2084">
        <v>0.56853302585784604</v>
      </c>
      <c r="I2084">
        <v>0.57713871077303325</v>
      </c>
    </row>
    <row r="2085" spans="2:9" x14ac:dyDescent="0.25">
      <c r="B2085">
        <v>2082</v>
      </c>
      <c r="C2085">
        <v>0.58073004357319125</v>
      </c>
      <c r="D2085">
        <v>0.58699276364594077</v>
      </c>
      <c r="G2085">
        <v>2082</v>
      </c>
      <c r="H2085">
        <v>0.56838503864972745</v>
      </c>
      <c r="I2085">
        <v>0.57699231162384146</v>
      </c>
    </row>
    <row r="2086" spans="2:9" x14ac:dyDescent="0.25">
      <c r="B2086">
        <v>2083</v>
      </c>
      <c r="C2086">
        <v>0.58058595285084769</v>
      </c>
      <c r="D2086">
        <v>0.58684957428855478</v>
      </c>
      <c r="G2086">
        <v>2083</v>
      </c>
      <c r="H2086">
        <v>0.56823708356642333</v>
      </c>
      <c r="I2086">
        <v>0.57684594585321403</v>
      </c>
    </row>
    <row r="2087" spans="2:9" x14ac:dyDescent="0.25">
      <c r="B2087">
        <v>2084</v>
      </c>
      <c r="C2087">
        <v>0.58044189144348957</v>
      </c>
      <c r="D2087">
        <v>0.58670641853359673</v>
      </c>
      <c r="G2087">
        <v>2084</v>
      </c>
      <c r="H2087">
        <v>0.56808916059854642</v>
      </c>
      <c r="I2087">
        <v>0.57669961346177001</v>
      </c>
    </row>
    <row r="2088" spans="2:9" x14ac:dyDescent="0.25">
      <c r="B2088">
        <v>2085</v>
      </c>
      <c r="C2088">
        <v>0.58029785934690714</v>
      </c>
      <c r="D2088">
        <v>0.58656329637938565</v>
      </c>
      <c r="G2088">
        <v>2085</v>
      </c>
      <c r="H2088">
        <v>0.56794126973671166</v>
      </c>
      <c r="I2088">
        <v>0.57655331445012203</v>
      </c>
    </row>
    <row r="2089" spans="2:9" x14ac:dyDescent="0.25">
      <c r="B2089">
        <v>2086</v>
      </c>
      <c r="C2089">
        <v>0.58015385655689122</v>
      </c>
      <c r="D2089">
        <v>0.58642020782423687</v>
      </c>
      <c r="G2089">
        <v>2086</v>
      </c>
      <c r="H2089">
        <v>0.56779341097153635</v>
      </c>
      <c r="I2089">
        <v>0.57640704881887639</v>
      </c>
    </row>
    <row r="2090" spans="2:9" x14ac:dyDescent="0.25">
      <c r="B2090">
        <v>2087</v>
      </c>
      <c r="C2090">
        <v>0.58000988306923373</v>
      </c>
      <c r="D2090">
        <v>0.5862771528664612</v>
      </c>
      <c r="G2090">
        <v>2087</v>
      </c>
      <c r="H2090">
        <v>0.56764558429364642</v>
      </c>
      <c r="I2090">
        <v>0.57626081656863337</v>
      </c>
    </row>
    <row r="2091" spans="2:9" x14ac:dyDescent="0.25">
      <c r="B2091">
        <v>2088</v>
      </c>
      <c r="C2091">
        <v>0.57986593887972515</v>
      </c>
      <c r="D2091">
        <v>0.58613413150436555</v>
      </c>
      <c r="G2091">
        <v>2088</v>
      </c>
      <c r="H2091">
        <v>0.56749778969367126</v>
      </c>
      <c r="I2091">
        <v>0.57611461769998673</v>
      </c>
    </row>
    <row r="2092" spans="2:9" x14ac:dyDescent="0.25">
      <c r="B2092">
        <v>2089</v>
      </c>
      <c r="C2092">
        <v>0.57972202398415729</v>
      </c>
      <c r="D2092">
        <v>0.58599114373625261</v>
      </c>
      <c r="G2092">
        <v>2089</v>
      </c>
      <c r="H2092">
        <v>0.5673500271622447</v>
      </c>
      <c r="I2092">
        <v>0.57596845221352411</v>
      </c>
    </row>
    <row r="2093" spans="2:9" x14ac:dyDescent="0.25">
      <c r="B2093">
        <v>2090</v>
      </c>
      <c r="C2093">
        <v>0.57957813837832173</v>
      </c>
      <c r="D2093">
        <v>0.58584818956042117</v>
      </c>
      <c r="G2093">
        <v>2090</v>
      </c>
      <c r="H2093">
        <v>0.56720229669000444</v>
      </c>
      <c r="I2093">
        <v>0.57582232010982692</v>
      </c>
    </row>
    <row r="2094" spans="2:9" x14ac:dyDescent="0.25">
      <c r="B2094">
        <v>2091</v>
      </c>
      <c r="C2094">
        <v>0.57943428205801017</v>
      </c>
      <c r="D2094">
        <v>0.58570526897516562</v>
      </c>
      <c r="G2094">
        <v>2091</v>
      </c>
      <c r="H2094">
        <v>0.56705459826759685</v>
      </c>
      <c r="I2094">
        <v>0.57567622138947017</v>
      </c>
    </row>
    <row r="2095" spans="2:9" x14ac:dyDescent="0.25">
      <c r="B2095">
        <v>2092</v>
      </c>
      <c r="C2095">
        <v>0.57929045501901466</v>
      </c>
      <c r="D2095">
        <v>0.58556238197877652</v>
      </c>
      <c r="G2095">
        <v>2092</v>
      </c>
      <c r="H2095">
        <v>0.56690693188566987</v>
      </c>
      <c r="I2095">
        <v>0.57553015605302293</v>
      </c>
    </row>
    <row r="2096" spans="2:9" x14ac:dyDescent="0.25">
      <c r="B2096">
        <v>2093</v>
      </c>
      <c r="C2096">
        <v>0.57914665725712722</v>
      </c>
      <c r="D2096">
        <v>0.58541952856954016</v>
      </c>
      <c r="G2096">
        <v>2093</v>
      </c>
      <c r="H2096">
        <v>0.56675929753487442</v>
      </c>
      <c r="I2096">
        <v>0.57538412410104756</v>
      </c>
    </row>
    <row r="2097" spans="2:9" x14ac:dyDescent="0.25">
      <c r="B2097">
        <v>2094</v>
      </c>
      <c r="C2097">
        <v>0.57900288876814032</v>
      </c>
      <c r="D2097">
        <v>0.585276708745739</v>
      </c>
      <c r="G2097">
        <v>2094</v>
      </c>
      <c r="H2097">
        <v>0.56661169520586907</v>
      </c>
      <c r="I2097">
        <v>0.5752381255341007</v>
      </c>
    </row>
    <row r="2098" spans="2:9" x14ac:dyDescent="0.25">
      <c r="B2098">
        <v>2095</v>
      </c>
      <c r="C2098">
        <v>0.57885914954784634</v>
      </c>
      <c r="D2098">
        <v>0.58513392250565111</v>
      </c>
      <c r="G2098">
        <v>2095</v>
      </c>
      <c r="H2098">
        <v>0.56646412488931697</v>
      </c>
      <c r="I2098">
        <v>0.57509216035273236</v>
      </c>
    </row>
    <row r="2099" spans="2:9" x14ac:dyDescent="0.25">
      <c r="B2099">
        <v>2096</v>
      </c>
      <c r="C2099">
        <v>0.57871543959203786</v>
      </c>
      <c r="D2099">
        <v>0.58499116984755051</v>
      </c>
      <c r="G2099">
        <v>2096</v>
      </c>
      <c r="H2099">
        <v>0.56631658657588502</v>
      </c>
      <c r="I2099">
        <v>0.57494622855748645</v>
      </c>
    </row>
    <row r="2100" spans="2:9" x14ac:dyDescent="0.25">
      <c r="B2100">
        <v>2097</v>
      </c>
      <c r="C2100">
        <v>0.57857175889650758</v>
      </c>
      <c r="D2100">
        <v>0.58484845076970737</v>
      </c>
      <c r="G2100">
        <v>2097</v>
      </c>
      <c r="H2100">
        <v>0.56616908025624413</v>
      </c>
      <c r="I2100">
        <v>0.57480033014890086</v>
      </c>
    </row>
    <row r="2101" spans="2:9" x14ac:dyDescent="0.25">
      <c r="B2101">
        <v>2098</v>
      </c>
      <c r="C2101">
        <v>0.57842810745704865</v>
      </c>
      <c r="D2101">
        <v>0.58470576527038753</v>
      </c>
      <c r="G2101">
        <v>2098</v>
      </c>
      <c r="H2101">
        <v>0.56602160592107331</v>
      </c>
      <c r="I2101">
        <v>0.57465446512750695</v>
      </c>
    </row>
    <row r="2102" spans="2:9" x14ac:dyDescent="0.25">
      <c r="B2102">
        <v>2099</v>
      </c>
      <c r="C2102">
        <v>0.57828448526945453</v>
      </c>
      <c r="D2102">
        <v>0.58456311334785305</v>
      </c>
      <c r="G2102">
        <v>2099</v>
      </c>
      <c r="H2102">
        <v>0.56587416356105458</v>
      </c>
      <c r="I2102">
        <v>0.57450863349382997</v>
      </c>
    </row>
    <row r="2103" spans="2:9" x14ac:dyDescent="0.25">
      <c r="B2103">
        <v>2100</v>
      </c>
      <c r="C2103">
        <v>0.57814089232951771</v>
      </c>
      <c r="D2103">
        <v>0.58442049500036164</v>
      </c>
      <c r="G2103">
        <v>2100</v>
      </c>
      <c r="H2103">
        <v>0.56572675316687127</v>
      </c>
      <c r="I2103">
        <v>0.57436283524838894</v>
      </c>
    </row>
    <row r="2104" spans="2:9" x14ac:dyDescent="0.25">
      <c r="B2104">
        <v>2101</v>
      </c>
      <c r="C2104">
        <v>0.5779973286330321</v>
      </c>
      <c r="D2104">
        <v>0.58427791022616693</v>
      </c>
      <c r="G2104">
        <v>2101</v>
      </c>
      <c r="H2104">
        <v>0.56557937472921571</v>
      </c>
      <c r="I2104">
        <v>0.57421707039169678</v>
      </c>
    </row>
    <row r="2105" spans="2:9" x14ac:dyDescent="0.25">
      <c r="B2105">
        <v>2102</v>
      </c>
      <c r="C2105">
        <v>0.5778537941757913</v>
      </c>
      <c r="D2105">
        <v>0.58413535902351876</v>
      </c>
      <c r="G2105">
        <v>2102</v>
      </c>
      <c r="H2105">
        <v>0.56543202823878369</v>
      </c>
      <c r="I2105">
        <v>0.57407133892426032</v>
      </c>
    </row>
    <row r="2106" spans="2:9" x14ac:dyDescent="0.25">
      <c r="B2106">
        <v>2103</v>
      </c>
      <c r="C2106">
        <v>0.57771028895358933</v>
      </c>
      <c r="D2106">
        <v>0.58399284139066265</v>
      </c>
      <c r="G2106">
        <v>2103</v>
      </c>
      <c r="H2106">
        <v>0.56528471368627498</v>
      </c>
      <c r="I2106">
        <v>0.5739256408465796</v>
      </c>
    </row>
    <row r="2107" spans="2:9" x14ac:dyDescent="0.25">
      <c r="B2107">
        <v>2104</v>
      </c>
      <c r="C2107">
        <v>0.57756681296221968</v>
      </c>
      <c r="D2107">
        <v>0.58385035732584034</v>
      </c>
      <c r="G2107">
        <v>2104</v>
      </c>
      <c r="H2107">
        <v>0.56513743106239445</v>
      </c>
      <c r="I2107">
        <v>0.57377997615914933</v>
      </c>
    </row>
    <row r="2108" spans="2:9" x14ac:dyDescent="0.25">
      <c r="B2108">
        <v>2105</v>
      </c>
      <c r="C2108">
        <v>0.57742336619747692</v>
      </c>
      <c r="D2108">
        <v>0.58370790682728901</v>
      </c>
      <c r="G2108">
        <v>2105</v>
      </c>
      <c r="H2108">
        <v>0.56499018035785364</v>
      </c>
      <c r="I2108">
        <v>0.57363434486245712</v>
      </c>
    </row>
    <row r="2109" spans="2:9" x14ac:dyDescent="0.25">
      <c r="B2109">
        <v>2106</v>
      </c>
      <c r="C2109">
        <v>0.5772799486551552</v>
      </c>
      <c r="D2109">
        <v>0.58356548989324253</v>
      </c>
      <c r="G2109">
        <v>2106</v>
      </c>
      <c r="H2109">
        <v>0.56484296156336744</v>
      </c>
      <c r="I2109">
        <v>0.57348874695698515</v>
      </c>
    </row>
    <row r="2110" spans="2:9" x14ac:dyDescent="0.25">
      <c r="B2110">
        <v>2107</v>
      </c>
      <c r="C2110">
        <v>0.57713656033104865</v>
      </c>
      <c r="D2110">
        <v>0.58342310652192997</v>
      </c>
      <c r="G2110">
        <v>2107</v>
      </c>
      <c r="H2110">
        <v>0.56469577466965271</v>
      </c>
      <c r="I2110">
        <v>0.57334318244320903</v>
      </c>
    </row>
    <row r="2111" spans="2:9" x14ac:dyDescent="0.25">
      <c r="B2111">
        <v>2108</v>
      </c>
      <c r="C2111">
        <v>0.57699320122095266</v>
      </c>
      <c r="D2111">
        <v>0.58328075671157675</v>
      </c>
      <c r="G2111">
        <v>2108</v>
      </c>
      <c r="H2111">
        <v>0.56454861966743453</v>
      </c>
      <c r="I2111">
        <v>0.57319765132159828</v>
      </c>
    </row>
    <row r="2112" spans="2:9" x14ac:dyDescent="0.25">
      <c r="B2112">
        <v>2109</v>
      </c>
      <c r="C2112">
        <v>0.57684987132066123</v>
      </c>
      <c r="D2112">
        <v>0.58313844046040419</v>
      </c>
      <c r="G2112">
        <v>2109</v>
      </c>
      <c r="H2112">
        <v>0.56440149654744132</v>
      </c>
      <c r="I2112">
        <v>0.57305215359261619</v>
      </c>
    </row>
    <row r="2113" spans="2:9" x14ac:dyDescent="0.25">
      <c r="B2113">
        <v>2110</v>
      </c>
      <c r="C2113">
        <v>0.57670657062596986</v>
      </c>
      <c r="D2113">
        <v>0.58299615776662972</v>
      </c>
      <c r="G2113">
        <v>2110</v>
      </c>
      <c r="H2113">
        <v>0.56425440530040694</v>
      </c>
      <c r="I2113">
        <v>0.57290668925671995</v>
      </c>
    </row>
    <row r="2114" spans="2:9" x14ac:dyDescent="0.25">
      <c r="B2114">
        <v>2111</v>
      </c>
      <c r="C2114">
        <v>0.57656329913267368</v>
      </c>
      <c r="D2114">
        <v>0.58285390862846642</v>
      </c>
      <c r="G2114">
        <v>2111</v>
      </c>
      <c r="H2114">
        <v>0.56410734591706801</v>
      </c>
      <c r="I2114">
        <v>0.57276125831436042</v>
      </c>
    </row>
    <row r="2115" spans="2:9" x14ac:dyDescent="0.25">
      <c r="B2115">
        <v>2112</v>
      </c>
      <c r="C2115">
        <v>0.57642005683656783</v>
      </c>
      <c r="D2115">
        <v>0.58271169304412351</v>
      </c>
      <c r="G2115">
        <v>2112</v>
      </c>
      <c r="H2115">
        <v>0.56396031838816973</v>
      </c>
      <c r="I2115">
        <v>0.5726158607659827</v>
      </c>
    </row>
    <row r="2116" spans="2:9" x14ac:dyDescent="0.25">
      <c r="B2116">
        <v>2113</v>
      </c>
      <c r="C2116">
        <v>0.57627684373344779</v>
      </c>
      <c r="D2116">
        <v>0.58256951101180621</v>
      </c>
      <c r="G2116">
        <v>2113</v>
      </c>
      <c r="H2116">
        <v>0.56381332270445972</v>
      </c>
      <c r="I2116">
        <v>0.5724704966120252</v>
      </c>
    </row>
    <row r="2117" spans="2:9" x14ac:dyDescent="0.25">
      <c r="B2117">
        <v>2114</v>
      </c>
      <c r="C2117">
        <v>0.57613365981910936</v>
      </c>
      <c r="D2117">
        <v>0.58242736252971561</v>
      </c>
      <c r="G2117">
        <v>2114</v>
      </c>
      <c r="H2117">
        <v>0.56366635885668748</v>
      </c>
      <c r="I2117">
        <v>0.57232516585292059</v>
      </c>
    </row>
    <row r="2118" spans="2:9" x14ac:dyDescent="0.25">
      <c r="B2118">
        <v>2115</v>
      </c>
      <c r="C2118">
        <v>0.57599050508934813</v>
      </c>
      <c r="D2118">
        <v>0.58228524759604894</v>
      </c>
      <c r="G2118">
        <v>2115</v>
      </c>
      <c r="H2118">
        <v>0.56351942683561151</v>
      </c>
      <c r="I2118">
        <v>0.57217986848909519</v>
      </c>
    </row>
    <row r="2119" spans="2:9" x14ac:dyDescent="0.25">
      <c r="B2119">
        <v>2116</v>
      </c>
      <c r="C2119">
        <v>0.57584737953996046</v>
      </c>
      <c r="D2119">
        <v>0.58214316620899909</v>
      </c>
      <c r="G2119">
        <v>2116</v>
      </c>
      <c r="H2119">
        <v>0.56337252663199322</v>
      </c>
      <c r="I2119">
        <v>0.5720346045209691</v>
      </c>
    </row>
    <row r="2120" spans="2:9" x14ac:dyDescent="0.25">
      <c r="B2120">
        <v>2117</v>
      </c>
      <c r="C2120">
        <v>0.57570428316674227</v>
      </c>
      <c r="D2120">
        <v>0.58200111836675528</v>
      </c>
      <c r="G2120">
        <v>2117</v>
      </c>
      <c r="H2120">
        <v>0.56322565823659876</v>
      </c>
      <c r="I2120">
        <v>0.57188937394895667</v>
      </c>
    </row>
    <row r="2121" spans="2:9" x14ac:dyDescent="0.25">
      <c r="B2121">
        <v>2118</v>
      </c>
      <c r="C2121">
        <v>0.57556121596548981</v>
      </c>
      <c r="D2121">
        <v>0.58185910406750263</v>
      </c>
      <c r="G2121">
        <v>2118</v>
      </c>
      <c r="H2121">
        <v>0.56307882164019762</v>
      </c>
      <c r="I2121">
        <v>0.57174417677346556</v>
      </c>
    </row>
    <row r="2122" spans="2:9" x14ac:dyDescent="0.25">
      <c r="B2122">
        <v>2119</v>
      </c>
      <c r="C2122">
        <v>0.57541817793199945</v>
      </c>
      <c r="D2122">
        <v>0.58171712330942205</v>
      </c>
      <c r="G2122">
        <v>2119</v>
      </c>
      <c r="H2122">
        <v>0.56293201683356864</v>
      </c>
      <c r="I2122">
        <v>0.57159901299489779</v>
      </c>
    </row>
    <row r="2123" spans="2:9" x14ac:dyDescent="0.25">
      <c r="B2123">
        <v>2120</v>
      </c>
      <c r="C2123">
        <v>0.57527516906206855</v>
      </c>
      <c r="D2123">
        <v>0.58157517609069065</v>
      </c>
      <c r="G2123">
        <v>2120</v>
      </c>
      <c r="H2123">
        <v>0.56278524380749162</v>
      </c>
      <c r="I2123">
        <v>0.57145388261364882</v>
      </c>
    </row>
    <row r="2124" spans="2:9" x14ac:dyDescent="0.25">
      <c r="B2124">
        <v>2121</v>
      </c>
      <c r="C2124">
        <v>0.57513218935149357</v>
      </c>
      <c r="D2124">
        <v>0.58143326240948134</v>
      </c>
      <c r="G2124">
        <v>2121</v>
      </c>
      <c r="H2124">
        <v>0.56263850255274894</v>
      </c>
      <c r="I2124">
        <v>0.57130878563010834</v>
      </c>
    </row>
    <row r="2125" spans="2:9" x14ac:dyDescent="0.25">
      <c r="B2125">
        <v>2122</v>
      </c>
      <c r="C2125">
        <v>0.574989238796071</v>
      </c>
      <c r="D2125">
        <v>0.58129138226396337</v>
      </c>
      <c r="G2125">
        <v>2122</v>
      </c>
      <c r="H2125">
        <v>0.56249179306013208</v>
      </c>
      <c r="I2125">
        <v>0.57116372204465959</v>
      </c>
    </row>
    <row r="2126" spans="2:9" x14ac:dyDescent="0.25">
      <c r="B2126">
        <v>2123</v>
      </c>
      <c r="C2126">
        <v>0.57484631739159886</v>
      </c>
      <c r="D2126">
        <v>0.58114953565230165</v>
      </c>
      <c r="G2126">
        <v>2123</v>
      </c>
      <c r="H2126">
        <v>0.56234511532043474</v>
      </c>
      <c r="I2126">
        <v>0.57101869185768017</v>
      </c>
    </row>
    <row r="2127" spans="2:9" x14ac:dyDescent="0.25">
      <c r="B2127">
        <v>2124</v>
      </c>
      <c r="C2127">
        <v>0.57470342513387407</v>
      </c>
      <c r="D2127">
        <v>0.58100772257265709</v>
      </c>
      <c r="G2127">
        <v>2124</v>
      </c>
      <c r="H2127">
        <v>0.56219846932445683</v>
      </c>
      <c r="I2127">
        <v>0.570873695069541</v>
      </c>
    </row>
    <row r="2128" spans="2:9" x14ac:dyDescent="0.25">
      <c r="B2128">
        <v>2125</v>
      </c>
      <c r="C2128">
        <v>0.57456056201869399</v>
      </c>
      <c r="D2128">
        <v>0.58086594302318695</v>
      </c>
      <c r="G2128">
        <v>2125</v>
      </c>
      <c r="H2128">
        <v>0.56205185506300004</v>
      </c>
      <c r="I2128">
        <v>0.57072873168060723</v>
      </c>
    </row>
    <row r="2129" spans="2:9" x14ac:dyDescent="0.25">
      <c r="B2129">
        <v>2126</v>
      </c>
      <c r="C2129">
        <v>0.57441772804185676</v>
      </c>
      <c r="D2129">
        <v>0.58072419700204403</v>
      </c>
      <c r="G2129">
        <v>2126</v>
      </c>
      <c r="H2129">
        <v>0.56190527252687528</v>
      </c>
      <c r="I2129">
        <v>0.57058380169123779</v>
      </c>
    </row>
    <row r="2130" spans="2:9" x14ac:dyDescent="0.25">
      <c r="B2130">
        <v>2127</v>
      </c>
      <c r="C2130">
        <v>0.57427492319916007</v>
      </c>
      <c r="D2130">
        <v>0.58058248450737759</v>
      </c>
      <c r="G2130">
        <v>2127</v>
      </c>
      <c r="H2130">
        <v>0.561758721706896</v>
      </c>
      <c r="I2130">
        <v>0.57043890510178563</v>
      </c>
    </row>
    <row r="2131" spans="2:9" x14ac:dyDescent="0.25">
      <c r="B2131">
        <v>2128</v>
      </c>
      <c r="C2131">
        <v>0.57413214748640196</v>
      </c>
      <c r="D2131">
        <v>0.58044080553733257</v>
      </c>
      <c r="G2131">
        <v>2128</v>
      </c>
      <c r="H2131">
        <v>0.56161220259387734</v>
      </c>
      <c r="I2131">
        <v>0.57029404191259747</v>
      </c>
    </row>
    <row r="2132" spans="2:9" x14ac:dyDescent="0.25">
      <c r="B2132">
        <v>2129</v>
      </c>
      <c r="C2132">
        <v>0.57398940089938033</v>
      </c>
      <c r="D2132">
        <v>0.58029916009005011</v>
      </c>
      <c r="G2132">
        <v>2129</v>
      </c>
      <c r="H2132">
        <v>0.56146571517864252</v>
      </c>
      <c r="I2132">
        <v>0.57014921212401393</v>
      </c>
    </row>
    <row r="2133" spans="2:9" x14ac:dyDescent="0.25">
      <c r="B2133">
        <v>2130</v>
      </c>
      <c r="C2133">
        <v>0.57384668343389411</v>
      </c>
      <c r="D2133">
        <v>0.58015754816366727</v>
      </c>
      <c r="G2133">
        <v>2130</v>
      </c>
      <c r="H2133">
        <v>0.56131925945201899</v>
      </c>
      <c r="I2133">
        <v>0.57000441573636973</v>
      </c>
    </row>
    <row r="2134" spans="2:9" x14ac:dyDescent="0.25">
      <c r="B2134">
        <v>2131</v>
      </c>
      <c r="C2134">
        <v>0.5737039950857411</v>
      </c>
      <c r="D2134">
        <v>0.5800159697563172</v>
      </c>
      <c r="G2134">
        <v>2131</v>
      </c>
      <c r="H2134">
        <v>0.56117283540483831</v>
      </c>
      <c r="I2134">
        <v>0.56985965274999317</v>
      </c>
    </row>
    <row r="2135" spans="2:9" x14ac:dyDescent="0.25">
      <c r="B2135">
        <v>2132</v>
      </c>
      <c r="C2135">
        <v>0.57356133585072078</v>
      </c>
      <c r="D2135">
        <v>0.57987442486612895</v>
      </c>
      <c r="G2135">
        <v>2132</v>
      </c>
      <c r="H2135">
        <v>0.56102644302793558</v>
      </c>
      <c r="I2135">
        <v>0.56971492316520678</v>
      </c>
    </row>
    <row r="2136" spans="2:9" x14ac:dyDescent="0.25">
      <c r="B2136">
        <v>2133</v>
      </c>
      <c r="C2136">
        <v>0.57341870572463183</v>
      </c>
      <c r="D2136">
        <v>0.57973291349122791</v>
      </c>
      <c r="G2136">
        <v>2133</v>
      </c>
      <c r="H2136">
        <v>0.56088008231215425</v>
      </c>
      <c r="I2136">
        <v>0.56957022698232684</v>
      </c>
    </row>
    <row r="2137" spans="2:9" x14ac:dyDescent="0.25">
      <c r="B2137">
        <v>2134</v>
      </c>
      <c r="C2137">
        <v>0.57327610470327295</v>
      </c>
      <c r="D2137">
        <v>0.57959143562973514</v>
      </c>
      <c r="G2137">
        <v>2134</v>
      </c>
      <c r="H2137">
        <v>0.56073375324834007</v>
      </c>
      <c r="I2137">
        <v>0.56942556420166368</v>
      </c>
    </row>
    <row r="2138" spans="2:9" x14ac:dyDescent="0.25">
      <c r="B2138">
        <v>2135</v>
      </c>
      <c r="C2138">
        <v>0.57313353278244372</v>
      </c>
      <c r="D2138">
        <v>0.57944999127976793</v>
      </c>
      <c r="G2138">
        <v>2135</v>
      </c>
      <c r="H2138">
        <v>0.56058745582734093</v>
      </c>
      <c r="I2138">
        <v>0.56928093482352138</v>
      </c>
    </row>
    <row r="2139" spans="2:9" x14ac:dyDescent="0.25">
      <c r="B2139">
        <v>2136</v>
      </c>
      <c r="C2139">
        <v>0.5729909899579434</v>
      </c>
      <c r="D2139">
        <v>0.57930858043943956</v>
      </c>
      <c r="G2139">
        <v>2136</v>
      </c>
      <c r="H2139">
        <v>0.56044119004001258</v>
      </c>
      <c r="I2139">
        <v>0.56913633884819814</v>
      </c>
    </row>
    <row r="2140" spans="2:9" x14ac:dyDescent="0.25">
      <c r="B2140">
        <v>2137</v>
      </c>
      <c r="C2140">
        <v>0.57284847622557189</v>
      </c>
      <c r="D2140">
        <v>0.57916720310685932</v>
      </c>
      <c r="G2140">
        <v>2137</v>
      </c>
      <c r="H2140">
        <v>0.56029495587721512</v>
      </c>
      <c r="I2140">
        <v>0.56899177627598596</v>
      </c>
    </row>
    <row r="2141" spans="2:9" x14ac:dyDescent="0.25">
      <c r="B2141">
        <v>2138</v>
      </c>
      <c r="C2141">
        <v>0.57270599158112856</v>
      </c>
      <c r="D2141">
        <v>0.5790258592801325</v>
      </c>
      <c r="G2141">
        <v>2138</v>
      </c>
      <c r="H2141">
        <v>0.56014875332981273</v>
      </c>
      <c r="I2141">
        <v>0.56884724710717083</v>
      </c>
    </row>
    <row r="2142" spans="2:9" x14ac:dyDescent="0.25">
      <c r="B2142">
        <v>2139</v>
      </c>
      <c r="C2142">
        <v>0.57256353602041332</v>
      </c>
      <c r="D2142">
        <v>0.57888454895736075</v>
      </c>
      <c r="G2142">
        <v>2139</v>
      </c>
      <c r="H2142">
        <v>0.56000258238867262</v>
      </c>
      <c r="I2142">
        <v>0.56870275134203274</v>
      </c>
    </row>
    <row r="2143" spans="2:9" x14ac:dyDescent="0.25">
      <c r="B2143">
        <v>2140</v>
      </c>
      <c r="C2143">
        <v>0.57242110953922609</v>
      </c>
      <c r="D2143">
        <v>0.57874327213664134</v>
      </c>
      <c r="G2143">
        <v>2140</v>
      </c>
      <c r="H2143">
        <v>0.55985644304467141</v>
      </c>
      <c r="I2143">
        <v>0.56855828898084559</v>
      </c>
    </row>
    <row r="2144" spans="2:9" x14ac:dyDescent="0.25">
      <c r="B2144">
        <v>2141</v>
      </c>
      <c r="C2144">
        <v>0.57227871213336767</v>
      </c>
      <c r="D2144">
        <v>0.57860202881606793</v>
      </c>
      <c r="G2144">
        <v>2141</v>
      </c>
      <c r="H2144">
        <v>0.55971033528868663</v>
      </c>
      <c r="I2144">
        <v>0.56841386002387717</v>
      </c>
    </row>
    <row r="2145" spans="2:9" x14ac:dyDescent="0.25">
      <c r="B2145">
        <v>2142</v>
      </c>
      <c r="C2145">
        <v>0.57213634379863842</v>
      </c>
      <c r="D2145">
        <v>0.57846081899372992</v>
      </c>
      <c r="G2145">
        <v>2142</v>
      </c>
      <c r="H2145">
        <v>0.55956425911159924</v>
      </c>
      <c r="I2145">
        <v>0.56826946447138937</v>
      </c>
    </row>
    <row r="2146" spans="2:9" x14ac:dyDescent="0.25">
      <c r="B2146">
        <v>2143</v>
      </c>
      <c r="C2146">
        <v>0.5719940045308386</v>
      </c>
      <c r="D2146">
        <v>0.57831964266771307</v>
      </c>
      <c r="G2146">
        <v>2143</v>
      </c>
      <c r="H2146">
        <v>0.5594182145042973</v>
      </c>
      <c r="I2146">
        <v>0.56812510232363789</v>
      </c>
    </row>
    <row r="2147" spans="2:9" x14ac:dyDescent="0.25">
      <c r="B2147">
        <v>2144</v>
      </c>
      <c r="C2147">
        <v>0.57185169432576932</v>
      </c>
      <c r="D2147">
        <v>0.57817849983609904</v>
      </c>
      <c r="G2147">
        <v>2144</v>
      </c>
      <c r="H2147">
        <v>0.55927220145767331</v>
      </c>
      <c r="I2147">
        <v>0.5679807735808724</v>
      </c>
    </row>
    <row r="2148" spans="2:9" x14ac:dyDescent="0.25">
      <c r="B2148">
        <v>2145</v>
      </c>
      <c r="C2148">
        <v>0.5717094131792313</v>
      </c>
      <c r="D2148">
        <v>0.57803739049696556</v>
      </c>
      <c r="G2148">
        <v>2145</v>
      </c>
      <c r="H2148">
        <v>0.55912621996262368</v>
      </c>
      <c r="I2148">
        <v>0.56783647824333672</v>
      </c>
    </row>
    <row r="2149" spans="2:9" x14ac:dyDescent="0.25">
      <c r="B2149">
        <v>2146</v>
      </c>
      <c r="C2149">
        <v>0.57156716108702543</v>
      </c>
      <c r="D2149">
        <v>0.57789631464838653</v>
      </c>
      <c r="G2149">
        <v>2146</v>
      </c>
      <c r="H2149">
        <v>0.55898027001004835</v>
      </c>
      <c r="I2149">
        <v>0.56769221631126843</v>
      </c>
    </row>
    <row r="2150" spans="2:9" x14ac:dyDescent="0.25">
      <c r="B2150">
        <v>2147</v>
      </c>
      <c r="C2150">
        <v>0.57142493804495387</v>
      </c>
      <c r="D2150">
        <v>0.57775527228843182</v>
      </c>
      <c r="G2150">
        <v>2147</v>
      </c>
      <c r="H2150">
        <v>0.55883435159085604</v>
      </c>
      <c r="I2150">
        <v>0.56754798778489923</v>
      </c>
    </row>
    <row r="2151" spans="2:9" x14ac:dyDescent="0.25">
      <c r="B2151">
        <v>2148</v>
      </c>
      <c r="C2151">
        <v>0.57128274404881729</v>
      </c>
      <c r="D2151">
        <v>0.57761426341516731</v>
      </c>
      <c r="G2151">
        <v>2148</v>
      </c>
      <c r="H2151">
        <v>0.55868846469595723</v>
      </c>
      <c r="I2151">
        <v>0.56740379266445484</v>
      </c>
    </row>
    <row r="2152" spans="2:9" x14ac:dyDescent="0.25">
      <c r="B2152">
        <v>2149</v>
      </c>
      <c r="C2152">
        <v>0.57114057909441729</v>
      </c>
      <c r="D2152">
        <v>0.57747328802665521</v>
      </c>
      <c r="G2152">
        <v>2149</v>
      </c>
      <c r="H2152">
        <v>0.55854260931626487</v>
      </c>
      <c r="I2152">
        <v>0.56725963095015464</v>
      </c>
    </row>
    <row r="2153" spans="2:9" x14ac:dyDescent="0.25">
      <c r="B2153">
        <v>2150</v>
      </c>
      <c r="C2153">
        <v>0.57099844317755655</v>
      </c>
      <c r="D2153">
        <v>0.57733234612095341</v>
      </c>
      <c r="G2153">
        <v>2150</v>
      </c>
      <c r="H2153">
        <v>0.55839678544269933</v>
      </c>
      <c r="I2153">
        <v>0.56711550264221244</v>
      </c>
    </row>
    <row r="2154" spans="2:9" x14ac:dyDescent="0.25">
      <c r="B2154">
        <v>2151</v>
      </c>
      <c r="C2154">
        <v>0.57085633629403598</v>
      </c>
      <c r="D2154">
        <v>0.57719143769611647</v>
      </c>
      <c r="G2154">
        <v>2151</v>
      </c>
      <c r="H2154">
        <v>0.55825099306618542</v>
      </c>
      <c r="I2154">
        <v>0.56697140774083576</v>
      </c>
    </row>
    <row r="2155" spans="2:9" x14ac:dyDescent="0.25">
      <c r="B2155">
        <v>2152</v>
      </c>
      <c r="C2155">
        <v>0.57071425843965851</v>
      </c>
      <c r="D2155">
        <v>0.5770505627501944</v>
      </c>
      <c r="G2155">
        <v>2152</v>
      </c>
      <c r="H2155">
        <v>0.55810523217765207</v>
      </c>
      <c r="I2155">
        <v>0.56682734624622622</v>
      </c>
    </row>
    <row r="2156" spans="2:9" x14ac:dyDescent="0.25">
      <c r="B2156">
        <v>2153</v>
      </c>
      <c r="C2156">
        <v>0.57057220961022592</v>
      </c>
      <c r="D2156">
        <v>0.57690972128123363</v>
      </c>
      <c r="G2156">
        <v>2153</v>
      </c>
      <c r="H2156">
        <v>0.55795950276803141</v>
      </c>
      <c r="I2156">
        <v>0.56668331815857953</v>
      </c>
    </row>
    <row r="2157" spans="2:9" x14ac:dyDescent="0.25">
      <c r="B2157">
        <v>2154</v>
      </c>
      <c r="C2157">
        <v>0.57043018980154137</v>
      </c>
      <c r="D2157">
        <v>0.57676891328727664</v>
      </c>
      <c r="G2157">
        <v>2154</v>
      </c>
      <c r="H2157">
        <v>0.5578138048282647</v>
      </c>
      <c r="I2157">
        <v>0.56653932347808511</v>
      </c>
    </row>
    <row r="2158" spans="2:9" x14ac:dyDescent="0.25">
      <c r="B2158">
        <v>2155</v>
      </c>
      <c r="C2158">
        <v>0.57028819900940708</v>
      </c>
      <c r="D2158">
        <v>0.5766281387663621</v>
      </c>
      <c r="G2158">
        <v>2155</v>
      </c>
      <c r="H2158">
        <v>0.55766813834929452</v>
      </c>
      <c r="I2158">
        <v>0.5663953622049267</v>
      </c>
    </row>
    <row r="2159" spans="2:9" x14ac:dyDescent="0.25">
      <c r="B2159">
        <v>2156</v>
      </c>
      <c r="C2159">
        <v>0.57014623722962565</v>
      </c>
      <c r="D2159">
        <v>0.57648739771652457</v>
      </c>
      <c r="G2159">
        <v>2156</v>
      </c>
      <c r="H2159">
        <v>0.55752250332206565</v>
      </c>
      <c r="I2159">
        <v>0.56625143433928182</v>
      </c>
    </row>
    <row r="2160" spans="2:9" x14ac:dyDescent="0.25">
      <c r="B2160">
        <v>2157</v>
      </c>
      <c r="C2160">
        <v>0.57000430445800099</v>
      </c>
      <c r="D2160">
        <v>0.57634669013579487</v>
      </c>
      <c r="G2160">
        <v>2157</v>
      </c>
      <c r="H2160">
        <v>0.55737689973753135</v>
      </c>
      <c r="I2160">
        <v>0.56610753988132223</v>
      </c>
    </row>
    <row r="2161" spans="2:9" x14ac:dyDescent="0.25">
      <c r="B2161">
        <v>2158</v>
      </c>
      <c r="C2161">
        <v>0.56986240069033556</v>
      </c>
      <c r="D2161">
        <v>0.5762060160221999</v>
      </c>
      <c r="G2161">
        <v>2158</v>
      </c>
      <c r="H2161">
        <v>0.5572313275866484</v>
      </c>
      <c r="I2161">
        <v>0.56596367883121357</v>
      </c>
    </row>
    <row r="2162" spans="2:9" x14ac:dyDescent="0.25">
      <c r="B2162">
        <v>2159</v>
      </c>
      <c r="C2162">
        <v>0.56972052592243294</v>
      </c>
      <c r="D2162">
        <v>0.57606537537376257</v>
      </c>
      <c r="G2162">
        <v>2159</v>
      </c>
      <c r="H2162">
        <v>0.55708578686037824</v>
      </c>
      <c r="I2162">
        <v>0.56581985118911549</v>
      </c>
    </row>
    <row r="2163" spans="2:9" x14ac:dyDescent="0.25">
      <c r="B2163">
        <v>2160</v>
      </c>
      <c r="C2163">
        <v>0.56957868015009683</v>
      </c>
      <c r="D2163">
        <v>0.57592476818850202</v>
      </c>
      <c r="G2163">
        <v>2160</v>
      </c>
      <c r="H2163">
        <v>0.55694027754968511</v>
      </c>
      <c r="I2163">
        <v>0.56567605695518175</v>
      </c>
    </row>
    <row r="2164" spans="2:9" x14ac:dyDescent="0.25">
      <c r="B2164">
        <v>2161</v>
      </c>
      <c r="C2164">
        <v>0.56943686336913069</v>
      </c>
      <c r="D2164">
        <v>0.5757841944644333</v>
      </c>
      <c r="G2164">
        <v>2161</v>
      </c>
      <c r="H2164">
        <v>0.55679479964554168</v>
      </c>
      <c r="I2164">
        <v>0.56553229612956013</v>
      </c>
    </row>
    <row r="2165" spans="2:9" x14ac:dyDescent="0.25">
      <c r="B2165">
        <v>2162</v>
      </c>
      <c r="C2165">
        <v>0.56929507557533865</v>
      </c>
      <c r="D2165">
        <v>0.57564365419956798</v>
      </c>
      <c r="G2165">
        <v>2162</v>
      </c>
      <c r="H2165">
        <v>0.5566493531389235</v>
      </c>
      <c r="I2165">
        <v>0.5653885687123924</v>
      </c>
    </row>
    <row r="2166" spans="2:9" x14ac:dyDescent="0.25">
      <c r="B2166">
        <v>2163</v>
      </c>
      <c r="C2166">
        <v>0.56915331676452441</v>
      </c>
      <c r="D2166">
        <v>0.57550314739191333</v>
      </c>
      <c r="G2166">
        <v>2163</v>
      </c>
      <c r="H2166">
        <v>0.55650393802080766</v>
      </c>
      <c r="I2166">
        <v>0.56524487470381446</v>
      </c>
    </row>
    <row r="2167" spans="2:9" x14ac:dyDescent="0.25">
      <c r="B2167">
        <v>2164</v>
      </c>
      <c r="C2167">
        <v>0.56901158693249276</v>
      </c>
      <c r="D2167">
        <v>0.57536267403947294</v>
      </c>
      <c r="G2167">
        <v>2164</v>
      </c>
      <c r="H2167">
        <v>0.55635855428217906</v>
      </c>
      <c r="I2167">
        <v>0.5651012141039562</v>
      </c>
    </row>
    <row r="2168" spans="2:9" x14ac:dyDescent="0.25">
      <c r="B2168">
        <v>2165</v>
      </c>
      <c r="C2168">
        <v>0.56886988607504785</v>
      </c>
      <c r="D2168">
        <v>0.57522223414024654</v>
      </c>
      <c r="G2168">
        <v>2165</v>
      </c>
      <c r="H2168">
        <v>0.55621320191402679</v>
      </c>
      <c r="I2168">
        <v>0.5649575869129414</v>
      </c>
    </row>
    <row r="2169" spans="2:9" x14ac:dyDescent="0.25">
      <c r="B2169">
        <v>2166</v>
      </c>
      <c r="C2169">
        <v>0.56872821418799424</v>
      </c>
      <c r="D2169">
        <v>0.57508182769222982</v>
      </c>
      <c r="G2169">
        <v>2166</v>
      </c>
      <c r="H2169">
        <v>0.55606788090734438</v>
      </c>
      <c r="I2169">
        <v>0.5648139931308882</v>
      </c>
    </row>
    <row r="2170" spans="2:9" x14ac:dyDescent="0.25">
      <c r="B2170">
        <v>2167</v>
      </c>
      <c r="C2170">
        <v>0.56858657126713652</v>
      </c>
      <c r="D2170">
        <v>0.57494145469341484</v>
      </c>
      <c r="G2170">
        <v>2167</v>
      </c>
      <c r="H2170">
        <v>0.55592259125312815</v>
      </c>
      <c r="I2170">
        <v>0.56467043275790851</v>
      </c>
    </row>
    <row r="2171" spans="2:9" x14ac:dyDescent="0.25">
      <c r="B2171">
        <v>2168</v>
      </c>
      <c r="C2171">
        <v>0.56844495730828026</v>
      </c>
      <c r="D2171">
        <v>0.57480111514178966</v>
      </c>
      <c r="G2171">
        <v>2168</v>
      </c>
      <c r="H2171">
        <v>0.55577733294238307</v>
      </c>
      <c r="I2171">
        <v>0.56452690579410869</v>
      </c>
    </row>
    <row r="2172" spans="2:9" x14ac:dyDescent="0.25">
      <c r="B2172">
        <v>2169</v>
      </c>
      <c r="C2172">
        <v>0.56830337230723016</v>
      </c>
      <c r="D2172">
        <v>0.57466080903533834</v>
      </c>
      <c r="G2172">
        <v>2169</v>
      </c>
      <c r="H2172">
        <v>0.55563210596611645</v>
      </c>
      <c r="I2172">
        <v>0.56438341223958854</v>
      </c>
    </row>
    <row r="2173" spans="2:9" x14ac:dyDescent="0.25">
      <c r="B2173">
        <v>2170</v>
      </c>
      <c r="C2173">
        <v>0.56816181625979123</v>
      </c>
      <c r="D2173">
        <v>0.57452053637204137</v>
      </c>
      <c r="G2173">
        <v>2170</v>
      </c>
      <c r="H2173">
        <v>0.55548691031533715</v>
      </c>
      <c r="I2173">
        <v>0.56423995209444278</v>
      </c>
    </row>
    <row r="2174" spans="2:9" x14ac:dyDescent="0.25">
      <c r="B2174">
        <v>2171</v>
      </c>
      <c r="C2174">
        <v>0.56802028916176961</v>
      </c>
      <c r="D2174">
        <v>0.57438029714987515</v>
      </c>
      <c r="G2174">
        <v>2171</v>
      </c>
      <c r="H2174">
        <v>0.5553417459810629</v>
      </c>
      <c r="I2174">
        <v>0.56409652535875932</v>
      </c>
    </row>
    <row r="2175" spans="2:9" x14ac:dyDescent="0.25">
      <c r="B2175">
        <v>2172</v>
      </c>
      <c r="C2175">
        <v>0.56787879100897021</v>
      </c>
      <c r="D2175">
        <v>0.57424009136681231</v>
      </c>
      <c r="G2175">
        <v>2172</v>
      </c>
      <c r="H2175">
        <v>0.55519661295431433</v>
      </c>
      <c r="I2175">
        <v>0.56395313203262076</v>
      </c>
    </row>
    <row r="2176" spans="2:9" x14ac:dyDescent="0.25">
      <c r="B2176">
        <v>2173</v>
      </c>
      <c r="C2176">
        <v>0.56773732179719938</v>
      </c>
      <c r="D2176">
        <v>0.5740999190208218</v>
      </c>
      <c r="G2176">
        <v>2173</v>
      </c>
      <c r="H2176">
        <v>0.55505151122611684</v>
      </c>
      <c r="I2176">
        <v>0.5638097721161035</v>
      </c>
    </row>
    <row r="2177" spans="2:9" x14ac:dyDescent="0.25">
      <c r="B2177">
        <v>2174</v>
      </c>
      <c r="C2177">
        <v>0.56759588152226303</v>
      </c>
      <c r="D2177">
        <v>0.57395978010986837</v>
      </c>
      <c r="G2177">
        <v>2174</v>
      </c>
      <c r="H2177">
        <v>0.55490644078749884</v>
      </c>
      <c r="I2177">
        <v>0.56366644560927814</v>
      </c>
    </row>
    <row r="2178" spans="2:9" x14ac:dyDescent="0.25">
      <c r="B2178">
        <v>2175</v>
      </c>
      <c r="C2178">
        <v>0.56745447017996731</v>
      </c>
      <c r="D2178">
        <v>0.57381967463191308</v>
      </c>
      <c r="G2178">
        <v>2175</v>
      </c>
      <c r="H2178">
        <v>0.55476140162949794</v>
      </c>
      <c r="I2178">
        <v>0.56352315251220941</v>
      </c>
    </row>
    <row r="2179" spans="2:9" x14ac:dyDescent="0.25">
      <c r="B2179">
        <v>2176</v>
      </c>
      <c r="C2179">
        <v>0.56731308776611855</v>
      </c>
      <c r="D2179">
        <v>0.57367960258491346</v>
      </c>
      <c r="G2179">
        <v>2176</v>
      </c>
      <c r="H2179">
        <v>0.55461639374315252</v>
      </c>
      <c r="I2179">
        <v>0.56337989282495593</v>
      </c>
    </row>
    <row r="2180" spans="2:9" x14ac:dyDescent="0.25">
      <c r="B2180">
        <v>2177</v>
      </c>
      <c r="C2180">
        <v>0.56717173427652312</v>
      </c>
      <c r="D2180">
        <v>0.57353956396682249</v>
      </c>
      <c r="G2180">
        <v>2177</v>
      </c>
      <c r="H2180">
        <v>0.55447141711950376</v>
      </c>
      <c r="I2180">
        <v>0.56323666654757054</v>
      </c>
    </row>
    <row r="2181" spans="2:9" x14ac:dyDescent="0.25">
      <c r="B2181">
        <v>2178</v>
      </c>
      <c r="C2181">
        <v>0.56703040970698793</v>
      </c>
      <c r="D2181">
        <v>0.57339955877559001</v>
      </c>
      <c r="G2181">
        <v>2178</v>
      </c>
      <c r="H2181">
        <v>0.55432647174960137</v>
      </c>
      <c r="I2181">
        <v>0.56309347368010032</v>
      </c>
    </row>
    <row r="2182" spans="2:9" x14ac:dyDescent="0.25">
      <c r="B2182">
        <v>2179</v>
      </c>
      <c r="C2182">
        <v>0.56688911405331988</v>
      </c>
      <c r="D2182">
        <v>0.57325958700916169</v>
      </c>
      <c r="G2182">
        <v>2179</v>
      </c>
      <c r="H2182">
        <v>0.5541815576244975</v>
      </c>
      <c r="I2182">
        <v>0.56295031422258612</v>
      </c>
    </row>
    <row r="2183" spans="2:9" x14ac:dyDescent="0.25">
      <c r="B2183">
        <v>2180</v>
      </c>
      <c r="C2183">
        <v>0.56674784731132577</v>
      </c>
      <c r="D2183">
        <v>0.57311964866547949</v>
      </c>
      <c r="G2183">
        <v>2180</v>
      </c>
      <c r="H2183">
        <v>0.55403667473524998</v>
      </c>
      <c r="I2183">
        <v>0.56280718817506348</v>
      </c>
    </row>
    <row r="2184" spans="2:9" x14ac:dyDescent="0.25">
      <c r="B2184">
        <v>2181</v>
      </c>
      <c r="C2184">
        <v>0.56660660947681318</v>
      </c>
      <c r="D2184">
        <v>0.57297974374248128</v>
      </c>
      <c r="G2184">
        <v>2181</v>
      </c>
      <c r="H2184">
        <v>0.55389182307291907</v>
      </c>
      <c r="I2184">
        <v>0.56266409553756125</v>
      </c>
    </row>
    <row r="2185" spans="2:9" x14ac:dyDescent="0.25">
      <c r="B2185">
        <v>2182</v>
      </c>
      <c r="C2185">
        <v>0.56646540054558936</v>
      </c>
      <c r="D2185">
        <v>0.57283987223810162</v>
      </c>
      <c r="G2185">
        <v>2182</v>
      </c>
      <c r="H2185">
        <v>0.55374700262857335</v>
      </c>
      <c r="I2185">
        <v>0.56252103631010308</v>
      </c>
    </row>
    <row r="2186" spans="2:9" x14ac:dyDescent="0.25">
      <c r="B2186">
        <v>2183</v>
      </c>
      <c r="C2186">
        <v>0.56632422051346176</v>
      </c>
      <c r="D2186">
        <v>0.5727000341502706</v>
      </c>
      <c r="G2186">
        <v>2183</v>
      </c>
      <c r="H2186">
        <v>0.55360221339328386</v>
      </c>
      <c r="I2186">
        <v>0.5623780104927063</v>
      </c>
    </row>
    <row r="2187" spans="2:9" x14ac:dyDescent="0.25">
      <c r="B2187">
        <v>2184</v>
      </c>
      <c r="C2187">
        <v>0.56618306937623797</v>
      </c>
      <c r="D2187">
        <v>0.57256022947691498</v>
      </c>
      <c r="G2187">
        <v>2184</v>
      </c>
      <c r="H2187">
        <v>0.55345745535812396</v>
      </c>
      <c r="I2187">
        <v>0.56223501808538279</v>
      </c>
    </row>
    <row r="2188" spans="2:9" x14ac:dyDescent="0.25">
      <c r="B2188">
        <v>2185</v>
      </c>
      <c r="C2188">
        <v>0.56604194712972633</v>
      </c>
      <c r="D2188">
        <v>0.57242045821595766</v>
      </c>
      <c r="G2188">
        <v>2185</v>
      </c>
      <c r="H2188">
        <v>0.55331272851417412</v>
      </c>
      <c r="I2188">
        <v>0.5620920590881382</v>
      </c>
    </row>
    <row r="2189" spans="2:9" x14ac:dyDescent="0.25">
      <c r="B2189">
        <v>2186</v>
      </c>
      <c r="C2189">
        <v>0.56590085376973509</v>
      </c>
      <c r="D2189">
        <v>0.57228072036531741</v>
      </c>
      <c r="G2189">
        <v>2186</v>
      </c>
      <c r="H2189">
        <v>0.55316803285251925</v>
      </c>
      <c r="I2189">
        <v>0.56194913350097242</v>
      </c>
    </row>
    <row r="2190" spans="2:9" x14ac:dyDescent="0.25">
      <c r="B2190">
        <v>2187</v>
      </c>
      <c r="C2190">
        <v>0.56575978929207205</v>
      </c>
      <c r="D2190">
        <v>0.57214101592290945</v>
      </c>
      <c r="G2190">
        <v>2187</v>
      </c>
      <c r="H2190">
        <v>0.55302336836424815</v>
      </c>
      <c r="I2190">
        <v>0.56180624132387957</v>
      </c>
    </row>
    <row r="2191" spans="2:9" x14ac:dyDescent="0.25">
      <c r="B2191">
        <v>2188</v>
      </c>
      <c r="C2191">
        <v>0.56561875369254588</v>
      </c>
      <c r="D2191">
        <v>0.57200134488664522</v>
      </c>
      <c r="G2191">
        <v>2188</v>
      </c>
      <c r="H2191">
        <v>0.55287873504045359</v>
      </c>
      <c r="I2191">
        <v>0.56166338255684778</v>
      </c>
    </row>
    <row r="2192" spans="2:9" x14ac:dyDescent="0.25">
      <c r="B2192">
        <v>2189</v>
      </c>
      <c r="C2192">
        <v>0.56547774696696529</v>
      </c>
      <c r="D2192">
        <v>0.57186170725443219</v>
      </c>
      <c r="G2192">
        <v>2189</v>
      </c>
      <c r="H2192">
        <v>0.5527341328722355</v>
      </c>
      <c r="I2192">
        <v>0.56152055719985927</v>
      </c>
    </row>
    <row r="2193" spans="2:9" x14ac:dyDescent="0.25">
      <c r="B2193">
        <v>2190</v>
      </c>
      <c r="C2193">
        <v>0.56533676911113906</v>
      </c>
      <c r="D2193">
        <v>0.57172210302417414</v>
      </c>
      <c r="G2193">
        <v>2190</v>
      </c>
      <c r="H2193">
        <v>0.55258956185069685</v>
      </c>
      <c r="I2193">
        <v>0.56137776525289085</v>
      </c>
    </row>
    <row r="2194" spans="2:9" x14ac:dyDescent="0.25">
      <c r="B2194">
        <v>2191</v>
      </c>
      <c r="C2194">
        <v>0.56519582012087632</v>
      </c>
      <c r="D2194">
        <v>0.57158253219377098</v>
      </c>
      <c r="G2194">
        <v>2191</v>
      </c>
      <c r="H2194">
        <v>0.55244502196694212</v>
      </c>
      <c r="I2194">
        <v>0.56123500671591287</v>
      </c>
    </row>
    <row r="2195" spans="2:9" x14ac:dyDescent="0.25">
      <c r="B2195">
        <v>2192</v>
      </c>
      <c r="C2195">
        <v>0.56505489999198599</v>
      </c>
      <c r="D2195">
        <v>0.57144299476111893</v>
      </c>
      <c r="G2195">
        <v>2192</v>
      </c>
      <c r="H2195">
        <v>0.55230051321208462</v>
      </c>
      <c r="I2195">
        <v>0.56109228158889013</v>
      </c>
    </row>
    <row r="2196" spans="2:9" x14ac:dyDescent="0.25">
      <c r="B2196">
        <v>2193</v>
      </c>
      <c r="C2196">
        <v>0.56491400872027708</v>
      </c>
      <c r="D2196">
        <v>0.57130349072411024</v>
      </c>
      <c r="G2196">
        <v>2193</v>
      </c>
      <c r="H2196">
        <v>0.55215603557724002</v>
      </c>
      <c r="I2196">
        <v>0.56094958987178178</v>
      </c>
    </row>
    <row r="2197" spans="2:9" x14ac:dyDescent="0.25">
      <c r="B2197">
        <v>2194</v>
      </c>
      <c r="C2197">
        <v>0.56477314630156006</v>
      </c>
      <c r="D2197">
        <v>0.57116402008063361</v>
      </c>
      <c r="G2197">
        <v>2194</v>
      </c>
      <c r="H2197">
        <v>0.55201158905352921</v>
      </c>
      <c r="I2197">
        <v>0.56080693156454076</v>
      </c>
    </row>
    <row r="2198" spans="2:9" x14ac:dyDescent="0.25">
      <c r="B2198">
        <v>2195</v>
      </c>
      <c r="C2198">
        <v>0.56463231273164394</v>
      </c>
      <c r="D2198">
        <v>0.57102458282857371</v>
      </c>
      <c r="G2198">
        <v>2195</v>
      </c>
      <c r="H2198">
        <v>0.55186717363207605</v>
      </c>
      <c r="I2198">
        <v>0.56066430666711442</v>
      </c>
    </row>
    <row r="2199" spans="2:9" x14ac:dyDescent="0.25">
      <c r="B2199">
        <v>2196</v>
      </c>
      <c r="C2199">
        <v>0.56449150800633885</v>
      </c>
      <c r="D2199">
        <v>0.57088517896581159</v>
      </c>
      <c r="G2199">
        <v>2196</v>
      </c>
      <c r="H2199">
        <v>0.55172278930401331</v>
      </c>
      <c r="I2199">
        <v>0.56052171517944438</v>
      </c>
    </row>
    <row r="2200" spans="2:9" x14ac:dyDescent="0.25">
      <c r="B2200">
        <v>2197</v>
      </c>
      <c r="C2200">
        <v>0.56435073212145481</v>
      </c>
      <c r="D2200">
        <v>0.57074580849022438</v>
      </c>
      <c r="G2200">
        <v>2197</v>
      </c>
      <c r="H2200">
        <v>0.5515784360604743</v>
      </c>
      <c r="I2200">
        <v>0.56037915710146591</v>
      </c>
    </row>
    <row r="2201" spans="2:9" x14ac:dyDescent="0.25">
      <c r="B2201">
        <v>2198</v>
      </c>
      <c r="C2201">
        <v>0.56420998507280207</v>
      </c>
      <c r="D2201">
        <v>0.57060647139968579</v>
      </c>
      <c r="G2201">
        <v>2198</v>
      </c>
      <c r="H2201">
        <v>0.55143411389259633</v>
      </c>
      <c r="I2201">
        <v>0.56023663243310917</v>
      </c>
    </row>
    <row r="2202" spans="2:9" x14ac:dyDescent="0.25">
      <c r="B2202">
        <v>2199</v>
      </c>
      <c r="C2202">
        <v>0.56406926685619119</v>
      </c>
      <c r="D2202">
        <v>0.57046716769206518</v>
      </c>
      <c r="G2202">
        <v>2199</v>
      </c>
      <c r="H2202">
        <v>0.55128982279152294</v>
      </c>
      <c r="I2202">
        <v>0.56009414117429812</v>
      </c>
    </row>
    <row r="2203" spans="2:9" x14ac:dyDescent="0.25">
      <c r="B2203">
        <v>2200</v>
      </c>
      <c r="C2203">
        <v>0.5639285774674323</v>
      </c>
      <c r="D2203">
        <v>0.5703278973652286</v>
      </c>
      <c r="G2203">
        <v>2200</v>
      </c>
      <c r="H2203">
        <v>0.55114556274840265</v>
      </c>
      <c r="I2203">
        <v>0.55995168332495082</v>
      </c>
    </row>
    <row r="2204" spans="2:9" x14ac:dyDescent="0.25">
      <c r="B2204">
        <v>2201</v>
      </c>
      <c r="C2204">
        <v>0.56378791690233643</v>
      </c>
      <c r="D2204">
        <v>0.57018866041703808</v>
      </c>
      <c r="G2204">
        <v>2201</v>
      </c>
      <c r="H2204">
        <v>0.55100133375438698</v>
      </c>
      <c r="I2204">
        <v>0.55980925888497979</v>
      </c>
    </row>
    <row r="2205" spans="2:9" x14ac:dyDescent="0.25">
      <c r="B2205">
        <v>2202</v>
      </c>
      <c r="C2205">
        <v>0.56364728515671503</v>
      </c>
      <c r="D2205">
        <v>0.57004945684535202</v>
      </c>
      <c r="G2205">
        <v>2202</v>
      </c>
      <c r="H2205">
        <v>0.550857135800632</v>
      </c>
      <c r="I2205">
        <v>0.55966686785429154</v>
      </c>
    </row>
    <row r="2206" spans="2:9" x14ac:dyDescent="0.25">
      <c r="B2206">
        <v>2203</v>
      </c>
      <c r="C2206">
        <v>0.56350668222637834</v>
      </c>
      <c r="D2206">
        <v>0.5699102866480249</v>
      </c>
      <c r="G2206">
        <v>2203</v>
      </c>
      <c r="H2206">
        <v>0.55071296887830135</v>
      </c>
      <c r="I2206">
        <v>0.55952451023278693</v>
      </c>
    </row>
    <row r="2207" spans="2:9" x14ac:dyDescent="0.25">
      <c r="B2207">
        <v>2204</v>
      </c>
      <c r="C2207">
        <v>0.5633661081071385</v>
      </c>
      <c r="D2207">
        <v>0.56977114982290789</v>
      </c>
      <c r="G2207">
        <v>2204</v>
      </c>
      <c r="H2207">
        <v>0.55056883297856107</v>
      </c>
      <c r="I2207">
        <v>0.55938218602036094</v>
      </c>
    </row>
    <row r="2208" spans="2:9" x14ac:dyDescent="0.25">
      <c r="B2208">
        <v>2205</v>
      </c>
      <c r="C2208">
        <v>0.56322556279480651</v>
      </c>
      <c r="D2208">
        <v>0.5696320463678477</v>
      </c>
      <c r="G2208">
        <v>2205</v>
      </c>
      <c r="H2208">
        <v>0.55042472809257859</v>
      </c>
      <c r="I2208">
        <v>0.55923989521690276</v>
      </c>
    </row>
    <row r="2209" spans="2:9" x14ac:dyDescent="0.25">
      <c r="B2209">
        <v>2206</v>
      </c>
      <c r="C2209">
        <v>0.56308504628519396</v>
      </c>
      <c r="D2209">
        <v>0.56949297628068773</v>
      </c>
      <c r="G2209">
        <v>2206</v>
      </c>
      <c r="H2209">
        <v>0.55028065421152994</v>
      </c>
      <c r="I2209">
        <v>0.55909763782229571</v>
      </c>
    </row>
    <row r="2210" spans="2:9" x14ac:dyDescent="0.25">
      <c r="B2210">
        <v>2207</v>
      </c>
      <c r="C2210">
        <v>0.56294455857411285</v>
      </c>
      <c r="D2210">
        <v>0.56935393955926772</v>
      </c>
      <c r="G2210">
        <v>2207</v>
      </c>
      <c r="H2210">
        <v>0.5501366113265943</v>
      </c>
      <c r="I2210">
        <v>0.55895541383641778</v>
      </c>
    </row>
    <row r="2211" spans="2:9" x14ac:dyDescent="0.25">
      <c r="B2211">
        <v>2208</v>
      </c>
      <c r="C2211">
        <v>0.56280409965737566</v>
      </c>
      <c r="D2211">
        <v>0.56921493620142327</v>
      </c>
      <c r="G2211">
        <v>2208</v>
      </c>
      <c r="H2211">
        <v>0.54999259942895562</v>
      </c>
      <c r="I2211">
        <v>0.5588132232591404</v>
      </c>
    </row>
    <row r="2212" spans="2:9" x14ac:dyDescent="0.25">
      <c r="B2212">
        <v>2209</v>
      </c>
      <c r="C2212">
        <v>0.56266366953079383</v>
      </c>
      <c r="D2212">
        <v>0.56907596620498657</v>
      </c>
      <c r="G2212">
        <v>2209</v>
      </c>
      <c r="H2212">
        <v>0.54984861850980071</v>
      </c>
      <c r="I2212">
        <v>0.55867106609032979</v>
      </c>
    </row>
    <row r="2213" spans="2:9" x14ac:dyDescent="0.25">
      <c r="B2213">
        <v>2210</v>
      </c>
      <c r="C2213">
        <v>0.56252326819018017</v>
      </c>
      <c r="D2213">
        <v>0.56893702956778591</v>
      </c>
      <c r="G2213">
        <v>2210</v>
      </c>
      <c r="H2213">
        <v>0.54970466856032496</v>
      </c>
      <c r="I2213">
        <v>0.5585289423298464</v>
      </c>
    </row>
    <row r="2214" spans="2:9" x14ac:dyDescent="0.25">
      <c r="B2214">
        <v>2211</v>
      </c>
      <c r="C2214">
        <v>0.56238289563134714</v>
      </c>
      <c r="D2214">
        <v>0.56879812628764592</v>
      </c>
      <c r="G2214">
        <v>2211</v>
      </c>
      <c r="H2214">
        <v>0.54956074957172507</v>
      </c>
      <c r="I2214">
        <v>0.55838685197754467</v>
      </c>
    </row>
    <row r="2215" spans="2:9" x14ac:dyDescent="0.25">
      <c r="B2215">
        <v>2212</v>
      </c>
      <c r="C2215">
        <v>0.56224255185010741</v>
      </c>
      <c r="D2215">
        <v>0.56865925636238734</v>
      </c>
      <c r="G2215">
        <v>2212</v>
      </c>
      <c r="H2215">
        <v>0.54941686153520075</v>
      </c>
      <c r="I2215">
        <v>0.55824479503327351</v>
      </c>
    </row>
    <row r="2216" spans="2:9" x14ac:dyDescent="0.25">
      <c r="B2216">
        <v>2213</v>
      </c>
      <c r="C2216">
        <v>0.56210223684227389</v>
      </c>
      <c r="D2216">
        <v>0.56852041978982737</v>
      </c>
      <c r="G2216">
        <v>2213</v>
      </c>
      <c r="H2216">
        <v>0.54927300444195948</v>
      </c>
      <c r="I2216">
        <v>0.5581027714968757</v>
      </c>
    </row>
    <row r="2217" spans="2:9" x14ac:dyDescent="0.25">
      <c r="B2217">
        <v>2214</v>
      </c>
      <c r="C2217">
        <v>0.56196195060366005</v>
      </c>
      <c r="D2217">
        <v>0.56838161656777941</v>
      </c>
      <c r="G2217">
        <v>2214</v>
      </c>
      <c r="H2217">
        <v>0.54912917828321128</v>
      </c>
      <c r="I2217">
        <v>0.55796078136818872</v>
      </c>
    </row>
    <row r="2218" spans="2:9" x14ac:dyDescent="0.25">
      <c r="B2218">
        <v>2215</v>
      </c>
      <c r="C2218">
        <v>0.56182169313007901</v>
      </c>
      <c r="D2218">
        <v>0.56824284669405312</v>
      </c>
      <c r="G2218">
        <v>2215</v>
      </c>
      <c r="H2218">
        <v>0.54898538305017164</v>
      </c>
      <c r="I2218">
        <v>0.55781882464704402</v>
      </c>
    </row>
    <row r="2219" spans="2:9" x14ac:dyDescent="0.25">
      <c r="B2219">
        <v>2216</v>
      </c>
      <c r="C2219">
        <v>0.56168146441734379</v>
      </c>
      <c r="D2219">
        <v>0.56810411016645435</v>
      </c>
      <c r="G2219">
        <v>2216</v>
      </c>
      <c r="H2219">
        <v>0.54884161873405901</v>
      </c>
      <c r="I2219">
        <v>0.55767690133326731</v>
      </c>
    </row>
    <row r="2220" spans="2:9" x14ac:dyDescent="0.25">
      <c r="B2220">
        <v>2217</v>
      </c>
      <c r="C2220">
        <v>0.5615412644612684</v>
      </c>
      <c r="D2220">
        <v>0.5679654069827853</v>
      </c>
      <c r="G2220">
        <v>2217</v>
      </c>
      <c r="H2220">
        <v>0.54869788532609953</v>
      </c>
      <c r="I2220">
        <v>0.55753501142667883</v>
      </c>
    </row>
    <row r="2221" spans="2:9" x14ac:dyDescent="0.25">
      <c r="B2221">
        <v>2218</v>
      </c>
      <c r="C2221">
        <v>0.56140109325766652</v>
      </c>
      <c r="D2221">
        <v>0.56782673714084453</v>
      </c>
      <c r="G2221">
        <v>2218</v>
      </c>
      <c r="H2221">
        <v>0.54855418281752188</v>
      </c>
      <c r="I2221">
        <v>0.55739315492709263</v>
      </c>
    </row>
    <row r="2222" spans="2:9" x14ac:dyDescent="0.25">
      <c r="B2222">
        <v>2219</v>
      </c>
      <c r="C2222">
        <v>0.56126095080235261</v>
      </c>
      <c r="D2222">
        <v>0.5676881006384269</v>
      </c>
      <c r="G2222">
        <v>2219</v>
      </c>
      <c r="H2222">
        <v>0.54841051119955675</v>
      </c>
      <c r="I2222">
        <v>0.5572513318343173</v>
      </c>
    </row>
    <row r="2223" spans="2:9" x14ac:dyDescent="0.25">
      <c r="B2223">
        <v>2220</v>
      </c>
      <c r="C2223">
        <v>0.56112083709114013</v>
      </c>
      <c r="D2223">
        <v>0.56754949747332328</v>
      </c>
      <c r="G2223">
        <v>2220</v>
      </c>
      <c r="H2223">
        <v>0.54826687046344269</v>
      </c>
      <c r="I2223">
        <v>0.55710954214815578</v>
      </c>
    </row>
    <row r="2224" spans="2:9" x14ac:dyDescent="0.25">
      <c r="B2224">
        <v>2221</v>
      </c>
      <c r="C2224">
        <v>0.56098075211984411</v>
      </c>
      <c r="D2224">
        <v>0.56741092764332102</v>
      </c>
      <c r="G2224">
        <v>2221</v>
      </c>
      <c r="H2224">
        <v>0.54812326060042116</v>
      </c>
      <c r="I2224">
        <v>0.55696778586840512</v>
      </c>
    </row>
    <row r="2225" spans="2:9" x14ac:dyDescent="0.25">
      <c r="B2225">
        <v>2222</v>
      </c>
      <c r="C2225">
        <v>0.56084069588427876</v>
      </c>
      <c r="D2225">
        <v>0.56727239114620398</v>
      </c>
      <c r="G2225">
        <v>2222</v>
      </c>
      <c r="H2225">
        <v>0.54797968160173893</v>
      </c>
      <c r="I2225">
        <v>0.55682606299485671</v>
      </c>
    </row>
    <row r="2226" spans="2:9" x14ac:dyDescent="0.25">
      <c r="B2226">
        <v>2223</v>
      </c>
      <c r="C2226">
        <v>0.56070066838025878</v>
      </c>
      <c r="D2226">
        <v>0.56713388797975184</v>
      </c>
      <c r="G2226">
        <v>2223</v>
      </c>
      <c r="H2226">
        <v>0.54783613345864579</v>
      </c>
      <c r="I2226">
        <v>0.55668437352729627</v>
      </c>
    </row>
    <row r="2227" spans="2:9" x14ac:dyDescent="0.25">
      <c r="B2227">
        <v>2224</v>
      </c>
      <c r="C2227">
        <v>0.56056066960359885</v>
      </c>
      <c r="D2227">
        <v>0.56699541814174093</v>
      </c>
      <c r="G2227">
        <v>2224</v>
      </c>
      <c r="H2227">
        <v>0.54769261616239895</v>
      </c>
      <c r="I2227">
        <v>0.55654271746550354</v>
      </c>
    </row>
    <row r="2228" spans="2:9" x14ac:dyDescent="0.25">
      <c r="B2228">
        <v>2225</v>
      </c>
      <c r="C2228">
        <v>0.56042069955011464</v>
      </c>
      <c r="D2228">
        <v>0.5668569816299438</v>
      </c>
      <c r="G2228">
        <v>2225</v>
      </c>
      <c r="H2228">
        <v>0.54754912970425862</v>
      </c>
      <c r="I2228">
        <v>0.55640109480925282</v>
      </c>
    </row>
    <row r="2229" spans="2:9" x14ac:dyDescent="0.25">
      <c r="B2229">
        <v>2226</v>
      </c>
      <c r="C2229">
        <v>0.56028075821562096</v>
      </c>
      <c r="D2229">
        <v>0.56671857844212925</v>
      </c>
      <c r="G2229">
        <v>2226</v>
      </c>
      <c r="H2229">
        <v>0.5474056740754859</v>
      </c>
      <c r="I2229">
        <v>0.55625950555831272</v>
      </c>
    </row>
    <row r="2230" spans="2:9" x14ac:dyDescent="0.25">
      <c r="B2230">
        <v>2227</v>
      </c>
      <c r="C2230">
        <v>0.56014084559593347</v>
      </c>
      <c r="D2230">
        <v>0.56658020857606239</v>
      </c>
      <c r="G2230">
        <v>2227</v>
      </c>
      <c r="H2230">
        <v>0.54726224926735112</v>
      </c>
      <c r="I2230">
        <v>0.5561179497124461</v>
      </c>
    </row>
    <row r="2231" spans="2:9" x14ac:dyDescent="0.25">
      <c r="B2231">
        <v>2228</v>
      </c>
      <c r="C2231">
        <v>0.56000096168686764</v>
      </c>
      <c r="D2231">
        <v>0.56644187202950469</v>
      </c>
      <c r="G2231">
        <v>2228</v>
      </c>
      <c r="H2231">
        <v>0.54711885527112714</v>
      </c>
      <c r="I2231">
        <v>0.55597642727140983</v>
      </c>
    </row>
    <row r="2232" spans="2:9" x14ac:dyDescent="0.25">
      <c r="B2232">
        <v>2229</v>
      </c>
      <c r="C2232">
        <v>0.55986110648423948</v>
      </c>
      <c r="D2232">
        <v>0.56630356880021404</v>
      </c>
      <c r="G2232">
        <v>2229</v>
      </c>
      <c r="H2232">
        <v>0.54697549207809126</v>
      </c>
      <c r="I2232">
        <v>0.55583493823495567</v>
      </c>
    </row>
    <row r="2233" spans="2:9" x14ac:dyDescent="0.25">
      <c r="B2233">
        <v>2230</v>
      </c>
      <c r="C2233">
        <v>0.55972127998386467</v>
      </c>
      <c r="D2233">
        <v>0.56616529888594425</v>
      </c>
      <c r="G2233">
        <v>2230</v>
      </c>
      <c r="H2233">
        <v>0.54683215967952481</v>
      </c>
      <c r="I2233">
        <v>0.55569348260282903</v>
      </c>
    </row>
    <row r="2234" spans="2:9" x14ac:dyDescent="0.25">
      <c r="B2234">
        <v>2231</v>
      </c>
      <c r="C2234">
        <v>0.55958148218155968</v>
      </c>
      <c r="D2234">
        <v>0.56602706228444599</v>
      </c>
      <c r="G2234">
        <v>2231</v>
      </c>
      <c r="H2234">
        <v>0.54668885806671597</v>
      </c>
      <c r="I2234">
        <v>0.55555206037477012</v>
      </c>
    </row>
    <row r="2235" spans="2:9" x14ac:dyDescent="0.25">
      <c r="B2235">
        <v>2232</v>
      </c>
      <c r="C2235">
        <v>0.55944171307314094</v>
      </c>
      <c r="D2235">
        <v>0.56588885899346575</v>
      </c>
      <c r="G2235">
        <v>2232</v>
      </c>
      <c r="H2235">
        <v>0.54654558723095581</v>
      </c>
      <c r="I2235">
        <v>0.55541067155051338</v>
      </c>
    </row>
    <row r="2236" spans="2:9" x14ac:dyDescent="0.25">
      <c r="B2236">
        <v>2233</v>
      </c>
      <c r="C2236">
        <v>0.5593019726544245</v>
      </c>
      <c r="D2236">
        <v>0.56575068901074688</v>
      </c>
      <c r="G2236">
        <v>2233</v>
      </c>
      <c r="H2236">
        <v>0.54640234716353708</v>
      </c>
      <c r="I2236">
        <v>0.55526931612978736</v>
      </c>
    </row>
    <row r="2237" spans="2:9" x14ac:dyDescent="0.25">
      <c r="B2237">
        <v>2234</v>
      </c>
      <c r="C2237">
        <v>0.55916226092122745</v>
      </c>
      <c r="D2237">
        <v>0.56561255233402841</v>
      </c>
      <c r="G2237">
        <v>2234</v>
      </c>
      <c r="H2237">
        <v>0.54625913785576097</v>
      </c>
      <c r="I2237">
        <v>0.55512799411231506</v>
      </c>
    </row>
    <row r="2238" spans="2:9" x14ac:dyDescent="0.25">
      <c r="B2238">
        <v>2235</v>
      </c>
      <c r="C2238">
        <v>0.5590225778693666</v>
      </c>
      <c r="D2238">
        <v>0.56547444896104615</v>
      </c>
      <c r="G2238">
        <v>2235</v>
      </c>
      <c r="H2238">
        <v>0.54611595929893098</v>
      </c>
      <c r="I2238">
        <v>0.55498670549781381</v>
      </c>
    </row>
    <row r="2239" spans="2:9" x14ac:dyDescent="0.25">
      <c r="B2239">
        <v>2236</v>
      </c>
      <c r="C2239">
        <v>0.55888292349465918</v>
      </c>
      <c r="D2239">
        <v>0.56533637888953214</v>
      </c>
      <c r="G2239">
        <v>2236</v>
      </c>
      <c r="H2239">
        <v>0.54597281148435617</v>
      </c>
      <c r="I2239">
        <v>0.5548454502859953</v>
      </c>
    </row>
    <row r="2240" spans="2:9" x14ac:dyDescent="0.25">
      <c r="B2240">
        <v>2237</v>
      </c>
      <c r="C2240">
        <v>0.55874329779292209</v>
      </c>
      <c r="D2240">
        <v>0.56519834211721476</v>
      </c>
      <c r="G2240">
        <v>2237</v>
      </c>
      <c r="H2240">
        <v>0.54582969440334816</v>
      </c>
      <c r="I2240">
        <v>0.55470422847656564</v>
      </c>
    </row>
    <row r="2241" spans="2:9" x14ac:dyDescent="0.25">
      <c r="B2241">
        <v>2238</v>
      </c>
      <c r="C2241">
        <v>0.55860370075997323</v>
      </c>
      <c r="D2241">
        <v>0.5650603386418187</v>
      </c>
      <c r="G2241">
        <v>2238</v>
      </c>
      <c r="H2241">
        <v>0.54568660804722646</v>
      </c>
      <c r="I2241">
        <v>0.55456304006922508</v>
      </c>
    </row>
    <row r="2242" spans="2:9" x14ac:dyDescent="0.25">
      <c r="B2242">
        <v>2239</v>
      </c>
      <c r="C2242">
        <v>0.55846413239162973</v>
      </c>
      <c r="D2242">
        <v>0.56492236846106503</v>
      </c>
      <c r="G2242">
        <v>2239</v>
      </c>
      <c r="H2242">
        <v>0.54554355240731345</v>
      </c>
      <c r="I2242">
        <v>0.55442188506366819</v>
      </c>
    </row>
    <row r="2243" spans="2:9" x14ac:dyDescent="0.25">
      <c r="B2243">
        <v>2240</v>
      </c>
      <c r="C2243">
        <v>0.5583245926837096</v>
      </c>
      <c r="D2243">
        <v>0.56478443157267111</v>
      </c>
      <c r="G2243">
        <v>2240</v>
      </c>
      <c r="H2243">
        <v>0.54540052747493262</v>
      </c>
      <c r="I2243">
        <v>0.55428076345958421</v>
      </c>
    </row>
    <row r="2244" spans="2:9" x14ac:dyDescent="0.25">
      <c r="B2244">
        <v>2241</v>
      </c>
      <c r="C2244">
        <v>0.55818508163203107</v>
      </c>
      <c r="D2244">
        <v>0.56464652797435055</v>
      </c>
      <c r="G2244">
        <v>2241</v>
      </c>
      <c r="H2244">
        <v>0.54525753324141579</v>
      </c>
      <c r="I2244">
        <v>0.55413967525665642</v>
      </c>
    </row>
    <row r="2245" spans="2:9" x14ac:dyDescent="0.25">
      <c r="B2245">
        <v>2242</v>
      </c>
      <c r="C2245">
        <v>0.55804559923241204</v>
      </c>
      <c r="D2245">
        <v>0.56450865766381375</v>
      </c>
      <c r="G2245">
        <v>2242</v>
      </c>
      <c r="H2245">
        <v>0.54511456969809791</v>
      </c>
      <c r="I2245">
        <v>0.55399862045456238</v>
      </c>
    </row>
    <row r="2246" spans="2:9" x14ac:dyDescent="0.25">
      <c r="B2246">
        <v>2243</v>
      </c>
      <c r="C2246">
        <v>0.55790614548067063</v>
      </c>
      <c r="D2246">
        <v>0.56437082063876687</v>
      </c>
      <c r="G2246">
        <v>2243</v>
      </c>
      <c r="H2246">
        <v>0.54497163683631866</v>
      </c>
      <c r="I2246">
        <v>0.5538575990529746</v>
      </c>
    </row>
    <row r="2247" spans="2:9" x14ac:dyDescent="0.25">
      <c r="B2247">
        <v>2244</v>
      </c>
      <c r="C2247">
        <v>0.5577667203726262</v>
      </c>
      <c r="D2247">
        <v>0.56423301689691285</v>
      </c>
      <c r="G2247">
        <v>2244</v>
      </c>
      <c r="H2247">
        <v>0.54482873464742088</v>
      </c>
      <c r="I2247">
        <v>0.55371661105155923</v>
      </c>
    </row>
    <row r="2248" spans="2:9" x14ac:dyDescent="0.25">
      <c r="B2248">
        <v>2245</v>
      </c>
      <c r="C2248">
        <v>0.55762732390409653</v>
      </c>
      <c r="D2248">
        <v>0.56409524643595066</v>
      </c>
      <c r="G2248">
        <v>2245</v>
      </c>
      <c r="H2248">
        <v>0.54468586312275491</v>
      </c>
      <c r="I2248">
        <v>0.55357565644997719</v>
      </c>
    </row>
    <row r="2249" spans="2:9" x14ac:dyDescent="0.25">
      <c r="B2249">
        <v>2246</v>
      </c>
      <c r="C2249">
        <v>0.55748795607090118</v>
      </c>
      <c r="D2249">
        <v>0.56395750925357602</v>
      </c>
      <c r="G2249">
        <v>2246</v>
      </c>
      <c r="H2249">
        <v>0.54454302225367357</v>
      </c>
      <c r="I2249">
        <v>0.55343473524788367</v>
      </c>
    </row>
    <row r="2250" spans="2:9" x14ac:dyDescent="0.25">
      <c r="B2250">
        <v>2247</v>
      </c>
      <c r="C2250">
        <v>0.55734861686885895</v>
      </c>
      <c r="D2250">
        <v>0.56381980534748077</v>
      </c>
      <c r="G2250">
        <v>2247</v>
      </c>
      <c r="H2250">
        <v>0.54440021203153144</v>
      </c>
      <c r="I2250">
        <v>0.55329384744492827</v>
      </c>
    </row>
    <row r="2251" spans="2:9" x14ac:dyDescent="0.25">
      <c r="B2251">
        <v>2248</v>
      </c>
      <c r="C2251">
        <v>0.55720930629378929</v>
      </c>
      <c r="D2251">
        <v>0.563682134715353</v>
      </c>
      <c r="G2251">
        <v>2248</v>
      </c>
      <c r="H2251">
        <v>0.54425743244769165</v>
      </c>
      <c r="I2251">
        <v>0.55315299304075494</v>
      </c>
    </row>
    <row r="2252" spans="2:9" x14ac:dyDescent="0.25">
      <c r="B2252">
        <v>2249</v>
      </c>
      <c r="C2252">
        <v>0.55707002434151109</v>
      </c>
      <c r="D2252">
        <v>0.56354449735487755</v>
      </c>
      <c r="G2252">
        <v>2249</v>
      </c>
      <c r="H2252">
        <v>0.54411468349351977</v>
      </c>
      <c r="I2252">
        <v>0.55301217203500208</v>
      </c>
    </row>
    <row r="2253" spans="2:9" x14ac:dyDescent="0.25">
      <c r="B2253">
        <v>2250</v>
      </c>
      <c r="C2253">
        <v>0.55693077100784483</v>
      </c>
      <c r="D2253">
        <v>0.56340689326373528</v>
      </c>
      <c r="G2253">
        <v>2250</v>
      </c>
      <c r="H2253">
        <v>0.54397196516038615</v>
      </c>
      <c r="I2253">
        <v>0.55287138442730233</v>
      </c>
    </row>
    <row r="2254" spans="2:9" x14ac:dyDescent="0.25">
      <c r="B2254">
        <v>2251</v>
      </c>
      <c r="C2254">
        <v>0.55679154628860961</v>
      </c>
      <c r="D2254">
        <v>0.56326932243960348</v>
      </c>
      <c r="G2254">
        <v>2251</v>
      </c>
      <c r="H2254">
        <v>0.54382927743966425</v>
      </c>
      <c r="I2254">
        <v>0.55273063021728275</v>
      </c>
    </row>
    <row r="2255" spans="2:9" x14ac:dyDescent="0.25">
      <c r="B2255">
        <v>2252</v>
      </c>
      <c r="C2255">
        <v>0.55665235017962589</v>
      </c>
      <c r="D2255">
        <v>0.56313178488015614</v>
      </c>
      <c r="G2255">
        <v>2252</v>
      </c>
      <c r="H2255">
        <v>0.54368662032273574</v>
      </c>
      <c r="I2255">
        <v>0.55258990940456509</v>
      </c>
    </row>
    <row r="2256" spans="2:9" x14ac:dyDescent="0.25">
      <c r="B2256">
        <v>2253</v>
      </c>
      <c r="C2256">
        <v>0.55651318267671379</v>
      </c>
      <c r="D2256">
        <v>0.562994280583063</v>
      </c>
      <c r="G2256">
        <v>2253</v>
      </c>
      <c r="H2256">
        <v>0.54354399380098384</v>
      </c>
      <c r="I2256">
        <v>0.55244922198876489</v>
      </c>
    </row>
    <row r="2257" spans="2:9" x14ac:dyDescent="0.25">
      <c r="B2257">
        <v>2254</v>
      </c>
      <c r="C2257">
        <v>0.55637404377569344</v>
      </c>
      <c r="D2257">
        <v>0.56285680954599104</v>
      </c>
      <c r="G2257">
        <v>2254</v>
      </c>
      <c r="H2257">
        <v>0.54340139786579422</v>
      </c>
      <c r="I2257">
        <v>0.5523085679694929</v>
      </c>
    </row>
    <row r="2258" spans="2:9" x14ac:dyDescent="0.25">
      <c r="B2258">
        <v>2255</v>
      </c>
      <c r="C2258">
        <v>0.5562349334723854</v>
      </c>
      <c r="D2258">
        <v>0.5627193717666028</v>
      </c>
      <c r="G2258">
        <v>2255</v>
      </c>
      <c r="H2258">
        <v>0.54325883250856044</v>
      </c>
      <c r="I2258">
        <v>0.55216794734635355</v>
      </c>
    </row>
    <row r="2259" spans="2:9" x14ac:dyDescent="0.25">
      <c r="B2259">
        <v>2256</v>
      </c>
      <c r="C2259">
        <v>0.55609585176261078</v>
      </c>
      <c r="D2259">
        <v>0.56258196724255771</v>
      </c>
      <c r="G2259">
        <v>2256</v>
      </c>
      <c r="H2259">
        <v>0.54311629772067893</v>
      </c>
      <c r="I2259">
        <v>0.55202736011894604</v>
      </c>
    </row>
    <row r="2260" spans="2:9" x14ac:dyDescent="0.25">
      <c r="B2260">
        <v>2257</v>
      </c>
      <c r="C2260">
        <v>0.55595679864219028</v>
      </c>
      <c r="D2260">
        <v>0.56244459597151142</v>
      </c>
      <c r="G2260">
        <v>2257</v>
      </c>
      <c r="H2260">
        <v>0.5429737934935509</v>
      </c>
      <c r="I2260">
        <v>0.55188680628686393</v>
      </c>
    </row>
    <row r="2261" spans="2:9" x14ac:dyDescent="0.25">
      <c r="B2261">
        <v>2258</v>
      </c>
      <c r="C2261">
        <v>0.55581777410694477</v>
      </c>
      <c r="D2261">
        <v>0.56230725795111602</v>
      </c>
      <c r="G2261">
        <v>2258</v>
      </c>
      <c r="H2261">
        <v>0.54283131981858046</v>
      </c>
      <c r="I2261">
        <v>0.55174628584969532</v>
      </c>
    </row>
    <row r="2262" spans="2:9" x14ac:dyDescent="0.25">
      <c r="B2262">
        <v>2259</v>
      </c>
      <c r="C2262">
        <v>0.55567877815269595</v>
      </c>
      <c r="D2262">
        <v>0.56216995317901985</v>
      </c>
      <c r="G2262">
        <v>2259</v>
      </c>
      <c r="H2262">
        <v>0.5426888766871798</v>
      </c>
      <c r="I2262">
        <v>0.55160579880702232</v>
      </c>
    </row>
    <row r="2263" spans="2:9" x14ac:dyDescent="0.25">
      <c r="B2263">
        <v>2260</v>
      </c>
      <c r="C2263">
        <v>0.55553981077526504</v>
      </c>
      <c r="D2263">
        <v>0.56203268165286813</v>
      </c>
      <c r="G2263">
        <v>2260</v>
      </c>
      <c r="H2263">
        <v>0.54254646409076301</v>
      </c>
      <c r="I2263">
        <v>0.55146534515842194</v>
      </c>
    </row>
    <row r="2264" spans="2:9" x14ac:dyDescent="0.25">
      <c r="B2264">
        <v>2261</v>
      </c>
      <c r="C2264">
        <v>0.55540087197047372</v>
      </c>
      <c r="D2264">
        <v>0.56189544337030184</v>
      </c>
      <c r="G2264">
        <v>2261</v>
      </c>
      <c r="H2264">
        <v>0.54240408202074641</v>
      </c>
      <c r="I2264">
        <v>0.5513249249034653</v>
      </c>
    </row>
    <row r="2265" spans="2:9" x14ac:dyDescent="0.25">
      <c r="B2265">
        <v>2262</v>
      </c>
      <c r="C2265">
        <v>0.55526196173414399</v>
      </c>
      <c r="D2265">
        <v>0.56175823832895877</v>
      </c>
      <c r="G2265">
        <v>2262</v>
      </c>
      <c r="H2265">
        <v>0.54226173046855408</v>
      </c>
      <c r="I2265">
        <v>0.5511845380417183</v>
      </c>
    </row>
    <row r="2266" spans="2:9" x14ac:dyDescent="0.25">
      <c r="B2266">
        <v>2263</v>
      </c>
      <c r="C2266">
        <v>0.55512308006209754</v>
      </c>
      <c r="D2266">
        <v>0.56162106652647292</v>
      </c>
      <c r="G2266">
        <v>2263</v>
      </c>
      <c r="H2266">
        <v>0.54211940942561332</v>
      </c>
      <c r="I2266">
        <v>0.55104418457274085</v>
      </c>
    </row>
    <row r="2267" spans="2:9" x14ac:dyDescent="0.25">
      <c r="B2267">
        <v>2264</v>
      </c>
      <c r="C2267">
        <v>0.55498422695015681</v>
      </c>
      <c r="D2267">
        <v>0.56148392796047508</v>
      </c>
      <c r="G2267">
        <v>2264</v>
      </c>
      <c r="H2267">
        <v>0.54197711888335565</v>
      </c>
      <c r="I2267">
        <v>0.55090386449608764</v>
      </c>
    </row>
    <row r="2268" spans="2:9" x14ac:dyDescent="0.25">
      <c r="B2268">
        <v>2265</v>
      </c>
      <c r="C2268">
        <v>0.55484540239414415</v>
      </c>
      <c r="D2268">
        <v>0.56134682262859181</v>
      </c>
      <c r="G2268">
        <v>2265</v>
      </c>
      <c r="H2268">
        <v>0.54183485883321592</v>
      </c>
      <c r="I2268">
        <v>0.55076357781130758</v>
      </c>
    </row>
    <row r="2269" spans="2:9" x14ac:dyDescent="0.25">
      <c r="B2269">
        <v>2266</v>
      </c>
      <c r="C2269">
        <v>0.55470660638988234</v>
      </c>
      <c r="D2269">
        <v>0.56120975052844679</v>
      </c>
      <c r="G2269">
        <v>2266</v>
      </c>
      <c r="H2269">
        <v>0.54169262926663697</v>
      </c>
      <c r="I2269">
        <v>0.55062332451794416</v>
      </c>
    </row>
    <row r="2270" spans="2:9" x14ac:dyDescent="0.25">
      <c r="B2270">
        <v>2267</v>
      </c>
      <c r="C2270">
        <v>0.55456783893319395</v>
      </c>
      <c r="D2270">
        <v>0.56107271165765971</v>
      </c>
      <c r="G2270">
        <v>2267</v>
      </c>
      <c r="H2270">
        <v>0.54155043017506388</v>
      </c>
      <c r="I2270">
        <v>0.55048310461553529</v>
      </c>
    </row>
    <row r="2271" spans="2:9" x14ac:dyDescent="0.25">
      <c r="B2271">
        <v>2268</v>
      </c>
      <c r="C2271">
        <v>0.55442910001990198</v>
      </c>
      <c r="D2271">
        <v>0.56093570601384657</v>
      </c>
      <c r="G2271">
        <v>2268</v>
      </c>
      <c r="H2271">
        <v>0.54140826154994293</v>
      </c>
      <c r="I2271">
        <v>0.55034291810361335</v>
      </c>
    </row>
    <row r="2272" spans="2:9" x14ac:dyDescent="0.25">
      <c r="B2272">
        <v>2269</v>
      </c>
      <c r="C2272">
        <v>0.55429038964582955</v>
      </c>
      <c r="D2272">
        <v>0.56079873359462018</v>
      </c>
      <c r="G2272">
        <v>2269</v>
      </c>
      <c r="H2272">
        <v>0.54126612338272884</v>
      </c>
      <c r="I2272">
        <v>0.55020276498170517</v>
      </c>
    </row>
    <row r="2273" spans="2:9" x14ac:dyDescent="0.25">
      <c r="B2273">
        <v>2270</v>
      </c>
      <c r="C2273">
        <v>0.55415170780679956</v>
      </c>
      <c r="D2273">
        <v>0.56066179439758956</v>
      </c>
      <c r="G2273">
        <v>2270</v>
      </c>
      <c r="H2273">
        <v>0.54112401566487933</v>
      </c>
      <c r="I2273">
        <v>0.55006264524933213</v>
      </c>
    </row>
    <row r="2274" spans="2:9" x14ac:dyDescent="0.25">
      <c r="B2274">
        <v>2271</v>
      </c>
      <c r="C2274">
        <v>0.55401305449863647</v>
      </c>
      <c r="D2274">
        <v>0.56052488842036019</v>
      </c>
      <c r="G2274">
        <v>2271</v>
      </c>
      <c r="H2274">
        <v>0.54098193838785713</v>
      </c>
      <c r="I2274">
        <v>0.54992255890600972</v>
      </c>
    </row>
    <row r="2275" spans="2:9" x14ac:dyDescent="0.25">
      <c r="B2275">
        <v>2272</v>
      </c>
      <c r="C2275">
        <v>0.55387442971716327</v>
      </c>
      <c r="D2275">
        <v>0.56038801566053409</v>
      </c>
      <c r="G2275">
        <v>2272</v>
      </c>
      <c r="H2275">
        <v>0.54083989154312695</v>
      </c>
      <c r="I2275">
        <v>0.54978250595124856</v>
      </c>
    </row>
    <row r="2276" spans="2:9" x14ac:dyDescent="0.25">
      <c r="B2276">
        <v>2273</v>
      </c>
      <c r="C2276">
        <v>0.55373583345820376</v>
      </c>
      <c r="D2276">
        <v>0.5602511761157094</v>
      </c>
      <c r="G2276">
        <v>2273</v>
      </c>
      <c r="H2276">
        <v>0.54069787512216227</v>
      </c>
      <c r="I2276">
        <v>0.54964248638455304</v>
      </c>
    </row>
    <row r="2277" spans="2:9" x14ac:dyDescent="0.25">
      <c r="B2277">
        <v>2274</v>
      </c>
      <c r="C2277">
        <v>0.55359726571758239</v>
      </c>
      <c r="D2277">
        <v>0.56011436978348117</v>
      </c>
      <c r="G2277">
        <v>2274</v>
      </c>
      <c r="H2277">
        <v>0.54055588911643837</v>
      </c>
      <c r="I2277">
        <v>0.54950250020542257</v>
      </c>
    </row>
    <row r="2278" spans="2:9" x14ac:dyDescent="0.25">
      <c r="B2278">
        <v>2275</v>
      </c>
      <c r="C2278">
        <v>0.55345872649112338</v>
      </c>
      <c r="D2278">
        <v>0.55997759666144042</v>
      </c>
      <c r="G2278">
        <v>2275</v>
      </c>
      <c r="H2278">
        <v>0.54041393351743239</v>
      </c>
      <c r="I2278">
        <v>0.54936254741335067</v>
      </c>
    </row>
    <row r="2279" spans="2:9" x14ac:dyDescent="0.25">
      <c r="B2279">
        <v>2276</v>
      </c>
      <c r="C2279">
        <v>0.55332021577465096</v>
      </c>
      <c r="D2279">
        <v>0.5598408567471751</v>
      </c>
      <c r="G2279">
        <v>2276</v>
      </c>
      <c r="H2279">
        <v>0.5402720083166298</v>
      </c>
      <c r="I2279">
        <v>0.54922262800782573</v>
      </c>
    </row>
    <row r="2280" spans="2:9" x14ac:dyDescent="0.25">
      <c r="B2280">
        <v>2277</v>
      </c>
      <c r="C2280">
        <v>0.55318173356398981</v>
      </c>
      <c r="D2280">
        <v>0.55970415003826912</v>
      </c>
      <c r="G2280">
        <v>2277</v>
      </c>
      <c r="H2280">
        <v>0.54013011350551809</v>
      </c>
      <c r="I2280">
        <v>0.54908274198833018</v>
      </c>
    </row>
    <row r="2281" spans="2:9" x14ac:dyDescent="0.25">
      <c r="B2281">
        <v>2278</v>
      </c>
      <c r="C2281">
        <v>0.55304327985496493</v>
      </c>
      <c r="D2281">
        <v>0.55956747653230343</v>
      </c>
      <c r="G2281">
        <v>2278</v>
      </c>
      <c r="H2281">
        <v>0.53998824907559029</v>
      </c>
      <c r="I2281">
        <v>0.54894288935434132</v>
      </c>
    </row>
    <row r="2282" spans="2:9" x14ac:dyDescent="0.25">
      <c r="B2282">
        <v>2279</v>
      </c>
      <c r="C2282">
        <v>0.55290485464340078</v>
      </c>
      <c r="D2282">
        <v>0.55943083622685463</v>
      </c>
      <c r="G2282">
        <v>2279</v>
      </c>
      <c r="H2282">
        <v>0.53984641501834241</v>
      </c>
      <c r="I2282">
        <v>0.5488030701053308</v>
      </c>
    </row>
    <row r="2283" spans="2:9" x14ac:dyDescent="0.25">
      <c r="B2283">
        <v>2280</v>
      </c>
      <c r="C2283">
        <v>0.55276645792512313</v>
      </c>
      <c r="D2283">
        <v>0.55929422911949656</v>
      </c>
      <c r="G2283">
        <v>2280</v>
      </c>
      <c r="H2283">
        <v>0.53970461132527736</v>
      </c>
      <c r="I2283">
        <v>0.54866328424076471</v>
      </c>
    </row>
    <row r="2284" spans="2:9" x14ac:dyDescent="0.25">
      <c r="B2284">
        <v>2281</v>
      </c>
      <c r="C2284">
        <v>0.55262808969595723</v>
      </c>
      <c r="D2284">
        <v>0.55915765520779914</v>
      </c>
      <c r="G2284">
        <v>2281</v>
      </c>
      <c r="H2284">
        <v>0.53956283798790172</v>
      </c>
      <c r="I2284">
        <v>0.54852353176010382</v>
      </c>
    </row>
    <row r="2285" spans="2:9" x14ac:dyDescent="0.25">
      <c r="B2285">
        <v>2282</v>
      </c>
      <c r="C2285">
        <v>0.55248974995172839</v>
      </c>
      <c r="D2285">
        <v>0.55902111448932879</v>
      </c>
      <c r="G2285">
        <v>2282</v>
      </c>
      <c r="H2285">
        <v>0.53942109499772239</v>
      </c>
      <c r="I2285">
        <v>0.54838381266280334</v>
      </c>
    </row>
    <row r="2286" spans="2:9" x14ac:dyDescent="0.25">
      <c r="B2286">
        <v>2283</v>
      </c>
      <c r="C2286">
        <v>0.55235143868826231</v>
      </c>
      <c r="D2286">
        <v>0.55888460696164843</v>
      </c>
      <c r="G2286">
        <v>2283</v>
      </c>
      <c r="H2286">
        <v>0.53927938234625472</v>
      </c>
      <c r="I2286">
        <v>0.54824412694831282</v>
      </c>
    </row>
    <row r="2287" spans="2:9" x14ac:dyDescent="0.25">
      <c r="B2287">
        <v>2284</v>
      </c>
      <c r="C2287">
        <v>0.55221315590138542</v>
      </c>
      <c r="D2287">
        <v>0.55874813262231748</v>
      </c>
      <c r="G2287">
        <v>2284</v>
      </c>
      <c r="H2287">
        <v>0.53913770002501771</v>
      </c>
      <c r="I2287">
        <v>0.54810447461607659</v>
      </c>
    </row>
    <row r="2288" spans="2:9" x14ac:dyDescent="0.25">
      <c r="B2288">
        <v>2285</v>
      </c>
      <c r="C2288">
        <v>0.55207490158692341</v>
      </c>
      <c r="D2288">
        <v>0.55861169146889167</v>
      </c>
      <c r="G2288">
        <v>2285</v>
      </c>
      <c r="H2288">
        <v>0.53899604802553414</v>
      </c>
      <c r="I2288">
        <v>0.54796485566553343</v>
      </c>
    </row>
    <row r="2289" spans="2:9" x14ac:dyDescent="0.25">
      <c r="B2289">
        <v>2286</v>
      </c>
      <c r="C2289">
        <v>0.5519366757407026</v>
      </c>
      <c r="D2289">
        <v>0.5584752834989235</v>
      </c>
      <c r="G2289">
        <v>2286</v>
      </c>
      <c r="H2289">
        <v>0.53885442633932978</v>
      </c>
      <c r="I2289">
        <v>0.54782527009611659</v>
      </c>
    </row>
    <row r="2290" spans="2:9" x14ac:dyDescent="0.25">
      <c r="B2290">
        <v>2287</v>
      </c>
      <c r="C2290">
        <v>0.55179847835854945</v>
      </c>
      <c r="D2290">
        <v>0.55833890870996183</v>
      </c>
      <c r="G2290">
        <v>2287</v>
      </c>
      <c r="H2290">
        <v>0.53871283495793876</v>
      </c>
      <c r="I2290">
        <v>0.54768571790725373</v>
      </c>
    </row>
    <row r="2291" spans="2:9" x14ac:dyDescent="0.25">
      <c r="B2291">
        <v>2288</v>
      </c>
      <c r="C2291">
        <v>0.55166030943629074</v>
      </c>
      <c r="D2291">
        <v>0.55820256709955174</v>
      </c>
      <c r="G2291">
        <v>2288</v>
      </c>
      <c r="H2291">
        <v>0.53857127387289672</v>
      </c>
      <c r="I2291">
        <v>0.54754619909836755</v>
      </c>
    </row>
    <row r="2292" spans="2:9" x14ac:dyDescent="0.25">
      <c r="B2292">
        <v>2289</v>
      </c>
      <c r="C2292">
        <v>0.55152216896975359</v>
      </c>
      <c r="D2292">
        <v>0.55806625866523518</v>
      </c>
      <c r="G2292">
        <v>2289</v>
      </c>
      <c r="H2292">
        <v>0.5384297430757421</v>
      </c>
      <c r="I2292">
        <v>0.5474067136688745</v>
      </c>
    </row>
    <row r="2293" spans="2:9" x14ac:dyDescent="0.25">
      <c r="B2293">
        <v>2290</v>
      </c>
      <c r="C2293">
        <v>0.55138405695476445</v>
      </c>
      <c r="D2293">
        <v>0.55792998340455036</v>
      </c>
      <c r="G2293">
        <v>2290</v>
      </c>
      <c r="H2293">
        <v>0.5382882425580201</v>
      </c>
      <c r="I2293">
        <v>0.5472672616181864</v>
      </c>
    </row>
    <row r="2294" spans="2:9" x14ac:dyDescent="0.25">
      <c r="B2294">
        <v>2291</v>
      </c>
      <c r="C2294">
        <v>0.5512459733871512</v>
      </c>
      <c r="D2294">
        <v>0.55779374131503201</v>
      </c>
      <c r="G2294">
        <v>2291</v>
      </c>
      <c r="H2294">
        <v>0.5381467723112795</v>
      </c>
      <c r="I2294">
        <v>0.54712784294570893</v>
      </c>
    </row>
    <row r="2295" spans="2:9" x14ac:dyDescent="0.25">
      <c r="B2295">
        <v>2292</v>
      </c>
      <c r="C2295">
        <v>0.55110791826274086</v>
      </c>
      <c r="D2295">
        <v>0.55765753239421145</v>
      </c>
      <c r="G2295">
        <v>2292</v>
      </c>
      <c r="H2295">
        <v>0.53800533232707348</v>
      </c>
      <c r="I2295">
        <v>0.54698845765084292</v>
      </c>
    </row>
    <row r="2296" spans="2:9" x14ac:dyDescent="0.25">
      <c r="B2296">
        <v>2293</v>
      </c>
      <c r="C2296">
        <v>0.55096989157736087</v>
      </c>
      <c r="D2296">
        <v>0.55752135663961644</v>
      </c>
      <c r="G2296">
        <v>2293</v>
      </c>
      <c r="H2296">
        <v>0.53786392259695837</v>
      </c>
      <c r="I2296">
        <v>0.54684910573298307</v>
      </c>
    </row>
    <row r="2297" spans="2:9" x14ac:dyDescent="0.25">
      <c r="B2297">
        <v>2294</v>
      </c>
      <c r="C2297">
        <v>0.55083189332683935</v>
      </c>
      <c r="D2297">
        <v>0.55738521404877117</v>
      </c>
      <c r="G2297">
        <v>2294</v>
      </c>
      <c r="H2297">
        <v>0.53772254311249834</v>
      </c>
      <c r="I2297">
        <v>0.5467097871915193</v>
      </c>
    </row>
    <row r="2298" spans="2:9" x14ac:dyDescent="0.25">
      <c r="B2298">
        <v>2295</v>
      </c>
      <c r="C2298">
        <v>0.55069392350700452</v>
      </c>
      <c r="D2298">
        <v>0.55724910461919641</v>
      </c>
      <c r="G2298">
        <v>2295</v>
      </c>
      <c r="H2298">
        <v>0.53758119386525915</v>
      </c>
      <c r="I2298">
        <v>0.54657050202583579</v>
      </c>
    </row>
    <row r="2299" spans="2:9" x14ac:dyDescent="0.25">
      <c r="B2299">
        <v>2296</v>
      </c>
      <c r="C2299">
        <v>0.55055598211368406</v>
      </c>
      <c r="D2299">
        <v>0.55711302834840948</v>
      </c>
      <c r="G2299">
        <v>2296</v>
      </c>
      <c r="H2299">
        <v>0.53743987484680911</v>
      </c>
      <c r="I2299">
        <v>0.54643125023531125</v>
      </c>
    </row>
    <row r="2300" spans="2:9" x14ac:dyDescent="0.25">
      <c r="B2300">
        <v>2297</v>
      </c>
      <c r="C2300">
        <v>0.55041806914270652</v>
      </c>
      <c r="D2300">
        <v>0.55697698523392403</v>
      </c>
      <c r="G2300">
        <v>2297</v>
      </c>
      <c r="H2300">
        <v>0.53729858604872383</v>
      </c>
      <c r="I2300">
        <v>0.54629203181931907</v>
      </c>
    </row>
    <row r="2301" spans="2:9" x14ac:dyDescent="0.25">
      <c r="B2301">
        <v>2298</v>
      </c>
      <c r="C2301">
        <v>0.55028018458990036</v>
      </c>
      <c r="D2301">
        <v>0.55684097527325038</v>
      </c>
      <c r="G2301">
        <v>2298</v>
      </c>
      <c r="H2301">
        <v>0.53715732746258227</v>
      </c>
      <c r="I2301">
        <v>0.54615284677722709</v>
      </c>
    </row>
    <row r="2302" spans="2:9" x14ac:dyDescent="0.25">
      <c r="B2302">
        <v>2299</v>
      </c>
      <c r="C2302">
        <v>0.5501423284510949</v>
      </c>
      <c r="D2302">
        <v>0.55670499846389554</v>
      </c>
      <c r="G2302">
        <v>2299</v>
      </c>
      <c r="H2302">
        <v>0.53701609907996761</v>
      </c>
      <c r="I2302">
        <v>0.54601369510839781</v>
      </c>
    </row>
    <row r="2303" spans="2:9" x14ac:dyDescent="0.25">
      <c r="B2303">
        <v>2300</v>
      </c>
      <c r="C2303">
        <v>0.55000450072211793</v>
      </c>
      <c r="D2303">
        <v>0.5565690548033625</v>
      </c>
      <c r="G2303">
        <v>2300</v>
      </c>
      <c r="H2303">
        <v>0.53687490089246603</v>
      </c>
      <c r="I2303">
        <v>0.54587457681218843</v>
      </c>
    </row>
    <row r="2304" spans="2:9" x14ac:dyDescent="0.25">
      <c r="B2304">
        <v>2301</v>
      </c>
      <c r="C2304">
        <v>0.54986670139879956</v>
      </c>
      <c r="D2304">
        <v>0.55643314428915125</v>
      </c>
      <c r="G2304">
        <v>2301</v>
      </c>
      <c r="H2304">
        <v>0.53673373289167225</v>
      </c>
      <c r="I2304">
        <v>0.54573549188795056</v>
      </c>
    </row>
    <row r="2305" spans="2:9" x14ac:dyDescent="0.25">
      <c r="B2305">
        <v>2302</v>
      </c>
      <c r="C2305">
        <v>0.54972893047696891</v>
      </c>
      <c r="D2305">
        <v>0.55629726691875803</v>
      </c>
      <c r="G2305">
        <v>2302</v>
      </c>
      <c r="H2305">
        <v>0.536592595069182</v>
      </c>
      <c r="I2305">
        <v>0.54559644033503041</v>
      </c>
    </row>
    <row r="2306" spans="2:9" x14ac:dyDescent="0.25">
      <c r="B2306">
        <v>2303</v>
      </c>
      <c r="C2306">
        <v>0.5495911879524551</v>
      </c>
      <c r="D2306">
        <v>0.55616142268967594</v>
      </c>
      <c r="G2306">
        <v>2303</v>
      </c>
      <c r="H2306">
        <v>0.5364514874165931</v>
      </c>
      <c r="I2306">
        <v>0.54545742215276882</v>
      </c>
    </row>
    <row r="2307" spans="2:9" x14ac:dyDescent="0.25">
      <c r="B2307">
        <v>2304</v>
      </c>
      <c r="C2307">
        <v>0.54945347382108822</v>
      </c>
      <c r="D2307">
        <v>0.55602561159939412</v>
      </c>
      <c r="G2307">
        <v>2304</v>
      </c>
      <c r="H2307">
        <v>0.5363104099255116</v>
      </c>
      <c r="I2307">
        <v>0.54531843734050134</v>
      </c>
    </row>
    <row r="2308" spans="2:9" x14ac:dyDescent="0.25">
      <c r="B2308">
        <v>2305</v>
      </c>
      <c r="C2308">
        <v>0.54931578807869774</v>
      </c>
      <c r="D2308">
        <v>0.55588983364539857</v>
      </c>
      <c r="G2308">
        <v>2305</v>
      </c>
      <c r="H2308">
        <v>0.53616936258754677</v>
      </c>
      <c r="I2308">
        <v>0.54517948589755794</v>
      </c>
    </row>
    <row r="2309" spans="2:9" x14ac:dyDescent="0.25">
      <c r="B2309">
        <v>2306</v>
      </c>
      <c r="C2309">
        <v>0.54917813072111377</v>
      </c>
      <c r="D2309">
        <v>0.55575408882517185</v>
      </c>
      <c r="G2309">
        <v>2306</v>
      </c>
      <c r="H2309">
        <v>0.53602834539431132</v>
      </c>
      <c r="I2309">
        <v>0.54504056782326316</v>
      </c>
    </row>
    <row r="2310" spans="2:9" x14ac:dyDescent="0.25">
      <c r="B2310">
        <v>2307</v>
      </c>
      <c r="C2310">
        <v>0.54904050174416696</v>
      </c>
      <c r="D2310">
        <v>0.555618377136193</v>
      </c>
      <c r="G2310">
        <v>2307</v>
      </c>
      <c r="H2310">
        <v>0.53588735833742207</v>
      </c>
      <c r="I2310">
        <v>0.54490168311693654</v>
      </c>
    </row>
    <row r="2311" spans="2:9" x14ac:dyDescent="0.25">
      <c r="B2311">
        <v>2308</v>
      </c>
      <c r="C2311">
        <v>0.54890290114368756</v>
      </c>
      <c r="D2311">
        <v>0.55548269857593735</v>
      </c>
      <c r="G2311">
        <v>2308</v>
      </c>
      <c r="H2311">
        <v>0.53574640140850271</v>
      </c>
      <c r="I2311">
        <v>0.54476283177789186</v>
      </c>
    </row>
    <row r="2312" spans="2:9" x14ac:dyDescent="0.25">
      <c r="B2312">
        <v>2309</v>
      </c>
      <c r="C2312">
        <v>0.548765328915506</v>
      </c>
      <c r="D2312">
        <v>0.55534705314187716</v>
      </c>
      <c r="G2312">
        <v>2309</v>
      </c>
      <c r="H2312">
        <v>0.53560547459917929</v>
      </c>
      <c r="I2312">
        <v>0.54462401380543746</v>
      </c>
    </row>
    <row r="2313" spans="2:9" x14ac:dyDescent="0.25">
      <c r="B2313">
        <v>2310</v>
      </c>
      <c r="C2313">
        <v>0.54862778505545318</v>
      </c>
      <c r="D2313">
        <v>0.555211440831481</v>
      </c>
      <c r="G2313">
        <v>2310</v>
      </c>
      <c r="H2313">
        <v>0.53546457790108026</v>
      </c>
      <c r="I2313">
        <v>0.54448522919887665</v>
      </c>
    </row>
    <row r="2314" spans="2:9" x14ac:dyDescent="0.25">
      <c r="B2314">
        <v>2311</v>
      </c>
      <c r="C2314">
        <v>0.54849026955936031</v>
      </c>
      <c r="D2314">
        <v>0.55507586164221401</v>
      </c>
      <c r="G2314">
        <v>2311</v>
      </c>
      <c r="H2314">
        <v>0.53532371130584111</v>
      </c>
      <c r="I2314">
        <v>0.54434647795750712</v>
      </c>
    </row>
    <row r="2315" spans="2:9" x14ac:dyDescent="0.25">
      <c r="B2315">
        <v>2312</v>
      </c>
      <c r="C2315">
        <v>0.5483527824230584</v>
      </c>
      <c r="D2315">
        <v>0.554940315571538</v>
      </c>
      <c r="G2315">
        <v>2312</v>
      </c>
      <c r="H2315">
        <v>0.53518287480510085</v>
      </c>
      <c r="I2315">
        <v>0.54420776008062122</v>
      </c>
    </row>
    <row r="2316" spans="2:9" x14ac:dyDescent="0.25">
      <c r="B2316">
        <v>2313</v>
      </c>
      <c r="C2316">
        <v>0.54821532364237879</v>
      </c>
      <c r="D2316">
        <v>0.55480480261691123</v>
      </c>
      <c r="G2316">
        <v>2313</v>
      </c>
      <c r="H2316">
        <v>0.53504206839050239</v>
      </c>
      <c r="I2316">
        <v>0.54406907556750594</v>
      </c>
    </row>
    <row r="2317" spans="2:9" x14ac:dyDescent="0.25">
      <c r="B2317">
        <v>2314</v>
      </c>
      <c r="C2317">
        <v>0.54807789321315326</v>
      </c>
      <c r="D2317">
        <v>0.55466932277578829</v>
      </c>
      <c r="G2317">
        <v>2314</v>
      </c>
      <c r="H2317">
        <v>0.53490129205369208</v>
      </c>
      <c r="I2317">
        <v>0.54393042441744288</v>
      </c>
    </row>
    <row r="2318" spans="2:9" x14ac:dyDescent="0.25">
      <c r="B2318">
        <v>2315</v>
      </c>
      <c r="C2318">
        <v>0.54794049113121335</v>
      </c>
      <c r="D2318">
        <v>0.5545338760456211</v>
      </c>
      <c r="G2318">
        <v>2315</v>
      </c>
      <c r="H2318">
        <v>0.53476054578632393</v>
      </c>
      <c r="I2318">
        <v>0.5437918066297085</v>
      </c>
    </row>
    <row r="2319" spans="2:9" x14ac:dyDescent="0.25">
      <c r="B2319">
        <v>2316</v>
      </c>
      <c r="C2319">
        <v>0.54780311739239118</v>
      </c>
      <c r="D2319">
        <v>0.55439846242385704</v>
      </c>
      <c r="G2319">
        <v>2316</v>
      </c>
      <c r="H2319">
        <v>0.53461982958005405</v>
      </c>
      <c r="I2319">
        <v>0.54365322220357359</v>
      </c>
    </row>
    <row r="2320" spans="2:9" x14ac:dyDescent="0.25">
      <c r="B2320">
        <v>2317</v>
      </c>
      <c r="C2320">
        <v>0.54766577199251887</v>
      </c>
      <c r="D2320">
        <v>0.55426308190794105</v>
      </c>
      <c r="G2320">
        <v>2317</v>
      </c>
      <c r="H2320">
        <v>0.53447914342653968</v>
      </c>
      <c r="I2320">
        <v>0.54351467113830365</v>
      </c>
    </row>
    <row r="2321" spans="2:9" x14ac:dyDescent="0.25">
      <c r="B2321">
        <v>2318</v>
      </c>
      <c r="C2321">
        <v>0.54752845492742874</v>
      </c>
      <c r="D2321">
        <v>0.55412773449531394</v>
      </c>
      <c r="G2321">
        <v>2318</v>
      </c>
      <c r="H2321">
        <v>0.53433848731744715</v>
      </c>
      <c r="I2321">
        <v>0.54337615343315915</v>
      </c>
    </row>
    <row r="2322" spans="2:9" x14ac:dyDescent="0.25">
      <c r="B2322">
        <v>2319</v>
      </c>
      <c r="C2322">
        <v>0.54739116619295325</v>
      </c>
      <c r="D2322">
        <v>0.55399242018341355</v>
      </c>
      <c r="G2322">
        <v>2319</v>
      </c>
      <c r="H2322">
        <v>0.53419786124444457</v>
      </c>
      <c r="I2322">
        <v>0.54323766908739468</v>
      </c>
    </row>
    <row r="2323" spans="2:9" x14ac:dyDescent="0.25">
      <c r="B2323">
        <v>2320</v>
      </c>
      <c r="C2323">
        <v>0.54725390578492517</v>
      </c>
      <c r="D2323">
        <v>0.55385713896967403</v>
      </c>
      <c r="G2323">
        <v>2320</v>
      </c>
      <c r="H2323">
        <v>0.53405726519920538</v>
      </c>
      <c r="I2323">
        <v>0.54309921810026007</v>
      </c>
    </row>
    <row r="2324" spans="2:9" x14ac:dyDescent="0.25">
      <c r="B2324">
        <v>2321</v>
      </c>
      <c r="C2324">
        <v>0.54711667369917716</v>
      </c>
      <c r="D2324">
        <v>0.55372189085152634</v>
      </c>
      <c r="G2324">
        <v>2321</v>
      </c>
      <c r="H2324">
        <v>0.53391669917340556</v>
      </c>
      <c r="I2324">
        <v>0.54296080047099937</v>
      </c>
    </row>
    <row r="2325" spans="2:9" x14ac:dyDescent="0.25">
      <c r="B2325">
        <v>2322</v>
      </c>
      <c r="C2325">
        <v>0.54697946993154278</v>
      </c>
      <c r="D2325">
        <v>0.55358667582639753</v>
      </c>
      <c r="G2325">
        <v>2322</v>
      </c>
      <c r="H2325">
        <v>0.53377616315872833</v>
      </c>
      <c r="I2325">
        <v>0.54282241619885152</v>
      </c>
    </row>
    <row r="2326" spans="2:9" x14ac:dyDescent="0.25">
      <c r="B2326">
        <v>2323</v>
      </c>
      <c r="C2326">
        <v>0.54684229447785482</v>
      </c>
      <c r="D2326">
        <v>0.55345149389171189</v>
      </c>
      <c r="G2326">
        <v>2323</v>
      </c>
      <c r="H2326">
        <v>0.53363565714685957</v>
      </c>
      <c r="I2326">
        <v>0.54268406528304991</v>
      </c>
    </row>
    <row r="2327" spans="2:9" x14ac:dyDescent="0.25">
      <c r="B2327">
        <v>2324</v>
      </c>
      <c r="C2327">
        <v>0.54670514733394715</v>
      </c>
      <c r="D2327">
        <v>0.5533163450448898</v>
      </c>
      <c r="G2327">
        <v>2324</v>
      </c>
      <c r="H2327">
        <v>0.53349518112948735</v>
      </c>
      <c r="I2327">
        <v>0.54254574772282305</v>
      </c>
    </row>
    <row r="2328" spans="2:9" x14ac:dyDescent="0.25">
      <c r="B2328">
        <v>2325</v>
      </c>
      <c r="C2328">
        <v>0.54656802849565334</v>
      </c>
      <c r="D2328">
        <v>0.55318122928334845</v>
      </c>
      <c r="G2328">
        <v>2325</v>
      </c>
      <c r="H2328">
        <v>0.53335473509830666</v>
      </c>
      <c r="I2328">
        <v>0.54240746351739355</v>
      </c>
    </row>
    <row r="2329" spans="2:9" x14ac:dyDescent="0.25">
      <c r="B2329">
        <v>2326</v>
      </c>
      <c r="C2329">
        <v>0.54643093795880693</v>
      </c>
      <c r="D2329">
        <v>0.55304614660450158</v>
      </c>
      <c r="G2329">
        <v>2326</v>
      </c>
      <c r="H2329">
        <v>0.53321431904501582</v>
      </c>
      <c r="I2329">
        <v>0.54226921266597916</v>
      </c>
    </row>
    <row r="2330" spans="2:9" x14ac:dyDescent="0.25">
      <c r="B2330">
        <v>2327</v>
      </c>
      <c r="C2330">
        <v>0.54629387571924271</v>
      </c>
      <c r="D2330">
        <v>0.55291109700575947</v>
      </c>
      <c r="G2330">
        <v>2327</v>
      </c>
      <c r="H2330">
        <v>0.53307393296131755</v>
      </c>
      <c r="I2330">
        <v>0.54213099516779217</v>
      </c>
    </row>
    <row r="2331" spans="2:9" x14ac:dyDescent="0.25">
      <c r="B2331">
        <v>2328</v>
      </c>
      <c r="C2331">
        <v>0.546156841772794</v>
      </c>
      <c r="D2331">
        <v>0.55277608048452909</v>
      </c>
      <c r="G2331">
        <v>2328</v>
      </c>
      <c r="H2331">
        <v>0.53293357683891751</v>
      </c>
      <c r="I2331">
        <v>0.54199281102203944</v>
      </c>
    </row>
    <row r="2332" spans="2:9" x14ac:dyDescent="0.25">
      <c r="B2332">
        <v>2329</v>
      </c>
      <c r="C2332">
        <v>0.54601983611529581</v>
      </c>
      <c r="D2332">
        <v>0.55264109703821396</v>
      </c>
      <c r="G2332">
        <v>2329</v>
      </c>
      <c r="H2332">
        <v>0.53279325066952943</v>
      </c>
      <c r="I2332">
        <v>0.54185466022792272</v>
      </c>
    </row>
    <row r="2333" spans="2:9" x14ac:dyDescent="0.25">
      <c r="B2333">
        <v>2330</v>
      </c>
      <c r="C2333">
        <v>0.54588285874258302</v>
      </c>
      <c r="D2333">
        <v>0.55250614666421416</v>
      </c>
      <c r="G2333">
        <v>2330</v>
      </c>
      <c r="H2333">
        <v>0.53265295444486827</v>
      </c>
      <c r="I2333">
        <v>0.54171654278463821</v>
      </c>
    </row>
    <row r="2334" spans="2:9" x14ac:dyDescent="0.25">
      <c r="B2334">
        <v>2331</v>
      </c>
      <c r="C2334">
        <v>0.54574590965048964</v>
      </c>
      <c r="D2334">
        <v>0.55237122935992633</v>
      </c>
      <c r="G2334">
        <v>2331</v>
      </c>
      <c r="H2334">
        <v>0.53251268815665154</v>
      </c>
      <c r="I2334">
        <v>0.54157845869137722</v>
      </c>
    </row>
    <row r="2335" spans="2:9" x14ac:dyDescent="0.25">
      <c r="B2335">
        <v>2332</v>
      </c>
      <c r="C2335">
        <v>0.54560898883485121</v>
      </c>
      <c r="D2335">
        <v>0.55223634512274389</v>
      </c>
      <c r="G2335">
        <v>2332</v>
      </c>
      <c r="H2335">
        <v>0.53237245179660397</v>
      </c>
      <c r="I2335">
        <v>0.5414404079473254</v>
      </c>
    </row>
    <row r="2336" spans="2:9" x14ac:dyDescent="0.25">
      <c r="B2336">
        <v>2333</v>
      </c>
      <c r="C2336">
        <v>0.54547209629150295</v>
      </c>
      <c r="D2336">
        <v>0.55210149395005681</v>
      </c>
      <c r="G2336">
        <v>2333</v>
      </c>
      <c r="H2336">
        <v>0.53223224535645386</v>
      </c>
      <c r="I2336">
        <v>0.54130239055166318</v>
      </c>
    </row>
    <row r="2337" spans="2:9" x14ac:dyDescent="0.25">
      <c r="B2337">
        <v>2334</v>
      </c>
      <c r="C2337">
        <v>0.54533523201628009</v>
      </c>
      <c r="D2337">
        <v>0.55196667583925163</v>
      </c>
      <c r="G2337">
        <v>2334</v>
      </c>
      <c r="H2337">
        <v>0.53209206882793325</v>
      </c>
      <c r="I2337">
        <v>0.54116440650356568</v>
      </c>
    </row>
    <row r="2338" spans="2:9" x14ac:dyDescent="0.25">
      <c r="B2338">
        <v>2335</v>
      </c>
      <c r="C2338">
        <v>0.54519839600501829</v>
      </c>
      <c r="D2338">
        <v>0.55183189078771144</v>
      </c>
      <c r="G2338">
        <v>2335</v>
      </c>
      <c r="H2338">
        <v>0.53195192220277732</v>
      </c>
      <c r="I2338">
        <v>0.5410264558022031</v>
      </c>
    </row>
    <row r="2339" spans="2:9" x14ac:dyDescent="0.25">
      <c r="B2339">
        <v>2336</v>
      </c>
      <c r="C2339">
        <v>0.54506158825355289</v>
      </c>
      <c r="D2339">
        <v>0.55169713879281601</v>
      </c>
      <c r="G2339">
        <v>2336</v>
      </c>
      <c r="H2339">
        <v>0.53181180547272922</v>
      </c>
      <c r="I2339">
        <v>0.54088853844673979</v>
      </c>
    </row>
    <row r="2340" spans="2:9" x14ac:dyDescent="0.25">
      <c r="B2340">
        <v>2337</v>
      </c>
      <c r="C2340">
        <v>0.54492480875772054</v>
      </c>
      <c r="D2340">
        <v>0.55156241985194199</v>
      </c>
      <c r="G2340">
        <v>2337</v>
      </c>
      <c r="H2340">
        <v>0.53167171862953411</v>
      </c>
      <c r="I2340">
        <v>0.54075065443633519</v>
      </c>
    </row>
    <row r="2341" spans="2:9" x14ac:dyDescent="0.25">
      <c r="B2341">
        <v>2338</v>
      </c>
      <c r="C2341">
        <v>0.54478805751335713</v>
      </c>
      <c r="D2341">
        <v>0.55142773396246203</v>
      </c>
      <c r="G2341">
        <v>2338</v>
      </c>
      <c r="H2341">
        <v>0.53153166166493837</v>
      </c>
      <c r="I2341">
        <v>0.54061280377014331</v>
      </c>
    </row>
    <row r="2342" spans="2:9" x14ac:dyDescent="0.25">
      <c r="B2342">
        <v>2339</v>
      </c>
      <c r="C2342">
        <v>0.54465133451629899</v>
      </c>
      <c r="D2342">
        <v>0.55129308112174602</v>
      </c>
      <c r="G2342">
        <v>2339</v>
      </c>
      <c r="H2342">
        <v>0.53139163457069649</v>
      </c>
      <c r="I2342">
        <v>0.54047498644731318</v>
      </c>
    </row>
    <row r="2343" spans="2:9" x14ac:dyDescent="0.25">
      <c r="B2343">
        <v>2340</v>
      </c>
      <c r="C2343">
        <v>0.54451463976238257</v>
      </c>
      <c r="D2343">
        <v>0.55115846132716018</v>
      </c>
      <c r="G2343">
        <v>2340</v>
      </c>
      <c r="H2343">
        <v>0.53125163733856662</v>
      </c>
      <c r="I2343">
        <v>0.54033720246698824</v>
      </c>
    </row>
    <row r="2344" spans="2:9" x14ac:dyDescent="0.25">
      <c r="B2344">
        <v>2341</v>
      </c>
      <c r="C2344">
        <v>0.54437797324744464</v>
      </c>
      <c r="D2344">
        <v>0.55102387457606739</v>
      </c>
      <c r="G2344">
        <v>2341</v>
      </c>
      <c r="H2344">
        <v>0.53111166996030967</v>
      </c>
      <c r="I2344">
        <v>0.54019945182830664</v>
      </c>
    </row>
    <row r="2345" spans="2:9" x14ac:dyDescent="0.25">
      <c r="B2345">
        <v>2342</v>
      </c>
      <c r="C2345">
        <v>0.54424133496732219</v>
      </c>
      <c r="D2345">
        <v>0.55088932086582731</v>
      </c>
      <c r="G2345">
        <v>2342</v>
      </c>
      <c r="H2345">
        <v>0.5309717324276908</v>
      </c>
      <c r="I2345">
        <v>0.54006173453040174</v>
      </c>
    </row>
    <row r="2346" spans="2:9" x14ac:dyDescent="0.25">
      <c r="B2346">
        <v>2343</v>
      </c>
      <c r="C2346">
        <v>0.54410472491785211</v>
      </c>
      <c r="D2346">
        <v>0.55075480019379597</v>
      </c>
      <c r="G2346">
        <v>2343</v>
      </c>
      <c r="H2346">
        <v>0.53083182473248258</v>
      </c>
      <c r="I2346">
        <v>0.53992405057240089</v>
      </c>
    </row>
    <row r="2347" spans="2:9" x14ac:dyDescent="0.25">
      <c r="B2347">
        <v>2344</v>
      </c>
      <c r="C2347">
        <v>0.5439681430948724</v>
      </c>
      <c r="D2347">
        <v>0.55062031255732646</v>
      </c>
      <c r="G2347">
        <v>2344</v>
      </c>
      <c r="H2347">
        <v>0.53069194686645937</v>
      </c>
      <c r="I2347">
        <v>0.53978639995342714</v>
      </c>
    </row>
    <row r="2348" spans="2:9" x14ac:dyDescent="0.25">
      <c r="B2348">
        <v>2345</v>
      </c>
      <c r="C2348">
        <v>0.54383158949421984</v>
      </c>
      <c r="D2348">
        <v>0.55048585795376803</v>
      </c>
      <c r="G2348">
        <v>2345</v>
      </c>
      <c r="H2348">
        <v>0.53055209882139709</v>
      </c>
      <c r="I2348">
        <v>0.53964878267259742</v>
      </c>
    </row>
    <row r="2349" spans="2:9" x14ac:dyDescent="0.25">
      <c r="B2349">
        <v>2346</v>
      </c>
      <c r="C2349">
        <v>0.54369506411173218</v>
      </c>
      <c r="D2349">
        <v>0.5503514363804668</v>
      </c>
      <c r="G2349">
        <v>2346</v>
      </c>
      <c r="H2349">
        <v>0.53041228058908008</v>
      </c>
      <c r="I2349">
        <v>0.53951119872902398</v>
      </c>
    </row>
    <row r="2350" spans="2:9" x14ac:dyDescent="0.25">
      <c r="B2350">
        <v>2347</v>
      </c>
      <c r="C2350">
        <v>0.54355856694324778</v>
      </c>
      <c r="D2350">
        <v>0.55021704783476555</v>
      </c>
      <c r="G2350">
        <v>2347</v>
      </c>
      <c r="H2350">
        <v>0.5302724921612948</v>
      </c>
      <c r="I2350">
        <v>0.53937364812181343</v>
      </c>
    </row>
    <row r="2351" spans="2:9" x14ac:dyDescent="0.25">
      <c r="B2351">
        <v>2348</v>
      </c>
      <c r="C2351">
        <v>0.54342209798460439</v>
      </c>
      <c r="D2351">
        <v>0.55008269231400375</v>
      </c>
      <c r="G2351">
        <v>2348</v>
      </c>
      <c r="H2351">
        <v>0.53013273352983292</v>
      </c>
      <c r="I2351">
        <v>0.53923613085006761</v>
      </c>
    </row>
    <row r="2352" spans="2:9" x14ac:dyDescent="0.25">
      <c r="B2352">
        <v>2349</v>
      </c>
      <c r="C2352">
        <v>0.54328565723164024</v>
      </c>
      <c r="D2352">
        <v>0.54994836981551753</v>
      </c>
      <c r="G2352">
        <v>2349</v>
      </c>
      <c r="H2352">
        <v>0.52999300468648813</v>
      </c>
      <c r="I2352">
        <v>0.53909864691288267</v>
      </c>
    </row>
    <row r="2353" spans="2:9" x14ac:dyDescent="0.25">
      <c r="B2353">
        <v>2350</v>
      </c>
      <c r="C2353">
        <v>0.54314924468019365</v>
      </c>
      <c r="D2353">
        <v>0.54981408033663948</v>
      </c>
      <c r="G2353">
        <v>2350</v>
      </c>
      <c r="H2353">
        <v>0.52985330562306254</v>
      </c>
      <c r="I2353">
        <v>0.53896119630934991</v>
      </c>
    </row>
    <row r="2354" spans="2:9" x14ac:dyDescent="0.25">
      <c r="B2354">
        <v>2351</v>
      </c>
      <c r="C2354">
        <v>0.54301286032610396</v>
      </c>
      <c r="D2354">
        <v>0.54967982387469905</v>
      </c>
      <c r="G2354">
        <v>2351</v>
      </c>
      <c r="H2354">
        <v>0.52971363633136004</v>
      </c>
      <c r="I2354">
        <v>0.53882377903855516</v>
      </c>
    </row>
    <row r="2355" spans="2:9" x14ac:dyDescent="0.25">
      <c r="B2355">
        <v>2352</v>
      </c>
      <c r="C2355">
        <v>0.54287650416520972</v>
      </c>
      <c r="D2355">
        <v>0.54954560042702238</v>
      </c>
      <c r="G2355">
        <v>2352</v>
      </c>
      <c r="H2355">
        <v>0.52957399680318595</v>
      </c>
      <c r="I2355">
        <v>0.53868639509957916</v>
      </c>
    </row>
    <row r="2356" spans="2:9" x14ac:dyDescent="0.25">
      <c r="B2356">
        <v>2353</v>
      </c>
      <c r="C2356">
        <v>0.5427401761933498</v>
      </c>
      <c r="D2356">
        <v>0.54941140999093196</v>
      </c>
      <c r="G2356">
        <v>2353</v>
      </c>
      <c r="H2356">
        <v>0.52943438703035328</v>
      </c>
      <c r="I2356">
        <v>0.53854904449149743</v>
      </c>
    </row>
    <row r="2357" spans="2:9" x14ac:dyDescent="0.25">
      <c r="B2357">
        <v>2354</v>
      </c>
      <c r="C2357">
        <v>0.54260387640636321</v>
      </c>
      <c r="D2357">
        <v>0.54927725256374749</v>
      </c>
      <c r="G2357">
        <v>2354</v>
      </c>
      <c r="H2357">
        <v>0.52929480700467879</v>
      </c>
      <c r="I2357">
        <v>0.53841172721338015</v>
      </c>
    </row>
    <row r="2358" spans="2:9" x14ac:dyDescent="0.25">
      <c r="B2358">
        <v>2355</v>
      </c>
      <c r="C2358">
        <v>0.54246760480008982</v>
      </c>
      <c r="D2358">
        <v>0.54914312814278488</v>
      </c>
      <c r="G2358">
        <v>2355</v>
      </c>
      <c r="H2358">
        <v>0.52915525671798258</v>
      </c>
      <c r="I2358">
        <v>0.53827444326429241</v>
      </c>
    </row>
    <row r="2359" spans="2:9" x14ac:dyDescent="0.25">
      <c r="B2359">
        <v>2356</v>
      </c>
      <c r="C2359">
        <v>0.5423313613703693</v>
      </c>
      <c r="D2359">
        <v>0.54900903672535672</v>
      </c>
      <c r="G2359">
        <v>2356</v>
      </c>
      <c r="H2359">
        <v>0.5290157361620883</v>
      </c>
      <c r="I2359">
        <v>0.53813719264329418</v>
      </c>
    </row>
    <row r="2360" spans="2:9" x14ac:dyDescent="0.25">
      <c r="B2360">
        <v>2357</v>
      </c>
      <c r="C2360">
        <v>0.5421951461130412</v>
      </c>
      <c r="D2360">
        <v>0.54887497830877263</v>
      </c>
      <c r="G2360">
        <v>2357</v>
      </c>
      <c r="H2360">
        <v>0.52887624532882693</v>
      </c>
      <c r="I2360">
        <v>0.53799997534944</v>
      </c>
    </row>
    <row r="2361" spans="2:9" x14ac:dyDescent="0.25">
      <c r="B2361">
        <v>2358</v>
      </c>
      <c r="C2361">
        <v>0.54205895902394541</v>
      </c>
      <c r="D2361">
        <v>0.54874095289033853</v>
      </c>
      <c r="G2361">
        <v>2358</v>
      </c>
      <c r="H2361">
        <v>0.52873678421003145</v>
      </c>
      <c r="I2361">
        <v>0.5378627913817795</v>
      </c>
    </row>
    <row r="2362" spans="2:9" x14ac:dyDescent="0.25">
      <c r="B2362">
        <v>2359</v>
      </c>
      <c r="C2362">
        <v>0.54192280009892269</v>
      </c>
      <c r="D2362">
        <v>0.54860696046735735</v>
      </c>
      <c r="G2362">
        <v>2359</v>
      </c>
      <c r="H2362">
        <v>0.52859735279753683</v>
      </c>
      <c r="I2362">
        <v>0.5377256407393568</v>
      </c>
    </row>
    <row r="2363" spans="2:9" x14ac:dyDescent="0.25">
      <c r="B2363">
        <v>2360</v>
      </c>
      <c r="C2363">
        <v>0.54178666933381292</v>
      </c>
      <c r="D2363">
        <v>0.54847300103712837</v>
      </c>
      <c r="G2363">
        <v>2360</v>
      </c>
      <c r="H2363">
        <v>0.52845795108318527</v>
      </c>
      <c r="I2363">
        <v>0.53758852342121111</v>
      </c>
    </row>
    <row r="2364" spans="2:9" x14ac:dyDescent="0.25">
      <c r="B2364">
        <v>2361</v>
      </c>
      <c r="C2364">
        <v>0.54165056672445711</v>
      </c>
      <c r="D2364">
        <v>0.54833907459694797</v>
      </c>
      <c r="G2364">
        <v>2361</v>
      </c>
      <c r="H2364">
        <v>0.5283185790588224</v>
      </c>
      <c r="I2364">
        <v>0.53745143942637641</v>
      </c>
    </row>
    <row r="2365" spans="2:9" x14ac:dyDescent="0.25">
      <c r="B2365">
        <v>2362</v>
      </c>
      <c r="C2365">
        <v>0.54151449226669579</v>
      </c>
      <c r="D2365">
        <v>0.54820518114410877</v>
      </c>
      <c r="G2365">
        <v>2362</v>
      </c>
      <c r="H2365">
        <v>0.52817923671629818</v>
      </c>
      <c r="I2365">
        <v>0.53731438875388127</v>
      </c>
    </row>
    <row r="2366" spans="2:9" x14ac:dyDescent="0.25">
      <c r="B2366">
        <v>2363</v>
      </c>
      <c r="C2366">
        <v>0.54137844595637019</v>
      </c>
      <c r="D2366">
        <v>0.54807132067590048</v>
      </c>
      <c r="G2366">
        <v>2363</v>
      </c>
      <c r="H2366">
        <v>0.52803992404746491</v>
      </c>
      <c r="I2366">
        <v>0.53717737140274935</v>
      </c>
    </row>
    <row r="2367" spans="2:9" x14ac:dyDescent="0.25">
      <c r="B2367">
        <v>2364</v>
      </c>
      <c r="C2367">
        <v>0.5412424277893213</v>
      </c>
      <c r="D2367">
        <v>0.54793749318960916</v>
      </c>
      <c r="G2367">
        <v>2364</v>
      </c>
      <c r="H2367">
        <v>0.52790064104418255</v>
      </c>
      <c r="I2367">
        <v>0.53704038737199911</v>
      </c>
    </row>
    <row r="2368" spans="2:9" x14ac:dyDescent="0.25">
      <c r="B2368">
        <v>2365</v>
      </c>
      <c r="C2368">
        <v>0.54110643776139034</v>
      </c>
      <c r="D2368">
        <v>0.54780369868251777</v>
      </c>
      <c r="G2368">
        <v>2365</v>
      </c>
      <c r="H2368">
        <v>0.52776138769831371</v>
      </c>
      <c r="I2368">
        <v>0.53690343666064366</v>
      </c>
    </row>
    <row r="2369" spans="2:9" x14ac:dyDescent="0.25">
      <c r="B2369">
        <v>2366</v>
      </c>
      <c r="C2369">
        <v>0.54097047586841929</v>
      </c>
      <c r="D2369">
        <v>0.54766993715190604</v>
      </c>
      <c r="G2369">
        <v>2366</v>
      </c>
      <c r="H2369">
        <v>0.52762216400172235</v>
      </c>
      <c r="I2369">
        <v>0.53676651926769114</v>
      </c>
    </row>
    <row r="2370" spans="2:9" x14ac:dyDescent="0.25">
      <c r="B2370">
        <v>2367</v>
      </c>
      <c r="C2370">
        <v>0.54083454210624959</v>
      </c>
      <c r="D2370">
        <v>0.54753620859505014</v>
      </c>
      <c r="G2370">
        <v>2367</v>
      </c>
      <c r="H2370">
        <v>0.52748296994627986</v>
      </c>
      <c r="I2370">
        <v>0.53662963519214435</v>
      </c>
    </row>
    <row r="2371" spans="2:9" x14ac:dyDescent="0.25">
      <c r="B2371">
        <v>2368</v>
      </c>
      <c r="C2371">
        <v>0.54069863647072347</v>
      </c>
      <c r="D2371">
        <v>0.54740251300922316</v>
      </c>
      <c r="G2371">
        <v>2368</v>
      </c>
      <c r="H2371">
        <v>0.52734380552386095</v>
      </c>
      <c r="I2371">
        <v>0.53649278443300119</v>
      </c>
    </row>
    <row r="2372" spans="2:9" x14ac:dyDescent="0.25">
      <c r="B2372">
        <v>2369</v>
      </c>
      <c r="C2372">
        <v>0.5405627589576828</v>
      </c>
      <c r="D2372">
        <v>0.54726885039169504</v>
      </c>
      <c r="G2372">
        <v>2369</v>
      </c>
      <c r="H2372">
        <v>0.52720467072634425</v>
      </c>
      <c r="I2372">
        <v>0.53635596698925425</v>
      </c>
    </row>
    <row r="2373" spans="2:9" x14ac:dyDescent="0.25">
      <c r="B2373">
        <v>2370</v>
      </c>
      <c r="C2373">
        <v>0.54042690956297046</v>
      </c>
      <c r="D2373">
        <v>0.54713522073973209</v>
      </c>
      <c r="G2373">
        <v>2370</v>
      </c>
      <c r="H2373">
        <v>0.52706556554561179</v>
      </c>
      <c r="I2373">
        <v>0.5362191828598909</v>
      </c>
    </row>
    <row r="2374" spans="2:9" x14ac:dyDescent="0.25">
      <c r="B2374">
        <v>2371</v>
      </c>
      <c r="C2374">
        <v>0.54029108828242811</v>
      </c>
      <c r="D2374">
        <v>0.54700162405059727</v>
      </c>
      <c r="G2374">
        <v>2371</v>
      </c>
      <c r="H2374">
        <v>0.5269264899735524</v>
      </c>
      <c r="I2374">
        <v>0.5360824320438935</v>
      </c>
    </row>
    <row r="2375" spans="2:9" x14ac:dyDescent="0.25">
      <c r="B2375">
        <v>2372</v>
      </c>
      <c r="C2375">
        <v>0.54015529511189964</v>
      </c>
      <c r="D2375">
        <v>0.54686806032155089</v>
      </c>
      <c r="G2375">
        <v>2372</v>
      </c>
      <c r="H2375">
        <v>0.5267874440020579</v>
      </c>
      <c r="I2375">
        <v>0.53594571454023909</v>
      </c>
    </row>
    <row r="2376" spans="2:9" x14ac:dyDescent="0.25">
      <c r="B2376">
        <v>2373</v>
      </c>
      <c r="C2376">
        <v>0.54001953004722703</v>
      </c>
      <c r="D2376">
        <v>0.54673452954984936</v>
      </c>
      <c r="G2376">
        <v>2373</v>
      </c>
      <c r="H2376">
        <v>0.52664842762302067</v>
      </c>
      <c r="I2376">
        <v>0.53580903034789995</v>
      </c>
    </row>
    <row r="2377" spans="2:9" x14ac:dyDescent="0.25">
      <c r="B2377">
        <v>2374</v>
      </c>
      <c r="C2377">
        <v>0.5398837930842536</v>
      </c>
      <c r="D2377">
        <v>0.54660103173274588</v>
      </c>
      <c r="G2377">
        <v>2374</v>
      </c>
      <c r="H2377">
        <v>0.52650944082834183</v>
      </c>
      <c r="I2377">
        <v>0.53567237946584279</v>
      </c>
    </row>
    <row r="2378" spans="2:9" x14ac:dyDescent="0.25">
      <c r="B2378">
        <v>2375</v>
      </c>
      <c r="C2378">
        <v>0.53974808421882314</v>
      </c>
      <c r="D2378">
        <v>0.54646756686749076</v>
      </c>
      <c r="G2378">
        <v>2375</v>
      </c>
      <c r="H2378">
        <v>0.52637048360992489</v>
      </c>
      <c r="I2378">
        <v>0.53553576189302932</v>
      </c>
    </row>
    <row r="2379" spans="2:9" x14ac:dyDescent="0.25">
      <c r="B2379">
        <v>2376</v>
      </c>
      <c r="C2379">
        <v>0.53961240344677908</v>
      </c>
      <c r="D2379">
        <v>0.54633413495133076</v>
      </c>
      <c r="G2379">
        <v>2376</v>
      </c>
      <c r="H2379">
        <v>0.52623155595967708</v>
      </c>
      <c r="I2379">
        <v>0.53539917762841638</v>
      </c>
    </row>
    <row r="2380" spans="2:9" x14ac:dyDescent="0.25">
      <c r="B2380">
        <v>2377</v>
      </c>
      <c r="C2380">
        <v>0.5394767507639644</v>
      </c>
      <c r="D2380">
        <v>0.54620073598150931</v>
      </c>
      <c r="G2380">
        <v>2377</v>
      </c>
      <c r="H2380">
        <v>0.52609265786950976</v>
      </c>
      <c r="I2380">
        <v>0.53526262667095537</v>
      </c>
    </row>
    <row r="2381" spans="2:9" x14ac:dyDescent="0.25">
      <c r="B2381">
        <v>2378</v>
      </c>
      <c r="C2381">
        <v>0.53934112616622409</v>
      </c>
      <c r="D2381">
        <v>0.54606736995526672</v>
      </c>
      <c r="G2381">
        <v>2378</v>
      </c>
      <c r="H2381">
        <v>0.52595378933134118</v>
      </c>
      <c r="I2381">
        <v>0.53512610901959268</v>
      </c>
    </row>
    <row r="2382" spans="2:9" x14ac:dyDescent="0.25">
      <c r="B2382">
        <v>2379</v>
      </c>
      <c r="C2382">
        <v>0.53920552964940172</v>
      </c>
      <c r="D2382">
        <v>0.54593403686983999</v>
      </c>
      <c r="G2382">
        <v>2379</v>
      </c>
      <c r="H2382">
        <v>0.52581495033709114</v>
      </c>
      <c r="I2382">
        <v>0.5349896246732696</v>
      </c>
    </row>
    <row r="2383" spans="2:9" x14ac:dyDescent="0.25">
      <c r="B2383">
        <v>2380</v>
      </c>
      <c r="C2383">
        <v>0.5390699612093417</v>
      </c>
      <c r="D2383">
        <v>0.54580073672246288</v>
      </c>
      <c r="G2383">
        <v>2380</v>
      </c>
      <c r="H2383">
        <v>0.52567614087868209</v>
      </c>
      <c r="I2383">
        <v>0.53485317363092244</v>
      </c>
    </row>
    <row r="2384" spans="2:9" x14ac:dyDescent="0.25">
      <c r="B2384">
        <v>2381</v>
      </c>
      <c r="C2384">
        <v>0.53893442084188825</v>
      </c>
      <c r="D2384">
        <v>0.54566746951036582</v>
      </c>
      <c r="G2384">
        <v>2381</v>
      </c>
      <c r="H2384">
        <v>0.52553736094804282</v>
      </c>
      <c r="I2384">
        <v>0.53471675589148215</v>
      </c>
    </row>
    <row r="2385" spans="2:9" x14ac:dyDescent="0.25">
      <c r="B2385">
        <v>2382</v>
      </c>
      <c r="C2385">
        <v>0.53879890854288637</v>
      </c>
      <c r="D2385">
        <v>0.54553423523077615</v>
      </c>
      <c r="G2385">
        <v>2382</v>
      </c>
      <c r="H2385">
        <v>0.52539861053710679</v>
      </c>
      <c r="I2385">
        <v>0.53458037145387471</v>
      </c>
    </row>
    <row r="2386" spans="2:9" x14ac:dyDescent="0.25">
      <c r="B2386">
        <v>2383</v>
      </c>
      <c r="C2386">
        <v>0.53866342430818115</v>
      </c>
      <c r="D2386">
        <v>0.54540103388091776</v>
      </c>
      <c r="G2386">
        <v>2383</v>
      </c>
      <c r="H2386">
        <v>0.52525988963781001</v>
      </c>
      <c r="I2386">
        <v>0.53444402031702098</v>
      </c>
    </row>
    <row r="2387" spans="2:9" x14ac:dyDescent="0.25">
      <c r="B2387">
        <v>2384</v>
      </c>
      <c r="C2387">
        <v>0.53852796813361725</v>
      </c>
      <c r="D2387">
        <v>0.54526786545801142</v>
      </c>
      <c r="G2387">
        <v>2384</v>
      </c>
      <c r="H2387">
        <v>0.52512119824209214</v>
      </c>
      <c r="I2387">
        <v>0.53430770247983683</v>
      </c>
    </row>
    <row r="2388" spans="2:9" x14ac:dyDescent="0.25">
      <c r="B2388">
        <v>2385</v>
      </c>
      <c r="C2388">
        <v>0.53839254001504044</v>
      </c>
      <c r="D2388">
        <v>0.54513472995927459</v>
      </c>
      <c r="G2388">
        <v>2385</v>
      </c>
      <c r="H2388">
        <v>0.52498253634190095</v>
      </c>
      <c r="I2388">
        <v>0.53417141794123291</v>
      </c>
    </row>
    <row r="2389" spans="2:9" x14ac:dyDescent="0.25">
      <c r="B2389">
        <v>2386</v>
      </c>
      <c r="C2389">
        <v>0.53825713994829583</v>
      </c>
      <c r="D2389">
        <v>0.54500162738192148</v>
      </c>
      <c r="G2389">
        <v>2386</v>
      </c>
      <c r="H2389">
        <v>0.52484390392918445</v>
      </c>
      <c r="I2389">
        <v>0.53403516670011475</v>
      </c>
    </row>
    <row r="2390" spans="2:9" x14ac:dyDescent="0.25">
      <c r="B2390">
        <v>2387</v>
      </c>
      <c r="C2390">
        <v>0.53812176792922917</v>
      </c>
      <c r="D2390">
        <v>0.54486855772316323</v>
      </c>
      <c r="G2390">
        <v>2387</v>
      </c>
      <c r="H2390">
        <v>0.52470530099589419</v>
      </c>
      <c r="I2390">
        <v>0.53389894875538291</v>
      </c>
    </row>
    <row r="2391" spans="2:9" x14ac:dyDescent="0.25">
      <c r="B2391">
        <v>2388</v>
      </c>
      <c r="C2391">
        <v>0.53798642395368645</v>
      </c>
      <c r="D2391">
        <v>0.54473552098020761</v>
      </c>
      <c r="G2391">
        <v>2388</v>
      </c>
      <c r="H2391">
        <v>0.52456672753398836</v>
      </c>
      <c r="I2391">
        <v>0.53376276410593282</v>
      </c>
    </row>
    <row r="2392" spans="2:9" x14ac:dyDescent="0.25">
      <c r="B2392">
        <v>2389</v>
      </c>
      <c r="C2392">
        <v>0.53785110801751379</v>
      </c>
      <c r="D2392">
        <v>0.54460251715025898</v>
      </c>
      <c r="G2392">
        <v>2389</v>
      </c>
      <c r="H2392">
        <v>0.52442818353542819</v>
      </c>
      <c r="I2392">
        <v>0.53362661275065493</v>
      </c>
    </row>
    <row r="2393" spans="2:9" x14ac:dyDescent="0.25">
      <c r="B2393">
        <v>2390</v>
      </c>
      <c r="C2393">
        <v>0.53771582011655716</v>
      </c>
      <c r="D2393">
        <v>0.5444695462305188</v>
      </c>
      <c r="G2393">
        <v>2390</v>
      </c>
      <c r="H2393">
        <v>0.52428966899217944</v>
      </c>
      <c r="I2393">
        <v>0.53349049468843435</v>
      </c>
    </row>
    <row r="2394" spans="2:9" x14ac:dyDescent="0.25">
      <c r="B2394">
        <v>2391</v>
      </c>
      <c r="C2394">
        <v>0.53758056024666356</v>
      </c>
      <c r="D2394">
        <v>0.54433660821818508</v>
      </c>
      <c r="G2394">
        <v>2391</v>
      </c>
      <c r="H2394">
        <v>0.52415118389621029</v>
      </c>
      <c r="I2394">
        <v>0.53335440991815153</v>
      </c>
    </row>
    <row r="2395" spans="2:9" x14ac:dyDescent="0.25">
      <c r="B2395">
        <v>2392</v>
      </c>
      <c r="C2395">
        <v>0.53744532840367931</v>
      </c>
      <c r="D2395">
        <v>0.54420370311045263</v>
      </c>
      <c r="G2395">
        <v>2392</v>
      </c>
      <c r="H2395">
        <v>0.52401272823949696</v>
      </c>
      <c r="I2395">
        <v>0.53321835843868137</v>
      </c>
    </row>
    <row r="2396" spans="2:9" x14ac:dyDescent="0.25">
      <c r="B2396">
        <v>2393</v>
      </c>
      <c r="C2396">
        <v>0.53731012458345184</v>
      </c>
      <c r="D2396">
        <v>0.54407083090451325</v>
      </c>
      <c r="G2396">
        <v>2393</v>
      </c>
      <c r="H2396">
        <v>0.52387430201401664</v>
      </c>
      <c r="I2396">
        <v>0.53308234024889423</v>
      </c>
    </row>
    <row r="2397" spans="2:9" x14ac:dyDescent="0.25">
      <c r="B2397">
        <v>2394</v>
      </c>
      <c r="C2397">
        <v>0.53717494878182714</v>
      </c>
      <c r="D2397">
        <v>0.54393799159755507</v>
      </c>
      <c r="G2397">
        <v>2394</v>
      </c>
      <c r="H2397">
        <v>0.52373590521174906</v>
      </c>
      <c r="I2397">
        <v>0.532946355347655</v>
      </c>
    </row>
    <row r="2398" spans="2:9" x14ac:dyDescent="0.25">
      <c r="B2398">
        <v>2395</v>
      </c>
      <c r="C2398">
        <v>0.53703980099465343</v>
      </c>
      <c r="D2398">
        <v>0.54380518518676346</v>
      </c>
      <c r="G2398">
        <v>2395</v>
      </c>
      <c r="H2398">
        <v>0.52359753782468199</v>
      </c>
      <c r="I2398">
        <v>0.53281040373382371</v>
      </c>
    </row>
    <row r="2399" spans="2:9" x14ac:dyDescent="0.25">
      <c r="B2399">
        <v>2396</v>
      </c>
      <c r="C2399">
        <v>0.53690468121777768</v>
      </c>
      <c r="D2399">
        <v>0.54367241166932034</v>
      </c>
      <c r="G2399">
        <v>2396</v>
      </c>
      <c r="H2399">
        <v>0.52345919984480482</v>
      </c>
      <c r="I2399">
        <v>0.53267448540625517</v>
      </c>
    </row>
    <row r="2400" spans="2:9" x14ac:dyDescent="0.25">
      <c r="B2400">
        <v>2397</v>
      </c>
      <c r="C2400">
        <v>0.536769589447048</v>
      </c>
      <c r="D2400">
        <v>0.54353967104240453</v>
      </c>
      <c r="G2400">
        <v>2397</v>
      </c>
      <c r="H2400">
        <v>0.52332089126411163</v>
      </c>
      <c r="I2400">
        <v>0.53253860036379952</v>
      </c>
    </row>
    <row r="2401" spans="2:9" x14ac:dyDescent="0.25">
      <c r="B2401">
        <v>2398</v>
      </c>
      <c r="C2401">
        <v>0.53663452567831171</v>
      </c>
      <c r="D2401">
        <v>0.54340696330319149</v>
      </c>
      <c r="G2401">
        <v>2398</v>
      </c>
      <c r="H2401">
        <v>0.52318261207460037</v>
      </c>
      <c r="I2401">
        <v>0.53240274860530135</v>
      </c>
    </row>
    <row r="2402" spans="2:9" x14ac:dyDescent="0.25">
      <c r="B2402">
        <v>2399</v>
      </c>
      <c r="C2402">
        <v>0.53649948990741747</v>
      </c>
      <c r="D2402">
        <v>0.54327428844885373</v>
      </c>
      <c r="G2402">
        <v>2399</v>
      </c>
      <c r="H2402">
        <v>0.523044362268275</v>
      </c>
      <c r="I2402">
        <v>0.53226693012960069</v>
      </c>
    </row>
    <row r="2403" spans="2:9" x14ac:dyDescent="0.25">
      <c r="B2403">
        <v>2400</v>
      </c>
      <c r="C2403">
        <v>0.53636448213021293</v>
      </c>
      <c r="D2403">
        <v>0.54314164647656005</v>
      </c>
      <c r="G2403">
        <v>2400</v>
      </c>
      <c r="H2403">
        <v>0.52290614183714168</v>
      </c>
      <c r="I2403">
        <v>0.53213114493553204</v>
      </c>
    </row>
    <row r="2404" spans="2:9" x14ac:dyDescent="0.25">
      <c r="B2404">
        <v>2401</v>
      </c>
      <c r="C2404">
        <v>0.53622950234254685</v>
      </c>
      <c r="D2404">
        <v>0.54300903738347672</v>
      </c>
      <c r="G2404">
        <v>2401</v>
      </c>
      <c r="H2404">
        <v>0.52276795077320926</v>
      </c>
      <c r="I2404">
        <v>0.53199539302192544</v>
      </c>
    </row>
    <row r="2405" spans="2:9" x14ac:dyDescent="0.25">
      <c r="B2405">
        <v>2402</v>
      </c>
      <c r="C2405">
        <v>0.53609455054026778</v>
      </c>
      <c r="D2405">
        <v>0.54287646116676624</v>
      </c>
      <c r="G2405">
        <v>2402</v>
      </c>
      <c r="H2405">
        <v>0.52262978906849322</v>
      </c>
      <c r="I2405">
        <v>0.53185967438760551</v>
      </c>
    </row>
    <row r="2406" spans="2:9" x14ac:dyDescent="0.25">
      <c r="B2406">
        <v>2403</v>
      </c>
      <c r="C2406">
        <v>0.53595962671922504</v>
      </c>
      <c r="D2406">
        <v>0.54274391782358844</v>
      </c>
      <c r="G2406">
        <v>2403</v>
      </c>
      <c r="H2406">
        <v>0.5224916567150123</v>
      </c>
      <c r="I2406">
        <v>0.53172398903139195</v>
      </c>
    </row>
    <row r="2407" spans="2:9" x14ac:dyDescent="0.25">
      <c r="B2407">
        <v>2404</v>
      </c>
      <c r="C2407">
        <v>0.53582473087526705</v>
      </c>
      <c r="D2407">
        <v>0.54261140735109936</v>
      </c>
      <c r="G2407">
        <v>2404</v>
      </c>
      <c r="H2407">
        <v>0.52235355370478909</v>
      </c>
      <c r="I2407">
        <v>0.53158833695209939</v>
      </c>
    </row>
    <row r="2408" spans="2:9" x14ac:dyDescent="0.25">
      <c r="B2408">
        <v>2405</v>
      </c>
      <c r="C2408">
        <v>0.5356898630042437</v>
      </c>
      <c r="D2408">
        <v>0.5424789297464524</v>
      </c>
      <c r="G2408">
        <v>2405</v>
      </c>
      <c r="H2408">
        <v>0.52221548002984963</v>
      </c>
      <c r="I2408">
        <v>0.53145271814853756</v>
      </c>
    </row>
    <row r="2409" spans="2:9" x14ac:dyDescent="0.25">
      <c r="B2409">
        <v>2406</v>
      </c>
      <c r="C2409">
        <v>0.53555502310200365</v>
      </c>
      <c r="D2409">
        <v>0.54234648500679727</v>
      </c>
      <c r="G2409">
        <v>2406</v>
      </c>
      <c r="H2409">
        <v>0.52207743568222709</v>
      </c>
      <c r="I2409">
        <v>0.53131713261951108</v>
      </c>
    </row>
    <row r="2410" spans="2:9" x14ac:dyDescent="0.25">
      <c r="B2410">
        <v>2407</v>
      </c>
      <c r="C2410">
        <v>0.53542021116439742</v>
      </c>
      <c r="D2410">
        <v>0.54221407312928105</v>
      </c>
      <c r="G2410">
        <v>2407</v>
      </c>
      <c r="H2410">
        <v>0.52193942065395604</v>
      </c>
      <c r="I2410">
        <v>0.53118158036381957</v>
      </c>
    </row>
    <row r="2411" spans="2:9" x14ac:dyDescent="0.25">
      <c r="B2411">
        <v>2408</v>
      </c>
      <c r="C2411">
        <v>0.53528542718727423</v>
      </c>
      <c r="D2411">
        <v>0.54208169411104712</v>
      </c>
      <c r="G2411">
        <v>2408</v>
      </c>
      <c r="H2411">
        <v>0.52180143493707343</v>
      </c>
      <c r="I2411">
        <v>0.53104606138025767</v>
      </c>
    </row>
    <row r="2412" spans="2:9" x14ac:dyDescent="0.25">
      <c r="B2412">
        <v>2409</v>
      </c>
      <c r="C2412">
        <v>0.53515067116648407</v>
      </c>
      <c r="D2412">
        <v>0.54194934794923599</v>
      </c>
      <c r="G2412">
        <v>2409</v>
      </c>
      <c r="H2412">
        <v>0.52166347852362382</v>
      </c>
      <c r="I2412">
        <v>0.53091057566761513</v>
      </c>
    </row>
    <row r="2413" spans="2:9" x14ac:dyDescent="0.25">
      <c r="B2413">
        <v>2410</v>
      </c>
      <c r="C2413">
        <v>0.53501594309787792</v>
      </c>
      <c r="D2413">
        <v>0.54181703464098496</v>
      </c>
      <c r="G2413">
        <v>2410</v>
      </c>
      <c r="H2413">
        <v>0.52152555140565426</v>
      </c>
      <c r="I2413">
        <v>0.53077512322467646</v>
      </c>
    </row>
    <row r="2414" spans="2:9" x14ac:dyDescent="0.25">
      <c r="B2414">
        <v>2411</v>
      </c>
      <c r="C2414">
        <v>0.53488124297730544</v>
      </c>
      <c r="D2414">
        <v>0.54168475418342799</v>
      </c>
      <c r="G2414">
        <v>2411</v>
      </c>
      <c r="H2414">
        <v>0.52138765357521599</v>
      </c>
      <c r="I2414">
        <v>0.53063970405022143</v>
      </c>
    </row>
    <row r="2415" spans="2:9" x14ac:dyDescent="0.25">
      <c r="B2415">
        <v>2412</v>
      </c>
      <c r="C2415">
        <v>0.5347465708006176</v>
      </c>
      <c r="D2415">
        <v>0.54155250657369602</v>
      </c>
      <c r="G2415">
        <v>2412</v>
      </c>
      <c r="H2415">
        <v>0.52124978502436325</v>
      </c>
      <c r="I2415">
        <v>0.53050431814302457</v>
      </c>
    </row>
    <row r="2416" spans="2:9" x14ac:dyDescent="0.25">
      <c r="B2416">
        <v>2413</v>
      </c>
      <c r="C2416">
        <v>0.53461192656366541</v>
      </c>
      <c r="D2416">
        <v>0.54142029180891682</v>
      </c>
      <c r="G2416">
        <v>2413</v>
      </c>
      <c r="H2416">
        <v>0.52111194574515762</v>
      </c>
      <c r="I2416">
        <v>0.53036896550185564</v>
      </c>
    </row>
    <row r="2417" spans="2:9" x14ac:dyDescent="0.25">
      <c r="B2417">
        <v>2414</v>
      </c>
      <c r="C2417">
        <v>0.53447731026229972</v>
      </c>
      <c r="D2417">
        <v>0.5412881098862149</v>
      </c>
      <c r="G2417">
        <v>2414</v>
      </c>
      <c r="H2417">
        <v>0.52097413572966267</v>
      </c>
      <c r="I2417">
        <v>0.53023364612547941</v>
      </c>
    </row>
    <row r="2418" spans="2:9" x14ac:dyDescent="0.25">
      <c r="B2418">
        <v>2415</v>
      </c>
      <c r="C2418">
        <v>0.53434272189237186</v>
      </c>
      <c r="D2418">
        <v>0.54115596080271178</v>
      </c>
      <c r="G2418">
        <v>2415</v>
      </c>
      <c r="H2418">
        <v>0.52083635496994385</v>
      </c>
      <c r="I2418">
        <v>0.53009836001265553</v>
      </c>
    </row>
    <row r="2419" spans="2:9" x14ac:dyDescent="0.25">
      <c r="B2419">
        <v>2416</v>
      </c>
      <c r="C2419">
        <v>0.53420816144973293</v>
      </c>
      <c r="D2419">
        <v>0.54102384455552555</v>
      </c>
      <c r="G2419">
        <v>2416</v>
      </c>
      <c r="H2419">
        <v>0.52069860345807339</v>
      </c>
      <c r="I2419">
        <v>0.52996310716213857</v>
      </c>
    </row>
    <row r="2420" spans="2:9" x14ac:dyDescent="0.25">
      <c r="B2420">
        <v>2417</v>
      </c>
      <c r="C2420">
        <v>0.53407362893023536</v>
      </c>
      <c r="D2420">
        <v>0.5408917611417714</v>
      </c>
      <c r="G2420">
        <v>2417</v>
      </c>
      <c r="H2420">
        <v>0.5205608811861272</v>
      </c>
      <c r="I2420">
        <v>0.52982788757267862</v>
      </c>
    </row>
    <row r="2421" spans="2:9" x14ac:dyDescent="0.25">
      <c r="B2421">
        <v>2418</v>
      </c>
      <c r="C2421">
        <v>0.53393912432973012</v>
      </c>
      <c r="D2421">
        <v>0.54075971055856109</v>
      </c>
      <c r="G2421">
        <v>2418</v>
      </c>
      <c r="H2421">
        <v>0.52042318814618527</v>
      </c>
      <c r="I2421">
        <v>0.52969270124302026</v>
      </c>
    </row>
    <row r="2422" spans="2:9" x14ac:dyDescent="0.25">
      <c r="B2422">
        <v>2419</v>
      </c>
      <c r="C2422">
        <v>0.53380464764406976</v>
      </c>
      <c r="D2422">
        <v>0.54062769280300371</v>
      </c>
      <c r="G2422">
        <v>2419</v>
      </c>
      <c r="H2422">
        <v>0.5202855243303296</v>
      </c>
      <c r="I2422">
        <v>0.52955754817190348</v>
      </c>
    </row>
    <row r="2423" spans="2:9" x14ac:dyDescent="0.25">
      <c r="B2423">
        <v>2420</v>
      </c>
      <c r="C2423">
        <v>0.53367019886910649</v>
      </c>
      <c r="D2423">
        <v>0.54049570787220469</v>
      </c>
      <c r="G2423">
        <v>2420</v>
      </c>
      <c r="H2423">
        <v>0.52014788973065051</v>
      </c>
      <c r="I2423">
        <v>0.52942242835806308</v>
      </c>
    </row>
    <row r="2424" spans="2:9" x14ac:dyDescent="0.25">
      <c r="B2424">
        <v>2421</v>
      </c>
      <c r="C2424">
        <v>0.53353577800069274</v>
      </c>
      <c r="D2424">
        <v>0.54036375576326656</v>
      </c>
      <c r="G2424">
        <v>2421</v>
      </c>
      <c r="H2424">
        <v>0.52001028433924013</v>
      </c>
      <c r="I2424">
        <v>0.52928734180022907</v>
      </c>
    </row>
    <row r="2425" spans="2:9" x14ac:dyDescent="0.25">
      <c r="B2425">
        <v>2422</v>
      </c>
      <c r="C2425">
        <v>0.53340138503468082</v>
      </c>
      <c r="D2425">
        <v>0.54023183647328854</v>
      </c>
      <c r="G2425">
        <v>2422</v>
      </c>
      <c r="H2425">
        <v>0.51987270814819175</v>
      </c>
      <c r="I2425">
        <v>0.52915228849712637</v>
      </c>
    </row>
    <row r="2426" spans="2:9" x14ac:dyDescent="0.25">
      <c r="B2426">
        <v>2423</v>
      </c>
      <c r="C2426">
        <v>0.53326701996692405</v>
      </c>
      <c r="D2426">
        <v>0.54009994999936695</v>
      </c>
      <c r="G2426">
        <v>2423</v>
      </c>
      <c r="H2426">
        <v>0.51973516114960638</v>
      </c>
      <c r="I2426">
        <v>0.52901726844747499</v>
      </c>
    </row>
    <row r="2427" spans="2:9" x14ac:dyDescent="0.25">
      <c r="B2427">
        <v>2424</v>
      </c>
      <c r="C2427">
        <v>0.53313268279327508</v>
      </c>
      <c r="D2427">
        <v>0.53996809633859488</v>
      </c>
      <c r="G2427">
        <v>2424</v>
      </c>
      <c r="H2427">
        <v>0.519597643335588</v>
      </c>
      <c r="I2427">
        <v>0.52888228164999007</v>
      </c>
    </row>
    <row r="2428" spans="2:9" x14ac:dyDescent="0.25">
      <c r="B2428">
        <v>2425</v>
      </c>
      <c r="C2428">
        <v>0.53299837350958779</v>
      </c>
      <c r="D2428">
        <v>0.53983627548806223</v>
      </c>
      <c r="G2428">
        <v>2425</v>
      </c>
      <c r="H2428">
        <v>0.51946015469824502</v>
      </c>
      <c r="I2428">
        <v>0.52874732810338176</v>
      </c>
    </row>
    <row r="2429" spans="2:9" x14ac:dyDescent="0.25">
      <c r="B2429">
        <v>2426</v>
      </c>
      <c r="C2429">
        <v>0.53286409211171504</v>
      </c>
      <c r="D2429">
        <v>0.53970448744485566</v>
      </c>
      <c r="G2429">
        <v>2426</v>
      </c>
      <c r="H2429">
        <v>0.51932269522968821</v>
      </c>
      <c r="I2429">
        <v>0.52861240780635532</v>
      </c>
    </row>
    <row r="2430" spans="2:9" x14ac:dyDescent="0.25">
      <c r="B2430">
        <v>2427</v>
      </c>
      <c r="C2430">
        <v>0.53272983859551071</v>
      </c>
      <c r="D2430">
        <v>0.53957273220605906</v>
      </c>
      <c r="G2430">
        <v>2427</v>
      </c>
      <c r="H2430">
        <v>0.51918526492203543</v>
      </c>
      <c r="I2430">
        <v>0.52847752075761101</v>
      </c>
    </row>
    <row r="2431" spans="2:9" x14ac:dyDescent="0.25">
      <c r="B2431">
        <v>2428</v>
      </c>
      <c r="C2431">
        <v>0.53259561295682822</v>
      </c>
      <c r="D2431">
        <v>0.53944100976875264</v>
      </c>
      <c r="G2431">
        <v>2428</v>
      </c>
      <c r="H2431">
        <v>0.51904786376740719</v>
      </c>
      <c r="I2431">
        <v>0.52834266695584409</v>
      </c>
    </row>
    <row r="2432" spans="2:9" x14ac:dyDescent="0.25">
      <c r="B2432">
        <v>2429</v>
      </c>
      <c r="C2432">
        <v>0.53246141519152224</v>
      </c>
      <c r="D2432">
        <v>0.5393093201300142</v>
      </c>
      <c r="G2432">
        <v>2429</v>
      </c>
      <c r="H2432">
        <v>0.51891049175792547</v>
      </c>
      <c r="I2432">
        <v>0.52820784639974516</v>
      </c>
    </row>
    <row r="2433" spans="2:9" x14ac:dyDescent="0.25">
      <c r="B2433">
        <v>2430</v>
      </c>
      <c r="C2433">
        <v>0.53232724529544684</v>
      </c>
      <c r="D2433">
        <v>0.53917766328691774</v>
      </c>
      <c r="G2433">
        <v>2430</v>
      </c>
      <c r="H2433">
        <v>0.51877314888571935</v>
      </c>
      <c r="I2433">
        <v>0.52807305908799951</v>
      </c>
    </row>
    <row r="2434" spans="2:9" x14ac:dyDescent="0.25">
      <c r="B2434">
        <v>2431</v>
      </c>
      <c r="C2434">
        <v>0.53219310326445646</v>
      </c>
      <c r="D2434">
        <v>0.53904603923653449</v>
      </c>
      <c r="G2434">
        <v>2431</v>
      </c>
      <c r="H2434">
        <v>0.51863583514292078</v>
      </c>
      <c r="I2434">
        <v>0.52793830501928785</v>
      </c>
    </row>
    <row r="2435" spans="2:9" x14ac:dyDescent="0.25">
      <c r="B2435">
        <v>2432</v>
      </c>
      <c r="C2435">
        <v>0.53205898909440552</v>
      </c>
      <c r="D2435">
        <v>0.53891444797593258</v>
      </c>
      <c r="G2435">
        <v>2432</v>
      </c>
      <c r="H2435">
        <v>0.51849855052166671</v>
      </c>
      <c r="I2435">
        <v>0.5278035841922859</v>
      </c>
    </row>
    <row r="2436" spans="2:9" x14ac:dyDescent="0.25">
      <c r="B2436">
        <v>2433</v>
      </c>
      <c r="C2436">
        <v>0.53192490278114912</v>
      </c>
      <c r="D2436">
        <v>0.53878288950217679</v>
      </c>
      <c r="G2436">
        <v>2433</v>
      </c>
      <c r="H2436">
        <v>0.51836129501409567</v>
      </c>
      <c r="I2436">
        <v>0.52766889660566441</v>
      </c>
    </row>
    <row r="2437" spans="2:9" x14ac:dyDescent="0.25">
      <c r="B2437">
        <v>2434</v>
      </c>
      <c r="C2437">
        <v>0.53179084432054247</v>
      </c>
      <c r="D2437">
        <v>0.53865136381232903</v>
      </c>
      <c r="G2437">
        <v>2434</v>
      </c>
      <c r="H2437">
        <v>0.51822406861235426</v>
      </c>
      <c r="I2437">
        <v>0.52753424225808931</v>
      </c>
    </row>
    <row r="2438" spans="2:9" x14ac:dyDescent="0.25">
      <c r="B2438">
        <v>2435</v>
      </c>
      <c r="C2438">
        <v>0.53165681370844031</v>
      </c>
      <c r="D2438">
        <v>0.53851987090344811</v>
      </c>
      <c r="G2438">
        <v>2435</v>
      </c>
      <c r="H2438">
        <v>0.5180868713085911</v>
      </c>
      <c r="I2438">
        <v>0.52739962114822136</v>
      </c>
    </row>
    <row r="2439" spans="2:9" x14ac:dyDescent="0.25">
      <c r="B2439">
        <v>2436</v>
      </c>
      <c r="C2439">
        <v>0.53152281094069864</v>
      </c>
      <c r="D2439">
        <v>0.53838841077258948</v>
      </c>
      <c r="G2439">
        <v>2436</v>
      </c>
      <c r="H2439">
        <v>0.5179497030949558</v>
      </c>
      <c r="I2439">
        <v>0.52726503327471674</v>
      </c>
    </row>
    <row r="2440" spans="2:9" x14ac:dyDescent="0.25">
      <c r="B2440">
        <v>2437</v>
      </c>
      <c r="C2440">
        <v>0.53138883601317288</v>
      </c>
      <c r="D2440">
        <v>0.53825698341680583</v>
      </c>
      <c r="G2440">
        <v>2437</v>
      </c>
      <c r="H2440">
        <v>0.51781256396360609</v>
      </c>
      <c r="I2440">
        <v>0.52713047863622664</v>
      </c>
    </row>
    <row r="2441" spans="2:9" x14ac:dyDescent="0.25">
      <c r="B2441">
        <v>2438</v>
      </c>
      <c r="C2441">
        <v>0.5312548889217189</v>
      </c>
      <c r="D2441">
        <v>0.53812558883314632</v>
      </c>
      <c r="G2441">
        <v>2438</v>
      </c>
      <c r="H2441">
        <v>0.51767545390670222</v>
      </c>
      <c r="I2441">
        <v>0.52699595723139725</v>
      </c>
    </row>
    <row r="2442" spans="2:9" x14ac:dyDescent="0.25">
      <c r="B2442">
        <v>2439</v>
      </c>
      <c r="C2442">
        <v>0.53112096966219291</v>
      </c>
      <c r="D2442">
        <v>0.5379942270186574</v>
      </c>
      <c r="G2442">
        <v>2439</v>
      </c>
      <c r="H2442">
        <v>0.51753837291640881</v>
      </c>
      <c r="I2442">
        <v>0.5268614690588701</v>
      </c>
    </row>
    <row r="2443" spans="2:9" x14ac:dyDescent="0.25">
      <c r="B2443">
        <v>2440</v>
      </c>
      <c r="C2443">
        <v>0.53098707823045099</v>
      </c>
      <c r="D2443">
        <v>0.53786289797038245</v>
      </c>
      <c r="G2443">
        <v>2440</v>
      </c>
      <c r="H2443">
        <v>0.51740132098489289</v>
      </c>
      <c r="I2443">
        <v>0.52672701411728151</v>
      </c>
    </row>
    <row r="2444" spans="2:9" x14ac:dyDescent="0.25">
      <c r="B2444">
        <v>2441</v>
      </c>
      <c r="C2444">
        <v>0.53085321462234969</v>
      </c>
      <c r="D2444">
        <v>0.53773160168536116</v>
      </c>
      <c r="G2444">
        <v>2441</v>
      </c>
      <c r="H2444">
        <v>0.5172642981043285</v>
      </c>
      <c r="I2444">
        <v>0.52659259240526324</v>
      </c>
    </row>
    <row r="2445" spans="2:9" x14ac:dyDescent="0.25">
      <c r="B2445">
        <v>2442</v>
      </c>
      <c r="C2445">
        <v>0.53071937883374554</v>
      </c>
      <c r="D2445">
        <v>0.53760033816063102</v>
      </c>
      <c r="G2445">
        <v>2442</v>
      </c>
      <c r="H2445">
        <v>0.51712730426689291</v>
      </c>
      <c r="I2445">
        <v>0.52645820392144205</v>
      </c>
    </row>
    <row r="2446" spans="2:9" x14ac:dyDescent="0.25">
      <c r="B2446">
        <v>2443</v>
      </c>
      <c r="C2446">
        <v>0.53058557086049574</v>
      </c>
      <c r="D2446">
        <v>0.53746910739322562</v>
      </c>
      <c r="G2446">
        <v>2443</v>
      </c>
      <c r="H2446">
        <v>0.51699033946476403</v>
      </c>
      <c r="I2446">
        <v>0.52632384866443971</v>
      </c>
    </row>
    <row r="2447" spans="2:9" x14ac:dyDescent="0.25">
      <c r="B2447">
        <v>2444</v>
      </c>
      <c r="C2447">
        <v>0.53045179069845727</v>
      </c>
      <c r="D2447">
        <v>0.537337909380176</v>
      </c>
      <c r="G2447">
        <v>2444</v>
      </c>
      <c r="H2447">
        <v>0.51685340369012711</v>
      </c>
      <c r="I2447">
        <v>0.52618952663287344</v>
      </c>
    </row>
    <row r="2448" spans="2:9" x14ac:dyDescent="0.25">
      <c r="B2448">
        <v>2445</v>
      </c>
      <c r="C2448">
        <v>0.53031803834348734</v>
      </c>
      <c r="D2448">
        <v>0.53720674411850988</v>
      </c>
      <c r="G2448">
        <v>2445</v>
      </c>
      <c r="H2448">
        <v>0.51671649693517052</v>
      </c>
      <c r="I2448">
        <v>0.52605523782535502</v>
      </c>
    </row>
    <row r="2449" spans="2:9" x14ac:dyDescent="0.25">
      <c r="B2449">
        <v>2446</v>
      </c>
      <c r="C2449">
        <v>0.53018431379144315</v>
      </c>
      <c r="D2449">
        <v>0.53707561160525208</v>
      </c>
      <c r="G2449">
        <v>2446</v>
      </c>
      <c r="H2449">
        <v>0.51657961919208684</v>
      </c>
      <c r="I2449">
        <v>0.52592098224049211</v>
      </c>
    </row>
    <row r="2450" spans="2:9" x14ac:dyDescent="0.25">
      <c r="B2450">
        <v>2447</v>
      </c>
      <c r="C2450">
        <v>0.5300506170381829</v>
      </c>
      <c r="D2450">
        <v>0.53694451183742398</v>
      </c>
      <c r="G2450">
        <v>2447</v>
      </c>
      <c r="H2450">
        <v>0.5164427704530713</v>
      </c>
      <c r="I2450">
        <v>0.52578675987688683</v>
      </c>
    </row>
    <row r="2451" spans="2:9" x14ac:dyDescent="0.25">
      <c r="B2451">
        <v>2448</v>
      </c>
      <c r="C2451">
        <v>0.52991694807956424</v>
      </c>
      <c r="D2451">
        <v>0.5368134448120444</v>
      </c>
      <c r="G2451">
        <v>2448</v>
      </c>
      <c r="H2451">
        <v>0.51630595071032637</v>
      </c>
      <c r="I2451">
        <v>0.52565257073313687</v>
      </c>
    </row>
    <row r="2452" spans="2:9" x14ac:dyDescent="0.25">
      <c r="B2452">
        <v>2449</v>
      </c>
      <c r="C2452">
        <v>0.52978330691144515</v>
      </c>
      <c r="D2452">
        <v>0.53668241052612864</v>
      </c>
      <c r="G2452">
        <v>2449</v>
      </c>
      <c r="H2452">
        <v>0.51616915995605639</v>
      </c>
      <c r="I2452">
        <v>0.52551841480783501</v>
      </c>
    </row>
    <row r="2453" spans="2:9" x14ac:dyDescent="0.25">
      <c r="B2453">
        <v>2450</v>
      </c>
      <c r="C2453">
        <v>0.52964969352968427</v>
      </c>
      <c r="D2453">
        <v>0.53655140897668918</v>
      </c>
      <c r="G2453">
        <v>2450</v>
      </c>
      <c r="H2453">
        <v>0.51603239818246771</v>
      </c>
      <c r="I2453">
        <v>0.52538429209956916</v>
      </c>
    </row>
    <row r="2454" spans="2:9" x14ac:dyDescent="0.25">
      <c r="B2454">
        <v>2451</v>
      </c>
      <c r="C2454">
        <v>0.5295161079301397</v>
      </c>
      <c r="D2454">
        <v>0.53642044016073531</v>
      </c>
      <c r="G2454">
        <v>2451</v>
      </c>
      <c r="H2454">
        <v>0.51589566538177345</v>
      </c>
      <c r="I2454">
        <v>0.52525020260692212</v>
      </c>
    </row>
    <row r="2455" spans="2:9" x14ac:dyDescent="0.25">
      <c r="B2455">
        <v>2452</v>
      </c>
      <c r="C2455">
        <v>0.52938255010867041</v>
      </c>
      <c r="D2455">
        <v>0.53628950407527332</v>
      </c>
      <c r="G2455">
        <v>2452</v>
      </c>
      <c r="H2455">
        <v>0.51575896154619061</v>
      </c>
      <c r="I2455">
        <v>0.52511614632847226</v>
      </c>
    </row>
    <row r="2456" spans="2:9" x14ac:dyDescent="0.25">
      <c r="B2456">
        <v>2453</v>
      </c>
      <c r="C2456">
        <v>0.52924902006113539</v>
      </c>
      <c r="D2456">
        <v>0.53615860071730648</v>
      </c>
      <c r="G2456">
        <v>2453</v>
      </c>
      <c r="H2456">
        <v>0.51562228666793852</v>
      </c>
      <c r="I2456">
        <v>0.52498212326279292</v>
      </c>
    </row>
    <row r="2457" spans="2:9" x14ac:dyDescent="0.25">
      <c r="B2457">
        <v>2454</v>
      </c>
      <c r="C2457">
        <v>0.5291155177833935</v>
      </c>
      <c r="D2457">
        <v>0.53602773008383497</v>
      </c>
      <c r="G2457">
        <v>2454</v>
      </c>
      <c r="H2457">
        <v>0.51548564073924097</v>
      </c>
      <c r="I2457">
        <v>0.52484813340845271</v>
      </c>
    </row>
    <row r="2458" spans="2:9" x14ac:dyDescent="0.25">
      <c r="B2458">
        <v>2455</v>
      </c>
      <c r="C2458">
        <v>0.52898204327130394</v>
      </c>
      <c r="D2458">
        <v>0.53589689217185577</v>
      </c>
      <c r="G2458">
        <v>2455</v>
      </c>
      <c r="H2458">
        <v>0.51534902375232849</v>
      </c>
      <c r="I2458">
        <v>0.52471417676401511</v>
      </c>
    </row>
    <row r="2459" spans="2:9" x14ac:dyDescent="0.25">
      <c r="B2459">
        <v>2456</v>
      </c>
      <c r="C2459">
        <v>0.52884859652072669</v>
      </c>
      <c r="D2459">
        <v>0.53576608697836314</v>
      </c>
      <c r="G2459">
        <v>2456</v>
      </c>
      <c r="H2459">
        <v>0.51521243569943309</v>
      </c>
      <c r="I2459">
        <v>0.52458025332803915</v>
      </c>
    </row>
    <row r="2460" spans="2:9" x14ac:dyDescent="0.25">
      <c r="B2460">
        <v>2457</v>
      </c>
      <c r="C2460">
        <v>0.52871517752752117</v>
      </c>
      <c r="D2460">
        <v>0.53563531450034796</v>
      </c>
      <c r="G2460">
        <v>2457</v>
      </c>
      <c r="H2460">
        <v>0.51507587657278886</v>
      </c>
      <c r="I2460">
        <v>0.52444636309907877</v>
      </c>
    </row>
    <row r="2461" spans="2:9" x14ac:dyDescent="0.25">
      <c r="B2461">
        <v>2458</v>
      </c>
      <c r="C2461">
        <v>0.52858178628754737</v>
      </c>
      <c r="D2461">
        <v>0.53550457473479818</v>
      </c>
      <c r="G2461">
        <v>2458</v>
      </c>
      <c r="H2461">
        <v>0.51493934636463701</v>
      </c>
      <c r="I2461">
        <v>0.52431250607568336</v>
      </c>
    </row>
    <row r="2462" spans="2:9" x14ac:dyDescent="0.25">
      <c r="B2462">
        <v>2459</v>
      </c>
      <c r="C2462">
        <v>0.52844842279666515</v>
      </c>
      <c r="D2462">
        <v>0.53537386767869877</v>
      </c>
      <c r="G2462">
        <v>2459</v>
      </c>
      <c r="H2462">
        <v>0.51480284506722207</v>
      </c>
      <c r="I2462">
        <v>0.5241786822563973</v>
      </c>
    </row>
    <row r="2463" spans="2:9" x14ac:dyDescent="0.25">
      <c r="B2463">
        <v>2460</v>
      </c>
      <c r="C2463">
        <v>0.5283150870507356</v>
      </c>
      <c r="D2463">
        <v>0.53524319332903159</v>
      </c>
      <c r="G2463">
        <v>2460</v>
      </c>
      <c r="H2463">
        <v>0.51466637267279158</v>
      </c>
      <c r="I2463">
        <v>0.52404489163976009</v>
      </c>
    </row>
    <row r="2464" spans="2:9" x14ac:dyDescent="0.25">
      <c r="B2464">
        <v>2461</v>
      </c>
      <c r="C2464">
        <v>0.52818177904561836</v>
      </c>
      <c r="D2464">
        <v>0.53511255168277538</v>
      </c>
      <c r="G2464">
        <v>2461</v>
      </c>
      <c r="H2464">
        <v>0.5145299291735973</v>
      </c>
      <c r="I2464">
        <v>0.52391113422430668</v>
      </c>
    </row>
    <row r="2465" spans="2:9" x14ac:dyDescent="0.25">
      <c r="B2465">
        <v>2462</v>
      </c>
      <c r="C2465">
        <v>0.52804849877717464</v>
      </c>
      <c r="D2465">
        <v>0.53498194273690625</v>
      </c>
      <c r="G2465">
        <v>2462</v>
      </c>
      <c r="H2465">
        <v>0.51439351456189686</v>
      </c>
      <c r="I2465">
        <v>0.52377741000856703</v>
      </c>
    </row>
    <row r="2466" spans="2:9" x14ac:dyDescent="0.25">
      <c r="B2466">
        <v>2463</v>
      </c>
      <c r="C2466">
        <v>0.5279152462412654</v>
      </c>
      <c r="D2466">
        <v>0.5348513664883966</v>
      </c>
      <c r="G2466">
        <v>2463</v>
      </c>
      <c r="H2466">
        <v>0.51425712882995056</v>
      </c>
      <c r="I2466">
        <v>0.52364371899106632</v>
      </c>
    </row>
    <row r="2467" spans="2:9" x14ac:dyDescent="0.25">
      <c r="B2467">
        <v>2464</v>
      </c>
      <c r="C2467">
        <v>0.52778202143375175</v>
      </c>
      <c r="D2467">
        <v>0.53472082293421641</v>
      </c>
      <c r="G2467">
        <v>2464</v>
      </c>
      <c r="H2467">
        <v>0.51412077197002004</v>
      </c>
      <c r="I2467">
        <v>0.52351006117032495</v>
      </c>
    </row>
    <row r="2468" spans="2:9" x14ac:dyDescent="0.25">
      <c r="B2468">
        <v>2465</v>
      </c>
      <c r="C2468">
        <v>0.52764882435049487</v>
      </c>
      <c r="D2468">
        <v>0.53459031207133223</v>
      </c>
      <c r="G2468">
        <v>2465</v>
      </c>
      <c r="H2468">
        <v>0.51398444397437493</v>
      </c>
      <c r="I2468">
        <v>0.52337643654485855</v>
      </c>
    </row>
    <row r="2469" spans="2:9" x14ac:dyDescent="0.25">
      <c r="B2469">
        <v>2466</v>
      </c>
      <c r="C2469">
        <v>0.52751565498735664</v>
      </c>
      <c r="D2469">
        <v>0.53445983389670793</v>
      </c>
      <c r="G2469">
        <v>2466</v>
      </c>
      <c r="H2469">
        <v>0.51384814483528651</v>
      </c>
      <c r="I2469">
        <v>0.52324284511317809</v>
      </c>
    </row>
    <row r="2470" spans="2:9" x14ac:dyDescent="0.25">
      <c r="B2470">
        <v>2467</v>
      </c>
      <c r="C2470">
        <v>0.52738251334019859</v>
      </c>
      <c r="D2470">
        <v>0.53432938840730404</v>
      </c>
      <c r="G2470">
        <v>2467</v>
      </c>
      <c r="H2470">
        <v>0.51371187454503098</v>
      </c>
      <c r="I2470">
        <v>0.52310928687378944</v>
      </c>
    </row>
    <row r="2471" spans="2:9" x14ac:dyDescent="0.25">
      <c r="B2471">
        <v>2468</v>
      </c>
      <c r="C2471">
        <v>0.52724939940488247</v>
      </c>
      <c r="D2471">
        <v>0.53419897560007823</v>
      </c>
      <c r="G2471">
        <v>2468</v>
      </c>
      <c r="H2471">
        <v>0.51357563309588683</v>
      </c>
      <c r="I2471">
        <v>0.52297576182519401</v>
      </c>
    </row>
    <row r="2472" spans="2:9" x14ac:dyDescent="0.25">
      <c r="B2472">
        <v>2469</v>
      </c>
      <c r="C2472">
        <v>0.52711631317727081</v>
      </c>
      <c r="D2472">
        <v>0.53406859547198504</v>
      </c>
      <c r="G2472">
        <v>2469</v>
      </c>
      <c r="H2472">
        <v>0.51343942048014046</v>
      </c>
      <c r="I2472">
        <v>0.52284226996588823</v>
      </c>
    </row>
    <row r="2473" spans="2:9" x14ac:dyDescent="0.25">
      <c r="B2473">
        <v>2470</v>
      </c>
      <c r="C2473">
        <v>0.52698325465322615</v>
      </c>
      <c r="D2473">
        <v>0.53393824801997636</v>
      </c>
      <c r="G2473">
        <v>2470</v>
      </c>
      <c r="H2473">
        <v>0.51330323669007938</v>
      </c>
      <c r="I2473">
        <v>0.52270881129436386</v>
      </c>
    </row>
    <row r="2474" spans="2:9" x14ac:dyDescent="0.25">
      <c r="B2474">
        <v>2471</v>
      </c>
      <c r="C2474">
        <v>0.52685022382861069</v>
      </c>
      <c r="D2474">
        <v>0.53380793324100051</v>
      </c>
      <c r="G2474">
        <v>2471</v>
      </c>
      <c r="H2474">
        <v>0.51316708171799297</v>
      </c>
      <c r="I2474">
        <v>0.5225753858091079</v>
      </c>
    </row>
    <row r="2475" spans="2:9" x14ac:dyDescent="0.25">
      <c r="B2475">
        <v>2472</v>
      </c>
      <c r="C2475">
        <v>0.52671722069928728</v>
      </c>
      <c r="D2475">
        <v>0.53367765113200327</v>
      </c>
      <c r="G2475">
        <v>2472</v>
      </c>
      <c r="H2475">
        <v>0.51303095555617828</v>
      </c>
      <c r="I2475">
        <v>0.52244199350860254</v>
      </c>
    </row>
    <row r="2476" spans="2:9" x14ac:dyDescent="0.25">
      <c r="B2476">
        <v>2473</v>
      </c>
      <c r="C2476">
        <v>0.52658424526111924</v>
      </c>
      <c r="D2476">
        <v>0.53354740168992709</v>
      </c>
      <c r="G2476">
        <v>2473</v>
      </c>
      <c r="H2476">
        <v>0.51289485819693448</v>
      </c>
      <c r="I2476">
        <v>0.52230863439132502</v>
      </c>
    </row>
    <row r="2477" spans="2:9" x14ac:dyDescent="0.25">
      <c r="B2477">
        <v>2474</v>
      </c>
      <c r="C2477">
        <v>0.52645129750996933</v>
      </c>
      <c r="D2477">
        <v>0.53341718491171175</v>
      </c>
      <c r="G2477">
        <v>2474</v>
      </c>
      <c r="H2477">
        <v>0.51275878963256549</v>
      </c>
      <c r="I2477">
        <v>0.52217530845574833</v>
      </c>
    </row>
    <row r="2478" spans="2:9" x14ac:dyDescent="0.25">
      <c r="B2478">
        <v>2475</v>
      </c>
      <c r="C2478">
        <v>0.52631837744170107</v>
      </c>
      <c r="D2478">
        <v>0.53328700079429348</v>
      </c>
      <c r="G2478">
        <v>2475</v>
      </c>
      <c r="H2478">
        <v>0.51262274985537737</v>
      </c>
      <c r="I2478">
        <v>0.52204201570034015</v>
      </c>
    </row>
    <row r="2479" spans="2:9" x14ac:dyDescent="0.25">
      <c r="B2479">
        <v>2476</v>
      </c>
      <c r="C2479">
        <v>0.5261854850521781</v>
      </c>
      <c r="D2479">
        <v>0.53315684933460616</v>
      </c>
      <c r="G2479">
        <v>2476</v>
      </c>
      <c r="H2479">
        <v>0.51248673885768414</v>
      </c>
      <c r="I2479">
        <v>0.52190875612356369</v>
      </c>
    </row>
    <row r="2480" spans="2:9" x14ac:dyDescent="0.25">
      <c r="B2480">
        <v>2477</v>
      </c>
      <c r="C2480">
        <v>0.52605262033726485</v>
      </c>
      <c r="D2480">
        <v>0.53302673052958038</v>
      </c>
      <c r="G2480">
        <v>2477</v>
      </c>
      <c r="H2480">
        <v>0.51235075663180074</v>
      </c>
      <c r="I2480">
        <v>0.52177552972387764</v>
      </c>
    </row>
    <row r="2481" spans="2:9" x14ac:dyDescent="0.25">
      <c r="B2481">
        <v>2478</v>
      </c>
      <c r="C2481">
        <v>0.52591978329282452</v>
      </c>
      <c r="D2481">
        <v>0.53289664437614348</v>
      </c>
      <c r="G2481">
        <v>2478</v>
      </c>
      <c r="H2481">
        <v>0.5122148031700442</v>
      </c>
      <c r="I2481">
        <v>0.52164233649973524</v>
      </c>
    </row>
    <row r="2482" spans="2:9" x14ac:dyDescent="0.25">
      <c r="B2482">
        <v>2479</v>
      </c>
      <c r="C2482">
        <v>0.5257869739147214</v>
      </c>
      <c r="D2482">
        <v>0.53276659087122036</v>
      </c>
      <c r="G2482">
        <v>2479</v>
      </c>
      <c r="H2482">
        <v>0.51207887846473932</v>
      </c>
      <c r="I2482">
        <v>0.52150917644958583</v>
      </c>
    </row>
    <row r="2483" spans="2:9" x14ac:dyDescent="0.25">
      <c r="B2483">
        <v>2480</v>
      </c>
      <c r="C2483">
        <v>0.52565419219882048</v>
      </c>
      <c r="D2483">
        <v>0.53263657001173248</v>
      </c>
      <c r="G2483">
        <v>2480</v>
      </c>
      <c r="H2483">
        <v>0.51194298250821291</v>
      </c>
      <c r="I2483">
        <v>0.52137604957187345</v>
      </c>
    </row>
    <row r="2484" spans="2:9" x14ac:dyDescent="0.25">
      <c r="B2484">
        <v>2481</v>
      </c>
      <c r="C2484">
        <v>0.52552143814098573</v>
      </c>
      <c r="D2484">
        <v>0.53250658179459853</v>
      </c>
      <c r="G2484">
        <v>2481</v>
      </c>
      <c r="H2484">
        <v>0.51180711529279599</v>
      </c>
      <c r="I2484">
        <v>0.52124295586503755</v>
      </c>
    </row>
    <row r="2485" spans="2:9" x14ac:dyDescent="0.25">
      <c r="B2485">
        <v>2482</v>
      </c>
      <c r="C2485">
        <v>0.52538871173708246</v>
      </c>
      <c r="D2485">
        <v>0.53237662621673421</v>
      </c>
      <c r="G2485">
        <v>2482</v>
      </c>
      <c r="H2485">
        <v>0.51167127681082269</v>
      </c>
      <c r="I2485">
        <v>0.52110989532751306</v>
      </c>
    </row>
    <row r="2486" spans="2:9" x14ac:dyDescent="0.25">
      <c r="B2486">
        <v>2483</v>
      </c>
      <c r="C2486">
        <v>0.52525601298297553</v>
      </c>
      <c r="D2486">
        <v>0.53224670327505208</v>
      </c>
      <c r="G2486">
        <v>2483</v>
      </c>
      <c r="H2486">
        <v>0.51153546705463449</v>
      </c>
      <c r="I2486">
        <v>0.52097686795772979</v>
      </c>
    </row>
    <row r="2487" spans="2:9" x14ac:dyDescent="0.25">
      <c r="B2487">
        <v>2484</v>
      </c>
      <c r="C2487">
        <v>0.52512334187453036</v>
      </c>
      <c r="D2487">
        <v>0.53211681296646185</v>
      </c>
      <c r="G2487">
        <v>2484</v>
      </c>
      <c r="H2487">
        <v>0.51139968601657304</v>
      </c>
      <c r="I2487">
        <v>0.52084387375411312</v>
      </c>
    </row>
    <row r="2488" spans="2:9" x14ac:dyDescent="0.25">
      <c r="B2488">
        <v>2485</v>
      </c>
      <c r="C2488">
        <v>0.52499069840761226</v>
      </c>
      <c r="D2488">
        <v>0.53198695528787021</v>
      </c>
      <c r="G2488">
        <v>2485</v>
      </c>
      <c r="H2488">
        <v>0.51126393368898404</v>
      </c>
      <c r="I2488">
        <v>0.52071091271508385</v>
      </c>
    </row>
    <row r="2489" spans="2:9" x14ac:dyDescent="0.25">
      <c r="B2489">
        <v>2486</v>
      </c>
      <c r="C2489">
        <v>0.52485808257808675</v>
      </c>
      <c r="D2489">
        <v>0.53185713023618109</v>
      </c>
      <c r="G2489">
        <v>2486</v>
      </c>
      <c r="H2489">
        <v>0.51112821006421894</v>
      </c>
      <c r="I2489">
        <v>0.52057798483905748</v>
      </c>
    </row>
    <row r="2490" spans="2:9" x14ac:dyDescent="0.25">
      <c r="B2490">
        <v>2487</v>
      </c>
      <c r="C2490">
        <v>0.52472549438182015</v>
      </c>
      <c r="D2490">
        <v>0.53172733780829506</v>
      </c>
      <c r="G2490">
        <v>2487</v>
      </c>
      <c r="H2490">
        <v>0.5109925151346324</v>
      </c>
      <c r="I2490">
        <v>0.52044509012444562</v>
      </c>
    </row>
    <row r="2491" spans="2:9" x14ac:dyDescent="0.25">
      <c r="B2491">
        <v>2488</v>
      </c>
      <c r="C2491">
        <v>0.5245929338146782</v>
      </c>
      <c r="D2491">
        <v>0.53159757800111007</v>
      </c>
      <c r="G2491">
        <v>2488</v>
      </c>
      <c r="H2491">
        <v>0.51085684889258298</v>
      </c>
      <c r="I2491">
        <v>0.52031222856965431</v>
      </c>
    </row>
    <row r="2492" spans="2:9" x14ac:dyDescent="0.25">
      <c r="B2492">
        <v>2489</v>
      </c>
      <c r="C2492">
        <v>0.52446040087252732</v>
      </c>
      <c r="D2492">
        <v>0.53146785081152093</v>
      </c>
      <c r="G2492">
        <v>2489</v>
      </c>
      <c r="H2492">
        <v>0.5107212113304318</v>
      </c>
      <c r="I2492">
        <v>0.52017940017308562</v>
      </c>
    </row>
    <row r="2493" spans="2:9" x14ac:dyDescent="0.25">
      <c r="B2493">
        <v>2490</v>
      </c>
      <c r="C2493">
        <v>0.52432789555123382</v>
      </c>
      <c r="D2493">
        <v>0.53133815623641945</v>
      </c>
      <c r="G2493">
        <v>2490</v>
      </c>
      <c r="H2493">
        <v>0.51058560244054751</v>
      </c>
      <c r="I2493">
        <v>0.52004660493313637</v>
      </c>
    </row>
    <row r="2494" spans="2:9" x14ac:dyDescent="0.25">
      <c r="B2494">
        <v>2491</v>
      </c>
      <c r="C2494">
        <v>0.52419541784666501</v>
      </c>
      <c r="D2494">
        <v>0.53120849427269468</v>
      </c>
      <c r="G2494">
        <v>2491</v>
      </c>
      <c r="H2494">
        <v>0.51045002221530078</v>
      </c>
      <c r="I2494">
        <v>0.51991384284819919</v>
      </c>
    </row>
    <row r="2495" spans="2:9" x14ac:dyDescent="0.25">
      <c r="B2495">
        <v>2492</v>
      </c>
      <c r="C2495">
        <v>0.52406296775468741</v>
      </c>
      <c r="D2495">
        <v>0.53107886491723255</v>
      </c>
      <c r="G2495">
        <v>2492</v>
      </c>
      <c r="H2495">
        <v>0.51031447064706315</v>
      </c>
      <c r="I2495">
        <v>0.5197811139166616</v>
      </c>
    </row>
    <row r="2496" spans="2:9" x14ac:dyDescent="0.25">
      <c r="B2496">
        <v>2493</v>
      </c>
      <c r="C2496">
        <v>0.52393054527116778</v>
      </c>
      <c r="D2496">
        <v>0.53094926816691601</v>
      </c>
      <c r="G2496">
        <v>2493</v>
      </c>
      <c r="H2496">
        <v>0.51017894772821393</v>
      </c>
      <c r="I2496">
        <v>0.51964841813690676</v>
      </c>
    </row>
    <row r="2497" spans="2:9" x14ac:dyDescent="0.25">
      <c r="B2497">
        <v>2494</v>
      </c>
      <c r="C2497">
        <v>0.52379815039197419</v>
      </c>
      <c r="D2497">
        <v>0.53081970401862522</v>
      </c>
      <c r="G2497">
        <v>2494</v>
      </c>
      <c r="H2497">
        <v>0.51004345345113511</v>
      </c>
      <c r="I2497">
        <v>0.51951575550731277</v>
      </c>
    </row>
    <row r="2498" spans="2:9" x14ac:dyDescent="0.25">
      <c r="B2498">
        <v>2495</v>
      </c>
      <c r="C2498">
        <v>0.52366578311297318</v>
      </c>
      <c r="D2498">
        <v>0.53069017246923744</v>
      </c>
      <c r="G2498">
        <v>2495</v>
      </c>
      <c r="H2498">
        <v>0.50990798780821278</v>
      </c>
      <c r="I2498">
        <v>0.51938312602625336</v>
      </c>
    </row>
    <row r="2499" spans="2:9" x14ac:dyDescent="0.25">
      <c r="B2499">
        <v>2496</v>
      </c>
      <c r="C2499">
        <v>0.52353344343003339</v>
      </c>
      <c r="D2499">
        <v>0.53056067351562652</v>
      </c>
      <c r="G2499">
        <v>2496</v>
      </c>
      <c r="H2499">
        <v>0.50977255079183537</v>
      </c>
      <c r="I2499">
        <v>0.51925052969209751</v>
      </c>
    </row>
    <row r="2500" spans="2:9" x14ac:dyDescent="0.25">
      <c r="B2500">
        <v>2497</v>
      </c>
      <c r="C2500">
        <v>0.52340113133902244</v>
      </c>
      <c r="D2500">
        <v>0.53043120715466396</v>
      </c>
      <c r="G2500">
        <v>2497</v>
      </c>
      <c r="H2500">
        <v>0.50963714239439872</v>
      </c>
      <c r="I2500">
        <v>0.5191179665032094</v>
      </c>
    </row>
    <row r="2501" spans="2:9" x14ac:dyDescent="0.25">
      <c r="B2501">
        <v>2498</v>
      </c>
      <c r="C2501">
        <v>0.52326884683580854</v>
      </c>
      <c r="D2501">
        <v>0.53030177338321793</v>
      </c>
      <c r="G2501">
        <v>2498</v>
      </c>
      <c r="H2501">
        <v>0.5095017626083006</v>
      </c>
      <c r="I2501">
        <v>0.51898543645794881</v>
      </c>
    </row>
    <row r="2502" spans="2:9" x14ac:dyDescent="0.25">
      <c r="B2502">
        <v>2499</v>
      </c>
      <c r="C2502">
        <v>0.52313658991626011</v>
      </c>
      <c r="D2502">
        <v>0.53017237219815383</v>
      </c>
      <c r="G2502">
        <v>2499</v>
      </c>
      <c r="H2502">
        <v>0.50936641142594064</v>
      </c>
      <c r="I2502">
        <v>0.51885293955467071</v>
      </c>
    </row>
    <row r="2503" spans="2:9" x14ac:dyDescent="0.25">
      <c r="B2503">
        <v>2500</v>
      </c>
      <c r="C2503">
        <v>0.52300436057624544</v>
      </c>
      <c r="D2503">
        <v>0.53004300359633405</v>
      </c>
      <c r="G2503">
        <v>2500</v>
      </c>
      <c r="H2503">
        <v>0.50923108883972479</v>
      </c>
      <c r="I2503">
        <v>0.51872047579172509</v>
      </c>
    </row>
    <row r="2504" spans="2:9" x14ac:dyDescent="0.25">
      <c r="B2504">
        <v>2501</v>
      </c>
      <c r="C2504">
        <v>0.52287215881163374</v>
      </c>
      <c r="D2504">
        <v>0.52991366757461811</v>
      </c>
      <c r="G2504">
        <v>2501</v>
      </c>
      <c r="H2504">
        <v>0.50909579484206235</v>
      </c>
      <c r="I2504">
        <v>0.51858804516745782</v>
      </c>
    </row>
    <row r="2505" spans="2:9" x14ac:dyDescent="0.25">
      <c r="B2505">
        <v>2502</v>
      </c>
      <c r="C2505">
        <v>0.52273998461829374</v>
      </c>
      <c r="D2505">
        <v>0.52978436412986263</v>
      </c>
      <c r="G2505">
        <v>2502</v>
      </c>
      <c r="H2505">
        <v>0.50896052942536685</v>
      </c>
      <c r="I2505">
        <v>0.51845564768020991</v>
      </c>
    </row>
    <row r="2506" spans="2:9" x14ac:dyDescent="0.25">
      <c r="B2506">
        <v>2503</v>
      </c>
      <c r="C2506">
        <v>0.52260783799209465</v>
      </c>
      <c r="D2506">
        <v>0.52965509325892113</v>
      </c>
      <c r="G2506">
        <v>2503</v>
      </c>
      <c r="H2506">
        <v>0.508825292582054</v>
      </c>
      <c r="I2506">
        <v>0.51832328332831756</v>
      </c>
    </row>
    <row r="2507" spans="2:9" x14ac:dyDescent="0.25">
      <c r="B2507">
        <v>2504</v>
      </c>
      <c r="C2507">
        <v>0.52247571892890576</v>
      </c>
      <c r="D2507">
        <v>0.52952585495864446</v>
      </c>
      <c r="G2507">
        <v>2504</v>
      </c>
      <c r="H2507">
        <v>0.50869008430454699</v>
      </c>
      <c r="I2507">
        <v>0.51819095211011257</v>
      </c>
    </row>
    <row r="2508" spans="2:9" x14ac:dyDescent="0.25">
      <c r="B2508">
        <v>2505</v>
      </c>
      <c r="C2508">
        <v>0.52234362742459695</v>
      </c>
      <c r="D2508">
        <v>0.52939664922588037</v>
      </c>
      <c r="G2508">
        <v>2505</v>
      </c>
      <c r="H2508">
        <v>0.50855490458527064</v>
      </c>
      <c r="I2508">
        <v>0.51805865402392193</v>
      </c>
    </row>
    <row r="2509" spans="2:9" x14ac:dyDescent="0.25">
      <c r="B2509">
        <v>2506</v>
      </c>
      <c r="C2509">
        <v>0.52221156347503805</v>
      </c>
      <c r="D2509">
        <v>0.52926747605747371</v>
      </c>
      <c r="G2509">
        <v>2506</v>
      </c>
      <c r="H2509">
        <v>0.50841975341665135</v>
      </c>
      <c r="I2509">
        <v>0.51792638906806798</v>
      </c>
    </row>
    <row r="2510" spans="2:9" x14ac:dyDescent="0.25">
      <c r="B2510">
        <v>2507</v>
      </c>
      <c r="C2510">
        <v>0.52207952707609884</v>
      </c>
      <c r="D2510">
        <v>0.52913833545026645</v>
      </c>
      <c r="G2510">
        <v>2507</v>
      </c>
      <c r="H2510">
        <v>0.5082846307911234</v>
      </c>
      <c r="I2510">
        <v>0.51779415724086852</v>
      </c>
    </row>
    <row r="2511" spans="2:9" x14ac:dyDescent="0.25">
      <c r="B2511">
        <v>2508</v>
      </c>
      <c r="C2511">
        <v>0.52194751822364949</v>
      </c>
      <c r="D2511">
        <v>0.52900922740109757</v>
      </c>
      <c r="G2511">
        <v>2508</v>
      </c>
      <c r="H2511">
        <v>0.50814953670112228</v>
      </c>
      <c r="I2511">
        <v>0.51766195854063668</v>
      </c>
    </row>
    <row r="2512" spans="2:9" x14ac:dyDescent="0.25">
      <c r="B2512">
        <v>2509</v>
      </c>
      <c r="C2512">
        <v>0.5218155369135612</v>
      </c>
      <c r="D2512">
        <v>0.52888015190680326</v>
      </c>
      <c r="G2512">
        <v>2509</v>
      </c>
      <c r="H2512">
        <v>0.50801447113908915</v>
      </c>
      <c r="I2512">
        <v>0.51752979296568102</v>
      </c>
    </row>
    <row r="2513" spans="2:9" x14ac:dyDescent="0.25">
      <c r="B2513">
        <v>2510</v>
      </c>
      <c r="C2513">
        <v>0.5216835831417036</v>
      </c>
      <c r="D2513">
        <v>0.52875110896421673</v>
      </c>
      <c r="G2513">
        <v>2510</v>
      </c>
      <c r="H2513">
        <v>0.50787943409746661</v>
      </c>
      <c r="I2513">
        <v>0.51739766051430536</v>
      </c>
    </row>
    <row r="2514" spans="2:9" x14ac:dyDescent="0.25">
      <c r="B2514">
        <v>2511</v>
      </c>
      <c r="C2514">
        <v>0.52155165690394811</v>
      </c>
      <c r="D2514">
        <v>0.5286220985701684</v>
      </c>
      <c r="G2514">
        <v>2511</v>
      </c>
      <c r="H2514">
        <v>0.50774442556870514</v>
      </c>
      <c r="I2514">
        <v>0.51726556118480893</v>
      </c>
    </row>
    <row r="2515" spans="2:9" x14ac:dyDescent="0.25">
      <c r="B2515">
        <v>2512</v>
      </c>
      <c r="C2515">
        <v>0.52141975819616582</v>
      </c>
      <c r="D2515">
        <v>0.52849312072148558</v>
      </c>
      <c r="G2515">
        <v>2512</v>
      </c>
      <c r="H2515">
        <v>0.50760944554525667</v>
      </c>
      <c r="I2515">
        <v>0.51713349497548644</v>
      </c>
    </row>
    <row r="2516" spans="2:9" x14ac:dyDescent="0.25">
      <c r="B2516">
        <v>2513</v>
      </c>
      <c r="C2516">
        <v>0.5212878870142279</v>
      </c>
      <c r="D2516">
        <v>0.52836417541499281</v>
      </c>
      <c r="G2516">
        <v>2513</v>
      </c>
      <c r="H2516">
        <v>0.50747449401957501</v>
      </c>
      <c r="I2516">
        <v>0.51700146188462803</v>
      </c>
    </row>
    <row r="2517" spans="2:9" x14ac:dyDescent="0.25">
      <c r="B2517">
        <v>2514</v>
      </c>
      <c r="C2517">
        <v>0.52115604335400578</v>
      </c>
      <c r="D2517">
        <v>0.52823526264751175</v>
      </c>
      <c r="G2517">
        <v>2514</v>
      </c>
      <c r="H2517">
        <v>0.50733957098412086</v>
      </c>
      <c r="I2517">
        <v>0.51686946191051886</v>
      </c>
    </row>
    <row r="2518" spans="2:9" x14ac:dyDescent="0.25">
      <c r="B2518">
        <v>2515</v>
      </c>
      <c r="C2518">
        <v>0.52102422721137143</v>
      </c>
      <c r="D2518">
        <v>0.52810638241586116</v>
      </c>
      <c r="G2518">
        <v>2515</v>
      </c>
      <c r="H2518">
        <v>0.50720467643135758</v>
      </c>
      <c r="I2518">
        <v>0.51673749505143995</v>
      </c>
    </row>
    <row r="2519" spans="2:9" x14ac:dyDescent="0.25">
      <c r="B2519">
        <v>2516</v>
      </c>
      <c r="C2519">
        <v>0.52089243858219647</v>
      </c>
      <c r="D2519">
        <v>0.52797753471685671</v>
      </c>
      <c r="G2519">
        <v>2516</v>
      </c>
      <c r="H2519">
        <v>0.50706981035375298</v>
      </c>
      <c r="I2519">
        <v>0.51660556130566737</v>
      </c>
    </row>
    <row r="2520" spans="2:9" x14ac:dyDescent="0.25">
      <c r="B2520">
        <v>2517</v>
      </c>
      <c r="C2520">
        <v>0.52076067746235322</v>
      </c>
      <c r="D2520">
        <v>0.5278487195473115</v>
      </c>
      <c r="G2520">
        <v>2517</v>
      </c>
      <c r="H2520">
        <v>0.50693497274377675</v>
      </c>
      <c r="I2520">
        <v>0.51647366067147282</v>
      </c>
    </row>
    <row r="2521" spans="2:9" x14ac:dyDescent="0.25">
      <c r="B2521">
        <v>2518</v>
      </c>
      <c r="C2521">
        <v>0.52062894384771419</v>
      </c>
      <c r="D2521">
        <v>0.52771993690403551</v>
      </c>
      <c r="G2521">
        <v>2518</v>
      </c>
      <c r="H2521">
        <v>0.50680016359390689</v>
      </c>
      <c r="I2521">
        <v>0.51634179314712325</v>
      </c>
    </row>
    <row r="2522" spans="2:9" x14ac:dyDescent="0.25">
      <c r="B2522">
        <v>2519</v>
      </c>
      <c r="C2522">
        <v>0.52049723773415135</v>
      </c>
      <c r="D2522">
        <v>0.52759118678383599</v>
      </c>
      <c r="G2522">
        <v>2519</v>
      </c>
      <c r="H2522">
        <v>0.50666538289662166</v>
      </c>
      <c r="I2522">
        <v>0.51620995873088116</v>
      </c>
    </row>
    <row r="2523" spans="2:9" x14ac:dyDescent="0.25">
      <c r="B2523">
        <v>2520</v>
      </c>
      <c r="C2523">
        <v>0.5203655591175379</v>
      </c>
      <c r="D2523">
        <v>0.52746246918351714</v>
      </c>
      <c r="G2523">
        <v>2520</v>
      </c>
      <c r="H2523">
        <v>0.50653063064440207</v>
      </c>
      <c r="I2523">
        <v>0.51607815742100438</v>
      </c>
    </row>
    <row r="2524" spans="2:9" x14ac:dyDescent="0.25">
      <c r="B2524">
        <v>2521</v>
      </c>
      <c r="C2524">
        <v>0.52023390799374669</v>
      </c>
      <c r="D2524">
        <v>0.52733378409988041</v>
      </c>
      <c r="G2524">
        <v>2521</v>
      </c>
      <c r="H2524">
        <v>0.50639590682973601</v>
      </c>
      <c r="I2524">
        <v>0.51594638921574609</v>
      </c>
    </row>
    <row r="2525" spans="2:9" x14ac:dyDescent="0.25">
      <c r="B2525">
        <v>2522</v>
      </c>
      <c r="C2525">
        <v>0.52010228435865091</v>
      </c>
      <c r="D2525">
        <v>0.52720513152972437</v>
      </c>
      <c r="G2525">
        <v>2522</v>
      </c>
      <c r="H2525">
        <v>0.50626121144511405</v>
      </c>
      <c r="I2525">
        <v>0.51581465411335503</v>
      </c>
    </row>
    <row r="2526" spans="2:9" x14ac:dyDescent="0.25">
      <c r="B2526">
        <v>2523</v>
      </c>
      <c r="C2526">
        <v>0.51997068820812375</v>
      </c>
      <c r="D2526">
        <v>0.52707651146984469</v>
      </c>
      <c r="G2526">
        <v>2523</v>
      </c>
      <c r="H2526">
        <v>0.5061265444830304</v>
      </c>
      <c r="I2526">
        <v>0.51568295211207515</v>
      </c>
    </row>
    <row r="2527" spans="2:9" x14ac:dyDescent="0.25">
      <c r="B2527">
        <v>2524</v>
      </c>
      <c r="C2527">
        <v>0.51983911953803896</v>
      </c>
      <c r="D2527">
        <v>0.52694792391703404</v>
      </c>
      <c r="G2527">
        <v>2524</v>
      </c>
      <c r="H2527">
        <v>0.50599190593598264</v>
      </c>
      <c r="I2527">
        <v>0.51555128321014621</v>
      </c>
    </row>
    <row r="2528" spans="2:9" x14ac:dyDescent="0.25">
      <c r="B2528">
        <v>2525</v>
      </c>
      <c r="C2528">
        <v>0.5197075783442705</v>
      </c>
      <c r="D2528">
        <v>0.52681936886808256</v>
      </c>
      <c r="G2528">
        <v>2525</v>
      </c>
      <c r="H2528">
        <v>0.50585729579647454</v>
      </c>
      <c r="I2528">
        <v>0.51541964740580304</v>
      </c>
    </row>
    <row r="2529" spans="2:9" x14ac:dyDescent="0.25">
      <c r="B2529">
        <v>2526</v>
      </c>
      <c r="C2529">
        <v>0.51957606462269235</v>
      </c>
      <c r="D2529">
        <v>0.52669084631977714</v>
      </c>
      <c r="G2529">
        <v>2526</v>
      </c>
      <c r="H2529">
        <v>0.50572271405701219</v>
      </c>
      <c r="I2529">
        <v>0.51528804469727596</v>
      </c>
    </row>
    <row r="2530" spans="2:9" x14ac:dyDescent="0.25">
      <c r="B2530">
        <v>2527</v>
      </c>
      <c r="C2530">
        <v>0.51944457836917846</v>
      </c>
      <c r="D2530">
        <v>0.52656235626890191</v>
      </c>
      <c r="G2530">
        <v>2527</v>
      </c>
      <c r="H2530">
        <v>0.50558816071010326</v>
      </c>
      <c r="I2530">
        <v>0.51515647508279083</v>
      </c>
    </row>
    <row r="2531" spans="2:9" x14ac:dyDescent="0.25">
      <c r="B2531">
        <v>2528</v>
      </c>
      <c r="C2531">
        <v>0.51931311957960347</v>
      </c>
      <c r="D2531">
        <v>0.52643389871223845</v>
      </c>
      <c r="G2531">
        <v>2528</v>
      </c>
      <c r="H2531">
        <v>0.50545363574826274</v>
      </c>
      <c r="I2531">
        <v>0.51502493856056897</v>
      </c>
    </row>
    <row r="2532" spans="2:9" x14ac:dyDescent="0.25">
      <c r="B2532">
        <v>2529</v>
      </c>
      <c r="C2532">
        <v>0.5191816882498419</v>
      </c>
      <c r="D2532">
        <v>0.5263054736465651</v>
      </c>
      <c r="G2532">
        <v>2529</v>
      </c>
      <c r="H2532">
        <v>0.50531913916400772</v>
      </c>
      <c r="I2532">
        <v>0.51489343512882713</v>
      </c>
    </row>
    <row r="2533" spans="2:9" x14ac:dyDescent="0.25">
      <c r="B2533">
        <v>2530</v>
      </c>
      <c r="C2533">
        <v>0.51905028437576872</v>
      </c>
      <c r="D2533">
        <v>0.52617708106865746</v>
      </c>
      <c r="G2533">
        <v>2530</v>
      </c>
      <c r="H2533">
        <v>0.50518467094985964</v>
      </c>
      <c r="I2533">
        <v>0.5147619647857774</v>
      </c>
    </row>
    <row r="2534" spans="2:9" x14ac:dyDescent="0.25">
      <c r="B2534">
        <v>2531</v>
      </c>
      <c r="C2534">
        <v>0.5189189079532589</v>
      </c>
      <c r="D2534">
        <v>0.52604872097528821</v>
      </c>
      <c r="G2534">
        <v>2531</v>
      </c>
      <c r="H2534">
        <v>0.50505023109834257</v>
      </c>
      <c r="I2534">
        <v>0.51463052752962724</v>
      </c>
    </row>
    <row r="2535" spans="2:9" x14ac:dyDescent="0.25">
      <c r="B2535">
        <v>2532</v>
      </c>
      <c r="C2535">
        <v>0.51878755897818785</v>
      </c>
      <c r="D2535">
        <v>0.52592039336322749</v>
      </c>
      <c r="G2535">
        <v>2532</v>
      </c>
      <c r="H2535">
        <v>0.50491581960198784</v>
      </c>
      <c r="I2535">
        <v>0.51449912335858006</v>
      </c>
    </row>
    <row r="2536" spans="2:9" x14ac:dyDescent="0.25">
      <c r="B2536">
        <v>2533</v>
      </c>
      <c r="C2536">
        <v>0.51865623744643119</v>
      </c>
      <c r="D2536">
        <v>0.52579209822924222</v>
      </c>
      <c r="G2536">
        <v>2533</v>
      </c>
      <c r="H2536">
        <v>0.50478143645332785</v>
      </c>
      <c r="I2536">
        <v>0.51436775227083398</v>
      </c>
    </row>
    <row r="2537" spans="2:9" x14ac:dyDescent="0.25">
      <c r="B2537">
        <v>2534</v>
      </c>
      <c r="C2537">
        <v>0.51852494335386434</v>
      </c>
      <c r="D2537">
        <v>0.52566383557009666</v>
      </c>
      <c r="G2537">
        <v>2534</v>
      </c>
      <c r="H2537">
        <v>0.50464708164489758</v>
      </c>
      <c r="I2537">
        <v>0.51423641426458333</v>
      </c>
    </row>
    <row r="2538" spans="2:9" x14ac:dyDescent="0.25">
      <c r="B2538">
        <v>2535</v>
      </c>
      <c r="C2538">
        <v>0.51839367669636316</v>
      </c>
      <c r="D2538">
        <v>0.52553560538255228</v>
      </c>
      <c r="G2538">
        <v>2535</v>
      </c>
      <c r="H2538">
        <v>0.50451275516923799</v>
      </c>
      <c r="I2538">
        <v>0.51410510933801745</v>
      </c>
    </row>
    <row r="2539" spans="2:9" x14ac:dyDescent="0.25">
      <c r="B2539">
        <v>2536</v>
      </c>
      <c r="C2539">
        <v>0.51826243746980405</v>
      </c>
      <c r="D2539">
        <v>0.52540740766336747</v>
      </c>
      <c r="G2539">
        <v>2536</v>
      </c>
      <c r="H2539">
        <v>0.50437845701889383</v>
      </c>
      <c r="I2539">
        <v>0.51397383748932124</v>
      </c>
    </row>
    <row r="2540" spans="2:9" x14ac:dyDescent="0.25">
      <c r="B2540">
        <v>2537</v>
      </c>
      <c r="C2540">
        <v>0.51813122567006298</v>
      </c>
      <c r="D2540">
        <v>0.52527924240929791</v>
      </c>
      <c r="G2540">
        <v>2537</v>
      </c>
      <c r="H2540">
        <v>0.50424418718641295</v>
      </c>
      <c r="I2540">
        <v>0.51384259871667493</v>
      </c>
    </row>
    <row r="2541" spans="2:9" x14ac:dyDescent="0.25">
      <c r="B2541">
        <v>2538</v>
      </c>
      <c r="C2541">
        <v>0.51800004129301647</v>
      </c>
      <c r="D2541">
        <v>0.52515110961709666</v>
      </c>
      <c r="G2541">
        <v>2538</v>
      </c>
      <c r="H2541">
        <v>0.50410994566434664</v>
      </c>
      <c r="I2541">
        <v>0.51371139301825475</v>
      </c>
    </row>
    <row r="2542" spans="2:9" x14ac:dyDescent="0.25">
      <c r="B2542">
        <v>2539</v>
      </c>
      <c r="C2542">
        <v>0.51786888433454192</v>
      </c>
      <c r="D2542">
        <v>0.52502300928351364</v>
      </c>
      <c r="G2542">
        <v>2539</v>
      </c>
      <c r="H2542">
        <v>0.50397573244525184</v>
      </c>
      <c r="I2542">
        <v>0.51358022039223183</v>
      </c>
    </row>
    <row r="2543" spans="2:9" x14ac:dyDescent="0.25">
      <c r="B2543">
        <v>2540</v>
      </c>
      <c r="C2543">
        <v>0.51773775479051587</v>
      </c>
      <c r="D2543">
        <v>0.52489494140529613</v>
      </c>
      <c r="G2543">
        <v>2540</v>
      </c>
      <c r="H2543">
        <v>0.50384154752168919</v>
      </c>
      <c r="I2543">
        <v>0.5134490808367731</v>
      </c>
    </row>
    <row r="2544" spans="2:9" x14ac:dyDescent="0.25">
      <c r="B2544">
        <v>2541</v>
      </c>
      <c r="C2544">
        <v>0.51760665265681571</v>
      </c>
      <c r="D2544">
        <v>0.52476690597918851</v>
      </c>
      <c r="G2544">
        <v>2541</v>
      </c>
      <c r="H2544">
        <v>0.50370739088621963</v>
      </c>
      <c r="I2544">
        <v>0.51331797435004078</v>
      </c>
    </row>
    <row r="2545" spans="2:9" x14ac:dyDescent="0.25">
      <c r="B2545">
        <v>2542</v>
      </c>
      <c r="C2545">
        <v>0.51747557792931831</v>
      </c>
      <c r="D2545">
        <v>0.52463890300193228</v>
      </c>
      <c r="G2545">
        <v>2542</v>
      </c>
      <c r="H2545">
        <v>0.50357326253141099</v>
      </c>
      <c r="I2545">
        <v>0.51318690093019281</v>
      </c>
    </row>
    <row r="2546" spans="2:9" x14ac:dyDescent="0.25">
      <c r="B2546">
        <v>2543</v>
      </c>
      <c r="C2546">
        <v>0.51734453060390173</v>
      </c>
      <c r="D2546">
        <v>0.52451093247026614</v>
      </c>
      <c r="G2546">
        <v>2543</v>
      </c>
      <c r="H2546">
        <v>0.50343916244983467</v>
      </c>
      <c r="I2546">
        <v>0.51305586057538255</v>
      </c>
    </row>
    <row r="2547" spans="2:9" x14ac:dyDescent="0.25">
      <c r="B2547">
        <v>2544</v>
      </c>
      <c r="C2547">
        <v>0.51721351067644361</v>
      </c>
      <c r="D2547">
        <v>0.52438299438092606</v>
      </c>
      <c r="G2547">
        <v>2544</v>
      </c>
      <c r="H2547">
        <v>0.50330509063406548</v>
      </c>
      <c r="I2547">
        <v>0.51292485328375859</v>
      </c>
    </row>
    <row r="2548" spans="2:9" x14ac:dyDescent="0.25">
      <c r="B2548">
        <v>2545</v>
      </c>
      <c r="C2548">
        <v>0.51708251814282213</v>
      </c>
      <c r="D2548">
        <v>0.52425508873064519</v>
      </c>
      <c r="G2548">
        <v>2545</v>
      </c>
      <c r="H2548">
        <v>0.50317104707668081</v>
      </c>
      <c r="I2548">
        <v>0.51279387905346552</v>
      </c>
    </row>
    <row r="2549" spans="2:9" x14ac:dyDescent="0.25">
      <c r="B2549">
        <v>2546</v>
      </c>
      <c r="C2549">
        <v>0.51695155299891526</v>
      </c>
      <c r="D2549">
        <v>0.52412721551615382</v>
      </c>
      <c r="G2549">
        <v>2546</v>
      </c>
      <c r="H2549">
        <v>0.50303703177026526</v>
      </c>
      <c r="I2549">
        <v>0.51266293788264305</v>
      </c>
    </row>
    <row r="2550" spans="2:9" x14ac:dyDescent="0.25">
      <c r="B2550">
        <v>2547</v>
      </c>
      <c r="C2550">
        <v>0.51682061524060185</v>
      </c>
      <c r="D2550">
        <v>0.52399937473417935</v>
      </c>
      <c r="G2550">
        <v>2547</v>
      </c>
      <c r="H2550">
        <v>0.50290304470740521</v>
      </c>
      <c r="I2550">
        <v>0.51253202976942636</v>
      </c>
    </row>
    <row r="2551" spans="2:9" x14ac:dyDescent="0.25">
      <c r="B2551">
        <v>2548</v>
      </c>
      <c r="C2551">
        <v>0.51668970486376031</v>
      </c>
      <c r="D2551">
        <v>0.5238715663814465</v>
      </c>
      <c r="G2551">
        <v>2548</v>
      </c>
      <c r="H2551">
        <v>0.50276908588068847</v>
      </c>
      <c r="I2551">
        <v>0.51240115471194658</v>
      </c>
    </row>
    <row r="2552" spans="2:9" x14ac:dyDescent="0.25">
      <c r="B2552">
        <v>2549</v>
      </c>
      <c r="C2552">
        <v>0.51655882186426927</v>
      </c>
      <c r="D2552">
        <v>0.52374379045135755</v>
      </c>
      <c r="G2552">
        <v>2549</v>
      </c>
      <c r="H2552">
        <v>0.50263515528271019</v>
      </c>
      <c r="I2552">
        <v>0.5122703127083299</v>
      </c>
    </row>
    <row r="2553" spans="2:9" x14ac:dyDescent="0.25">
      <c r="B2553">
        <v>2550</v>
      </c>
      <c r="C2553">
        <v>0.51642796623800857</v>
      </c>
      <c r="D2553">
        <v>0.5236160469240404</v>
      </c>
      <c r="G2553">
        <v>2550</v>
      </c>
      <c r="H2553">
        <v>0.50250125290754422</v>
      </c>
      <c r="I2553">
        <v>0.51213950375669837</v>
      </c>
    </row>
    <row r="2554" spans="2:9" x14ac:dyDescent="0.25">
      <c r="B2554">
        <v>2551</v>
      </c>
      <c r="C2554">
        <v>0.51629713798085675</v>
      </c>
      <c r="D2554">
        <v>0.52348833577631804</v>
      </c>
      <c r="G2554">
        <v>2551</v>
      </c>
      <c r="H2554">
        <v>0.5023673787551729</v>
      </c>
      <c r="I2554">
        <v>0.51200872785244311</v>
      </c>
    </row>
    <row r="2555" spans="2:9" x14ac:dyDescent="0.25">
      <c r="B2555">
        <v>2552</v>
      </c>
      <c r="C2555">
        <v>0.51616633708869375</v>
      </c>
      <c r="D2555">
        <v>0.52336065698503043</v>
      </c>
      <c r="G2555">
        <v>2552</v>
      </c>
      <c r="H2555">
        <v>0.50223353282705074</v>
      </c>
      <c r="I2555">
        <v>0.51187798498005244</v>
      </c>
    </row>
    <row r="2556" spans="2:9" x14ac:dyDescent="0.25">
      <c r="B2556">
        <v>2553</v>
      </c>
      <c r="C2556">
        <v>0.51603556355739888</v>
      </c>
      <c r="D2556">
        <v>0.52323301052703397</v>
      </c>
      <c r="G2556">
        <v>2553</v>
      </c>
      <c r="H2556">
        <v>0.50209971512462281</v>
      </c>
      <c r="I2556">
        <v>0.51174727512129892</v>
      </c>
    </row>
    <row r="2557" spans="2:9" x14ac:dyDescent="0.25">
      <c r="B2557">
        <v>2554</v>
      </c>
      <c r="C2557">
        <v>0.51590481738285277</v>
      </c>
      <c r="D2557">
        <v>0.52310539637920161</v>
      </c>
      <c r="G2557">
        <v>2554</v>
      </c>
      <c r="H2557">
        <v>0.50196592564933096</v>
      </c>
      <c r="I2557">
        <v>0.5116165982579679</v>
      </c>
    </row>
    <row r="2558" spans="2:9" x14ac:dyDescent="0.25">
      <c r="B2558">
        <v>2555</v>
      </c>
      <c r="C2558">
        <v>0.51577409856102108</v>
      </c>
      <c r="D2558">
        <v>0.52297781451842318</v>
      </c>
      <c r="G2558">
        <v>2555</v>
      </c>
      <c r="H2558">
        <v>0.50183216440261535</v>
      </c>
      <c r="I2558">
        <v>0.51148595437185651</v>
      </c>
    </row>
    <row r="2559" spans="2:9" x14ac:dyDescent="0.25">
      <c r="B2559">
        <v>2556</v>
      </c>
      <c r="C2559">
        <v>0.51564340708821665</v>
      </c>
      <c r="D2559">
        <v>0.52285026492160469</v>
      </c>
      <c r="G2559">
        <v>2556</v>
      </c>
      <c r="H2559">
        <v>0.50169843138590542</v>
      </c>
      <c r="I2559">
        <v>0.51135534344477429</v>
      </c>
    </row>
    <row r="2560" spans="2:9" x14ac:dyDescent="0.25">
      <c r="B2560">
        <v>2557</v>
      </c>
      <c r="C2560">
        <v>0.51551274296083671</v>
      </c>
      <c r="D2560">
        <v>0.52272274756566894</v>
      </c>
      <c r="G2560">
        <v>2557</v>
      </c>
      <c r="H2560">
        <v>0.50156472660062623</v>
      </c>
      <c r="I2560">
        <v>0.5112247654585429</v>
      </c>
    </row>
    <row r="2561" spans="2:9" x14ac:dyDescent="0.25">
      <c r="B2561">
        <v>2558</v>
      </c>
      <c r="C2561">
        <v>0.51538210617527958</v>
      </c>
      <c r="D2561">
        <v>0.52259526242755538</v>
      </c>
      <c r="G2561">
        <v>2558</v>
      </c>
      <c r="H2561">
        <v>0.50143105004819744</v>
      </c>
      <c r="I2561">
        <v>0.51109422039499641</v>
      </c>
    </row>
    <row r="2562" spans="2:9" x14ac:dyDescent="0.25">
      <c r="B2562">
        <v>2559</v>
      </c>
      <c r="C2562">
        <v>0.51525149672794257</v>
      </c>
      <c r="D2562">
        <v>0.52246780948421967</v>
      </c>
      <c r="G2562">
        <v>2559</v>
      </c>
      <c r="H2562">
        <v>0.50129740173003501</v>
      </c>
      <c r="I2562">
        <v>0.5109637082359807</v>
      </c>
    </row>
    <row r="2563" spans="2:9" x14ac:dyDescent="0.25">
      <c r="B2563">
        <v>2560</v>
      </c>
      <c r="C2563">
        <v>0.51512091461522236</v>
      </c>
      <c r="D2563">
        <v>0.52234038871263444</v>
      </c>
      <c r="G2563">
        <v>2560</v>
      </c>
      <c r="H2563">
        <v>0.50116378164754394</v>
      </c>
      <c r="I2563">
        <v>0.51083322896335426</v>
      </c>
    </row>
    <row r="2564" spans="2:9" x14ac:dyDescent="0.25">
      <c r="B2564">
        <v>2561</v>
      </c>
      <c r="C2564">
        <v>0.51499035983351571</v>
      </c>
      <c r="D2564">
        <v>0.52221300008978833</v>
      </c>
      <c r="G2564">
        <v>2561</v>
      </c>
      <c r="H2564">
        <v>0.50103018980212777</v>
      </c>
      <c r="I2564">
        <v>0.51070278255898738</v>
      </c>
    </row>
    <row r="2565" spans="2:9" x14ac:dyDescent="0.25">
      <c r="B2565">
        <v>2562</v>
      </c>
      <c r="C2565">
        <v>0.51485983237921973</v>
      </c>
      <c r="D2565">
        <v>0.52208564359268717</v>
      </c>
      <c r="G2565">
        <v>2562</v>
      </c>
      <c r="H2565">
        <v>0.50089662619518616</v>
      </c>
      <c r="I2565">
        <v>0.51057236900476288</v>
      </c>
    </row>
    <row r="2566" spans="2:9" x14ac:dyDescent="0.25">
      <c r="B2566">
        <v>2563</v>
      </c>
      <c r="C2566">
        <v>0.51472933224873041</v>
      </c>
      <c r="D2566">
        <v>0.52195831919835267</v>
      </c>
      <c r="G2566">
        <v>2563</v>
      </c>
      <c r="H2566">
        <v>0.50076309082810933</v>
      </c>
      <c r="I2566">
        <v>0.51044198828257537</v>
      </c>
    </row>
    <row r="2567" spans="2:9" x14ac:dyDescent="0.25">
      <c r="B2567">
        <v>2564</v>
      </c>
      <c r="C2567">
        <v>0.51459885943844319</v>
      </c>
      <c r="D2567">
        <v>0.52183102688382343</v>
      </c>
      <c r="G2567">
        <v>2564</v>
      </c>
      <c r="H2567">
        <v>0.5006295837022835</v>
      </c>
      <c r="I2567">
        <v>0.51031164037433197</v>
      </c>
    </row>
    <row r="2568" spans="2:9" x14ac:dyDescent="0.25">
      <c r="B2568">
        <v>2565</v>
      </c>
      <c r="C2568">
        <v>0.51446841394475396</v>
      </c>
      <c r="D2568">
        <v>0.52170376662615425</v>
      </c>
      <c r="G2568">
        <v>2565</v>
      </c>
      <c r="H2568">
        <v>0.50049610481908913</v>
      </c>
      <c r="I2568">
        <v>0.5101813252619517</v>
      </c>
    </row>
    <row r="2569" spans="2:9" x14ac:dyDescent="0.25">
      <c r="B2569">
        <v>2566</v>
      </c>
      <c r="C2569">
        <v>0.51433799576405792</v>
      </c>
      <c r="D2569">
        <v>0.52157653840241669</v>
      </c>
      <c r="G2569">
        <v>2566</v>
      </c>
      <c r="H2569">
        <v>0.50036265417990222</v>
      </c>
      <c r="I2569">
        <v>0.51005104292736592</v>
      </c>
    </row>
    <row r="2570" spans="2:9" x14ac:dyDescent="0.25">
      <c r="B2570">
        <v>2567</v>
      </c>
      <c r="C2570">
        <v>0.51420760489275008</v>
      </c>
      <c r="D2570">
        <v>0.52144934218969874</v>
      </c>
      <c r="G2570">
        <v>2567</v>
      </c>
      <c r="H2570">
        <v>0.50022923178608913</v>
      </c>
      <c r="I2570">
        <v>0.50992079335251794</v>
      </c>
    </row>
    <row r="2571" spans="2:9" x14ac:dyDescent="0.25">
      <c r="B2571">
        <v>2568</v>
      </c>
      <c r="C2571">
        <v>0.51407724132722477</v>
      </c>
      <c r="D2571">
        <v>0.52132217796510472</v>
      </c>
      <c r="G2571">
        <v>2568</v>
      </c>
      <c r="H2571">
        <v>0.50009583763901377</v>
      </c>
      <c r="I2571">
        <v>0.50979057651936333</v>
      </c>
    </row>
    <row r="2572" spans="2:9" x14ac:dyDescent="0.25">
      <c r="B2572">
        <v>2569</v>
      </c>
      <c r="C2572">
        <v>0.51394690506387664</v>
      </c>
      <c r="D2572">
        <v>0.52119504570575537</v>
      </c>
      <c r="G2572">
        <v>2569</v>
      </c>
      <c r="H2572">
        <v>0.49996247174003661</v>
      </c>
      <c r="I2572">
        <v>0.50966039240986971</v>
      </c>
    </row>
    <row r="2573" spans="2:9" x14ac:dyDescent="0.25">
      <c r="B2573">
        <v>2570</v>
      </c>
      <c r="C2573">
        <v>0.51381659609909958</v>
      </c>
      <c r="D2573">
        <v>0.52106794538878798</v>
      </c>
      <c r="G2573">
        <v>2570</v>
      </c>
      <c r="H2573">
        <v>0.49982913409050922</v>
      </c>
      <c r="I2573">
        <v>0.50953024100601696</v>
      </c>
    </row>
    <row r="2574" spans="2:9" x14ac:dyDescent="0.25">
      <c r="B2574">
        <v>2571</v>
      </c>
      <c r="C2574">
        <v>0.51368631442928714</v>
      </c>
      <c r="D2574">
        <v>0.52094087699135638</v>
      </c>
      <c r="G2574">
        <v>2571</v>
      </c>
      <c r="H2574">
        <v>0.49969582469177815</v>
      </c>
      <c r="I2574">
        <v>0.50940012228979681</v>
      </c>
    </row>
    <row r="2575" spans="2:9" x14ac:dyDescent="0.25">
      <c r="B2575">
        <v>2572</v>
      </c>
      <c r="C2575">
        <v>0.51355606005083287</v>
      </c>
      <c r="D2575">
        <v>0.52081384049063051</v>
      </c>
      <c r="G2575">
        <v>2572</v>
      </c>
      <c r="H2575">
        <v>0.49956254354518459</v>
      </c>
      <c r="I2575">
        <v>0.50927003624321332</v>
      </c>
    </row>
    <row r="2576" spans="2:9" x14ac:dyDescent="0.25">
      <c r="B2576">
        <v>2573</v>
      </c>
      <c r="C2576">
        <v>0.51342583296012989</v>
      </c>
      <c r="D2576">
        <v>0.52068683586379716</v>
      </c>
      <c r="G2576">
        <v>2573</v>
      </c>
      <c r="H2576">
        <v>0.49942929065206593</v>
      </c>
      <c r="I2576">
        <v>0.50913998284828255</v>
      </c>
    </row>
    <row r="2577" spans="2:9" x14ac:dyDescent="0.25">
      <c r="B2577">
        <v>2574</v>
      </c>
      <c r="C2577">
        <v>0.51329563315357107</v>
      </c>
      <c r="D2577">
        <v>0.52055986308805902</v>
      </c>
      <c r="G2577">
        <v>2574</v>
      </c>
      <c r="H2577">
        <v>0.49929606601374921</v>
      </c>
      <c r="I2577">
        <v>0.50900996208703264</v>
      </c>
    </row>
    <row r="2578" spans="2:9" x14ac:dyDescent="0.25">
      <c r="B2578">
        <v>2575</v>
      </c>
      <c r="C2578">
        <v>0.51316546062754853</v>
      </c>
      <c r="D2578">
        <v>0.52043292214063563</v>
      </c>
      <c r="G2578">
        <v>2575</v>
      </c>
      <c r="H2578">
        <v>0.4991628696315592</v>
      </c>
      <c r="I2578">
        <v>0.50887997394150397</v>
      </c>
    </row>
    <row r="2579" spans="2:9" x14ac:dyDescent="0.25">
      <c r="B2579">
        <v>2576</v>
      </c>
      <c r="C2579">
        <v>0.51303531537845481</v>
      </c>
      <c r="D2579">
        <v>0.52030601299876256</v>
      </c>
      <c r="G2579">
        <v>2576</v>
      </c>
      <c r="H2579">
        <v>0.49902970150681714</v>
      </c>
      <c r="I2579">
        <v>0.50875001839374878</v>
      </c>
    </row>
    <row r="2580" spans="2:9" x14ac:dyDescent="0.25">
      <c r="B2580">
        <v>2577</v>
      </c>
      <c r="C2580">
        <v>0.51290519740268148</v>
      </c>
      <c r="D2580">
        <v>0.52017913563969209</v>
      </c>
      <c r="G2580">
        <v>2577</v>
      </c>
      <c r="H2580">
        <v>0.49889656164083579</v>
      </c>
      <c r="I2580">
        <v>0.50862009542583142</v>
      </c>
    </row>
    <row r="2581" spans="2:9" x14ac:dyDescent="0.25">
      <c r="B2581">
        <v>2578</v>
      </c>
      <c r="C2581">
        <v>0.51277510669662052</v>
      </c>
      <c r="D2581">
        <v>0.52005229004069253</v>
      </c>
      <c r="G2581">
        <v>2578</v>
      </c>
      <c r="H2581">
        <v>0.49876345003492289</v>
      </c>
      <c r="I2581">
        <v>0.50849020501982856</v>
      </c>
    </row>
    <row r="2582" spans="2:9" x14ac:dyDescent="0.25">
      <c r="B2582">
        <v>2579</v>
      </c>
      <c r="C2582">
        <v>0.51264504325666294</v>
      </c>
      <c r="D2582">
        <v>0.51992547617904883</v>
      </c>
      <c r="G2582">
        <v>2579</v>
      </c>
      <c r="H2582">
        <v>0.49863036669038041</v>
      </c>
      <c r="I2582">
        <v>0.50836034715782841</v>
      </c>
    </row>
    <row r="2583" spans="2:9" x14ac:dyDescent="0.25">
      <c r="B2583">
        <v>2580</v>
      </c>
      <c r="C2583">
        <v>0.51251500707919972</v>
      </c>
      <c r="D2583">
        <v>0.51979869403206214</v>
      </c>
      <c r="G2583">
        <v>2580</v>
      </c>
      <c r="H2583">
        <v>0.49849731160850663</v>
      </c>
      <c r="I2583">
        <v>0.50823052182193185</v>
      </c>
    </row>
    <row r="2584" spans="2:9" x14ac:dyDescent="0.25">
      <c r="B2584">
        <v>2581</v>
      </c>
      <c r="C2584">
        <v>0.51238499816062133</v>
      </c>
      <c r="D2584">
        <v>0.51967194357704993</v>
      </c>
      <c r="G2584">
        <v>2581</v>
      </c>
      <c r="H2584">
        <v>0.49836428479058981</v>
      </c>
      <c r="I2584">
        <v>0.50810072899425118</v>
      </c>
    </row>
    <row r="2585" spans="2:9" x14ac:dyDescent="0.25">
      <c r="B2585">
        <v>2582</v>
      </c>
      <c r="C2585">
        <v>0.51225501649731864</v>
      </c>
      <c r="D2585">
        <v>0.51954522479134602</v>
      </c>
      <c r="G2585">
        <v>2582</v>
      </c>
      <c r="H2585">
        <v>0.49823128623791552</v>
      </c>
      <c r="I2585">
        <v>0.50797096865691127</v>
      </c>
    </row>
    <row r="2586" spans="2:9" x14ac:dyDescent="0.25">
      <c r="B2586">
        <v>2583</v>
      </c>
      <c r="C2586">
        <v>0.51212506208568109</v>
      </c>
      <c r="D2586">
        <v>0.51941853765230073</v>
      </c>
      <c r="G2586">
        <v>2583</v>
      </c>
      <c r="H2586">
        <v>0.4980983159517669</v>
      </c>
      <c r="I2586">
        <v>0.50784124079204884</v>
      </c>
    </row>
    <row r="2587" spans="2:9" x14ac:dyDescent="0.25">
      <c r="B2587">
        <v>2584</v>
      </c>
      <c r="C2587">
        <v>0.51199513492209892</v>
      </c>
      <c r="D2587">
        <v>0.51929188213728039</v>
      </c>
      <c r="G2587">
        <v>2584</v>
      </c>
      <c r="H2587">
        <v>0.49796537393341705</v>
      </c>
      <c r="I2587">
        <v>0.5077115453818124</v>
      </c>
    </row>
    <row r="2588" spans="2:9" x14ac:dyDescent="0.25">
      <c r="B2588">
        <v>2585</v>
      </c>
      <c r="C2588">
        <v>0.51186523500296144</v>
      </c>
      <c r="D2588">
        <v>0.51916525822366788</v>
      </c>
      <c r="G2588">
        <v>2585</v>
      </c>
      <c r="H2588">
        <v>0.49783246018413463</v>
      </c>
      <c r="I2588">
        <v>0.50758188240836277</v>
      </c>
    </row>
    <row r="2589" spans="2:9" x14ac:dyDescent="0.25">
      <c r="B2589">
        <v>2586</v>
      </c>
      <c r="C2589">
        <v>0.51173536232465766</v>
      </c>
      <c r="D2589">
        <v>0.51903866588886216</v>
      </c>
      <c r="G2589">
        <v>2586</v>
      </c>
      <c r="H2589">
        <v>0.49769957470518345</v>
      </c>
      <c r="I2589">
        <v>0.50745225185387255</v>
      </c>
    </row>
    <row r="2590" spans="2:9" x14ac:dyDescent="0.25">
      <c r="B2590">
        <v>2587</v>
      </c>
      <c r="C2590">
        <v>0.51160551688357669</v>
      </c>
      <c r="D2590">
        <v>0.51891210511027863</v>
      </c>
      <c r="G2590">
        <v>2587</v>
      </c>
      <c r="H2590">
        <v>0.49756671749782272</v>
      </c>
      <c r="I2590">
        <v>0.50732265370052665</v>
      </c>
    </row>
    <row r="2591" spans="2:9" x14ac:dyDescent="0.25">
      <c r="B2591">
        <v>2588</v>
      </c>
      <c r="C2591">
        <v>0.51147569867610665</v>
      </c>
      <c r="D2591">
        <v>0.5187855758653489</v>
      </c>
      <c r="G2591">
        <v>2588</v>
      </c>
      <c r="H2591">
        <v>0.49743388856330178</v>
      </c>
      <c r="I2591">
        <v>0.50719308793052165</v>
      </c>
    </row>
    <row r="2592" spans="2:9" x14ac:dyDescent="0.25">
      <c r="B2592">
        <v>2589</v>
      </c>
      <c r="C2592">
        <v>0.51134590769863608</v>
      </c>
      <c r="D2592">
        <v>0.5186590781315209</v>
      </c>
      <c r="G2592">
        <v>2589</v>
      </c>
      <c r="H2592">
        <v>0.49730108790286798</v>
      </c>
      <c r="I2592">
        <v>0.50706355452606633</v>
      </c>
    </row>
    <row r="2593" spans="2:9" x14ac:dyDescent="0.25">
      <c r="B2593">
        <v>2590</v>
      </c>
      <c r="C2593">
        <v>0.51121614394755299</v>
      </c>
      <c r="D2593">
        <v>0.51853261188625877</v>
      </c>
      <c r="G2593">
        <v>2590</v>
      </c>
      <c r="H2593">
        <v>0.49716831551776508</v>
      </c>
      <c r="I2593">
        <v>0.50693405346938125</v>
      </c>
    </row>
    <row r="2594" spans="2:9" x14ac:dyDescent="0.25">
      <c r="B2594">
        <v>2591</v>
      </c>
      <c r="C2594">
        <v>0.51108640741924483</v>
      </c>
      <c r="D2594">
        <v>0.51840617710704295</v>
      </c>
      <c r="G2594">
        <v>2591</v>
      </c>
      <c r="H2594">
        <v>0.49703557140922749</v>
      </c>
      <c r="I2594">
        <v>0.50680458474269929</v>
      </c>
    </row>
    <row r="2595" spans="2:9" x14ac:dyDescent="0.25">
      <c r="B2595">
        <v>2592</v>
      </c>
      <c r="C2595">
        <v>0.51095669811009936</v>
      </c>
      <c r="D2595">
        <v>0.5182797737713698</v>
      </c>
      <c r="G2595">
        <v>2592</v>
      </c>
      <c r="H2595">
        <v>0.49690285557848568</v>
      </c>
      <c r="I2595">
        <v>0.50667514832826488</v>
      </c>
    </row>
    <row r="2596" spans="2:9" x14ac:dyDescent="0.25">
      <c r="B2596">
        <v>2593</v>
      </c>
      <c r="C2596">
        <v>0.51082701601650293</v>
      </c>
      <c r="D2596">
        <v>0.5181534018567524</v>
      </c>
      <c r="G2596">
        <v>2593</v>
      </c>
      <c r="H2596">
        <v>0.4967701680267641</v>
      </c>
      <c r="I2596">
        <v>0.50654574420833476</v>
      </c>
    </row>
    <row r="2597" spans="2:9" x14ac:dyDescent="0.25">
      <c r="B2597">
        <v>2594</v>
      </c>
      <c r="C2597">
        <v>0.51069736113484288</v>
      </c>
      <c r="D2597">
        <v>0.51802706134071985</v>
      </c>
      <c r="G2597">
        <v>2594</v>
      </c>
      <c r="H2597">
        <v>0.49663750875528362</v>
      </c>
      <c r="I2597">
        <v>0.50641637236517734</v>
      </c>
    </row>
    <row r="2598" spans="2:9" x14ac:dyDescent="0.25">
      <c r="B2598">
        <v>2595</v>
      </c>
      <c r="C2598">
        <v>0.51056773346150564</v>
      </c>
      <c r="D2598">
        <v>0.51790075220081722</v>
      </c>
      <c r="G2598">
        <v>2595</v>
      </c>
      <c r="H2598">
        <v>0.49650487776525504</v>
      </c>
      <c r="I2598">
        <v>0.50628703278107312</v>
      </c>
    </row>
    <row r="2599" spans="2:9" x14ac:dyDescent="0.25">
      <c r="B2599">
        <v>2596</v>
      </c>
      <c r="C2599">
        <v>0.51043813299287699</v>
      </c>
      <c r="D2599">
        <v>0.51777447441460622</v>
      </c>
      <c r="G2599">
        <v>2596</v>
      </c>
      <c r="H2599">
        <v>0.49637227505788695</v>
      </c>
      <c r="I2599">
        <v>0.50615772543831461</v>
      </c>
    </row>
    <row r="2600" spans="2:9" x14ac:dyDescent="0.25">
      <c r="B2600">
        <v>2597</v>
      </c>
      <c r="C2600">
        <v>0.51030855972534328</v>
      </c>
      <c r="D2600">
        <v>0.51764822795966425</v>
      </c>
      <c r="G2600">
        <v>2597</v>
      </c>
      <c r="H2600">
        <v>0.49623970063438455</v>
      </c>
      <c r="I2600">
        <v>0.50602845031920629</v>
      </c>
    </row>
    <row r="2601" spans="2:9" x14ac:dyDescent="0.25">
      <c r="B2601">
        <v>2598</v>
      </c>
      <c r="C2601">
        <v>0.51017901365528961</v>
      </c>
      <c r="D2601">
        <v>0.51752201281358523</v>
      </c>
      <c r="G2601">
        <v>2598</v>
      </c>
      <c r="H2601">
        <v>0.49610715449594334</v>
      </c>
      <c r="I2601">
        <v>0.50589920740606409</v>
      </c>
    </row>
    <row r="2602" spans="2:9" x14ac:dyDescent="0.25">
      <c r="B2602">
        <v>2599</v>
      </c>
      <c r="C2602">
        <v>0.51004949477910144</v>
      </c>
      <c r="D2602">
        <v>0.51739582895397929</v>
      </c>
      <c r="G2602">
        <v>2599</v>
      </c>
      <c r="H2602">
        <v>0.49597463664375585</v>
      </c>
      <c r="I2602">
        <v>0.50576999668121669</v>
      </c>
    </row>
    <row r="2603" spans="2:9" x14ac:dyDescent="0.25">
      <c r="B2603">
        <v>2600</v>
      </c>
      <c r="C2603">
        <v>0.50992000309316365</v>
      </c>
      <c r="D2603">
        <v>0.51726967635847243</v>
      </c>
      <c r="G2603">
        <v>2600</v>
      </c>
      <c r="H2603">
        <v>0.49584214707900781</v>
      </c>
      <c r="I2603">
        <v>0.50564081812700379</v>
      </c>
    </row>
    <row r="2604" spans="2:9" x14ac:dyDescent="0.25">
      <c r="B2604">
        <v>2601</v>
      </c>
      <c r="C2604">
        <v>0.50979053859386114</v>
      </c>
      <c r="D2604">
        <v>0.5171435550047071</v>
      </c>
      <c r="G2604">
        <v>2601</v>
      </c>
      <c r="H2604">
        <v>0.49570968580288144</v>
      </c>
      <c r="I2604">
        <v>0.50551167172577771</v>
      </c>
    </row>
    <row r="2605" spans="2:9" x14ac:dyDescent="0.25">
      <c r="B2605">
        <v>2602</v>
      </c>
      <c r="C2605">
        <v>0.50966110127757835</v>
      </c>
      <c r="D2605">
        <v>0.51701746487034161</v>
      </c>
      <c r="G2605">
        <v>2602</v>
      </c>
      <c r="H2605">
        <v>0.49557725281654885</v>
      </c>
      <c r="I2605">
        <v>0.50538255745990224</v>
      </c>
    </row>
    <row r="2606" spans="2:9" x14ac:dyDescent="0.25">
      <c r="B2606">
        <v>2603</v>
      </c>
      <c r="C2606">
        <v>0.50953169114069896</v>
      </c>
      <c r="D2606">
        <v>0.51689140593305061</v>
      </c>
      <c r="G2606">
        <v>2603</v>
      </c>
      <c r="H2606">
        <v>0.49544484812118006</v>
      </c>
      <c r="I2606">
        <v>0.50525347531175346</v>
      </c>
    </row>
    <row r="2607" spans="2:9" x14ac:dyDescent="0.25">
      <c r="B2607">
        <v>2604</v>
      </c>
      <c r="C2607">
        <v>0.50940230817960708</v>
      </c>
      <c r="D2607">
        <v>0.51676537817052492</v>
      </c>
      <c r="G2607">
        <v>2604</v>
      </c>
      <c r="H2607">
        <v>0.4953124717179424</v>
      </c>
      <c r="I2607">
        <v>0.5051244252637187</v>
      </c>
    </row>
    <row r="2608" spans="2:9" x14ac:dyDescent="0.25">
      <c r="B2608">
        <v>2605</v>
      </c>
      <c r="C2608">
        <v>0.50927295239068626</v>
      </c>
      <c r="D2608">
        <v>0.51663938156047129</v>
      </c>
      <c r="G2608">
        <v>2605</v>
      </c>
      <c r="H2608">
        <v>0.49518012360799285</v>
      </c>
      <c r="I2608">
        <v>0.50499540729819781</v>
      </c>
    </row>
    <row r="2609" spans="2:9" x14ac:dyDescent="0.25">
      <c r="B2609">
        <v>2606</v>
      </c>
      <c r="C2609">
        <v>0.50914362377031941</v>
      </c>
      <c r="D2609">
        <v>0.51651341608061252</v>
      </c>
      <c r="G2609">
        <v>2606</v>
      </c>
      <c r="H2609">
        <v>0.4950478037924852</v>
      </c>
      <c r="I2609">
        <v>0.50486642139760229</v>
      </c>
    </row>
    <row r="2610" spans="2:9" x14ac:dyDescent="0.25">
      <c r="B2610">
        <v>2607</v>
      </c>
      <c r="C2610">
        <v>0.50901432231488941</v>
      </c>
      <c r="D2610">
        <v>0.51638748170868787</v>
      </c>
      <c r="G2610">
        <v>2607</v>
      </c>
      <c r="H2610">
        <v>0.4949155122725668</v>
      </c>
      <c r="I2610">
        <v>0.50473746754435533</v>
      </c>
    </row>
    <row r="2611" spans="2:9" x14ac:dyDescent="0.25">
      <c r="B2611">
        <v>2608</v>
      </c>
      <c r="C2611">
        <v>0.50888504802077961</v>
      </c>
      <c r="D2611">
        <v>0.51626157842245224</v>
      </c>
      <c r="G2611">
        <v>2608</v>
      </c>
      <c r="H2611">
        <v>0.4947832490493817</v>
      </c>
      <c r="I2611">
        <v>0.5046085457208922</v>
      </c>
    </row>
    <row r="2612" spans="2:9" x14ac:dyDescent="0.25">
      <c r="B2612">
        <v>2609</v>
      </c>
      <c r="C2612">
        <v>0.50875580088437145</v>
      </c>
      <c r="D2612">
        <v>0.51613570619967708</v>
      </c>
      <c r="G2612">
        <v>2609</v>
      </c>
      <c r="H2612">
        <v>0.49465101412406387</v>
      </c>
      <c r="I2612">
        <v>0.50447965590966004</v>
      </c>
    </row>
    <row r="2613" spans="2:9" x14ac:dyDescent="0.25">
      <c r="B2613">
        <v>2610</v>
      </c>
      <c r="C2613">
        <v>0.50862658090204693</v>
      </c>
      <c r="D2613">
        <v>0.51600986501814927</v>
      </c>
      <c r="G2613">
        <v>2610</v>
      </c>
      <c r="H2613">
        <v>0.49451880749774468</v>
      </c>
      <c r="I2613">
        <v>0.50435079809311767</v>
      </c>
    </row>
    <row r="2614" spans="2:9" x14ac:dyDescent="0.25">
      <c r="B2614">
        <v>2611</v>
      </c>
      <c r="C2614">
        <v>0.50849738807018863</v>
      </c>
      <c r="D2614">
        <v>0.51588405485567246</v>
      </c>
      <c r="G2614">
        <v>2611</v>
      </c>
      <c r="H2614">
        <v>0.49438662917155318</v>
      </c>
      <c r="I2614">
        <v>0.50422197225373588</v>
      </c>
    </row>
    <row r="2615" spans="2:9" x14ac:dyDescent="0.25">
      <c r="B2615">
        <v>2612</v>
      </c>
      <c r="C2615">
        <v>0.50836822238517732</v>
      </c>
      <c r="D2615">
        <v>0.51575827569006594</v>
      </c>
      <c r="G2615">
        <v>2612</v>
      </c>
      <c r="H2615">
        <v>0.49425447914660808</v>
      </c>
      <c r="I2615">
        <v>0.50409317837399725</v>
      </c>
    </row>
    <row r="2616" spans="2:9" x14ac:dyDescent="0.25">
      <c r="B2616">
        <v>2613</v>
      </c>
      <c r="C2616">
        <v>0.50823908384339467</v>
      </c>
      <c r="D2616">
        <v>0.51563252749916499</v>
      </c>
      <c r="G2616">
        <v>2613</v>
      </c>
      <c r="H2616">
        <v>0.49412235742402505</v>
      </c>
      <c r="I2616">
        <v>0.503964416436396</v>
      </c>
    </row>
    <row r="2617" spans="2:9" x14ac:dyDescent="0.25">
      <c r="B2617">
        <v>2614</v>
      </c>
      <c r="C2617">
        <v>0.50810997244122103</v>
      </c>
      <c r="D2617">
        <v>0.51550681026082135</v>
      </c>
      <c r="G2617">
        <v>2614</v>
      </c>
      <c r="H2617">
        <v>0.49399026400491297</v>
      </c>
      <c r="I2617">
        <v>0.50383568642343868</v>
      </c>
    </row>
    <row r="2618" spans="2:9" x14ac:dyDescent="0.25">
      <c r="B2618">
        <v>2615</v>
      </c>
      <c r="C2618">
        <v>0.5079808881750375</v>
      </c>
      <c r="D2618">
        <v>0.51538112395290203</v>
      </c>
      <c r="G2618">
        <v>2615</v>
      </c>
      <c r="H2618">
        <v>0.49385819889037808</v>
      </c>
      <c r="I2618">
        <v>0.50370698831764316</v>
      </c>
    </row>
    <row r="2619" spans="2:9" x14ac:dyDescent="0.25">
      <c r="B2619">
        <v>2616</v>
      </c>
      <c r="C2619">
        <v>0.50785183104122367</v>
      </c>
      <c r="D2619">
        <v>0.51525546855329085</v>
      </c>
      <c r="G2619">
        <v>2616</v>
      </c>
      <c r="H2619">
        <v>0.49372616208151571</v>
      </c>
      <c r="I2619">
        <v>0.5035783221015393</v>
      </c>
    </row>
    <row r="2620" spans="2:9" x14ac:dyDescent="0.25">
      <c r="B2620">
        <v>2617</v>
      </c>
      <c r="C2620">
        <v>0.50772280103615985</v>
      </c>
      <c r="D2620">
        <v>0.51512984403988726</v>
      </c>
      <c r="G2620">
        <v>2617</v>
      </c>
      <c r="H2620">
        <v>0.49359415357941933</v>
      </c>
      <c r="I2620">
        <v>0.50344968775766874</v>
      </c>
    </row>
    <row r="2621" spans="2:9" x14ac:dyDescent="0.25">
      <c r="B2621">
        <v>2618</v>
      </c>
      <c r="C2621">
        <v>0.50759379815622596</v>
      </c>
      <c r="D2621">
        <v>0.5150042503906066</v>
      </c>
      <c r="G2621">
        <v>2618</v>
      </c>
      <c r="H2621">
        <v>0.49346217338517978</v>
      </c>
      <c r="I2621">
        <v>0.50332108526858499</v>
      </c>
    </row>
    <row r="2622" spans="2:9" x14ac:dyDescent="0.25">
      <c r="B2622">
        <v>2619</v>
      </c>
      <c r="C2622">
        <v>0.50746482239780155</v>
      </c>
      <c r="D2622">
        <v>0.5148786875833804</v>
      </c>
      <c r="G2622">
        <v>2619</v>
      </c>
      <c r="H2622">
        <v>0.4933302214998776</v>
      </c>
      <c r="I2622">
        <v>0.5031925146168531</v>
      </c>
    </row>
    <row r="2623" spans="2:9" x14ac:dyDescent="0.25">
      <c r="B2623">
        <v>2620</v>
      </c>
      <c r="C2623">
        <v>0.5073358737572653</v>
      </c>
      <c r="D2623">
        <v>0.51475315559615598</v>
      </c>
      <c r="G2623">
        <v>2620</v>
      </c>
      <c r="H2623">
        <v>0.49319829792459036</v>
      </c>
      <c r="I2623">
        <v>0.50306397578505035</v>
      </c>
    </row>
    <row r="2624" spans="2:9" x14ac:dyDescent="0.25">
      <c r="B2624">
        <v>2621</v>
      </c>
      <c r="C2624">
        <v>0.5072069522309961</v>
      </c>
      <c r="D2624">
        <v>0.51462765440689695</v>
      </c>
      <c r="G2624">
        <v>2621</v>
      </c>
      <c r="H2624">
        <v>0.49306640266038898</v>
      </c>
      <c r="I2624">
        <v>0.50293546875576545</v>
      </c>
    </row>
    <row r="2625" spans="2:9" x14ac:dyDescent="0.25">
      <c r="B2625">
        <v>2622</v>
      </c>
      <c r="C2625">
        <v>0.50707805781537296</v>
      </c>
      <c r="D2625">
        <v>0.51450218399358261</v>
      </c>
      <c r="G2625">
        <v>2622</v>
      </c>
      <c r="H2625">
        <v>0.49293453570834134</v>
      </c>
      <c r="I2625">
        <v>0.50280699351159885</v>
      </c>
    </row>
    <row r="2626" spans="2:9" x14ac:dyDescent="0.25">
      <c r="B2626">
        <v>2623</v>
      </c>
      <c r="C2626">
        <v>0.50694919050677367</v>
      </c>
      <c r="D2626">
        <v>0.5143767443342081</v>
      </c>
      <c r="G2626">
        <v>2623</v>
      </c>
      <c r="H2626">
        <v>0.49280269706950536</v>
      </c>
      <c r="I2626">
        <v>0.50267855003516293</v>
      </c>
    </row>
    <row r="2627" spans="2:9" x14ac:dyDescent="0.25">
      <c r="B2627">
        <v>2624</v>
      </c>
      <c r="C2627">
        <v>0.50682035030157624</v>
      </c>
      <c r="D2627">
        <v>0.51425133540678492</v>
      </c>
      <c r="G2627">
        <v>2624</v>
      </c>
      <c r="H2627">
        <v>0.49267088674493575</v>
      </c>
      <c r="I2627">
        <v>0.5025501383090818</v>
      </c>
    </row>
    <row r="2628" spans="2:9" x14ac:dyDescent="0.25">
      <c r="B2628">
        <v>2625</v>
      </c>
      <c r="C2628">
        <v>0.50669153719615856</v>
      </c>
      <c r="D2628">
        <v>0.51412595718933995</v>
      </c>
      <c r="G2628">
        <v>2625</v>
      </c>
      <c r="H2628">
        <v>0.49253910473568574</v>
      </c>
      <c r="I2628">
        <v>0.50242175831599112</v>
      </c>
    </row>
    <row r="2629" spans="2:9" x14ac:dyDescent="0.25">
      <c r="B2629">
        <v>2626</v>
      </c>
      <c r="C2629">
        <v>0.50656275118689786</v>
      </c>
      <c r="D2629">
        <v>0.51400060965991667</v>
      </c>
      <c r="G2629">
        <v>2626</v>
      </c>
      <c r="H2629">
        <v>0.49240735104279804</v>
      </c>
      <c r="I2629">
        <v>0.50229341003853878</v>
      </c>
    </row>
    <row r="2630" spans="2:9" x14ac:dyDescent="0.25">
      <c r="B2630">
        <v>2627</v>
      </c>
      <c r="C2630">
        <v>0.5064339922701715</v>
      </c>
      <c r="D2630">
        <v>0.51387529279657373</v>
      </c>
      <c r="G2630">
        <v>2627</v>
      </c>
      <c r="H2630">
        <v>0.4922756256673117</v>
      </c>
      <c r="I2630">
        <v>0.50216509345938376</v>
      </c>
    </row>
    <row r="2631" spans="2:9" x14ac:dyDescent="0.25">
      <c r="B2631">
        <v>2628</v>
      </c>
      <c r="C2631">
        <v>0.50630526044235602</v>
      </c>
      <c r="D2631">
        <v>0.51375000657738623</v>
      </c>
      <c r="G2631">
        <v>2628</v>
      </c>
      <c r="H2631">
        <v>0.49214392861026024</v>
      </c>
      <c r="I2631">
        <v>0.50203680856119726</v>
      </c>
    </row>
    <row r="2632" spans="2:9" x14ac:dyDescent="0.25">
      <c r="B2632">
        <v>2629</v>
      </c>
      <c r="C2632">
        <v>0.50617655569982833</v>
      </c>
      <c r="D2632">
        <v>0.51362475098044491</v>
      </c>
      <c r="G2632">
        <v>2629</v>
      </c>
      <c r="H2632">
        <v>0.4920122598726735</v>
      </c>
      <c r="I2632">
        <v>0.50190855532666201</v>
      </c>
    </row>
    <row r="2633" spans="2:9" x14ac:dyDescent="0.25">
      <c r="B2633">
        <v>2630</v>
      </c>
      <c r="C2633">
        <v>0.50604787803896467</v>
      </c>
      <c r="D2633">
        <v>0.51349952598385662</v>
      </c>
      <c r="G2633">
        <v>2630</v>
      </c>
      <c r="H2633">
        <v>0.49188061945557132</v>
      </c>
      <c r="I2633">
        <v>0.50178033373847242</v>
      </c>
    </row>
    <row r="2634" spans="2:9" x14ac:dyDescent="0.25">
      <c r="B2634">
        <v>2631</v>
      </c>
      <c r="C2634">
        <v>0.50591922745614037</v>
      </c>
      <c r="D2634">
        <v>0.51337433156574375</v>
      </c>
      <c r="G2634">
        <v>2631</v>
      </c>
      <c r="H2634">
        <v>0.49174900735997112</v>
      </c>
      <c r="I2634">
        <v>0.50165214377933476</v>
      </c>
    </row>
    <row r="2635" spans="2:9" x14ac:dyDescent="0.25">
      <c r="B2635">
        <v>2632</v>
      </c>
      <c r="C2635">
        <v>0.50579060394773145</v>
      </c>
      <c r="D2635">
        <v>0.51324916770424489</v>
      </c>
      <c r="G2635">
        <v>2632</v>
      </c>
      <c r="H2635">
        <v>0.49161742358688743</v>
      </c>
      <c r="I2635">
        <v>0.50152398543196675</v>
      </c>
    </row>
    <row r="2636" spans="2:9" x14ac:dyDescent="0.25">
      <c r="B2636">
        <v>2633</v>
      </c>
      <c r="C2636">
        <v>0.50566200751011381</v>
      </c>
      <c r="D2636">
        <v>0.5131240343775143</v>
      </c>
      <c r="G2636">
        <v>2633</v>
      </c>
      <c r="H2636">
        <v>0.4914858681373257</v>
      </c>
      <c r="I2636">
        <v>0.50139585867909819</v>
      </c>
    </row>
    <row r="2637" spans="2:9" x14ac:dyDescent="0.25">
      <c r="B2637">
        <v>2634</v>
      </c>
      <c r="C2637">
        <v>0.50553343813966189</v>
      </c>
      <c r="D2637">
        <v>0.512998931563722</v>
      </c>
      <c r="G2637">
        <v>2634</v>
      </c>
      <c r="H2637">
        <v>0.49135434101228687</v>
      </c>
      <c r="I2637">
        <v>0.50126776350347013</v>
      </c>
    </row>
    <row r="2638" spans="2:9" x14ac:dyDescent="0.25">
      <c r="B2638">
        <v>2635</v>
      </c>
      <c r="C2638">
        <v>0.50540489583275128</v>
      </c>
      <c r="D2638">
        <v>0.51287385924105411</v>
      </c>
      <c r="G2638">
        <v>2635</v>
      </c>
      <c r="H2638">
        <v>0.49122284221276724</v>
      </c>
      <c r="I2638">
        <v>0.50113969988783569</v>
      </c>
    </row>
    <row r="2639" spans="2:9" x14ac:dyDescent="0.25">
      <c r="B2639">
        <v>2636</v>
      </c>
      <c r="C2639">
        <v>0.50527638058575586</v>
      </c>
      <c r="D2639">
        <v>0.5127488173877125</v>
      </c>
      <c r="G2639">
        <v>2636</v>
      </c>
      <c r="H2639">
        <v>0.49109137173975803</v>
      </c>
      <c r="I2639">
        <v>0.50101166781495943</v>
      </c>
    </row>
    <row r="2640" spans="2:9" x14ac:dyDescent="0.25">
      <c r="B2640">
        <v>2637</v>
      </c>
      <c r="C2640">
        <v>0.50514789239504998</v>
      </c>
      <c r="D2640">
        <v>0.51262380598191459</v>
      </c>
      <c r="G2640">
        <v>2637</v>
      </c>
      <c r="H2640">
        <v>0.49095992959424201</v>
      </c>
      <c r="I2640">
        <v>0.50088366726761746</v>
      </c>
    </row>
    <row r="2641" spans="2:9" x14ac:dyDescent="0.25">
      <c r="B2641">
        <v>2638</v>
      </c>
      <c r="C2641">
        <v>0.50501943125700777</v>
      </c>
      <c r="D2641">
        <v>0.51249882500189414</v>
      </c>
      <c r="G2641">
        <v>2638</v>
      </c>
      <c r="H2641">
        <v>0.4908285157771986</v>
      </c>
      <c r="I2641">
        <v>0.50075569822859811</v>
      </c>
    </row>
    <row r="2642" spans="2:9" x14ac:dyDescent="0.25">
      <c r="B2642">
        <v>2639</v>
      </c>
      <c r="C2642">
        <v>0.50489099716800345</v>
      </c>
      <c r="D2642">
        <v>0.51237387442590021</v>
      </c>
      <c r="G2642">
        <v>2639</v>
      </c>
      <c r="H2642">
        <v>0.49069713028960488</v>
      </c>
      <c r="I2642">
        <v>0.5006277606807007</v>
      </c>
    </row>
    <row r="2643" spans="2:9" x14ac:dyDescent="0.25">
      <c r="B2643">
        <v>2640</v>
      </c>
      <c r="C2643">
        <v>0.5047625901244096</v>
      </c>
      <c r="D2643">
        <v>0.51224895423219785</v>
      </c>
      <c r="G2643">
        <v>2640</v>
      </c>
      <c r="H2643">
        <v>0.49056577313242855</v>
      </c>
      <c r="I2643">
        <v>0.50049985460673663</v>
      </c>
    </row>
    <row r="2644" spans="2:9" x14ac:dyDescent="0.25">
      <c r="B2644">
        <v>2641</v>
      </c>
      <c r="C2644">
        <v>0.50463421012259979</v>
      </c>
      <c r="D2644">
        <v>0.5121240643990681</v>
      </c>
      <c r="G2644">
        <v>2641</v>
      </c>
      <c r="H2644">
        <v>0.49043444430663286</v>
      </c>
      <c r="I2644">
        <v>0.50037197998952865</v>
      </c>
    </row>
    <row r="2645" spans="2:9" x14ac:dyDescent="0.25">
      <c r="B2645">
        <v>2642</v>
      </c>
      <c r="C2645">
        <v>0.50450585715894714</v>
      </c>
      <c r="D2645">
        <v>0.51199920490480733</v>
      </c>
      <c r="G2645">
        <v>2642</v>
      </c>
      <c r="H2645">
        <v>0.49030314381317619</v>
      </c>
      <c r="I2645">
        <v>0.5002441368119116</v>
      </c>
    </row>
    <row r="2646" spans="2:9" x14ac:dyDescent="0.25">
      <c r="B2646">
        <v>2643</v>
      </c>
      <c r="C2646">
        <v>0.50437753122982387</v>
      </c>
      <c r="D2646">
        <v>0.51187437572772809</v>
      </c>
      <c r="G2646">
        <v>2643</v>
      </c>
      <c r="H2646">
        <v>0.49017187165301279</v>
      </c>
      <c r="I2646">
        <v>0.50011632505673131</v>
      </c>
    </row>
    <row r="2647" spans="2:9" x14ac:dyDescent="0.25">
      <c r="B2647">
        <v>2644</v>
      </c>
      <c r="C2647">
        <v>0.5042492323316019</v>
      </c>
      <c r="D2647">
        <v>0.51174957684615852</v>
      </c>
      <c r="G2647">
        <v>2644</v>
      </c>
      <c r="H2647">
        <v>0.49004062782708691</v>
      </c>
      <c r="I2647">
        <v>0.49998854470684584</v>
      </c>
    </row>
    <row r="2648" spans="2:9" x14ac:dyDescent="0.25">
      <c r="B2648">
        <v>2645</v>
      </c>
      <c r="C2648">
        <v>0.50412096046065413</v>
      </c>
      <c r="D2648">
        <v>0.51162480823844247</v>
      </c>
      <c r="G2648">
        <v>2645</v>
      </c>
      <c r="H2648">
        <v>0.48990941233634128</v>
      </c>
      <c r="I2648">
        <v>0.49986079574512443</v>
      </c>
    </row>
    <row r="2649" spans="2:9" x14ac:dyDescent="0.25">
      <c r="B2649">
        <v>2646</v>
      </c>
      <c r="C2649">
        <v>0.50399271561335135</v>
      </c>
      <c r="D2649">
        <v>0.51150006988293961</v>
      </c>
      <c r="G2649">
        <v>2646</v>
      </c>
      <c r="H2649">
        <v>0.48977822518171521</v>
      </c>
      <c r="I2649">
        <v>0.49973307815444828</v>
      </c>
    </row>
    <row r="2650" spans="2:9" x14ac:dyDescent="0.25">
      <c r="B2650">
        <v>2647</v>
      </c>
      <c r="C2650">
        <v>0.50386449778606623</v>
      </c>
      <c r="D2650">
        <v>0.51137536175802534</v>
      </c>
      <c r="G2650">
        <v>2647</v>
      </c>
      <c r="H2650">
        <v>0.48964706636413841</v>
      </c>
      <c r="I2650">
        <v>0.49960539191770992</v>
      </c>
    </row>
    <row r="2651" spans="2:9" x14ac:dyDescent="0.25">
      <c r="B2651">
        <v>2648</v>
      </c>
      <c r="C2651">
        <v>0.50373630697516891</v>
      </c>
      <c r="D2651">
        <v>0.5112506838420906</v>
      </c>
      <c r="G2651">
        <v>2648</v>
      </c>
      <c r="H2651">
        <v>0.48951593588453729</v>
      </c>
      <c r="I2651">
        <v>0.49947773701781367</v>
      </c>
    </row>
    <row r="2652" spans="2:9" x14ac:dyDescent="0.25">
      <c r="B2652">
        <v>2649</v>
      </c>
      <c r="C2652">
        <v>0.50360814317703106</v>
      </c>
      <c r="D2652">
        <v>0.51112603611354257</v>
      </c>
      <c r="G2652">
        <v>2649</v>
      </c>
      <c r="H2652">
        <v>0.48938483374383235</v>
      </c>
      <c r="I2652">
        <v>0.49935011343767521</v>
      </c>
    </row>
    <row r="2653" spans="2:9" x14ac:dyDescent="0.25">
      <c r="B2653">
        <v>2650</v>
      </c>
      <c r="C2653">
        <v>0.50348000638802259</v>
      </c>
      <c r="D2653">
        <v>0.51100141855080339</v>
      </c>
      <c r="G2653">
        <v>2650</v>
      </c>
      <c r="H2653">
        <v>0.48925375994294051</v>
      </c>
      <c r="I2653">
        <v>0.49922252116022209</v>
      </c>
    </row>
    <row r="2654" spans="2:9" x14ac:dyDescent="0.25">
      <c r="B2654">
        <v>2651</v>
      </c>
      <c r="C2654">
        <v>0.50335189660451429</v>
      </c>
      <c r="D2654">
        <v>0.51087683113231153</v>
      </c>
      <c r="G2654">
        <v>2651</v>
      </c>
      <c r="H2654">
        <v>0.48912271448276878</v>
      </c>
      <c r="I2654">
        <v>0.49909496016839322</v>
      </c>
    </row>
    <row r="2655" spans="2:9" x14ac:dyDescent="0.25">
      <c r="B2655">
        <v>2652</v>
      </c>
      <c r="C2655">
        <v>0.50322381382287629</v>
      </c>
      <c r="D2655">
        <v>0.51075227383652078</v>
      </c>
      <c r="G2655">
        <v>2652</v>
      </c>
      <c r="H2655">
        <v>0.48899169736422199</v>
      </c>
      <c r="I2655">
        <v>0.49896743044513925</v>
      </c>
    </row>
    <row r="2656" spans="2:9" x14ac:dyDescent="0.25">
      <c r="B2656">
        <v>2653</v>
      </c>
      <c r="C2656">
        <v>0.50309575803947837</v>
      </c>
      <c r="D2656">
        <v>0.5106277466419008</v>
      </c>
      <c r="G2656">
        <v>2653</v>
      </c>
      <c r="H2656">
        <v>0.48886070858820235</v>
      </c>
      <c r="I2656">
        <v>0.49883993197342213</v>
      </c>
    </row>
    <row r="2657" spans="2:9" x14ac:dyDescent="0.25">
      <c r="B2657">
        <v>2654</v>
      </c>
      <c r="C2657">
        <v>0.50296772925068955</v>
      </c>
      <c r="D2657">
        <v>0.51050324952693682</v>
      </c>
      <c r="G2657">
        <v>2654</v>
      </c>
      <c r="H2657">
        <v>0.48872974815560233</v>
      </c>
      <c r="I2657">
        <v>0.49871246473621583</v>
      </c>
    </row>
    <row r="2658" spans="2:9" x14ac:dyDescent="0.25">
      <c r="B2658">
        <v>2655</v>
      </c>
      <c r="C2658">
        <v>0.50283972745287975</v>
      </c>
      <c r="D2658">
        <v>0.51037878247012969</v>
      </c>
      <c r="G2658">
        <v>2655</v>
      </c>
      <c r="H2658">
        <v>0.48859881606731054</v>
      </c>
      <c r="I2658">
        <v>0.4985850287165054</v>
      </c>
    </row>
    <row r="2659" spans="2:9" x14ac:dyDescent="0.25">
      <c r="B2659">
        <v>2656</v>
      </c>
      <c r="C2659">
        <v>0.50271175264241752</v>
      </c>
      <c r="D2659">
        <v>0.51025434544999604</v>
      </c>
      <c r="G2659">
        <v>2656</v>
      </c>
      <c r="H2659">
        <v>0.48846791232421083</v>
      </c>
      <c r="I2659">
        <v>0.49845762389728765</v>
      </c>
    </row>
    <row r="2660" spans="2:9" x14ac:dyDescent="0.25">
      <c r="B2660">
        <v>2657</v>
      </c>
      <c r="C2660">
        <v>0.502583804815672</v>
      </c>
      <c r="D2660">
        <v>0.51012993844506827</v>
      </c>
      <c r="G2660">
        <v>2657</v>
      </c>
      <c r="H2660">
        <v>0.48833703692718222</v>
      </c>
      <c r="I2660">
        <v>0.49833025026157091</v>
      </c>
    </row>
    <row r="2661" spans="2:9" x14ac:dyDescent="0.25">
      <c r="B2661">
        <v>2658</v>
      </c>
      <c r="C2661">
        <v>0.50245588396901097</v>
      </c>
      <c r="D2661">
        <v>0.51000556143389397</v>
      </c>
      <c r="G2661">
        <v>2658</v>
      </c>
      <c r="H2661">
        <v>0.48820618987709458</v>
      </c>
      <c r="I2661">
        <v>0.49820290779237514</v>
      </c>
    </row>
    <row r="2662" spans="2:9" x14ac:dyDescent="0.25">
      <c r="B2662">
        <v>2659</v>
      </c>
      <c r="C2662">
        <v>0.50232799009880325</v>
      </c>
      <c r="D2662">
        <v>0.50988121439503675</v>
      </c>
      <c r="G2662">
        <v>2659</v>
      </c>
      <c r="H2662">
        <v>0.4880753711748157</v>
      </c>
      <c r="I2662">
        <v>0.49807559647273164</v>
      </c>
    </row>
    <row r="2663" spans="2:9" x14ac:dyDescent="0.25">
      <c r="B2663">
        <v>2660</v>
      </c>
      <c r="C2663">
        <v>0.50220012320141638</v>
      </c>
      <c r="D2663">
        <v>0.50975689730707574</v>
      </c>
      <c r="G2663">
        <v>2660</v>
      </c>
      <c r="H2663">
        <v>0.48794458082121034</v>
      </c>
      <c r="I2663">
        <v>0.49794831628568337</v>
      </c>
    </row>
    <row r="2664" spans="2:9" x14ac:dyDescent="0.25">
      <c r="B2664">
        <v>2661</v>
      </c>
      <c r="C2664">
        <v>0.50207228327321785</v>
      </c>
      <c r="D2664">
        <v>0.50963261014860561</v>
      </c>
      <c r="G2664">
        <v>2661</v>
      </c>
      <c r="H2664">
        <v>0.48781381881713376</v>
      </c>
      <c r="I2664">
        <v>0.49782106721428476</v>
      </c>
    </row>
    <row r="2665" spans="2:9" x14ac:dyDescent="0.25">
      <c r="B2665">
        <v>2662</v>
      </c>
      <c r="C2665">
        <v>0.5019444703105751</v>
      </c>
      <c r="D2665">
        <v>0.5095083528982367</v>
      </c>
      <c r="G2665">
        <v>2662</v>
      </c>
      <c r="H2665">
        <v>0.48768308516343761</v>
      </c>
      <c r="I2665">
        <v>0.4976938492416017</v>
      </c>
    </row>
    <row r="2666" spans="2:9" x14ac:dyDescent="0.25">
      <c r="B2666">
        <v>2663</v>
      </c>
      <c r="C2666">
        <v>0.50181668430985527</v>
      </c>
      <c r="D2666">
        <v>0.50938412553459489</v>
      </c>
      <c r="G2666">
        <v>2663</v>
      </c>
      <c r="H2666">
        <v>0.48755237986096805</v>
      </c>
      <c r="I2666">
        <v>0.49756666235071167</v>
      </c>
    </row>
    <row r="2667" spans="2:9" x14ac:dyDescent="0.25">
      <c r="B2667">
        <v>2664</v>
      </c>
      <c r="C2667">
        <v>0.50168892526742492</v>
      </c>
      <c r="D2667">
        <v>0.50925992803632159</v>
      </c>
      <c r="G2667">
        <v>2664</v>
      </c>
      <c r="H2667">
        <v>0.48742170291056724</v>
      </c>
      <c r="I2667">
        <v>0.49743950652470365</v>
      </c>
    </row>
    <row r="2668" spans="2:9" x14ac:dyDescent="0.25">
      <c r="B2668">
        <v>2665</v>
      </c>
      <c r="C2668">
        <v>0.50156119317965098</v>
      </c>
      <c r="D2668">
        <v>0.50913576038207398</v>
      </c>
      <c r="G2668">
        <v>2665</v>
      </c>
      <c r="H2668">
        <v>0.48729105431306841</v>
      </c>
      <c r="I2668">
        <v>0.49731238174667797</v>
      </c>
    </row>
    <row r="2669" spans="2:9" x14ac:dyDescent="0.25">
      <c r="B2669">
        <v>2666</v>
      </c>
      <c r="C2669">
        <v>0.50143348804289933</v>
      </c>
      <c r="D2669">
        <v>0.50901162255052468</v>
      </c>
      <c r="G2669">
        <v>2666</v>
      </c>
      <c r="H2669">
        <v>0.48716043406930137</v>
      </c>
      <c r="I2669">
        <v>0.49718528799974665</v>
      </c>
    </row>
    <row r="2670" spans="2:9" x14ac:dyDescent="0.25">
      <c r="B2670">
        <v>2667</v>
      </c>
      <c r="C2670">
        <v>0.50130580985353612</v>
      </c>
      <c r="D2670">
        <v>0.50888751452036185</v>
      </c>
      <c r="G2670">
        <v>2667</v>
      </c>
      <c r="H2670">
        <v>0.48702984218009426</v>
      </c>
      <c r="I2670">
        <v>0.49705822526703303</v>
      </c>
    </row>
    <row r="2671" spans="2:9" x14ac:dyDescent="0.25">
      <c r="B2671">
        <v>2668</v>
      </c>
      <c r="C2671">
        <v>0.50117815860792658</v>
      </c>
      <c r="D2671">
        <v>0.50876343627028919</v>
      </c>
      <c r="G2671">
        <v>2668</v>
      </c>
      <c r="H2671">
        <v>0.48689927864626503</v>
      </c>
      <c r="I2671">
        <v>0.49693119353167187</v>
      </c>
    </row>
    <row r="2672" spans="2:9" x14ac:dyDescent="0.25">
      <c r="B2672">
        <v>2669</v>
      </c>
      <c r="C2672">
        <v>0.50105053430243696</v>
      </c>
      <c r="D2672">
        <v>0.50863938777902606</v>
      </c>
      <c r="G2672">
        <v>2669</v>
      </c>
      <c r="H2672">
        <v>0.48676874346862853</v>
      </c>
      <c r="I2672">
        <v>0.49680419277680971</v>
      </c>
    </row>
    <row r="2673" spans="2:9" x14ac:dyDescent="0.25">
      <c r="B2673">
        <v>2670</v>
      </c>
      <c r="C2673">
        <v>0.50092293693343171</v>
      </c>
      <c r="D2673">
        <v>0.50851536902530714</v>
      </c>
      <c r="G2673">
        <v>2670</v>
      </c>
      <c r="H2673">
        <v>0.48663823664799394</v>
      </c>
      <c r="I2673">
        <v>0.49667722298560407</v>
      </c>
    </row>
    <row r="2674" spans="2:9" x14ac:dyDescent="0.25">
      <c r="B2674">
        <v>2671</v>
      </c>
      <c r="C2674">
        <v>0.50079536649727585</v>
      </c>
      <c r="D2674">
        <v>0.50839137998788297</v>
      </c>
      <c r="G2674">
        <v>2671</v>
      </c>
      <c r="H2674">
        <v>0.48650775818516645</v>
      </c>
      <c r="I2674">
        <v>0.49655028414122443</v>
      </c>
    </row>
    <row r="2675" spans="2:9" x14ac:dyDescent="0.25">
      <c r="B2675">
        <v>2672</v>
      </c>
      <c r="C2675">
        <v>0.50066782299033441</v>
      </c>
      <c r="D2675">
        <v>0.50826742064551911</v>
      </c>
      <c r="G2675">
        <v>2672</v>
      </c>
      <c r="H2675">
        <v>0.48637730808094171</v>
      </c>
      <c r="I2675">
        <v>0.49642337622685134</v>
      </c>
    </row>
    <row r="2676" spans="2:9" x14ac:dyDescent="0.25">
      <c r="B2676">
        <v>2673</v>
      </c>
      <c r="C2676">
        <v>0.50054030640897107</v>
      </c>
      <c r="D2676">
        <v>0.50814349097699718</v>
      </c>
      <c r="G2676">
        <v>2673</v>
      </c>
      <c r="H2676">
        <v>0.48624688633611318</v>
      </c>
      <c r="I2676">
        <v>0.49629649922567692</v>
      </c>
    </row>
    <row r="2677" spans="2:9" x14ac:dyDescent="0.25">
      <c r="B2677">
        <v>2674</v>
      </c>
      <c r="C2677">
        <v>0.5004128167495504</v>
      </c>
      <c r="D2677">
        <v>0.50801959096111371</v>
      </c>
      <c r="G2677">
        <v>2674</v>
      </c>
      <c r="H2677">
        <v>0.48611649295147202</v>
      </c>
      <c r="I2677">
        <v>0.49616965312090472</v>
      </c>
    </row>
    <row r="2678" spans="2:9" x14ac:dyDescent="0.25">
      <c r="B2678">
        <v>2675</v>
      </c>
      <c r="C2678">
        <v>0.50028535400843599</v>
      </c>
      <c r="D2678">
        <v>0.50789572057668131</v>
      </c>
      <c r="G2678">
        <v>2675</v>
      </c>
      <c r="H2678">
        <v>0.48598612792779888</v>
      </c>
      <c r="I2678">
        <v>0.49604283789574971</v>
      </c>
    </row>
    <row r="2679" spans="2:9" x14ac:dyDescent="0.25">
      <c r="B2679">
        <v>2676</v>
      </c>
      <c r="C2679">
        <v>0.5001579181819914</v>
      </c>
      <c r="D2679">
        <v>0.50777187980252758</v>
      </c>
      <c r="G2679">
        <v>2676</v>
      </c>
      <c r="H2679">
        <v>0.48585579126587225</v>
      </c>
      <c r="I2679">
        <v>0.49591605353343832</v>
      </c>
    </row>
    <row r="2680" spans="2:9" x14ac:dyDescent="0.25">
      <c r="B2680">
        <v>2677</v>
      </c>
      <c r="C2680">
        <v>0.50003050926657999</v>
      </c>
      <c r="D2680">
        <v>0.50764806861749612</v>
      </c>
      <c r="G2680">
        <v>2677</v>
      </c>
      <c r="H2680">
        <v>0.48572548296646356</v>
      </c>
      <c r="I2680">
        <v>0.49578930001720833</v>
      </c>
    </row>
    <row r="2681" spans="2:9" x14ac:dyDescent="0.25">
      <c r="B2681">
        <v>2678</v>
      </c>
      <c r="C2681">
        <v>0.49990312725856484</v>
      </c>
      <c r="D2681">
        <v>0.50752428700044527</v>
      </c>
      <c r="G2681">
        <v>2678</v>
      </c>
      <c r="H2681">
        <v>0.48559520303034198</v>
      </c>
      <c r="I2681">
        <v>0.49566257733030888</v>
      </c>
    </row>
    <row r="2682" spans="2:9" x14ac:dyDescent="0.25">
      <c r="B2682">
        <v>2679</v>
      </c>
      <c r="C2682">
        <v>0.49977577215430818</v>
      </c>
      <c r="D2682">
        <v>0.50740053493024939</v>
      </c>
      <c r="G2682">
        <v>2679</v>
      </c>
      <c r="H2682">
        <v>0.48546495145826607</v>
      </c>
      <c r="I2682">
        <v>0.49553588545600075</v>
      </c>
    </row>
    <row r="2683" spans="2:9" x14ac:dyDescent="0.25">
      <c r="B2683">
        <v>2680</v>
      </c>
      <c r="C2683">
        <v>0.49964844395017288</v>
      </c>
      <c r="D2683">
        <v>0.50727681238579814</v>
      </c>
      <c r="G2683">
        <v>2680</v>
      </c>
      <c r="H2683">
        <v>0.48533472825099278</v>
      </c>
      <c r="I2683">
        <v>0.4954092243775558</v>
      </c>
    </row>
    <row r="2684" spans="2:9" x14ac:dyDescent="0.25">
      <c r="B2684">
        <v>2681</v>
      </c>
      <c r="C2684">
        <v>0.49952114264252118</v>
      </c>
      <c r="D2684">
        <v>0.50715311934599661</v>
      </c>
      <c r="G2684">
        <v>2681</v>
      </c>
      <c r="H2684">
        <v>0.4852045334092755</v>
      </c>
      <c r="I2684">
        <v>0.49528259407825759</v>
      </c>
    </row>
    <row r="2685" spans="2:9" x14ac:dyDescent="0.25">
      <c r="B2685">
        <v>2682</v>
      </c>
      <c r="C2685">
        <v>0.49939386822771487</v>
      </c>
      <c r="D2685">
        <v>0.50702945578976522</v>
      </c>
      <c r="G2685">
        <v>2682</v>
      </c>
      <c r="H2685">
        <v>0.48507436693385925</v>
      </c>
      <c r="I2685">
        <v>0.49515599454140075</v>
      </c>
    </row>
    <row r="2686" spans="2:9" x14ac:dyDescent="0.25">
      <c r="B2686">
        <v>2683</v>
      </c>
      <c r="C2686">
        <v>0.49926662070211553</v>
      </c>
      <c r="D2686">
        <v>0.50690582169603993</v>
      </c>
      <c r="G2686">
        <v>2683</v>
      </c>
      <c r="H2686">
        <v>0.4849442288254851</v>
      </c>
      <c r="I2686">
        <v>0.49502942575029146</v>
      </c>
    </row>
    <row r="2687" spans="2:9" x14ac:dyDescent="0.25">
      <c r="B2687">
        <v>2684</v>
      </c>
      <c r="C2687">
        <v>0.49913940006208513</v>
      </c>
      <c r="D2687">
        <v>0.50678221704377202</v>
      </c>
      <c r="G2687">
        <v>2684</v>
      </c>
      <c r="H2687">
        <v>0.48481411908488831</v>
      </c>
      <c r="I2687">
        <v>0.4949028876882472</v>
      </c>
    </row>
    <row r="2688" spans="2:9" x14ac:dyDescent="0.25">
      <c r="B2688">
        <v>2685</v>
      </c>
      <c r="C2688">
        <v>0.49901220630398424</v>
      </c>
      <c r="D2688">
        <v>0.50665864181192821</v>
      </c>
      <c r="G2688">
        <v>2685</v>
      </c>
      <c r="H2688">
        <v>0.48468403771280039</v>
      </c>
      <c r="I2688">
        <v>0.49477638033859705</v>
      </c>
    </row>
    <row r="2689" spans="2:9" x14ac:dyDescent="0.25">
      <c r="B2689">
        <v>2686</v>
      </c>
      <c r="C2689">
        <v>0.49888503942417362</v>
      </c>
      <c r="D2689">
        <v>0.50653509597949076</v>
      </c>
      <c r="G2689">
        <v>2686</v>
      </c>
      <c r="H2689">
        <v>0.48455398470994399</v>
      </c>
      <c r="I2689">
        <v>0.49464990368468104</v>
      </c>
    </row>
    <row r="2690" spans="2:9" x14ac:dyDescent="0.25">
      <c r="B2690">
        <v>2687</v>
      </c>
      <c r="C2690">
        <v>0.49875789941901405</v>
      </c>
      <c r="D2690">
        <v>0.50641157952545701</v>
      </c>
      <c r="G2690">
        <v>2687</v>
      </c>
      <c r="H2690">
        <v>0.4844239600770392</v>
      </c>
      <c r="I2690">
        <v>0.4945234577098509</v>
      </c>
    </row>
    <row r="2691" spans="2:9" x14ac:dyDescent="0.25">
      <c r="B2691">
        <v>2688</v>
      </c>
      <c r="C2691">
        <v>0.49863078628486596</v>
      </c>
      <c r="D2691">
        <v>0.50628809242883999</v>
      </c>
      <c r="G2691">
        <v>2688</v>
      </c>
      <c r="H2691">
        <v>0.48429396381480311</v>
      </c>
      <c r="I2691">
        <v>0.49439704239746946</v>
      </c>
    </row>
    <row r="2692" spans="2:9" x14ac:dyDescent="0.25">
      <c r="B2692">
        <v>2689</v>
      </c>
      <c r="C2692">
        <v>0.49850370001808902</v>
      </c>
      <c r="D2692">
        <v>0.50616463466866779</v>
      </c>
      <c r="G2692">
        <v>2689</v>
      </c>
      <c r="H2692">
        <v>0.4841639959239436</v>
      </c>
      <c r="I2692">
        <v>0.49427065773091106</v>
      </c>
    </row>
    <row r="2693" spans="2:9" x14ac:dyDescent="0.25">
      <c r="B2693">
        <v>2690</v>
      </c>
      <c r="C2693">
        <v>0.49837664061504405</v>
      </c>
      <c r="D2693">
        <v>0.50604120622398396</v>
      </c>
      <c r="G2693">
        <v>2690</v>
      </c>
      <c r="H2693">
        <v>0.48403405640516511</v>
      </c>
      <c r="I2693">
        <v>0.49414430369356138</v>
      </c>
    </row>
    <row r="2694" spans="2:9" x14ac:dyDescent="0.25">
      <c r="B2694">
        <v>2691</v>
      </c>
      <c r="C2694">
        <v>0.49824960807208934</v>
      </c>
      <c r="D2694">
        <v>0.5059178070738477</v>
      </c>
      <c r="G2694">
        <v>2691</v>
      </c>
      <c r="H2694">
        <v>0.48390414525916664</v>
      </c>
      <c r="I2694">
        <v>0.49401798026881727</v>
      </c>
    </row>
    <row r="2695" spans="2:9" x14ac:dyDescent="0.25">
      <c r="B2695">
        <v>2692</v>
      </c>
      <c r="C2695">
        <v>0.49812260238558509</v>
      </c>
      <c r="D2695">
        <v>0.50579443719733319</v>
      </c>
      <c r="G2695">
        <v>2692</v>
      </c>
      <c r="H2695">
        <v>0.48377426248664318</v>
      </c>
      <c r="I2695">
        <v>0.49389168744008688</v>
      </c>
    </row>
    <row r="2696" spans="2:9" x14ac:dyDescent="0.25">
      <c r="B2696">
        <v>2693</v>
      </c>
      <c r="C2696">
        <v>0.49799562355188998</v>
      </c>
      <c r="D2696">
        <v>0.50567109657353004</v>
      </c>
      <c r="G2696">
        <v>2693</v>
      </c>
      <c r="H2696">
        <v>0.48364440808828085</v>
      </c>
      <c r="I2696">
        <v>0.49376542519078997</v>
      </c>
    </row>
    <row r="2697" spans="2:9" x14ac:dyDescent="0.25">
      <c r="B2697">
        <v>2694</v>
      </c>
      <c r="C2697">
        <v>0.49786867156736253</v>
      </c>
      <c r="D2697">
        <v>0.50554778518154309</v>
      </c>
      <c r="G2697">
        <v>2694</v>
      </c>
      <c r="H2697">
        <v>0.48351458206476289</v>
      </c>
      <c r="I2697">
        <v>0.49363919350435731</v>
      </c>
    </row>
    <row r="2698" spans="2:9" x14ac:dyDescent="0.25">
      <c r="B2698">
        <v>2695</v>
      </c>
      <c r="C2698">
        <v>0.49774174642836172</v>
      </c>
      <c r="D2698">
        <v>0.50542450300049269</v>
      </c>
      <c r="G2698">
        <v>2695</v>
      </c>
      <c r="H2698">
        <v>0.48338478441676991</v>
      </c>
      <c r="I2698">
        <v>0.49351299236423113</v>
      </c>
    </row>
    <row r="2699" spans="2:9" x14ac:dyDescent="0.25">
      <c r="B2699">
        <v>2696</v>
      </c>
      <c r="C2699">
        <v>0.49761484813124568</v>
      </c>
      <c r="D2699">
        <v>0.50530125000951454</v>
      </c>
      <c r="G2699">
        <v>2696</v>
      </c>
      <c r="H2699">
        <v>0.48325501514497365</v>
      </c>
      <c r="I2699">
        <v>0.49338682175386478</v>
      </c>
    </row>
    <row r="2700" spans="2:9" x14ac:dyDescent="0.25">
      <c r="B2700">
        <v>2697</v>
      </c>
      <c r="C2700">
        <v>0.49748797667237205</v>
      </c>
      <c r="D2700">
        <v>0.50517802618775942</v>
      </c>
      <c r="G2700">
        <v>2697</v>
      </c>
      <c r="H2700">
        <v>0.48312527425004231</v>
      </c>
      <c r="I2700">
        <v>0.49326068165672315</v>
      </c>
    </row>
    <row r="2701" spans="2:9" x14ac:dyDescent="0.25">
      <c r="B2701">
        <v>2698</v>
      </c>
      <c r="C2701">
        <v>0.49736113204809862</v>
      </c>
      <c r="D2701">
        <v>0.50505483151439334</v>
      </c>
      <c r="G2701">
        <v>2698</v>
      </c>
      <c r="H2701">
        <v>0.48299556173263769</v>
      </c>
      <c r="I2701">
        <v>0.49313457205628219</v>
      </c>
    </row>
    <row r="2702" spans="2:9" x14ac:dyDescent="0.25">
      <c r="B2702">
        <v>2699</v>
      </c>
      <c r="C2702">
        <v>0.49723431425478326</v>
      </c>
      <c r="D2702">
        <v>0.50493166596859806</v>
      </c>
      <c r="G2702">
        <v>2699</v>
      </c>
      <c r="H2702">
        <v>0.48286587759341915</v>
      </c>
      <c r="I2702">
        <v>0.49300849293602927</v>
      </c>
    </row>
    <row r="2703" spans="2:9" x14ac:dyDescent="0.25">
      <c r="B2703">
        <v>2700</v>
      </c>
      <c r="C2703">
        <v>0.49710752328878272</v>
      </c>
      <c r="D2703">
        <v>0.50480852952956989</v>
      </c>
      <c r="G2703">
        <v>2700</v>
      </c>
      <c r="H2703">
        <v>0.48273622183303577</v>
      </c>
      <c r="I2703">
        <v>0.49288244427946287</v>
      </c>
    </row>
    <row r="2704" spans="2:9" x14ac:dyDescent="0.25">
      <c r="B2704">
        <v>2701</v>
      </c>
      <c r="C2704">
        <v>0.49698075914645412</v>
      </c>
      <c r="D2704">
        <v>0.50468542217652124</v>
      </c>
      <c r="G2704">
        <v>2701</v>
      </c>
      <c r="H2704">
        <v>0.48260659445213455</v>
      </c>
      <c r="I2704">
        <v>0.49275642607009296</v>
      </c>
    </row>
    <row r="2705" spans="2:9" x14ac:dyDescent="0.25">
      <c r="B2705">
        <v>2702</v>
      </c>
      <c r="C2705">
        <v>0.49685402182415395</v>
      </c>
      <c r="D2705">
        <v>0.50456234388867904</v>
      </c>
      <c r="G2705">
        <v>2702</v>
      </c>
      <c r="H2705">
        <v>0.4824769954513603</v>
      </c>
      <c r="I2705">
        <v>0.4926304382914406</v>
      </c>
    </row>
    <row r="2706" spans="2:9" x14ac:dyDescent="0.25">
      <c r="B2706">
        <v>2703</v>
      </c>
      <c r="C2706">
        <v>0.49672731131823905</v>
      </c>
      <c r="D2706">
        <v>0.50443929464528581</v>
      </c>
      <c r="G2706">
        <v>2703</v>
      </c>
      <c r="H2706">
        <v>0.48234742483134807</v>
      </c>
      <c r="I2706">
        <v>0.49250448092703808</v>
      </c>
    </row>
    <row r="2707" spans="2:9" x14ac:dyDescent="0.25">
      <c r="B2707">
        <v>2704</v>
      </c>
      <c r="C2707">
        <v>0.49660062762506529</v>
      </c>
      <c r="D2707">
        <v>0.50431627442559945</v>
      </c>
      <c r="G2707">
        <v>2704</v>
      </c>
      <c r="H2707">
        <v>0.48221788259272952</v>
      </c>
      <c r="I2707">
        <v>0.49237855396042912</v>
      </c>
    </row>
    <row r="2708" spans="2:9" x14ac:dyDescent="0.25">
      <c r="B2708">
        <v>2705</v>
      </c>
      <c r="C2708">
        <v>0.49647397074098837</v>
      </c>
      <c r="D2708">
        <v>0.50419328320889278</v>
      </c>
      <c r="G2708">
        <v>2705</v>
      </c>
      <c r="H2708">
        <v>0.48208836873613059</v>
      </c>
      <c r="I2708">
        <v>0.49225265737516838</v>
      </c>
    </row>
    <row r="2709" spans="2:9" x14ac:dyDescent="0.25">
      <c r="B2709">
        <v>2706</v>
      </c>
      <c r="C2709">
        <v>0.49634734066236413</v>
      </c>
      <c r="D2709">
        <v>0.50407032097445403</v>
      </c>
      <c r="G2709">
        <v>2706</v>
      </c>
      <c r="H2709">
        <v>0.48195888326217418</v>
      </c>
      <c r="I2709">
        <v>0.49212679115482211</v>
      </c>
    </row>
    <row r="2710" spans="2:9" x14ac:dyDescent="0.25">
      <c r="B2710">
        <v>2707</v>
      </c>
      <c r="C2710">
        <v>0.49622073738554812</v>
      </c>
      <c r="D2710">
        <v>0.50394738770158642</v>
      </c>
      <c r="G2710">
        <v>2707</v>
      </c>
      <c r="H2710">
        <v>0.48182942617147306</v>
      </c>
      <c r="I2710">
        <v>0.4920009552829675</v>
      </c>
    </row>
    <row r="2711" spans="2:9" x14ac:dyDescent="0.25">
      <c r="B2711">
        <v>2708</v>
      </c>
      <c r="C2711">
        <v>0.49609416090689512</v>
      </c>
      <c r="D2711">
        <v>0.50382448336960883</v>
      </c>
      <c r="G2711">
        <v>2708</v>
      </c>
      <c r="H2711">
        <v>0.48169999746463832</v>
      </c>
      <c r="I2711">
        <v>0.49187514974319307</v>
      </c>
    </row>
    <row r="2712" spans="2:9" x14ac:dyDescent="0.25">
      <c r="B2712">
        <v>2709</v>
      </c>
      <c r="C2712">
        <v>0.49596761122276017</v>
      </c>
      <c r="D2712">
        <v>0.50370160795785479</v>
      </c>
      <c r="G2712">
        <v>2709</v>
      </c>
      <c r="H2712">
        <v>0.48157059714227862</v>
      </c>
      <c r="I2712">
        <v>0.49174937451909856</v>
      </c>
    </row>
    <row r="2713" spans="2:9" x14ac:dyDescent="0.25">
      <c r="B2713">
        <v>2710</v>
      </c>
      <c r="C2713">
        <v>0.49584108832949819</v>
      </c>
      <c r="D2713">
        <v>0.50357876144567348</v>
      </c>
      <c r="G2713">
        <v>2710</v>
      </c>
      <c r="H2713">
        <v>0.48144122520499222</v>
      </c>
      <c r="I2713">
        <v>0.49162362959429495</v>
      </c>
    </row>
    <row r="2714" spans="2:9" x14ac:dyDescent="0.25">
      <c r="B2714">
        <v>2711</v>
      </c>
      <c r="C2714">
        <v>0.49571459222346304</v>
      </c>
      <c r="D2714">
        <v>0.50345594381242897</v>
      </c>
      <c r="G2714">
        <v>2711</v>
      </c>
      <c r="H2714">
        <v>0.48131188165337502</v>
      </c>
      <c r="I2714">
        <v>0.49149791495240425</v>
      </c>
    </row>
    <row r="2715" spans="2:9" x14ac:dyDescent="0.25">
      <c r="B2715">
        <v>2712</v>
      </c>
      <c r="C2715">
        <v>0.49558812290100912</v>
      </c>
      <c r="D2715">
        <v>0.50333315503750065</v>
      </c>
      <c r="G2715">
        <v>2712</v>
      </c>
      <c r="H2715">
        <v>0.48118256648801699</v>
      </c>
      <c r="I2715">
        <v>0.49137223057705992</v>
      </c>
    </row>
    <row r="2716" spans="2:9" x14ac:dyDescent="0.25">
      <c r="B2716">
        <v>2713</v>
      </c>
      <c r="C2716">
        <v>0.49546168035849003</v>
      </c>
      <c r="D2716">
        <v>0.50321039510028287</v>
      </c>
      <c r="G2716">
        <v>2713</v>
      </c>
      <c r="H2716">
        <v>0.48105327970950451</v>
      </c>
      <c r="I2716">
        <v>0.49124657645190639</v>
      </c>
    </row>
    <row r="2717" spans="2:9" x14ac:dyDescent="0.25">
      <c r="B2717">
        <v>2714</v>
      </c>
      <c r="C2717">
        <v>0.49533526459225935</v>
      </c>
      <c r="D2717">
        <v>0.50308766398018556</v>
      </c>
      <c r="G2717">
        <v>2714</v>
      </c>
      <c r="H2717">
        <v>0.48092402131841505</v>
      </c>
      <c r="I2717">
        <v>0.49112095256059946</v>
      </c>
    </row>
    <row r="2718" spans="2:9" x14ac:dyDescent="0.25">
      <c r="B2718">
        <v>2715</v>
      </c>
      <c r="C2718">
        <v>0.49520887559867066</v>
      </c>
      <c r="D2718">
        <v>0.50296496165663318</v>
      </c>
      <c r="G2718">
        <v>2715</v>
      </c>
      <c r="H2718">
        <v>0.48079479131532277</v>
      </c>
      <c r="I2718">
        <v>0.4909953588868059</v>
      </c>
    </row>
    <row r="2719" spans="2:9" x14ac:dyDescent="0.25">
      <c r="B2719">
        <v>2716</v>
      </c>
      <c r="C2719">
        <v>0.49508251337407677</v>
      </c>
      <c r="D2719">
        <v>0.50284228810906584</v>
      </c>
      <c r="G2719">
        <v>2716</v>
      </c>
      <c r="H2719">
        <v>0.48066558970080026</v>
      </c>
      <c r="I2719">
        <v>0.49086979541420384</v>
      </c>
    </row>
    <row r="2720" spans="2:9" x14ac:dyDescent="0.25">
      <c r="B2720">
        <v>2717</v>
      </c>
      <c r="C2720">
        <v>0.49495617791483099</v>
      </c>
      <c r="D2720">
        <v>0.50271964331693875</v>
      </c>
      <c r="G2720">
        <v>2717</v>
      </c>
      <c r="H2720">
        <v>0.48053641647541057</v>
      </c>
      <c r="I2720">
        <v>0.49074426212648242</v>
      </c>
    </row>
    <row r="2721" spans="2:9" x14ac:dyDescent="0.25">
      <c r="B2721">
        <v>2718</v>
      </c>
      <c r="C2721">
        <v>0.49482986921728539</v>
      </c>
      <c r="D2721">
        <v>0.50259702725972177</v>
      </c>
      <c r="G2721">
        <v>2718</v>
      </c>
      <c r="H2721">
        <v>0.48040727163971292</v>
      </c>
      <c r="I2721">
        <v>0.49061875900734209</v>
      </c>
    </row>
    <row r="2722" spans="2:9" x14ac:dyDescent="0.25">
      <c r="B2722">
        <v>2719</v>
      </c>
      <c r="C2722">
        <v>0.49470358727779257</v>
      </c>
      <c r="D2722">
        <v>0.50247443991690044</v>
      </c>
      <c r="G2722">
        <v>2719</v>
      </c>
      <c r="H2722">
        <v>0.48027815519426187</v>
      </c>
      <c r="I2722">
        <v>0.4904932860404943</v>
      </c>
    </row>
    <row r="2723" spans="2:9" x14ac:dyDescent="0.25">
      <c r="B2723">
        <v>2720</v>
      </c>
      <c r="C2723">
        <v>0.49457733209270438</v>
      </c>
      <c r="D2723">
        <v>0.50235188126797525</v>
      </c>
      <c r="G2723">
        <v>2720</v>
      </c>
      <c r="H2723">
        <v>0.4801490671396072</v>
      </c>
      <c r="I2723">
        <v>0.49036784320966181</v>
      </c>
    </row>
    <row r="2724" spans="2:9" x14ac:dyDescent="0.25">
      <c r="B2724">
        <v>2721</v>
      </c>
      <c r="C2724">
        <v>0.4944511036583728</v>
      </c>
      <c r="D2724">
        <v>0.50222935129246149</v>
      </c>
      <c r="G2724">
        <v>2721</v>
      </c>
      <c r="H2724">
        <v>0.48002000747629059</v>
      </c>
      <c r="I2724">
        <v>0.49024243049857835</v>
      </c>
    </row>
    <row r="2725" spans="2:9" x14ac:dyDescent="0.25">
      <c r="B2725">
        <v>2722</v>
      </c>
      <c r="C2725">
        <v>0.49432490197114914</v>
      </c>
      <c r="D2725">
        <v>0.50210684996988986</v>
      </c>
      <c r="G2725">
        <v>2722</v>
      </c>
      <c r="H2725">
        <v>0.47989097620485061</v>
      </c>
      <c r="I2725">
        <v>0.49011704789098892</v>
      </c>
    </row>
    <row r="2726" spans="2:9" x14ac:dyDescent="0.25">
      <c r="B2726">
        <v>2723</v>
      </c>
      <c r="C2726">
        <v>0.49419872702738504</v>
      </c>
      <c r="D2726">
        <v>0.50198437727980594</v>
      </c>
      <c r="G2726">
        <v>2723</v>
      </c>
      <c r="H2726">
        <v>0.47976197332582388</v>
      </c>
      <c r="I2726">
        <v>0.48999169537064952</v>
      </c>
    </row>
    <row r="2727" spans="2:9" x14ac:dyDescent="0.25">
      <c r="B2727">
        <v>2724</v>
      </c>
      <c r="C2727">
        <v>0.49407257882343125</v>
      </c>
      <c r="D2727">
        <v>0.50186193320177064</v>
      </c>
      <c r="G2727">
        <v>2724</v>
      </c>
      <c r="H2727">
        <v>0.4796329988397377</v>
      </c>
      <c r="I2727">
        <v>0.4898663729213274</v>
      </c>
    </row>
    <row r="2728" spans="2:9" x14ac:dyDescent="0.25">
      <c r="B2728">
        <v>2725</v>
      </c>
      <c r="C2728">
        <v>0.49394645735563897</v>
      </c>
      <c r="D2728">
        <v>0.50173951771535963</v>
      </c>
      <c r="G2728">
        <v>2725</v>
      </c>
      <c r="H2728">
        <v>0.47950405274711488</v>
      </c>
      <c r="I2728">
        <v>0.48974108052680082</v>
      </c>
    </row>
    <row r="2729" spans="2:9" x14ac:dyDescent="0.25">
      <c r="B2729">
        <v>2726</v>
      </c>
      <c r="C2729">
        <v>0.49382036262035844</v>
      </c>
      <c r="D2729">
        <v>0.5016171308001639</v>
      </c>
      <c r="G2729">
        <v>2726</v>
      </c>
      <c r="H2729">
        <v>0.4793751350484744</v>
      </c>
      <c r="I2729">
        <v>0.48961581817085931</v>
      </c>
    </row>
    <row r="2730" spans="2:9" x14ac:dyDescent="0.25">
      <c r="B2730">
        <v>2727</v>
      </c>
      <c r="C2730">
        <v>0.49369429461394004</v>
      </c>
      <c r="D2730">
        <v>0.5014947724357891</v>
      </c>
      <c r="G2730">
        <v>2727</v>
      </c>
      <c r="H2730">
        <v>0.47924624574433067</v>
      </c>
      <c r="I2730">
        <v>0.4894905858373032</v>
      </c>
    </row>
    <row r="2731" spans="2:9" x14ac:dyDescent="0.25">
      <c r="B2731">
        <v>2728</v>
      </c>
      <c r="C2731">
        <v>0.49356825333273374</v>
      </c>
      <c r="D2731">
        <v>0.50137244260185654</v>
      </c>
      <c r="G2731">
        <v>2728</v>
      </c>
      <c r="H2731">
        <v>0.47911738483518906</v>
      </c>
      <c r="I2731">
        <v>0.48936538350994435</v>
      </c>
    </row>
    <row r="2732" spans="2:9" x14ac:dyDescent="0.25">
      <c r="B2732">
        <v>2729</v>
      </c>
      <c r="C2732">
        <v>0.49344223877308924</v>
      </c>
      <c r="D2732">
        <v>0.50125014127800205</v>
      </c>
      <c r="G2732">
        <v>2729</v>
      </c>
      <c r="H2732">
        <v>0.47898855232155263</v>
      </c>
      <c r="I2732">
        <v>0.48924021117260519</v>
      </c>
    </row>
    <row r="2733" spans="2:9" x14ac:dyDescent="0.25">
      <c r="B2733">
        <v>2730</v>
      </c>
      <c r="C2733">
        <v>0.49331625093135634</v>
      </c>
      <c r="D2733">
        <v>0.50112786844387658</v>
      </c>
      <c r="G2733">
        <v>2730</v>
      </c>
      <c r="H2733">
        <v>0.47885974820392219</v>
      </c>
      <c r="I2733">
        <v>0.48911506880911981</v>
      </c>
    </row>
    <row r="2734" spans="2:9" x14ac:dyDescent="0.25">
      <c r="B2734">
        <v>2731</v>
      </c>
      <c r="C2734">
        <v>0.49319028980388446</v>
      </c>
      <c r="D2734">
        <v>0.50100562407914617</v>
      </c>
      <c r="G2734">
        <v>2731</v>
      </c>
      <c r="H2734">
        <v>0.47873097248278901</v>
      </c>
      <c r="I2734">
        <v>0.48898995640333281</v>
      </c>
    </row>
    <row r="2735" spans="2:9" x14ac:dyDescent="0.25">
      <c r="B2735">
        <v>2732</v>
      </c>
      <c r="C2735">
        <v>0.49306435538702253</v>
      </c>
      <c r="D2735">
        <v>0.50088340816349186</v>
      </c>
      <c r="G2735">
        <v>2732</v>
      </c>
      <c r="H2735">
        <v>0.47860222515864081</v>
      </c>
      <c r="I2735">
        <v>0.48886487393910033</v>
      </c>
    </row>
    <row r="2736" spans="2:9" x14ac:dyDescent="0.25">
      <c r="B2736">
        <v>2733</v>
      </c>
      <c r="C2736">
        <v>0.49293844767711897</v>
      </c>
      <c r="D2736">
        <v>0.50076122067660978</v>
      </c>
      <c r="G2736">
        <v>2733</v>
      </c>
      <c r="H2736">
        <v>0.47847350623196061</v>
      </c>
      <c r="I2736">
        <v>0.48873982140028932</v>
      </c>
    </row>
    <row r="2737" spans="2:9" x14ac:dyDescent="0.25">
      <c r="B2737">
        <v>2734</v>
      </c>
      <c r="C2737">
        <v>0.49281256667052298</v>
      </c>
      <c r="D2737">
        <v>0.50063906159821081</v>
      </c>
      <c r="G2737">
        <v>2734</v>
      </c>
      <c r="H2737">
        <v>0.47834481570322701</v>
      </c>
      <c r="I2737">
        <v>0.48861479877077779</v>
      </c>
    </row>
    <row r="2738" spans="2:9" x14ac:dyDescent="0.25">
      <c r="B2738">
        <v>2735</v>
      </c>
      <c r="C2738">
        <v>0.49268671236358219</v>
      </c>
      <c r="D2738">
        <v>0.50051693090802096</v>
      </c>
      <c r="G2738">
        <v>2735</v>
      </c>
      <c r="H2738">
        <v>0.47821615357290997</v>
      </c>
      <c r="I2738">
        <v>0.48848980603445497</v>
      </c>
    </row>
    <row r="2739" spans="2:9" x14ac:dyDescent="0.25">
      <c r="B2739">
        <v>2736</v>
      </c>
      <c r="C2739">
        <v>0.49256088475264531</v>
      </c>
      <c r="D2739">
        <v>0.50039482858578122</v>
      </c>
      <c r="G2739">
        <v>2736</v>
      </c>
      <c r="H2739">
        <v>0.47808751984147679</v>
      </c>
      <c r="I2739">
        <v>0.488364843175221</v>
      </c>
    </row>
    <row r="2740" spans="2:9" x14ac:dyDescent="0.25">
      <c r="B2740">
        <v>2737</v>
      </c>
      <c r="C2740">
        <v>0.49243508383405954</v>
      </c>
      <c r="D2740">
        <v>0.50027275461124743</v>
      </c>
      <c r="G2740">
        <v>2737</v>
      </c>
      <c r="H2740">
        <v>0.47795891450939265</v>
      </c>
      <c r="I2740">
        <v>0.48823991017698709</v>
      </c>
    </row>
    <row r="2741" spans="2:9" x14ac:dyDescent="0.25">
      <c r="B2741">
        <v>2738</v>
      </c>
      <c r="C2741">
        <v>0.49230930960417313</v>
      </c>
      <c r="D2741">
        <v>0.50015070896419067</v>
      </c>
      <c r="G2741">
        <v>2738</v>
      </c>
      <c r="H2741">
        <v>0.47783033757711352</v>
      </c>
      <c r="I2741">
        <v>0.48811500702367555</v>
      </c>
    </row>
    <row r="2742" spans="2:9" x14ac:dyDescent="0.25">
      <c r="B2742">
        <v>2739</v>
      </c>
      <c r="C2742">
        <v>0.49218356205933284</v>
      </c>
      <c r="D2742">
        <v>0.50002869162439656</v>
      </c>
      <c r="G2742">
        <v>2739</v>
      </c>
      <c r="H2742">
        <v>0.4777017890450912</v>
      </c>
      <c r="I2742">
        <v>0.48799013369921951</v>
      </c>
    </row>
    <row r="2743" spans="2:9" x14ac:dyDescent="0.25">
      <c r="B2743">
        <v>2740</v>
      </c>
      <c r="C2743">
        <v>0.4920578411958858</v>
      </c>
      <c r="D2743">
        <v>0.49990670257166614</v>
      </c>
      <c r="G2743">
        <v>2740</v>
      </c>
      <c r="H2743">
        <v>0.47757326891377311</v>
      </c>
      <c r="I2743">
        <v>0.48786529018756347</v>
      </c>
    </row>
    <row r="2744" spans="2:9" x14ac:dyDescent="0.25">
      <c r="B2744">
        <v>2741</v>
      </c>
      <c r="C2744">
        <v>0.49193214701017923</v>
      </c>
      <c r="D2744">
        <v>0.49978474178581489</v>
      </c>
      <c r="G2744">
        <v>2741</v>
      </c>
      <c r="H2744">
        <v>0.47744477718360301</v>
      </c>
      <c r="I2744">
        <v>0.48774047647266261</v>
      </c>
    </row>
    <row r="2745" spans="2:9" x14ac:dyDescent="0.25">
      <c r="B2745">
        <v>2742</v>
      </c>
      <c r="C2745">
        <v>0.49180647949855932</v>
      </c>
      <c r="D2745">
        <v>0.4996628092466735</v>
      </c>
      <c r="G2745">
        <v>2742</v>
      </c>
      <c r="H2745">
        <v>0.47731631385501477</v>
      </c>
      <c r="I2745">
        <v>0.48761569253848347</v>
      </c>
    </row>
    <row r="2746" spans="2:9" x14ac:dyDescent="0.25">
      <c r="B2746">
        <v>2743</v>
      </c>
      <c r="C2746">
        <v>0.49168083865737261</v>
      </c>
      <c r="D2746">
        <v>0.49954090493408759</v>
      </c>
      <c r="G2746">
        <v>2743</v>
      </c>
      <c r="H2746">
        <v>0.47718787892844017</v>
      </c>
      <c r="I2746">
        <v>0.48749093836900309</v>
      </c>
    </row>
    <row r="2747" spans="2:9" x14ac:dyDescent="0.25">
      <c r="B2747">
        <v>2744</v>
      </c>
      <c r="C2747">
        <v>0.49155522448296524</v>
      </c>
      <c r="D2747">
        <v>0.49941902882791755</v>
      </c>
      <c r="G2747">
        <v>2744</v>
      </c>
      <c r="H2747">
        <v>0.47705947240430951</v>
      </c>
      <c r="I2747">
        <v>0.48736621394821017</v>
      </c>
    </row>
    <row r="2748" spans="2:9" x14ac:dyDescent="0.25">
      <c r="B2748">
        <v>2745</v>
      </c>
      <c r="C2748">
        <v>0.49142963697168285</v>
      </c>
      <c r="D2748">
        <v>0.49929718090803876</v>
      </c>
      <c r="G2748">
        <v>2745</v>
      </c>
      <c r="H2748">
        <v>0.47693109428304253</v>
      </c>
      <c r="I2748">
        <v>0.48724151926010378</v>
      </c>
    </row>
    <row r="2749" spans="2:9" x14ac:dyDescent="0.25">
      <c r="B2749">
        <v>2746</v>
      </c>
      <c r="C2749">
        <v>0.49130407611987104</v>
      </c>
      <c r="D2749">
        <v>0.49917536115434147</v>
      </c>
      <c r="G2749">
        <v>2746</v>
      </c>
      <c r="H2749">
        <v>0.47680274456505667</v>
      </c>
      <c r="I2749">
        <v>0.48711685428869433</v>
      </c>
    </row>
    <row r="2750" spans="2:9" x14ac:dyDescent="0.25">
      <c r="B2750">
        <v>2747</v>
      </c>
      <c r="C2750">
        <v>0.49117854192387533</v>
      </c>
      <c r="D2750">
        <v>0.4990535695467308</v>
      </c>
      <c r="G2750">
        <v>2747</v>
      </c>
      <c r="H2750">
        <v>0.47667442325076315</v>
      </c>
      <c r="I2750">
        <v>0.48699221901800327</v>
      </c>
    </row>
    <row r="2751" spans="2:9" x14ac:dyDescent="0.25">
      <c r="B2751">
        <v>2748</v>
      </c>
      <c r="C2751">
        <v>0.49105303438004105</v>
      </c>
      <c r="D2751">
        <v>0.49893180606512672</v>
      </c>
      <c r="G2751">
        <v>2748</v>
      </c>
      <c r="H2751">
        <v>0.47654613034057014</v>
      </c>
      <c r="I2751">
        <v>0.48686761343206264</v>
      </c>
    </row>
    <row r="2752" spans="2:9" x14ac:dyDescent="0.25">
      <c r="B2752">
        <v>2749</v>
      </c>
      <c r="C2752">
        <v>0.49092755348471256</v>
      </c>
      <c r="D2752">
        <v>0.4988100706894642</v>
      </c>
      <c r="G2752">
        <v>2749</v>
      </c>
      <c r="H2752">
        <v>0.47641786583487705</v>
      </c>
      <c r="I2752">
        <v>0.48674303751491593</v>
      </c>
    </row>
    <row r="2753" spans="2:9" x14ac:dyDescent="0.25">
      <c r="B2753">
        <v>2750</v>
      </c>
      <c r="C2753">
        <v>0.49080209923423496</v>
      </c>
      <c r="D2753">
        <v>0.49868836339969291</v>
      </c>
      <c r="G2753">
        <v>2750</v>
      </c>
      <c r="H2753">
        <v>0.47628962973408007</v>
      </c>
      <c r="I2753">
        <v>0.48661849125061729</v>
      </c>
    </row>
    <row r="2754" spans="2:9" x14ac:dyDescent="0.25">
      <c r="B2754">
        <v>2751</v>
      </c>
      <c r="C2754">
        <v>0.49067667162495254</v>
      </c>
      <c r="D2754">
        <v>0.49856668417577743</v>
      </c>
      <c r="G2754">
        <v>2751</v>
      </c>
      <c r="H2754">
        <v>0.47616142203857365</v>
      </c>
      <c r="I2754">
        <v>0.48649397462323185</v>
      </c>
    </row>
    <row r="2755" spans="2:9" x14ac:dyDescent="0.25">
      <c r="B2755">
        <v>2752</v>
      </c>
      <c r="C2755">
        <v>0.49055127065320886</v>
      </c>
      <c r="D2755">
        <v>0.49844503299769721</v>
      </c>
      <c r="G2755">
        <v>2752</v>
      </c>
      <c r="H2755">
        <v>0.47603324274874298</v>
      </c>
      <c r="I2755">
        <v>0.48636948761683574</v>
      </c>
    </row>
    <row r="2756" spans="2:9" x14ac:dyDescent="0.25">
      <c r="B2756">
        <v>2753</v>
      </c>
      <c r="C2756">
        <v>0.49042589631534861</v>
      </c>
      <c r="D2756">
        <v>0.49832340984544649</v>
      </c>
      <c r="G2756">
        <v>2753</v>
      </c>
      <c r="H2756">
        <v>0.47590509186496971</v>
      </c>
      <c r="I2756">
        <v>0.48624503021551618</v>
      </c>
    </row>
    <row r="2757" spans="2:9" x14ac:dyDescent="0.25">
      <c r="B2757">
        <v>2754</v>
      </c>
      <c r="C2757">
        <v>0.49030054860771505</v>
      </c>
      <c r="D2757">
        <v>0.49820181469903435</v>
      </c>
      <c r="G2757">
        <v>2754</v>
      </c>
      <c r="H2757">
        <v>0.4757769693876302</v>
      </c>
      <c r="I2757">
        <v>0.48612060240337107</v>
      </c>
    </row>
    <row r="2758" spans="2:9" x14ac:dyDescent="0.25">
      <c r="B2758">
        <v>2755</v>
      </c>
      <c r="C2758">
        <v>0.49017522752665205</v>
      </c>
      <c r="D2758">
        <v>0.49808024753848479</v>
      </c>
      <c r="G2758">
        <v>2755</v>
      </c>
      <c r="H2758">
        <v>0.47564887531709737</v>
      </c>
      <c r="I2758">
        <v>0.48599620416450939</v>
      </c>
    </row>
    <row r="2759" spans="2:9" x14ac:dyDescent="0.25">
      <c r="B2759">
        <v>2756</v>
      </c>
      <c r="C2759">
        <v>0.49004993306850225</v>
      </c>
      <c r="D2759">
        <v>0.49795870834383638</v>
      </c>
      <c r="G2759">
        <v>2756</v>
      </c>
      <c r="H2759">
        <v>0.475520809653735</v>
      </c>
      <c r="I2759">
        <v>0.48587183548305107</v>
      </c>
    </row>
    <row r="2760" spans="2:9" x14ac:dyDescent="0.25">
      <c r="B2760">
        <v>2757</v>
      </c>
      <c r="C2760">
        <v>0.4899246652296087</v>
      </c>
      <c r="D2760">
        <v>0.49783719709514274</v>
      </c>
      <c r="G2760">
        <v>2757</v>
      </c>
      <c r="H2760">
        <v>0.47539277239790462</v>
      </c>
      <c r="I2760">
        <v>0.48574749634312686</v>
      </c>
    </row>
    <row r="2761" spans="2:9" x14ac:dyDescent="0.25">
      <c r="B2761">
        <v>2758</v>
      </c>
      <c r="C2761">
        <v>0.48979942400631415</v>
      </c>
      <c r="D2761">
        <v>0.49771571377247215</v>
      </c>
      <c r="G2761">
        <v>2758</v>
      </c>
      <c r="H2761">
        <v>0.47526476354996544</v>
      </c>
      <c r="I2761">
        <v>0.4856231867288785</v>
      </c>
    </row>
    <row r="2762" spans="2:9" x14ac:dyDescent="0.25">
      <c r="B2762">
        <v>2759</v>
      </c>
      <c r="C2762">
        <v>0.48967420939496131</v>
      </c>
      <c r="D2762">
        <v>0.49759425835590776</v>
      </c>
      <c r="G2762">
        <v>2759</v>
      </c>
      <c r="H2762">
        <v>0.47513678311026719</v>
      </c>
      <c r="I2762">
        <v>0.48549890662445866</v>
      </c>
    </row>
    <row r="2763" spans="2:9" x14ac:dyDescent="0.25">
      <c r="B2763">
        <v>2760</v>
      </c>
      <c r="C2763">
        <v>0.48954902139189238</v>
      </c>
      <c r="D2763">
        <v>0.49747283082554739</v>
      </c>
      <c r="G2763">
        <v>2760</v>
      </c>
      <c r="H2763">
        <v>0.47500883107915676</v>
      </c>
      <c r="I2763">
        <v>0.48537465601403085</v>
      </c>
    </row>
    <row r="2764" spans="2:9" x14ac:dyDescent="0.25">
      <c r="B2764">
        <v>2761</v>
      </c>
      <c r="C2764">
        <v>0.48942385999344867</v>
      </c>
      <c r="D2764">
        <v>0.49735143116150371</v>
      </c>
      <c r="G2764">
        <v>2761</v>
      </c>
      <c r="H2764">
        <v>0.47488090745697531</v>
      </c>
      <c r="I2764">
        <v>0.4852504348817695</v>
      </c>
    </row>
    <row r="2765" spans="2:9" x14ac:dyDescent="0.25">
      <c r="B2765">
        <v>2762</v>
      </c>
      <c r="C2765">
        <v>0.48929872519597289</v>
      </c>
      <c r="D2765">
        <v>0.49723005934390413</v>
      </c>
      <c r="G2765">
        <v>2762</v>
      </c>
      <c r="H2765">
        <v>0.47475301224406069</v>
      </c>
      <c r="I2765">
        <v>0.48512624321186004</v>
      </c>
    </row>
    <row r="2766" spans="2:9" x14ac:dyDescent="0.25">
      <c r="B2766">
        <v>2763</v>
      </c>
      <c r="C2766">
        <v>0.48917361699580603</v>
      </c>
      <c r="D2766">
        <v>0.49710871535289081</v>
      </c>
      <c r="G2766">
        <v>2763</v>
      </c>
      <c r="H2766">
        <v>0.47462514544074136</v>
      </c>
      <c r="I2766">
        <v>0.48500208098849856</v>
      </c>
    </row>
    <row r="2767" spans="2:9" x14ac:dyDescent="0.25">
      <c r="B2767">
        <v>2764</v>
      </c>
      <c r="C2767">
        <v>0.48904853538928944</v>
      </c>
      <c r="D2767">
        <v>0.49698739916862061</v>
      </c>
      <c r="G2767">
        <v>2764</v>
      </c>
      <c r="H2767">
        <v>0.47449730704734444</v>
      </c>
      <c r="I2767">
        <v>0.48487794819589225</v>
      </c>
    </row>
    <row r="2768" spans="2:9" x14ac:dyDescent="0.25">
      <c r="B2768">
        <v>2765</v>
      </c>
      <c r="C2768">
        <v>0.48892348037276429</v>
      </c>
      <c r="D2768">
        <v>0.49686611077126541</v>
      </c>
      <c r="G2768">
        <v>2765</v>
      </c>
      <c r="H2768">
        <v>0.47436949706419379</v>
      </c>
      <c r="I2768">
        <v>0.48475384481825895</v>
      </c>
    </row>
    <row r="2769" spans="2:9" x14ac:dyDescent="0.25">
      <c r="B2769">
        <v>2766</v>
      </c>
      <c r="C2769">
        <v>0.48879845194257127</v>
      </c>
      <c r="D2769">
        <v>0.49674485014101127</v>
      </c>
      <c r="G2769">
        <v>2766</v>
      </c>
      <c r="H2769">
        <v>0.47424171549160415</v>
      </c>
      <c r="I2769">
        <v>0.48462977083982772</v>
      </c>
    </row>
    <row r="2770" spans="2:9" x14ac:dyDescent="0.25">
      <c r="B2770">
        <v>2767</v>
      </c>
      <c r="C2770">
        <v>0.48867345009505053</v>
      </c>
      <c r="D2770">
        <v>0.49662361725805954</v>
      </c>
      <c r="G2770">
        <v>2767</v>
      </c>
      <c r="H2770">
        <v>0.4741139623298874</v>
      </c>
      <c r="I2770">
        <v>0.48450572624483812</v>
      </c>
    </row>
    <row r="2771" spans="2:9" x14ac:dyDescent="0.25">
      <c r="B2771">
        <v>2768</v>
      </c>
      <c r="C2771">
        <v>0.48854847482654307</v>
      </c>
      <c r="D2771">
        <v>0.49650241210262586</v>
      </c>
      <c r="G2771">
        <v>2768</v>
      </c>
      <c r="H2771">
        <v>0.47398623757934982</v>
      </c>
      <c r="I2771">
        <v>0.48438171101754074</v>
      </c>
    </row>
    <row r="2772" spans="2:9" x14ac:dyDescent="0.25">
      <c r="B2772">
        <v>2769</v>
      </c>
      <c r="C2772">
        <v>0.48842352613338891</v>
      </c>
      <c r="D2772">
        <v>0.49638123465494094</v>
      </c>
      <c r="G2772">
        <v>2769</v>
      </c>
      <c r="H2772">
        <v>0.47385854124029447</v>
      </c>
      <c r="I2772">
        <v>0.48425772514219706</v>
      </c>
    </row>
    <row r="2773" spans="2:9" x14ac:dyDescent="0.25">
      <c r="B2773">
        <v>2770</v>
      </c>
      <c r="C2773">
        <v>0.48829860401192732</v>
      </c>
      <c r="D2773">
        <v>0.49626008489524986</v>
      </c>
      <c r="G2773">
        <v>2770</v>
      </c>
      <c r="H2773">
        <v>0.47373087331301506</v>
      </c>
      <c r="I2773">
        <v>0.48413376860307922</v>
      </c>
    </row>
    <row r="2774" spans="2:9" x14ac:dyDescent="0.25">
      <c r="B2774">
        <v>2771</v>
      </c>
      <c r="C2774">
        <v>0.48817370845849833</v>
      </c>
      <c r="D2774">
        <v>0.49613896280381264</v>
      </c>
      <c r="G2774">
        <v>2771</v>
      </c>
      <c r="H2774">
        <v>0.47360323379780311</v>
      </c>
      <c r="I2774">
        <v>0.4840098413844704</v>
      </c>
    </row>
    <row r="2775" spans="2:9" x14ac:dyDescent="0.25">
      <c r="B2775">
        <v>2772</v>
      </c>
      <c r="C2775">
        <v>0.48804883946944144</v>
      </c>
      <c r="D2775">
        <v>0.49601786836090372</v>
      </c>
      <c r="G2775">
        <v>2772</v>
      </c>
      <c r="H2775">
        <v>0.47347562269494819</v>
      </c>
      <c r="I2775">
        <v>0.4838859434706646</v>
      </c>
    </row>
    <row r="2776" spans="2:9" x14ac:dyDescent="0.25">
      <c r="B2776">
        <v>2773</v>
      </c>
      <c r="C2776">
        <v>0.48792399704109568</v>
      </c>
      <c r="D2776">
        <v>0.49589680154681259</v>
      </c>
      <c r="G2776">
        <v>2773</v>
      </c>
      <c r="H2776">
        <v>0.47334804000473035</v>
      </c>
      <c r="I2776">
        <v>0.48376207484596651</v>
      </c>
    </row>
    <row r="2777" spans="2:9" x14ac:dyDescent="0.25">
      <c r="B2777">
        <v>2774</v>
      </c>
      <c r="C2777">
        <v>0.48779918116979987</v>
      </c>
      <c r="D2777">
        <v>0.49577576234184295</v>
      </c>
      <c r="G2777">
        <v>2774</v>
      </c>
      <c r="H2777">
        <v>0.47322048572742642</v>
      </c>
      <c r="I2777">
        <v>0.48363823549469165</v>
      </c>
    </row>
    <row r="2778" spans="2:9" x14ac:dyDescent="0.25">
      <c r="B2778">
        <v>2775</v>
      </c>
      <c r="C2778">
        <v>0.48767439185189276</v>
      </c>
      <c r="D2778">
        <v>0.49565475072631365</v>
      </c>
      <c r="G2778">
        <v>2775</v>
      </c>
      <c r="H2778">
        <v>0.47309295986330768</v>
      </c>
      <c r="I2778">
        <v>0.48351442540116657</v>
      </c>
    </row>
    <row r="2779" spans="2:9" x14ac:dyDescent="0.25">
      <c r="B2779">
        <v>2776</v>
      </c>
      <c r="C2779">
        <v>0.48754962908371291</v>
      </c>
      <c r="D2779">
        <v>0.49553376668055771</v>
      </c>
      <c r="G2779">
        <v>2776</v>
      </c>
      <c r="H2779">
        <v>0.47296546241264287</v>
      </c>
      <c r="I2779">
        <v>0.4833906445497283</v>
      </c>
    </row>
    <row r="2780" spans="2:9" x14ac:dyDescent="0.25">
      <c r="B2780">
        <v>2777</v>
      </c>
      <c r="C2780">
        <v>0.48742489286159829</v>
      </c>
      <c r="D2780">
        <v>0.49541281018492317</v>
      </c>
      <c r="G2780">
        <v>2777</v>
      </c>
      <c r="H2780">
        <v>0.47283799337569077</v>
      </c>
      <c r="I2780">
        <v>0.48326689292472513</v>
      </c>
    </row>
    <row r="2781" spans="2:9" x14ac:dyDescent="0.25">
      <c r="B2781">
        <v>2778</v>
      </c>
      <c r="C2781">
        <v>0.487300183181887</v>
      </c>
      <c r="D2781">
        <v>0.49529188121977252</v>
      </c>
      <c r="G2781">
        <v>2778</v>
      </c>
      <c r="H2781">
        <v>0.47271055275270812</v>
      </c>
      <c r="I2781">
        <v>0.48314317051051558</v>
      </c>
    </row>
    <row r="2782" spans="2:9" x14ac:dyDescent="0.25">
      <c r="B2782">
        <v>2779</v>
      </c>
      <c r="C2782">
        <v>0.48717550004091703</v>
      </c>
      <c r="D2782">
        <v>0.49517097976548297</v>
      </c>
      <c r="G2782">
        <v>2779</v>
      </c>
      <c r="H2782">
        <v>0.47258314054394956</v>
      </c>
      <c r="I2782">
        <v>0.48301947729146943</v>
      </c>
    </row>
    <row r="2783" spans="2:9" x14ac:dyDescent="0.25">
      <c r="B2783">
        <v>2780</v>
      </c>
      <c r="C2783">
        <v>0.4870508434350253</v>
      </c>
      <c r="D2783">
        <v>0.49505010580244618</v>
      </c>
      <c r="G2783">
        <v>2780</v>
      </c>
      <c r="H2783">
        <v>0.47245575674966095</v>
      </c>
      <c r="I2783">
        <v>0.48289581325196707</v>
      </c>
    </row>
    <row r="2784" spans="2:9" x14ac:dyDescent="0.25">
      <c r="B2784">
        <v>2781</v>
      </c>
      <c r="C2784">
        <v>0.4869262133605497</v>
      </c>
      <c r="D2784">
        <v>0.49492925931106857</v>
      </c>
      <c r="G2784">
        <v>2781</v>
      </c>
      <c r="H2784">
        <v>0.47232840137008397</v>
      </c>
      <c r="I2784">
        <v>0.48277217837639963</v>
      </c>
    </row>
    <row r="2785" spans="2:9" x14ac:dyDescent="0.25">
      <c r="B2785">
        <v>2782</v>
      </c>
      <c r="C2785">
        <v>0.48680160981382692</v>
      </c>
      <c r="D2785">
        <v>0.49480844027177118</v>
      </c>
      <c r="G2785">
        <v>2782</v>
      </c>
      <c r="H2785">
        <v>0.47220107440545606</v>
      </c>
      <c r="I2785">
        <v>0.48264857264916905</v>
      </c>
    </row>
    <row r="2786" spans="2:9" x14ac:dyDescent="0.25">
      <c r="B2786">
        <v>2783</v>
      </c>
      <c r="C2786">
        <v>0.48667703279119429</v>
      </c>
      <c r="D2786">
        <v>0.49468764866498954</v>
      </c>
      <c r="G2786">
        <v>2783</v>
      </c>
      <c r="H2786">
        <v>0.47207377585601029</v>
      </c>
      <c r="I2786">
        <v>0.48252499605468813</v>
      </c>
    </row>
    <row r="2787" spans="2:9" x14ac:dyDescent="0.25">
      <c r="B2787">
        <v>2784</v>
      </c>
      <c r="C2787">
        <v>0.48655248228898751</v>
      </c>
      <c r="D2787">
        <v>0.49456688447117386</v>
      </c>
      <c r="G2787">
        <v>2784</v>
      </c>
      <c r="H2787">
        <v>0.47194650572197128</v>
      </c>
      <c r="I2787">
        <v>0.48240144857738027</v>
      </c>
    </row>
    <row r="2788" spans="2:9" x14ac:dyDescent="0.25">
      <c r="B2788">
        <v>2785</v>
      </c>
      <c r="C2788">
        <v>0.48642795830354379</v>
      </c>
      <c r="D2788">
        <v>0.49444614767078893</v>
      </c>
      <c r="G2788">
        <v>2785</v>
      </c>
      <c r="H2788">
        <v>0.47181926400356133</v>
      </c>
      <c r="I2788">
        <v>0.48227793020167969</v>
      </c>
    </row>
    <row r="2789" spans="2:9" x14ac:dyDescent="0.25">
      <c r="B2789">
        <v>2786</v>
      </c>
      <c r="C2789">
        <v>0.4863034608311988</v>
      </c>
      <c r="D2789">
        <v>0.49432543824431396</v>
      </c>
      <c r="G2789">
        <v>2786</v>
      </c>
      <c r="H2789">
        <v>0.47169205070100056</v>
      </c>
      <c r="I2789">
        <v>0.48215444091203147</v>
      </c>
    </row>
    <row r="2790" spans="2:9" x14ac:dyDescent="0.25">
      <c r="B2790">
        <v>2787</v>
      </c>
      <c r="C2790">
        <v>0.48617898986828861</v>
      </c>
      <c r="D2790">
        <v>0.49420475617224296</v>
      </c>
      <c r="G2790">
        <v>2787</v>
      </c>
      <c r="H2790">
        <v>0.47156486581450019</v>
      </c>
      <c r="I2790">
        <v>0.4820309806928913</v>
      </c>
    </row>
    <row r="2791" spans="2:9" x14ac:dyDescent="0.25">
      <c r="B2791">
        <v>2788</v>
      </c>
      <c r="C2791">
        <v>0.48605454541114862</v>
      </c>
      <c r="D2791">
        <v>0.4940841014350843</v>
      </c>
      <c r="G2791">
        <v>2788</v>
      </c>
      <c r="H2791">
        <v>0.47143770934426726</v>
      </c>
      <c r="I2791">
        <v>0.48190754952872572</v>
      </c>
    </row>
    <row r="2792" spans="2:9" x14ac:dyDescent="0.25">
      <c r="B2792">
        <v>2789</v>
      </c>
      <c r="C2792">
        <v>0.48593012745611497</v>
      </c>
      <c r="D2792">
        <v>0.49396347401336105</v>
      </c>
      <c r="G2792">
        <v>2789</v>
      </c>
      <c r="H2792">
        <v>0.4713105812905049</v>
      </c>
      <c r="I2792">
        <v>0.48178414740401188</v>
      </c>
    </row>
    <row r="2793" spans="2:9" x14ac:dyDescent="0.25">
      <c r="B2793">
        <v>2790</v>
      </c>
      <c r="C2793">
        <v>0.48580573599952215</v>
      </c>
      <c r="D2793">
        <v>0.49384287388761072</v>
      </c>
      <c r="G2793">
        <v>2790</v>
      </c>
      <c r="H2793">
        <v>0.47118348165341145</v>
      </c>
      <c r="I2793">
        <v>0.48166077430323773</v>
      </c>
    </row>
    <row r="2794" spans="2:9" x14ac:dyDescent="0.25">
      <c r="B2794">
        <v>2791</v>
      </c>
      <c r="C2794">
        <v>0.48568137103770542</v>
      </c>
      <c r="D2794">
        <v>0.49372230103838527</v>
      </c>
      <c r="G2794">
        <v>2791</v>
      </c>
      <c r="H2794">
        <v>0.47105641043317759</v>
      </c>
      <c r="I2794">
        <v>0.4815374302109019</v>
      </c>
    </row>
    <row r="2795" spans="2:9" x14ac:dyDescent="0.25">
      <c r="B2795">
        <v>2792</v>
      </c>
      <c r="C2795">
        <v>0.48555703256699945</v>
      </c>
      <c r="D2795">
        <v>0.49360175544625146</v>
      </c>
      <c r="G2795">
        <v>2792</v>
      </c>
      <c r="H2795">
        <v>0.47092936762999088</v>
      </c>
      <c r="I2795">
        <v>0.48141411511151389</v>
      </c>
    </row>
    <row r="2796" spans="2:9" x14ac:dyDescent="0.25">
      <c r="B2796">
        <v>2793</v>
      </c>
      <c r="C2796">
        <v>0.48543272058373893</v>
      </c>
      <c r="D2796">
        <v>0.49348123709179037</v>
      </c>
      <c r="G2796">
        <v>2793</v>
      </c>
      <c r="H2796">
        <v>0.4708023532440368</v>
      </c>
      <c r="I2796">
        <v>0.48129082898959363</v>
      </c>
    </row>
    <row r="2797" spans="2:9" x14ac:dyDescent="0.25">
      <c r="B2797">
        <v>2794</v>
      </c>
      <c r="C2797">
        <v>0.48530843508425786</v>
      </c>
      <c r="D2797">
        <v>0.49336074595559759</v>
      </c>
      <c r="G2797">
        <v>2794</v>
      </c>
      <c r="H2797">
        <v>0.47067536727549236</v>
      </c>
      <c r="I2797">
        <v>0.48116757182967207</v>
      </c>
    </row>
    <row r="2798" spans="2:9" x14ac:dyDescent="0.25">
      <c r="B2798">
        <v>2795</v>
      </c>
      <c r="C2798">
        <v>0.48518417606489067</v>
      </c>
      <c r="D2798">
        <v>0.49324028201828318</v>
      </c>
      <c r="G2798">
        <v>2795</v>
      </c>
      <c r="H2798">
        <v>0.47054840972453071</v>
      </c>
      <c r="I2798">
        <v>0.48104434361629062</v>
      </c>
    </row>
    <row r="2799" spans="2:9" x14ac:dyDescent="0.25">
      <c r="B2799">
        <v>2796</v>
      </c>
      <c r="C2799">
        <v>0.48505994352197107</v>
      </c>
      <c r="D2799">
        <v>0.49311984526047192</v>
      </c>
      <c r="G2799">
        <v>2796</v>
      </c>
      <c r="H2799">
        <v>0.47042148059131944</v>
      </c>
      <c r="I2799">
        <v>0.48092114433400146</v>
      </c>
    </row>
    <row r="2800" spans="2:9" x14ac:dyDescent="0.25">
      <c r="B2800">
        <v>2797</v>
      </c>
      <c r="C2800">
        <v>0.48493573745183288</v>
      </c>
      <c r="D2800">
        <v>0.4929994356628028</v>
      </c>
      <c r="G2800">
        <v>2797</v>
      </c>
      <c r="H2800">
        <v>0.47029457987602408</v>
      </c>
      <c r="I2800">
        <v>0.48079797396736756</v>
      </c>
    </row>
    <row r="2801" spans="2:9" x14ac:dyDescent="0.25">
      <c r="B2801">
        <v>2798</v>
      </c>
      <c r="C2801">
        <v>0.48481155785080915</v>
      </c>
      <c r="D2801">
        <v>0.4928790532059294</v>
      </c>
      <c r="G2801">
        <v>2798</v>
      </c>
      <c r="H2801">
        <v>0.47016770757879994</v>
      </c>
      <c r="I2801">
        <v>0.48067483250096243</v>
      </c>
    </row>
    <row r="2802" spans="2:9" x14ac:dyDescent="0.25">
      <c r="B2802">
        <v>2799</v>
      </c>
      <c r="C2802">
        <v>0.48468740471523303</v>
      </c>
      <c r="D2802">
        <v>0.49275869787051985</v>
      </c>
      <c r="G2802">
        <v>2799</v>
      </c>
      <c r="H2802">
        <v>0.47004086369980053</v>
      </c>
      <c r="I2802">
        <v>0.48055171991937018</v>
      </c>
    </row>
    <row r="2803" spans="2:9" x14ac:dyDescent="0.25">
      <c r="B2803">
        <v>2800</v>
      </c>
      <c r="C2803">
        <v>0.48456327804143784</v>
      </c>
      <c r="D2803">
        <v>0.49263836963725666</v>
      </c>
      <c r="G2803">
        <v>2800</v>
      </c>
      <c r="H2803">
        <v>0.46991404823917726</v>
      </c>
      <c r="I2803">
        <v>0.48042863620718596</v>
      </c>
    </row>
    <row r="2804" spans="2:9" x14ac:dyDescent="0.25">
      <c r="B2804">
        <v>2801</v>
      </c>
      <c r="C2804">
        <v>0.48443917782575602</v>
      </c>
      <c r="D2804">
        <v>0.49251806848683666</v>
      </c>
      <c r="G2804">
        <v>2801</v>
      </c>
      <c r="H2804">
        <v>0.46978726119707281</v>
      </c>
      <c r="I2804">
        <v>0.48030558134901519</v>
      </c>
    </row>
    <row r="2805" spans="2:9" x14ac:dyDescent="0.25">
      <c r="B2805">
        <v>2802</v>
      </c>
      <c r="C2805">
        <v>0.48431510406452027</v>
      </c>
      <c r="D2805">
        <v>0.4923977943999715</v>
      </c>
      <c r="G2805">
        <v>2802</v>
      </c>
      <c r="H2805">
        <v>0.46966050257362579</v>
      </c>
      <c r="I2805">
        <v>0.48018255532947407</v>
      </c>
    </row>
    <row r="2806" spans="2:9" x14ac:dyDescent="0.25">
      <c r="B2806">
        <v>2803</v>
      </c>
      <c r="C2806">
        <v>0.48419105675406249</v>
      </c>
      <c r="D2806">
        <v>0.49227754735738694</v>
      </c>
      <c r="G2806">
        <v>2803</v>
      </c>
      <c r="H2806">
        <v>0.46953377236897037</v>
      </c>
      <c r="I2806">
        <v>0.48005955813318962</v>
      </c>
    </row>
    <row r="2807" spans="2:9" x14ac:dyDescent="0.25">
      <c r="B2807">
        <v>2804</v>
      </c>
      <c r="C2807">
        <v>0.4840670358907152</v>
      </c>
      <c r="D2807">
        <v>0.4921573273398232</v>
      </c>
      <c r="G2807">
        <v>2804</v>
      </c>
      <c r="H2807">
        <v>0.46940707058323727</v>
      </c>
      <c r="I2807">
        <v>0.4799365897447993</v>
      </c>
    </row>
    <row r="2808" spans="2:9" x14ac:dyDescent="0.25">
      <c r="B2808">
        <v>2805</v>
      </c>
      <c r="C2808">
        <v>0.48394304147081002</v>
      </c>
      <c r="D2808">
        <v>0.49203713432803514</v>
      </c>
      <c r="G2808">
        <v>2805</v>
      </c>
      <c r="H2808">
        <v>0.46928039721654763</v>
      </c>
      <c r="I2808">
        <v>0.47981365014895117</v>
      </c>
    </row>
    <row r="2809" spans="2:9" x14ac:dyDescent="0.25">
      <c r="B2809">
        <v>2806</v>
      </c>
      <c r="C2809">
        <v>0.48381907349067815</v>
      </c>
      <c r="D2809">
        <v>0.49191696830279186</v>
      </c>
      <c r="G2809">
        <v>2806</v>
      </c>
      <c r="H2809">
        <v>0.46915375226902117</v>
      </c>
      <c r="I2809">
        <v>0.47969073933030426</v>
      </c>
    </row>
    <row r="2810" spans="2:9" x14ac:dyDescent="0.25">
      <c r="B2810">
        <v>2807</v>
      </c>
      <c r="C2810">
        <v>0.48369513194665148</v>
      </c>
      <c r="D2810">
        <v>0.49179682924487678</v>
      </c>
      <c r="G2810">
        <v>2807</v>
      </c>
      <c r="H2810">
        <v>0.46902713574077498</v>
      </c>
      <c r="I2810">
        <v>0.47956785727352785</v>
      </c>
    </row>
    <row r="2811" spans="2:9" x14ac:dyDescent="0.25">
      <c r="B2811">
        <v>2808</v>
      </c>
      <c r="C2811">
        <v>0.48357121683506121</v>
      </c>
      <c r="D2811">
        <v>0.49167671713508804</v>
      </c>
      <c r="G2811">
        <v>2808</v>
      </c>
      <c r="H2811">
        <v>0.46890054763191752</v>
      </c>
      <c r="I2811">
        <v>0.47944500396330209</v>
      </c>
    </row>
    <row r="2812" spans="2:9" x14ac:dyDescent="0.25">
      <c r="B2812">
        <v>2809</v>
      </c>
      <c r="C2812">
        <v>0.48344732815223812</v>
      </c>
      <c r="D2812">
        <v>0.49155663195423793</v>
      </c>
      <c r="G2812">
        <v>2809</v>
      </c>
      <c r="H2812">
        <v>0.46877398794255387</v>
      </c>
      <c r="I2812">
        <v>0.47932217938431754</v>
      </c>
    </row>
    <row r="2813" spans="2:9" x14ac:dyDescent="0.25">
      <c r="B2813">
        <v>2810</v>
      </c>
      <c r="C2813">
        <v>0.4833234658945128</v>
      </c>
      <c r="D2813">
        <v>0.49143657368315313</v>
      </c>
      <c r="G2813">
        <v>2810</v>
      </c>
      <c r="H2813">
        <v>0.46864745667278351</v>
      </c>
      <c r="I2813">
        <v>0.47919938352127567</v>
      </c>
    </row>
    <row r="2814" spans="2:9" x14ac:dyDescent="0.25">
      <c r="B2814">
        <v>2811</v>
      </c>
      <c r="C2814">
        <v>0.4831996300582157</v>
      </c>
      <c r="D2814">
        <v>0.49131654230267469</v>
      </c>
      <c r="G2814">
        <v>2811</v>
      </c>
      <c r="H2814">
        <v>0.46852095382270326</v>
      </c>
      <c r="I2814">
        <v>0.47907661635888826</v>
      </c>
    </row>
    <row r="2815" spans="2:9" x14ac:dyDescent="0.25">
      <c r="B2815">
        <v>2812</v>
      </c>
      <c r="C2815">
        <v>0.48307582063967741</v>
      </c>
      <c r="D2815">
        <v>0.49119653779365824</v>
      </c>
      <c r="G2815">
        <v>2812</v>
      </c>
      <c r="H2815">
        <v>0.46839447939240059</v>
      </c>
      <c r="I2815">
        <v>0.47895387788187788</v>
      </c>
    </row>
    <row r="2816" spans="2:9" x14ac:dyDescent="0.25">
      <c r="B2816">
        <v>2813</v>
      </c>
      <c r="C2816">
        <v>0.48295203763522798</v>
      </c>
      <c r="D2816">
        <v>0.49107656013697354</v>
      </c>
      <c r="G2816">
        <v>2813</v>
      </c>
      <c r="H2816">
        <v>0.4682680333819611</v>
      </c>
      <c r="I2816">
        <v>0.47883116807497761</v>
      </c>
    </row>
    <row r="2817" spans="2:9" x14ac:dyDescent="0.25">
      <c r="B2817">
        <v>2814</v>
      </c>
      <c r="C2817">
        <v>0.48282828104119657</v>
      </c>
      <c r="D2817">
        <v>0.49095660931350477</v>
      </c>
      <c r="G2817">
        <v>2814</v>
      </c>
      <c r="H2817">
        <v>0.46814161579146779</v>
      </c>
      <c r="I2817">
        <v>0.47870848692293105</v>
      </c>
    </row>
    <row r="2818" spans="2:9" x14ac:dyDescent="0.25">
      <c r="B2818">
        <v>2815</v>
      </c>
      <c r="C2818">
        <v>0.48270455085391345</v>
      </c>
      <c r="D2818">
        <v>0.49083668530415053</v>
      </c>
      <c r="G2818">
        <v>2815</v>
      </c>
      <c r="H2818">
        <v>0.4680152266209951</v>
      </c>
      <c r="I2818">
        <v>0.47858583441049257</v>
      </c>
    </row>
    <row r="2819" spans="2:9" x14ac:dyDescent="0.25">
      <c r="B2819">
        <v>2816</v>
      </c>
      <c r="C2819">
        <v>0.48258084706970794</v>
      </c>
      <c r="D2819">
        <v>0.49071678808982372</v>
      </c>
      <c r="G2819">
        <v>2816</v>
      </c>
      <c r="H2819">
        <v>0.46788886587061435</v>
      </c>
      <c r="I2819">
        <v>0.47846321052242707</v>
      </c>
    </row>
    <row r="2820" spans="2:9" x14ac:dyDescent="0.25">
      <c r="B2820">
        <v>2817</v>
      </c>
      <c r="C2820">
        <v>0.48245716968490893</v>
      </c>
      <c r="D2820">
        <v>0.49059691765145153</v>
      </c>
      <c r="G2820">
        <v>2817</v>
      </c>
      <c r="H2820">
        <v>0.4677625335403911</v>
      </c>
      <c r="I2820">
        <v>0.47834061524350985</v>
      </c>
    </row>
    <row r="2821" spans="2:9" x14ac:dyDescent="0.25">
      <c r="B2821">
        <v>2818</v>
      </c>
      <c r="C2821">
        <v>0.48233351869584551</v>
      </c>
      <c r="D2821">
        <v>0.49047707396997547</v>
      </c>
      <c r="G2821">
        <v>2818</v>
      </c>
      <c r="H2821">
        <v>0.46763622963038848</v>
      </c>
      <c r="I2821">
        <v>0.47821804855852706</v>
      </c>
    </row>
    <row r="2822" spans="2:9" x14ac:dyDescent="0.25">
      <c r="B2822">
        <v>2819</v>
      </c>
      <c r="C2822">
        <v>0.48220989409884668</v>
      </c>
      <c r="D2822">
        <v>0.49035725702635141</v>
      </c>
      <c r="G2822">
        <v>2819</v>
      </c>
      <c r="H2822">
        <v>0.46750995414065954</v>
      </c>
      <c r="I2822">
        <v>0.47809551045227511</v>
      </c>
    </row>
    <row r="2823" spans="2:9" x14ac:dyDescent="0.25">
      <c r="B2823">
        <v>2820</v>
      </c>
      <c r="C2823">
        <v>0.48208629589024027</v>
      </c>
      <c r="D2823">
        <v>0.49023746680154962</v>
      </c>
      <c r="G2823">
        <v>2820</v>
      </c>
      <c r="H2823">
        <v>0.46738370707125659</v>
      </c>
      <c r="I2823">
        <v>0.47797300090956119</v>
      </c>
    </row>
    <row r="2824" spans="2:9" x14ac:dyDescent="0.25">
      <c r="B2824">
        <v>2821</v>
      </c>
      <c r="C2824">
        <v>0.48196272406635532</v>
      </c>
      <c r="D2824">
        <v>0.49011770327655446</v>
      </c>
      <c r="G2824">
        <v>2821</v>
      </c>
      <c r="H2824">
        <v>0.46725748842222858</v>
      </c>
      <c r="I2824">
        <v>0.47785051991520289</v>
      </c>
    </row>
    <row r="2825" spans="2:9" x14ac:dyDescent="0.25">
      <c r="B2825">
        <v>2822</v>
      </c>
      <c r="C2825">
        <v>0.48183917862351966</v>
      </c>
      <c r="D2825">
        <v>0.48999796643236476</v>
      </c>
      <c r="G2825">
        <v>2822</v>
      </c>
      <c r="H2825">
        <v>0.4671312981936166</v>
      </c>
      <c r="I2825">
        <v>0.47772806745402857</v>
      </c>
    </row>
    <row r="2826" spans="2:9" x14ac:dyDescent="0.25">
      <c r="B2826">
        <v>2823</v>
      </c>
      <c r="C2826">
        <v>0.48171565955806078</v>
      </c>
      <c r="D2826">
        <v>0.48987825624999359</v>
      </c>
      <c r="G2826">
        <v>2823</v>
      </c>
      <c r="H2826">
        <v>0.46700513638545693</v>
      </c>
      <c r="I2826">
        <v>0.47760564351087675</v>
      </c>
    </row>
    <row r="2827" spans="2:9" x14ac:dyDescent="0.25">
      <c r="B2827">
        <v>2824</v>
      </c>
      <c r="C2827">
        <v>0.48159216686630685</v>
      </c>
      <c r="D2827">
        <v>0.4897585727104683</v>
      </c>
      <c r="G2827">
        <v>2824</v>
      </c>
      <c r="H2827">
        <v>0.46687900299778279</v>
      </c>
      <c r="I2827">
        <v>0.47748324807059689</v>
      </c>
    </row>
    <row r="2828" spans="2:9" x14ac:dyDescent="0.25">
      <c r="B2828">
        <v>2825</v>
      </c>
      <c r="C2828">
        <v>0.48146870054458507</v>
      </c>
      <c r="D2828">
        <v>0.48963891579483038</v>
      </c>
      <c r="G2828">
        <v>2825</v>
      </c>
      <c r="H2828">
        <v>0.46675289803062275</v>
      </c>
      <c r="I2828">
        <v>0.4773608811180487</v>
      </c>
    </row>
    <row r="2829" spans="2:9" x14ac:dyDescent="0.25">
      <c r="B2829">
        <v>2826</v>
      </c>
      <c r="C2829">
        <v>0.4813452605892225</v>
      </c>
      <c r="D2829">
        <v>0.48951928548413587</v>
      </c>
      <c r="G2829">
        <v>2826</v>
      </c>
      <c r="H2829">
        <v>0.46662682148399687</v>
      </c>
      <c r="I2829">
        <v>0.47723854263810261</v>
      </c>
    </row>
    <row r="2830" spans="2:9" x14ac:dyDescent="0.25">
      <c r="B2830">
        <v>2827</v>
      </c>
      <c r="C2830">
        <v>0.48122184699654635</v>
      </c>
      <c r="D2830">
        <v>0.48939968175945475</v>
      </c>
      <c r="G2830">
        <v>2827</v>
      </c>
      <c r="H2830">
        <v>0.46650077335792278</v>
      </c>
      <c r="I2830">
        <v>0.47711623261563935</v>
      </c>
    </row>
    <row r="2831" spans="2:9" x14ac:dyDescent="0.25">
      <c r="B2831">
        <v>2828</v>
      </c>
      <c r="C2831">
        <v>0.48109845976288312</v>
      </c>
      <c r="D2831">
        <v>0.48928010460187155</v>
      </c>
      <c r="G2831">
        <v>2828</v>
      </c>
      <c r="H2831">
        <v>0.46637475365241637</v>
      </c>
      <c r="I2831">
        <v>0.47699395103555037</v>
      </c>
    </row>
    <row r="2832" spans="2:9" x14ac:dyDescent="0.25">
      <c r="B2832">
        <v>2829</v>
      </c>
      <c r="C2832">
        <v>0.48097509888455964</v>
      </c>
      <c r="D2832">
        <v>0.48916055399248476</v>
      </c>
      <c r="G2832">
        <v>2829</v>
      </c>
      <c r="H2832">
        <v>0.4662487623674848</v>
      </c>
      <c r="I2832">
        <v>0.47687169788273742</v>
      </c>
    </row>
    <row r="2833" spans="2:9" x14ac:dyDescent="0.25">
      <c r="B2833">
        <v>2830</v>
      </c>
      <c r="C2833">
        <v>0.48085176435790228</v>
      </c>
      <c r="D2833">
        <v>0.48904102991240733</v>
      </c>
      <c r="G2833">
        <v>2830</v>
      </c>
      <c r="H2833">
        <v>0.46612279950313151</v>
      </c>
      <c r="I2833">
        <v>0.47674947314211297</v>
      </c>
    </row>
    <row r="2834" spans="2:9" x14ac:dyDescent="0.25">
      <c r="B2834">
        <v>2831</v>
      </c>
      <c r="C2834">
        <v>0.48072845617923715</v>
      </c>
      <c r="D2834">
        <v>0.48892153234276625</v>
      </c>
      <c r="G2834">
        <v>2831</v>
      </c>
      <c r="H2834">
        <v>0.46599686505935517</v>
      </c>
      <c r="I2834">
        <v>0.47662727679859984</v>
      </c>
    </row>
    <row r="2835" spans="2:9" x14ac:dyDescent="0.25">
      <c r="B2835">
        <v>2832</v>
      </c>
      <c r="C2835">
        <v>0.48060517434488992</v>
      </c>
      <c r="D2835">
        <v>0.48880206126470299</v>
      </c>
      <c r="G2835">
        <v>2832</v>
      </c>
      <c r="H2835">
        <v>0.46587095903615083</v>
      </c>
      <c r="I2835">
        <v>0.47650510883713132</v>
      </c>
    </row>
    <row r="2836" spans="2:9" x14ac:dyDescent="0.25">
      <c r="B2836">
        <v>2833</v>
      </c>
      <c r="C2836">
        <v>0.48048191885118641</v>
      </c>
      <c r="D2836">
        <v>0.48868261665937285</v>
      </c>
      <c r="G2836">
        <v>2833</v>
      </c>
      <c r="H2836">
        <v>0.4657450814335054</v>
      </c>
      <c r="I2836">
        <v>0.47638296924265128</v>
      </c>
    </row>
    <row r="2837" spans="2:9" x14ac:dyDescent="0.25">
      <c r="B2837">
        <v>2834</v>
      </c>
      <c r="C2837">
        <v>0.48035868969445222</v>
      </c>
      <c r="D2837">
        <v>0.48856319850794577</v>
      </c>
      <c r="G2837">
        <v>2834</v>
      </c>
      <c r="H2837">
        <v>0.46561923225140306</v>
      </c>
      <c r="I2837">
        <v>0.47626085800011397</v>
      </c>
    </row>
    <row r="2838" spans="2:9" x14ac:dyDescent="0.25">
      <c r="B2838">
        <v>2835</v>
      </c>
      <c r="C2838">
        <v>0.48023548687101242</v>
      </c>
      <c r="D2838">
        <v>0.48844380679160548</v>
      </c>
      <c r="G2838">
        <v>2835</v>
      </c>
      <c r="H2838">
        <v>0.46549341148982598</v>
      </c>
      <c r="I2838">
        <v>0.47613877509448421</v>
      </c>
    </row>
    <row r="2839" spans="2:9" x14ac:dyDescent="0.25">
      <c r="B2839">
        <v>2836</v>
      </c>
      <c r="C2839">
        <v>0.48011231037719271</v>
      </c>
      <c r="D2839">
        <v>0.48832444149155013</v>
      </c>
      <c r="G2839">
        <v>2836</v>
      </c>
      <c r="H2839">
        <v>0.46536761914874764</v>
      </c>
      <c r="I2839">
        <v>0.47601672051073718</v>
      </c>
    </row>
    <row r="2840" spans="2:9" x14ac:dyDescent="0.25">
      <c r="B2840">
        <v>2837</v>
      </c>
      <c r="C2840">
        <v>0.47998916020931709</v>
      </c>
      <c r="D2840">
        <v>0.48820510258899219</v>
      </c>
      <c r="G2840">
        <v>2837</v>
      </c>
      <c r="H2840">
        <v>0.46524185522813799</v>
      </c>
      <c r="I2840">
        <v>0.47589469423385872</v>
      </c>
    </row>
    <row r="2841" spans="2:9" x14ac:dyDescent="0.25">
      <c r="B2841">
        <v>2838</v>
      </c>
      <c r="C2841">
        <v>0.47986603636371039</v>
      </c>
      <c r="D2841">
        <v>0.48808579006515784</v>
      </c>
      <c r="G2841">
        <v>2838</v>
      </c>
      <c r="H2841">
        <v>0.4651161197279623</v>
      </c>
      <c r="I2841">
        <v>0.47577269624884483</v>
      </c>
    </row>
    <row r="2842" spans="2:9" x14ac:dyDescent="0.25">
      <c r="B2842">
        <v>2839</v>
      </c>
      <c r="C2842">
        <v>0.47974293883669744</v>
      </c>
      <c r="D2842">
        <v>0.48796650390128793</v>
      </c>
      <c r="G2842">
        <v>2839</v>
      </c>
      <c r="H2842">
        <v>0.46499041264818258</v>
      </c>
      <c r="I2842">
        <v>0.47565072654070217</v>
      </c>
    </row>
    <row r="2843" spans="2:9" x14ac:dyDescent="0.25">
      <c r="B2843">
        <v>2840</v>
      </c>
      <c r="C2843">
        <v>0.47961986762460218</v>
      </c>
      <c r="D2843">
        <v>0.48784724407863711</v>
      </c>
      <c r="G2843">
        <v>2840</v>
      </c>
      <c r="H2843">
        <v>0.46486473398875172</v>
      </c>
      <c r="I2843">
        <v>0.47552878509444774</v>
      </c>
    </row>
    <row r="2844" spans="2:9" x14ac:dyDescent="0.25">
      <c r="B2844">
        <v>2841</v>
      </c>
      <c r="C2844">
        <v>0.47949682272374855</v>
      </c>
      <c r="D2844">
        <v>0.48772801057847442</v>
      </c>
      <c r="G2844">
        <v>2841</v>
      </c>
      <c r="H2844">
        <v>0.46473908374962081</v>
      </c>
      <c r="I2844">
        <v>0.475406871895109</v>
      </c>
    </row>
    <row r="2845" spans="2:9" x14ac:dyDescent="0.25">
      <c r="B2845">
        <v>2842</v>
      </c>
      <c r="C2845">
        <v>0.47937380413046032</v>
      </c>
      <c r="D2845">
        <v>0.48760880338208284</v>
      </c>
      <c r="G2845">
        <v>2842</v>
      </c>
      <c r="H2845">
        <v>0.46461346193073855</v>
      </c>
      <c r="I2845">
        <v>0.47528498692772397</v>
      </c>
    </row>
    <row r="2846" spans="2:9" x14ac:dyDescent="0.25">
      <c r="B2846">
        <v>2843</v>
      </c>
      <c r="C2846">
        <v>0.47925081184106144</v>
      </c>
      <c r="D2846">
        <v>0.48748962247075972</v>
      </c>
      <c r="G2846">
        <v>2843</v>
      </c>
      <c r="H2846">
        <v>0.46448786853204505</v>
      </c>
      <c r="I2846">
        <v>0.47516313017734096</v>
      </c>
    </row>
    <row r="2847" spans="2:9" x14ac:dyDescent="0.25">
      <c r="B2847">
        <v>2844</v>
      </c>
      <c r="C2847">
        <v>0.47912784585187496</v>
      </c>
      <c r="D2847">
        <v>0.48737046782581622</v>
      </c>
      <c r="G2847">
        <v>2844</v>
      </c>
      <c r="H2847">
        <v>0.46436230355347718</v>
      </c>
      <c r="I2847">
        <v>0.47504130162901859</v>
      </c>
    </row>
    <row r="2848" spans="2:9" x14ac:dyDescent="0.25">
      <c r="B2848">
        <v>2845</v>
      </c>
      <c r="C2848">
        <v>0.47900490615922409</v>
      </c>
      <c r="D2848">
        <v>0.48725133942857807</v>
      </c>
      <c r="G2848">
        <v>2845</v>
      </c>
      <c r="H2848">
        <v>0.4642367669949668</v>
      </c>
      <c r="I2848">
        <v>0.47491950126782617</v>
      </c>
    </row>
    <row r="2849" spans="2:9" x14ac:dyDescent="0.25">
      <c r="B2849">
        <v>2846</v>
      </c>
      <c r="C2849">
        <v>0.47888199275943172</v>
      </c>
      <c r="D2849">
        <v>0.48713223726038468</v>
      </c>
      <c r="G2849">
        <v>2846</v>
      </c>
      <c r="H2849">
        <v>0.46411125885644233</v>
      </c>
      <c r="I2849">
        <v>0.47479772907884327</v>
      </c>
    </row>
    <row r="2850" spans="2:9" x14ac:dyDescent="0.25">
      <c r="B2850">
        <v>2847</v>
      </c>
      <c r="C2850">
        <v>0.47875910564882057</v>
      </c>
      <c r="D2850">
        <v>0.48701316130258981</v>
      </c>
      <c r="G2850">
        <v>2847</v>
      </c>
      <c r="H2850">
        <v>0.46398577913782374</v>
      </c>
      <c r="I2850">
        <v>0.47467598504715985</v>
      </c>
    </row>
    <row r="2851" spans="2:9" x14ac:dyDescent="0.25">
      <c r="B2851">
        <v>2848</v>
      </c>
      <c r="C2851">
        <v>0.47863624482371342</v>
      </c>
      <c r="D2851">
        <v>0.48689411153656126</v>
      </c>
      <c r="G2851">
        <v>2848</v>
      </c>
      <c r="H2851">
        <v>0.46386032783902864</v>
      </c>
      <c r="I2851">
        <v>0.47455426915787624</v>
      </c>
    </row>
    <row r="2852" spans="2:9" x14ac:dyDescent="0.25">
      <c r="B2852">
        <v>2849</v>
      </c>
      <c r="C2852">
        <v>0.47851341028043215</v>
      </c>
      <c r="D2852">
        <v>0.48677508794368091</v>
      </c>
      <c r="G2852">
        <v>2849</v>
      </c>
      <c r="H2852">
        <v>0.46373490495997222</v>
      </c>
      <c r="I2852">
        <v>0.47443258139610328</v>
      </c>
    </row>
    <row r="2853" spans="2:9" x14ac:dyDescent="0.25">
      <c r="B2853">
        <v>2850</v>
      </c>
      <c r="C2853">
        <v>0.47839060201529948</v>
      </c>
      <c r="D2853">
        <v>0.48665609050534464</v>
      </c>
      <c r="G2853">
        <v>2850</v>
      </c>
      <c r="H2853">
        <v>0.46360951050056215</v>
      </c>
      <c r="I2853">
        <v>0.4743109217469621</v>
      </c>
    </row>
    <row r="2854" spans="2:9" x14ac:dyDescent="0.25">
      <c r="B2854">
        <v>2851</v>
      </c>
      <c r="C2854">
        <v>0.47826782002463691</v>
      </c>
      <c r="D2854">
        <v>0.48653711920296266</v>
      </c>
      <c r="G2854">
        <v>2851</v>
      </c>
      <c r="H2854">
        <v>0.46348414446070146</v>
      </c>
      <c r="I2854">
        <v>0.47418929019558437</v>
      </c>
    </row>
    <row r="2855" spans="2:9" x14ac:dyDescent="0.25">
      <c r="B2855">
        <v>2852</v>
      </c>
      <c r="C2855">
        <v>0.47814506430476628</v>
      </c>
      <c r="D2855">
        <v>0.486418174017959</v>
      </c>
      <c r="G2855">
        <v>2852</v>
      </c>
      <c r="H2855">
        <v>0.46335880684028929</v>
      </c>
      <c r="I2855">
        <v>0.47406768672711175</v>
      </c>
    </row>
    <row r="2856" spans="2:9" x14ac:dyDescent="0.25">
      <c r="B2856">
        <v>2853</v>
      </c>
      <c r="C2856">
        <v>0.47802233485200912</v>
      </c>
      <c r="D2856">
        <v>0.4862992549317719</v>
      </c>
      <c r="G2856">
        <v>2853</v>
      </c>
      <c r="H2856">
        <v>0.46323349763922039</v>
      </c>
      <c r="I2856">
        <v>0.47394611132669678</v>
      </c>
    </row>
    <row r="2857" spans="2:9" x14ac:dyDescent="0.25">
      <c r="B2857">
        <v>2854</v>
      </c>
      <c r="C2857">
        <v>0.4778996316626864</v>
      </c>
      <c r="D2857">
        <v>0.48618036192585345</v>
      </c>
      <c r="G2857">
        <v>2854</v>
      </c>
      <c r="H2857">
        <v>0.46310821685738207</v>
      </c>
      <c r="I2857">
        <v>0.47382456397950201</v>
      </c>
    </row>
    <row r="2858" spans="2:9" x14ac:dyDescent="0.25">
      <c r="B2858">
        <v>2855</v>
      </c>
      <c r="C2858">
        <v>0.47777695473311926</v>
      </c>
      <c r="D2858">
        <v>0.48606149498167023</v>
      </c>
      <c r="G2858">
        <v>2855</v>
      </c>
      <c r="H2858">
        <v>0.46298296449465848</v>
      </c>
      <c r="I2858">
        <v>0.47370304467070046</v>
      </c>
    </row>
    <row r="2859" spans="2:9" x14ac:dyDescent="0.25">
      <c r="B2859">
        <v>2856</v>
      </c>
      <c r="C2859">
        <v>0.477654304059629</v>
      </c>
      <c r="D2859">
        <v>0.48594265408070225</v>
      </c>
      <c r="G2859">
        <v>2856</v>
      </c>
      <c r="H2859">
        <v>0.46285774055093237</v>
      </c>
      <c r="I2859">
        <v>0.47358155338547553</v>
      </c>
    </row>
    <row r="2860" spans="2:9" x14ac:dyDescent="0.25">
      <c r="B2860">
        <v>2857</v>
      </c>
      <c r="C2860">
        <v>0.47753167963853593</v>
      </c>
      <c r="D2860">
        <v>0.48582383920444411</v>
      </c>
      <c r="G2860">
        <v>2857</v>
      </c>
      <c r="H2860">
        <v>0.46273254502607758</v>
      </c>
      <c r="I2860">
        <v>0.4734600901090209</v>
      </c>
    </row>
    <row r="2861" spans="2:9" x14ac:dyDescent="0.25">
      <c r="B2861">
        <v>2858</v>
      </c>
      <c r="C2861">
        <v>0.47740908146616068</v>
      </c>
      <c r="D2861">
        <v>0.48570505033440403</v>
      </c>
      <c r="G2861">
        <v>2858</v>
      </c>
      <c r="H2861">
        <v>0.46260737791996442</v>
      </c>
      <c r="I2861">
        <v>0.47333865482654058</v>
      </c>
    </row>
    <row r="2862" spans="2:9" x14ac:dyDescent="0.25">
      <c r="B2862">
        <v>2859</v>
      </c>
      <c r="C2862">
        <v>0.47728650953882329</v>
      </c>
      <c r="D2862">
        <v>0.48558628745210458</v>
      </c>
      <c r="G2862">
        <v>2859</v>
      </c>
      <c r="H2862">
        <v>0.46248223923245874</v>
      </c>
      <c r="I2862">
        <v>0.47321724752324906</v>
      </c>
    </row>
    <row r="2863" spans="2:9" x14ac:dyDescent="0.25">
      <c r="B2863">
        <v>2860</v>
      </c>
      <c r="C2863">
        <v>0.47716396385284415</v>
      </c>
      <c r="D2863">
        <v>0.48546755053908203</v>
      </c>
      <c r="G2863">
        <v>2860</v>
      </c>
      <c r="H2863">
        <v>0.46235712896342263</v>
      </c>
      <c r="I2863">
        <v>0.47309586818437105</v>
      </c>
    </row>
    <row r="2864" spans="2:9" x14ac:dyDescent="0.25">
      <c r="B2864">
        <v>2861</v>
      </c>
      <c r="C2864">
        <v>0.47704144440454282</v>
      </c>
      <c r="D2864">
        <v>0.4853488395768869</v>
      </c>
      <c r="G2864">
        <v>2861</v>
      </c>
      <c r="H2864">
        <v>0.46223204711271043</v>
      </c>
      <c r="I2864">
        <v>0.47297451679514163</v>
      </c>
    </row>
    <row r="2865" spans="2:9" x14ac:dyDescent="0.25">
      <c r="B2865">
        <v>2862</v>
      </c>
      <c r="C2865">
        <v>0.4769189511902388</v>
      </c>
      <c r="D2865">
        <v>0.48523015454708357</v>
      </c>
      <c r="G2865">
        <v>2862</v>
      </c>
      <c r="H2865">
        <v>0.46210699368017349</v>
      </c>
      <c r="I2865">
        <v>0.47285319334080606</v>
      </c>
    </row>
    <row r="2866" spans="2:9" x14ac:dyDescent="0.25">
      <c r="B2866">
        <v>2863</v>
      </c>
      <c r="C2866">
        <v>0.47679648420625215</v>
      </c>
      <c r="D2866">
        <v>0.48511149543125054</v>
      </c>
      <c r="G2866">
        <v>2863</v>
      </c>
      <c r="H2866">
        <v>0.4619819686656611</v>
      </c>
      <c r="I2866">
        <v>0.47273189780662017</v>
      </c>
    </row>
    <row r="2867" spans="2:9" x14ac:dyDescent="0.25">
      <c r="B2867">
        <v>2864</v>
      </c>
      <c r="C2867">
        <v>0.47667404344890169</v>
      </c>
      <c r="D2867">
        <v>0.48499286221098004</v>
      </c>
      <c r="G2867">
        <v>2864</v>
      </c>
      <c r="H2867">
        <v>0.46185697206901416</v>
      </c>
      <c r="I2867">
        <v>0.47261063017784982</v>
      </c>
    </row>
    <row r="2868" spans="2:9" x14ac:dyDescent="0.25">
      <c r="B2868">
        <v>2865</v>
      </c>
      <c r="C2868">
        <v>0.4765516289145062</v>
      </c>
      <c r="D2868">
        <v>0.48487425486787855</v>
      </c>
      <c r="G2868">
        <v>2865</v>
      </c>
      <c r="H2868">
        <v>0.46173200389007063</v>
      </c>
      <c r="I2868">
        <v>0.47248939043977145</v>
      </c>
    </row>
    <row r="2869" spans="2:9" x14ac:dyDescent="0.25">
      <c r="B2869">
        <v>2866</v>
      </c>
      <c r="C2869">
        <v>0.4764292405993848</v>
      </c>
      <c r="D2869">
        <v>0.4847556733835664</v>
      </c>
      <c r="G2869">
        <v>2866</v>
      </c>
      <c r="H2869">
        <v>0.46160706412866309</v>
      </c>
      <c r="I2869">
        <v>0.4723681785776716</v>
      </c>
    </row>
    <row r="2870" spans="2:9" x14ac:dyDescent="0.25">
      <c r="B2870">
        <v>2867</v>
      </c>
      <c r="C2870">
        <v>0.47630687849985648</v>
      </c>
      <c r="D2870">
        <v>0.48463711773967788</v>
      </c>
      <c r="G2870">
        <v>2867</v>
      </c>
      <c r="H2870">
        <v>0.46148215278462124</v>
      </c>
      <c r="I2870">
        <v>0.47224699457684716</v>
      </c>
    </row>
    <row r="2871" spans="2:9" x14ac:dyDescent="0.25">
      <c r="B2871">
        <v>2868</v>
      </c>
      <c r="C2871">
        <v>0.47618454261223886</v>
      </c>
      <c r="D2871">
        <v>0.48451858791786118</v>
      </c>
      <c r="G2871">
        <v>2868</v>
      </c>
      <c r="H2871">
        <v>0.46135726985776565</v>
      </c>
      <c r="I2871">
        <v>0.4721258384226053</v>
      </c>
    </row>
    <row r="2872" spans="2:9" x14ac:dyDescent="0.25">
      <c r="B2872">
        <v>2869</v>
      </c>
      <c r="C2872">
        <v>0.47606223293285049</v>
      </c>
      <c r="D2872">
        <v>0.48440008389977857</v>
      </c>
      <c r="G2872">
        <v>2869</v>
      </c>
      <c r="H2872">
        <v>0.46123241534791559</v>
      </c>
      <c r="I2872">
        <v>0.47200471010026351</v>
      </c>
    </row>
    <row r="2873" spans="2:9" x14ac:dyDescent="0.25">
      <c r="B2873">
        <v>2870</v>
      </c>
      <c r="C2873">
        <v>0.47593994945800955</v>
      </c>
      <c r="D2873">
        <v>0.4842816056671061</v>
      </c>
      <c r="G2873">
        <v>2870</v>
      </c>
      <c r="H2873">
        <v>0.46110758925488743</v>
      </c>
      <c r="I2873">
        <v>0.47188360959514952</v>
      </c>
    </row>
    <row r="2874" spans="2:9" x14ac:dyDescent="0.25">
      <c r="B2874">
        <v>2871</v>
      </c>
      <c r="C2874">
        <v>0.47581769218403397</v>
      </c>
      <c r="D2874">
        <v>0.48416315320153397</v>
      </c>
      <c r="G2874">
        <v>2871</v>
      </c>
      <c r="H2874">
        <v>0.46098279157848954</v>
      </c>
      <c r="I2874">
        <v>0.47176253689260139</v>
      </c>
    </row>
    <row r="2875" spans="2:9" x14ac:dyDescent="0.25">
      <c r="B2875">
        <v>2872</v>
      </c>
      <c r="C2875">
        <v>0.47569546110724115</v>
      </c>
      <c r="D2875">
        <v>0.48404472648476604</v>
      </c>
      <c r="G2875">
        <v>2872</v>
      </c>
      <c r="H2875">
        <v>0.46085802231852674</v>
      </c>
      <c r="I2875">
        <v>0.47164149197796729</v>
      </c>
    </row>
    <row r="2876" spans="2:9" x14ac:dyDescent="0.25">
      <c r="B2876">
        <v>2873</v>
      </c>
      <c r="C2876">
        <v>0.47557325622394858</v>
      </c>
      <c r="D2876">
        <v>0.48392632549852033</v>
      </c>
      <c r="G2876">
        <v>2873</v>
      </c>
      <c r="H2876">
        <v>0.46073328147479881</v>
      </c>
      <c r="I2876">
        <v>0.47152047483660586</v>
      </c>
    </row>
    <row r="2877" spans="2:9" x14ac:dyDescent="0.25">
      <c r="B2877">
        <v>2874</v>
      </c>
      <c r="C2877">
        <v>0.47545107753047344</v>
      </c>
      <c r="D2877">
        <v>0.48380795022452849</v>
      </c>
      <c r="G2877">
        <v>2874</v>
      </c>
      <c r="H2877">
        <v>0.46060856904710296</v>
      </c>
      <c r="I2877">
        <v>0.47139948545388588</v>
      </c>
    </row>
    <row r="2878" spans="2:9" x14ac:dyDescent="0.25">
      <c r="B2878">
        <v>2875</v>
      </c>
      <c r="C2878">
        <v>0.47532892502313256</v>
      </c>
      <c r="D2878">
        <v>0.48368960064453642</v>
      </c>
      <c r="G2878">
        <v>2875</v>
      </c>
      <c r="H2878">
        <v>0.46048388503522719</v>
      </c>
      <c r="I2878">
        <v>0.47127852381518637</v>
      </c>
    </row>
    <row r="2879" spans="2:9" x14ac:dyDescent="0.25">
      <c r="B2879">
        <v>2876</v>
      </c>
      <c r="C2879">
        <v>0.47520679869824312</v>
      </c>
      <c r="D2879">
        <v>0.48357127674030359</v>
      </c>
      <c r="G2879">
        <v>2876</v>
      </c>
      <c r="H2879">
        <v>0.4603592294389578</v>
      </c>
      <c r="I2879">
        <v>0.47115758990589657</v>
      </c>
    </row>
    <row r="2880" spans="2:9" x14ac:dyDescent="0.25">
      <c r="B2880">
        <v>2877</v>
      </c>
      <c r="C2880">
        <v>0.47508469855212149</v>
      </c>
      <c r="D2880">
        <v>0.48345297849360358</v>
      </c>
      <c r="G2880">
        <v>2877</v>
      </c>
      <c r="H2880">
        <v>0.46023460225807872</v>
      </c>
      <c r="I2880">
        <v>0.4710366837114161</v>
      </c>
    </row>
    <row r="2881" spans="2:9" x14ac:dyDescent="0.25">
      <c r="B2881">
        <v>2878</v>
      </c>
      <c r="C2881">
        <v>0.47496262458108418</v>
      </c>
      <c r="D2881">
        <v>0.48333470588622374</v>
      </c>
      <c r="G2881">
        <v>2878</v>
      </c>
      <c r="H2881">
        <v>0.46011000349236558</v>
      </c>
      <c r="I2881">
        <v>0.47091580521715454</v>
      </c>
    </row>
    <row r="2882" spans="2:9" x14ac:dyDescent="0.25">
      <c r="B2882">
        <v>2879</v>
      </c>
      <c r="C2882">
        <v>0.47484057678144742</v>
      </c>
      <c r="D2882">
        <v>0.4832164588999654</v>
      </c>
      <c r="G2882">
        <v>2879</v>
      </c>
      <c r="H2882">
        <v>0.45998543314159046</v>
      </c>
      <c r="I2882">
        <v>0.47079495440853214</v>
      </c>
    </row>
    <row r="2883" spans="2:9" x14ac:dyDescent="0.25">
      <c r="B2883">
        <v>2880</v>
      </c>
      <c r="C2883">
        <v>0.47471855514952715</v>
      </c>
      <c r="D2883">
        <v>0.48309823751664355</v>
      </c>
      <c r="G2883">
        <v>2880</v>
      </c>
      <c r="H2883">
        <v>0.45986089120552132</v>
      </c>
      <c r="I2883">
        <v>0.47067413127097885</v>
      </c>
    </row>
    <row r="2884" spans="2:9" x14ac:dyDescent="0.25">
      <c r="B2884">
        <v>2881</v>
      </c>
      <c r="C2884">
        <v>0.47459655968163927</v>
      </c>
      <c r="D2884">
        <v>0.48298004171808723</v>
      </c>
      <c r="G2884">
        <v>2881</v>
      </c>
      <c r="H2884">
        <v>0.45973637768392178</v>
      </c>
      <c r="I2884">
        <v>0.47055333578993525</v>
      </c>
    </row>
    <row r="2885" spans="2:9" x14ac:dyDescent="0.25">
      <c r="B2885">
        <v>2882</v>
      </c>
      <c r="C2885">
        <v>0.47447459037409956</v>
      </c>
      <c r="D2885">
        <v>0.48286187148613929</v>
      </c>
      <c r="G2885">
        <v>2882</v>
      </c>
      <c r="H2885">
        <v>0.45961189257654761</v>
      </c>
      <c r="I2885">
        <v>0.47043256795085192</v>
      </c>
    </row>
    <row r="2886" spans="2:9" x14ac:dyDescent="0.25">
      <c r="B2886">
        <v>2883</v>
      </c>
      <c r="C2886">
        <v>0.47435264722322301</v>
      </c>
      <c r="D2886">
        <v>0.48274372680265643</v>
      </c>
      <c r="G2886">
        <v>2883</v>
      </c>
      <c r="H2886">
        <v>0.45948743588315266</v>
      </c>
      <c r="I2886">
        <v>0.47031182773918973</v>
      </c>
    </row>
    <row r="2887" spans="2:9" x14ac:dyDescent="0.25">
      <c r="B2887">
        <v>2884</v>
      </c>
      <c r="C2887">
        <v>0.4742307302253253</v>
      </c>
      <c r="D2887">
        <v>0.48262560764950907</v>
      </c>
      <c r="G2887">
        <v>2884</v>
      </c>
      <c r="H2887">
        <v>0.45936300760348858</v>
      </c>
      <c r="I2887">
        <v>0.47019111514041967</v>
      </c>
    </row>
    <row r="2888" spans="2:9" x14ac:dyDescent="0.25">
      <c r="B2888">
        <v>2885</v>
      </c>
      <c r="C2888">
        <v>0.47410883937672132</v>
      </c>
      <c r="D2888">
        <v>0.48250751400858155</v>
      </c>
      <c r="G2888">
        <v>2885</v>
      </c>
      <c r="H2888">
        <v>0.45923860773729835</v>
      </c>
      <c r="I2888">
        <v>0.47007043014002298</v>
      </c>
    </row>
    <row r="2889" spans="2:9" x14ac:dyDescent="0.25">
      <c r="B2889">
        <v>2886</v>
      </c>
      <c r="C2889">
        <v>0.47398697467372558</v>
      </c>
      <c r="D2889">
        <v>0.48238944586177218</v>
      </c>
      <c r="G2889">
        <v>2886</v>
      </c>
      <c r="H2889">
        <v>0.45911423628432169</v>
      </c>
      <c r="I2889">
        <v>0.46994977272349103</v>
      </c>
    </row>
    <row r="2890" spans="2:9" x14ac:dyDescent="0.25">
      <c r="B2890">
        <v>2887</v>
      </c>
      <c r="C2890">
        <v>0.4738651361126533</v>
      </c>
      <c r="D2890">
        <v>0.48227140319099288</v>
      </c>
      <c r="G2890">
        <v>2887</v>
      </c>
      <c r="H2890">
        <v>0.45898989324429373</v>
      </c>
      <c r="I2890">
        <v>0.46982914287632571</v>
      </c>
    </row>
    <row r="2891" spans="2:9" x14ac:dyDescent="0.25">
      <c r="B2891">
        <v>2888</v>
      </c>
      <c r="C2891">
        <v>0.47374332368981864</v>
      </c>
      <c r="D2891">
        <v>0.48215338597816937</v>
      </c>
      <c r="G2891">
        <v>2888</v>
      </c>
      <c r="H2891">
        <v>0.45886557861694588</v>
      </c>
      <c r="I2891">
        <v>0.46970854058403844</v>
      </c>
    </row>
    <row r="2892" spans="2:9" x14ac:dyDescent="0.25">
      <c r="B2892">
        <v>2889</v>
      </c>
      <c r="C2892">
        <v>0.47362153740153567</v>
      </c>
      <c r="D2892">
        <v>0.48203539420524127</v>
      </c>
      <c r="G2892">
        <v>2889</v>
      </c>
      <c r="H2892">
        <v>0.45874129240200212</v>
      </c>
      <c r="I2892">
        <v>0.46958796583215129</v>
      </c>
    </row>
    <row r="2893" spans="2:9" x14ac:dyDescent="0.25">
      <c r="B2893">
        <v>2890</v>
      </c>
      <c r="C2893">
        <v>0.47349977724411885</v>
      </c>
      <c r="D2893">
        <v>0.48191742785416203</v>
      </c>
      <c r="G2893">
        <v>2890</v>
      </c>
      <c r="H2893">
        <v>0.45861703459918329</v>
      </c>
      <c r="I2893">
        <v>0.46946741860619645</v>
      </c>
    </row>
    <row r="2894" spans="2:9" x14ac:dyDescent="0.25">
      <c r="B2894">
        <v>2891</v>
      </c>
      <c r="C2894">
        <v>0.47337804321388188</v>
      </c>
      <c r="D2894">
        <v>0.48179948690689878</v>
      </c>
      <c r="G2894">
        <v>2891</v>
      </c>
      <c r="H2894">
        <v>0.45849280520820845</v>
      </c>
      <c r="I2894">
        <v>0.46934689889171621</v>
      </c>
    </row>
    <row r="2895" spans="2:9" x14ac:dyDescent="0.25">
      <c r="B2895">
        <v>2892</v>
      </c>
      <c r="C2895">
        <v>0.47325633530713818</v>
      </c>
      <c r="D2895">
        <v>0.48168157134543249</v>
      </c>
      <c r="G2895">
        <v>2892</v>
      </c>
      <c r="H2895">
        <v>0.45836860422878878</v>
      </c>
      <c r="I2895">
        <v>0.46922640667426302</v>
      </c>
    </row>
    <row r="2896" spans="2:9" x14ac:dyDescent="0.25">
      <c r="B2896">
        <v>2893</v>
      </c>
      <c r="C2896">
        <v>0.47313465352020151</v>
      </c>
      <c r="D2896">
        <v>0.48156368115175779</v>
      </c>
      <c r="G2896">
        <v>2893</v>
      </c>
      <c r="H2896">
        <v>0.45824443166063122</v>
      </c>
      <c r="I2896">
        <v>0.46910594193939931</v>
      </c>
    </row>
    <row r="2897" spans="2:9" x14ac:dyDescent="0.25">
      <c r="B2897">
        <v>2894</v>
      </c>
      <c r="C2897">
        <v>0.47301299784938516</v>
      </c>
      <c r="D2897">
        <v>0.4814458163078833</v>
      </c>
      <c r="G2897">
        <v>2894</v>
      </c>
      <c r="H2897">
        <v>0.45812028750343903</v>
      </c>
      <c r="I2897">
        <v>0.46898550467269801</v>
      </c>
    </row>
    <row r="2898" spans="2:9" x14ac:dyDescent="0.25">
      <c r="B2898">
        <v>2895</v>
      </c>
      <c r="C2898">
        <v>0.47289136829100192</v>
      </c>
      <c r="D2898">
        <v>0.48132797679583139</v>
      </c>
      <c r="G2898">
        <v>2895</v>
      </c>
      <c r="H2898">
        <v>0.45799617175691121</v>
      </c>
      <c r="I2898">
        <v>0.46886509485974193</v>
      </c>
    </row>
    <row r="2899" spans="2:9" x14ac:dyDescent="0.25">
      <c r="B2899">
        <v>2896</v>
      </c>
      <c r="C2899">
        <v>0.4727697648413654</v>
      </c>
      <c r="D2899">
        <v>0.48121016259763777</v>
      </c>
      <c r="G2899">
        <v>2896</v>
      </c>
      <c r="H2899">
        <v>0.45787208442073929</v>
      </c>
      <c r="I2899">
        <v>0.46874471248612415</v>
      </c>
    </row>
    <row r="2900" spans="2:9" x14ac:dyDescent="0.25">
      <c r="B2900">
        <v>2897</v>
      </c>
      <c r="C2900">
        <v>0.47264818749678733</v>
      </c>
      <c r="D2900">
        <v>0.48109237369535229</v>
      </c>
      <c r="G2900">
        <v>2897</v>
      </c>
      <c r="H2900">
        <v>0.45774802549461208</v>
      </c>
      <c r="I2900">
        <v>0.46862435753744769</v>
      </c>
    </row>
    <row r="2901" spans="2:9" x14ac:dyDescent="0.25">
      <c r="B2901">
        <v>2898</v>
      </c>
      <c r="C2901">
        <v>0.47252663625358088</v>
      </c>
      <c r="D2901">
        <v>0.48097461007103848</v>
      </c>
      <c r="G2901">
        <v>2898</v>
      </c>
      <c r="H2901">
        <v>0.45762399497821654</v>
      </c>
      <c r="I2901">
        <v>0.46850402999932589</v>
      </c>
    </row>
    <row r="2902" spans="2:9" x14ac:dyDescent="0.25">
      <c r="B2902">
        <v>2899</v>
      </c>
      <c r="C2902">
        <v>0.47240511110805844</v>
      </c>
      <c r="D2902">
        <v>0.48085687170677366</v>
      </c>
      <c r="G2902">
        <v>2899</v>
      </c>
      <c r="H2902">
        <v>0.45749999287123133</v>
      </c>
      <c r="I2902">
        <v>0.46838372985738219</v>
      </c>
    </row>
    <row r="2903" spans="2:9" x14ac:dyDescent="0.25">
      <c r="B2903">
        <v>2900</v>
      </c>
      <c r="C2903">
        <v>0.47228361205653163</v>
      </c>
      <c r="D2903">
        <v>0.48073915858464855</v>
      </c>
      <c r="G2903">
        <v>2900</v>
      </c>
      <c r="H2903">
        <v>0.45737601917333143</v>
      </c>
      <c r="I2903">
        <v>0.46826345709725004</v>
      </c>
    </row>
    <row r="2904" spans="2:9" x14ac:dyDescent="0.25">
      <c r="B2904">
        <v>2901</v>
      </c>
      <c r="C2904">
        <v>0.47216213909531274</v>
      </c>
      <c r="D2904">
        <v>0.48062147068676792</v>
      </c>
      <c r="G2904">
        <v>2901</v>
      </c>
      <c r="H2904">
        <v>0.45725207388418765</v>
      </c>
      <c r="I2904">
        <v>0.46814321170457296</v>
      </c>
    </row>
    <row r="2905" spans="2:9" x14ac:dyDescent="0.25">
      <c r="B2905">
        <v>2902</v>
      </c>
      <c r="C2905">
        <v>0.47204069222071321</v>
      </c>
      <c r="D2905">
        <v>0.48050380799525017</v>
      </c>
      <c r="G2905">
        <v>2902</v>
      </c>
      <c r="H2905">
        <v>0.45712815700346743</v>
      </c>
      <c r="I2905">
        <v>0.46802299366500483</v>
      </c>
    </row>
    <row r="2906" spans="2:9" x14ac:dyDescent="0.25">
      <c r="B2906">
        <v>2903</v>
      </c>
      <c r="C2906">
        <v>0.47191927142904494</v>
      </c>
      <c r="D2906">
        <v>0.48038617049222743</v>
      </c>
      <c r="G2906">
        <v>2903</v>
      </c>
      <c r="H2906">
        <v>0.45700426853082982</v>
      </c>
      <c r="I2906">
        <v>0.46790280296420944</v>
      </c>
    </row>
    <row r="2907" spans="2:9" x14ac:dyDescent="0.25">
      <c r="B2907">
        <v>2904</v>
      </c>
      <c r="C2907">
        <v>0.47179787671661927</v>
      </c>
      <c r="D2907">
        <v>0.48026855815984526</v>
      </c>
      <c r="G2907">
        <v>2904</v>
      </c>
      <c r="H2907">
        <v>0.4568804084659317</v>
      </c>
      <c r="I2907">
        <v>0.46778263958786059</v>
      </c>
    </row>
    <row r="2908" spans="2:9" x14ac:dyDescent="0.25">
      <c r="B2908">
        <v>2905</v>
      </c>
      <c r="C2908">
        <v>0.47167650807974709</v>
      </c>
      <c r="D2908">
        <v>0.48015097098026321</v>
      </c>
      <c r="G2908">
        <v>2905</v>
      </c>
      <c r="H2908">
        <v>0.45675657680842768</v>
      </c>
      <c r="I2908">
        <v>0.46766250352164235</v>
      </c>
    </row>
    <row r="2909" spans="2:9" x14ac:dyDescent="0.25">
      <c r="B2909">
        <v>2906</v>
      </c>
      <c r="C2909">
        <v>0.47155516551473986</v>
      </c>
      <c r="D2909">
        <v>0.48003340893565444</v>
      </c>
      <c r="G2909">
        <v>2906</v>
      </c>
      <c r="H2909">
        <v>0.4566327735579645</v>
      </c>
      <c r="I2909">
        <v>0.46754239475124876</v>
      </c>
    </row>
    <row r="2910" spans="2:9" x14ac:dyDescent="0.25">
      <c r="B2910">
        <v>2907</v>
      </c>
      <c r="C2910">
        <v>0.47143384901790802</v>
      </c>
      <c r="D2910">
        <v>0.47991587200820579</v>
      </c>
      <c r="G2910">
        <v>2907</v>
      </c>
      <c r="H2910">
        <v>0.45650899871418538</v>
      </c>
      <c r="I2910">
        <v>0.46742231326238404</v>
      </c>
    </row>
    <row r="2911" spans="2:9" x14ac:dyDescent="0.25">
      <c r="B2911">
        <v>2908</v>
      </c>
      <c r="C2911">
        <v>0.47131255858556209</v>
      </c>
      <c r="D2911">
        <v>0.47979836018011768</v>
      </c>
      <c r="G2911">
        <v>2908</v>
      </c>
      <c r="H2911">
        <v>0.45638525227672877</v>
      </c>
      <c r="I2911">
        <v>0.46730225904076228</v>
      </c>
    </row>
    <row r="2912" spans="2:9" x14ac:dyDescent="0.25">
      <c r="B2912">
        <v>2909</v>
      </c>
      <c r="C2912">
        <v>0.4711912942140129</v>
      </c>
      <c r="D2912">
        <v>0.47968087343360416</v>
      </c>
      <c r="G2912">
        <v>2909</v>
      </c>
      <c r="H2912">
        <v>0.45626153424523053</v>
      </c>
      <c r="I2912">
        <v>0.46718223207210779</v>
      </c>
    </row>
    <row r="2913" spans="2:9" x14ac:dyDescent="0.25">
      <c r="B2913">
        <v>2910</v>
      </c>
      <c r="C2913">
        <v>0.47107005589957029</v>
      </c>
      <c r="D2913">
        <v>0.47956341175089318</v>
      </c>
      <c r="G2913">
        <v>2910</v>
      </c>
      <c r="H2913">
        <v>0.45613784461931711</v>
      </c>
      <c r="I2913">
        <v>0.46706223234215499</v>
      </c>
    </row>
    <row r="2914" spans="2:9" x14ac:dyDescent="0.25">
      <c r="B2914">
        <v>2911</v>
      </c>
      <c r="C2914">
        <v>0.47094884363854439</v>
      </c>
      <c r="D2914">
        <v>0.47944597511422615</v>
      </c>
      <c r="G2914">
        <v>2911</v>
      </c>
      <c r="H2914">
        <v>0.45601418339861371</v>
      </c>
      <c r="I2914">
        <v>0.46694225983664833</v>
      </c>
    </row>
    <row r="2915" spans="2:9" x14ac:dyDescent="0.25">
      <c r="B2915">
        <v>2912</v>
      </c>
      <c r="C2915">
        <v>0.47082765742724525</v>
      </c>
      <c r="D2915">
        <v>0.47932856350585801</v>
      </c>
      <c r="G2915">
        <v>2912</v>
      </c>
      <c r="H2915">
        <v>0.45589055058274336</v>
      </c>
      <c r="I2915">
        <v>0.4668223145413421</v>
      </c>
    </row>
    <row r="2916" spans="2:9" x14ac:dyDescent="0.25">
      <c r="B2916">
        <v>2913</v>
      </c>
      <c r="C2916">
        <v>0.47070649726198238</v>
      </c>
      <c r="D2916">
        <v>0.47921117690805753</v>
      </c>
      <c r="G2916">
        <v>2913</v>
      </c>
      <c r="H2916">
        <v>0.45576694617132057</v>
      </c>
      <c r="I2916">
        <v>0.46670239644200084</v>
      </c>
    </row>
    <row r="2917" spans="2:9" x14ac:dyDescent="0.25">
      <c r="B2917">
        <v>2914</v>
      </c>
      <c r="C2917">
        <v>0.47058536313906518</v>
      </c>
      <c r="D2917">
        <v>0.47909381530310713</v>
      </c>
      <c r="G2917">
        <v>2914</v>
      </c>
      <c r="H2917">
        <v>0.4556433701639569</v>
      </c>
      <c r="I2917">
        <v>0.46658250552439912</v>
      </c>
    </row>
    <row r="2918" spans="2:9" x14ac:dyDescent="0.25">
      <c r="B2918">
        <v>2915</v>
      </c>
      <c r="C2918">
        <v>0.4704642550548031</v>
      </c>
      <c r="D2918">
        <v>0.47897647867330273</v>
      </c>
      <c r="G2918">
        <v>2915</v>
      </c>
      <c r="H2918">
        <v>0.45551982256025897</v>
      </c>
      <c r="I2918">
        <v>0.46646264177432162</v>
      </c>
    </row>
    <row r="2919" spans="2:9" x14ac:dyDescent="0.25">
      <c r="B2919">
        <v>2916</v>
      </c>
      <c r="C2919">
        <v>0.47034317300550532</v>
      </c>
      <c r="D2919">
        <v>0.47885916700095377</v>
      </c>
      <c r="G2919">
        <v>2916</v>
      </c>
      <c r="H2919">
        <v>0.45539630335983017</v>
      </c>
      <c r="I2919">
        <v>0.46634280517756266</v>
      </c>
    </row>
    <row r="2920" spans="2:9" x14ac:dyDescent="0.25">
      <c r="B2920">
        <v>2917</v>
      </c>
      <c r="C2920">
        <v>0.47022211698748034</v>
      </c>
      <c r="D2920">
        <v>0.47874188026838344</v>
      </c>
      <c r="G2920">
        <v>2917</v>
      </c>
      <c r="H2920">
        <v>0.45527281256226571</v>
      </c>
      <c r="I2920">
        <v>0.46622299571992704</v>
      </c>
    </row>
    <row r="2921" spans="2:9" x14ac:dyDescent="0.25">
      <c r="B2921">
        <v>2918</v>
      </c>
      <c r="C2921">
        <v>0.47010108699703745</v>
      </c>
      <c r="D2921">
        <v>0.47862461845792859</v>
      </c>
      <c r="G2921">
        <v>2918</v>
      </c>
      <c r="H2921">
        <v>0.45514935016715913</v>
      </c>
      <c r="I2921">
        <v>0.46610321338722938</v>
      </c>
    </row>
    <row r="2922" spans="2:9" x14ac:dyDescent="0.25">
      <c r="B2922">
        <v>2919</v>
      </c>
      <c r="C2922">
        <v>0.469980083030485</v>
      </c>
      <c r="D2922">
        <v>0.47850738155193956</v>
      </c>
      <c r="G2922">
        <v>2919</v>
      </c>
      <c r="H2922">
        <v>0.45502591617410132</v>
      </c>
      <c r="I2922">
        <v>0.46598345816529435</v>
      </c>
    </row>
    <row r="2923" spans="2:9" x14ac:dyDescent="0.25">
      <c r="B2923">
        <v>2920</v>
      </c>
      <c r="C2923">
        <v>0.4698591050841312</v>
      </c>
      <c r="D2923">
        <v>0.47839016953278019</v>
      </c>
      <c r="G2923">
        <v>2920</v>
      </c>
      <c r="H2923">
        <v>0.45490251058267522</v>
      </c>
      <c r="I2923">
        <v>0.46586373003995651</v>
      </c>
    </row>
    <row r="2924" spans="2:9" x14ac:dyDescent="0.25">
      <c r="B2924">
        <v>2921</v>
      </c>
      <c r="C2924">
        <v>0.46973815315428447</v>
      </c>
      <c r="D2924">
        <v>0.47827298238282806</v>
      </c>
      <c r="G2924">
        <v>2921</v>
      </c>
      <c r="H2924">
        <v>0.45477913339246046</v>
      </c>
      <c r="I2924">
        <v>0.46574402899706052</v>
      </c>
    </row>
    <row r="2925" spans="2:9" x14ac:dyDescent="0.25">
      <c r="B2925">
        <v>2922</v>
      </c>
      <c r="C2925">
        <v>0.46961722723725263</v>
      </c>
      <c r="D2925">
        <v>0.47815582008447421</v>
      </c>
      <c r="G2925">
        <v>2922</v>
      </c>
      <c r="H2925">
        <v>0.4546557846030318</v>
      </c>
      <c r="I2925">
        <v>0.46562435502246108</v>
      </c>
    </row>
    <row r="2926" spans="2:9" x14ac:dyDescent="0.25">
      <c r="B2926">
        <v>2923</v>
      </c>
      <c r="C2926">
        <v>0.46949632732934354</v>
      </c>
      <c r="D2926">
        <v>0.47803868262012333</v>
      </c>
      <c r="G2926">
        <v>2923</v>
      </c>
      <c r="H2926">
        <v>0.45453246421396148</v>
      </c>
      <c r="I2926">
        <v>0.46550470810202293</v>
      </c>
    </row>
    <row r="2927" spans="2:9" x14ac:dyDescent="0.25">
      <c r="B2927">
        <v>2924</v>
      </c>
      <c r="C2927">
        <v>0.46937545342686499</v>
      </c>
      <c r="D2927">
        <v>0.47792156997219359</v>
      </c>
      <c r="G2927">
        <v>2924</v>
      </c>
      <c r="H2927">
        <v>0.45440917222481286</v>
      </c>
      <c r="I2927">
        <v>0.46538508822162056</v>
      </c>
    </row>
    <row r="2928" spans="2:9" x14ac:dyDescent="0.25">
      <c r="B2928">
        <v>2925</v>
      </c>
      <c r="C2928">
        <v>0.46925460552612414</v>
      </c>
      <c r="D2928">
        <v>0.47780448212311677</v>
      </c>
      <c r="G2928">
        <v>2925</v>
      </c>
      <c r="H2928">
        <v>0.45428590863514767</v>
      </c>
      <c r="I2928">
        <v>0.46526549536713857</v>
      </c>
    </row>
    <row r="2929" spans="2:9" x14ac:dyDescent="0.25">
      <c r="B2929">
        <v>2926</v>
      </c>
      <c r="C2929">
        <v>0.46913378362342834</v>
      </c>
      <c r="D2929">
        <v>0.47768741905533801</v>
      </c>
      <c r="G2929">
        <v>2926</v>
      </c>
      <c r="H2929">
        <v>0.45416267344452504</v>
      </c>
      <c r="I2929">
        <v>0.46514592952447165</v>
      </c>
    </row>
    <row r="2930" spans="2:9" x14ac:dyDescent="0.25">
      <c r="B2930">
        <v>2927</v>
      </c>
      <c r="C2930">
        <v>0.46901298771508465</v>
      </c>
      <c r="D2930">
        <v>0.4775703807513163</v>
      </c>
      <c r="G2930">
        <v>2927</v>
      </c>
      <c r="H2930">
        <v>0.45403946665249634</v>
      </c>
      <c r="I2930">
        <v>0.46502639067952417</v>
      </c>
    </row>
    <row r="2931" spans="2:9" x14ac:dyDescent="0.25">
      <c r="B2931">
        <v>2928</v>
      </c>
      <c r="C2931">
        <v>0.46889221779740009</v>
      </c>
      <c r="D2931">
        <v>0.47745336719352399</v>
      </c>
      <c r="G2931">
        <v>2928</v>
      </c>
      <c r="H2931">
        <v>0.4539162882586098</v>
      </c>
      <c r="I2931">
        <v>0.46490687881821091</v>
      </c>
    </row>
    <row r="2932" spans="2:9" x14ac:dyDescent="0.25">
      <c r="B2932">
        <v>2929</v>
      </c>
      <c r="C2932">
        <v>0.46877147386668183</v>
      </c>
      <c r="D2932">
        <v>0.47733637836444687</v>
      </c>
      <c r="G2932">
        <v>2929</v>
      </c>
      <c r="H2932">
        <v>0.45379313826240869</v>
      </c>
      <c r="I2932">
        <v>0.46478739392645613</v>
      </c>
    </row>
    <row r="2933" spans="2:9" x14ac:dyDescent="0.25">
      <c r="B2933">
        <v>2930</v>
      </c>
      <c r="C2933">
        <v>0.46865075591923561</v>
      </c>
      <c r="D2933">
        <v>0.47721941424658426</v>
      </c>
      <c r="G2933">
        <v>2930</v>
      </c>
      <c r="H2933">
        <v>0.45367001666343348</v>
      </c>
      <c r="I2933">
        <v>0.46466793599019435</v>
      </c>
    </row>
    <row r="2934" spans="2:9" x14ac:dyDescent="0.25">
      <c r="B2934">
        <v>2931</v>
      </c>
      <c r="C2934">
        <v>0.46853006395136798</v>
      </c>
      <c r="D2934">
        <v>0.47710247482244916</v>
      </c>
      <c r="G2934">
        <v>2931</v>
      </c>
      <c r="H2934">
        <v>0.45354692346121622</v>
      </c>
      <c r="I2934">
        <v>0.46454850499536987</v>
      </c>
    </row>
    <row r="2935" spans="2:9" x14ac:dyDescent="0.25">
      <c r="B2935">
        <v>2932</v>
      </c>
      <c r="C2935">
        <v>0.46840939795938519</v>
      </c>
      <c r="D2935">
        <v>0.47698556007456799</v>
      </c>
      <c r="G2935">
        <v>2932</v>
      </c>
      <c r="H2935">
        <v>0.45342385865528656</v>
      </c>
      <c r="I2935">
        <v>0.46442910092793727</v>
      </c>
    </row>
    <row r="2936" spans="2:9" x14ac:dyDescent="0.25">
      <c r="B2936">
        <v>2933</v>
      </c>
      <c r="C2936">
        <v>0.46828875793959329</v>
      </c>
      <c r="D2936">
        <v>0.4768686699854805</v>
      </c>
      <c r="G2936">
        <v>2933</v>
      </c>
      <c r="H2936">
        <v>0.45330082224517276</v>
      </c>
      <c r="I2936">
        <v>0.46430972377386048</v>
      </c>
    </row>
    <row r="2937" spans="2:9" x14ac:dyDescent="0.25">
      <c r="B2937">
        <v>2934</v>
      </c>
      <c r="C2937">
        <v>0.46816814388829825</v>
      </c>
      <c r="D2937">
        <v>0.47675180453774013</v>
      </c>
      <c r="G2937">
        <v>2934</v>
      </c>
      <c r="H2937">
        <v>0.45317781423039488</v>
      </c>
      <c r="I2937">
        <v>0.46419037351911385</v>
      </c>
    </row>
    <row r="2938" spans="2:9" x14ac:dyDescent="0.25">
      <c r="B2938">
        <v>2935</v>
      </c>
      <c r="C2938">
        <v>0.46804755580180524</v>
      </c>
      <c r="D2938">
        <v>0.47663496371391373</v>
      </c>
      <c r="G2938">
        <v>2935</v>
      </c>
      <c r="H2938">
        <v>0.45305483461046869</v>
      </c>
      <c r="I2938">
        <v>0.46407105014968147</v>
      </c>
    </row>
    <row r="2939" spans="2:9" x14ac:dyDescent="0.25">
      <c r="B2939">
        <v>2936</v>
      </c>
      <c r="C2939">
        <v>0.46792699367642032</v>
      </c>
      <c r="D2939">
        <v>0.47651814749658172</v>
      </c>
      <c r="G2939">
        <v>2936</v>
      </c>
      <c r="H2939">
        <v>0.45293188338490714</v>
      </c>
      <c r="I2939">
        <v>0.46395175365155755</v>
      </c>
    </row>
    <row r="2940" spans="2:9" x14ac:dyDescent="0.25">
      <c r="B2940">
        <v>2937</v>
      </c>
      <c r="C2940">
        <v>0.46780645750844868</v>
      </c>
      <c r="D2940">
        <v>0.47640135586833776</v>
      </c>
      <c r="G2940">
        <v>2937</v>
      </c>
      <c r="H2940">
        <v>0.45280896055321873</v>
      </c>
      <c r="I2940">
        <v>0.46383248401074578</v>
      </c>
    </row>
    <row r="2941" spans="2:9" x14ac:dyDescent="0.25">
      <c r="B2941">
        <v>2938</v>
      </c>
      <c r="C2941">
        <v>0.46768594729419494</v>
      </c>
      <c r="D2941">
        <v>0.47628458881178903</v>
      </c>
      <c r="G2941">
        <v>2938</v>
      </c>
      <c r="H2941">
        <v>0.45268606611490386</v>
      </c>
      <c r="I2941">
        <v>0.46371324121326019</v>
      </c>
    </row>
    <row r="2942" spans="2:9" x14ac:dyDescent="0.25">
      <c r="B2942">
        <v>2939</v>
      </c>
      <c r="C2942">
        <v>0.46756546302996416</v>
      </c>
      <c r="D2942">
        <v>0.47616784630955639</v>
      </c>
      <c r="G2942">
        <v>2939</v>
      </c>
      <c r="H2942">
        <v>0.45256320006946149</v>
      </c>
      <c r="I2942">
        <v>0.46359402524512461</v>
      </c>
    </row>
    <row r="2943" spans="2:9" x14ac:dyDescent="0.25">
      <c r="B2943">
        <v>2940</v>
      </c>
      <c r="C2943">
        <v>0.46744500471206119</v>
      </c>
      <c r="D2943">
        <v>0.47605112834427399</v>
      </c>
      <c r="G2943">
        <v>2940</v>
      </c>
      <c r="H2943">
        <v>0.45244036241638824</v>
      </c>
      <c r="I2943">
        <v>0.46347483609237267</v>
      </c>
    </row>
    <row r="2944" spans="2:9" x14ac:dyDescent="0.25">
      <c r="B2944">
        <v>2941</v>
      </c>
      <c r="C2944">
        <v>0.46732457233679076</v>
      </c>
      <c r="D2944">
        <v>0.47593443489858928</v>
      </c>
      <c r="G2944">
        <v>2941</v>
      </c>
      <c r="H2944">
        <v>0.45231755315517236</v>
      </c>
      <c r="I2944">
        <v>0.4633556737410478</v>
      </c>
    </row>
    <row r="2945" spans="2:9" x14ac:dyDescent="0.25">
      <c r="B2945">
        <v>2942</v>
      </c>
      <c r="C2945">
        <v>0.46720416590045682</v>
      </c>
      <c r="D2945">
        <v>0.47581776595516334</v>
      </c>
      <c r="G2945">
        <v>2942</v>
      </c>
      <c r="H2945">
        <v>0.45219477228529947</v>
      </c>
      <c r="I2945">
        <v>0.46323653817720373</v>
      </c>
    </row>
    <row r="2946" spans="2:9" x14ac:dyDescent="0.25">
      <c r="B2946">
        <v>2943</v>
      </c>
      <c r="C2946">
        <v>0.46708378539936402</v>
      </c>
      <c r="D2946">
        <v>0.4757011214966706</v>
      </c>
      <c r="G2946">
        <v>2943</v>
      </c>
      <c r="H2946">
        <v>0.45207201980625017</v>
      </c>
      <c r="I2946">
        <v>0.46311742938690365</v>
      </c>
    </row>
    <row r="2947" spans="2:9" x14ac:dyDescent="0.25">
      <c r="B2947">
        <v>2944</v>
      </c>
      <c r="C2947">
        <v>0.46696343082981628</v>
      </c>
      <c r="D2947">
        <v>0.47558450150579901</v>
      </c>
      <c r="G2947">
        <v>2944</v>
      </c>
      <c r="H2947">
        <v>0.45194929571750192</v>
      </c>
      <c r="I2947">
        <v>0.46299834735622092</v>
      </c>
    </row>
    <row r="2948" spans="2:9" x14ac:dyDescent="0.25">
      <c r="B2948">
        <v>2945</v>
      </c>
      <c r="C2948">
        <v>0.46684310218811748</v>
      </c>
      <c r="D2948">
        <v>0.47546790596524963</v>
      </c>
      <c r="G2948">
        <v>2945</v>
      </c>
      <c r="H2948">
        <v>0.45182660001852409</v>
      </c>
      <c r="I2948">
        <v>0.46287929207123857</v>
      </c>
    </row>
    <row r="2949" spans="2:9" x14ac:dyDescent="0.25">
      <c r="B2949">
        <v>2946</v>
      </c>
      <c r="C2949">
        <v>0.46672279947057083</v>
      </c>
      <c r="D2949">
        <v>0.47535133485773734</v>
      </c>
      <c r="G2949">
        <v>2946</v>
      </c>
      <c r="H2949">
        <v>0.45170393270878439</v>
      </c>
      <c r="I2949">
        <v>0.46276026351804955</v>
      </c>
    </row>
    <row r="2950" spans="2:9" x14ac:dyDescent="0.25">
      <c r="B2950">
        <v>2947</v>
      </c>
      <c r="C2950">
        <v>0.46660252267348035</v>
      </c>
      <c r="D2950">
        <v>0.47523478816599007</v>
      </c>
      <c r="G2950">
        <v>2947</v>
      </c>
      <c r="H2950">
        <v>0.45158129378774808</v>
      </c>
      <c r="I2950">
        <v>0.46264126168275677</v>
      </c>
    </row>
    <row r="2951" spans="2:9" x14ac:dyDescent="0.25">
      <c r="B2951">
        <v>2948</v>
      </c>
      <c r="C2951">
        <v>0.46648227179314944</v>
      </c>
      <c r="D2951">
        <v>0.47511826587274947</v>
      </c>
      <c r="G2951">
        <v>2948</v>
      </c>
      <c r="H2951">
        <v>0.45145868325487293</v>
      </c>
      <c r="I2951">
        <v>0.46252228655147298</v>
      </c>
    </row>
    <row r="2952" spans="2:9" x14ac:dyDescent="0.25">
      <c r="B2952">
        <v>2949</v>
      </c>
      <c r="C2952">
        <v>0.46636204682588067</v>
      </c>
      <c r="D2952">
        <v>0.4750017679607702</v>
      </c>
      <c r="G2952">
        <v>2949</v>
      </c>
      <c r="H2952">
        <v>0.45133610110961186</v>
      </c>
      <c r="I2952">
        <v>0.46240333811032069</v>
      </c>
    </row>
    <row r="2953" spans="2:9" x14ac:dyDescent="0.25">
      <c r="B2953">
        <v>2950</v>
      </c>
      <c r="C2953">
        <v>0.46624184776797767</v>
      </c>
      <c r="D2953">
        <v>0.47488529441282046</v>
      </c>
      <c r="G2953">
        <v>2950</v>
      </c>
      <c r="H2953">
        <v>0.45121354735141594</v>
      </c>
      <c r="I2953">
        <v>0.46228441634543221</v>
      </c>
    </row>
    <row r="2954" spans="2:9" x14ac:dyDescent="0.25">
      <c r="B2954">
        <v>2951</v>
      </c>
      <c r="C2954">
        <v>0.46612167461574283</v>
      </c>
      <c r="D2954">
        <v>0.474768845211682</v>
      </c>
      <c r="G2954">
        <v>2951</v>
      </c>
      <c r="H2954">
        <v>0.45109102197973078</v>
      </c>
      <c r="I2954">
        <v>0.46216552124295002</v>
      </c>
    </row>
    <row r="2955" spans="2:9" x14ac:dyDescent="0.25">
      <c r="B2955">
        <v>2952</v>
      </c>
      <c r="C2955">
        <v>0.46600152736547895</v>
      </c>
      <c r="D2955">
        <v>0.47465242034014976</v>
      </c>
      <c r="G2955">
        <v>2952</v>
      </c>
      <c r="H2955">
        <v>0.45096852499399459</v>
      </c>
      <c r="I2955">
        <v>0.46204665278902618</v>
      </c>
    </row>
    <row r="2956" spans="2:9" x14ac:dyDescent="0.25">
      <c r="B2956">
        <v>2953</v>
      </c>
      <c r="C2956">
        <v>0.46588140601348821</v>
      </c>
      <c r="D2956">
        <v>0.47453601978103188</v>
      </c>
      <c r="G2956">
        <v>2953</v>
      </c>
      <c r="H2956">
        <v>0.45084605639364417</v>
      </c>
      <c r="I2956">
        <v>0.46192781096982244</v>
      </c>
    </row>
    <row r="2957" spans="2:9" x14ac:dyDescent="0.25">
      <c r="B2957">
        <v>2954</v>
      </c>
      <c r="C2957">
        <v>0.46576131055607317</v>
      </c>
      <c r="D2957">
        <v>0.47441964351715016</v>
      </c>
      <c r="G2957">
        <v>2954</v>
      </c>
      <c r="H2957">
        <v>0.45072361617811363</v>
      </c>
      <c r="I2957">
        <v>0.46180899577151069</v>
      </c>
    </row>
    <row r="2958" spans="2:9" x14ac:dyDescent="0.25">
      <c r="B2958">
        <v>2955</v>
      </c>
      <c r="C2958">
        <v>0.46564124098953596</v>
      </c>
      <c r="D2958">
        <v>0.4743032915313396</v>
      </c>
      <c r="G2958">
        <v>2955</v>
      </c>
      <c r="H2958">
        <v>0.45060120434682943</v>
      </c>
      <c r="I2958">
        <v>0.46169020718027254</v>
      </c>
    </row>
    <row r="2959" spans="2:9" x14ac:dyDescent="0.25">
      <c r="B2959">
        <v>2956</v>
      </c>
      <c r="C2959">
        <v>0.46552119731017844</v>
      </c>
      <c r="D2959">
        <v>0.47418696380644865</v>
      </c>
      <c r="G2959">
        <v>2956</v>
      </c>
      <c r="H2959">
        <v>0.45047882089921454</v>
      </c>
      <c r="I2959">
        <v>0.46157144518229937</v>
      </c>
    </row>
    <row r="2960" spans="2:9" x14ac:dyDescent="0.25">
      <c r="B2960">
        <v>2957</v>
      </c>
      <c r="C2960">
        <v>0.46540117951430238</v>
      </c>
      <c r="D2960">
        <v>0.47407066032533879</v>
      </c>
      <c r="G2960">
        <v>2957</v>
      </c>
      <c r="H2960">
        <v>0.45035646583468752</v>
      </c>
      <c r="I2960">
        <v>0.46145270976379232</v>
      </c>
    </row>
    <row r="2961" spans="2:9" x14ac:dyDescent="0.25">
      <c r="B2961">
        <v>2958</v>
      </c>
      <c r="C2961">
        <v>0.4652811875982093</v>
      </c>
      <c r="D2961">
        <v>0.473954381070885</v>
      </c>
      <c r="G2961">
        <v>2958</v>
      </c>
      <c r="H2961">
        <v>0.45023413915266414</v>
      </c>
      <c r="I2961">
        <v>0.46133400091096255</v>
      </c>
    </row>
    <row r="2962" spans="2:9" x14ac:dyDescent="0.25">
      <c r="B2962">
        <v>2959</v>
      </c>
      <c r="C2962">
        <v>0.46516122155820061</v>
      </c>
      <c r="D2962">
        <v>0.4738381260259758</v>
      </c>
      <c r="G2962">
        <v>2959</v>
      </c>
      <c r="H2962">
        <v>0.45011184085255113</v>
      </c>
      <c r="I2962">
        <v>0.46121531861003079</v>
      </c>
    </row>
    <row r="2963" spans="2:9" x14ac:dyDescent="0.25">
      <c r="B2963">
        <v>2960</v>
      </c>
      <c r="C2963">
        <v>0.46504128139057743</v>
      </c>
      <c r="D2963">
        <v>0.47372189517351276</v>
      </c>
      <c r="G2963">
        <v>2960</v>
      </c>
      <c r="H2963">
        <v>0.44998957093375447</v>
      </c>
      <c r="I2963">
        <v>0.46109666284722778</v>
      </c>
    </row>
    <row r="2964" spans="2:9" x14ac:dyDescent="0.25">
      <c r="B2964">
        <v>2961</v>
      </c>
      <c r="C2964">
        <v>0.46492136709164111</v>
      </c>
      <c r="D2964">
        <v>0.47360568849641066</v>
      </c>
      <c r="G2964">
        <v>2961</v>
      </c>
      <c r="H2964">
        <v>0.4498673293956777</v>
      </c>
      <c r="I2964">
        <v>0.46097803360879375</v>
      </c>
    </row>
    <row r="2965" spans="2:9" x14ac:dyDescent="0.25">
      <c r="B2965">
        <v>2962</v>
      </c>
      <c r="C2965">
        <v>0.46480147865769239</v>
      </c>
      <c r="D2965">
        <v>0.47348950597759787</v>
      </c>
      <c r="G2965">
        <v>2962</v>
      </c>
      <c r="H2965">
        <v>0.44974511623771579</v>
      </c>
      <c r="I2965">
        <v>0.46085943088097908</v>
      </c>
    </row>
    <row r="2966" spans="2:9" x14ac:dyDescent="0.25">
      <c r="B2966">
        <v>2963</v>
      </c>
      <c r="C2966">
        <v>0.46468161608503217</v>
      </c>
      <c r="D2966">
        <v>0.47337334760001587</v>
      </c>
      <c r="G2966">
        <v>2963</v>
      </c>
      <c r="H2966">
        <v>0.44962293145926108</v>
      </c>
      <c r="I2966">
        <v>0.46074085465004372</v>
      </c>
    </row>
    <row r="2967" spans="2:9" x14ac:dyDescent="0.25">
      <c r="B2967">
        <v>2964</v>
      </c>
      <c r="C2967">
        <v>0.46456177936996063</v>
      </c>
      <c r="D2967">
        <v>0.47325721334661941</v>
      </c>
      <c r="G2967">
        <v>2964</v>
      </c>
      <c r="H2967">
        <v>0.44950077505970154</v>
      </c>
      <c r="I2967">
        <v>0.46062230490225742</v>
      </c>
    </row>
    <row r="2968" spans="2:9" x14ac:dyDescent="0.25">
      <c r="B2968">
        <v>2965</v>
      </c>
      <c r="C2968">
        <v>0.46444196850877845</v>
      </c>
      <c r="D2968">
        <v>0.47314110320037661</v>
      </c>
      <c r="G2968">
        <v>2965</v>
      </c>
      <c r="H2968">
        <v>0.44937864703842156</v>
      </c>
      <c r="I2968">
        <v>0.46050378162389966</v>
      </c>
    </row>
    <row r="2969" spans="2:9" x14ac:dyDescent="0.25">
      <c r="B2969">
        <v>2966</v>
      </c>
      <c r="C2969">
        <v>0.46432218349778592</v>
      </c>
      <c r="D2969">
        <v>0.47302501714426881</v>
      </c>
      <c r="G2969">
        <v>2966</v>
      </c>
      <c r="H2969">
        <v>0.4492565473947977</v>
      </c>
      <c r="I2969">
        <v>0.46038528480125979</v>
      </c>
    </row>
    <row r="2970" spans="2:9" x14ac:dyDescent="0.25">
      <c r="B2970">
        <v>2967</v>
      </c>
      <c r="C2970">
        <v>0.4642024243332829</v>
      </c>
      <c r="D2970">
        <v>0.47290895516129061</v>
      </c>
      <c r="G2970">
        <v>2967</v>
      </c>
      <c r="H2970">
        <v>0.44913447612820478</v>
      </c>
      <c r="I2970">
        <v>0.46026681442063694</v>
      </c>
    </row>
    <row r="2971" spans="2:9" x14ac:dyDescent="0.25">
      <c r="B2971">
        <v>2968</v>
      </c>
      <c r="C2971">
        <v>0.46408269101156951</v>
      </c>
      <c r="D2971">
        <v>0.47279291723444994</v>
      </c>
      <c r="G2971">
        <v>2968</v>
      </c>
      <c r="H2971">
        <v>0.44901243323801504</v>
      </c>
      <c r="I2971">
        <v>0.46014837046833995</v>
      </c>
    </row>
    <row r="2972" spans="2:9" x14ac:dyDescent="0.25">
      <c r="B2972">
        <v>2969</v>
      </c>
      <c r="C2972">
        <v>0.46396298352894511</v>
      </c>
      <c r="D2972">
        <v>0.47267690334676776</v>
      </c>
      <c r="G2972">
        <v>2969</v>
      </c>
      <c r="H2972">
        <v>0.4488904187235937</v>
      </c>
      <c r="I2972">
        <v>0.46002995293068727</v>
      </c>
    </row>
    <row r="2973" spans="2:9" x14ac:dyDescent="0.25">
      <c r="B2973">
        <v>2970</v>
      </c>
      <c r="C2973">
        <v>0.46384330188170952</v>
      </c>
      <c r="D2973">
        <v>0.47256091348127854</v>
      </c>
      <c r="G2973">
        <v>2970</v>
      </c>
      <c r="H2973">
        <v>0.44876843258430194</v>
      </c>
      <c r="I2973">
        <v>0.45991156179400733</v>
      </c>
    </row>
    <row r="2974" spans="2:9" x14ac:dyDescent="0.25">
      <c r="B2974">
        <v>2971</v>
      </c>
      <c r="C2974">
        <v>0.46372364606616184</v>
      </c>
      <c r="D2974">
        <v>0.47244494762102984</v>
      </c>
      <c r="G2974">
        <v>2971</v>
      </c>
      <c r="H2974">
        <v>0.44864647481949677</v>
      </c>
      <c r="I2974">
        <v>0.45979319704463811</v>
      </c>
    </row>
    <row r="2975" spans="2:9" x14ac:dyDescent="0.25">
      <c r="B2975">
        <v>2972</v>
      </c>
      <c r="C2975">
        <v>0.46360401607860136</v>
      </c>
      <c r="D2975">
        <v>0.47232900574908243</v>
      </c>
      <c r="G2975">
        <v>2972</v>
      </c>
      <c r="H2975">
        <v>0.44852454542853215</v>
      </c>
      <c r="I2975">
        <v>0.45967485866892749</v>
      </c>
    </row>
    <row r="2976" spans="2:9" x14ac:dyDescent="0.25">
      <c r="B2976">
        <v>2973</v>
      </c>
      <c r="C2976">
        <v>0.46348441191532747</v>
      </c>
      <c r="D2976">
        <v>0.47221308784851052</v>
      </c>
      <c r="G2976">
        <v>2973</v>
      </c>
      <c r="H2976">
        <v>0.448402644410754</v>
      </c>
      <c r="I2976">
        <v>0.45955654665323309</v>
      </c>
    </row>
    <row r="2977" spans="2:9" x14ac:dyDescent="0.25">
      <c r="B2977">
        <v>2974</v>
      </c>
      <c r="C2977">
        <v>0.46336483357263863</v>
      </c>
      <c r="D2977">
        <v>0.47209719390240124</v>
      </c>
      <c r="G2977">
        <v>2974</v>
      </c>
      <c r="H2977">
        <v>0.44828077176550662</v>
      </c>
      <c r="I2977">
        <v>0.45943826098392188</v>
      </c>
    </row>
    <row r="2978" spans="2:9" x14ac:dyDescent="0.25">
      <c r="B2978">
        <v>2975</v>
      </c>
      <c r="C2978">
        <v>0.46324528104683382</v>
      </c>
      <c r="D2978">
        <v>0.471981323893855</v>
      </c>
      <c r="G2978">
        <v>2975</v>
      </c>
      <c r="H2978">
        <v>0.44815892749213165</v>
      </c>
      <c r="I2978">
        <v>0.45932000164737113</v>
      </c>
    </row>
    <row r="2979" spans="2:9" x14ac:dyDescent="0.25">
      <c r="B2979">
        <v>2976</v>
      </c>
      <c r="C2979">
        <v>0.46312575433421144</v>
      </c>
      <c r="D2979">
        <v>0.47186547780598564</v>
      </c>
      <c r="G2979">
        <v>2976</v>
      </c>
      <c r="H2979">
        <v>0.44803711158996301</v>
      </c>
      <c r="I2979">
        <v>0.45920176862996742</v>
      </c>
    </row>
    <row r="2980" spans="2:9" x14ac:dyDescent="0.25">
      <c r="B2980">
        <v>2977</v>
      </c>
      <c r="C2980">
        <v>0.46300625343106999</v>
      </c>
      <c r="D2980">
        <v>0.47174965562191995</v>
      </c>
      <c r="G2980">
        <v>2977</v>
      </c>
      <c r="H2980">
        <v>0.44791532405833206</v>
      </c>
      <c r="I2980">
        <v>0.45908356191810723</v>
      </c>
    </row>
    <row r="2981" spans="2:9" x14ac:dyDescent="0.25">
      <c r="B2981">
        <v>2978</v>
      </c>
      <c r="C2981">
        <v>0.46288677833370717</v>
      </c>
      <c r="D2981">
        <v>0.47163385732479796</v>
      </c>
      <c r="G2981">
        <v>2978</v>
      </c>
      <c r="H2981">
        <v>0.4477935648965648</v>
      </c>
      <c r="I2981">
        <v>0.45896538149819655</v>
      </c>
    </row>
    <row r="2982" spans="2:9" x14ac:dyDescent="0.25">
      <c r="B2982">
        <v>2979</v>
      </c>
      <c r="C2982">
        <v>0.46276732903842194</v>
      </c>
      <c r="D2982">
        <v>0.47151808289777297</v>
      </c>
      <c r="G2982">
        <v>2979</v>
      </c>
      <c r="H2982">
        <v>0.44767183410398476</v>
      </c>
      <c r="I2982">
        <v>0.45884722735665118</v>
      </c>
    </row>
    <row r="2983" spans="2:9" x14ac:dyDescent="0.25">
      <c r="B2983">
        <v>2980</v>
      </c>
      <c r="C2983">
        <v>0.4626479055415112</v>
      </c>
      <c r="D2983">
        <v>0.47140233232401135</v>
      </c>
      <c r="G2983">
        <v>2980</v>
      </c>
      <c r="H2983">
        <v>0.44755013167990748</v>
      </c>
      <c r="I2983">
        <v>0.45872909947989676</v>
      </c>
    </row>
    <row r="2984" spans="2:9" x14ac:dyDescent="0.25">
      <c r="B2984">
        <v>2981</v>
      </c>
      <c r="C2984">
        <v>0.46252850783927318</v>
      </c>
      <c r="D2984">
        <v>0.47128660558669278</v>
      </c>
      <c r="G2984">
        <v>2981</v>
      </c>
      <c r="H2984">
        <v>0.44742845762364641</v>
      </c>
      <c r="I2984">
        <v>0.45861099785436854</v>
      </c>
    </row>
    <row r="2985" spans="2:9" x14ac:dyDescent="0.25">
      <c r="B2985">
        <v>2982</v>
      </c>
      <c r="C2985">
        <v>0.46240913592800564</v>
      </c>
      <c r="D2985">
        <v>0.47117090266900985</v>
      </c>
      <c r="G2985">
        <v>2982</v>
      </c>
      <c r="H2985">
        <v>0.44730681193451266</v>
      </c>
      <c r="I2985">
        <v>0.45849292246651124</v>
      </c>
    </row>
    <row r="2986" spans="2:9" x14ac:dyDescent="0.25">
      <c r="B2986">
        <v>2983</v>
      </c>
      <c r="C2986">
        <v>0.46228978980400554</v>
      </c>
      <c r="D2986">
        <v>0.47105522355416868</v>
      </c>
      <c r="G2986">
        <v>2983</v>
      </c>
      <c r="H2986">
        <v>0.44718519461181028</v>
      </c>
      <c r="I2986">
        <v>0.45837487330277948</v>
      </c>
    </row>
    <row r="2987" spans="2:9" x14ac:dyDescent="0.25">
      <c r="B2987">
        <v>2984</v>
      </c>
      <c r="C2987">
        <v>0.46217046946357032</v>
      </c>
      <c r="D2987">
        <v>0.47093956822538818</v>
      </c>
      <c r="G2987">
        <v>2984</v>
      </c>
      <c r="H2987">
        <v>0.44706360565483977</v>
      </c>
      <c r="I2987">
        <v>0.45825685034963748</v>
      </c>
    </row>
    <row r="2988" spans="2:9" x14ac:dyDescent="0.25">
      <c r="B2988">
        <v>2985</v>
      </c>
      <c r="C2988">
        <v>0.46205117490299658</v>
      </c>
      <c r="D2988">
        <v>0.47082393666590067</v>
      </c>
      <c r="G2988">
        <v>2985</v>
      </c>
      <c r="H2988">
        <v>0.44694204506289686</v>
      </c>
      <c r="I2988">
        <v>0.45813885359355927</v>
      </c>
    </row>
    <row r="2989" spans="2:9" x14ac:dyDescent="0.25">
      <c r="B2989">
        <v>2986</v>
      </c>
      <c r="C2989">
        <v>0.46193190611858198</v>
      </c>
      <c r="D2989">
        <v>0.47070832885895136</v>
      </c>
      <c r="G2989">
        <v>2986</v>
      </c>
      <c r="H2989">
        <v>0.4468205128352748</v>
      </c>
      <c r="I2989">
        <v>0.45802088302102834</v>
      </c>
    </row>
    <row r="2990" spans="2:9" x14ac:dyDescent="0.25">
      <c r="B2990">
        <v>2987</v>
      </c>
      <c r="C2990">
        <v>0.46181266310662278</v>
      </c>
      <c r="D2990">
        <v>0.47059274478779878</v>
      </c>
      <c r="G2990">
        <v>2987</v>
      </c>
      <c r="H2990">
        <v>0.4466990089712583</v>
      </c>
      <c r="I2990">
        <v>0.45790293861853792</v>
      </c>
    </row>
    <row r="2991" spans="2:9" x14ac:dyDescent="0.25">
      <c r="B2991">
        <v>2988</v>
      </c>
      <c r="C2991">
        <v>0.46169344586341554</v>
      </c>
      <c r="D2991">
        <v>0.47047718443571451</v>
      </c>
      <c r="G2991">
        <v>2988</v>
      </c>
      <c r="H2991">
        <v>0.44657753347013052</v>
      </c>
      <c r="I2991">
        <v>0.45778502037259095</v>
      </c>
    </row>
    <row r="2992" spans="2:9" x14ac:dyDescent="0.25">
      <c r="B2992">
        <v>2989</v>
      </c>
      <c r="C2992">
        <v>0.46157425438525662</v>
      </c>
      <c r="D2992">
        <v>0.47036164778598349</v>
      </c>
      <c r="G2992">
        <v>2989</v>
      </c>
      <c r="H2992">
        <v>0.44645608633117256</v>
      </c>
      <c r="I2992">
        <v>0.45766712826969996</v>
      </c>
    </row>
    <row r="2993" spans="2:9" x14ac:dyDescent="0.25">
      <c r="B2993">
        <v>2990</v>
      </c>
      <c r="C2993">
        <v>0.46145508866844259</v>
      </c>
      <c r="D2993">
        <v>0.47024613482190319</v>
      </c>
      <c r="G2993">
        <v>2990</v>
      </c>
      <c r="H2993">
        <v>0.44633466755365814</v>
      </c>
      <c r="I2993">
        <v>0.45754926229638704</v>
      </c>
    </row>
    <row r="2994" spans="2:9" x14ac:dyDescent="0.25">
      <c r="B2994">
        <v>2991</v>
      </c>
      <c r="C2994">
        <v>0.46133594870926919</v>
      </c>
      <c r="D2994">
        <v>0.47013064552678474</v>
      </c>
      <c r="G2994">
        <v>2991</v>
      </c>
      <c r="H2994">
        <v>0.4462132771368571</v>
      </c>
      <c r="I2994">
        <v>0.45743142243918417</v>
      </c>
    </row>
    <row r="2995" spans="2:9" x14ac:dyDescent="0.25">
      <c r="B2995">
        <v>2992</v>
      </c>
      <c r="C2995">
        <v>0.46121683450403256</v>
      </c>
      <c r="D2995">
        <v>0.47001517988395208</v>
      </c>
      <c r="G2995">
        <v>2992</v>
      </c>
      <c r="H2995">
        <v>0.44609191508003487</v>
      </c>
      <c r="I2995">
        <v>0.45731360868463272</v>
      </c>
    </row>
    <row r="2996" spans="2:9" x14ac:dyDescent="0.25">
      <c r="B2996">
        <v>2993</v>
      </c>
      <c r="C2996">
        <v>0.46109774604902842</v>
      </c>
      <c r="D2996">
        <v>0.46989973787674255</v>
      </c>
      <c r="G2996">
        <v>2993</v>
      </c>
      <c r="H2996">
        <v>0.44597058138245471</v>
      </c>
      <c r="I2996">
        <v>0.45719582101928391</v>
      </c>
    </row>
    <row r="2997" spans="2:9" x14ac:dyDescent="0.25">
      <c r="B2997">
        <v>2994</v>
      </c>
      <c r="C2997">
        <v>0.4609786833405522</v>
      </c>
      <c r="D2997">
        <v>0.46978431948850613</v>
      </c>
      <c r="G2997">
        <v>2994</v>
      </c>
      <c r="H2997">
        <v>0.44584927604337099</v>
      </c>
      <c r="I2997">
        <v>0.45707805942969826</v>
      </c>
    </row>
    <row r="2998" spans="2:9" x14ac:dyDescent="0.25">
      <c r="B2998">
        <v>2995</v>
      </c>
      <c r="C2998">
        <v>0.4608596463748994</v>
      </c>
      <c r="D2998">
        <v>0.46966892470260618</v>
      </c>
      <c r="G2998">
        <v>2995</v>
      </c>
      <c r="H2998">
        <v>0.44572799906203686</v>
      </c>
      <c r="I2998">
        <v>0.45696032390244623</v>
      </c>
    </row>
    <row r="2999" spans="2:9" x14ac:dyDescent="0.25">
      <c r="B2999">
        <v>2996</v>
      </c>
      <c r="C2999">
        <v>0.46074063514836527</v>
      </c>
      <c r="D2999">
        <v>0.46955355350241895</v>
      </c>
      <c r="G2999">
        <v>2996</v>
      </c>
      <c r="H2999">
        <v>0.4456067504377032</v>
      </c>
      <c r="I2999">
        <v>0.45684261442410778</v>
      </c>
    </row>
    <row r="3000" spans="2:9" x14ac:dyDescent="0.25">
      <c r="B3000">
        <v>2997</v>
      </c>
      <c r="C3000">
        <v>0.46062164965724522</v>
      </c>
      <c r="D3000">
        <v>0.46943820587133411</v>
      </c>
      <c r="G3000">
        <v>2997</v>
      </c>
      <c r="H3000">
        <v>0.44548553016961329</v>
      </c>
      <c r="I3000">
        <v>0.45672493098127254</v>
      </c>
    </row>
    <row r="3001" spans="2:9" x14ac:dyDescent="0.25">
      <c r="B3001">
        <v>2998</v>
      </c>
      <c r="C3001">
        <v>0.46050268989783383</v>
      </c>
      <c r="D3001">
        <v>0.46932288179275394</v>
      </c>
      <c r="G3001">
        <v>2998</v>
      </c>
      <c r="H3001">
        <v>0.44536433825700639</v>
      </c>
      <c r="I3001">
        <v>0.45660727356053943</v>
      </c>
    </row>
    <row r="3002" spans="2:9" x14ac:dyDescent="0.25">
      <c r="B3002">
        <v>2999</v>
      </c>
      <c r="C3002">
        <v>0.46038375586642599</v>
      </c>
      <c r="D3002">
        <v>0.46920758125009399</v>
      </c>
      <c r="G3002">
        <v>2999</v>
      </c>
      <c r="H3002">
        <v>0.44524317469911895</v>
      </c>
      <c r="I3002">
        <v>0.45648964214851739</v>
      </c>
    </row>
    <row r="3003" spans="2:9" x14ac:dyDescent="0.25">
      <c r="B3003">
        <v>3000</v>
      </c>
      <c r="C3003">
        <v>0.46026484755931657</v>
      </c>
      <c r="D3003">
        <v>0.46909230422678289</v>
      </c>
      <c r="G3003">
        <v>3000</v>
      </c>
      <c r="H3003">
        <v>0.44512203949518309</v>
      </c>
      <c r="I3003">
        <v>0.45637203673182486</v>
      </c>
    </row>
    <row r="3004" spans="2:9" x14ac:dyDescent="0.25">
      <c r="B3004">
        <v>3001</v>
      </c>
      <c r="C3004">
        <v>0.46014596497279997</v>
      </c>
      <c r="D3004">
        <v>0.46897705070626228</v>
      </c>
      <c r="G3004">
        <v>3001</v>
      </c>
      <c r="H3004">
        <v>0.44500093264442353</v>
      </c>
      <c r="I3004">
        <v>0.45625445729708974</v>
      </c>
    </row>
    <row r="3005" spans="2:9" x14ac:dyDescent="0.25">
      <c r="B3005">
        <v>3002</v>
      </c>
      <c r="C3005">
        <v>0.46002710810317005</v>
      </c>
      <c r="D3005">
        <v>0.46886182067198678</v>
      </c>
      <c r="G3005">
        <v>3002</v>
      </c>
      <c r="H3005">
        <v>0.44487985414606329</v>
      </c>
      <c r="I3005">
        <v>0.4561369038309494</v>
      </c>
    </row>
    <row r="3006" spans="2:9" x14ac:dyDescent="0.25">
      <c r="B3006">
        <v>3003</v>
      </c>
      <c r="C3006">
        <v>0.45990827694672143</v>
      </c>
      <c r="D3006">
        <v>0.46874661410742396</v>
      </c>
      <c r="G3006">
        <v>3003</v>
      </c>
      <c r="H3006">
        <v>0.44475880399932272</v>
      </c>
      <c r="I3006">
        <v>0.45601937632005118</v>
      </c>
    </row>
    <row r="3007" spans="2:9" x14ac:dyDescent="0.25">
      <c r="B3007">
        <v>3004</v>
      </c>
      <c r="C3007">
        <v>0.4597894714997483</v>
      </c>
      <c r="D3007">
        <v>0.4686314309960547</v>
      </c>
      <c r="G3007">
        <v>3004</v>
      </c>
      <c r="H3007">
        <v>0.4446377822034156</v>
      </c>
      <c r="I3007">
        <v>0.45590187475105159</v>
      </c>
    </row>
    <row r="3008" spans="2:9" x14ac:dyDescent="0.25">
      <c r="B3008">
        <v>3005</v>
      </c>
      <c r="C3008">
        <v>0.45967069175854408</v>
      </c>
      <c r="D3008">
        <v>0.46851627132137269</v>
      </c>
      <c r="G3008">
        <v>3005</v>
      </c>
      <c r="H3008">
        <v>0.44451678875755141</v>
      </c>
      <c r="I3008">
        <v>0.45578439911061713</v>
      </c>
    </row>
    <row r="3009" spans="2:9" x14ac:dyDescent="0.25">
      <c r="B3009">
        <v>3006</v>
      </c>
      <c r="C3009">
        <v>0.45955193771940273</v>
      </c>
      <c r="D3009">
        <v>0.46840113506688458</v>
      </c>
      <c r="G3009">
        <v>3006</v>
      </c>
      <c r="H3009">
        <v>0.44439582366093611</v>
      </c>
      <c r="I3009">
        <v>0.45566694938542335</v>
      </c>
    </row>
    <row r="3010" spans="2:9" x14ac:dyDescent="0.25">
      <c r="B3010">
        <v>3007</v>
      </c>
      <c r="C3010">
        <v>0.4594332093786177</v>
      </c>
      <c r="D3010">
        <v>0.46828602221611004</v>
      </c>
      <c r="G3010">
        <v>3007</v>
      </c>
      <c r="H3010">
        <v>0.44427488691277167</v>
      </c>
      <c r="I3010">
        <v>0.45554952556215583</v>
      </c>
    </row>
    <row r="3011" spans="2:9" x14ac:dyDescent="0.25">
      <c r="B3011">
        <v>3008</v>
      </c>
      <c r="C3011">
        <v>0.4593145067324822</v>
      </c>
      <c r="D3011">
        <v>0.46817093275258193</v>
      </c>
      <c r="G3011">
        <v>3008</v>
      </c>
      <c r="H3011">
        <v>0.44415397851225347</v>
      </c>
      <c r="I3011">
        <v>0.4554321276275094</v>
      </c>
    </row>
    <row r="3012" spans="2:9" x14ac:dyDescent="0.25">
      <c r="B3012">
        <v>3009</v>
      </c>
      <c r="C3012">
        <v>0.4591958297772894</v>
      </c>
      <c r="D3012">
        <v>0.46805586665984589</v>
      </c>
      <c r="G3012">
        <v>3009</v>
      </c>
      <c r="H3012">
        <v>0.44403309845857419</v>
      </c>
      <c r="I3012">
        <v>0.45531475556818868</v>
      </c>
    </row>
    <row r="3013" spans="2:9" x14ac:dyDescent="0.25">
      <c r="B3013">
        <v>3010</v>
      </c>
      <c r="C3013">
        <v>0.45907717850933305</v>
      </c>
      <c r="D3013">
        <v>0.46794082392146052</v>
      </c>
      <c r="G3013">
        <v>3010</v>
      </c>
      <c r="H3013">
        <v>0.44391224675092439</v>
      </c>
      <c r="I3013">
        <v>0.45519740937090758</v>
      </c>
    </row>
    <row r="3014" spans="2:9" x14ac:dyDescent="0.25">
      <c r="B3014">
        <v>3011</v>
      </c>
      <c r="C3014">
        <v>0.45895855292490523</v>
      </c>
      <c r="D3014">
        <v>0.46782580452099753</v>
      </c>
      <c r="G3014">
        <v>3011</v>
      </c>
      <c r="H3014">
        <v>0.44379142338848809</v>
      </c>
      <c r="I3014">
        <v>0.45508008902238972</v>
      </c>
    </row>
    <row r="3015" spans="2:9" x14ac:dyDescent="0.25">
      <c r="B3015">
        <v>3012</v>
      </c>
      <c r="C3015">
        <v>0.45883995302029912</v>
      </c>
      <c r="D3015">
        <v>0.4677108084420416</v>
      </c>
      <c r="G3015">
        <v>3012</v>
      </c>
      <c r="H3015">
        <v>0.44367062837044435</v>
      </c>
      <c r="I3015">
        <v>0.45496279450936816</v>
      </c>
    </row>
    <row r="3016" spans="2:9" x14ac:dyDescent="0.25">
      <c r="B3016">
        <v>3013</v>
      </c>
      <c r="C3016">
        <v>0.45872137879180741</v>
      </c>
      <c r="D3016">
        <v>0.46759583566819041</v>
      </c>
      <c r="G3016">
        <v>3013</v>
      </c>
      <c r="H3016">
        <v>0.44354986169596949</v>
      </c>
      <c r="I3016">
        <v>0.45484552581858567</v>
      </c>
    </row>
    <row r="3017" spans="2:9" x14ac:dyDescent="0.25">
      <c r="B3017">
        <v>3014</v>
      </c>
      <c r="C3017">
        <v>0.45860283023572235</v>
      </c>
      <c r="D3017">
        <v>0.46748088618305422</v>
      </c>
      <c r="G3017">
        <v>3014</v>
      </c>
      <c r="H3017">
        <v>0.44342912336423629</v>
      </c>
      <c r="I3017">
        <v>0.45472828293679429</v>
      </c>
    </row>
    <row r="3018" spans="2:9" x14ac:dyDescent="0.25">
      <c r="B3018">
        <v>3015</v>
      </c>
      <c r="C3018">
        <v>0.45848430734833628</v>
      </c>
      <c r="D3018">
        <v>0.46736595997025665</v>
      </c>
      <c r="G3018">
        <v>3015</v>
      </c>
      <c r="H3018">
        <v>0.44330841337440935</v>
      </c>
      <c r="I3018">
        <v>0.45461106585075578</v>
      </c>
    </row>
    <row r="3019" spans="2:9" x14ac:dyDescent="0.25">
      <c r="B3019">
        <v>3016</v>
      </c>
      <c r="C3019">
        <v>0.45836581012594119</v>
      </c>
      <c r="D3019">
        <v>0.46725105701343428</v>
      </c>
      <c r="G3019">
        <v>3016</v>
      </c>
      <c r="H3019">
        <v>0.44318773172565223</v>
      </c>
      <c r="I3019">
        <v>0.45449387454724127</v>
      </c>
    </row>
    <row r="3020" spans="2:9" x14ac:dyDescent="0.25">
      <c r="B3020">
        <v>3017</v>
      </c>
      <c r="C3020">
        <v>0.45824733856482941</v>
      </c>
      <c r="D3020">
        <v>0.4671361772962363</v>
      </c>
      <c r="G3020">
        <v>3017</v>
      </c>
      <c r="H3020">
        <v>0.44306707841712573</v>
      </c>
      <c r="I3020">
        <v>0.45437670901303162</v>
      </c>
    </row>
    <row r="3021" spans="2:9" x14ac:dyDescent="0.25">
      <c r="B3021">
        <v>3018</v>
      </c>
      <c r="C3021">
        <v>0.45812889266129242</v>
      </c>
      <c r="D3021">
        <v>0.46702132080232522</v>
      </c>
      <c r="G3021">
        <v>3018</v>
      </c>
      <c r="H3021">
        <v>0.44294645344798311</v>
      </c>
      <c r="I3021">
        <v>0.45425956923491689</v>
      </c>
    </row>
    <row r="3022" spans="2:9" x14ac:dyDescent="0.25">
      <c r="B3022">
        <v>3019</v>
      </c>
      <c r="C3022">
        <v>0.45801047241162213</v>
      </c>
      <c r="D3022">
        <v>0.46690648751537606</v>
      </c>
      <c r="G3022">
        <v>3019</v>
      </c>
      <c r="H3022">
        <v>0.44282585681737502</v>
      </c>
      <c r="I3022">
        <v>0.45414245519969687</v>
      </c>
    </row>
    <row r="3023" spans="2:9" x14ac:dyDescent="0.25">
      <c r="B3023">
        <v>3020</v>
      </c>
      <c r="C3023">
        <v>0.45789207781211022</v>
      </c>
      <c r="D3023">
        <v>0.46679167741907701</v>
      </c>
      <c r="G3023">
        <v>3020</v>
      </c>
      <c r="H3023">
        <v>0.4427052885244474</v>
      </c>
      <c r="I3023">
        <v>0.45402536689418072</v>
      </c>
    </row>
    <row r="3024" spans="2:9" x14ac:dyDescent="0.25">
      <c r="B3024">
        <v>3021</v>
      </c>
      <c r="C3024">
        <v>0.45777370885904772</v>
      </c>
      <c r="D3024">
        <v>0.46667689049712918</v>
      </c>
      <c r="G3024">
        <v>3021</v>
      </c>
      <c r="H3024">
        <v>0.44258474856834323</v>
      </c>
      <c r="I3024">
        <v>0.45390830430518719</v>
      </c>
    </row>
    <row r="3025" spans="2:9" x14ac:dyDescent="0.25">
      <c r="B3025">
        <v>3022</v>
      </c>
      <c r="C3025">
        <v>0.45765536554872593</v>
      </c>
      <c r="D3025">
        <v>0.46656212673324654</v>
      </c>
      <c r="G3025">
        <v>3022</v>
      </c>
      <c r="H3025">
        <v>0.44246423694819798</v>
      </c>
      <c r="I3025">
        <v>0.45379126741954445</v>
      </c>
    </row>
    <row r="3026" spans="2:9" x14ac:dyDescent="0.25">
      <c r="B3026">
        <v>3023</v>
      </c>
      <c r="C3026">
        <v>0.45753704787743604</v>
      </c>
      <c r="D3026">
        <v>0.46644738611115588</v>
      </c>
      <c r="G3026">
        <v>3023</v>
      </c>
      <c r="H3026">
        <v>0.44234375366314477</v>
      </c>
      <c r="I3026">
        <v>0.45367425622409019</v>
      </c>
    </row>
    <row r="3027" spans="2:9" x14ac:dyDescent="0.25">
      <c r="B3027">
        <v>3024</v>
      </c>
      <c r="C3027">
        <v>0.4574187558414689</v>
      </c>
      <c r="D3027">
        <v>0.46633266861459699</v>
      </c>
      <c r="G3027">
        <v>3024</v>
      </c>
      <c r="H3027">
        <v>0.44222329871231547</v>
      </c>
      <c r="I3027">
        <v>0.45355727070567153</v>
      </c>
    </row>
    <row r="3028" spans="2:9" x14ac:dyDescent="0.25">
      <c r="B3028">
        <v>3025</v>
      </c>
      <c r="C3028">
        <v>0.45730048943711515</v>
      </c>
      <c r="D3028">
        <v>0.46621797422732247</v>
      </c>
      <c r="G3028">
        <v>3025</v>
      </c>
      <c r="H3028">
        <v>0.4421028720948334</v>
      </c>
      <c r="I3028">
        <v>0.453440310851145</v>
      </c>
    </row>
    <row r="3029" spans="2:9" x14ac:dyDescent="0.25">
      <c r="B3029">
        <v>3026</v>
      </c>
      <c r="C3029">
        <v>0.45718224866066581</v>
      </c>
      <c r="D3029">
        <v>0.46610330293309798</v>
      </c>
      <c r="G3029">
        <v>3026</v>
      </c>
      <c r="H3029">
        <v>0.44198247380981975</v>
      </c>
      <c r="I3029">
        <v>0.45332337664737693</v>
      </c>
    </row>
    <row r="3030" spans="2:9" x14ac:dyDescent="0.25">
      <c r="B3030">
        <v>3027</v>
      </c>
      <c r="C3030">
        <v>0.45706403350841102</v>
      </c>
      <c r="D3030">
        <v>0.46598865471570172</v>
      </c>
      <c r="G3030">
        <v>3027</v>
      </c>
      <c r="H3030">
        <v>0.44186210385639063</v>
      </c>
      <c r="I3030">
        <v>0.4532064680812426</v>
      </c>
    </row>
    <row r="3031" spans="2:9" x14ac:dyDescent="0.25">
      <c r="B3031">
        <v>3028</v>
      </c>
      <c r="C3031">
        <v>0.45694584397664095</v>
      </c>
      <c r="D3031">
        <v>0.46587402955892504</v>
      </c>
      <c r="G3031">
        <v>3028</v>
      </c>
      <c r="H3031">
        <v>0.44174176223365963</v>
      </c>
      <c r="I3031">
        <v>0.4530895851396271</v>
      </c>
    </row>
    <row r="3032" spans="2:9" x14ac:dyDescent="0.25">
      <c r="B3032">
        <v>3029</v>
      </c>
      <c r="C3032">
        <v>0.45682768006164648</v>
      </c>
      <c r="D3032">
        <v>0.46575942744657201</v>
      </c>
      <c r="G3032">
        <v>3029</v>
      </c>
      <c r="H3032">
        <v>0.44162144894073246</v>
      </c>
      <c r="I3032">
        <v>0.45297272780942488</v>
      </c>
    </row>
    <row r="3033" spans="2:9" x14ac:dyDescent="0.25">
      <c r="B3033">
        <v>3030</v>
      </c>
      <c r="C3033">
        <v>0.45670954175971695</v>
      </c>
      <c r="D3033">
        <v>0.46564484836245967</v>
      </c>
      <c r="G3033">
        <v>3030</v>
      </c>
      <c r="H3033">
        <v>0.44150116397671352</v>
      </c>
      <c r="I3033">
        <v>0.4528558960775399</v>
      </c>
    </row>
    <row r="3034" spans="2:9" x14ac:dyDescent="0.25">
      <c r="B3034">
        <v>3031</v>
      </c>
      <c r="C3034">
        <v>0.45659142906714267</v>
      </c>
      <c r="D3034">
        <v>0.46553029229041781</v>
      </c>
      <c r="G3034">
        <v>3031</v>
      </c>
      <c r="H3034">
        <v>0.44138090734070407</v>
      </c>
      <c r="I3034">
        <v>0.45273908993088541</v>
      </c>
    </row>
    <row r="3035" spans="2:9" x14ac:dyDescent="0.25">
      <c r="B3035">
        <v>3032</v>
      </c>
      <c r="C3035">
        <v>0.45647334198021294</v>
      </c>
      <c r="D3035">
        <v>0.46541575921428907</v>
      </c>
      <c r="G3035">
        <v>3032</v>
      </c>
      <c r="H3035">
        <v>0.44126067903179889</v>
      </c>
      <c r="I3035">
        <v>0.45262230935638414</v>
      </c>
    </row>
    <row r="3036" spans="2:9" x14ac:dyDescent="0.25">
      <c r="B3036">
        <v>3033</v>
      </c>
      <c r="C3036">
        <v>0.45635528049521756</v>
      </c>
      <c r="D3036">
        <v>0.46530124911792886</v>
      </c>
      <c r="G3036">
        <v>3033</v>
      </c>
      <c r="H3036">
        <v>0.4411404790490891</v>
      </c>
      <c r="I3036">
        <v>0.4525055543409684</v>
      </c>
    </row>
    <row r="3037" spans="2:9" x14ac:dyDescent="0.25">
      <c r="B3037">
        <v>3034</v>
      </c>
      <c r="C3037">
        <v>0.45623724460844611</v>
      </c>
      <c r="D3037">
        <v>0.4651867619852057</v>
      </c>
      <c r="G3037">
        <v>3034</v>
      </c>
      <c r="H3037">
        <v>0.44102030739166159</v>
      </c>
      <c r="I3037">
        <v>0.45238882487157983</v>
      </c>
    </row>
    <row r="3038" spans="2:9" x14ac:dyDescent="0.25">
      <c r="B3038">
        <v>3035</v>
      </c>
      <c r="C3038">
        <v>0.45611923431618762</v>
      </c>
      <c r="D3038">
        <v>0.46507229780000059</v>
      </c>
      <c r="G3038">
        <v>3035</v>
      </c>
      <c r="H3038">
        <v>0.44090016405860055</v>
      </c>
      <c r="I3038">
        <v>0.45227212093516933</v>
      </c>
    </row>
    <row r="3039" spans="2:9" x14ac:dyDescent="0.25">
      <c r="B3039">
        <v>3036</v>
      </c>
      <c r="C3039">
        <v>0.45600124961473143</v>
      </c>
      <c r="D3039">
        <v>0.46495785654620747</v>
      </c>
      <c r="G3039">
        <v>3036</v>
      </c>
      <c r="H3039">
        <v>0.44078004904898249</v>
      </c>
      <c r="I3039">
        <v>0.45215544251869749</v>
      </c>
    </row>
    <row r="3040" spans="2:9" x14ac:dyDescent="0.25">
      <c r="B3040">
        <v>3037</v>
      </c>
      <c r="C3040">
        <v>0.45588329050036613</v>
      </c>
      <c r="D3040">
        <v>0.46484343820773322</v>
      </c>
      <c r="G3040">
        <v>3037</v>
      </c>
      <c r="H3040">
        <v>0.44065996236188193</v>
      </c>
      <c r="I3040">
        <v>0.45203878960913413</v>
      </c>
    </row>
    <row r="3041" spans="2:9" x14ac:dyDescent="0.25">
      <c r="B3041">
        <v>3038</v>
      </c>
      <c r="C3041">
        <v>0.4557653569693812</v>
      </c>
      <c r="D3041">
        <v>0.46472904276849736</v>
      </c>
      <c r="G3041">
        <v>3038</v>
      </c>
      <c r="H3041">
        <v>0.44053990399637122</v>
      </c>
      <c r="I3041">
        <v>0.45192216219345871</v>
      </c>
    </row>
    <row r="3042" spans="2:9" x14ac:dyDescent="0.25">
      <c r="B3042">
        <v>3039</v>
      </c>
      <c r="C3042">
        <v>0.4556474490180647</v>
      </c>
      <c r="D3042">
        <v>0.46461467021243225</v>
      </c>
      <c r="G3042">
        <v>3039</v>
      </c>
      <c r="H3042">
        <v>0.44041987395151555</v>
      </c>
      <c r="I3042">
        <v>0.45180556025865964</v>
      </c>
    </row>
    <row r="3043" spans="2:9" x14ac:dyDescent="0.25">
      <c r="B3043">
        <v>3040</v>
      </c>
      <c r="C3043">
        <v>0.45552956664270572</v>
      </c>
      <c r="D3043">
        <v>0.46450032052348295</v>
      </c>
      <c r="G3043">
        <v>3040</v>
      </c>
      <c r="H3043">
        <v>0.44029987222637701</v>
      </c>
      <c r="I3043">
        <v>0.45168898379173511</v>
      </c>
    </row>
    <row r="3044" spans="2:9" x14ac:dyDescent="0.25">
      <c r="B3044">
        <v>3041</v>
      </c>
      <c r="C3044">
        <v>0.45541170983959234</v>
      </c>
      <c r="D3044">
        <v>0.46438599368560762</v>
      </c>
      <c r="G3044">
        <v>3041</v>
      </c>
      <c r="H3044">
        <v>0.44017989882001279</v>
      </c>
      <c r="I3044">
        <v>0.45157243277969267</v>
      </c>
    </row>
    <row r="3045" spans="2:9" x14ac:dyDescent="0.25">
      <c r="B3045">
        <v>3042</v>
      </c>
      <c r="C3045">
        <v>0.45529387860501291</v>
      </c>
      <c r="D3045">
        <v>0.46427168968277688</v>
      </c>
      <c r="G3045">
        <v>3042</v>
      </c>
      <c r="H3045">
        <v>0.44005995373147833</v>
      </c>
      <c r="I3045">
        <v>0.4514559072095492</v>
      </c>
    </row>
    <row r="3046" spans="2:9" x14ac:dyDescent="0.25">
      <c r="B3046">
        <v>3043</v>
      </c>
      <c r="C3046">
        <v>0.45517607293525547</v>
      </c>
      <c r="D3046">
        <v>0.46415740849897413</v>
      </c>
      <c r="G3046">
        <v>3043</v>
      </c>
      <c r="H3046">
        <v>0.43994003695982037</v>
      </c>
      <c r="I3046">
        <v>0.45133940706833081</v>
      </c>
    </row>
    <row r="3047" spans="2:9" x14ac:dyDescent="0.25">
      <c r="B3047">
        <v>3044</v>
      </c>
      <c r="C3047">
        <v>0.4550582928266082</v>
      </c>
      <c r="D3047">
        <v>0.46404315011819586</v>
      </c>
      <c r="G3047">
        <v>3044</v>
      </c>
      <c r="H3047">
        <v>0.43982014850408441</v>
      </c>
      <c r="I3047">
        <v>0.45122293234307315</v>
      </c>
    </row>
    <row r="3048" spans="2:9" x14ac:dyDescent="0.25">
      <c r="B3048">
        <v>3045</v>
      </c>
      <c r="C3048">
        <v>0.4549405382753588</v>
      </c>
      <c r="D3048">
        <v>0.4639289145244509</v>
      </c>
      <c r="G3048">
        <v>3045</v>
      </c>
      <c r="H3048">
        <v>0.43970028836331371</v>
      </c>
      <c r="I3048">
        <v>0.45110648302082135</v>
      </c>
    </row>
    <row r="3049" spans="2:9" x14ac:dyDescent="0.25">
      <c r="B3049">
        <v>3046</v>
      </c>
      <c r="C3049">
        <v>0.45482280927779473</v>
      </c>
      <c r="D3049">
        <v>0.46381470170176109</v>
      </c>
      <c r="G3049">
        <v>3046</v>
      </c>
      <c r="H3049">
        <v>0.43958045653654421</v>
      </c>
      <c r="I3049">
        <v>0.45099005908862971</v>
      </c>
    </row>
    <row r="3050" spans="2:9" x14ac:dyDescent="0.25">
      <c r="B3050">
        <v>3047</v>
      </c>
      <c r="C3050">
        <v>0.45470510583020368</v>
      </c>
      <c r="D3050">
        <v>0.46370051163416093</v>
      </c>
      <c r="G3050">
        <v>3047</v>
      </c>
      <c r="H3050">
        <v>0.4394606530228084</v>
      </c>
      <c r="I3050">
        <v>0.45087366053356187</v>
      </c>
    </row>
    <row r="3051" spans="2:9" x14ac:dyDescent="0.25">
      <c r="B3051">
        <v>3048</v>
      </c>
      <c r="C3051">
        <v>0.4545874279288733</v>
      </c>
      <c r="D3051">
        <v>0.46358634430569767</v>
      </c>
      <c r="G3051">
        <v>3048</v>
      </c>
      <c r="H3051">
        <v>0.4393408778211349</v>
      </c>
      <c r="I3051">
        <v>0.45075728734269099</v>
      </c>
    </row>
    <row r="3052" spans="2:9" x14ac:dyDescent="0.25">
      <c r="B3052">
        <v>3049</v>
      </c>
      <c r="C3052">
        <v>0.45446977557009066</v>
      </c>
      <c r="D3052">
        <v>0.46347219970043135</v>
      </c>
      <c r="G3052">
        <v>3049</v>
      </c>
      <c r="H3052">
        <v>0.43922113093054976</v>
      </c>
      <c r="I3052">
        <v>0.45064093950309952</v>
      </c>
    </row>
    <row r="3053" spans="2:9" x14ac:dyDescent="0.25">
      <c r="B3053">
        <v>3050</v>
      </c>
      <c r="C3053">
        <v>0.45435214875014296</v>
      </c>
      <c r="D3053">
        <v>0.46335807780243476</v>
      </c>
      <c r="G3053">
        <v>3050</v>
      </c>
      <c r="H3053">
        <v>0.43910141235007083</v>
      </c>
      <c r="I3053">
        <v>0.45052461700187929</v>
      </c>
    </row>
    <row r="3054" spans="2:9" x14ac:dyDescent="0.25">
      <c r="B3054">
        <v>3051</v>
      </c>
      <c r="C3054">
        <v>0.45423454746531683</v>
      </c>
      <c r="D3054">
        <v>0.46324397859579325</v>
      </c>
      <c r="G3054">
        <v>3051</v>
      </c>
      <c r="H3054">
        <v>0.43898172207871422</v>
      </c>
      <c r="I3054">
        <v>0.45040831982613128</v>
      </c>
    </row>
    <row r="3055" spans="2:9" x14ac:dyDescent="0.25">
      <c r="B3055">
        <v>3052</v>
      </c>
      <c r="C3055">
        <v>0.45411697171189896</v>
      </c>
      <c r="D3055">
        <v>0.46312990206460497</v>
      </c>
      <c r="G3055">
        <v>3052</v>
      </c>
      <c r="H3055">
        <v>0.43886206011549428</v>
      </c>
      <c r="I3055">
        <v>0.45029204796296612</v>
      </c>
    </row>
    <row r="3056" spans="2:9" x14ac:dyDescent="0.25">
      <c r="B3056">
        <v>3053</v>
      </c>
      <c r="C3056">
        <v>0.453999421486177</v>
      </c>
      <c r="D3056">
        <v>0.46301584819298086</v>
      </c>
      <c r="G3056">
        <v>3053</v>
      </c>
      <c r="H3056">
        <v>0.43874242645941758</v>
      </c>
      <c r="I3056">
        <v>0.45017580139950353</v>
      </c>
    </row>
    <row r="3057" spans="2:9" x14ac:dyDescent="0.25">
      <c r="B3057">
        <v>3054</v>
      </c>
      <c r="C3057">
        <v>0.45388189678443669</v>
      </c>
      <c r="D3057">
        <v>0.46290181696504451</v>
      </c>
      <c r="G3057">
        <v>3054</v>
      </c>
      <c r="H3057">
        <v>0.43862282110948797</v>
      </c>
      <c r="I3057">
        <v>0.45005958012287267</v>
      </c>
    </row>
    <row r="3058" spans="2:9" x14ac:dyDescent="0.25">
      <c r="B3058">
        <v>3055</v>
      </c>
      <c r="C3058">
        <v>0.45376439760296461</v>
      </c>
      <c r="D3058">
        <v>0.46278780836493216</v>
      </c>
      <c r="G3058">
        <v>3055</v>
      </c>
      <c r="H3058">
        <v>0.4385032440647052</v>
      </c>
      <c r="I3058">
        <v>0.44994338412021195</v>
      </c>
    </row>
    <row r="3059" spans="2:9" x14ac:dyDescent="0.25">
      <c r="B3059">
        <v>3056</v>
      </c>
      <c r="C3059">
        <v>0.45364692393804701</v>
      </c>
      <c r="D3059">
        <v>0.46267382237679272</v>
      </c>
      <c r="G3059">
        <v>3056</v>
      </c>
      <c r="H3059">
        <v>0.43838369532406601</v>
      </c>
      <c r="I3059">
        <v>0.44982721337866927</v>
      </c>
    </row>
    <row r="3060" spans="2:9" x14ac:dyDescent="0.25">
      <c r="B3060">
        <v>3057</v>
      </c>
      <c r="C3060">
        <v>0.45352947578596992</v>
      </c>
      <c r="D3060">
        <v>0.46255985898478791</v>
      </c>
      <c r="G3060">
        <v>3057</v>
      </c>
      <c r="H3060">
        <v>0.43826417488655928</v>
      </c>
      <c r="I3060">
        <v>0.44971106788540155</v>
      </c>
    </row>
    <row r="3061" spans="2:9" x14ac:dyDescent="0.25">
      <c r="B3061">
        <v>3058</v>
      </c>
      <c r="C3061">
        <v>0.45341205314301941</v>
      </c>
      <c r="D3061">
        <v>0.46244591817309216</v>
      </c>
      <c r="G3061">
        <v>3058</v>
      </c>
      <c r="H3061">
        <v>0.43814468275117174</v>
      </c>
      <c r="I3061">
        <v>0.44959494762757546</v>
      </c>
    </row>
    <row r="3062" spans="2:9" x14ac:dyDescent="0.25">
      <c r="B3062">
        <v>3059</v>
      </c>
      <c r="C3062">
        <v>0.4532946560054813</v>
      </c>
      <c r="D3062">
        <v>0.4623319999258923</v>
      </c>
      <c r="G3062">
        <v>3059</v>
      </c>
      <c r="H3062">
        <v>0.43802521891688956</v>
      </c>
      <c r="I3062">
        <v>0.44947885259236631</v>
      </c>
    </row>
    <row r="3063" spans="2:9" x14ac:dyDescent="0.25">
      <c r="B3063">
        <v>3060</v>
      </c>
      <c r="C3063">
        <v>0.45317728436964139</v>
      </c>
      <c r="D3063">
        <v>0.46221810422738807</v>
      </c>
      <c r="G3063">
        <v>3060</v>
      </c>
      <c r="H3063">
        <v>0.43790578338269026</v>
      </c>
      <c r="I3063">
        <v>0.4493627827669594</v>
      </c>
    </row>
    <row r="3064" spans="2:9" x14ac:dyDescent="0.25">
      <c r="B3064">
        <v>3061</v>
      </c>
      <c r="C3064">
        <v>0.45305993823178525</v>
      </c>
      <c r="D3064">
        <v>0.46210423106179183</v>
      </c>
      <c r="G3064">
        <v>3061</v>
      </c>
      <c r="H3064">
        <v>0.43778637614754851</v>
      </c>
      <c r="I3064">
        <v>0.44924673813854904</v>
      </c>
    </row>
    <row r="3065" spans="2:9" x14ac:dyDescent="0.25">
      <c r="B3065">
        <v>3062</v>
      </c>
      <c r="C3065">
        <v>0.45294261758819832</v>
      </c>
      <c r="D3065">
        <v>0.46199038041332852</v>
      </c>
      <c r="G3065">
        <v>3062</v>
      </c>
      <c r="H3065">
        <v>0.4376669972104355</v>
      </c>
      <c r="I3065">
        <v>0.44913071869433863</v>
      </c>
    </row>
    <row r="3066" spans="2:9" x14ac:dyDescent="0.25">
      <c r="B3066">
        <v>3063</v>
      </c>
      <c r="C3066">
        <v>0.45282532243516566</v>
      </c>
      <c r="D3066">
        <v>0.46187655226623586</v>
      </c>
      <c r="G3066">
        <v>3063</v>
      </c>
      <c r="H3066">
        <v>0.43754764657031864</v>
      </c>
      <c r="I3066">
        <v>0.44901472442154133</v>
      </c>
    </row>
    <row r="3067" spans="2:9" x14ac:dyDescent="0.25">
      <c r="B3067">
        <v>3064</v>
      </c>
      <c r="C3067">
        <v>0.45270805276897247</v>
      </c>
      <c r="D3067">
        <v>0.46176274660476396</v>
      </c>
      <c r="G3067">
        <v>3064</v>
      </c>
      <c r="H3067">
        <v>0.43742832422615818</v>
      </c>
      <c r="I3067">
        <v>0.44889875530737905</v>
      </c>
    </row>
    <row r="3068" spans="2:9" x14ac:dyDescent="0.25">
      <c r="B3068">
        <v>3065</v>
      </c>
      <c r="C3068">
        <v>0.45259080858590356</v>
      </c>
      <c r="D3068">
        <v>0.46164896341317591</v>
      </c>
      <c r="G3068">
        <v>3065</v>
      </c>
      <c r="H3068">
        <v>0.43730903017691275</v>
      </c>
      <c r="I3068">
        <v>0.44878281133908327</v>
      </c>
    </row>
    <row r="3069" spans="2:9" x14ac:dyDescent="0.25">
      <c r="B3069">
        <v>3066</v>
      </c>
      <c r="C3069">
        <v>0.45247358988224434</v>
      </c>
      <c r="D3069">
        <v>0.46153520267574716</v>
      </c>
      <c r="G3069">
        <v>3066</v>
      </c>
      <c r="H3069">
        <v>0.43718976442153851</v>
      </c>
      <c r="I3069">
        <v>0.4486668925038948</v>
      </c>
    </row>
    <row r="3070" spans="2:9" x14ac:dyDescent="0.25">
      <c r="B3070">
        <v>3067</v>
      </c>
      <c r="C3070">
        <v>0.45235639665427929</v>
      </c>
      <c r="D3070">
        <v>0.46142146437676596</v>
      </c>
      <c r="G3070">
        <v>3067</v>
      </c>
      <c r="H3070">
        <v>0.43707052695898496</v>
      </c>
      <c r="I3070">
        <v>0.44855099878906357</v>
      </c>
    </row>
    <row r="3071" spans="2:9" x14ac:dyDescent="0.25">
      <c r="B3071">
        <v>3068</v>
      </c>
      <c r="C3071">
        <v>0.45223922889829266</v>
      </c>
      <c r="D3071">
        <v>0.46130774850053291</v>
      </c>
      <c r="G3071">
        <v>3068</v>
      </c>
      <c r="H3071">
        <v>0.43695131778819818</v>
      </c>
      <c r="I3071">
        <v>0.44843513018184883</v>
      </c>
    </row>
    <row r="3072" spans="2:9" x14ac:dyDescent="0.25">
      <c r="B3072">
        <v>3069</v>
      </c>
      <c r="C3072">
        <v>0.45212208661056935</v>
      </c>
      <c r="D3072">
        <v>0.46119405503136163</v>
      </c>
      <c r="G3072">
        <v>3069</v>
      </c>
      <c r="H3072">
        <v>0.43683213690811984</v>
      </c>
      <c r="I3072">
        <v>0.44831928666951903</v>
      </c>
    </row>
    <row r="3073" spans="2:9" x14ac:dyDescent="0.25">
      <c r="B3073">
        <v>3070</v>
      </c>
      <c r="C3073">
        <v>0.45200496978739363</v>
      </c>
      <c r="D3073">
        <v>0.46108038395357798</v>
      </c>
      <c r="G3073">
        <v>3070</v>
      </c>
      <c r="H3073">
        <v>0.43671298431768935</v>
      </c>
      <c r="I3073">
        <v>0.44820346823935187</v>
      </c>
    </row>
    <row r="3074" spans="2:9" x14ac:dyDescent="0.25">
      <c r="B3074">
        <v>3071</v>
      </c>
      <c r="C3074">
        <v>0.45188787842504952</v>
      </c>
      <c r="D3074">
        <v>0.4609667352515206</v>
      </c>
      <c r="G3074">
        <v>3071</v>
      </c>
      <c r="H3074">
        <v>0.43659386001583822</v>
      </c>
      <c r="I3074">
        <v>0.44808767487863455</v>
      </c>
    </row>
    <row r="3075" spans="2:9" x14ac:dyDescent="0.25">
      <c r="B3075">
        <v>3072</v>
      </c>
      <c r="C3075">
        <v>0.45177081251982121</v>
      </c>
      <c r="D3075">
        <v>0.46085310890954068</v>
      </c>
      <c r="G3075">
        <v>3072</v>
      </c>
      <c r="H3075">
        <v>0.43647476400149582</v>
      </c>
      <c r="I3075">
        <v>0.44797190657466307</v>
      </c>
    </row>
    <row r="3076" spans="2:9" x14ac:dyDescent="0.25">
      <c r="B3076">
        <v>3073</v>
      </c>
      <c r="C3076">
        <v>0.45165377206799218</v>
      </c>
      <c r="D3076">
        <v>0.460739504912002</v>
      </c>
      <c r="G3076">
        <v>3073</v>
      </c>
      <c r="H3076">
        <v>0.43635569627359011</v>
      </c>
      <c r="I3076">
        <v>0.44785616331474304</v>
      </c>
    </row>
    <row r="3077" spans="2:9" x14ac:dyDescent="0.25">
      <c r="B3077">
        <v>3074</v>
      </c>
      <c r="C3077">
        <v>0.45153675706584695</v>
      </c>
      <c r="D3077">
        <v>0.46062592324328089</v>
      </c>
      <c r="G3077">
        <v>3074</v>
      </c>
      <c r="H3077">
        <v>0.43623665683104207</v>
      </c>
      <c r="I3077">
        <v>0.4477404450861891</v>
      </c>
    </row>
    <row r="3078" spans="2:9" x14ac:dyDescent="0.25">
      <c r="B3078">
        <v>3075</v>
      </c>
      <c r="C3078">
        <v>0.45141976750966878</v>
      </c>
      <c r="D3078">
        <v>0.46051236388776645</v>
      </c>
      <c r="G3078">
        <v>3075</v>
      </c>
      <c r="H3078">
        <v>0.43611764567276878</v>
      </c>
      <c r="I3078">
        <v>0.44762475187632533</v>
      </c>
    </row>
    <row r="3079" spans="2:9" x14ac:dyDescent="0.25">
      <c r="B3079">
        <v>3076</v>
      </c>
      <c r="C3079">
        <v>0.45130280339574091</v>
      </c>
      <c r="D3079">
        <v>0.46039882682985994</v>
      </c>
      <c r="G3079">
        <v>3076</v>
      </c>
      <c r="H3079">
        <v>0.4359986627976834</v>
      </c>
      <c r="I3079">
        <v>0.44750908367248471</v>
      </c>
    </row>
    <row r="3080" spans="2:9" x14ac:dyDescent="0.25">
      <c r="B3080">
        <v>3077</v>
      </c>
      <c r="C3080">
        <v>0.451185864720347</v>
      </c>
      <c r="D3080">
        <v>0.46028531205397555</v>
      </c>
      <c r="G3080">
        <v>3077</v>
      </c>
      <c r="H3080">
        <v>0.43587970820469701</v>
      </c>
      <c r="I3080">
        <v>0.44739344046200963</v>
      </c>
    </row>
    <row r="3081" spans="2:9" x14ac:dyDescent="0.25">
      <c r="B3081">
        <v>3078</v>
      </c>
      <c r="C3081">
        <v>0.45106895147977033</v>
      </c>
      <c r="D3081">
        <v>0.46017181954453984</v>
      </c>
      <c r="G3081">
        <v>3078</v>
      </c>
      <c r="H3081">
        <v>0.43576078189271245</v>
      </c>
      <c r="I3081">
        <v>0.44727782223225176</v>
      </c>
    </row>
    <row r="3082" spans="2:9" x14ac:dyDescent="0.25">
      <c r="B3082">
        <v>3079</v>
      </c>
      <c r="C3082">
        <v>0.45095206367029389</v>
      </c>
      <c r="D3082">
        <v>0.4600583492859921</v>
      </c>
      <c r="G3082">
        <v>3079</v>
      </c>
      <c r="H3082">
        <v>0.43564188386063069</v>
      </c>
      <c r="I3082">
        <v>0.44716222897057206</v>
      </c>
    </row>
    <row r="3083" spans="2:9" x14ac:dyDescent="0.25">
      <c r="B3083">
        <v>3080</v>
      </c>
      <c r="C3083">
        <v>0.45083520128820059</v>
      </c>
      <c r="D3083">
        <v>0.45994490126278398</v>
      </c>
      <c r="G3083">
        <v>3080</v>
      </c>
      <c r="H3083">
        <v>0.43552301410735111</v>
      </c>
      <c r="I3083">
        <v>0.44704666066434023</v>
      </c>
    </row>
    <row r="3084" spans="2:9" x14ac:dyDescent="0.25">
      <c r="B3084">
        <v>3081</v>
      </c>
      <c r="C3084">
        <v>0.45071836432977358</v>
      </c>
      <c r="D3084">
        <v>0.45983147545937969</v>
      </c>
      <c r="G3084">
        <v>3081</v>
      </c>
      <c r="H3084">
        <v>0.43540417263176612</v>
      </c>
      <c r="I3084">
        <v>0.44693111730093554</v>
      </c>
    </row>
    <row r="3085" spans="2:9" x14ac:dyDescent="0.25">
      <c r="B3085">
        <v>3082</v>
      </c>
      <c r="C3085">
        <v>0.45060155279129543</v>
      </c>
      <c r="D3085">
        <v>0.45971807186025609</v>
      </c>
      <c r="G3085">
        <v>3082</v>
      </c>
      <c r="H3085">
        <v>0.43528535943276386</v>
      </c>
      <c r="I3085">
        <v>0.44681559886774663</v>
      </c>
    </row>
    <row r="3086" spans="2:9" x14ac:dyDescent="0.25">
      <c r="B3086">
        <v>3083</v>
      </c>
      <c r="C3086">
        <v>0.45048476666904835</v>
      </c>
      <c r="D3086">
        <v>0.45960469044990254</v>
      </c>
      <c r="G3086">
        <v>3083</v>
      </c>
      <c r="H3086">
        <v>0.43516657450923013</v>
      </c>
      <c r="I3086">
        <v>0.44670010535217086</v>
      </c>
    </row>
    <row r="3087" spans="2:9" x14ac:dyDescent="0.25">
      <c r="B3087">
        <v>3084</v>
      </c>
      <c r="C3087">
        <v>0.4503680059593152</v>
      </c>
      <c r="D3087">
        <v>0.45949133121282071</v>
      </c>
      <c r="G3087">
        <v>3084</v>
      </c>
      <c r="H3087">
        <v>0.4350478178600467</v>
      </c>
      <c r="I3087">
        <v>0.44658463674161508</v>
      </c>
    </row>
    <row r="3088" spans="2:9" x14ac:dyDescent="0.25">
      <c r="B3088">
        <v>3085</v>
      </c>
      <c r="C3088">
        <v>0.45025127065837811</v>
      </c>
      <c r="D3088">
        <v>0.45937799413352509</v>
      </c>
      <c r="G3088">
        <v>3085</v>
      </c>
      <c r="H3088">
        <v>0.43492908948408787</v>
      </c>
      <c r="I3088">
        <v>0.44646919302349525</v>
      </c>
    </row>
    <row r="3089" spans="2:9" x14ac:dyDescent="0.25">
      <c r="B3089">
        <v>3086</v>
      </c>
      <c r="C3089">
        <v>0.4501345607625194</v>
      </c>
      <c r="D3089">
        <v>0.45926467919654246</v>
      </c>
      <c r="G3089">
        <v>3086</v>
      </c>
      <c r="H3089">
        <v>0.43481038938022704</v>
      </c>
      <c r="I3089">
        <v>0.44635377418523658</v>
      </c>
    </row>
    <row r="3090" spans="2:9" x14ac:dyDescent="0.25">
      <c r="B3090">
        <v>3087</v>
      </c>
      <c r="C3090">
        <v>0.45001787626802098</v>
      </c>
      <c r="D3090">
        <v>0.45915138638641234</v>
      </c>
      <c r="G3090">
        <v>3087</v>
      </c>
      <c r="H3090">
        <v>0.4346917175473346</v>
      </c>
      <c r="I3090">
        <v>0.44623838021427326</v>
      </c>
    </row>
    <row r="3091" spans="2:9" x14ac:dyDescent="0.25">
      <c r="B3091">
        <v>3088</v>
      </c>
      <c r="C3091">
        <v>0.44990121717116466</v>
      </c>
      <c r="D3091">
        <v>0.45903811568768638</v>
      </c>
      <c r="G3091">
        <v>3088</v>
      </c>
      <c r="H3091">
        <v>0.43457307398427436</v>
      </c>
      <c r="I3091">
        <v>0.44612301109804886</v>
      </c>
    </row>
    <row r="3092" spans="2:9" x14ac:dyDescent="0.25">
      <c r="B3092">
        <v>3089</v>
      </c>
      <c r="C3092">
        <v>0.44978458346823258</v>
      </c>
      <c r="D3092">
        <v>0.45892486708492897</v>
      </c>
      <c r="G3092">
        <v>3089</v>
      </c>
      <c r="H3092">
        <v>0.43445445868990729</v>
      </c>
      <c r="I3092">
        <v>0.44600766682401588</v>
      </c>
    </row>
    <row r="3093" spans="2:9" x14ac:dyDescent="0.25">
      <c r="B3093">
        <v>3090</v>
      </c>
      <c r="C3093">
        <v>0.44966797515550627</v>
      </c>
      <c r="D3093">
        <v>0.458811640562717</v>
      </c>
      <c r="G3093">
        <v>3090</v>
      </c>
      <c r="H3093">
        <v>0.43433587166308979</v>
      </c>
      <c r="I3093">
        <v>0.44589234737963629</v>
      </c>
    </row>
    <row r="3094" spans="2:9" x14ac:dyDescent="0.25">
      <c r="B3094">
        <v>3091</v>
      </c>
      <c r="C3094">
        <v>0.44955139222926715</v>
      </c>
      <c r="D3094">
        <v>0.45869843610563982</v>
      </c>
      <c r="G3094">
        <v>3091</v>
      </c>
      <c r="H3094">
        <v>0.43421731290267535</v>
      </c>
      <c r="I3094">
        <v>0.445777052752381</v>
      </c>
    </row>
    <row r="3095" spans="2:9" x14ac:dyDescent="0.25">
      <c r="B3095">
        <v>3092</v>
      </c>
      <c r="C3095">
        <v>0.44943483468579648</v>
      </c>
      <c r="D3095">
        <v>0.45858525369829917</v>
      </c>
      <c r="G3095">
        <v>3092</v>
      </c>
      <c r="H3095">
        <v>0.43409878240751065</v>
      </c>
      <c r="I3095">
        <v>0.44566178292972997</v>
      </c>
    </row>
    <row r="3096" spans="2:9" x14ac:dyDescent="0.25">
      <c r="B3096">
        <v>3093</v>
      </c>
      <c r="C3096">
        <v>0.4493183025213755</v>
      </c>
      <c r="D3096">
        <v>0.45847209332530919</v>
      </c>
      <c r="G3096">
        <v>3093</v>
      </c>
      <c r="H3096">
        <v>0.43398028017644008</v>
      </c>
      <c r="I3096">
        <v>0.44554653789917248</v>
      </c>
    </row>
    <row r="3097" spans="2:9" x14ac:dyDescent="0.25">
      <c r="B3097">
        <v>3094</v>
      </c>
      <c r="C3097">
        <v>0.44920179573228575</v>
      </c>
      <c r="D3097">
        <v>0.45835895497129664</v>
      </c>
      <c r="G3097">
        <v>3094</v>
      </c>
      <c r="H3097">
        <v>0.4338618062083065</v>
      </c>
      <c r="I3097">
        <v>0.44543131764820704</v>
      </c>
    </row>
    <row r="3098" spans="2:9" x14ac:dyDescent="0.25">
      <c r="B3098">
        <v>3095</v>
      </c>
      <c r="C3098">
        <v>0.44908531431480792</v>
      </c>
      <c r="D3098">
        <v>0.45824583862090085</v>
      </c>
      <c r="G3098">
        <v>3095</v>
      </c>
      <c r="H3098">
        <v>0.43374336050194545</v>
      </c>
      <c r="I3098">
        <v>0.44531612216434119</v>
      </c>
    </row>
    <row r="3099" spans="2:9" x14ac:dyDescent="0.25">
      <c r="B3099">
        <v>3096</v>
      </c>
      <c r="C3099">
        <v>0.44896885826522315</v>
      </c>
      <c r="D3099">
        <v>0.45813274425877321</v>
      </c>
      <c r="G3099">
        <v>3096</v>
      </c>
      <c r="H3099">
        <v>0.43362494305618909</v>
      </c>
      <c r="I3099">
        <v>0.44520095143509131</v>
      </c>
    </row>
    <row r="3100" spans="2:9" x14ac:dyDescent="0.25">
      <c r="B3100">
        <v>3097</v>
      </c>
      <c r="C3100">
        <v>0.44885242757981192</v>
      </c>
      <c r="D3100">
        <v>0.45801967186957782</v>
      </c>
      <c r="G3100">
        <v>3097</v>
      </c>
      <c r="H3100">
        <v>0.43350655386986586</v>
      </c>
      <c r="I3100">
        <v>0.44508580544798337</v>
      </c>
    </row>
    <row r="3101" spans="2:9" x14ac:dyDescent="0.25">
      <c r="B3101">
        <v>3098</v>
      </c>
      <c r="C3101">
        <v>0.44873602225485493</v>
      </c>
      <c r="D3101">
        <v>0.45790662143799127</v>
      </c>
      <c r="G3101">
        <v>3098</v>
      </c>
      <c r="H3101">
        <v>0.43338819294180186</v>
      </c>
      <c r="I3101">
        <v>0.44497068419055219</v>
      </c>
    </row>
    <row r="3102" spans="2:9" x14ac:dyDescent="0.25">
      <c r="B3102">
        <v>3099</v>
      </c>
      <c r="C3102">
        <v>0.44861964228663287</v>
      </c>
      <c r="D3102">
        <v>0.45779359294870242</v>
      </c>
      <c r="G3102">
        <v>3099</v>
      </c>
      <c r="H3102">
        <v>0.43326986027081471</v>
      </c>
      <c r="I3102">
        <v>0.44485558765034183</v>
      </c>
    </row>
    <row r="3103" spans="2:9" x14ac:dyDescent="0.25">
      <c r="B3103">
        <v>3100</v>
      </c>
      <c r="C3103">
        <v>0.44850328767142594</v>
      </c>
      <c r="D3103">
        <v>0.45768058638641257</v>
      </c>
      <c r="G3103">
        <v>3100</v>
      </c>
      <c r="H3103">
        <v>0.43315155585572102</v>
      </c>
      <c r="I3103">
        <v>0.44474051581490537</v>
      </c>
    </row>
    <row r="3104" spans="2:9" x14ac:dyDescent="0.25">
      <c r="B3104">
        <v>3101</v>
      </c>
      <c r="C3104">
        <v>0.4483869584055144</v>
      </c>
      <c r="D3104">
        <v>0.45756760173583549</v>
      </c>
      <c r="G3104">
        <v>3101</v>
      </c>
      <c r="H3104">
        <v>0.4330332796953355</v>
      </c>
      <c r="I3104">
        <v>0.44462546867180497</v>
      </c>
    </row>
    <row r="3105" spans="2:9" x14ac:dyDescent="0.25">
      <c r="B3105">
        <v>3102</v>
      </c>
      <c r="C3105">
        <v>0.44827065448517828</v>
      </c>
      <c r="D3105">
        <v>0.45745463898169736</v>
      </c>
      <c r="G3105">
        <v>3102</v>
      </c>
      <c r="H3105">
        <v>0.43291503178846524</v>
      </c>
      <c r="I3105">
        <v>0.44451044620861196</v>
      </c>
    </row>
    <row r="3106" spans="2:9" x14ac:dyDescent="0.25">
      <c r="B3106">
        <v>3103</v>
      </c>
      <c r="C3106">
        <v>0.44815437590669777</v>
      </c>
      <c r="D3106">
        <v>0.45734169810873693</v>
      </c>
      <c r="G3106">
        <v>3103</v>
      </c>
      <c r="H3106">
        <v>0.43279681213391513</v>
      </c>
      <c r="I3106">
        <v>0.4443954484129069</v>
      </c>
    </row>
    <row r="3107" spans="2:9" x14ac:dyDescent="0.25">
      <c r="B3107">
        <v>3104</v>
      </c>
      <c r="C3107">
        <v>0.44803812266635235</v>
      </c>
      <c r="D3107">
        <v>0.45722877910170484</v>
      </c>
      <c r="G3107">
        <v>3104</v>
      </c>
      <c r="H3107">
        <v>0.43267862073048519</v>
      </c>
      <c r="I3107">
        <v>0.4442804752722791</v>
      </c>
    </row>
    <row r="3108" spans="2:9" x14ac:dyDescent="0.25">
      <c r="B3108">
        <v>3105</v>
      </c>
      <c r="C3108">
        <v>0.44792189476042232</v>
      </c>
      <c r="D3108">
        <v>0.45711588194536468</v>
      </c>
      <c r="G3108">
        <v>3105</v>
      </c>
      <c r="H3108">
        <v>0.43256045757697309</v>
      </c>
      <c r="I3108">
        <v>0.44416552677432725</v>
      </c>
    </row>
    <row r="3109" spans="2:9" x14ac:dyDescent="0.25">
      <c r="B3109">
        <v>3106</v>
      </c>
      <c r="C3109">
        <v>0.44780569218518684</v>
      </c>
      <c r="D3109">
        <v>0.45700300662449223</v>
      </c>
      <c r="G3109">
        <v>3106</v>
      </c>
      <c r="H3109">
        <v>0.43244232267216914</v>
      </c>
      <c r="I3109">
        <v>0.44405060290665904</v>
      </c>
    </row>
    <row r="3110" spans="2:9" x14ac:dyDescent="0.25">
      <c r="B3110">
        <v>3107</v>
      </c>
      <c r="C3110">
        <v>0.44768951493692577</v>
      </c>
      <c r="D3110">
        <v>0.45689015312387554</v>
      </c>
      <c r="G3110">
        <v>3107</v>
      </c>
      <c r="H3110">
        <v>0.43232421601486187</v>
      </c>
      <c r="I3110">
        <v>0.44393570365689111</v>
      </c>
    </row>
    <row r="3111" spans="2:9" x14ac:dyDescent="0.25">
      <c r="B3111">
        <v>3108</v>
      </c>
      <c r="C3111">
        <v>0.4475733630119183</v>
      </c>
      <c r="D3111">
        <v>0.45677732142831529</v>
      </c>
      <c r="G3111">
        <v>3108</v>
      </c>
      <c r="H3111">
        <v>0.43220613760383769</v>
      </c>
      <c r="I3111">
        <v>0.44382082901264946</v>
      </c>
    </row>
    <row r="3112" spans="2:9" x14ac:dyDescent="0.25">
      <c r="B3112">
        <v>3109</v>
      </c>
      <c r="C3112">
        <v>0.4474572364064433</v>
      </c>
      <c r="D3112">
        <v>0.45666451152262416</v>
      </c>
      <c r="G3112">
        <v>3109</v>
      </c>
      <c r="H3112">
        <v>0.43208808743787597</v>
      </c>
      <c r="I3112">
        <v>0.44370597896156894</v>
      </c>
    </row>
    <row r="3113" spans="2:9" x14ac:dyDescent="0.25">
      <c r="B3113">
        <v>3110</v>
      </c>
      <c r="C3113">
        <v>0.44734113511678048</v>
      </c>
      <c r="D3113">
        <v>0.45655172339162747</v>
      </c>
      <c r="G3113">
        <v>3110</v>
      </c>
      <c r="H3113">
        <v>0.43197006551575351</v>
      </c>
      <c r="I3113">
        <v>0.44359115349129336</v>
      </c>
    </row>
    <row r="3114" spans="2:9" x14ac:dyDescent="0.25">
      <c r="B3114">
        <v>3111</v>
      </c>
      <c r="C3114">
        <v>0.44722505913920851</v>
      </c>
      <c r="D3114">
        <v>0.45643895702016291</v>
      </c>
      <c r="G3114">
        <v>3111</v>
      </c>
      <c r="H3114">
        <v>0.43185207183624252</v>
      </c>
      <c r="I3114">
        <v>0.44347635258947588</v>
      </c>
    </row>
    <row r="3115" spans="2:9" x14ac:dyDescent="0.25">
      <c r="B3115">
        <v>3112</v>
      </c>
      <c r="C3115">
        <v>0.44710900847000656</v>
      </c>
      <c r="D3115">
        <v>0.45632621239308052</v>
      </c>
      <c r="G3115">
        <v>3112</v>
      </c>
      <c r="H3115">
        <v>0.43173410639811294</v>
      </c>
      <c r="I3115">
        <v>0.44336157624377864</v>
      </c>
    </row>
    <row r="3116" spans="2:9" x14ac:dyDescent="0.25">
      <c r="B3116">
        <v>3113</v>
      </c>
      <c r="C3116">
        <v>0.44699298310545299</v>
      </c>
      <c r="D3116">
        <v>0.45621348949524243</v>
      </c>
      <c r="G3116">
        <v>3113</v>
      </c>
      <c r="H3116">
        <v>0.43161616920012696</v>
      </c>
      <c r="I3116">
        <v>0.44324682444187252</v>
      </c>
    </row>
    <row r="3117" spans="2:9" x14ac:dyDescent="0.25">
      <c r="B3117">
        <v>3114</v>
      </c>
      <c r="C3117">
        <v>0.44687698304182649</v>
      </c>
      <c r="D3117">
        <v>0.4561007883115234</v>
      </c>
      <c r="G3117">
        <v>3114</v>
      </c>
      <c r="H3117">
        <v>0.43149826024104521</v>
      </c>
      <c r="I3117">
        <v>0.44313209717143792</v>
      </c>
    </row>
    <row r="3118" spans="2:9" x14ac:dyDescent="0.25">
      <c r="B3118">
        <v>3115</v>
      </c>
      <c r="C3118">
        <v>0.44676100827540555</v>
      </c>
      <c r="D3118">
        <v>0.45598810882681035</v>
      </c>
      <c r="G3118">
        <v>3115</v>
      </c>
      <c r="H3118">
        <v>0.4313803795196266</v>
      </c>
      <c r="I3118">
        <v>0.44301739442016386</v>
      </c>
    </row>
    <row r="3119" spans="2:9" x14ac:dyDescent="0.25">
      <c r="B3119">
        <v>3116</v>
      </c>
      <c r="C3119">
        <v>0.44664505880246902</v>
      </c>
      <c r="D3119">
        <v>0.4558754510260028</v>
      </c>
      <c r="G3119">
        <v>3116</v>
      </c>
      <c r="H3119">
        <v>0.43126252703462276</v>
      </c>
      <c r="I3119">
        <v>0.44290271617574883</v>
      </c>
    </row>
    <row r="3120" spans="2:9" x14ac:dyDescent="0.25">
      <c r="B3120">
        <v>3117</v>
      </c>
      <c r="C3120">
        <v>0.44652913461929461</v>
      </c>
      <c r="D3120">
        <v>0.4557628148940121</v>
      </c>
      <c r="G3120">
        <v>3117</v>
      </c>
      <c r="H3120">
        <v>0.43114470278478229</v>
      </c>
      <c r="I3120">
        <v>0.44278806242589985</v>
      </c>
    </row>
    <row r="3121" spans="2:9" x14ac:dyDescent="0.25">
      <c r="B3121">
        <v>3118</v>
      </c>
      <c r="C3121">
        <v>0.44641323572216068</v>
      </c>
      <c r="D3121">
        <v>0.45565020041576243</v>
      </c>
      <c r="G3121">
        <v>3118</v>
      </c>
      <c r="H3121">
        <v>0.43102690676884992</v>
      </c>
      <c r="I3121">
        <v>0.44267343315833335</v>
      </c>
    </row>
    <row r="3122" spans="2:9" x14ac:dyDescent="0.25">
      <c r="B3122">
        <v>3119</v>
      </c>
      <c r="C3122">
        <v>0.44629736210734527</v>
      </c>
      <c r="D3122">
        <v>0.45553760757619</v>
      </c>
      <c r="G3122">
        <v>3119</v>
      </c>
      <c r="H3122">
        <v>0.4309091389855676</v>
      </c>
      <c r="I3122">
        <v>0.44255882836077465</v>
      </c>
    </row>
    <row r="3123" spans="2:9" x14ac:dyDescent="0.25">
      <c r="B3123">
        <v>3120</v>
      </c>
      <c r="C3123">
        <v>0.44618151377112636</v>
      </c>
      <c r="D3123">
        <v>0.45542503636024345</v>
      </c>
      <c r="G3123">
        <v>3120</v>
      </c>
      <c r="H3123">
        <v>0.43079139943367034</v>
      </c>
      <c r="I3123">
        <v>0.44244424802095811</v>
      </c>
    </row>
    <row r="3124" spans="2:9" x14ac:dyDescent="0.25">
      <c r="B3124">
        <v>3121</v>
      </c>
      <c r="C3124">
        <v>0.44606569070978097</v>
      </c>
      <c r="D3124">
        <v>0.45531248675288355</v>
      </c>
      <c r="G3124">
        <v>3121</v>
      </c>
      <c r="H3124">
        <v>0.43067368811189061</v>
      </c>
      <c r="I3124">
        <v>0.44232969212662704</v>
      </c>
    </row>
    <row r="3125" spans="2:9" x14ac:dyDescent="0.25">
      <c r="B3125">
        <v>3122</v>
      </c>
      <c r="C3125">
        <v>0.44594989291958753</v>
      </c>
      <c r="D3125">
        <v>0.45519995873908353</v>
      </c>
      <c r="G3125">
        <v>3122</v>
      </c>
      <c r="H3125">
        <v>0.43055600501895969</v>
      </c>
      <c r="I3125">
        <v>0.44221516066553374</v>
      </c>
    </row>
    <row r="3126" spans="2:9" x14ac:dyDescent="0.25">
      <c r="B3126">
        <v>3123</v>
      </c>
      <c r="C3126">
        <v>0.44583412039682374</v>
      </c>
      <c r="D3126">
        <v>0.45508745230382885</v>
      </c>
      <c r="G3126">
        <v>3123</v>
      </c>
      <c r="H3126">
        <v>0.43043835015360149</v>
      </c>
      <c r="I3126">
        <v>0.44210065362543971</v>
      </c>
    </row>
    <row r="3127" spans="2:9" x14ac:dyDescent="0.25">
      <c r="B3127">
        <v>3124</v>
      </c>
      <c r="C3127">
        <v>0.44571837313776658</v>
      </c>
      <c r="D3127">
        <v>0.45497496743211741</v>
      </c>
      <c r="G3127">
        <v>3124</v>
      </c>
      <c r="H3127">
        <v>0.4303207235145371</v>
      </c>
      <c r="I3127">
        <v>0.4419861709941153</v>
      </c>
    </row>
    <row r="3128" spans="2:9" x14ac:dyDescent="0.25">
      <c r="B3128">
        <v>3125</v>
      </c>
      <c r="C3128">
        <v>0.44560265113869341</v>
      </c>
      <c r="D3128">
        <v>0.45486250410895901</v>
      </c>
      <c r="G3128">
        <v>3125</v>
      </c>
      <c r="H3128">
        <v>0.43020312510048386</v>
      </c>
      <c r="I3128">
        <v>0.44187171275933979</v>
      </c>
    </row>
    <row r="3129" spans="2:9" x14ac:dyDescent="0.25">
      <c r="B3129">
        <v>3126</v>
      </c>
      <c r="C3129">
        <v>0.44548695439588143</v>
      </c>
      <c r="D3129">
        <v>0.45475006231937604</v>
      </c>
      <c r="G3129">
        <v>3126</v>
      </c>
      <c r="H3129">
        <v>0.43008555491015582</v>
      </c>
      <c r="I3129">
        <v>0.44175727890890154</v>
      </c>
    </row>
    <row r="3130" spans="2:9" x14ac:dyDescent="0.25">
      <c r="B3130">
        <v>3127</v>
      </c>
      <c r="C3130">
        <v>0.44537128290560779</v>
      </c>
      <c r="D3130">
        <v>0.45463764204840301</v>
      </c>
      <c r="G3130">
        <v>3127</v>
      </c>
      <c r="H3130">
        <v>0.42996801294226017</v>
      </c>
      <c r="I3130">
        <v>0.44164286943059788</v>
      </c>
    </row>
    <row r="3131" spans="2:9" x14ac:dyDescent="0.25">
      <c r="B3131">
        <v>3128</v>
      </c>
      <c r="C3131">
        <v>0.44525563666414941</v>
      </c>
      <c r="D3131">
        <v>0.4545252432810869</v>
      </c>
      <c r="G3131">
        <v>3128</v>
      </c>
      <c r="H3131">
        <v>0.42985049919550217</v>
      </c>
      <c r="I3131">
        <v>0.44152848431223529</v>
      </c>
    </row>
    <row r="3132" spans="2:9" x14ac:dyDescent="0.25">
      <c r="B3132">
        <v>3129</v>
      </c>
      <c r="C3132">
        <v>0.44514001566778277</v>
      </c>
      <c r="D3132">
        <v>0.45441286600248659</v>
      </c>
      <c r="G3132">
        <v>3129</v>
      </c>
      <c r="H3132">
        <v>0.42973301366858546</v>
      </c>
      <c r="I3132">
        <v>0.4414141235416289</v>
      </c>
    </row>
    <row r="3133" spans="2:9" x14ac:dyDescent="0.25">
      <c r="B3133">
        <v>3130</v>
      </c>
      <c r="C3133">
        <v>0.44502441991278513</v>
      </c>
      <c r="D3133">
        <v>0.45430051019767353</v>
      </c>
      <c r="G3133">
        <v>3130</v>
      </c>
      <c r="H3133">
        <v>0.42961555636020637</v>
      </c>
      <c r="I3133">
        <v>0.44129978710660289</v>
      </c>
    </row>
    <row r="3134" spans="2:9" x14ac:dyDescent="0.25">
      <c r="B3134">
        <v>3131</v>
      </c>
      <c r="C3134">
        <v>0.44490884939543252</v>
      </c>
      <c r="D3134">
        <v>0.45418817585173121</v>
      </c>
      <c r="G3134">
        <v>3131</v>
      </c>
      <c r="H3134">
        <v>0.42949812726905889</v>
      </c>
      <c r="I3134">
        <v>0.44118547499499072</v>
      </c>
    </row>
    <row r="3135" spans="2:9" x14ac:dyDescent="0.25">
      <c r="B3135">
        <v>3132</v>
      </c>
      <c r="C3135">
        <v>0.4447933041120018</v>
      </c>
      <c r="D3135">
        <v>0.45407586294975549</v>
      </c>
      <c r="G3135">
        <v>3132</v>
      </c>
      <c r="H3135">
        <v>0.42938072639383212</v>
      </c>
      <c r="I3135">
        <v>0.44107118719463445</v>
      </c>
    </row>
    <row r="3136" spans="2:9" x14ac:dyDescent="0.25">
      <c r="B3136">
        <v>3133</v>
      </c>
      <c r="C3136">
        <v>0.44467778405876934</v>
      </c>
      <c r="D3136">
        <v>0.45396357147685429</v>
      </c>
      <c r="G3136">
        <v>3133</v>
      </c>
      <c r="H3136">
        <v>0.42926335373321323</v>
      </c>
      <c r="I3136">
        <v>0.44095692369338524</v>
      </c>
    </row>
    <row r="3137" spans="2:9" x14ac:dyDescent="0.25">
      <c r="B3137">
        <v>3134</v>
      </c>
      <c r="C3137">
        <v>0.44456228923201102</v>
      </c>
      <c r="D3137">
        <v>0.453851301418148</v>
      </c>
      <c r="G3137">
        <v>3134</v>
      </c>
      <c r="H3137">
        <v>0.42914600928588187</v>
      </c>
      <c r="I3137">
        <v>0.44084268447910313</v>
      </c>
    </row>
    <row r="3138" spans="2:9" x14ac:dyDescent="0.25">
      <c r="B3138">
        <v>3135</v>
      </c>
      <c r="C3138">
        <v>0.44444681962800314</v>
      </c>
      <c r="D3138">
        <v>0.45373905275876902</v>
      </c>
      <c r="G3138">
        <v>3135</v>
      </c>
      <c r="H3138">
        <v>0.42902869305051561</v>
      </c>
      <c r="I3138">
        <v>0.44072846953965733</v>
      </c>
    </row>
    <row r="3139" spans="2:9" x14ac:dyDescent="0.25">
      <c r="B3139">
        <v>3136</v>
      </c>
      <c r="C3139">
        <v>0.44433137524302185</v>
      </c>
      <c r="D3139">
        <v>0.45362682548386213</v>
      </c>
      <c r="G3139">
        <v>3136</v>
      </c>
      <c r="H3139">
        <v>0.42891140502579084</v>
      </c>
      <c r="I3139">
        <v>0.44061427886292576</v>
      </c>
    </row>
    <row r="3140" spans="2:9" x14ac:dyDescent="0.25">
      <c r="B3140">
        <v>3137</v>
      </c>
      <c r="C3140">
        <v>0.44421595607334302</v>
      </c>
      <c r="D3140">
        <v>0.45351461957858413</v>
      </c>
      <c r="G3140">
        <v>3137</v>
      </c>
      <c r="H3140">
        <v>0.42879414521037706</v>
      </c>
      <c r="I3140">
        <v>0.44050011243679527</v>
      </c>
    </row>
    <row r="3141" spans="2:9" x14ac:dyDescent="0.25">
      <c r="B3141">
        <v>3138</v>
      </c>
      <c r="C3141">
        <v>0.44410056211524229</v>
      </c>
      <c r="D3141">
        <v>0.45340243502810401</v>
      </c>
      <c r="G3141">
        <v>3138</v>
      </c>
      <c r="H3141">
        <v>0.4286769136029398</v>
      </c>
      <c r="I3141">
        <v>0.44038597024916182</v>
      </c>
    </row>
    <row r="3142" spans="2:9" x14ac:dyDescent="0.25">
      <c r="B3142">
        <v>3139</v>
      </c>
      <c r="C3142">
        <v>0.44398519336499542</v>
      </c>
      <c r="D3142">
        <v>0.45329027181760329</v>
      </c>
      <c r="G3142">
        <v>3139</v>
      </c>
      <c r="H3142">
        <v>0.4285597102021414</v>
      </c>
      <c r="I3142">
        <v>0.44027185228793014</v>
      </c>
    </row>
    <row r="3143" spans="2:9" x14ac:dyDescent="0.25">
      <c r="B3143">
        <v>3140</v>
      </c>
      <c r="C3143">
        <v>0.44386984981887767</v>
      </c>
      <c r="D3143">
        <v>0.45317812993227535</v>
      </c>
      <c r="G3143">
        <v>3140</v>
      </c>
      <c r="H3143">
        <v>0.42844253500664164</v>
      </c>
      <c r="I3143">
        <v>0.44015775854101413</v>
      </c>
    </row>
    <row r="3144" spans="2:9" x14ac:dyDescent="0.25">
      <c r="B3144">
        <v>3141</v>
      </c>
      <c r="C3144">
        <v>0.44375453147316479</v>
      </c>
      <c r="D3144">
        <v>0.45306600935732583</v>
      </c>
      <c r="G3144">
        <v>3141</v>
      </c>
      <c r="H3144">
        <v>0.42832538801509307</v>
      </c>
      <c r="I3144">
        <v>0.44004368899633628</v>
      </c>
    </row>
    <row r="3145" spans="2:9" x14ac:dyDescent="0.25">
      <c r="B3145">
        <v>3142</v>
      </c>
      <c r="C3145">
        <v>0.4436392383241321</v>
      </c>
      <c r="D3145">
        <v>0.45295391007797253</v>
      </c>
      <c r="G3145">
        <v>3142</v>
      </c>
      <c r="H3145">
        <v>0.42820826922614585</v>
      </c>
      <c r="I3145">
        <v>0.43992964364182807</v>
      </c>
    </row>
    <row r="3146" spans="2:9" x14ac:dyDescent="0.25">
      <c r="B3146">
        <v>3143</v>
      </c>
      <c r="C3146">
        <v>0.44352397036805447</v>
      </c>
      <c r="D3146">
        <v>0.45284183207944562</v>
      </c>
      <c r="G3146">
        <v>3143</v>
      </c>
      <c r="H3146">
        <v>0.42809117863844942</v>
      </c>
      <c r="I3146">
        <v>0.43981562246543021</v>
      </c>
    </row>
    <row r="3147" spans="2:9" x14ac:dyDescent="0.25">
      <c r="B3147">
        <v>3144</v>
      </c>
      <c r="C3147">
        <v>0.44340872760120742</v>
      </c>
      <c r="D3147">
        <v>0.45272977534698711</v>
      </c>
      <c r="G3147">
        <v>3144</v>
      </c>
      <c r="H3147">
        <v>0.42797411625064491</v>
      </c>
      <c r="I3147">
        <v>0.43970162545509195</v>
      </c>
    </row>
    <row r="3148" spans="2:9" x14ac:dyDescent="0.25">
      <c r="B3148">
        <v>3145</v>
      </c>
      <c r="C3148">
        <v>0.4432935100198655</v>
      </c>
      <c r="D3148">
        <v>0.45261773986585147</v>
      </c>
      <c r="G3148">
        <v>3145</v>
      </c>
      <c r="H3148">
        <v>0.42785708206137169</v>
      </c>
      <c r="I3148">
        <v>0.43958765259877153</v>
      </c>
    </row>
    <row r="3149" spans="2:9" x14ac:dyDescent="0.25">
      <c r="B3149">
        <v>3146</v>
      </c>
      <c r="C3149">
        <v>0.44317831762030413</v>
      </c>
      <c r="D3149">
        <v>0.45250572562130509</v>
      </c>
      <c r="G3149">
        <v>3146</v>
      </c>
      <c r="H3149">
        <v>0.42774007606926473</v>
      </c>
      <c r="I3149">
        <v>0.43947370388443624</v>
      </c>
    </row>
    <row r="3150" spans="2:9" x14ac:dyDescent="0.25">
      <c r="B3150">
        <v>3147</v>
      </c>
      <c r="C3150">
        <v>0.44306315039879757</v>
      </c>
      <c r="D3150">
        <v>0.45239373259862664</v>
      </c>
      <c r="G3150">
        <v>3147</v>
      </c>
      <c r="H3150">
        <v>0.42762309827295653</v>
      </c>
      <c r="I3150">
        <v>0.43935977930006209</v>
      </c>
    </row>
    <row r="3151" spans="2:9" x14ac:dyDescent="0.25">
      <c r="B3151">
        <v>3148</v>
      </c>
      <c r="C3151">
        <v>0.44294800835162046</v>
      </c>
      <c r="D3151">
        <v>0.45228176078310706</v>
      </c>
      <c r="G3151">
        <v>3148</v>
      </c>
      <c r="H3151">
        <v>0.42750614867107189</v>
      </c>
      <c r="I3151">
        <v>0.43924587883363408</v>
      </c>
    </row>
    <row r="3152" spans="2:9" x14ac:dyDescent="0.25">
      <c r="B3152">
        <v>3149</v>
      </c>
      <c r="C3152">
        <v>0.4428328914750474</v>
      </c>
      <c r="D3152">
        <v>0.45216981016004915</v>
      </c>
      <c r="G3152">
        <v>3149</v>
      </c>
      <c r="H3152">
        <v>0.42738922726223472</v>
      </c>
      <c r="I3152">
        <v>0.4391320024731461</v>
      </c>
    </row>
    <row r="3153" spans="2:9" x14ac:dyDescent="0.25">
      <c r="B3153">
        <v>3150</v>
      </c>
      <c r="C3153">
        <v>0.44271779976535314</v>
      </c>
      <c r="D3153">
        <v>0.45205788071476788</v>
      </c>
      <c r="G3153">
        <v>3150</v>
      </c>
      <c r="H3153">
        <v>0.42727233404506637</v>
      </c>
      <c r="I3153">
        <v>0.43901815020660073</v>
      </c>
    </row>
    <row r="3154" spans="2:9" x14ac:dyDescent="0.25">
      <c r="B3154">
        <v>3151</v>
      </c>
      <c r="C3154">
        <v>0.44260273321881155</v>
      </c>
      <c r="D3154">
        <v>0.4519459724325906</v>
      </c>
      <c r="G3154">
        <v>3151</v>
      </c>
      <c r="H3154">
        <v>0.42715546901818202</v>
      </c>
      <c r="I3154">
        <v>0.43890432202200969</v>
      </c>
    </row>
    <row r="3155" spans="2:9" x14ac:dyDescent="0.25">
      <c r="B3155">
        <v>3152</v>
      </c>
      <c r="C3155">
        <v>0.44248769183169695</v>
      </c>
      <c r="D3155">
        <v>0.45183408529885655</v>
      </c>
      <c r="G3155">
        <v>3152</v>
      </c>
      <c r="H3155">
        <v>0.42703863218019306</v>
      </c>
      <c r="I3155">
        <v>0.43879051790739348</v>
      </c>
    </row>
    <row r="3156" spans="2:9" x14ac:dyDescent="0.25">
      <c r="B3156">
        <v>3153</v>
      </c>
      <c r="C3156">
        <v>0.44237267560028359</v>
      </c>
      <c r="D3156">
        <v>0.45172221929891726</v>
      </c>
      <c r="G3156">
        <v>3153</v>
      </c>
      <c r="H3156">
        <v>0.42692182352970787</v>
      </c>
      <c r="I3156">
        <v>0.43867673785078143</v>
      </c>
    </row>
    <row r="3157" spans="2:9" x14ac:dyDescent="0.25">
      <c r="B3157">
        <v>3154</v>
      </c>
      <c r="C3157">
        <v>0.44225768452084524</v>
      </c>
      <c r="D3157">
        <v>0.45161037441813606</v>
      </c>
      <c r="G3157">
        <v>3154</v>
      </c>
      <c r="H3157">
        <v>0.42680504306533135</v>
      </c>
      <c r="I3157">
        <v>0.43856298184021175</v>
      </c>
    </row>
    <row r="3158" spans="2:9" x14ac:dyDescent="0.25">
      <c r="B3158">
        <v>3155</v>
      </c>
      <c r="C3158">
        <v>0.44214271858965576</v>
      </c>
      <c r="D3158">
        <v>0.45149855064188871</v>
      </c>
      <c r="G3158">
        <v>3155</v>
      </c>
      <c r="H3158">
        <v>0.42668829078566189</v>
      </c>
      <c r="I3158">
        <v>0.43844924986373141</v>
      </c>
    </row>
    <row r="3159" spans="2:9" x14ac:dyDescent="0.25">
      <c r="B3159">
        <v>3156</v>
      </c>
      <c r="C3159">
        <v>0.44202777780298874</v>
      </c>
      <c r="D3159">
        <v>0.45138674795556294</v>
      </c>
      <c r="G3159">
        <v>3156</v>
      </c>
      <c r="H3159">
        <v>0.42657156668929608</v>
      </c>
      <c r="I3159">
        <v>0.43833554190939644</v>
      </c>
    </row>
    <row r="3160" spans="2:9" x14ac:dyDescent="0.25">
      <c r="B3160">
        <v>3157</v>
      </c>
      <c r="C3160">
        <v>0.44191286215711822</v>
      </c>
      <c r="D3160">
        <v>0.45127496634455866</v>
      </c>
      <c r="G3160">
        <v>3157</v>
      </c>
      <c r="H3160">
        <v>0.42645487077482847</v>
      </c>
      <c r="I3160">
        <v>0.43822185796527163</v>
      </c>
    </row>
    <row r="3161" spans="2:9" x14ac:dyDescent="0.25">
      <c r="B3161">
        <v>3158</v>
      </c>
      <c r="C3161">
        <v>0.44179797164831758</v>
      </c>
      <c r="D3161">
        <v>0.45116320579428765</v>
      </c>
      <c r="G3161">
        <v>3158</v>
      </c>
      <c r="H3161">
        <v>0.42633820304084641</v>
      </c>
      <c r="I3161">
        <v>0.43810819801943046</v>
      </c>
    </row>
    <row r="3162" spans="2:9" x14ac:dyDescent="0.25">
      <c r="B3162">
        <v>3159</v>
      </c>
      <c r="C3162">
        <v>0.44168310627286017</v>
      </c>
      <c r="D3162">
        <v>0.4510514662901739</v>
      </c>
      <c r="G3162">
        <v>3159</v>
      </c>
      <c r="H3162">
        <v>0.4262215634859356</v>
      </c>
      <c r="I3162">
        <v>0.43799456205995546</v>
      </c>
    </row>
    <row r="3163" spans="2:9" x14ac:dyDescent="0.25">
      <c r="B3163">
        <v>3160</v>
      </c>
      <c r="C3163">
        <v>0.44156826602701954</v>
      </c>
      <c r="D3163">
        <v>0.45093974781765361</v>
      </c>
      <c r="G3163">
        <v>3160</v>
      </c>
      <c r="H3163">
        <v>0.42610495210867638</v>
      </c>
      <c r="I3163">
        <v>0.43788095007493794</v>
      </c>
    </row>
    <row r="3164" spans="2:9" x14ac:dyDescent="0.25">
      <c r="B3164">
        <v>3161</v>
      </c>
      <c r="C3164">
        <v>0.44145345090706839</v>
      </c>
      <c r="D3164">
        <v>0.45082805036217483</v>
      </c>
      <c r="G3164">
        <v>3161</v>
      </c>
      <c r="H3164">
        <v>0.42598836890764757</v>
      </c>
      <c r="I3164">
        <v>0.43776736205247802</v>
      </c>
    </row>
    <row r="3165" spans="2:9" x14ac:dyDescent="0.25">
      <c r="B3165">
        <v>3162</v>
      </c>
      <c r="C3165">
        <v>0.44133866090928026</v>
      </c>
      <c r="D3165">
        <v>0.45071637390919778</v>
      </c>
      <c r="G3165">
        <v>3162</v>
      </c>
      <c r="H3165">
        <v>0.42587181388142026</v>
      </c>
      <c r="I3165">
        <v>0.43765379798068454</v>
      </c>
    </row>
    <row r="3166" spans="2:9" x14ac:dyDescent="0.25">
      <c r="B3166">
        <v>3163</v>
      </c>
      <c r="C3166">
        <v>0.44122389602992801</v>
      </c>
      <c r="D3166">
        <v>0.4506047184441947</v>
      </c>
      <c r="G3166">
        <v>3163</v>
      </c>
      <c r="H3166">
        <v>0.42575528702856452</v>
      </c>
      <c r="I3166">
        <v>0.43754025784767536</v>
      </c>
    </row>
    <row r="3167" spans="2:9" x14ac:dyDescent="0.25">
      <c r="B3167">
        <v>3164</v>
      </c>
      <c r="C3167">
        <v>0.44110915626528446</v>
      </c>
      <c r="D3167">
        <v>0.45049308395264992</v>
      </c>
      <c r="G3167">
        <v>3164</v>
      </c>
      <c r="H3167">
        <v>0.42563878834764729</v>
      </c>
      <c r="I3167">
        <v>0.43742674164157697</v>
      </c>
    </row>
    <row r="3168" spans="2:9" x14ac:dyDescent="0.25">
      <c r="B3168">
        <v>3165</v>
      </c>
      <c r="C3168">
        <v>0.44099444161162249</v>
      </c>
      <c r="D3168">
        <v>0.45038147042005988</v>
      </c>
      <c r="G3168">
        <v>3165</v>
      </c>
      <c r="H3168">
        <v>0.42552231783723005</v>
      </c>
      <c r="I3168">
        <v>0.43731324935052501</v>
      </c>
    </row>
    <row r="3169" spans="2:9" x14ac:dyDescent="0.25">
      <c r="B3169">
        <v>3166</v>
      </c>
      <c r="C3169">
        <v>0.44087975206521479</v>
      </c>
      <c r="D3169">
        <v>0.4502698778319329</v>
      </c>
      <c r="G3169">
        <v>3166</v>
      </c>
      <c r="H3169">
        <v>0.42540587549587083</v>
      </c>
      <c r="I3169">
        <v>0.43719978096266332</v>
      </c>
    </row>
    <row r="3170" spans="2:9" x14ac:dyDescent="0.25">
      <c r="B3170">
        <v>3167</v>
      </c>
      <c r="C3170">
        <v>0.44076508762233363</v>
      </c>
      <c r="D3170">
        <v>0.45015830617378944</v>
      </c>
      <c r="G3170">
        <v>3167</v>
      </c>
      <c r="H3170">
        <v>0.42528946132212359</v>
      </c>
      <c r="I3170">
        <v>0.43708633646614509</v>
      </c>
    </row>
    <row r="3171" spans="2:9" x14ac:dyDescent="0.25">
      <c r="B3171">
        <v>3168</v>
      </c>
      <c r="C3171">
        <v>0.44065044827925187</v>
      </c>
      <c r="D3171">
        <v>0.45004675543116196</v>
      </c>
      <c r="G3171">
        <v>3168</v>
      </c>
      <c r="H3171">
        <v>0.42517307531454029</v>
      </c>
      <c r="I3171">
        <v>0.43697291584913217</v>
      </c>
    </row>
    <row r="3172" spans="2:9" x14ac:dyDescent="0.25">
      <c r="B3172">
        <v>3169</v>
      </c>
      <c r="C3172">
        <v>0.44053583403224167</v>
      </c>
      <c r="D3172">
        <v>0.44993522558959509</v>
      </c>
      <c r="G3172">
        <v>3169</v>
      </c>
      <c r="H3172">
        <v>0.4250567174716654</v>
      </c>
      <c r="I3172">
        <v>0.43685951909979509</v>
      </c>
    </row>
    <row r="3173" spans="2:9" x14ac:dyDescent="0.25">
      <c r="B3173">
        <v>3170</v>
      </c>
      <c r="C3173">
        <v>0.44042124487757522</v>
      </c>
      <c r="D3173">
        <v>0.44982371663464504</v>
      </c>
      <c r="G3173">
        <v>3170</v>
      </c>
      <c r="H3173">
        <v>0.42494038779204163</v>
      </c>
      <c r="I3173">
        <v>0.43674614620631325</v>
      </c>
    </row>
    <row r="3174" spans="2:9" x14ac:dyDescent="0.25">
      <c r="B3174">
        <v>3171</v>
      </c>
      <c r="C3174">
        <v>0.44030668081152485</v>
      </c>
      <c r="D3174">
        <v>0.44971222855188059</v>
      </c>
      <c r="G3174">
        <v>3171</v>
      </c>
      <c r="H3174">
        <v>0.42482408627421031</v>
      </c>
      <c r="I3174">
        <v>0.43663279715687486</v>
      </c>
    </row>
    <row r="3175" spans="2:9" x14ac:dyDescent="0.25">
      <c r="B3175">
        <v>3172</v>
      </c>
      <c r="C3175">
        <v>0.4401921418303622</v>
      </c>
      <c r="D3175">
        <v>0.4496007613268822</v>
      </c>
      <c r="G3175">
        <v>3172</v>
      </c>
      <c r="H3175">
        <v>0.42470781291670501</v>
      </c>
      <c r="I3175">
        <v>0.43651947193967677</v>
      </c>
    </row>
    <row r="3176" spans="2:9" x14ac:dyDescent="0.25">
      <c r="B3176">
        <v>3173</v>
      </c>
      <c r="C3176">
        <v>0.44007762793035965</v>
      </c>
      <c r="D3176">
        <v>0.44948931494524252</v>
      </c>
      <c r="G3176">
        <v>3173</v>
      </c>
      <c r="H3176">
        <v>0.42459156771805778</v>
      </c>
      <c r="I3176">
        <v>0.43640617054292491</v>
      </c>
    </row>
    <row r="3177" spans="2:9" x14ac:dyDescent="0.25">
      <c r="B3177">
        <v>3174</v>
      </c>
      <c r="C3177">
        <v>0.43996313910778873</v>
      </c>
      <c r="D3177">
        <v>0.4493778893925659</v>
      </c>
      <c r="G3177">
        <v>3174</v>
      </c>
      <c r="H3177">
        <v>0.42447535067679626</v>
      </c>
      <c r="I3177">
        <v>0.43629289295483359</v>
      </c>
    </row>
    <row r="3178" spans="2:9" x14ac:dyDescent="0.25">
      <c r="B3178">
        <v>3175</v>
      </c>
      <c r="C3178">
        <v>0.43984867535892141</v>
      </c>
      <c r="D3178">
        <v>0.44926648465446889</v>
      </c>
      <c r="G3178">
        <v>3175</v>
      </c>
      <c r="H3178">
        <v>0.42435916179144489</v>
      </c>
      <c r="I3178">
        <v>0.43617963916362618</v>
      </c>
    </row>
    <row r="3179" spans="2:9" x14ac:dyDescent="0.25">
      <c r="B3179">
        <v>3176</v>
      </c>
      <c r="C3179">
        <v>0.43973423668002914</v>
      </c>
      <c r="D3179">
        <v>0.44915510071658016</v>
      </c>
      <c r="G3179">
        <v>3176</v>
      </c>
      <c r="H3179">
        <v>0.42424300106052176</v>
      </c>
      <c r="I3179">
        <v>0.43606640915753464</v>
      </c>
    </row>
    <row r="3180" spans="2:9" x14ac:dyDescent="0.25">
      <c r="B3180">
        <v>3177</v>
      </c>
      <c r="C3180">
        <v>0.43961982306738351</v>
      </c>
      <c r="D3180">
        <v>0.44904373756454008</v>
      </c>
      <c r="G3180">
        <v>3177</v>
      </c>
      <c r="H3180">
        <v>0.42412686848254322</v>
      </c>
      <c r="I3180">
        <v>0.43595320292479994</v>
      </c>
    </row>
    <row r="3181" spans="2:9" x14ac:dyDescent="0.25">
      <c r="B3181">
        <v>3178</v>
      </c>
      <c r="C3181">
        <v>0.43950543451725549</v>
      </c>
      <c r="D3181">
        <v>0.44893239518400108</v>
      </c>
      <c r="G3181">
        <v>3178</v>
      </c>
      <c r="H3181">
        <v>0.42401076405602384</v>
      </c>
      <c r="I3181">
        <v>0.43584002045367143</v>
      </c>
    </row>
    <row r="3182" spans="2:9" x14ac:dyDescent="0.25">
      <c r="B3182">
        <v>3179</v>
      </c>
      <c r="C3182">
        <v>0.4393910710259174</v>
      </c>
      <c r="D3182">
        <v>0.44882107356062767</v>
      </c>
      <c r="G3182">
        <v>3179</v>
      </c>
      <c r="H3182">
        <v>0.42389468777947104</v>
      </c>
      <c r="I3182">
        <v>0.43572686173240749</v>
      </c>
    </row>
    <row r="3183" spans="2:9" x14ac:dyDescent="0.25">
      <c r="B3183">
        <v>3180</v>
      </c>
      <c r="C3183">
        <v>0.43927673258963951</v>
      </c>
      <c r="D3183">
        <v>0.44870977268009615</v>
      </c>
      <c r="G3183">
        <v>3180</v>
      </c>
      <c r="H3183">
        <v>0.42377863965138973</v>
      </c>
      <c r="I3183">
        <v>0.43561372674927518</v>
      </c>
    </row>
    <row r="3184" spans="2:9" x14ac:dyDescent="0.25">
      <c r="B3184">
        <v>3181</v>
      </c>
      <c r="C3184">
        <v>0.43916241920469318</v>
      </c>
      <c r="D3184">
        <v>0.44859849252809508</v>
      </c>
      <c r="G3184">
        <v>3181</v>
      </c>
      <c r="H3184">
        <v>0.42366261967028102</v>
      </c>
      <c r="I3184">
        <v>0.43550061549255037</v>
      </c>
    </row>
    <row r="3185" spans="2:9" x14ac:dyDescent="0.25">
      <c r="B3185">
        <v>3182</v>
      </c>
      <c r="C3185">
        <v>0.43904813086734951</v>
      </c>
      <c r="D3185">
        <v>0.44848723309032451</v>
      </c>
      <c r="G3185">
        <v>3182</v>
      </c>
      <c r="H3185">
        <v>0.4235466278346432</v>
      </c>
      <c r="I3185">
        <v>0.43538752795051738</v>
      </c>
    </row>
    <row r="3186" spans="2:9" x14ac:dyDescent="0.25">
      <c r="B3186">
        <v>3183</v>
      </c>
      <c r="C3186">
        <v>0.43893386757387948</v>
      </c>
      <c r="D3186">
        <v>0.44837599435249681</v>
      </c>
      <c r="G3186">
        <v>3183</v>
      </c>
      <c r="H3186">
        <v>0.42343066414296798</v>
      </c>
      <c r="I3186">
        <v>0.43527446411146964</v>
      </c>
    </row>
    <row r="3187" spans="2:9" x14ac:dyDescent="0.25">
      <c r="B3187">
        <v>3184</v>
      </c>
      <c r="C3187">
        <v>0.43881962932055385</v>
      </c>
      <c r="D3187">
        <v>0.44826477630033618</v>
      </c>
      <c r="G3187">
        <v>3184</v>
      </c>
      <c r="H3187">
        <v>0.42331472859374486</v>
      </c>
      <c r="I3187">
        <v>0.43516142396370899</v>
      </c>
    </row>
    <row r="3188" spans="2:9" x14ac:dyDescent="0.25">
      <c r="B3188">
        <v>3185</v>
      </c>
      <c r="C3188">
        <v>0.438705416103643</v>
      </c>
      <c r="D3188">
        <v>0.4481535789195788</v>
      </c>
      <c r="G3188">
        <v>3185</v>
      </c>
      <c r="H3188">
        <v>0.42319882118546215</v>
      </c>
      <c r="I3188">
        <v>0.43504840749554635</v>
      </c>
    </row>
    <row r="3189" spans="2:9" x14ac:dyDescent="0.25">
      <c r="B3189">
        <v>3186</v>
      </c>
      <c r="C3189">
        <v>0.43859122791941796</v>
      </c>
      <c r="D3189">
        <v>0.44804240219597258</v>
      </c>
      <c r="G3189">
        <v>3186</v>
      </c>
      <c r="H3189">
        <v>0.42308294191660079</v>
      </c>
      <c r="I3189">
        <v>0.43493541469530095</v>
      </c>
    </row>
    <row r="3190" spans="2:9" x14ac:dyDescent="0.25">
      <c r="B3190">
        <v>3187</v>
      </c>
      <c r="C3190">
        <v>0.43847706476414899</v>
      </c>
      <c r="D3190">
        <v>0.44793124611527757</v>
      </c>
      <c r="G3190">
        <v>3187</v>
      </c>
      <c r="H3190">
        <v>0.42296709078563927</v>
      </c>
      <c r="I3190">
        <v>0.43482244555130095</v>
      </c>
    </row>
    <row r="3191" spans="2:9" x14ac:dyDescent="0.25">
      <c r="B3191">
        <v>3188</v>
      </c>
      <c r="C3191">
        <v>0.4383629266341067</v>
      </c>
      <c r="D3191">
        <v>0.44782011066326566</v>
      </c>
      <c r="G3191">
        <v>3188</v>
      </c>
      <c r="H3191">
        <v>0.42285126779105237</v>
      </c>
      <c r="I3191">
        <v>0.4347095000518833</v>
      </c>
    </row>
    <row r="3192" spans="2:9" x14ac:dyDescent="0.25">
      <c r="B3192">
        <v>3189</v>
      </c>
      <c r="C3192">
        <v>0.43824881352556105</v>
      </c>
      <c r="D3192">
        <v>0.44770899582572071</v>
      </c>
      <c r="G3192">
        <v>3189</v>
      </c>
      <c r="H3192">
        <v>0.42273547293131231</v>
      </c>
      <c r="I3192">
        <v>0.4345965781853936</v>
      </c>
    </row>
    <row r="3193" spans="2:9" x14ac:dyDescent="0.25">
      <c r="B3193">
        <v>3190</v>
      </c>
      <c r="C3193">
        <v>0.43813472543478243</v>
      </c>
      <c r="D3193">
        <v>0.44759790158843837</v>
      </c>
      <c r="G3193">
        <v>3190</v>
      </c>
      <c r="H3193">
        <v>0.4226197062048837</v>
      </c>
      <c r="I3193">
        <v>0.43448367994018589</v>
      </c>
    </row>
    <row r="3194" spans="2:9" x14ac:dyDescent="0.25">
      <c r="B3194">
        <v>3191</v>
      </c>
      <c r="C3194">
        <v>0.43802066235804088</v>
      </c>
      <c r="D3194">
        <v>0.44748682793722633</v>
      </c>
      <c r="G3194">
        <v>3191</v>
      </c>
      <c r="H3194">
        <v>0.42250396761023018</v>
      </c>
      <c r="I3194">
        <v>0.4343708053046233</v>
      </c>
    </row>
    <row r="3195" spans="2:9" x14ac:dyDescent="0.25">
      <c r="B3195">
        <v>3192</v>
      </c>
      <c r="C3195">
        <v>0.43790662429160648</v>
      </c>
      <c r="D3195">
        <v>0.44737577485790403</v>
      </c>
      <c r="G3195">
        <v>3192</v>
      </c>
      <c r="H3195">
        <v>0.42238825714581341</v>
      </c>
      <c r="I3195">
        <v>0.43425795426707742</v>
      </c>
    </row>
    <row r="3196" spans="2:9" x14ac:dyDescent="0.25">
      <c r="B3196">
        <v>3193</v>
      </c>
      <c r="C3196">
        <v>0.43779261123174945</v>
      </c>
      <c r="D3196">
        <v>0.44726474233630298</v>
      </c>
      <c r="G3196">
        <v>3193</v>
      </c>
      <c r="H3196">
        <v>0.42227257481008851</v>
      </c>
      <c r="I3196">
        <v>0.43414512681592871</v>
      </c>
    </row>
    <row r="3197" spans="2:9" x14ac:dyDescent="0.25">
      <c r="B3197">
        <v>3194</v>
      </c>
      <c r="C3197">
        <v>0.43767862317473893</v>
      </c>
      <c r="D3197">
        <v>0.44715373035826628</v>
      </c>
      <c r="G3197">
        <v>3194</v>
      </c>
      <c r="H3197">
        <v>0.42215692060150739</v>
      </c>
      <c r="I3197">
        <v>0.43403232293956595</v>
      </c>
    </row>
    <row r="3198" spans="2:9" x14ac:dyDescent="0.25">
      <c r="B3198">
        <v>3195</v>
      </c>
      <c r="C3198">
        <v>0.43756466011684503</v>
      </c>
      <c r="D3198">
        <v>0.4470427389096493</v>
      </c>
      <c r="G3198">
        <v>3195</v>
      </c>
      <c r="H3198">
        <v>0.42204129451851896</v>
      </c>
      <c r="I3198">
        <v>0.43391954262638693</v>
      </c>
    </row>
    <row r="3199" spans="2:9" x14ac:dyDescent="0.25">
      <c r="B3199">
        <v>3196</v>
      </c>
      <c r="C3199">
        <v>0.43745072205433716</v>
      </c>
      <c r="D3199">
        <v>0.44693176797631895</v>
      </c>
      <c r="G3199">
        <v>3196</v>
      </c>
      <c r="H3199">
        <v>0.42192569655956835</v>
      </c>
      <c r="I3199">
        <v>0.43380678586479821</v>
      </c>
    </row>
    <row r="3200" spans="2:9" x14ac:dyDescent="0.25">
      <c r="B3200">
        <v>3197</v>
      </c>
      <c r="C3200">
        <v>0.43733680898348493</v>
      </c>
      <c r="D3200">
        <v>0.44682081754415426</v>
      </c>
      <c r="G3200">
        <v>3197</v>
      </c>
      <c r="H3200">
        <v>0.42181012672309487</v>
      </c>
      <c r="I3200">
        <v>0.43369405264321459</v>
      </c>
    </row>
    <row r="3201" spans="2:9" x14ac:dyDescent="0.25">
      <c r="B3201">
        <v>3198</v>
      </c>
      <c r="C3201">
        <v>0.43722292090055798</v>
      </c>
      <c r="D3201">
        <v>0.44670988759904595</v>
      </c>
      <c r="G3201">
        <v>3198</v>
      </c>
      <c r="H3201">
        <v>0.42169458500753554</v>
      </c>
      <c r="I3201">
        <v>0.43358134295005996</v>
      </c>
    </row>
    <row r="3202" spans="2:9" x14ac:dyDescent="0.25">
      <c r="B3202">
        <v>3199</v>
      </c>
      <c r="C3202">
        <v>0.43710905780182535</v>
      </c>
      <c r="D3202">
        <v>0.44659897812689658</v>
      </c>
      <c r="G3202">
        <v>3199</v>
      </c>
      <c r="H3202">
        <v>0.42157907141132567</v>
      </c>
      <c r="I3202">
        <v>0.43346865677376656</v>
      </c>
    </row>
    <row r="3203" spans="2:9" x14ac:dyDescent="0.25">
      <c r="B3203">
        <v>3200</v>
      </c>
      <c r="C3203">
        <v>0.43699521968355631</v>
      </c>
      <c r="D3203">
        <v>0.44648808911362076</v>
      </c>
      <c r="G3203">
        <v>3200</v>
      </c>
      <c r="H3203">
        <v>0.42146358593289462</v>
      </c>
      <c r="I3203">
        <v>0.43335599410277542</v>
      </c>
    </row>
    <row r="3204" spans="2:9" x14ac:dyDescent="0.25">
      <c r="B3204">
        <v>3201</v>
      </c>
      <c r="C3204">
        <v>0.43688140654202001</v>
      </c>
      <c r="D3204">
        <v>0.44637722054514473</v>
      </c>
      <c r="G3204">
        <v>3201</v>
      </c>
      <c r="H3204">
        <v>0.42134812857066795</v>
      </c>
      <c r="I3204">
        <v>0.43324335492553639</v>
      </c>
    </row>
    <row r="3205" spans="2:9" x14ac:dyDescent="0.25">
      <c r="B3205">
        <v>3202</v>
      </c>
      <c r="C3205">
        <v>0.43676761837348543</v>
      </c>
      <c r="D3205">
        <v>0.4462663724074068</v>
      </c>
      <c r="G3205">
        <v>3202</v>
      </c>
      <c r="H3205">
        <v>0.42123269932306834</v>
      </c>
      <c r="I3205">
        <v>0.43313073923050771</v>
      </c>
    </row>
    <row r="3206" spans="2:9" x14ac:dyDescent="0.25">
      <c r="B3206">
        <v>3203</v>
      </c>
      <c r="C3206">
        <v>0.43665385517422162</v>
      </c>
      <c r="D3206">
        <v>0.44615554468635682</v>
      </c>
      <c r="G3206">
        <v>3203</v>
      </c>
      <c r="H3206">
        <v>0.42111729818851523</v>
      </c>
      <c r="I3206">
        <v>0.43301814700615626</v>
      </c>
    </row>
    <row r="3207" spans="2:9" x14ac:dyDescent="0.25">
      <c r="B3207">
        <v>3204</v>
      </c>
      <c r="C3207">
        <v>0.43654011694049705</v>
      </c>
      <c r="D3207">
        <v>0.44604473736795675</v>
      </c>
      <c r="G3207">
        <v>3204</v>
      </c>
      <c r="H3207">
        <v>0.42100192516542112</v>
      </c>
      <c r="I3207">
        <v>0.43290557824095777</v>
      </c>
    </row>
    <row r="3208" spans="2:9" x14ac:dyDescent="0.25">
      <c r="B3208">
        <v>3205</v>
      </c>
      <c r="C3208">
        <v>0.43642640366858099</v>
      </c>
      <c r="D3208">
        <v>0.44593395043818007</v>
      </c>
      <c r="G3208">
        <v>3205</v>
      </c>
      <c r="H3208">
        <v>0.42088658025219761</v>
      </c>
      <c r="I3208">
        <v>0.43279303292339638</v>
      </c>
    </row>
    <row r="3209" spans="2:9" x14ac:dyDescent="0.25">
      <c r="B3209">
        <v>3206</v>
      </c>
      <c r="C3209">
        <v>0.43631271535474209</v>
      </c>
      <c r="D3209">
        <v>0.44582318388301256</v>
      </c>
      <c r="G3209">
        <v>3206</v>
      </c>
      <c r="H3209">
        <v>0.42077126344725407</v>
      </c>
      <c r="I3209">
        <v>0.43268051104196525</v>
      </c>
    </row>
    <row r="3210" spans="2:9" x14ac:dyDescent="0.25">
      <c r="B3210">
        <v>3207</v>
      </c>
      <c r="C3210">
        <v>0.4361990519952485</v>
      </c>
      <c r="D3210">
        <v>0.44571243768845126</v>
      </c>
      <c r="G3210">
        <v>3207</v>
      </c>
      <c r="H3210">
        <v>0.42065597474899336</v>
      </c>
      <c r="I3210">
        <v>0.43256801258516553</v>
      </c>
    </row>
    <row r="3211" spans="2:9" x14ac:dyDescent="0.25">
      <c r="B3211">
        <v>3208</v>
      </c>
      <c r="C3211">
        <v>0.43608541358636876</v>
      </c>
      <c r="D3211">
        <v>0.44560171184050534</v>
      </c>
      <c r="G3211">
        <v>3208</v>
      </c>
      <c r="H3211">
        <v>0.42054071415581495</v>
      </c>
      <c r="I3211">
        <v>0.43245553754150751</v>
      </c>
    </row>
    <row r="3212" spans="2:9" x14ac:dyDescent="0.25">
      <c r="B3212">
        <v>3209</v>
      </c>
      <c r="C3212">
        <v>0.43597180012437137</v>
      </c>
      <c r="D3212">
        <v>0.44549100632519578</v>
      </c>
      <c r="G3212">
        <v>3209</v>
      </c>
      <c r="H3212">
        <v>0.42042548166611582</v>
      </c>
      <c r="I3212">
        <v>0.43234308589950998</v>
      </c>
    </row>
    <row r="3213" spans="2:9" x14ac:dyDescent="0.25">
      <c r="B3213">
        <v>3210</v>
      </c>
      <c r="C3213">
        <v>0.43585821160552479</v>
      </c>
      <c r="D3213">
        <v>0.4453803211285553</v>
      </c>
      <c r="G3213">
        <v>3210</v>
      </c>
      <c r="H3213">
        <v>0.42031027727828923</v>
      </c>
      <c r="I3213">
        <v>0.43223065764770036</v>
      </c>
    </row>
    <row r="3214" spans="2:9" x14ac:dyDescent="0.25">
      <c r="B3214">
        <v>3211</v>
      </c>
      <c r="C3214">
        <v>0.4357446480260968</v>
      </c>
      <c r="D3214">
        <v>0.44526965623662823</v>
      </c>
      <c r="G3214">
        <v>3211</v>
      </c>
      <c r="H3214">
        <v>0.42019510099072221</v>
      </c>
      <c r="I3214">
        <v>0.43211825277461441</v>
      </c>
    </row>
    <row r="3215" spans="2:9" x14ac:dyDescent="0.25">
      <c r="B3215">
        <v>3212</v>
      </c>
      <c r="C3215">
        <v>0.43563110938235555</v>
      </c>
      <c r="D3215">
        <v>0.445159011635471</v>
      </c>
      <c r="G3215">
        <v>3212</v>
      </c>
      <c r="H3215">
        <v>0.42007995280180011</v>
      </c>
      <c r="I3215">
        <v>0.43200587126879686</v>
      </c>
    </row>
    <row r="3216" spans="2:9" x14ac:dyDescent="0.25">
      <c r="B3216">
        <v>3213</v>
      </c>
      <c r="C3216">
        <v>0.43551759567056936</v>
      </c>
      <c r="D3216">
        <v>0.44504838731115171</v>
      </c>
      <c r="G3216">
        <v>3213</v>
      </c>
      <c r="H3216">
        <v>0.41996483270990626</v>
      </c>
      <c r="I3216">
        <v>0.43189351311880081</v>
      </c>
    </row>
    <row r="3217" spans="2:9" x14ac:dyDescent="0.25">
      <c r="B3217">
        <v>3214</v>
      </c>
      <c r="C3217">
        <v>0.43540410688700582</v>
      </c>
      <c r="D3217">
        <v>0.44493778324975009</v>
      </c>
      <c r="G3217">
        <v>3214</v>
      </c>
      <c r="H3217">
        <v>0.41984974071341774</v>
      </c>
      <c r="I3217">
        <v>0.43178117831318819</v>
      </c>
    </row>
    <row r="3218" spans="2:9" x14ac:dyDescent="0.25">
      <c r="B3218">
        <v>3215</v>
      </c>
      <c r="C3218">
        <v>0.43529064302793297</v>
      </c>
      <c r="D3218">
        <v>0.44482719943735777</v>
      </c>
      <c r="G3218">
        <v>3215</v>
      </c>
      <c r="H3218">
        <v>0.41973467681070847</v>
      </c>
      <c r="I3218">
        <v>0.43166886684052919</v>
      </c>
    </row>
    <row r="3219" spans="2:9" x14ac:dyDescent="0.25">
      <c r="B3219">
        <v>3216</v>
      </c>
      <c r="C3219">
        <v>0.43517720408961841</v>
      </c>
      <c r="D3219">
        <v>0.44471663586007809</v>
      </c>
      <c r="G3219">
        <v>3216</v>
      </c>
      <c r="H3219">
        <v>0.41961964100014909</v>
      </c>
      <c r="I3219">
        <v>0.43155657868940284</v>
      </c>
    </row>
    <row r="3220" spans="2:9" x14ac:dyDescent="0.25">
      <c r="B3220">
        <v>3217</v>
      </c>
      <c r="C3220">
        <v>0.43506379006832957</v>
      </c>
      <c r="D3220">
        <v>0.44460609250402638</v>
      </c>
      <c r="G3220">
        <v>3217</v>
      </c>
      <c r="H3220">
        <v>0.41950463328010712</v>
      </c>
      <c r="I3220">
        <v>0.43144431384839665</v>
      </c>
    </row>
    <row r="3221" spans="2:9" x14ac:dyDescent="0.25">
      <c r="B3221">
        <v>3218</v>
      </c>
      <c r="C3221">
        <v>0.43495040096033444</v>
      </c>
      <c r="D3221">
        <v>0.44449556935532936</v>
      </c>
      <c r="G3221">
        <v>3218</v>
      </c>
      <c r="H3221">
        <v>0.41938965364894398</v>
      </c>
      <c r="I3221">
        <v>0.43133207230610687</v>
      </c>
    </row>
    <row r="3222" spans="2:9" x14ac:dyDescent="0.25">
      <c r="B3222">
        <v>3219</v>
      </c>
      <c r="C3222">
        <v>0.4348370367619</v>
      </c>
      <c r="D3222">
        <v>0.44438506640012565</v>
      </c>
      <c r="G3222">
        <v>3219</v>
      </c>
      <c r="H3222">
        <v>0.4192747021050191</v>
      </c>
      <c r="I3222">
        <v>0.431219854051138</v>
      </c>
    </row>
    <row r="3223" spans="2:9" x14ac:dyDescent="0.25">
      <c r="B3223">
        <v>3220</v>
      </c>
      <c r="C3223">
        <v>0.43472369746929379</v>
      </c>
      <c r="D3223">
        <v>0.44427458362456568</v>
      </c>
      <c r="G3223">
        <v>3220</v>
      </c>
      <c r="H3223">
        <v>0.41915977864668985</v>
      </c>
      <c r="I3223">
        <v>0.43110765907210336</v>
      </c>
    </row>
    <row r="3224" spans="2:9" x14ac:dyDescent="0.25">
      <c r="B3224">
        <v>3221</v>
      </c>
      <c r="C3224">
        <v>0.4346103830787833</v>
      </c>
      <c r="D3224">
        <v>0.44416412101481162</v>
      </c>
      <c r="G3224">
        <v>3221</v>
      </c>
      <c r="H3224">
        <v>0.41904488327230777</v>
      </c>
      <c r="I3224">
        <v>0.43099548735762477</v>
      </c>
    </row>
    <row r="3225" spans="2:9" x14ac:dyDescent="0.25">
      <c r="B3225">
        <v>3222</v>
      </c>
      <c r="C3225">
        <v>0.43449709358663552</v>
      </c>
      <c r="D3225">
        <v>0.44405367855703731</v>
      </c>
      <c r="G3225">
        <v>3222</v>
      </c>
      <c r="H3225">
        <v>0.41893001598022128</v>
      </c>
      <c r="I3225">
        <v>0.43088333889633279</v>
      </c>
    </row>
    <row r="3226" spans="2:9" x14ac:dyDescent="0.25">
      <c r="B3226">
        <v>3223</v>
      </c>
      <c r="C3226">
        <v>0.43438382898911743</v>
      </c>
      <c r="D3226">
        <v>0.44394325623742825</v>
      </c>
      <c r="G3226">
        <v>3223</v>
      </c>
      <c r="H3226">
        <v>0.41881517676877483</v>
      </c>
      <c r="I3226">
        <v>0.43077121367686616</v>
      </c>
    </row>
    <row r="3227" spans="2:9" x14ac:dyDescent="0.25">
      <c r="B3227">
        <v>3224</v>
      </c>
      <c r="C3227">
        <v>0.43427058928249618</v>
      </c>
      <c r="D3227">
        <v>0.44383285404218181</v>
      </c>
      <c r="G3227">
        <v>3224</v>
      </c>
      <c r="H3227">
        <v>0.41870036563631041</v>
      </c>
      <c r="I3227">
        <v>0.43065911168787241</v>
      </c>
    </row>
    <row r="3228" spans="2:9" x14ac:dyDescent="0.25">
      <c r="B3228">
        <v>3225</v>
      </c>
      <c r="C3228">
        <v>0.43415737446303854</v>
      </c>
      <c r="D3228">
        <v>0.44372247195750691</v>
      </c>
      <c r="G3228">
        <v>3225</v>
      </c>
      <c r="H3228">
        <v>0.41858558258116396</v>
      </c>
      <c r="I3228">
        <v>0.43054703291800761</v>
      </c>
    </row>
    <row r="3229" spans="2:9" x14ac:dyDescent="0.25">
      <c r="B3229">
        <v>3226</v>
      </c>
      <c r="C3229">
        <v>0.4340441845270116</v>
      </c>
      <c r="D3229">
        <v>0.44361210996962447</v>
      </c>
      <c r="G3229">
        <v>3226</v>
      </c>
      <c r="H3229">
        <v>0.41847082760166904</v>
      </c>
      <c r="I3229">
        <v>0.43043497735593644</v>
      </c>
    </row>
    <row r="3230" spans="2:9" x14ac:dyDescent="0.25">
      <c r="B3230">
        <v>3227</v>
      </c>
      <c r="C3230">
        <v>0.43393101947068169</v>
      </c>
      <c r="D3230">
        <v>0.44350176806476671</v>
      </c>
      <c r="G3230">
        <v>3227</v>
      </c>
      <c r="H3230">
        <v>0.41835610069615742</v>
      </c>
      <c r="I3230">
        <v>0.43032294499033191</v>
      </c>
    </row>
    <row r="3231" spans="2:9" x14ac:dyDescent="0.25">
      <c r="B3231">
        <v>3228</v>
      </c>
      <c r="C3231">
        <v>0.4338178792903159</v>
      </c>
      <c r="D3231">
        <v>0.44339144622917792</v>
      </c>
      <c r="G3231">
        <v>3228</v>
      </c>
      <c r="H3231">
        <v>0.418241401862955</v>
      </c>
      <c r="I3231">
        <v>0.43021093580987574</v>
      </c>
    </row>
    <row r="3232" spans="2:9" x14ac:dyDescent="0.25">
      <c r="B3232">
        <v>3229</v>
      </c>
      <c r="C3232">
        <v>0.4337047639821805</v>
      </c>
      <c r="D3232">
        <v>0.44328114444911371</v>
      </c>
      <c r="G3232">
        <v>3229</v>
      </c>
      <c r="H3232">
        <v>0.41812673110038451</v>
      </c>
      <c r="I3232">
        <v>0.43009894980325808</v>
      </c>
    </row>
    <row r="3233" spans="2:9" x14ac:dyDescent="0.25">
      <c r="B3233">
        <v>3230</v>
      </c>
      <c r="C3233">
        <v>0.4335916735425418</v>
      </c>
      <c r="D3233">
        <v>0.44317086271084194</v>
      </c>
      <c r="G3233">
        <v>3230</v>
      </c>
      <c r="H3233">
        <v>0.4180120884067649</v>
      </c>
      <c r="I3233">
        <v>0.42998698695917781</v>
      </c>
    </row>
    <row r="3234" spans="2:9" x14ac:dyDescent="0.25">
      <c r="B3234">
        <v>3231</v>
      </c>
      <c r="C3234">
        <v>0.43347860796766668</v>
      </c>
      <c r="D3234">
        <v>0.44306060100064149</v>
      </c>
      <c r="G3234">
        <v>3231</v>
      </c>
      <c r="H3234">
        <v>0.41789747378041292</v>
      </c>
      <c r="I3234">
        <v>0.42987504726634201</v>
      </c>
    </row>
    <row r="3235" spans="2:9" x14ac:dyDescent="0.25">
      <c r="B3235">
        <v>3232</v>
      </c>
      <c r="C3235">
        <v>0.43336556725382097</v>
      </c>
      <c r="D3235">
        <v>0.44295035930480336</v>
      </c>
      <c r="G3235">
        <v>3232</v>
      </c>
      <c r="H3235">
        <v>0.41778288721963847</v>
      </c>
      <c r="I3235">
        <v>0.42976313071346645</v>
      </c>
    </row>
    <row r="3236" spans="2:9" x14ac:dyDescent="0.25">
      <c r="B3236">
        <v>3233</v>
      </c>
      <c r="C3236">
        <v>0.43325255139727142</v>
      </c>
      <c r="D3236">
        <v>0.44284013760963015</v>
      </c>
      <c r="G3236">
        <v>3233</v>
      </c>
      <c r="H3236">
        <v>0.41766832872274978</v>
      </c>
      <c r="I3236">
        <v>0.42965123728927551</v>
      </c>
    </row>
    <row r="3237" spans="2:9" x14ac:dyDescent="0.25">
      <c r="B3237">
        <v>3234</v>
      </c>
      <c r="C3237">
        <v>0.43313956039428364</v>
      </c>
      <c r="D3237">
        <v>0.44272993590143606</v>
      </c>
      <c r="G3237">
        <v>3234</v>
      </c>
      <c r="H3237">
        <v>0.41755379828805317</v>
      </c>
      <c r="I3237">
        <v>0.42953936698250206</v>
      </c>
    </row>
    <row r="3238" spans="2:9" x14ac:dyDescent="0.25">
      <c r="B3238">
        <v>3235</v>
      </c>
      <c r="C3238">
        <v>0.43302659424112372</v>
      </c>
      <c r="D3238">
        <v>0.44261975416654686</v>
      </c>
      <c r="G3238">
        <v>3235</v>
      </c>
      <c r="H3238">
        <v>0.41743929591384887</v>
      </c>
      <c r="I3238">
        <v>0.42942751978188709</v>
      </c>
    </row>
    <row r="3239" spans="2:9" x14ac:dyDescent="0.25">
      <c r="B3239">
        <v>3236</v>
      </c>
      <c r="C3239">
        <v>0.43291365293405765</v>
      </c>
      <c r="D3239">
        <v>0.44250959239130028</v>
      </c>
      <c r="G3239">
        <v>3236</v>
      </c>
      <c r="H3239">
        <v>0.41732482159843443</v>
      </c>
      <c r="I3239">
        <v>0.42931569567618072</v>
      </c>
    </row>
    <row r="3240" spans="2:9" x14ac:dyDescent="0.25">
      <c r="B3240">
        <v>3237</v>
      </c>
      <c r="C3240">
        <v>0.43280073646935163</v>
      </c>
      <c r="D3240">
        <v>0.44239945056204527</v>
      </c>
      <c r="G3240">
        <v>3237</v>
      </c>
      <c r="H3240">
        <v>0.41721037534010297</v>
      </c>
      <c r="I3240">
        <v>0.42920389465414105</v>
      </c>
    </row>
    <row r="3241" spans="2:9" x14ac:dyDescent="0.25">
      <c r="B3241">
        <v>3238</v>
      </c>
      <c r="C3241">
        <v>0.43268784484327105</v>
      </c>
      <c r="D3241">
        <v>0.44228932866514292</v>
      </c>
      <c r="G3241">
        <v>3238</v>
      </c>
      <c r="H3241">
        <v>0.41709595713714603</v>
      </c>
      <c r="I3241">
        <v>0.42909211670453501</v>
      </c>
    </row>
    <row r="3242" spans="2:9" x14ac:dyDescent="0.25">
      <c r="B3242">
        <v>3239</v>
      </c>
      <c r="C3242">
        <v>0.43257497805208195</v>
      </c>
      <c r="D3242">
        <v>0.44217922668696552</v>
      </c>
      <c r="G3242">
        <v>3239</v>
      </c>
      <c r="H3242">
        <v>0.41698156698784805</v>
      </c>
      <c r="I3242">
        <v>0.42898036181613769</v>
      </c>
    </row>
    <row r="3243" spans="2:9" x14ac:dyDescent="0.25">
      <c r="B3243">
        <v>3240</v>
      </c>
      <c r="C3243">
        <v>0.43246213609204942</v>
      </c>
      <c r="D3243">
        <v>0.44206914461389729</v>
      </c>
      <c r="G3243">
        <v>3240</v>
      </c>
      <c r="H3243">
        <v>0.416867204890492</v>
      </c>
      <c r="I3243">
        <v>0.42886862997773306</v>
      </c>
    </row>
    <row r="3244" spans="2:9" x14ac:dyDescent="0.25">
      <c r="B3244">
        <v>3241</v>
      </c>
      <c r="C3244">
        <v>0.4323493189594394</v>
      </c>
      <c r="D3244">
        <v>0.44195908243233389</v>
      </c>
      <c r="G3244">
        <v>3241</v>
      </c>
      <c r="H3244">
        <v>0.41675287084335894</v>
      </c>
      <c r="I3244">
        <v>0.4287569211781132</v>
      </c>
    </row>
    <row r="3245" spans="2:9" x14ac:dyDescent="0.25">
      <c r="B3245">
        <v>3242</v>
      </c>
      <c r="C3245">
        <v>0.43223652665051715</v>
      </c>
      <c r="D3245">
        <v>0.44184904012868276</v>
      </c>
      <c r="G3245">
        <v>3242</v>
      </c>
      <c r="H3245">
        <v>0.41663856484472322</v>
      </c>
      <c r="I3245">
        <v>0.42864523540607885</v>
      </c>
    </row>
    <row r="3246" spans="2:9" x14ac:dyDescent="0.25">
      <c r="B3246">
        <v>3243</v>
      </c>
      <c r="C3246">
        <v>0.43212375916154833</v>
      </c>
      <c r="D3246">
        <v>0.44173901768936297</v>
      </c>
      <c r="G3246">
        <v>3243</v>
      </c>
      <c r="H3246">
        <v>0.41652428689285731</v>
      </c>
      <c r="I3246">
        <v>0.4285335726504394</v>
      </c>
    </row>
    <row r="3247" spans="2:9" x14ac:dyDescent="0.25">
      <c r="B3247">
        <v>3244</v>
      </c>
      <c r="C3247">
        <v>0.43201101648879792</v>
      </c>
      <c r="D3247">
        <v>0.44162901510080488</v>
      </c>
      <c r="G3247">
        <v>3244</v>
      </c>
      <c r="H3247">
        <v>0.41641003698602908</v>
      </c>
      <c r="I3247">
        <v>0.42842193290001218</v>
      </c>
    </row>
    <row r="3248" spans="2:9" x14ac:dyDescent="0.25">
      <c r="B3248">
        <v>3245</v>
      </c>
      <c r="C3248">
        <v>0.43189829862853119</v>
      </c>
      <c r="D3248">
        <v>0.44151903234945089</v>
      </c>
      <c r="G3248">
        <v>3245</v>
      </c>
      <c r="H3248">
        <v>0.41629581512250502</v>
      </c>
      <c r="I3248">
        <v>0.42831031614362353</v>
      </c>
    </row>
    <row r="3249" spans="2:9" x14ac:dyDescent="0.25">
      <c r="B3249">
        <v>3246</v>
      </c>
      <c r="C3249">
        <v>0.43178560557701312</v>
      </c>
      <c r="D3249">
        <v>0.44140906942175479</v>
      </c>
      <c r="G3249">
        <v>3246</v>
      </c>
      <c r="H3249">
        <v>0.41618162130054381</v>
      </c>
      <c r="I3249">
        <v>0.42819872237010798</v>
      </c>
    </row>
    <row r="3250" spans="2:9" x14ac:dyDescent="0.25">
      <c r="B3250">
        <v>3247</v>
      </c>
      <c r="C3250">
        <v>0.43167293733050921</v>
      </c>
      <c r="D3250">
        <v>0.441299126304182</v>
      </c>
      <c r="G3250">
        <v>3247</v>
      </c>
      <c r="H3250">
        <v>0.41606745551840335</v>
      </c>
      <c r="I3250">
        <v>0.42808715156830857</v>
      </c>
    </row>
    <row r="3251" spans="2:9" x14ac:dyDescent="0.25">
      <c r="B3251">
        <v>3248</v>
      </c>
      <c r="C3251">
        <v>0.43156029388528372</v>
      </c>
      <c r="D3251">
        <v>0.44118920298320952</v>
      </c>
      <c r="G3251">
        <v>3248</v>
      </c>
      <c r="H3251">
        <v>0.4159533177743393</v>
      </c>
      <c r="I3251">
        <v>0.42797560372707671</v>
      </c>
    </row>
    <row r="3252" spans="2:9" x14ac:dyDescent="0.25">
      <c r="B3252">
        <v>3249</v>
      </c>
      <c r="C3252">
        <v>0.43144767523760219</v>
      </c>
      <c r="D3252">
        <v>0.44107929944532592</v>
      </c>
      <c r="G3252">
        <v>3249</v>
      </c>
      <c r="H3252">
        <v>0.41583920806660141</v>
      </c>
      <c r="I3252">
        <v>0.42786407883527239</v>
      </c>
    </row>
    <row r="3253" spans="2:9" x14ac:dyDescent="0.25">
      <c r="B3253">
        <v>3250</v>
      </c>
      <c r="C3253">
        <v>0.43133508138372867</v>
      </c>
      <c r="D3253">
        <v>0.4409694156770313</v>
      </c>
      <c r="G3253">
        <v>3250</v>
      </c>
      <c r="H3253">
        <v>0.41572512639343623</v>
      </c>
      <c r="I3253">
        <v>0.42775257688176399</v>
      </c>
    </row>
    <row r="3254" spans="2:9" x14ac:dyDescent="0.25">
      <c r="B3254">
        <v>3251</v>
      </c>
      <c r="C3254">
        <v>0.43122251231992859</v>
      </c>
      <c r="D3254">
        <v>0.4408595516648377</v>
      </c>
      <c r="G3254">
        <v>3251</v>
      </c>
      <c r="H3254">
        <v>0.41561107275308695</v>
      </c>
      <c r="I3254">
        <v>0.42764109785542831</v>
      </c>
    </row>
    <row r="3255" spans="2:9" x14ac:dyDescent="0.25">
      <c r="B3255">
        <v>3252</v>
      </c>
      <c r="C3255">
        <v>0.4311099680424661</v>
      </c>
      <c r="D3255">
        <v>0.44074970739526814</v>
      </c>
      <c r="G3255">
        <v>3252</v>
      </c>
      <c r="H3255">
        <v>0.4154970471437946</v>
      </c>
      <c r="I3255">
        <v>0.42752964174515051</v>
      </c>
    </row>
    <row r="3256" spans="2:9" x14ac:dyDescent="0.25">
      <c r="B3256">
        <v>3253</v>
      </c>
      <c r="C3256">
        <v>0.43099744854760619</v>
      </c>
      <c r="D3256">
        <v>0.44063988285485767</v>
      </c>
      <c r="G3256">
        <v>3253</v>
      </c>
      <c r="H3256">
        <v>0.41538304956379257</v>
      </c>
      <c r="I3256">
        <v>0.42741820853982437</v>
      </c>
    </row>
    <row r="3257" spans="2:9" x14ac:dyDescent="0.25">
      <c r="B3257">
        <v>3254</v>
      </c>
      <c r="C3257">
        <v>0.43088495383161279</v>
      </c>
      <c r="D3257">
        <v>0.44053007803015271</v>
      </c>
      <c r="G3257">
        <v>3254</v>
      </c>
      <c r="H3257">
        <v>0.41526908001131391</v>
      </c>
      <c r="I3257">
        <v>0.42730679822835188</v>
      </c>
    </row>
    <row r="3258" spans="2:9" x14ac:dyDescent="0.25">
      <c r="B3258">
        <v>3255</v>
      </c>
      <c r="C3258">
        <v>0.43077248389075062</v>
      </c>
      <c r="D3258">
        <v>0.4404202929077114</v>
      </c>
      <c r="G3258">
        <v>3255</v>
      </c>
      <c r="H3258">
        <v>0.41515513848458918</v>
      </c>
      <c r="I3258">
        <v>0.42719541079964368</v>
      </c>
    </row>
    <row r="3259" spans="2:9" x14ac:dyDescent="0.25">
      <c r="B3259">
        <v>3256</v>
      </c>
      <c r="C3259">
        <v>0.43066003872128389</v>
      </c>
      <c r="D3259">
        <v>0.44031052747410304</v>
      </c>
      <c r="G3259">
        <v>3256</v>
      </c>
      <c r="H3259">
        <v>0.41504122498184287</v>
      </c>
      <c r="I3259">
        <v>0.42708404624261859</v>
      </c>
    </row>
    <row r="3260" spans="2:9" x14ac:dyDescent="0.25">
      <c r="B3260">
        <v>3257</v>
      </c>
      <c r="C3260">
        <v>0.43054761831947674</v>
      </c>
      <c r="D3260">
        <v>0.44020078171590893</v>
      </c>
      <c r="G3260">
        <v>3257</v>
      </c>
      <c r="H3260">
        <v>0.41492733950129651</v>
      </c>
      <c r="I3260">
        <v>0.42697270454620401</v>
      </c>
    </row>
    <row r="3261" spans="2:9" x14ac:dyDescent="0.25">
      <c r="B3261">
        <v>3258</v>
      </c>
      <c r="C3261">
        <v>0.43043522268159334</v>
      </c>
      <c r="D3261">
        <v>0.44009105561972173</v>
      </c>
      <c r="G3261">
        <v>3258</v>
      </c>
      <c r="H3261">
        <v>0.41481348204116852</v>
      </c>
      <c r="I3261">
        <v>0.42686138569933563</v>
      </c>
    </row>
    <row r="3262" spans="2:9" x14ac:dyDescent="0.25">
      <c r="B3262">
        <v>3259</v>
      </c>
      <c r="C3262">
        <v>0.43032285180389801</v>
      </c>
      <c r="D3262">
        <v>0.43998134917214565</v>
      </c>
      <c r="G3262">
        <v>3259</v>
      </c>
      <c r="H3262">
        <v>0.41469965259967428</v>
      </c>
      <c r="I3262">
        <v>0.42675008969095768</v>
      </c>
    </row>
    <row r="3263" spans="2:9" x14ac:dyDescent="0.25">
      <c r="B3263">
        <v>3260</v>
      </c>
      <c r="C3263">
        <v>0.43021050568265456</v>
      </c>
      <c r="D3263">
        <v>0.43987166235979624</v>
      </c>
      <c r="G3263">
        <v>3260</v>
      </c>
      <c r="H3263">
        <v>0.41458585117502306</v>
      </c>
      <c r="I3263">
        <v>0.42663881651002261</v>
      </c>
    </row>
    <row r="3264" spans="2:9" x14ac:dyDescent="0.25">
      <c r="B3264">
        <v>3261</v>
      </c>
      <c r="C3264">
        <v>0.43009818431412661</v>
      </c>
      <c r="D3264">
        <v>0.43976199516930087</v>
      </c>
      <c r="G3264">
        <v>3261</v>
      </c>
      <c r="H3264">
        <v>0.414472077765422</v>
      </c>
      <c r="I3264">
        <v>0.42652756614549142</v>
      </c>
    </row>
    <row r="3265" spans="2:9" x14ac:dyDescent="0.25">
      <c r="B3265">
        <v>3262</v>
      </c>
      <c r="C3265">
        <v>0.42998588769457868</v>
      </c>
      <c r="D3265">
        <v>0.43965234758729826</v>
      </c>
      <c r="G3265">
        <v>3262</v>
      </c>
      <c r="H3265">
        <v>0.4143583323690771</v>
      </c>
      <c r="I3265">
        <v>0.42641633858633354</v>
      </c>
    </row>
    <row r="3266" spans="2:9" x14ac:dyDescent="0.25">
      <c r="B3266">
        <v>3263</v>
      </c>
      <c r="C3266">
        <v>0.42987361582027372</v>
      </c>
      <c r="D3266">
        <v>0.43954271960043884</v>
      </c>
      <c r="G3266">
        <v>3263</v>
      </c>
      <c r="H3266">
        <v>0.41424461498418808</v>
      </c>
      <c r="I3266">
        <v>0.42630513382152657</v>
      </c>
    </row>
    <row r="3267" spans="2:9" x14ac:dyDescent="0.25">
      <c r="B3267">
        <v>3264</v>
      </c>
      <c r="C3267">
        <v>0.42976136868747583</v>
      </c>
      <c r="D3267">
        <v>0.4394331111953842</v>
      </c>
      <c r="G3267">
        <v>3264</v>
      </c>
      <c r="H3267">
        <v>0.41413092560895143</v>
      </c>
      <c r="I3267">
        <v>0.42619395184005665</v>
      </c>
    </row>
    <row r="3268" spans="2:9" x14ac:dyDescent="0.25">
      <c r="B3268">
        <v>3265</v>
      </c>
      <c r="C3268">
        <v>0.42964914629244855</v>
      </c>
      <c r="D3268">
        <v>0.43932352235880762</v>
      </c>
      <c r="G3268">
        <v>3265</v>
      </c>
      <c r="H3268">
        <v>0.41401726424156021</v>
      </c>
      <c r="I3268">
        <v>0.42608279263091825</v>
      </c>
    </row>
    <row r="3269" spans="2:9" x14ac:dyDescent="0.25">
      <c r="B3269">
        <v>3266</v>
      </c>
      <c r="C3269">
        <v>0.42953694863145547</v>
      </c>
      <c r="D3269">
        <v>0.43921395307739403</v>
      </c>
      <c r="G3269">
        <v>3266</v>
      </c>
      <c r="H3269">
        <v>0.41390363088020543</v>
      </c>
      <c r="I3269">
        <v>0.42597165618311422</v>
      </c>
    </row>
    <row r="3270" spans="2:9" x14ac:dyDescent="0.25">
      <c r="B3270">
        <v>3267</v>
      </c>
      <c r="C3270">
        <v>0.42942477570076021</v>
      </c>
      <c r="D3270">
        <v>0.43910440333783973</v>
      </c>
      <c r="G3270">
        <v>3267</v>
      </c>
      <c r="H3270">
        <v>0.41379002552307115</v>
      </c>
      <c r="I3270">
        <v>0.42586054248565591</v>
      </c>
    </row>
    <row r="3271" spans="2:9" x14ac:dyDescent="0.25">
      <c r="B3271">
        <v>3268</v>
      </c>
      <c r="C3271">
        <v>0.42931262749662558</v>
      </c>
      <c r="D3271">
        <v>0.43899487312685237</v>
      </c>
      <c r="G3271">
        <v>3268</v>
      </c>
      <c r="H3271">
        <v>0.41367644816833998</v>
      </c>
      <c r="I3271">
        <v>0.42574945152756277</v>
      </c>
    </row>
    <row r="3272" spans="2:9" x14ac:dyDescent="0.25">
      <c r="B3272">
        <v>3269</v>
      </c>
      <c r="C3272">
        <v>0.4292005040153154</v>
      </c>
      <c r="D3272">
        <v>0.43888536243115123</v>
      </c>
      <c r="G3272">
        <v>3269</v>
      </c>
      <c r="H3272">
        <v>0.41356289881419295</v>
      </c>
      <c r="I3272">
        <v>0.4256383832978628</v>
      </c>
    </row>
    <row r="3273" spans="2:9" x14ac:dyDescent="0.25">
      <c r="B3273">
        <v>3270</v>
      </c>
      <c r="C3273">
        <v>0.42908840525309266</v>
      </c>
      <c r="D3273">
        <v>0.43877587123746703</v>
      </c>
      <c r="G3273">
        <v>3270</v>
      </c>
      <c r="H3273">
        <v>0.41344937745880483</v>
      </c>
      <c r="I3273">
        <v>0.42552733778559226</v>
      </c>
    </row>
    <row r="3274" spans="2:9" x14ac:dyDescent="0.25">
      <c r="B3274">
        <v>3271</v>
      </c>
      <c r="C3274">
        <v>0.42897633120622047</v>
      </c>
      <c r="D3274">
        <v>0.43866639953254216</v>
      </c>
      <c r="G3274">
        <v>3271</v>
      </c>
      <c r="H3274">
        <v>0.413335884100347</v>
      </c>
      <c r="I3274">
        <v>0.42541631497979604</v>
      </c>
    </row>
    <row r="3275" spans="2:9" x14ac:dyDescent="0.25">
      <c r="B3275">
        <v>3272</v>
      </c>
      <c r="C3275">
        <v>0.42886428187096209</v>
      </c>
      <c r="D3275">
        <v>0.43855694730313</v>
      </c>
      <c r="G3275">
        <v>3272</v>
      </c>
      <c r="H3275">
        <v>0.41322241873698856</v>
      </c>
      <c r="I3275">
        <v>0.42530531486952688</v>
      </c>
    </row>
    <row r="3276" spans="2:9" x14ac:dyDescent="0.25">
      <c r="B3276">
        <v>3273</v>
      </c>
      <c r="C3276">
        <v>0.42875225724358018</v>
      </c>
      <c r="D3276">
        <v>0.43844751453599584</v>
      </c>
      <c r="G3276">
        <v>3273</v>
      </c>
      <c r="H3276">
        <v>0.41310898136689511</v>
      </c>
      <c r="I3276">
        <v>0.42519433744384622</v>
      </c>
    </row>
    <row r="3277" spans="2:9" x14ac:dyDescent="0.25">
      <c r="B3277">
        <v>3274</v>
      </c>
      <c r="C3277">
        <v>0.42864025732033784</v>
      </c>
      <c r="D3277">
        <v>0.43833810121791628</v>
      </c>
      <c r="G3277">
        <v>3274</v>
      </c>
      <c r="H3277">
        <v>0.41299557198822645</v>
      </c>
      <c r="I3277">
        <v>0.42508338269182377</v>
      </c>
    </row>
    <row r="3278" spans="2:9" x14ac:dyDescent="0.25">
      <c r="B3278">
        <v>3275</v>
      </c>
      <c r="C3278">
        <v>0.42852828209749816</v>
      </c>
      <c r="D3278">
        <v>0.43822870733567942</v>
      </c>
      <c r="G3278">
        <v>3275</v>
      </c>
      <c r="H3278">
        <v>0.41288219059913983</v>
      </c>
      <c r="I3278">
        <v>0.42497245060253763</v>
      </c>
    </row>
    <row r="3279" spans="2:9" x14ac:dyDescent="0.25">
      <c r="B3279">
        <v>3276</v>
      </c>
      <c r="C3279">
        <v>0.42841633157132381</v>
      </c>
      <c r="D3279">
        <v>0.43811933287608468</v>
      </c>
      <c r="G3279">
        <v>3276</v>
      </c>
      <c r="H3279">
        <v>0.41276883719779212</v>
      </c>
      <c r="I3279">
        <v>0.42486154116507413</v>
      </c>
    </row>
    <row r="3280" spans="2:9" x14ac:dyDescent="0.25">
      <c r="B3280">
        <v>3277</v>
      </c>
      <c r="C3280">
        <v>0.42830440573807693</v>
      </c>
      <c r="D3280">
        <v>0.43800997782594292</v>
      </c>
      <c r="G3280">
        <v>3277</v>
      </c>
      <c r="H3280">
        <v>0.4126555117823329</v>
      </c>
      <c r="I3280">
        <v>0.42475065436852788</v>
      </c>
    </row>
    <row r="3281" spans="2:9" x14ac:dyDescent="0.25">
      <c r="B3281">
        <v>3278</v>
      </c>
      <c r="C3281">
        <v>0.42819250459402103</v>
      </c>
      <c r="D3281">
        <v>0.43790064217207664</v>
      </c>
      <c r="G3281">
        <v>3278</v>
      </c>
      <c r="H3281">
        <v>0.41254221435090954</v>
      </c>
      <c r="I3281">
        <v>0.4246397902020021</v>
      </c>
    </row>
    <row r="3282" spans="2:9" x14ac:dyDescent="0.25">
      <c r="B3282">
        <v>3279</v>
      </c>
      <c r="C3282">
        <v>0.42808062813541797</v>
      </c>
      <c r="D3282">
        <v>0.43779132590131958</v>
      </c>
      <c r="G3282">
        <v>3279</v>
      </c>
      <c r="H3282">
        <v>0.41242894490166582</v>
      </c>
      <c r="I3282">
        <v>0.42452894865460794</v>
      </c>
    </row>
    <row r="3283" spans="2:9" x14ac:dyDescent="0.25">
      <c r="B3283">
        <v>3280</v>
      </c>
      <c r="C3283">
        <v>0.42796877635853048</v>
      </c>
      <c r="D3283">
        <v>0.43768202900051695</v>
      </c>
      <c r="G3283">
        <v>3280</v>
      </c>
      <c r="H3283">
        <v>0.4123157034327431</v>
      </c>
      <c r="I3283">
        <v>0.42441812971546505</v>
      </c>
    </row>
    <row r="3284" spans="2:9" x14ac:dyDescent="0.25">
      <c r="B3284">
        <v>3281</v>
      </c>
      <c r="C3284">
        <v>0.42785694925962109</v>
      </c>
      <c r="D3284">
        <v>0.43757275145652541</v>
      </c>
      <c r="G3284">
        <v>3281</v>
      </c>
      <c r="H3284">
        <v>0.4122024899422761</v>
      </c>
      <c r="I3284">
        <v>0.42430733337370152</v>
      </c>
    </row>
    <row r="3285" spans="2:9" x14ac:dyDescent="0.25">
      <c r="B3285">
        <v>3282</v>
      </c>
      <c r="C3285">
        <v>0.42774514683495163</v>
      </c>
      <c r="D3285">
        <v>0.43746349325621303</v>
      </c>
      <c r="G3285">
        <v>3282</v>
      </c>
      <c r="H3285">
        <v>0.41208930442839847</v>
      </c>
      <c r="I3285">
        <v>0.42419655961845359</v>
      </c>
    </row>
    <row r="3286" spans="2:9" x14ac:dyDescent="0.25">
      <c r="B3286">
        <v>3283</v>
      </c>
      <c r="C3286">
        <v>0.42763336908078498</v>
      </c>
      <c r="D3286">
        <v>0.43735425438645942</v>
      </c>
      <c r="G3286">
        <v>3283</v>
      </c>
      <c r="H3286">
        <v>0.41197614688924161</v>
      </c>
      <c r="I3286">
        <v>0.42408580843886579</v>
      </c>
    </row>
    <row r="3287" spans="2:9" x14ac:dyDescent="0.25">
      <c r="B3287">
        <v>3284</v>
      </c>
      <c r="C3287">
        <v>0.42752161599338317</v>
      </c>
      <c r="D3287">
        <v>0.43724503483415528</v>
      </c>
      <c r="G3287">
        <v>3284</v>
      </c>
      <c r="H3287">
        <v>0.41186301732293057</v>
      </c>
      <c r="I3287">
        <v>0.42397507982409105</v>
      </c>
    </row>
    <row r="3288" spans="2:9" x14ac:dyDescent="0.25">
      <c r="B3288">
        <v>3285</v>
      </c>
      <c r="C3288">
        <v>0.42740988756900833</v>
      </c>
      <c r="D3288">
        <v>0.43713583458620286</v>
      </c>
      <c r="G3288">
        <v>3285</v>
      </c>
      <c r="H3288">
        <v>0.41174991572758846</v>
      </c>
      <c r="I3288">
        <v>0.42386437376329039</v>
      </c>
    </row>
    <row r="3289" spans="2:9" x14ac:dyDescent="0.25">
      <c r="B3289">
        <v>3286</v>
      </c>
      <c r="C3289">
        <v>0.42729818380392204</v>
      </c>
      <c r="D3289">
        <v>0.43702665362951598</v>
      </c>
      <c r="G3289">
        <v>3286</v>
      </c>
      <c r="H3289">
        <v>0.41163684210133478</v>
      </c>
      <c r="I3289">
        <v>0.42375369024563342</v>
      </c>
    </row>
    <row r="3290" spans="2:9" x14ac:dyDescent="0.25">
      <c r="B3290">
        <v>3287</v>
      </c>
      <c r="C3290">
        <v>0.42718650469438701</v>
      </c>
      <c r="D3290">
        <v>0.43691749195101964</v>
      </c>
      <c r="G3290">
        <v>3287</v>
      </c>
      <c r="H3290">
        <v>0.41152379644228598</v>
      </c>
      <c r="I3290">
        <v>0.42364302926029784</v>
      </c>
    </row>
    <row r="3291" spans="2:9" x14ac:dyDescent="0.25">
      <c r="B3291">
        <v>3288</v>
      </c>
      <c r="C3291">
        <v>0.42707485023666458</v>
      </c>
      <c r="D3291">
        <v>0.43680834953765041</v>
      </c>
      <c r="G3291">
        <v>3288</v>
      </c>
      <c r="H3291">
        <v>0.41141077874855236</v>
      </c>
      <c r="I3291">
        <v>0.42353239079646976</v>
      </c>
    </row>
    <row r="3292" spans="2:9" x14ac:dyDescent="0.25">
      <c r="B3292">
        <v>3289</v>
      </c>
      <c r="C3292">
        <v>0.42696322042701673</v>
      </c>
      <c r="D3292">
        <v>0.43669922637635589</v>
      </c>
      <c r="G3292">
        <v>3289</v>
      </c>
      <c r="H3292">
        <v>0.41129778901824288</v>
      </c>
      <c r="I3292">
        <v>0.42342177484334331</v>
      </c>
    </row>
    <row r="3293" spans="2:9" x14ac:dyDescent="0.25">
      <c r="B3293">
        <v>3290</v>
      </c>
      <c r="C3293">
        <v>0.42685161526170551</v>
      </c>
      <c r="D3293">
        <v>0.4365901224540954</v>
      </c>
      <c r="G3293">
        <v>3290</v>
      </c>
      <c r="H3293">
        <v>0.4111848272494647</v>
      </c>
      <c r="I3293">
        <v>0.42331118139012119</v>
      </c>
    </row>
    <row r="3294" spans="2:9" x14ac:dyDescent="0.25">
      <c r="B3294">
        <v>3291</v>
      </c>
      <c r="C3294">
        <v>0.42674003473699251</v>
      </c>
      <c r="D3294">
        <v>0.43648103775783959</v>
      </c>
      <c r="G3294">
        <v>3291</v>
      </c>
      <c r="H3294">
        <v>0.41107189344031886</v>
      </c>
      <c r="I3294">
        <v>0.42320061042601426</v>
      </c>
    </row>
    <row r="3295" spans="2:9" x14ac:dyDescent="0.25">
      <c r="B3295">
        <v>3292</v>
      </c>
      <c r="C3295">
        <v>0.42662847884913896</v>
      </c>
      <c r="D3295">
        <v>0.43637197227457036</v>
      </c>
      <c r="G3295">
        <v>3292</v>
      </c>
      <c r="H3295">
        <v>0.41095898758890381</v>
      </c>
      <c r="I3295">
        <v>0.42309006194024162</v>
      </c>
    </row>
    <row r="3296" spans="2:9" x14ac:dyDescent="0.25">
      <c r="B3296">
        <v>3293</v>
      </c>
      <c r="C3296">
        <v>0.42651694759440689</v>
      </c>
      <c r="D3296">
        <v>0.43626292599128097</v>
      </c>
      <c r="G3296">
        <v>3293</v>
      </c>
      <c r="H3296">
        <v>0.4108461096933142</v>
      </c>
      <c r="I3296">
        <v>0.42297953592203053</v>
      </c>
    </row>
    <row r="3297" spans="2:9" x14ac:dyDescent="0.25">
      <c r="B3297">
        <v>3294</v>
      </c>
      <c r="C3297">
        <v>0.42640544096905758</v>
      </c>
      <c r="D3297">
        <v>0.43615389889497602</v>
      </c>
      <c r="G3297">
        <v>3294</v>
      </c>
      <c r="H3297">
        <v>0.41073325975164249</v>
      </c>
      <c r="I3297">
        <v>0.42286903236061668</v>
      </c>
    </row>
    <row r="3298" spans="2:9" x14ac:dyDescent="0.25">
      <c r="B3298">
        <v>3295</v>
      </c>
      <c r="C3298">
        <v>0.42629395896935252</v>
      </c>
      <c r="D3298">
        <v>0.43604489097267163</v>
      </c>
      <c r="G3298">
        <v>3295</v>
      </c>
      <c r="H3298">
        <v>0.41062043776197471</v>
      </c>
      <c r="I3298">
        <v>0.42275855124524409</v>
      </c>
    </row>
    <row r="3299" spans="2:9" x14ac:dyDescent="0.25">
      <c r="B3299">
        <v>3296</v>
      </c>
      <c r="C3299">
        <v>0.42618250159155313</v>
      </c>
      <c r="D3299">
        <v>0.43593590221139517</v>
      </c>
      <c r="G3299">
        <v>3296</v>
      </c>
      <c r="H3299">
        <v>0.41050764372239557</v>
      </c>
      <c r="I3299">
        <v>0.42264809256516478</v>
      </c>
    </row>
    <row r="3300" spans="2:9" x14ac:dyDescent="0.25">
      <c r="B3300">
        <v>3297</v>
      </c>
      <c r="C3300">
        <v>0.42607106883192059</v>
      </c>
      <c r="D3300">
        <v>0.43582693259818522</v>
      </c>
      <c r="G3300">
        <v>3297</v>
      </c>
      <c r="H3300">
        <v>0.41039487763098775</v>
      </c>
      <c r="I3300">
        <v>0.42253765630963913</v>
      </c>
    </row>
    <row r="3301" spans="2:9" x14ac:dyDescent="0.25">
      <c r="B3301">
        <v>3298</v>
      </c>
      <c r="C3301">
        <v>0.42595966068671587</v>
      </c>
      <c r="D3301">
        <v>0.43571798212009183</v>
      </c>
      <c r="G3301">
        <v>3298</v>
      </c>
      <c r="H3301">
        <v>0.4102821394858277</v>
      </c>
      <c r="I3301">
        <v>0.42242724246793578</v>
      </c>
    </row>
    <row r="3302" spans="2:9" x14ac:dyDescent="0.25">
      <c r="B3302">
        <v>3299</v>
      </c>
      <c r="C3302">
        <v>0.42584827715220086</v>
      </c>
      <c r="D3302">
        <v>0.43560905076417639</v>
      </c>
      <c r="G3302">
        <v>3299</v>
      </c>
      <c r="H3302">
        <v>0.41016942928498989</v>
      </c>
      <c r="I3302">
        <v>0.42231685102933153</v>
      </c>
    </row>
    <row r="3303" spans="2:9" x14ac:dyDescent="0.25">
      <c r="B3303">
        <v>3300</v>
      </c>
      <c r="C3303">
        <v>0.425736918224636</v>
      </c>
      <c r="D3303">
        <v>0.43550013851751151</v>
      </c>
      <c r="G3303">
        <v>3300</v>
      </c>
      <c r="H3303">
        <v>0.41005674702654454</v>
      </c>
      <c r="I3303">
        <v>0.42220648198311161</v>
      </c>
    </row>
    <row r="3304" spans="2:9" x14ac:dyDescent="0.25">
      <c r="B3304">
        <v>3301</v>
      </c>
      <c r="C3304">
        <v>0.42562558390028238</v>
      </c>
      <c r="D3304">
        <v>0.43539124536718127</v>
      </c>
      <c r="G3304">
        <v>3301</v>
      </c>
      <c r="H3304">
        <v>0.40994409270856025</v>
      </c>
      <c r="I3304">
        <v>0.42209613531856921</v>
      </c>
    </row>
    <row r="3305" spans="2:9" x14ac:dyDescent="0.25">
      <c r="B3305">
        <v>3302</v>
      </c>
      <c r="C3305">
        <v>0.42551427417540116</v>
      </c>
      <c r="D3305">
        <v>0.43528237130028086</v>
      </c>
      <c r="G3305">
        <v>3302</v>
      </c>
      <c r="H3305">
        <v>0.40983146632909867</v>
      </c>
      <c r="I3305">
        <v>0.42198581102500587</v>
      </c>
    </row>
    <row r="3306" spans="2:9" x14ac:dyDescent="0.25">
      <c r="B3306">
        <v>3303</v>
      </c>
      <c r="C3306">
        <v>0.42540298904625345</v>
      </c>
      <c r="D3306">
        <v>0.43517351630391699</v>
      </c>
      <c r="G3306">
        <v>3303</v>
      </c>
      <c r="H3306">
        <v>0.40971886788622008</v>
      </c>
      <c r="I3306">
        <v>0.42187550909173138</v>
      </c>
    </row>
    <row r="3307" spans="2:9" x14ac:dyDescent="0.25">
      <c r="B3307">
        <v>3304</v>
      </c>
      <c r="C3307">
        <v>0.42529172850909963</v>
      </c>
      <c r="D3307">
        <v>0.43506468036520757</v>
      </c>
      <c r="G3307">
        <v>3304</v>
      </c>
      <c r="H3307">
        <v>0.40960629737798288</v>
      </c>
      <c r="I3307">
        <v>0.42176522950806383</v>
      </c>
    </row>
    <row r="3308" spans="2:9" x14ac:dyDescent="0.25">
      <c r="B3308">
        <v>3305</v>
      </c>
      <c r="C3308">
        <v>0.42518049256020041</v>
      </c>
      <c r="D3308">
        <v>0.43495586347128173</v>
      </c>
      <c r="G3308">
        <v>3305</v>
      </c>
      <c r="H3308">
        <v>0.40949375480243999</v>
      </c>
      <c r="I3308">
        <v>0.42165497226332926</v>
      </c>
    </row>
    <row r="3309" spans="2:9" x14ac:dyDescent="0.25">
      <c r="B3309">
        <v>3306</v>
      </c>
      <c r="C3309">
        <v>0.42506928119581672</v>
      </c>
      <c r="D3309">
        <v>0.4348470656092801</v>
      </c>
      <c r="G3309">
        <v>3306</v>
      </c>
      <c r="H3309">
        <v>0.40938124015764127</v>
      </c>
      <c r="I3309">
        <v>0.4215447373468621</v>
      </c>
    </row>
    <row r="3310" spans="2:9" x14ac:dyDescent="0.25">
      <c r="B3310">
        <v>3307</v>
      </c>
      <c r="C3310">
        <v>0.42495809441220922</v>
      </c>
      <c r="D3310">
        <v>0.43473828676635434</v>
      </c>
      <c r="G3310">
        <v>3307</v>
      </c>
      <c r="H3310">
        <v>0.40926875344163288</v>
      </c>
      <c r="I3310">
        <v>0.42143452474800491</v>
      </c>
    </row>
    <row r="3311" spans="2:9" x14ac:dyDescent="0.25">
      <c r="B3311">
        <v>3308</v>
      </c>
      <c r="C3311">
        <v>0.42484693220563841</v>
      </c>
      <c r="D3311">
        <v>0.43462952692966772</v>
      </c>
      <c r="G3311">
        <v>3308</v>
      </c>
      <c r="H3311">
        <v>0.40915629465245901</v>
      </c>
      <c r="I3311">
        <v>0.42132433445610867</v>
      </c>
    </row>
    <row r="3312" spans="2:9" x14ac:dyDescent="0.25">
      <c r="B3312">
        <v>3309</v>
      </c>
      <c r="C3312">
        <v>0.42473579457236471</v>
      </c>
      <c r="D3312">
        <v>0.43452078608639438</v>
      </c>
      <c r="G3312">
        <v>3309</v>
      </c>
      <c r="H3312">
        <v>0.40904386378815766</v>
      </c>
      <c r="I3312">
        <v>0.42121416646053222</v>
      </c>
    </row>
    <row r="3313" spans="2:9" x14ac:dyDescent="0.25">
      <c r="B3313">
        <v>3310</v>
      </c>
      <c r="C3313">
        <v>0.42462468150864879</v>
      </c>
      <c r="D3313">
        <v>0.43441206422372014</v>
      </c>
      <c r="G3313">
        <v>3310</v>
      </c>
      <c r="H3313">
        <v>0.40893146084676502</v>
      </c>
      <c r="I3313">
        <v>0.42110402075064274</v>
      </c>
    </row>
    <row r="3314" spans="2:9" x14ac:dyDescent="0.25">
      <c r="B3314">
        <v>3311</v>
      </c>
      <c r="C3314">
        <v>0.42451359301075065</v>
      </c>
      <c r="D3314">
        <v>0.43430336132884173</v>
      </c>
      <c r="G3314">
        <v>3311</v>
      </c>
      <c r="H3314">
        <v>0.40881908582631549</v>
      </c>
      <c r="I3314">
        <v>0.42099389731581566</v>
      </c>
    </row>
    <row r="3315" spans="2:9" x14ac:dyDescent="0.25">
      <c r="B3315">
        <v>3312</v>
      </c>
      <c r="C3315">
        <v>0.42440252907493098</v>
      </c>
      <c r="D3315">
        <v>0.43419467738896755</v>
      </c>
      <c r="G3315">
        <v>3312</v>
      </c>
      <c r="H3315">
        <v>0.40870673872483759</v>
      </c>
      <c r="I3315">
        <v>0.42088379614543459</v>
      </c>
    </row>
    <row r="3316" spans="2:9" x14ac:dyDescent="0.25">
      <c r="B3316">
        <v>3313</v>
      </c>
      <c r="C3316">
        <v>0.42429148969745006</v>
      </c>
      <c r="D3316">
        <v>0.43408601239131672</v>
      </c>
      <c r="G3316">
        <v>3313</v>
      </c>
      <c r="H3316">
        <v>0.40859441954035719</v>
      </c>
      <c r="I3316">
        <v>0.42077371722889112</v>
      </c>
    </row>
    <row r="3317" spans="2:9" x14ac:dyDescent="0.25">
      <c r="B3317">
        <v>3314</v>
      </c>
      <c r="C3317">
        <v>0.42418047487456761</v>
      </c>
      <c r="D3317">
        <v>0.43397736632312017</v>
      </c>
      <c r="G3317">
        <v>3314</v>
      </c>
      <c r="H3317">
        <v>0.40848212827089692</v>
      </c>
      <c r="I3317">
        <v>0.42066366055558529</v>
      </c>
    </row>
    <row r="3318" spans="2:9" x14ac:dyDescent="0.25">
      <c r="B3318">
        <v>3315</v>
      </c>
      <c r="C3318">
        <v>0.42406948460254418</v>
      </c>
      <c r="D3318">
        <v>0.43386873917161967</v>
      </c>
      <c r="G3318">
        <v>3315</v>
      </c>
      <c r="H3318">
        <v>0.4083698649144768</v>
      </c>
      <c r="I3318">
        <v>0.42055362611492508</v>
      </c>
    </row>
    <row r="3319" spans="2:9" x14ac:dyDescent="0.25">
      <c r="B3319">
        <v>3316</v>
      </c>
      <c r="C3319">
        <v>0.42395851887763952</v>
      </c>
      <c r="D3319">
        <v>0.43376013092406845</v>
      </c>
      <c r="G3319">
        <v>3316</v>
      </c>
      <c r="H3319">
        <v>0.40825762946911065</v>
      </c>
      <c r="I3319">
        <v>0.42044361389632701</v>
      </c>
    </row>
    <row r="3320" spans="2:9" x14ac:dyDescent="0.25">
      <c r="B3320">
        <v>3317</v>
      </c>
      <c r="C3320">
        <v>0.42384757769611403</v>
      </c>
      <c r="D3320">
        <v>0.43365154156773089</v>
      </c>
      <c r="G3320">
        <v>3317</v>
      </c>
      <c r="H3320">
        <v>0.40814542193281061</v>
      </c>
      <c r="I3320">
        <v>0.42033362388921508</v>
      </c>
    </row>
    <row r="3321" spans="2:9" x14ac:dyDescent="0.25">
      <c r="B3321">
        <v>3318</v>
      </c>
      <c r="C3321">
        <v>0.42373666105422725</v>
      </c>
      <c r="D3321">
        <v>0.43354297108988266</v>
      </c>
      <c r="G3321">
        <v>3318</v>
      </c>
      <c r="H3321">
        <v>0.40803324230358734</v>
      </c>
      <c r="I3321">
        <v>0.42022365608302215</v>
      </c>
    </row>
    <row r="3322" spans="2:9" x14ac:dyDescent="0.25">
      <c r="B3322">
        <v>3319</v>
      </c>
      <c r="C3322">
        <v>0.42362576894823922</v>
      </c>
      <c r="D3322">
        <v>0.43343441947781058</v>
      </c>
      <c r="G3322">
        <v>3319</v>
      </c>
      <c r="H3322">
        <v>0.40792109057944587</v>
      </c>
      <c r="I3322">
        <v>0.42011371046718882</v>
      </c>
    </row>
    <row r="3323" spans="2:9" x14ac:dyDescent="0.25">
      <c r="B3323">
        <v>3320</v>
      </c>
      <c r="C3323">
        <v>0.42351490137440972</v>
      </c>
      <c r="D3323">
        <v>0.43332588671881278</v>
      </c>
      <c r="G3323">
        <v>3320</v>
      </c>
      <c r="H3323">
        <v>0.40780896675838763</v>
      </c>
      <c r="I3323">
        <v>0.42000378703116409</v>
      </c>
    </row>
    <row r="3324" spans="2:9" x14ac:dyDescent="0.25">
      <c r="B3324">
        <v>3321</v>
      </c>
      <c r="C3324">
        <v>0.42340405832899852</v>
      </c>
      <c r="D3324">
        <v>0.43321737280019845</v>
      </c>
      <c r="G3324">
        <v>3321</v>
      </c>
      <c r="H3324">
        <v>0.40769687083841155</v>
      </c>
      <c r="I3324">
        <v>0.41989388576440484</v>
      </c>
    </row>
    <row r="3325" spans="2:9" x14ac:dyDescent="0.25">
      <c r="B3325">
        <v>3322</v>
      </c>
      <c r="C3325">
        <v>0.4232932398082655</v>
      </c>
      <c r="D3325">
        <v>0.43310887770928824</v>
      </c>
      <c r="G3325">
        <v>3322</v>
      </c>
      <c r="H3325">
        <v>0.40758480281751402</v>
      </c>
      <c r="I3325">
        <v>0.41978400665637639</v>
      </c>
    </row>
    <row r="3326" spans="2:9" x14ac:dyDescent="0.25">
      <c r="B3326">
        <v>3323</v>
      </c>
      <c r="C3326">
        <v>0.42318244580846981</v>
      </c>
      <c r="D3326">
        <v>0.43300040143341384</v>
      </c>
      <c r="G3326">
        <v>3323</v>
      </c>
      <c r="H3326">
        <v>0.40747276269368465</v>
      </c>
      <c r="I3326">
        <v>0.41967414969655187</v>
      </c>
    </row>
    <row r="3327" spans="2:9" x14ac:dyDescent="0.25">
      <c r="B3327">
        <v>3324</v>
      </c>
      <c r="C3327">
        <v>0.42307167632587139</v>
      </c>
      <c r="D3327">
        <v>0.4328919439599182</v>
      </c>
      <c r="G3327">
        <v>3324</v>
      </c>
      <c r="H3327">
        <v>0.40736075046491205</v>
      </c>
      <c r="I3327">
        <v>0.41956431487441292</v>
      </c>
    </row>
    <row r="3328" spans="2:9" x14ac:dyDescent="0.25">
      <c r="B3328">
        <v>3325</v>
      </c>
      <c r="C3328">
        <v>0.42296093135672996</v>
      </c>
      <c r="D3328">
        <v>0.43278350527615539</v>
      </c>
      <c r="G3328">
        <v>3325</v>
      </c>
      <c r="H3328">
        <v>0.40724876612918287</v>
      </c>
      <c r="I3328">
        <v>0.41945450217944891</v>
      </c>
    </row>
    <row r="3329" spans="2:9" x14ac:dyDescent="0.25">
      <c r="B3329">
        <v>3326</v>
      </c>
      <c r="C3329">
        <v>0.42285021089730451</v>
      </c>
      <c r="D3329">
        <v>0.43267508536949068</v>
      </c>
      <c r="G3329">
        <v>3326</v>
      </c>
      <c r="H3329">
        <v>0.40713680968447863</v>
      </c>
      <c r="I3329">
        <v>0.41934471160115766</v>
      </c>
    </row>
    <row r="3330" spans="2:9" x14ac:dyDescent="0.25">
      <c r="B3330">
        <v>3327</v>
      </c>
      <c r="C3330">
        <v>0.42273951494385453</v>
      </c>
      <c r="D3330">
        <v>0.43256668422730077</v>
      </c>
      <c r="G3330">
        <v>3327</v>
      </c>
      <c r="H3330">
        <v>0.40702488112877683</v>
      </c>
      <c r="I3330">
        <v>0.41923494312904497</v>
      </c>
    </row>
    <row r="3331" spans="2:9" x14ac:dyDescent="0.25">
      <c r="B3331">
        <v>3328</v>
      </c>
      <c r="C3331">
        <v>0.42262884349263968</v>
      </c>
      <c r="D3331">
        <v>0.4324583018369732</v>
      </c>
      <c r="G3331">
        <v>3328</v>
      </c>
      <c r="H3331">
        <v>0.4069129804600527</v>
      </c>
      <c r="I3331">
        <v>0.41912519675262477</v>
      </c>
    </row>
    <row r="3332" spans="2:9" x14ac:dyDescent="0.25">
      <c r="B3332">
        <v>3329</v>
      </c>
      <c r="C3332">
        <v>0.42251819653991896</v>
      </c>
      <c r="D3332">
        <v>0.43234993818590678</v>
      </c>
      <c r="G3332">
        <v>3329</v>
      </c>
      <c r="H3332">
        <v>0.40680110767627892</v>
      </c>
      <c r="I3332">
        <v>0.41901547246141913</v>
      </c>
    </row>
    <row r="3333" spans="2:9" x14ac:dyDescent="0.25">
      <c r="B3333">
        <v>3330</v>
      </c>
      <c r="C3333">
        <v>0.42240757408195168</v>
      </c>
      <c r="D3333">
        <v>0.43224159326151174</v>
      </c>
      <c r="G3333">
        <v>3330</v>
      </c>
      <c r="H3333">
        <v>0.40668926277542128</v>
      </c>
      <c r="I3333">
        <v>0.41890577024495818</v>
      </c>
    </row>
    <row r="3334" spans="2:9" x14ac:dyDescent="0.25">
      <c r="B3334">
        <v>3331</v>
      </c>
      <c r="C3334">
        <v>0.42229697611499706</v>
      </c>
      <c r="D3334">
        <v>0.43213326705120914</v>
      </c>
      <c r="G3334">
        <v>3331</v>
      </c>
      <c r="H3334">
        <v>0.40657744575544491</v>
      </c>
      <c r="I3334">
        <v>0.41879609009278013</v>
      </c>
    </row>
    <row r="3335" spans="2:9" x14ac:dyDescent="0.25">
      <c r="B3335">
        <v>3332</v>
      </c>
      <c r="C3335">
        <v>0.42218640263531393</v>
      </c>
      <c r="D3335">
        <v>0.43202495954243131</v>
      </c>
      <c r="G3335">
        <v>3332</v>
      </c>
      <c r="H3335">
        <v>0.406465656614313</v>
      </c>
      <c r="I3335">
        <v>0.41868643199443145</v>
      </c>
    </row>
    <row r="3336" spans="2:9" x14ac:dyDescent="0.25">
      <c r="B3336">
        <v>3333</v>
      </c>
      <c r="C3336">
        <v>0.42207585363916167</v>
      </c>
      <c r="D3336">
        <v>0.43191667072262202</v>
      </c>
      <c r="G3336">
        <v>3333</v>
      </c>
      <c r="H3336">
        <v>0.40635389534998267</v>
      </c>
      <c r="I3336">
        <v>0.41857679593946662</v>
      </c>
    </row>
    <row r="3337" spans="2:9" x14ac:dyDescent="0.25">
      <c r="B3337">
        <v>3334</v>
      </c>
      <c r="C3337">
        <v>0.4219653291227991</v>
      </c>
      <c r="D3337">
        <v>0.4318084005792357</v>
      </c>
      <c r="G3337">
        <v>3334</v>
      </c>
      <c r="H3337">
        <v>0.40624216196040852</v>
      </c>
      <c r="I3337">
        <v>0.41846718191744808</v>
      </c>
    </row>
    <row r="3338" spans="2:9" x14ac:dyDescent="0.25">
      <c r="B3338">
        <v>3335</v>
      </c>
      <c r="C3338">
        <v>0.42185482908248528</v>
      </c>
      <c r="D3338">
        <v>0.43170014909973825</v>
      </c>
      <c r="G3338">
        <v>3335</v>
      </c>
      <c r="H3338">
        <v>0.40613045644354201</v>
      </c>
      <c r="I3338">
        <v>0.41835758991794664</v>
      </c>
    </row>
    <row r="3339" spans="2:9" x14ac:dyDescent="0.25">
      <c r="B3339">
        <v>3336</v>
      </c>
      <c r="C3339">
        <v>0.42174435351447898</v>
      </c>
      <c r="D3339">
        <v>0.4315919162716067</v>
      </c>
      <c r="G3339">
        <v>3336</v>
      </c>
      <c r="H3339">
        <v>0.40601877879733206</v>
      </c>
      <c r="I3339">
        <v>0.41824801993054084</v>
      </c>
    </row>
    <row r="3340" spans="2:9" x14ac:dyDescent="0.25">
      <c r="B3340">
        <v>3337</v>
      </c>
      <c r="C3340">
        <v>0.42163390241503901</v>
      </c>
      <c r="D3340">
        <v>0.43148370208232922</v>
      </c>
      <c r="G3340">
        <v>3337</v>
      </c>
      <c r="H3340">
        <v>0.40590712901972104</v>
      </c>
      <c r="I3340">
        <v>0.41813847194481779</v>
      </c>
    </row>
    <row r="3341" spans="2:9" x14ac:dyDescent="0.25">
      <c r="B3341">
        <v>3338</v>
      </c>
      <c r="C3341">
        <v>0.42152347578042421</v>
      </c>
      <c r="D3341">
        <v>0.43137550651940487</v>
      </c>
      <c r="G3341">
        <v>3338</v>
      </c>
      <c r="H3341">
        <v>0.40579550710865026</v>
      </c>
      <c r="I3341">
        <v>0.41802894595037204</v>
      </c>
    </row>
    <row r="3342" spans="2:9" x14ac:dyDescent="0.25">
      <c r="B3342">
        <v>3339</v>
      </c>
      <c r="C3342">
        <v>0.42141307360689312</v>
      </c>
      <c r="D3342">
        <v>0.43126732957034414</v>
      </c>
      <c r="G3342">
        <v>3339</v>
      </c>
      <c r="H3342">
        <v>0.40568391306205964</v>
      </c>
      <c r="I3342">
        <v>0.4179194419368068</v>
      </c>
    </row>
    <row r="3343" spans="2:9" x14ac:dyDescent="0.25">
      <c r="B3343">
        <v>3340</v>
      </c>
      <c r="C3343">
        <v>0.42130269589070463</v>
      </c>
      <c r="D3343">
        <v>0.4311591712226685</v>
      </c>
      <c r="G3343">
        <v>3340</v>
      </c>
      <c r="H3343">
        <v>0.40557234687788302</v>
      </c>
      <c r="I3343">
        <v>0.41780995989373299</v>
      </c>
    </row>
    <row r="3344" spans="2:9" x14ac:dyDescent="0.25">
      <c r="B3344">
        <v>3341</v>
      </c>
      <c r="C3344">
        <v>0.42119234262811722</v>
      </c>
      <c r="D3344">
        <v>0.43105103146391061</v>
      </c>
      <c r="G3344">
        <v>3341</v>
      </c>
      <c r="H3344">
        <v>0.40546080855405114</v>
      </c>
      <c r="I3344">
        <v>0.41770049981076984</v>
      </c>
    </row>
    <row r="3345" spans="2:9" x14ac:dyDescent="0.25">
      <c r="B3345">
        <v>3342</v>
      </c>
      <c r="C3345">
        <v>0.42108201381538968</v>
      </c>
      <c r="D3345">
        <v>0.43094291028161419</v>
      </c>
      <c r="G3345">
        <v>3342</v>
      </c>
      <c r="H3345">
        <v>0.40534929808849196</v>
      </c>
      <c r="I3345">
        <v>0.4175910616775444</v>
      </c>
    </row>
    <row r="3346" spans="2:9" x14ac:dyDescent="0.25">
      <c r="B3346">
        <v>3343</v>
      </c>
      <c r="C3346">
        <v>0.4209717094487801</v>
      </c>
      <c r="D3346">
        <v>0.43083480766333399</v>
      </c>
      <c r="G3346">
        <v>3343</v>
      </c>
      <c r="H3346">
        <v>0.40523781547913079</v>
      </c>
      <c r="I3346">
        <v>0.41748164548369193</v>
      </c>
    </row>
    <row r="3347" spans="2:9" x14ac:dyDescent="0.25">
      <c r="B3347">
        <v>3344</v>
      </c>
      <c r="C3347">
        <v>0.42086142952454686</v>
      </c>
      <c r="D3347">
        <v>0.430726723596636</v>
      </c>
      <c r="G3347">
        <v>3344</v>
      </c>
      <c r="H3347">
        <v>0.40512636072388702</v>
      </c>
      <c r="I3347">
        <v>0.41737225121885568</v>
      </c>
    </row>
    <row r="3348" spans="2:9" x14ac:dyDescent="0.25">
      <c r="B3348">
        <v>3345</v>
      </c>
      <c r="C3348">
        <v>0.42075117403894896</v>
      </c>
      <c r="D3348">
        <v>0.43061865806909738</v>
      </c>
      <c r="G3348">
        <v>3345</v>
      </c>
      <c r="H3348">
        <v>0.4050149338206786</v>
      </c>
      <c r="I3348">
        <v>0.41726287887268715</v>
      </c>
    </row>
    <row r="3349" spans="2:9" x14ac:dyDescent="0.25">
      <c r="B3349">
        <v>3346</v>
      </c>
      <c r="C3349">
        <v>0.4206409429882445</v>
      </c>
      <c r="D3349">
        <v>0.43051061106830607</v>
      </c>
      <c r="G3349">
        <v>3346</v>
      </c>
      <c r="H3349">
        <v>0.40490353476742175</v>
      </c>
      <c r="I3349">
        <v>0.41715352843484549</v>
      </c>
    </row>
    <row r="3350" spans="2:9" x14ac:dyDescent="0.25">
      <c r="B3350">
        <v>3347</v>
      </c>
      <c r="C3350">
        <v>0.42053073636869132</v>
      </c>
      <c r="D3350">
        <v>0.43040258258186137</v>
      </c>
      <c r="G3350">
        <v>3347</v>
      </c>
      <c r="H3350">
        <v>0.40479216356202663</v>
      </c>
      <c r="I3350">
        <v>0.41704419989499819</v>
      </c>
    </row>
    <row r="3351" spans="2:9" x14ac:dyDescent="0.25">
      <c r="B3351">
        <v>3348</v>
      </c>
      <c r="C3351">
        <v>0.420420554176548</v>
      </c>
      <c r="D3351">
        <v>0.43029457259737364</v>
      </c>
      <c r="G3351">
        <v>3348</v>
      </c>
      <c r="H3351">
        <v>0.40468082020240098</v>
      </c>
      <c r="I3351">
        <v>0.41693489324282074</v>
      </c>
    </row>
    <row r="3352" spans="2:9" x14ac:dyDescent="0.25">
      <c r="B3352">
        <v>3349</v>
      </c>
      <c r="C3352">
        <v>0.42031039640807288</v>
      </c>
      <c r="D3352">
        <v>0.43018658110246427</v>
      </c>
      <c r="G3352">
        <v>3349</v>
      </c>
      <c r="H3352">
        <v>0.40456950468644964</v>
      </c>
      <c r="I3352">
        <v>0.41682560846799666</v>
      </c>
    </row>
    <row r="3353" spans="2:9" x14ac:dyDescent="0.25">
      <c r="B3353">
        <v>3350</v>
      </c>
      <c r="C3353">
        <v>0.42020026305952368</v>
      </c>
      <c r="D3353">
        <v>0.43007860808476561</v>
      </c>
      <c r="G3353">
        <v>3350</v>
      </c>
      <c r="H3353">
        <v>0.40445821701207413</v>
      </c>
      <c r="I3353">
        <v>0.41671634556021736</v>
      </c>
    </row>
    <row r="3354" spans="2:9" x14ac:dyDescent="0.25">
      <c r="B3354">
        <v>3351</v>
      </c>
      <c r="C3354">
        <v>0.4200901541271585</v>
      </c>
      <c r="D3354">
        <v>0.42997065353192132</v>
      </c>
      <c r="G3354">
        <v>3351</v>
      </c>
      <c r="H3354">
        <v>0.4043469571771709</v>
      </c>
      <c r="I3354">
        <v>0.41660710450918242</v>
      </c>
    </row>
    <row r="3355" spans="2:9" x14ac:dyDescent="0.25">
      <c r="B3355">
        <v>3352</v>
      </c>
      <c r="C3355">
        <v>0.41998006960723572</v>
      </c>
      <c r="D3355">
        <v>0.42986271743158583</v>
      </c>
      <c r="G3355">
        <v>3352</v>
      </c>
      <c r="H3355">
        <v>0.4042357251796343</v>
      </c>
      <c r="I3355">
        <v>0.41649788530459947</v>
      </c>
    </row>
    <row r="3356" spans="2:9" x14ac:dyDescent="0.25">
      <c r="B3356">
        <v>3353</v>
      </c>
      <c r="C3356">
        <v>0.41987000949601311</v>
      </c>
      <c r="D3356">
        <v>0.429754799771425</v>
      </c>
      <c r="G3356">
        <v>3353</v>
      </c>
      <c r="H3356">
        <v>0.40412452101735763</v>
      </c>
      <c r="I3356">
        <v>0.41638868793618411</v>
      </c>
    </row>
    <row r="3357" spans="2:9" x14ac:dyDescent="0.25">
      <c r="B3357">
        <v>3354</v>
      </c>
      <c r="C3357">
        <v>0.41975997378974866</v>
      </c>
      <c r="D3357">
        <v>0.42964690053911536</v>
      </c>
      <c r="G3357">
        <v>3354</v>
      </c>
      <c r="H3357">
        <v>0.40401334468822742</v>
      </c>
      <c r="I3357">
        <v>0.41627951239365979</v>
      </c>
    </row>
    <row r="3358" spans="2:9" x14ac:dyDescent="0.25">
      <c r="B3358">
        <v>3355</v>
      </c>
      <c r="C3358">
        <v>0.41964996248469999</v>
      </c>
      <c r="D3358">
        <v>0.42953901972234487</v>
      </c>
      <c r="G3358">
        <v>3355</v>
      </c>
      <c r="H3358">
        <v>0.40390219619012868</v>
      </c>
      <c r="I3358">
        <v>0.41617035866675822</v>
      </c>
    </row>
    <row r="3359" spans="2:9" x14ac:dyDescent="0.25">
      <c r="B3359">
        <v>3356</v>
      </c>
      <c r="C3359">
        <v>0.41953997557712502</v>
      </c>
      <c r="D3359">
        <v>0.42943115730881204</v>
      </c>
      <c r="G3359">
        <v>3356</v>
      </c>
      <c r="H3359">
        <v>0.40379107552094229</v>
      </c>
      <c r="I3359">
        <v>0.41606122674521895</v>
      </c>
    </row>
    <row r="3360" spans="2:9" x14ac:dyDescent="0.25">
      <c r="B3360">
        <v>3357</v>
      </c>
      <c r="C3360">
        <v>0.4194300130632817</v>
      </c>
      <c r="D3360">
        <v>0.42932331328622708</v>
      </c>
      <c r="G3360">
        <v>3357</v>
      </c>
      <c r="H3360">
        <v>0.40367998267854699</v>
      </c>
      <c r="I3360">
        <v>0.41595211661878978</v>
      </c>
    </row>
    <row r="3361" spans="2:9" x14ac:dyDescent="0.25">
      <c r="B3361">
        <v>3358</v>
      </c>
      <c r="C3361">
        <v>0.41932007493942758</v>
      </c>
      <c r="D3361">
        <v>0.4292154876423106</v>
      </c>
      <c r="G3361">
        <v>3358</v>
      </c>
      <c r="H3361">
        <v>0.40356891766081626</v>
      </c>
      <c r="I3361">
        <v>0.41584302827722602</v>
      </c>
    </row>
    <row r="3362" spans="2:9" x14ac:dyDescent="0.25">
      <c r="B3362">
        <v>3359</v>
      </c>
      <c r="C3362">
        <v>0.41921016120182031</v>
      </c>
      <c r="D3362">
        <v>0.42910768036479452</v>
      </c>
      <c r="G3362">
        <v>3359</v>
      </c>
      <c r="H3362">
        <v>0.40345788046562109</v>
      </c>
      <c r="I3362">
        <v>0.41573396171029148</v>
      </c>
    </row>
    <row r="3363" spans="2:9" x14ac:dyDescent="0.25">
      <c r="B3363">
        <v>3360</v>
      </c>
      <c r="C3363">
        <v>0.41910027184671766</v>
      </c>
      <c r="D3363">
        <v>0.42899989144142187</v>
      </c>
      <c r="G3363">
        <v>3360</v>
      </c>
      <c r="H3363">
        <v>0.40334687109083134</v>
      </c>
      <c r="I3363">
        <v>0.41562491690775771</v>
      </c>
    </row>
    <row r="3364" spans="2:9" x14ac:dyDescent="0.25">
      <c r="B3364">
        <v>3361</v>
      </c>
      <c r="C3364">
        <v>0.4189904068703772</v>
      </c>
      <c r="D3364">
        <v>0.42889212085994666</v>
      </c>
      <c r="G3364">
        <v>3361</v>
      </c>
      <c r="H3364">
        <v>0.40323588953431078</v>
      </c>
      <c r="I3364">
        <v>0.41551589385940441</v>
      </c>
    </row>
    <row r="3365" spans="2:9" x14ac:dyDescent="0.25">
      <c r="B3365">
        <v>3362</v>
      </c>
      <c r="C3365">
        <v>0.41888056626905606</v>
      </c>
      <c r="D3365">
        <v>0.42878436860813368</v>
      </c>
      <c r="G3365">
        <v>3362</v>
      </c>
      <c r="H3365">
        <v>0.40312493579392128</v>
      </c>
      <c r="I3365">
        <v>0.41540689255501895</v>
      </c>
    </row>
    <row r="3366" spans="2:9" x14ac:dyDescent="0.25">
      <c r="B3366">
        <v>3363</v>
      </c>
      <c r="C3366">
        <v>0.41877075003901221</v>
      </c>
      <c r="D3366">
        <v>0.42867663467375905</v>
      </c>
      <c r="G3366">
        <v>3363</v>
      </c>
      <c r="H3366">
        <v>0.4030140098675204</v>
      </c>
      <c r="I3366">
        <v>0.41529791298439689</v>
      </c>
    </row>
    <row r="3367" spans="2:9" x14ac:dyDescent="0.25">
      <c r="B3367">
        <v>3364</v>
      </c>
      <c r="C3367">
        <v>0.41866095817650251</v>
      </c>
      <c r="D3367">
        <v>0.4285689190446097</v>
      </c>
      <c r="G3367">
        <v>3364</v>
      </c>
      <c r="H3367">
        <v>0.40290311175296434</v>
      </c>
      <c r="I3367">
        <v>0.41518895513734183</v>
      </c>
    </row>
    <row r="3368" spans="2:9" x14ac:dyDescent="0.25">
      <c r="B3368">
        <v>3365</v>
      </c>
      <c r="C3368">
        <v>0.41855119067778485</v>
      </c>
      <c r="D3368">
        <v>0.42846122170848366</v>
      </c>
      <c r="G3368">
        <v>3365</v>
      </c>
      <c r="H3368">
        <v>0.40279224144810294</v>
      </c>
      <c r="I3368">
        <v>0.41508001900366531</v>
      </c>
    </row>
    <row r="3369" spans="2:9" x14ac:dyDescent="0.25">
      <c r="B3369">
        <v>3366</v>
      </c>
      <c r="C3369">
        <v>0.41844144753911661</v>
      </c>
      <c r="D3369">
        <v>0.42835354265318998</v>
      </c>
      <c r="G3369">
        <v>3366</v>
      </c>
      <c r="H3369">
        <v>0.40268139895078459</v>
      </c>
      <c r="I3369">
        <v>0.41497110457318664</v>
      </c>
    </row>
    <row r="3370" spans="2:9" x14ac:dyDescent="0.25">
      <c r="B3370">
        <v>3367</v>
      </c>
      <c r="C3370">
        <v>0.41833172875675445</v>
      </c>
      <c r="D3370">
        <v>0.42824588186654838</v>
      </c>
      <c r="G3370">
        <v>3367</v>
      </c>
      <c r="H3370">
        <v>0.40257058425885578</v>
      </c>
      <c r="I3370">
        <v>0.4148622118357333</v>
      </c>
    </row>
    <row r="3371" spans="2:9" x14ac:dyDescent="0.25">
      <c r="B3371">
        <v>3368</v>
      </c>
      <c r="C3371">
        <v>0.41822203432695609</v>
      </c>
      <c r="D3371">
        <v>0.42813823933639011</v>
      </c>
      <c r="G3371">
        <v>3368</v>
      </c>
      <c r="H3371">
        <v>0.40245979737015763</v>
      </c>
      <c r="I3371">
        <v>0.41475334078114068</v>
      </c>
    </row>
    <row r="3372" spans="2:9" x14ac:dyDescent="0.25">
      <c r="B3372">
        <v>3369</v>
      </c>
      <c r="C3372">
        <v>0.41811236424597858</v>
      </c>
      <c r="D3372">
        <v>0.42803061505055706</v>
      </c>
      <c r="G3372">
        <v>3369</v>
      </c>
      <c r="H3372">
        <v>0.40234903828252855</v>
      </c>
      <c r="I3372">
        <v>0.41464449139925214</v>
      </c>
    </row>
    <row r="3373" spans="2:9" x14ac:dyDescent="0.25">
      <c r="B3373">
        <v>3370</v>
      </c>
      <c r="C3373">
        <v>0.41800271851007903</v>
      </c>
      <c r="D3373">
        <v>0.42792300899690205</v>
      </c>
      <c r="G3373">
        <v>3370</v>
      </c>
      <c r="H3373">
        <v>0.40223830699380364</v>
      </c>
      <c r="I3373">
        <v>0.41453566367991879</v>
      </c>
    </row>
    <row r="3374" spans="2:9" x14ac:dyDescent="0.25">
      <c r="B3374">
        <v>3371</v>
      </c>
      <c r="C3374">
        <v>0.41789309711551481</v>
      </c>
      <c r="D3374">
        <v>0.42781542116328897</v>
      </c>
      <c r="G3374">
        <v>3371</v>
      </c>
      <c r="H3374">
        <v>0.40212760350181587</v>
      </c>
      <c r="I3374">
        <v>0.41442685761300002</v>
      </c>
    </row>
    <row r="3375" spans="2:9" x14ac:dyDescent="0.25">
      <c r="B3375">
        <v>3372</v>
      </c>
      <c r="C3375">
        <v>0.41778350005854231</v>
      </c>
      <c r="D3375">
        <v>0.42770785153759278</v>
      </c>
      <c r="G3375">
        <v>3372</v>
      </c>
      <c r="H3375">
        <v>0.40201692780439241</v>
      </c>
      <c r="I3375">
        <v>0.41431807318836289</v>
      </c>
    </row>
    <row r="3376" spans="2:9" x14ac:dyDescent="0.25">
      <c r="B3376">
        <v>3373</v>
      </c>
      <c r="C3376">
        <v>0.4176739273354193</v>
      </c>
      <c r="D3376">
        <v>0.42760030010769934</v>
      </c>
      <c r="G3376">
        <v>3373</v>
      </c>
      <c r="H3376">
        <v>0.40190627989935812</v>
      </c>
      <c r="I3376">
        <v>0.41420931039588271</v>
      </c>
    </row>
    <row r="3377" spans="2:9" x14ac:dyDescent="0.25">
      <c r="B3377">
        <v>3374</v>
      </c>
      <c r="C3377">
        <v>0.41756437894240223</v>
      </c>
      <c r="D3377">
        <v>0.42749276686150528</v>
      </c>
      <c r="G3377">
        <v>3374</v>
      </c>
      <c r="H3377">
        <v>0.40179565978453741</v>
      </c>
      <c r="I3377">
        <v>0.41410056922544219</v>
      </c>
    </row>
    <row r="3378" spans="2:9" x14ac:dyDescent="0.25">
      <c r="B3378">
        <v>3375</v>
      </c>
      <c r="C3378">
        <v>0.41745485487574813</v>
      </c>
      <c r="D3378">
        <v>0.42738525178691839</v>
      </c>
      <c r="G3378">
        <v>3375</v>
      </c>
      <c r="H3378">
        <v>0.40168506745774801</v>
      </c>
      <c r="I3378">
        <v>0.41399184966693259</v>
      </c>
    </row>
    <row r="3379" spans="2:9" x14ac:dyDescent="0.25">
      <c r="B3379">
        <v>3376</v>
      </c>
      <c r="C3379">
        <v>0.41734535513171406</v>
      </c>
      <c r="D3379">
        <v>0.42727775487185743</v>
      </c>
      <c r="G3379">
        <v>3376</v>
      </c>
      <c r="H3379">
        <v>0.4015745029168058</v>
      </c>
      <c r="I3379">
        <v>0.41388315171025258</v>
      </c>
    </row>
    <row r="3380" spans="2:9" x14ac:dyDescent="0.25">
      <c r="B3380">
        <v>3377</v>
      </c>
      <c r="C3380">
        <v>0.41723587970655629</v>
      </c>
      <c r="D3380">
        <v>0.42717027610425201</v>
      </c>
      <c r="G3380">
        <v>3377</v>
      </c>
      <c r="H3380">
        <v>0.40146396615952284</v>
      </c>
      <c r="I3380">
        <v>0.4137744753453092</v>
      </c>
    </row>
    <row r="3381" spans="2:9" x14ac:dyDescent="0.25">
      <c r="B3381">
        <v>3378</v>
      </c>
      <c r="C3381">
        <v>0.41712642859653226</v>
      </c>
      <c r="D3381">
        <v>0.42706281547204267</v>
      </c>
      <c r="G3381">
        <v>3378</v>
      </c>
      <c r="H3381">
        <v>0.40135345718370941</v>
      </c>
      <c r="I3381">
        <v>0.41366582056201706</v>
      </c>
    </row>
    <row r="3382" spans="2:9" x14ac:dyDescent="0.25">
      <c r="B3382">
        <v>3379</v>
      </c>
      <c r="C3382">
        <v>0.41701700179789847</v>
      </c>
      <c r="D3382">
        <v>0.42695537296318087</v>
      </c>
      <c r="G3382">
        <v>3379</v>
      </c>
      <c r="H3382">
        <v>0.40124297598716951</v>
      </c>
      <c r="I3382">
        <v>0.41355718735029878</v>
      </c>
    </row>
    <row r="3383" spans="2:9" x14ac:dyDescent="0.25">
      <c r="B3383">
        <v>3380</v>
      </c>
      <c r="C3383">
        <v>0.41690759930691124</v>
      </c>
      <c r="D3383">
        <v>0.42684794856562908</v>
      </c>
      <c r="G3383">
        <v>3380</v>
      </c>
      <c r="H3383">
        <v>0.40113252256770604</v>
      </c>
      <c r="I3383">
        <v>0.41344857570008503</v>
      </c>
    </row>
    <row r="3384" spans="2:9" x14ac:dyDescent="0.25">
      <c r="B3384">
        <v>3381</v>
      </c>
      <c r="C3384">
        <v>0.41679822111982756</v>
      </c>
      <c r="D3384">
        <v>0.42674054226736063</v>
      </c>
      <c r="G3384">
        <v>3381</v>
      </c>
      <c r="H3384">
        <v>0.40102209692311974</v>
      </c>
      <c r="I3384">
        <v>0.41333998560131419</v>
      </c>
    </row>
    <row r="3385" spans="2:9" x14ac:dyDescent="0.25">
      <c r="B3385">
        <v>3382</v>
      </c>
      <c r="C3385">
        <v>0.41668886723290416</v>
      </c>
      <c r="D3385">
        <v>0.42663315405635993</v>
      </c>
      <c r="G3385">
        <v>3382</v>
      </c>
      <c r="H3385">
        <v>0.40091169905120638</v>
      </c>
      <c r="I3385">
        <v>0.41323141704393274</v>
      </c>
    </row>
    <row r="3386" spans="2:9" x14ac:dyDescent="0.25">
      <c r="B3386">
        <v>3383</v>
      </c>
      <c r="C3386">
        <v>0.41657953764239725</v>
      </c>
      <c r="D3386">
        <v>0.42652578392062201</v>
      </c>
      <c r="G3386">
        <v>3383</v>
      </c>
      <c r="H3386">
        <v>0.40080132894975851</v>
      </c>
      <c r="I3386">
        <v>0.41312287001789483</v>
      </c>
    </row>
    <row r="3387" spans="2:9" x14ac:dyDescent="0.25">
      <c r="B3387">
        <v>3384</v>
      </c>
      <c r="C3387">
        <v>0.4164702323445636</v>
      </c>
      <c r="D3387">
        <v>0.42641843184815292</v>
      </c>
      <c r="G3387">
        <v>3384</v>
      </c>
      <c r="H3387">
        <v>0.40069098661656583</v>
      </c>
      <c r="I3387">
        <v>0.41301434451316266</v>
      </c>
    </row>
    <row r="3388" spans="2:9" x14ac:dyDescent="0.25">
      <c r="B3388">
        <v>3385</v>
      </c>
      <c r="C3388">
        <v>0.41636095133565959</v>
      </c>
      <c r="D3388">
        <v>0.42631109782696985</v>
      </c>
      <c r="G3388">
        <v>3385</v>
      </c>
      <c r="H3388">
        <v>0.40058067204941583</v>
      </c>
      <c r="I3388">
        <v>0.41290584051970636</v>
      </c>
    </row>
    <row r="3389" spans="2:9" x14ac:dyDescent="0.25">
      <c r="B3389">
        <v>3386</v>
      </c>
      <c r="C3389">
        <v>0.41625169461194167</v>
      </c>
      <c r="D3389">
        <v>0.4262037818451006</v>
      </c>
      <c r="G3389">
        <v>3386</v>
      </c>
      <c r="H3389">
        <v>0.40047038524608969</v>
      </c>
      <c r="I3389">
        <v>0.41279735802750384</v>
      </c>
    </row>
    <row r="3390" spans="2:9" x14ac:dyDescent="0.25">
      <c r="B3390">
        <v>3387</v>
      </c>
      <c r="C3390">
        <v>0.41614246216966611</v>
      </c>
      <c r="D3390">
        <v>0.42609648389058397</v>
      </c>
      <c r="G3390">
        <v>3387</v>
      </c>
      <c r="H3390">
        <v>0.40036012620436778</v>
      </c>
      <c r="I3390">
        <v>0.41268889702654088</v>
      </c>
    </row>
    <row r="3391" spans="2:9" x14ac:dyDescent="0.25">
      <c r="B3391">
        <v>3388</v>
      </c>
      <c r="C3391">
        <v>0.41603325400508939</v>
      </c>
      <c r="D3391">
        <v>0.42598920395146961</v>
      </c>
      <c r="G3391">
        <v>3388</v>
      </c>
      <c r="H3391">
        <v>0.40024989492202867</v>
      </c>
      <c r="I3391">
        <v>0.41258045750681116</v>
      </c>
    </row>
    <row r="3392" spans="2:9" x14ac:dyDescent="0.25">
      <c r="B3392">
        <v>3389</v>
      </c>
      <c r="C3392">
        <v>0.41592407011446786</v>
      </c>
      <c r="D3392">
        <v>0.42588194201581819</v>
      </c>
      <c r="G3392">
        <v>3389</v>
      </c>
      <c r="H3392">
        <v>0.40013969139684441</v>
      </c>
      <c r="I3392">
        <v>0.41247203945831645</v>
      </c>
    </row>
    <row r="3393" spans="2:9" x14ac:dyDescent="0.25">
      <c r="B3393">
        <v>3390</v>
      </c>
      <c r="C3393">
        <v>0.41581491049405744</v>
      </c>
      <c r="D3393">
        <v>0.42577469807170115</v>
      </c>
      <c r="G3393">
        <v>3390</v>
      </c>
      <c r="H3393">
        <v>0.40002951562658595</v>
      </c>
      <c r="I3393">
        <v>0.41236364287106608</v>
      </c>
    </row>
    <row r="3394" spans="2:9" x14ac:dyDescent="0.25">
      <c r="B3394">
        <v>3391</v>
      </c>
      <c r="C3394">
        <v>0.4157057751401147</v>
      </c>
      <c r="D3394">
        <v>0.42566747210720074</v>
      </c>
      <c r="G3394">
        <v>3391</v>
      </c>
      <c r="H3394">
        <v>0.39991936760902025</v>
      </c>
      <c r="I3394">
        <v>0.41225526773507737</v>
      </c>
    </row>
    <row r="3395" spans="2:9" x14ac:dyDescent="0.25">
      <c r="B3395">
        <v>3392</v>
      </c>
      <c r="C3395">
        <v>0.41559666404889589</v>
      </c>
      <c r="D3395">
        <v>0.4255602641104102</v>
      </c>
      <c r="G3395">
        <v>3392</v>
      </c>
      <c r="H3395">
        <v>0.39980924734191209</v>
      </c>
      <c r="I3395">
        <v>0.41214691404037551</v>
      </c>
    </row>
    <row r="3396" spans="2:9" x14ac:dyDescent="0.25">
      <c r="B3396">
        <v>3393</v>
      </c>
      <c r="C3396">
        <v>0.41548757721665697</v>
      </c>
      <c r="D3396">
        <v>0.42545307406943361</v>
      </c>
      <c r="G3396">
        <v>3393</v>
      </c>
      <c r="H3396">
        <v>0.39969915482302032</v>
      </c>
      <c r="I3396">
        <v>0.41203858177699354</v>
      </c>
    </row>
    <row r="3397" spans="2:9" x14ac:dyDescent="0.25">
      <c r="B3397">
        <v>3394</v>
      </c>
      <c r="C3397">
        <v>0.41537851463965397</v>
      </c>
      <c r="D3397">
        <v>0.42534590197238603</v>
      </c>
      <c r="G3397">
        <v>3394</v>
      </c>
      <c r="H3397">
        <v>0.39958909005010218</v>
      </c>
      <c r="I3397">
        <v>0.41193027093497253</v>
      </c>
    </row>
    <row r="3398" spans="2:9" x14ac:dyDescent="0.25">
      <c r="B3398">
        <v>3395</v>
      </c>
      <c r="C3398">
        <v>0.41526947631414307</v>
      </c>
      <c r="D3398">
        <v>0.42523874780739301</v>
      </c>
      <c r="G3398">
        <v>3395</v>
      </c>
      <c r="H3398">
        <v>0.39947905302091408</v>
      </c>
      <c r="I3398">
        <v>0.41182198150436106</v>
      </c>
    </row>
    <row r="3399" spans="2:9" x14ac:dyDescent="0.25">
      <c r="B3399">
        <v>3396</v>
      </c>
      <c r="C3399">
        <v>0.41516046223638015</v>
      </c>
      <c r="D3399">
        <v>0.42513161156259133</v>
      </c>
      <c r="G3399">
        <v>3396</v>
      </c>
      <c r="H3399">
        <v>0.39936904373320614</v>
      </c>
      <c r="I3399">
        <v>0.41171371347521574</v>
      </c>
    </row>
    <row r="3400" spans="2:9" x14ac:dyDescent="0.25">
      <c r="B3400">
        <v>3397</v>
      </c>
      <c r="C3400">
        <v>0.41505147240262164</v>
      </c>
      <c r="D3400">
        <v>0.42502449322612851</v>
      </c>
      <c r="G3400">
        <v>3397</v>
      </c>
      <c r="H3400">
        <v>0.39925906218472629</v>
      </c>
      <c r="I3400">
        <v>0.41160546683760102</v>
      </c>
    </row>
    <row r="3401" spans="2:9" x14ac:dyDescent="0.25">
      <c r="B3401">
        <v>3398</v>
      </c>
      <c r="C3401">
        <v>0.41494250680912292</v>
      </c>
      <c r="D3401">
        <v>0.42491739278616286</v>
      </c>
      <c r="G3401">
        <v>3398</v>
      </c>
      <c r="H3401">
        <v>0.39914910837321887</v>
      </c>
      <c r="I3401">
        <v>0.4114972415815894</v>
      </c>
    </row>
    <row r="3402" spans="2:9" x14ac:dyDescent="0.25">
      <c r="B3402">
        <v>3399</v>
      </c>
      <c r="C3402">
        <v>0.41483356545214028</v>
      </c>
      <c r="D3402">
        <v>0.42481031023086352</v>
      </c>
      <c r="G3402">
        <v>3399</v>
      </c>
      <c r="H3402">
        <v>0.39903918229642632</v>
      </c>
      <c r="I3402">
        <v>0.41138903769726071</v>
      </c>
    </row>
    <row r="3403" spans="2:9" x14ac:dyDescent="0.25">
      <c r="B3403">
        <v>3400</v>
      </c>
      <c r="C3403">
        <v>0.41472464832792949</v>
      </c>
      <c r="D3403">
        <v>0.42470324554841049</v>
      </c>
      <c r="G3403">
        <v>3400</v>
      </c>
      <c r="H3403">
        <v>0.39892928395208543</v>
      </c>
      <c r="I3403">
        <v>0.41128085517470309</v>
      </c>
    </row>
    <row r="3404" spans="2:9" x14ac:dyDescent="0.25">
      <c r="B3404">
        <v>3401</v>
      </c>
      <c r="C3404">
        <v>0.4146157554327462</v>
      </c>
      <c r="D3404">
        <v>0.42459619872699461</v>
      </c>
      <c r="G3404">
        <v>3401</v>
      </c>
      <c r="H3404">
        <v>0.39881941333793097</v>
      </c>
      <c r="I3404">
        <v>0.4111726940040123</v>
      </c>
    </row>
    <row r="3405" spans="2:9" x14ac:dyDescent="0.25">
      <c r="B3405">
        <v>3402</v>
      </c>
      <c r="C3405">
        <v>0.41450688676284614</v>
      </c>
      <c r="D3405">
        <v>0.42448916975481765</v>
      </c>
      <c r="G3405">
        <v>3402</v>
      </c>
      <c r="H3405">
        <v>0.39870957045169658</v>
      </c>
      <c r="I3405">
        <v>0.41106455417529197</v>
      </c>
    </row>
    <row r="3406" spans="2:9" x14ac:dyDescent="0.25">
      <c r="B3406">
        <v>3403</v>
      </c>
      <c r="C3406">
        <v>0.41439804231448563</v>
      </c>
      <c r="D3406">
        <v>0.42438215862009199</v>
      </c>
      <c r="G3406">
        <v>3403</v>
      </c>
      <c r="H3406">
        <v>0.39859975529111036</v>
      </c>
      <c r="I3406">
        <v>0.41095643567865348</v>
      </c>
    </row>
    <row r="3407" spans="2:9" x14ac:dyDescent="0.25">
      <c r="B3407">
        <v>3404</v>
      </c>
      <c r="C3407">
        <v>0.41428922208391972</v>
      </c>
      <c r="D3407">
        <v>0.42427516531104092</v>
      </c>
      <c r="G3407">
        <v>3404</v>
      </c>
      <c r="H3407">
        <v>0.39848996785389768</v>
      </c>
      <c r="I3407">
        <v>0.4108483385042162</v>
      </c>
    </row>
    <row r="3408" spans="2:9" x14ac:dyDescent="0.25">
      <c r="B3408">
        <v>3405</v>
      </c>
      <c r="C3408">
        <v>0.41418042606740479</v>
      </c>
      <c r="D3408">
        <v>0.42416818981589854</v>
      </c>
      <c r="G3408">
        <v>3405</v>
      </c>
      <c r="H3408">
        <v>0.39838020813778102</v>
      </c>
      <c r="I3408">
        <v>0.41074026264210706</v>
      </c>
    </row>
    <row r="3409" spans="2:9" x14ac:dyDescent="0.25">
      <c r="B3409">
        <v>3406</v>
      </c>
      <c r="C3409">
        <v>0.41407165426119608</v>
      </c>
      <c r="D3409">
        <v>0.42406123212290986</v>
      </c>
      <c r="G3409">
        <v>3406</v>
      </c>
      <c r="H3409">
        <v>0.39827047614048017</v>
      </c>
      <c r="I3409">
        <v>0.41063220808246109</v>
      </c>
    </row>
    <row r="3410" spans="2:9" x14ac:dyDescent="0.25">
      <c r="B3410">
        <v>3407</v>
      </c>
      <c r="C3410">
        <v>0.41396290666154884</v>
      </c>
      <c r="D3410">
        <v>0.42395429222033049</v>
      </c>
      <c r="G3410">
        <v>3407</v>
      </c>
      <c r="H3410">
        <v>0.39816077185970944</v>
      </c>
      <c r="I3410">
        <v>0.41052417481542081</v>
      </c>
    </row>
    <row r="3411" spans="2:9" x14ac:dyDescent="0.25">
      <c r="B3411">
        <v>3408</v>
      </c>
      <c r="C3411">
        <v>0.41385418326471918</v>
      </c>
      <c r="D3411">
        <v>0.42384737009642692</v>
      </c>
      <c r="G3411">
        <v>3408</v>
      </c>
      <c r="H3411">
        <v>0.39805109529318178</v>
      </c>
      <c r="I3411">
        <v>0.4104161628311368</v>
      </c>
    </row>
    <row r="3412" spans="2:9" x14ac:dyDescent="0.25">
      <c r="B3412">
        <v>3409</v>
      </c>
      <c r="C3412">
        <v>0.41374548406696277</v>
      </c>
      <c r="D3412">
        <v>0.42374046573947655</v>
      </c>
      <c r="G3412">
        <v>3409</v>
      </c>
      <c r="H3412">
        <v>0.39794144643860863</v>
      </c>
      <c r="I3412">
        <v>0.41030817211976728</v>
      </c>
    </row>
    <row r="3413" spans="2:9" x14ac:dyDescent="0.25">
      <c r="B3413">
        <v>3410</v>
      </c>
      <c r="C3413">
        <v>0.41363680906453465</v>
      </c>
      <c r="D3413">
        <v>0.4236335791377675</v>
      </c>
      <c r="G3413">
        <v>3410</v>
      </c>
      <c r="H3413">
        <v>0.39783182529369537</v>
      </c>
      <c r="I3413">
        <v>0.4102002026714785</v>
      </c>
    </row>
    <row r="3414" spans="2:9" x14ac:dyDescent="0.25">
      <c r="B3414">
        <v>3411</v>
      </c>
      <c r="C3414">
        <v>0.41352815825369049</v>
      </c>
      <c r="D3414">
        <v>0.42352671027959843</v>
      </c>
      <c r="G3414">
        <v>3411</v>
      </c>
      <c r="H3414">
        <v>0.39772223185614519</v>
      </c>
      <c r="I3414">
        <v>0.41009225447644421</v>
      </c>
    </row>
    <row r="3415" spans="2:9" x14ac:dyDescent="0.25">
      <c r="B3415">
        <v>3412</v>
      </c>
      <c r="C3415">
        <v>0.41341953163068562</v>
      </c>
      <c r="D3415">
        <v>0.42341985915327918</v>
      </c>
      <c r="G3415">
        <v>3412</v>
      </c>
      <c r="H3415">
        <v>0.39761266612365886</v>
      </c>
      <c r="I3415">
        <v>0.40998432752484604</v>
      </c>
    </row>
    <row r="3416" spans="2:9" x14ac:dyDescent="0.25">
      <c r="B3416">
        <v>3413</v>
      </c>
      <c r="C3416">
        <v>0.4133109291917757</v>
      </c>
      <c r="D3416">
        <v>0.42331302574713003</v>
      </c>
      <c r="G3416">
        <v>3413</v>
      </c>
      <c r="H3416">
        <v>0.39750312809393357</v>
      </c>
      <c r="I3416">
        <v>0.40987642180687345</v>
      </c>
    </row>
    <row r="3417" spans="2:9" x14ac:dyDescent="0.25">
      <c r="B3417">
        <v>3414</v>
      </c>
      <c r="C3417">
        <v>0.41320235093321567</v>
      </c>
      <c r="D3417">
        <v>0.42320621004948239</v>
      </c>
      <c r="G3417">
        <v>3414</v>
      </c>
      <c r="H3417">
        <v>0.39739361776466159</v>
      </c>
      <c r="I3417">
        <v>0.40976853731272367</v>
      </c>
    </row>
    <row r="3418" spans="2:9" x14ac:dyDescent="0.25">
      <c r="B3418">
        <v>3415</v>
      </c>
      <c r="C3418">
        <v>0.41309379685126141</v>
      </c>
      <c r="D3418">
        <v>0.42309941204867796</v>
      </c>
      <c r="G3418">
        <v>3415</v>
      </c>
      <c r="H3418">
        <v>0.39728413513353389</v>
      </c>
      <c r="I3418">
        <v>0.4096606740326017</v>
      </c>
    </row>
    <row r="3419" spans="2:9" x14ac:dyDescent="0.25">
      <c r="B3419">
        <v>3416</v>
      </c>
      <c r="C3419">
        <v>0.41298526694216792</v>
      </c>
      <c r="D3419">
        <v>0.4229926317330695</v>
      </c>
      <c r="G3419">
        <v>3416</v>
      </c>
      <c r="H3419">
        <v>0.39717468019823948</v>
      </c>
      <c r="I3419">
        <v>0.40955283195672026</v>
      </c>
    </row>
    <row r="3420" spans="2:9" x14ac:dyDescent="0.25">
      <c r="B3420">
        <v>3417</v>
      </c>
      <c r="C3420">
        <v>0.41287676120219041</v>
      </c>
      <c r="D3420">
        <v>0.42288586909102055</v>
      </c>
      <c r="G3420">
        <v>3417</v>
      </c>
      <c r="H3420">
        <v>0.39706525295646178</v>
      </c>
      <c r="I3420">
        <v>0.40944501107530001</v>
      </c>
    </row>
    <row r="3421" spans="2:9" x14ac:dyDescent="0.25">
      <c r="B3421">
        <v>3418</v>
      </c>
      <c r="C3421">
        <v>0.41276827962758406</v>
      </c>
      <c r="D3421">
        <v>0.4227791241109054</v>
      </c>
      <c r="G3421">
        <v>3418</v>
      </c>
      <c r="H3421">
        <v>0.39695585340588219</v>
      </c>
      <c r="I3421">
        <v>0.40933721137856915</v>
      </c>
    </row>
    <row r="3422" spans="2:9" x14ac:dyDescent="0.25">
      <c r="B3422">
        <v>3419</v>
      </c>
      <c r="C3422">
        <v>0.4126598222146044</v>
      </c>
      <c r="D3422">
        <v>0.42267239678110879</v>
      </c>
      <c r="G3422">
        <v>3419</v>
      </c>
      <c r="H3422">
        <v>0.39684648154417895</v>
      </c>
      <c r="I3422">
        <v>0.40922943285676366</v>
      </c>
    </row>
    <row r="3423" spans="2:9" x14ac:dyDescent="0.25">
      <c r="B3423">
        <v>3420</v>
      </c>
      <c r="C3423">
        <v>0.41255138895950622</v>
      </c>
      <c r="D3423">
        <v>0.42256568709002656</v>
      </c>
      <c r="G3423">
        <v>3420</v>
      </c>
      <c r="H3423">
        <v>0.39673713736902749</v>
      </c>
      <c r="I3423">
        <v>0.40912167550012746</v>
      </c>
    </row>
    <row r="3424" spans="2:9" x14ac:dyDescent="0.25">
      <c r="B3424">
        <v>3421</v>
      </c>
      <c r="C3424">
        <v>0.41244297985854489</v>
      </c>
      <c r="D3424">
        <v>0.42245899502606515</v>
      </c>
      <c r="G3424">
        <v>3421</v>
      </c>
      <c r="H3424">
        <v>0.39662782087809795</v>
      </c>
      <c r="I3424">
        <v>0.40901393929891211</v>
      </c>
    </row>
    <row r="3425" spans="2:9" x14ac:dyDescent="0.25">
      <c r="B3425">
        <v>3422</v>
      </c>
      <c r="C3425">
        <v>0.4123345949079753</v>
      </c>
      <c r="D3425">
        <v>0.4223523205776416</v>
      </c>
      <c r="G3425">
        <v>3422</v>
      </c>
      <c r="H3425">
        <v>0.39651853206905918</v>
      </c>
      <c r="I3425">
        <v>0.40890622424337686</v>
      </c>
    </row>
    <row r="3426" spans="2:9" x14ac:dyDescent="0.25">
      <c r="B3426">
        <v>3423</v>
      </c>
      <c r="C3426">
        <v>0.41222623410405285</v>
      </c>
      <c r="D3426">
        <v>0.42224566373318401</v>
      </c>
      <c r="G3426">
        <v>3423</v>
      </c>
      <c r="H3426">
        <v>0.3964092709395784</v>
      </c>
      <c r="I3426">
        <v>0.40879853032378893</v>
      </c>
    </row>
    <row r="3427" spans="2:9" x14ac:dyDescent="0.25">
      <c r="B3427">
        <v>3424</v>
      </c>
      <c r="C3427">
        <v>0.4121178974430324</v>
      </c>
      <c r="D3427">
        <v>0.42213902448113078</v>
      </c>
      <c r="G3427">
        <v>3424</v>
      </c>
      <c r="H3427">
        <v>0.39630003748731707</v>
      </c>
      <c r="I3427">
        <v>0.40869085753042289</v>
      </c>
    </row>
    <row r="3428" spans="2:9" x14ac:dyDescent="0.25">
      <c r="B3428">
        <v>3425</v>
      </c>
      <c r="C3428">
        <v>0.41200958492116896</v>
      </c>
      <c r="D3428">
        <v>0.42203240280993132</v>
      </c>
      <c r="G3428">
        <v>3425</v>
      </c>
      <c r="H3428">
        <v>0.3961908317099343</v>
      </c>
      <c r="I3428">
        <v>0.40858320585356139</v>
      </c>
    </row>
    <row r="3429" spans="2:9" x14ac:dyDescent="0.25">
      <c r="B3429">
        <v>3426</v>
      </c>
      <c r="C3429">
        <v>0.41190129653471713</v>
      </c>
      <c r="D3429">
        <v>0.4219257987080457</v>
      </c>
      <c r="G3429">
        <v>3426</v>
      </c>
      <c r="H3429">
        <v>0.39608165360508657</v>
      </c>
      <c r="I3429">
        <v>0.40847557528349471</v>
      </c>
    </row>
    <row r="3430" spans="2:9" x14ac:dyDescent="0.25">
      <c r="B3430">
        <v>3427</v>
      </c>
      <c r="C3430">
        <v>0.41179303227993258</v>
      </c>
      <c r="D3430">
        <v>0.42181921216394469</v>
      </c>
      <c r="G3430">
        <v>3427</v>
      </c>
      <c r="H3430">
        <v>0.39597250317042765</v>
      </c>
      <c r="I3430">
        <v>0.40836796581052087</v>
      </c>
    </row>
    <row r="3431" spans="2:9" x14ac:dyDescent="0.25">
      <c r="B3431">
        <v>3428</v>
      </c>
      <c r="C3431">
        <v>0.41168479215306986</v>
      </c>
      <c r="D3431">
        <v>0.42171264316610962</v>
      </c>
      <c r="G3431">
        <v>3428</v>
      </c>
      <c r="H3431">
        <v>0.39586338040360569</v>
      </c>
      <c r="I3431">
        <v>0.40826037742494548</v>
      </c>
    </row>
    <row r="3432" spans="2:9" x14ac:dyDescent="0.25">
      <c r="B3432">
        <v>3429</v>
      </c>
      <c r="C3432">
        <v>0.41157657615038379</v>
      </c>
      <c r="D3432">
        <v>0.42160609170303265</v>
      </c>
      <c r="G3432">
        <v>3429</v>
      </c>
      <c r="H3432">
        <v>0.39575428530226742</v>
      </c>
      <c r="I3432">
        <v>0.40815281011708204</v>
      </c>
    </row>
    <row r="3433" spans="2:9" x14ac:dyDescent="0.25">
      <c r="B3433">
        <v>3430</v>
      </c>
      <c r="C3433">
        <v>0.41146838426812937</v>
      </c>
      <c r="D3433">
        <v>0.42149955776321674</v>
      </c>
      <c r="G3433">
        <v>3430</v>
      </c>
      <c r="H3433">
        <v>0.39564521786405821</v>
      </c>
      <c r="I3433">
        <v>0.40804526387725171</v>
      </c>
    </row>
    <row r="3434" spans="2:9" x14ac:dyDescent="0.25">
      <c r="B3434">
        <v>3431</v>
      </c>
      <c r="C3434">
        <v>0.41136021650256133</v>
      </c>
      <c r="D3434">
        <v>0.42139304133517541</v>
      </c>
      <c r="G3434">
        <v>3431</v>
      </c>
      <c r="H3434">
        <v>0.39553617808661767</v>
      </c>
      <c r="I3434">
        <v>0.40793773869578343</v>
      </c>
    </row>
    <row r="3435" spans="2:9" x14ac:dyDescent="0.25">
      <c r="B3435">
        <v>3432</v>
      </c>
      <c r="C3435">
        <v>0.41125207284993454</v>
      </c>
      <c r="D3435">
        <v>0.42128654240743274</v>
      </c>
      <c r="G3435">
        <v>3432</v>
      </c>
      <c r="H3435">
        <v>0.39542716596758343</v>
      </c>
      <c r="I3435">
        <v>0.40783023456301365</v>
      </c>
    </row>
    <row r="3436" spans="2:9" x14ac:dyDescent="0.25">
      <c r="B3436">
        <v>3433</v>
      </c>
      <c r="C3436">
        <v>0.41114395330650372</v>
      </c>
      <c r="D3436">
        <v>0.42118006096852373</v>
      </c>
      <c r="G3436">
        <v>3433</v>
      </c>
      <c r="H3436">
        <v>0.39531818150458981</v>
      </c>
      <c r="I3436">
        <v>0.40772275146928677</v>
      </c>
    </row>
    <row r="3437" spans="2:9" x14ac:dyDescent="0.25">
      <c r="B3437">
        <v>3434</v>
      </c>
      <c r="C3437">
        <v>0.41103585786852348</v>
      </c>
      <c r="D3437">
        <v>0.42107359700699393</v>
      </c>
      <c r="G3437">
        <v>3434</v>
      </c>
      <c r="H3437">
        <v>0.39520922469526854</v>
      </c>
      <c r="I3437">
        <v>0.40761528940495478</v>
      </c>
    </row>
    <row r="3438" spans="2:9" x14ac:dyDescent="0.25">
      <c r="B3438">
        <v>3435</v>
      </c>
      <c r="C3438">
        <v>0.41092778653224893</v>
      </c>
      <c r="D3438">
        <v>0.4209671505113996</v>
      </c>
      <c r="G3438">
        <v>3435</v>
      </c>
      <c r="H3438">
        <v>0.39510029553724657</v>
      </c>
      <c r="I3438">
        <v>0.40750784836037734</v>
      </c>
    </row>
    <row r="3439" spans="2:9" x14ac:dyDescent="0.25">
      <c r="B3439">
        <v>3436</v>
      </c>
      <c r="C3439">
        <v>0.41081973929393434</v>
      </c>
      <c r="D3439">
        <v>0.42086072147030762</v>
      </c>
      <c r="G3439">
        <v>3436</v>
      </c>
      <c r="H3439">
        <v>0.39499139402814859</v>
      </c>
      <c r="I3439">
        <v>0.40740042832592177</v>
      </c>
    </row>
    <row r="3440" spans="2:9" x14ac:dyDescent="0.25">
      <c r="B3440">
        <v>3437</v>
      </c>
      <c r="C3440">
        <v>0.41071171614983476</v>
      </c>
      <c r="D3440">
        <v>0.42075430987229551</v>
      </c>
      <c r="G3440">
        <v>3437</v>
      </c>
      <c r="H3440">
        <v>0.39488252016559822</v>
      </c>
      <c r="I3440">
        <v>0.40729302929196326</v>
      </c>
    </row>
    <row r="3441" spans="2:9" x14ac:dyDescent="0.25">
      <c r="B3441">
        <v>3438</v>
      </c>
      <c r="C3441">
        <v>0.4106037170962043</v>
      </c>
      <c r="D3441">
        <v>0.42064791570595156</v>
      </c>
      <c r="G3441">
        <v>3438</v>
      </c>
      <c r="H3441">
        <v>0.39477367394721358</v>
      </c>
      <c r="I3441">
        <v>0.40718565124888456</v>
      </c>
    </row>
    <row r="3442" spans="2:9" x14ac:dyDescent="0.25">
      <c r="B3442">
        <v>3439</v>
      </c>
      <c r="C3442">
        <v>0.4104957421292979</v>
      </c>
      <c r="D3442">
        <v>0.42054153895987473</v>
      </c>
      <c r="G3442">
        <v>3439</v>
      </c>
      <c r="H3442">
        <v>0.39466485537061008</v>
      </c>
      <c r="I3442">
        <v>0.40707829418707608</v>
      </c>
    </row>
    <row r="3443" spans="2:9" x14ac:dyDescent="0.25">
      <c r="B3443">
        <v>3440</v>
      </c>
      <c r="C3443">
        <v>0.41038779124537023</v>
      </c>
      <c r="D3443">
        <v>0.42043517962267429</v>
      </c>
      <c r="G3443">
        <v>3440</v>
      </c>
      <c r="H3443">
        <v>0.39455606443340063</v>
      </c>
      <c r="I3443">
        <v>0.4069709580969359</v>
      </c>
    </row>
    <row r="3444" spans="2:9" x14ac:dyDescent="0.25">
      <c r="B3444">
        <v>3441</v>
      </c>
      <c r="C3444">
        <v>0.4102798644406756</v>
      </c>
      <c r="D3444">
        <v>0.42032883768297069</v>
      </c>
      <c r="G3444">
        <v>3441</v>
      </c>
      <c r="H3444">
        <v>0.3944473011331957</v>
      </c>
      <c r="I3444">
        <v>0.40686364296886984</v>
      </c>
    </row>
    <row r="3445" spans="2:9" x14ac:dyDescent="0.25">
      <c r="B3445">
        <v>3442</v>
      </c>
      <c r="C3445">
        <v>0.41017196171146864</v>
      </c>
      <c r="D3445">
        <v>0.42022251312939451</v>
      </c>
      <c r="G3445">
        <v>3442</v>
      </c>
      <c r="H3445">
        <v>0.39433856546759988</v>
      </c>
      <c r="I3445">
        <v>0.40675634879329153</v>
      </c>
    </row>
    <row r="3446" spans="2:9" x14ac:dyDescent="0.25">
      <c r="B3446">
        <v>3443</v>
      </c>
      <c r="C3446">
        <v>0.41006408305400388</v>
      </c>
      <c r="D3446">
        <v>0.42011620595058735</v>
      </c>
      <c r="G3446">
        <v>3443</v>
      </c>
      <c r="H3446">
        <v>0.39422985743421673</v>
      </c>
      <c r="I3446">
        <v>0.40664907556062196</v>
      </c>
    </row>
    <row r="3447" spans="2:9" x14ac:dyDescent="0.25">
      <c r="B3447">
        <v>3444</v>
      </c>
      <c r="C3447">
        <v>0.40995622846453572</v>
      </c>
      <c r="D3447">
        <v>0.42000991613520117</v>
      </c>
      <c r="G3447">
        <v>3444</v>
      </c>
      <c r="H3447">
        <v>0.39412117703064803</v>
      </c>
      <c r="I3447">
        <v>0.40654182326129001</v>
      </c>
    </row>
    <row r="3448" spans="2:9" x14ac:dyDescent="0.25">
      <c r="B3448">
        <v>3445</v>
      </c>
      <c r="C3448">
        <v>0.40984839793931854</v>
      </c>
      <c r="D3448">
        <v>0.41990364367189875</v>
      </c>
      <c r="G3448">
        <v>3445</v>
      </c>
      <c r="H3448">
        <v>0.39401252425448996</v>
      </c>
      <c r="I3448">
        <v>0.40643459188573205</v>
      </c>
    </row>
    <row r="3449" spans="2:9" x14ac:dyDescent="0.25">
      <c r="B3449">
        <v>3446</v>
      </c>
      <c r="C3449">
        <v>0.40974059147460723</v>
      </c>
      <c r="D3449">
        <v>0.41979738854935328</v>
      </c>
      <c r="G3449">
        <v>3446</v>
      </c>
      <c r="H3449">
        <v>0.39390389910333745</v>
      </c>
      <c r="I3449">
        <v>0.40632738142439229</v>
      </c>
    </row>
    <row r="3450" spans="2:9" x14ac:dyDescent="0.25">
      <c r="B3450">
        <v>3447</v>
      </c>
      <c r="C3450">
        <v>0.40963280906665522</v>
      </c>
      <c r="D3450">
        <v>0.4196911507562488</v>
      </c>
      <c r="G3450">
        <v>3447</v>
      </c>
      <c r="H3450">
        <v>0.3937953015747806</v>
      </c>
      <c r="I3450">
        <v>0.40622019186772262</v>
      </c>
    </row>
    <row r="3451" spans="2:9" x14ac:dyDescent="0.25">
      <c r="B3451">
        <v>3448</v>
      </c>
      <c r="C3451">
        <v>0.40952505071171774</v>
      </c>
      <c r="D3451">
        <v>0.41958493028127986</v>
      </c>
      <c r="G3451">
        <v>3448</v>
      </c>
      <c r="H3451">
        <v>0.39368673166640905</v>
      </c>
      <c r="I3451">
        <v>0.4061130232061822</v>
      </c>
    </row>
    <row r="3452" spans="2:9" x14ac:dyDescent="0.25">
      <c r="B3452">
        <v>3449</v>
      </c>
      <c r="C3452">
        <v>0.40941731640604889</v>
      </c>
      <c r="D3452">
        <v>0.41947872711315148</v>
      </c>
      <c r="G3452">
        <v>3449</v>
      </c>
      <c r="H3452">
        <v>0.3935781893758058</v>
      </c>
      <c r="I3452">
        <v>0.40600587543023831</v>
      </c>
    </row>
    <row r="3453" spans="2:9" x14ac:dyDescent="0.25">
      <c r="B3453">
        <v>3450</v>
      </c>
      <c r="C3453">
        <v>0.40930960614590306</v>
      </c>
      <c r="D3453">
        <v>0.41937254124057954</v>
      </c>
      <c r="G3453">
        <v>3450</v>
      </c>
      <c r="H3453">
        <v>0.39346967470055233</v>
      </c>
      <c r="I3453">
        <v>0.40589874853036556</v>
      </c>
    </row>
    <row r="3454" spans="2:9" x14ac:dyDescent="0.25">
      <c r="B3454">
        <v>3451</v>
      </c>
      <c r="C3454">
        <v>0.40920191992753446</v>
      </c>
      <c r="D3454">
        <v>0.41926637265229033</v>
      </c>
      <c r="G3454">
        <v>3451</v>
      </c>
      <c r="H3454">
        <v>0.39336118763822958</v>
      </c>
      <c r="I3454">
        <v>0.40579164249704647</v>
      </c>
    </row>
    <row r="3455" spans="2:9" x14ac:dyDescent="0.25">
      <c r="B3455">
        <v>3452</v>
      </c>
      <c r="C3455">
        <v>0.40909425774719738</v>
      </c>
      <c r="D3455">
        <v>0.41916022133702074</v>
      </c>
      <c r="G3455">
        <v>3452</v>
      </c>
      <c r="H3455">
        <v>0.39325272818641238</v>
      </c>
      <c r="I3455">
        <v>0.4056845573207708</v>
      </c>
    </row>
    <row r="3456" spans="2:9" x14ac:dyDescent="0.25">
      <c r="B3456">
        <v>3453</v>
      </c>
      <c r="C3456">
        <v>0.40898661960114574</v>
      </c>
      <c r="D3456">
        <v>0.41905408728351834</v>
      </c>
      <c r="G3456">
        <v>3453</v>
      </c>
      <c r="H3456">
        <v>0.39314429634267334</v>
      </c>
      <c r="I3456">
        <v>0.40557749299203638</v>
      </c>
    </row>
    <row r="3457" spans="2:9" x14ac:dyDescent="0.25">
      <c r="B3457">
        <v>3454</v>
      </c>
      <c r="C3457">
        <v>0.40887900548563427</v>
      </c>
      <c r="D3457">
        <v>0.41894797048054117</v>
      </c>
      <c r="G3457">
        <v>3454</v>
      </c>
      <c r="H3457">
        <v>0.39303589210458234</v>
      </c>
      <c r="I3457">
        <v>0.40547044950134825</v>
      </c>
    </row>
    <row r="3458" spans="2:9" x14ac:dyDescent="0.25">
      <c r="B3458">
        <v>3455</v>
      </c>
      <c r="C3458">
        <v>0.40877141539691708</v>
      </c>
      <c r="D3458">
        <v>0.41884187091685815</v>
      </c>
      <c r="G3458">
        <v>3455</v>
      </c>
      <c r="H3458">
        <v>0.39292751546970645</v>
      </c>
      <c r="I3458">
        <v>0.4053634268392195</v>
      </c>
    </row>
    <row r="3459" spans="2:9" x14ac:dyDescent="0.25">
      <c r="B3459">
        <v>3456</v>
      </c>
      <c r="C3459">
        <v>0.40866384933124822</v>
      </c>
      <c r="D3459">
        <v>0.41873578858124827</v>
      </c>
      <c r="G3459">
        <v>3456</v>
      </c>
      <c r="H3459">
        <v>0.39281916643560771</v>
      </c>
      <c r="I3459">
        <v>0.40525642499617043</v>
      </c>
    </row>
    <row r="3460" spans="2:9" x14ac:dyDescent="0.25">
      <c r="B3460">
        <v>3457</v>
      </c>
      <c r="C3460">
        <v>0.40855630728488179</v>
      </c>
      <c r="D3460">
        <v>0.41862972346250149</v>
      </c>
      <c r="G3460">
        <v>3457</v>
      </c>
      <c r="H3460">
        <v>0.39271084499984654</v>
      </c>
      <c r="I3460">
        <v>0.40514944396272928</v>
      </c>
    </row>
    <row r="3461" spans="2:9" x14ac:dyDescent="0.25">
      <c r="B3461">
        <v>3458</v>
      </c>
      <c r="C3461">
        <v>0.40844878925407208</v>
      </c>
      <c r="D3461">
        <v>0.41852367554941811</v>
      </c>
      <c r="G3461">
        <v>3458</v>
      </c>
      <c r="H3461">
        <v>0.39260255115998188</v>
      </c>
      <c r="I3461">
        <v>0.40504248372943169</v>
      </c>
    </row>
    <row r="3462" spans="2:9" x14ac:dyDescent="0.25">
      <c r="B3462">
        <v>3459</v>
      </c>
      <c r="C3462">
        <v>0.40834129523507312</v>
      </c>
      <c r="D3462">
        <v>0.41841764483080923</v>
      </c>
      <c r="G3462">
        <v>3459</v>
      </c>
      <c r="H3462">
        <v>0.39249428491356786</v>
      </c>
      <c r="I3462">
        <v>0.4049355442868211</v>
      </c>
    </row>
    <row r="3463" spans="2:9" x14ac:dyDescent="0.25">
      <c r="B3463">
        <v>3460</v>
      </c>
      <c r="C3463">
        <v>0.40823382522413904</v>
      </c>
      <c r="D3463">
        <v>0.41831163129549626</v>
      </c>
      <c r="G3463">
        <v>3460</v>
      </c>
      <c r="H3463">
        <v>0.39238604625815521</v>
      </c>
      <c r="I3463">
        <v>0.40482862562544825</v>
      </c>
    </row>
    <row r="3464" spans="2:9" x14ac:dyDescent="0.25">
      <c r="B3464">
        <v>3461</v>
      </c>
      <c r="C3464">
        <v>0.40812637921752393</v>
      </c>
      <c r="D3464">
        <v>0.41820563493231128</v>
      </c>
      <c r="G3464">
        <v>3461</v>
      </c>
      <c r="H3464">
        <v>0.39227783519129278</v>
      </c>
      <c r="I3464">
        <v>0.40472172773587184</v>
      </c>
    </row>
    <row r="3465" spans="2:9" x14ac:dyDescent="0.25">
      <c r="B3465">
        <v>3462</v>
      </c>
      <c r="C3465">
        <v>0.4080189572114819</v>
      </c>
      <c r="D3465">
        <v>0.41809965573009689</v>
      </c>
      <c r="G3465">
        <v>3462</v>
      </c>
      <c r="H3465">
        <v>0.39216965171052626</v>
      </c>
      <c r="I3465">
        <v>0.40461485060865787</v>
      </c>
    </row>
    <row r="3466" spans="2:9" x14ac:dyDescent="0.25">
      <c r="B3466">
        <v>3463</v>
      </c>
      <c r="C3466">
        <v>0.40791155920226674</v>
      </c>
      <c r="D3466">
        <v>0.41799369367770639</v>
      </c>
      <c r="G3466">
        <v>3463</v>
      </c>
      <c r="H3466">
        <v>0.3920614958133965</v>
      </c>
      <c r="I3466">
        <v>0.40450799423438022</v>
      </c>
    </row>
    <row r="3467" spans="2:9" x14ac:dyDescent="0.25">
      <c r="B3467">
        <v>3464</v>
      </c>
      <c r="C3467">
        <v>0.40780418518613271</v>
      </c>
      <c r="D3467">
        <v>0.4178877487640032</v>
      </c>
      <c r="G3467">
        <v>3464</v>
      </c>
      <c r="H3467">
        <v>0.39195336749744247</v>
      </c>
      <c r="I3467">
        <v>0.40440115860362003</v>
      </c>
    </row>
    <row r="3468" spans="2:9" x14ac:dyDescent="0.25">
      <c r="B3468">
        <v>3465</v>
      </c>
      <c r="C3468">
        <v>0.40769683515933364</v>
      </c>
      <c r="D3468">
        <v>0.41778182097786176</v>
      </c>
      <c r="G3468">
        <v>3465</v>
      </c>
      <c r="H3468">
        <v>0.39184526676020243</v>
      </c>
      <c r="I3468">
        <v>0.40429434370696626</v>
      </c>
    </row>
    <row r="3469" spans="2:9" x14ac:dyDescent="0.25">
      <c r="B3469">
        <v>3466</v>
      </c>
      <c r="C3469">
        <v>0.40758950911812358</v>
      </c>
      <c r="D3469">
        <v>0.41767591030816675</v>
      </c>
      <c r="G3469">
        <v>3466</v>
      </c>
      <c r="H3469">
        <v>0.39173719359920839</v>
      </c>
      <c r="I3469">
        <v>0.4041875495350154</v>
      </c>
    </row>
    <row r="3470" spans="2:9" x14ac:dyDescent="0.25">
      <c r="B3470">
        <v>3467</v>
      </c>
      <c r="C3470">
        <v>0.40748220705875676</v>
      </c>
      <c r="D3470">
        <v>0.41757001674381344</v>
      </c>
      <c r="G3470">
        <v>3467</v>
      </c>
      <c r="H3470">
        <v>0.39162914801199067</v>
      </c>
      <c r="I3470">
        <v>0.40408077607837151</v>
      </c>
    </row>
    <row r="3471" spans="2:9" x14ac:dyDescent="0.25">
      <c r="B3471">
        <v>3468</v>
      </c>
      <c r="C3471">
        <v>0.40737492897748651</v>
      </c>
      <c r="D3471">
        <v>0.41746414027370782</v>
      </c>
      <c r="G3471">
        <v>3468</v>
      </c>
      <c r="H3471">
        <v>0.3915211299960763</v>
      </c>
      <c r="I3471">
        <v>0.40397402332764626</v>
      </c>
    </row>
    <row r="3472" spans="2:9" x14ac:dyDescent="0.25">
      <c r="B3472">
        <v>3469</v>
      </c>
      <c r="C3472">
        <v>0.4072676748705672</v>
      </c>
      <c r="D3472">
        <v>0.41735828088676591</v>
      </c>
      <c r="G3472">
        <v>3469</v>
      </c>
      <c r="H3472">
        <v>0.39141313954899037</v>
      </c>
      <c r="I3472">
        <v>0.40386729127345872</v>
      </c>
    </row>
    <row r="3473" spans="2:9" x14ac:dyDescent="0.25">
      <c r="B3473">
        <v>3470</v>
      </c>
      <c r="C3473">
        <v>0.40716044473425245</v>
      </c>
      <c r="D3473">
        <v>0.41725243857191463</v>
      </c>
      <c r="G3473">
        <v>3470</v>
      </c>
      <c r="H3473">
        <v>0.3913051766682521</v>
      </c>
      <c r="I3473">
        <v>0.40376057990643577</v>
      </c>
    </row>
    <row r="3474" spans="2:9" x14ac:dyDescent="0.25">
      <c r="B3474">
        <v>3471</v>
      </c>
      <c r="C3474">
        <v>0.40705323856479642</v>
      </c>
      <c r="D3474">
        <v>0.41714661331809139</v>
      </c>
      <c r="G3474">
        <v>3471</v>
      </c>
      <c r="H3474">
        <v>0.39119724135137979</v>
      </c>
      <c r="I3474">
        <v>0.40365388921721174</v>
      </c>
    </row>
    <row r="3475" spans="2:9" x14ac:dyDescent="0.25">
      <c r="B3475">
        <v>3472</v>
      </c>
      <c r="C3475">
        <v>0.40694605635845288</v>
      </c>
      <c r="D3475">
        <v>0.41704080511424402</v>
      </c>
      <c r="G3475">
        <v>3472</v>
      </c>
      <c r="H3475">
        <v>0.39108933359589004</v>
      </c>
      <c r="I3475">
        <v>0.40354721919642855</v>
      </c>
    </row>
    <row r="3476" spans="2:9" x14ac:dyDescent="0.25">
      <c r="B3476">
        <v>3473</v>
      </c>
      <c r="C3476">
        <v>0.40683889811147578</v>
      </c>
      <c r="D3476">
        <v>0.4169350139493308</v>
      </c>
      <c r="G3476">
        <v>3473</v>
      </c>
      <c r="H3476">
        <v>0.39098145339929441</v>
      </c>
      <c r="I3476">
        <v>0.40344056983473547</v>
      </c>
    </row>
    <row r="3477" spans="2:9" x14ac:dyDescent="0.25">
      <c r="B3477">
        <v>3474</v>
      </c>
      <c r="C3477">
        <v>0.40673176382011844</v>
      </c>
      <c r="D3477">
        <v>0.41682923981232056</v>
      </c>
      <c r="G3477">
        <v>3474</v>
      </c>
      <c r="H3477">
        <v>0.39087360075910144</v>
      </c>
      <c r="I3477">
        <v>0.4033339411227897</v>
      </c>
    </row>
    <row r="3478" spans="2:9" x14ac:dyDescent="0.25">
      <c r="B3478">
        <v>3475</v>
      </c>
      <c r="C3478">
        <v>0.40662465348063526</v>
      </c>
      <c r="D3478">
        <v>0.41672348269219256</v>
      </c>
      <c r="G3478">
        <v>3475</v>
      </c>
      <c r="H3478">
        <v>0.39076577567281767</v>
      </c>
      <c r="I3478">
        <v>0.40322733305125563</v>
      </c>
    </row>
    <row r="3479" spans="2:9" x14ac:dyDescent="0.25">
      <c r="B3479">
        <v>3476</v>
      </c>
      <c r="C3479">
        <v>0.4065175670892795</v>
      </c>
      <c r="D3479">
        <v>0.41661774257793677</v>
      </c>
      <c r="G3479">
        <v>3476</v>
      </c>
      <c r="H3479">
        <v>0.39065797813794678</v>
      </c>
      <c r="I3479">
        <v>0.40312074561080552</v>
      </c>
    </row>
    <row r="3480" spans="2:9" x14ac:dyDescent="0.25">
      <c r="B3480">
        <v>3477</v>
      </c>
      <c r="C3480">
        <v>0.40641050464230555</v>
      </c>
      <c r="D3480">
        <v>0.41651201945855332</v>
      </c>
      <c r="G3480">
        <v>3477</v>
      </c>
      <c r="H3480">
        <v>0.39055020815198715</v>
      </c>
      <c r="I3480">
        <v>0.40301417879211893</v>
      </c>
    </row>
    <row r="3481" spans="2:9" x14ac:dyDescent="0.25">
      <c r="B3481">
        <v>3478</v>
      </c>
      <c r="C3481">
        <v>0.40630346613596674</v>
      </c>
      <c r="D3481">
        <v>0.41640631332305306</v>
      </c>
      <c r="G3481">
        <v>3478</v>
      </c>
      <c r="H3481">
        <v>0.3904424657124359</v>
      </c>
      <c r="I3481">
        <v>0.40290763258588291</v>
      </c>
    </row>
    <row r="3482" spans="2:9" x14ac:dyDescent="0.25">
      <c r="B3482">
        <v>3479</v>
      </c>
      <c r="C3482">
        <v>0.40619645156651701</v>
      </c>
      <c r="D3482">
        <v>0.4163006241604571</v>
      </c>
      <c r="G3482">
        <v>3479</v>
      </c>
      <c r="H3482">
        <v>0.39033475081678887</v>
      </c>
      <c r="I3482">
        <v>0.40280110698279231</v>
      </c>
    </row>
    <row r="3483" spans="2:9" x14ac:dyDescent="0.25">
      <c r="B3483">
        <v>3480</v>
      </c>
      <c r="C3483">
        <v>0.40608946093020981</v>
      </c>
      <c r="D3483">
        <v>0.41619495195979728</v>
      </c>
      <c r="G3483">
        <v>3480</v>
      </c>
      <c r="H3483">
        <v>0.39022706346253622</v>
      </c>
      <c r="I3483">
        <v>0.40269460197354939</v>
      </c>
    </row>
    <row r="3484" spans="2:9" x14ac:dyDescent="0.25">
      <c r="B3484">
        <v>3481</v>
      </c>
      <c r="C3484">
        <v>0.40598249422329918</v>
      </c>
      <c r="D3484">
        <v>0.41608929671011557</v>
      </c>
      <c r="G3484">
        <v>3481</v>
      </c>
      <c r="H3484">
        <v>0.3901194036471663</v>
      </c>
      <c r="I3484">
        <v>0.40258811754886381</v>
      </c>
    </row>
    <row r="3485" spans="2:9" x14ac:dyDescent="0.25">
      <c r="B3485">
        <v>3482</v>
      </c>
      <c r="C3485">
        <v>0.40587555144203852</v>
      </c>
      <c r="D3485">
        <v>0.4159836584004647</v>
      </c>
      <c r="G3485">
        <v>3482</v>
      </c>
      <c r="H3485">
        <v>0.39001177136816406</v>
      </c>
      <c r="I3485">
        <v>0.40248165369945288</v>
      </c>
    </row>
    <row r="3486" spans="2:9" x14ac:dyDescent="0.25">
      <c r="B3486">
        <v>3483</v>
      </c>
      <c r="C3486">
        <v>0.40576863258268181</v>
      </c>
      <c r="D3486">
        <v>0.41587803701990766</v>
      </c>
      <c r="G3486">
        <v>3483</v>
      </c>
      <c r="H3486">
        <v>0.3899041666230123</v>
      </c>
      <c r="I3486">
        <v>0.40237521041604141</v>
      </c>
    </row>
    <row r="3487" spans="2:9" x14ac:dyDescent="0.25">
      <c r="B3487">
        <v>3484</v>
      </c>
      <c r="C3487">
        <v>0.40566173764148233</v>
      </c>
      <c r="D3487">
        <v>0.41577243255751811</v>
      </c>
      <c r="G3487">
        <v>3484</v>
      </c>
      <c r="H3487">
        <v>0.3897965894091886</v>
      </c>
      <c r="I3487">
        <v>0.4022687876893617</v>
      </c>
    </row>
    <row r="3488" spans="2:9" x14ac:dyDescent="0.25">
      <c r="B3488">
        <v>3485</v>
      </c>
      <c r="C3488">
        <v>0.40555486661469414</v>
      </c>
      <c r="D3488">
        <v>0.41566684500237988</v>
      </c>
      <c r="G3488">
        <v>3485</v>
      </c>
      <c r="H3488">
        <v>0.38968903972416963</v>
      </c>
      <c r="I3488">
        <v>0.4021623855101536</v>
      </c>
    </row>
    <row r="3489" spans="2:9" x14ac:dyDescent="0.25">
      <c r="B3489">
        <v>3486</v>
      </c>
      <c r="C3489">
        <v>0.40544801949857079</v>
      </c>
      <c r="D3489">
        <v>0.41556127434358731</v>
      </c>
      <c r="G3489">
        <v>3486</v>
      </c>
      <c r="H3489">
        <v>0.38958151756542969</v>
      </c>
      <c r="I3489">
        <v>0.40205600386916446</v>
      </c>
    </row>
    <row r="3490" spans="2:9" x14ac:dyDescent="0.25">
      <c r="B3490">
        <v>3487</v>
      </c>
      <c r="C3490">
        <v>0.40534119628936549</v>
      </c>
      <c r="D3490">
        <v>0.41545572057024538</v>
      </c>
      <c r="G3490">
        <v>3487</v>
      </c>
      <c r="H3490">
        <v>0.38947402293043848</v>
      </c>
      <c r="I3490">
        <v>0.40194964275714906</v>
      </c>
    </row>
    <row r="3491" spans="2:9" x14ac:dyDescent="0.25">
      <c r="B3491">
        <v>3488</v>
      </c>
      <c r="C3491">
        <v>0.4052343969833323</v>
      </c>
      <c r="D3491">
        <v>0.41535018367146925</v>
      </c>
      <c r="G3491">
        <v>3488</v>
      </c>
      <c r="H3491">
        <v>0.38936655581666307</v>
      </c>
      <c r="I3491">
        <v>0.40184330216486991</v>
      </c>
    </row>
    <row r="3492" spans="2:9" x14ac:dyDescent="0.25">
      <c r="B3492">
        <v>3489</v>
      </c>
      <c r="C3492">
        <v>0.40512762157672477</v>
      </c>
      <c r="D3492">
        <v>0.41524466363638463</v>
      </c>
      <c r="G3492">
        <v>3489</v>
      </c>
      <c r="H3492">
        <v>0.38925911622156795</v>
      </c>
      <c r="I3492">
        <v>0.40173698208309655</v>
      </c>
    </row>
    <row r="3493" spans="2:9" x14ac:dyDescent="0.25">
      <c r="B3493">
        <v>3490</v>
      </c>
      <c r="C3493">
        <v>0.40502087006579635</v>
      </c>
      <c r="D3493">
        <v>0.41513916045412758</v>
      </c>
      <c r="G3493">
        <v>3490</v>
      </c>
      <c r="H3493">
        <v>0.38915170414261513</v>
      </c>
      <c r="I3493">
        <v>0.40163068250260658</v>
      </c>
    </row>
    <row r="3494" spans="2:9" x14ac:dyDescent="0.25">
      <c r="B3494">
        <v>3491</v>
      </c>
      <c r="C3494">
        <v>0.40491414244680057</v>
      </c>
      <c r="D3494">
        <v>0.41503367411384468</v>
      </c>
      <c r="G3494">
        <v>3491</v>
      </c>
      <c r="H3494">
        <v>0.38904431957726171</v>
      </c>
      <c r="I3494">
        <v>0.40152440341418472</v>
      </c>
    </row>
    <row r="3495" spans="2:9" x14ac:dyDescent="0.25">
      <c r="B3495">
        <v>3492</v>
      </c>
      <c r="C3495">
        <v>0.40480743871599101</v>
      </c>
      <c r="D3495">
        <v>0.41492820460469299</v>
      </c>
      <c r="G3495">
        <v>3492</v>
      </c>
      <c r="H3495">
        <v>0.38893696252296278</v>
      </c>
      <c r="I3495">
        <v>0.40141814480862331</v>
      </c>
    </row>
    <row r="3496" spans="2:9" x14ac:dyDescent="0.25">
      <c r="B3496">
        <v>3493</v>
      </c>
      <c r="C3496">
        <v>0.40470075886962137</v>
      </c>
      <c r="D3496">
        <v>0.41482275191583962</v>
      </c>
      <c r="G3496">
        <v>3493</v>
      </c>
      <c r="H3496">
        <v>0.38882963297717282</v>
      </c>
      <c r="I3496">
        <v>0.40131190667672201</v>
      </c>
    </row>
    <row r="3497" spans="2:9" x14ac:dyDescent="0.25">
      <c r="B3497">
        <v>3494</v>
      </c>
      <c r="C3497">
        <v>0.40459410290394493</v>
      </c>
      <c r="D3497">
        <v>0.41471731603646239</v>
      </c>
      <c r="G3497">
        <v>3494</v>
      </c>
      <c r="H3497">
        <v>0.38872233093733999</v>
      </c>
      <c r="I3497">
        <v>0.40120568900928821</v>
      </c>
    </row>
    <row r="3498" spans="2:9" x14ac:dyDescent="0.25">
      <c r="B3498">
        <v>3495</v>
      </c>
      <c r="C3498">
        <v>0.4044874708152153</v>
      </c>
      <c r="D3498">
        <v>0.41461189695574951</v>
      </c>
      <c r="G3498">
        <v>3495</v>
      </c>
      <c r="H3498">
        <v>0.38861505640091132</v>
      </c>
      <c r="I3498">
        <v>0.40109949179713661</v>
      </c>
    </row>
    <row r="3499" spans="2:9" x14ac:dyDescent="0.25">
      <c r="B3499">
        <v>3496</v>
      </c>
      <c r="C3499">
        <v>0.40438086259968625</v>
      </c>
      <c r="D3499">
        <v>0.41450649466289957</v>
      </c>
      <c r="G3499">
        <v>3496</v>
      </c>
      <c r="H3499">
        <v>0.38850780936532997</v>
      </c>
      <c r="I3499">
        <v>0.40099331503108948</v>
      </c>
    </row>
    <row r="3500" spans="2:9" x14ac:dyDescent="0.25">
      <c r="B3500">
        <v>3497</v>
      </c>
      <c r="C3500">
        <v>0.40427427825361112</v>
      </c>
      <c r="D3500">
        <v>0.4144011091471213</v>
      </c>
      <c r="G3500">
        <v>3497</v>
      </c>
      <c r="H3500">
        <v>0.38840058982803799</v>
      </c>
      <c r="I3500">
        <v>0.40088715870197644</v>
      </c>
    </row>
    <row r="3501" spans="2:9" x14ac:dyDescent="0.25">
      <c r="B3501">
        <v>3498</v>
      </c>
      <c r="C3501">
        <v>0.40416771777324323</v>
      </c>
      <c r="D3501">
        <v>0.41429574039763423</v>
      </c>
      <c r="G3501">
        <v>3498</v>
      </c>
      <c r="H3501">
        <v>0.3882933977864711</v>
      </c>
      <c r="I3501">
        <v>0.4007810228006346</v>
      </c>
    </row>
    <row r="3502" spans="2:9" x14ac:dyDescent="0.25">
      <c r="B3502">
        <v>3499</v>
      </c>
      <c r="C3502">
        <v>0.40406118115483597</v>
      </c>
      <c r="D3502">
        <v>0.41419038840366795</v>
      </c>
      <c r="G3502">
        <v>3499</v>
      </c>
      <c r="H3502">
        <v>0.38818623323806434</v>
      </c>
      <c r="I3502">
        <v>0.40067490731790861</v>
      </c>
    </row>
    <row r="3503" spans="2:9" x14ac:dyDescent="0.25">
      <c r="B3503">
        <v>3500</v>
      </c>
      <c r="C3503">
        <v>0.40395466839464317</v>
      </c>
      <c r="D3503">
        <v>0.41408505315446265</v>
      </c>
      <c r="G3503">
        <v>3500</v>
      </c>
      <c r="H3503">
        <v>0.38807909618025083</v>
      </c>
      <c r="I3503">
        <v>0.40056881224465057</v>
      </c>
    </row>
    <row r="3504" spans="2:9" x14ac:dyDescent="0.25">
      <c r="B3504">
        <v>3501</v>
      </c>
      <c r="C3504">
        <v>0.40384817948891799</v>
      </c>
      <c r="D3504">
        <v>0.41397973463926863</v>
      </c>
      <c r="G3504">
        <v>3501</v>
      </c>
      <c r="H3504">
        <v>0.38797198661045895</v>
      </c>
      <c r="I3504">
        <v>0.40046273757171991</v>
      </c>
    </row>
    <row r="3505" spans="2:9" x14ac:dyDescent="0.25">
      <c r="B3505">
        <v>3502</v>
      </c>
      <c r="C3505">
        <v>0.40374171443391405</v>
      </c>
      <c r="D3505">
        <v>0.41387443284734671</v>
      </c>
      <c r="G3505">
        <v>3502</v>
      </c>
      <c r="H3505">
        <v>0.38786490452611461</v>
      </c>
      <c r="I3505">
        <v>0.40035668328998358</v>
      </c>
    </row>
    <row r="3506" spans="2:9" x14ac:dyDescent="0.25">
      <c r="B3506">
        <v>3503</v>
      </c>
      <c r="C3506">
        <v>0.40363527322588483</v>
      </c>
      <c r="D3506">
        <v>0.41376914776796825</v>
      </c>
      <c r="G3506">
        <v>3503</v>
      </c>
      <c r="H3506">
        <v>0.38775784992464085</v>
      </c>
      <c r="I3506">
        <v>0.40025064939031602</v>
      </c>
    </row>
    <row r="3507" spans="2:9" x14ac:dyDescent="0.25">
      <c r="B3507">
        <v>3504</v>
      </c>
      <c r="C3507">
        <v>0.40352885586108345</v>
      </c>
      <c r="D3507">
        <v>0.41366387939041471</v>
      </c>
      <c r="G3507">
        <v>3504</v>
      </c>
      <c r="H3507">
        <v>0.38765082280345858</v>
      </c>
      <c r="I3507">
        <v>0.40014463586359916</v>
      </c>
    </row>
    <row r="3508" spans="2:9" x14ac:dyDescent="0.25">
      <c r="B3508">
        <v>3505</v>
      </c>
      <c r="C3508">
        <v>0.40342246233576368</v>
      </c>
      <c r="D3508">
        <v>0.41355862770397794</v>
      </c>
      <c r="G3508">
        <v>3505</v>
      </c>
      <c r="H3508">
        <v>0.38754382315998348</v>
      </c>
      <c r="I3508">
        <v>0.40003864270072215</v>
      </c>
    </row>
    <row r="3509" spans="2:9" x14ac:dyDescent="0.25">
      <c r="B3509">
        <v>3506</v>
      </c>
      <c r="C3509">
        <v>0.40331609264617879</v>
      </c>
      <c r="D3509">
        <v>0.41345339269796016</v>
      </c>
      <c r="G3509">
        <v>3506</v>
      </c>
      <c r="H3509">
        <v>0.38743685099162989</v>
      </c>
      <c r="I3509">
        <v>0.39993266989258175</v>
      </c>
    </row>
    <row r="3510" spans="2:9" x14ac:dyDescent="0.25">
      <c r="B3510">
        <v>3507</v>
      </c>
      <c r="C3510">
        <v>0.40320974678858218</v>
      </c>
      <c r="D3510">
        <v>0.41334817436167415</v>
      </c>
      <c r="G3510">
        <v>3507</v>
      </c>
      <c r="H3510">
        <v>0.38732990629581049</v>
      </c>
      <c r="I3510">
        <v>0.39982671743008219</v>
      </c>
    </row>
    <row r="3511" spans="2:9" x14ac:dyDescent="0.25">
      <c r="B3511">
        <v>3508</v>
      </c>
      <c r="C3511">
        <v>0.40310342475922695</v>
      </c>
      <c r="D3511">
        <v>0.41324297268444271</v>
      </c>
      <c r="G3511">
        <v>3508</v>
      </c>
      <c r="H3511">
        <v>0.38722298906993302</v>
      </c>
      <c r="I3511">
        <v>0.39972078530413502</v>
      </c>
    </row>
    <row r="3512" spans="2:9" x14ac:dyDescent="0.25">
      <c r="B3512">
        <v>3509</v>
      </c>
      <c r="C3512">
        <v>0.4029971265543672</v>
      </c>
      <c r="D3512">
        <v>0.41313778765559911</v>
      </c>
      <c r="G3512">
        <v>3509</v>
      </c>
      <c r="H3512">
        <v>0.38711609931140312</v>
      </c>
      <c r="I3512">
        <v>0.39961487350565911</v>
      </c>
    </row>
    <row r="3513" spans="2:9" x14ac:dyDescent="0.25">
      <c r="B3513">
        <v>3510</v>
      </c>
      <c r="C3513">
        <v>0.40289085217025539</v>
      </c>
      <c r="D3513">
        <v>0.41303261926448698</v>
      </c>
      <c r="G3513">
        <v>3510</v>
      </c>
      <c r="H3513">
        <v>0.38700923701762335</v>
      </c>
      <c r="I3513">
        <v>0.39950898202558099</v>
      </c>
    </row>
    <row r="3514" spans="2:9" x14ac:dyDescent="0.25">
      <c r="B3514">
        <v>3511</v>
      </c>
      <c r="C3514">
        <v>0.40278460160314561</v>
      </c>
      <c r="D3514">
        <v>0.41292746750046028</v>
      </c>
      <c r="G3514">
        <v>3511</v>
      </c>
      <c r="H3514">
        <v>0.38690240218599409</v>
      </c>
      <c r="I3514">
        <v>0.39940311085483443</v>
      </c>
    </row>
    <row r="3515" spans="2:9" x14ac:dyDescent="0.25">
      <c r="B3515">
        <v>3512</v>
      </c>
      <c r="C3515">
        <v>0.40267837484929092</v>
      </c>
      <c r="D3515">
        <v>0.41282233235288329</v>
      </c>
      <c r="G3515">
        <v>3512</v>
      </c>
      <c r="H3515">
        <v>0.38679559481391068</v>
      </c>
      <c r="I3515">
        <v>0.39929725998436078</v>
      </c>
    </row>
    <row r="3516" spans="2:9" x14ac:dyDescent="0.25">
      <c r="B3516">
        <v>3513</v>
      </c>
      <c r="C3516">
        <v>0.40257217190494465</v>
      </c>
      <c r="D3516">
        <v>0.41271721381113063</v>
      </c>
      <c r="G3516">
        <v>3513</v>
      </c>
      <c r="H3516">
        <v>0.38668881489876678</v>
      </c>
      <c r="I3516">
        <v>0.39919142940510871</v>
      </c>
    </row>
    <row r="3517" spans="2:9" x14ac:dyDescent="0.25">
      <c r="B3517">
        <v>3514</v>
      </c>
      <c r="C3517">
        <v>0.40246599276636025</v>
      </c>
      <c r="D3517">
        <v>0.41261211186458702</v>
      </c>
      <c r="G3517">
        <v>3514</v>
      </c>
      <c r="H3517">
        <v>0.38658206243795507</v>
      </c>
      <c r="I3517">
        <v>0.39908561910803414</v>
      </c>
    </row>
    <row r="3518" spans="2:9" x14ac:dyDescent="0.25">
      <c r="B3518">
        <v>3515</v>
      </c>
      <c r="C3518">
        <v>0.40235983742979109</v>
      </c>
      <c r="D3518">
        <v>0.41250702650264787</v>
      </c>
      <c r="G3518">
        <v>3515</v>
      </c>
      <c r="H3518">
        <v>0.38647533742886303</v>
      </c>
      <c r="I3518">
        <v>0.39897982908410062</v>
      </c>
    </row>
    <row r="3519" spans="2:9" x14ac:dyDescent="0.25">
      <c r="B3519">
        <v>3516</v>
      </c>
      <c r="C3519">
        <v>0.40225370589149018</v>
      </c>
      <c r="D3519">
        <v>0.4124019577147186</v>
      </c>
      <c r="G3519">
        <v>3516</v>
      </c>
      <c r="H3519">
        <v>0.3863686398688756</v>
      </c>
      <c r="I3519">
        <v>0.398874059324279</v>
      </c>
    </row>
    <row r="3520" spans="2:9" x14ac:dyDescent="0.25">
      <c r="B3520">
        <v>3517</v>
      </c>
      <c r="C3520">
        <v>0.4021475981477115</v>
      </c>
      <c r="D3520">
        <v>0.41229690549021508</v>
      </c>
      <c r="G3520">
        <v>3517</v>
      </c>
      <c r="H3520">
        <v>0.38626196975537519</v>
      </c>
      <c r="I3520">
        <v>0.39876830981954764</v>
      </c>
    </row>
    <row r="3521" spans="2:9" x14ac:dyDescent="0.25">
      <c r="B3521">
        <v>3518</v>
      </c>
      <c r="C3521">
        <v>0.40204151419470763</v>
      </c>
      <c r="D3521">
        <v>0.41219186981856343</v>
      </c>
      <c r="G3521">
        <v>3518</v>
      </c>
      <c r="H3521">
        <v>0.38615532708574191</v>
      </c>
      <c r="I3521">
        <v>0.39866258056089193</v>
      </c>
    </row>
    <row r="3522" spans="2:9" x14ac:dyDescent="0.25">
      <c r="B3522">
        <v>3519</v>
      </c>
      <c r="C3522">
        <v>0.40193545402873232</v>
      </c>
      <c r="D3522">
        <v>0.41208685068919992</v>
      </c>
      <c r="G3522">
        <v>3519</v>
      </c>
      <c r="H3522">
        <v>0.38604871185735062</v>
      </c>
      <c r="I3522">
        <v>0.39855687153930514</v>
      </c>
    </row>
    <row r="3523" spans="2:9" x14ac:dyDescent="0.25">
      <c r="B3523">
        <v>3520</v>
      </c>
      <c r="C3523">
        <v>0.40182941764603886</v>
      </c>
      <c r="D3523">
        <v>0.41198184809157146</v>
      </c>
      <c r="G3523">
        <v>3520</v>
      </c>
      <c r="H3523">
        <v>0.38594212406757467</v>
      </c>
      <c r="I3523">
        <v>0.39845118274578756</v>
      </c>
    </row>
    <row r="3524" spans="2:9" x14ac:dyDescent="0.25">
      <c r="B3524">
        <v>3521</v>
      </c>
      <c r="C3524">
        <v>0.40172340504288045</v>
      </c>
      <c r="D3524">
        <v>0.41187686201513507</v>
      </c>
      <c r="G3524">
        <v>3521</v>
      </c>
      <c r="H3524">
        <v>0.38583556371378686</v>
      </c>
      <c r="I3524">
        <v>0.39834551417134711</v>
      </c>
    </row>
    <row r="3525" spans="2:9" x14ac:dyDescent="0.25">
      <c r="B3525">
        <v>3522</v>
      </c>
      <c r="C3525">
        <v>0.40161741621551039</v>
      </c>
      <c r="D3525">
        <v>0.41177189244935769</v>
      </c>
      <c r="G3525">
        <v>3522</v>
      </c>
      <c r="H3525">
        <v>0.38572903079335424</v>
      </c>
      <c r="I3525">
        <v>0.39823986580699894</v>
      </c>
    </row>
    <row r="3526" spans="2:9" x14ac:dyDescent="0.25">
      <c r="B3526">
        <v>3523</v>
      </c>
      <c r="C3526">
        <v>0.40151145116018205</v>
      </c>
      <c r="D3526">
        <v>0.41166693938371718</v>
      </c>
      <c r="G3526">
        <v>3523</v>
      </c>
      <c r="H3526">
        <v>0.38562252530364127</v>
      </c>
      <c r="I3526">
        <v>0.39813423764376543</v>
      </c>
    </row>
    <row r="3527" spans="2:9" x14ac:dyDescent="0.25">
      <c r="B3527">
        <v>3524</v>
      </c>
      <c r="C3527">
        <v>0.40140550987314871</v>
      </c>
      <c r="D3527">
        <v>0.41156200280770128</v>
      </c>
      <c r="G3527">
        <v>3524</v>
      </c>
      <c r="H3527">
        <v>0.38551604724201033</v>
      </c>
      <c r="I3527">
        <v>0.39802862967267666</v>
      </c>
    </row>
    <row r="3528" spans="2:9" x14ac:dyDescent="0.25">
      <c r="B3528">
        <v>3525</v>
      </c>
      <c r="C3528">
        <v>0.40129959235066359</v>
      </c>
      <c r="D3528">
        <v>0.41145708271080811</v>
      </c>
      <c r="G3528">
        <v>3525</v>
      </c>
      <c r="H3528">
        <v>0.38540959660582158</v>
      </c>
      <c r="I3528">
        <v>0.3979230418847699</v>
      </c>
    </row>
    <row r="3529" spans="2:9" x14ac:dyDescent="0.25">
      <c r="B3529">
        <v>3526</v>
      </c>
      <c r="C3529">
        <v>0.40119369858898019</v>
      </c>
      <c r="D3529">
        <v>0.4113521790825459</v>
      </c>
      <c r="G3529">
        <v>3526</v>
      </c>
      <c r="H3529">
        <v>0.38530317339242953</v>
      </c>
      <c r="I3529">
        <v>0.39781747427108977</v>
      </c>
    </row>
    <row r="3530" spans="2:9" x14ac:dyDescent="0.25">
      <c r="B3530">
        <v>3527</v>
      </c>
      <c r="C3530">
        <v>0.40108782858435138</v>
      </c>
      <c r="D3530">
        <v>0.41124729191243331</v>
      </c>
      <c r="G3530">
        <v>3527</v>
      </c>
      <c r="H3530">
        <v>0.38519677759918769</v>
      </c>
      <c r="I3530">
        <v>0.39771192682268819</v>
      </c>
    </row>
    <row r="3531" spans="2:9" x14ac:dyDescent="0.25">
      <c r="B3531">
        <v>3528</v>
      </c>
      <c r="C3531">
        <v>0.40098198233303073</v>
      </c>
      <c r="D3531">
        <v>0.41114242118999922</v>
      </c>
      <c r="G3531">
        <v>3528</v>
      </c>
      <c r="H3531">
        <v>0.38509040922344812</v>
      </c>
      <c r="I3531">
        <v>0.39760639953062454</v>
      </c>
    </row>
    <row r="3532" spans="2:9" x14ac:dyDescent="0.25">
      <c r="B3532">
        <v>3529</v>
      </c>
      <c r="C3532">
        <v>0.40087615983127145</v>
      </c>
      <c r="D3532">
        <v>0.41103756690478288</v>
      </c>
      <c r="G3532">
        <v>3529</v>
      </c>
      <c r="H3532">
        <v>0.38498406826255782</v>
      </c>
      <c r="I3532">
        <v>0.3975008923859657</v>
      </c>
    </row>
    <row r="3533" spans="2:9" x14ac:dyDescent="0.25">
      <c r="B3533">
        <v>3530</v>
      </c>
      <c r="C3533">
        <v>0.40077036107532682</v>
      </c>
      <c r="D3533">
        <v>0.41093272904633338</v>
      </c>
      <c r="G3533">
        <v>3530</v>
      </c>
      <c r="H3533">
        <v>0.38487775471386182</v>
      </c>
      <c r="I3533">
        <v>0.39739540537978552</v>
      </c>
    </row>
    <row r="3534" spans="2:9" x14ac:dyDescent="0.25">
      <c r="B3534">
        <v>3531</v>
      </c>
      <c r="C3534">
        <v>0.40066458606145022</v>
      </c>
      <c r="D3534">
        <v>0.41082790760421056</v>
      </c>
      <c r="G3534">
        <v>3531</v>
      </c>
      <c r="H3534">
        <v>0.3847714685747019</v>
      </c>
      <c r="I3534">
        <v>0.39728993850316541</v>
      </c>
    </row>
    <row r="3535" spans="2:9" x14ac:dyDescent="0.25">
      <c r="B3535">
        <v>3532</v>
      </c>
      <c r="C3535">
        <v>0.40055883478589488</v>
      </c>
      <c r="D3535">
        <v>0.41072310256798411</v>
      </c>
      <c r="G3535">
        <v>3532</v>
      </c>
      <c r="H3535">
        <v>0.38466520984241814</v>
      </c>
      <c r="I3535">
        <v>0.39718449174719428</v>
      </c>
    </row>
    <row r="3536" spans="2:9" x14ac:dyDescent="0.25">
      <c r="B3536">
        <v>3533</v>
      </c>
      <c r="C3536">
        <v>0.40045310724491379</v>
      </c>
      <c r="D3536">
        <v>0.41061831392723425</v>
      </c>
      <c r="G3536">
        <v>3533</v>
      </c>
      <c r="H3536">
        <v>0.38455897851434501</v>
      </c>
      <c r="I3536">
        <v>0.39707906510296809</v>
      </c>
    </row>
    <row r="3537" spans="2:9" x14ac:dyDescent="0.25">
      <c r="B3537">
        <v>3534</v>
      </c>
      <c r="C3537">
        <v>0.40034740343476072</v>
      </c>
      <c r="D3537">
        <v>0.41051354167155107</v>
      </c>
      <c r="G3537">
        <v>3534</v>
      </c>
      <c r="H3537">
        <v>0.38445277458781618</v>
      </c>
      <c r="I3537">
        <v>0.39697365856159023</v>
      </c>
    </row>
    <row r="3538" spans="2:9" x14ac:dyDescent="0.25">
      <c r="B3538">
        <v>3535</v>
      </c>
      <c r="C3538">
        <v>0.40024172335168873</v>
      </c>
      <c r="D3538">
        <v>0.4104087857905353</v>
      </c>
      <c r="G3538">
        <v>3535</v>
      </c>
      <c r="H3538">
        <v>0.38434659806016391</v>
      </c>
      <c r="I3538">
        <v>0.39686827211417142</v>
      </c>
    </row>
    <row r="3539" spans="2:9" x14ac:dyDescent="0.25">
      <c r="B3539">
        <v>3536</v>
      </c>
      <c r="C3539">
        <v>0.40013606699195092</v>
      </c>
      <c r="D3539">
        <v>0.41030404627379763</v>
      </c>
      <c r="G3539">
        <v>3536</v>
      </c>
      <c r="H3539">
        <v>0.38424044892871478</v>
      </c>
      <c r="I3539">
        <v>0.39676290575182976</v>
      </c>
    </row>
    <row r="3540" spans="2:9" x14ac:dyDescent="0.25">
      <c r="B3540">
        <v>3537</v>
      </c>
      <c r="C3540">
        <v>0.40003043435180052</v>
      </c>
      <c r="D3540">
        <v>0.41019932311095897</v>
      </c>
      <c r="G3540">
        <v>3537</v>
      </c>
      <c r="H3540">
        <v>0.38413432719079382</v>
      </c>
      <c r="I3540">
        <v>0.3966575594656907</v>
      </c>
    </row>
    <row r="3541" spans="2:9" x14ac:dyDescent="0.25">
      <c r="B3541">
        <v>3538</v>
      </c>
      <c r="C3541">
        <v>0.39992482542749119</v>
      </c>
      <c r="D3541">
        <v>0.4100946162916505</v>
      </c>
      <c r="G3541">
        <v>3538</v>
      </c>
      <c r="H3541">
        <v>0.38402823284372295</v>
      </c>
      <c r="I3541">
        <v>0.39655223324688688</v>
      </c>
    </row>
    <row r="3542" spans="2:9" x14ac:dyDescent="0.25">
      <c r="B3542">
        <v>3539</v>
      </c>
      <c r="C3542">
        <v>0.39981924021527582</v>
      </c>
      <c r="D3542">
        <v>0.40998992580551369</v>
      </c>
      <c r="G3542">
        <v>3539</v>
      </c>
      <c r="H3542">
        <v>0.38392216588482259</v>
      </c>
      <c r="I3542">
        <v>0.39644692708655821</v>
      </c>
    </row>
    <row r="3543" spans="2:9" x14ac:dyDescent="0.25">
      <c r="B3543">
        <v>3540</v>
      </c>
      <c r="C3543">
        <v>0.39971367871140767</v>
      </c>
      <c r="D3543">
        <v>0.40988525164220008</v>
      </c>
      <c r="G3543">
        <v>3540</v>
      </c>
      <c r="H3543">
        <v>0.38381612631140699</v>
      </c>
      <c r="I3543">
        <v>0.39634164097585223</v>
      </c>
    </row>
    <row r="3544" spans="2:9" x14ac:dyDescent="0.25">
      <c r="B3544">
        <v>3541</v>
      </c>
      <c r="C3544">
        <v>0.39960814091214009</v>
      </c>
      <c r="D3544">
        <v>0.40978059379137144</v>
      </c>
      <c r="G3544">
        <v>3541</v>
      </c>
      <c r="H3544">
        <v>0.38371011412078992</v>
      </c>
      <c r="I3544">
        <v>0.39623637490592345</v>
      </c>
    </row>
    <row r="3545" spans="2:9" x14ac:dyDescent="0.25">
      <c r="B3545">
        <v>3542</v>
      </c>
      <c r="C3545">
        <v>0.39950262681372667</v>
      </c>
      <c r="D3545">
        <v>0.40967595224269976</v>
      </c>
      <c r="G3545">
        <v>3542</v>
      </c>
      <c r="H3545">
        <v>0.38360412931028365</v>
      </c>
      <c r="I3545">
        <v>0.39613112886793378</v>
      </c>
    </row>
    <row r="3546" spans="2:9" x14ac:dyDescent="0.25">
      <c r="B3546">
        <v>3543</v>
      </c>
      <c r="C3546">
        <v>0.39939713641242042</v>
      </c>
      <c r="D3546">
        <v>0.40957132698586718</v>
      </c>
      <c r="G3546">
        <v>3543</v>
      </c>
      <c r="H3546">
        <v>0.38349817187719504</v>
      </c>
      <c r="I3546">
        <v>0.39602590285305256</v>
      </c>
    </row>
    <row r="3547" spans="2:9" x14ac:dyDescent="0.25">
      <c r="B3547">
        <v>3544</v>
      </c>
      <c r="C3547">
        <v>0.39929166970447438</v>
      </c>
      <c r="D3547">
        <v>0.40946671801056611</v>
      </c>
      <c r="G3547">
        <v>3544</v>
      </c>
      <c r="H3547">
        <v>0.38339224181882969</v>
      </c>
      <c r="I3547">
        <v>0.39592069685245623</v>
      </c>
    </row>
    <row r="3548" spans="2:9" x14ac:dyDescent="0.25">
      <c r="B3548">
        <v>3545</v>
      </c>
      <c r="C3548">
        <v>0.39918622668614206</v>
      </c>
      <c r="D3548">
        <v>0.40936212530649912</v>
      </c>
      <c r="G3548">
        <v>3545</v>
      </c>
      <c r="H3548">
        <v>0.38328633913248905</v>
      </c>
      <c r="I3548">
        <v>0.3958155108573288</v>
      </c>
    </row>
    <row r="3549" spans="2:9" x14ac:dyDescent="0.25">
      <c r="B3549">
        <v>3546</v>
      </c>
      <c r="C3549">
        <v>0.3990808073536769</v>
      </c>
      <c r="D3549">
        <v>0.40925754886337884</v>
      </c>
      <c r="G3549">
        <v>3546</v>
      </c>
      <c r="H3549">
        <v>0.38318046381547377</v>
      </c>
      <c r="I3549">
        <v>0.3957103448588612</v>
      </c>
    </row>
    <row r="3550" spans="2:9" x14ac:dyDescent="0.25">
      <c r="B3550">
        <v>3547</v>
      </c>
      <c r="C3550">
        <v>0.39897541170333162</v>
      </c>
      <c r="D3550">
        <v>0.40915298867092814</v>
      </c>
      <c r="G3550">
        <v>3547</v>
      </c>
      <c r="H3550">
        <v>0.38307461586507857</v>
      </c>
      <c r="I3550">
        <v>0.39560519884825185</v>
      </c>
    </row>
    <row r="3551" spans="2:9" x14ac:dyDescent="0.25">
      <c r="B3551">
        <v>3548</v>
      </c>
      <c r="C3551">
        <v>0.39887003973136026</v>
      </c>
      <c r="D3551">
        <v>0.40904844471888013</v>
      </c>
      <c r="G3551">
        <v>3548</v>
      </c>
      <c r="H3551">
        <v>0.3829687952785974</v>
      </c>
      <c r="I3551">
        <v>0.39550007281670657</v>
      </c>
    </row>
    <row r="3552" spans="2:9" x14ac:dyDescent="0.25">
      <c r="B3552">
        <v>3549</v>
      </c>
      <c r="C3552">
        <v>0.39876469143401549</v>
      </c>
      <c r="D3552">
        <v>0.40894391699697807</v>
      </c>
      <c r="G3552">
        <v>3549</v>
      </c>
      <c r="H3552">
        <v>0.38286300205332269</v>
      </c>
      <c r="I3552">
        <v>0.39539496675543834</v>
      </c>
    </row>
    <row r="3553" spans="2:9" x14ac:dyDescent="0.25">
      <c r="B3553">
        <v>3550</v>
      </c>
      <c r="C3553">
        <v>0.39865936680755087</v>
      </c>
      <c r="D3553">
        <v>0.40883940549497533</v>
      </c>
      <c r="G3553">
        <v>3550</v>
      </c>
      <c r="H3553">
        <v>0.38275723618654162</v>
      </c>
      <c r="I3553">
        <v>0.39528988065566723</v>
      </c>
    </row>
    <row r="3554" spans="2:9" x14ac:dyDescent="0.25">
      <c r="B3554">
        <v>3551</v>
      </c>
      <c r="C3554">
        <v>0.39855406584821967</v>
      </c>
      <c r="D3554">
        <v>0.4087349102026353</v>
      </c>
      <c r="G3554">
        <v>3551</v>
      </c>
      <c r="H3554">
        <v>0.38265149767553963</v>
      </c>
      <c r="I3554">
        <v>0.39518481450862081</v>
      </c>
    </row>
    <row r="3555" spans="2:9" x14ac:dyDescent="0.25">
      <c r="B3555">
        <v>3552</v>
      </c>
      <c r="C3555">
        <v>0.39844878855227495</v>
      </c>
      <c r="D3555">
        <v>0.40863043110973185</v>
      </c>
      <c r="G3555">
        <v>3552</v>
      </c>
      <c r="H3555">
        <v>0.38254578651759913</v>
      </c>
      <c r="I3555">
        <v>0.39507976830553398</v>
      </c>
    </row>
    <row r="3556" spans="2:9" x14ac:dyDescent="0.25">
      <c r="B3556">
        <v>3553</v>
      </c>
      <c r="C3556">
        <v>0.39834353491597024</v>
      </c>
      <c r="D3556">
        <v>0.40852596820604886</v>
      </c>
      <c r="G3556">
        <v>3553</v>
      </c>
      <c r="H3556">
        <v>0.38244010271000062</v>
      </c>
      <c r="I3556">
        <v>0.39497474203764882</v>
      </c>
    </row>
    <row r="3557" spans="2:9" x14ac:dyDescent="0.25">
      <c r="B3557">
        <v>3554</v>
      </c>
      <c r="C3557">
        <v>0.39823830493555901</v>
      </c>
      <c r="D3557">
        <v>0.40842152148138006</v>
      </c>
      <c r="G3557">
        <v>3554</v>
      </c>
      <c r="H3557">
        <v>0.38233444625001944</v>
      </c>
      <c r="I3557">
        <v>0.39486973569621447</v>
      </c>
    </row>
    <row r="3558" spans="2:9" x14ac:dyDescent="0.25">
      <c r="B3558">
        <v>3555</v>
      </c>
      <c r="C3558">
        <v>0.39813309860729423</v>
      </c>
      <c r="D3558">
        <v>0.40831709092552976</v>
      </c>
      <c r="G3558">
        <v>3555</v>
      </c>
      <c r="H3558">
        <v>0.38222881713492962</v>
      </c>
      <c r="I3558">
        <v>0.39476474927248756</v>
      </c>
    </row>
    <row r="3559" spans="2:9" x14ac:dyDescent="0.25">
      <c r="B3559">
        <v>3556</v>
      </c>
      <c r="C3559">
        <v>0.39802791592742937</v>
      </c>
      <c r="D3559">
        <v>0.40821267652831211</v>
      </c>
      <c r="G3559">
        <v>3556</v>
      </c>
      <c r="H3559">
        <v>0.38212321536200389</v>
      </c>
      <c r="I3559">
        <v>0.39465978275773206</v>
      </c>
    </row>
    <row r="3560" spans="2:9" x14ac:dyDescent="0.25">
      <c r="B3560">
        <v>3557</v>
      </c>
      <c r="C3560">
        <v>0.39792275689221757</v>
      </c>
      <c r="D3560">
        <v>0.4081082782795516</v>
      </c>
      <c r="G3560">
        <v>3557</v>
      </c>
      <c r="H3560">
        <v>0.38201764092851009</v>
      </c>
      <c r="I3560">
        <v>0.39455483614321885</v>
      </c>
    </row>
    <row r="3561" spans="2:9" x14ac:dyDescent="0.25">
      <c r="B3561">
        <v>3558</v>
      </c>
      <c r="C3561">
        <v>0.39781762149791222</v>
      </c>
      <c r="D3561">
        <v>0.40800389616908272</v>
      </c>
      <c r="G3561">
        <v>3558</v>
      </c>
      <c r="H3561">
        <v>0.38191209383171387</v>
      </c>
      <c r="I3561">
        <v>0.39444990942022634</v>
      </c>
    </row>
    <row r="3562" spans="2:9" x14ac:dyDescent="0.25">
      <c r="B3562">
        <v>3559</v>
      </c>
      <c r="C3562">
        <v>0.39771250974076683</v>
      </c>
      <c r="D3562">
        <v>0.40789953018675001</v>
      </c>
      <c r="G3562">
        <v>3559</v>
      </c>
      <c r="H3562">
        <v>0.38180657406887808</v>
      </c>
      <c r="I3562">
        <v>0.39434500258004013</v>
      </c>
    </row>
    <row r="3563" spans="2:9" x14ac:dyDescent="0.25">
      <c r="B3563">
        <v>3560</v>
      </c>
      <c r="C3563">
        <v>0.3976074216170345</v>
      </c>
      <c r="D3563">
        <v>0.40779518032240836</v>
      </c>
      <c r="G3563">
        <v>3560</v>
      </c>
      <c r="H3563">
        <v>0.38170108163726357</v>
      </c>
      <c r="I3563">
        <v>0.39424011561395295</v>
      </c>
    </row>
    <row r="3564" spans="2:9" x14ac:dyDescent="0.25">
      <c r="B3564">
        <v>3561</v>
      </c>
      <c r="C3564">
        <v>0.39750235712296883</v>
      </c>
      <c r="D3564">
        <v>0.40769084656592247</v>
      </c>
      <c r="G3564">
        <v>3561</v>
      </c>
      <c r="H3564">
        <v>0.38159561653412616</v>
      </c>
      <c r="I3564">
        <v>0.39413524851326492</v>
      </c>
    </row>
    <row r="3565" spans="2:9" x14ac:dyDescent="0.25">
      <c r="B3565">
        <v>3562</v>
      </c>
      <c r="C3565">
        <v>0.39739731625482289</v>
      </c>
      <c r="D3565">
        <v>0.40758652890716746</v>
      </c>
      <c r="G3565">
        <v>3562</v>
      </c>
      <c r="H3565">
        <v>0.38149017875672031</v>
      </c>
      <c r="I3565">
        <v>0.39403040126928335</v>
      </c>
    </row>
    <row r="3566" spans="2:9" x14ac:dyDescent="0.25">
      <c r="B3566">
        <v>3563</v>
      </c>
      <c r="C3566">
        <v>0.39729229900885005</v>
      </c>
      <c r="D3566">
        <v>0.40748222733602824</v>
      </c>
      <c r="G3566">
        <v>3563</v>
      </c>
      <c r="H3566">
        <v>0.38138476830229934</v>
      </c>
      <c r="I3566">
        <v>0.39392557387332261</v>
      </c>
    </row>
    <row r="3567" spans="2:9" x14ac:dyDescent="0.25">
      <c r="B3567">
        <v>3564</v>
      </c>
      <c r="C3567">
        <v>0.3971873053813037</v>
      </c>
      <c r="D3567">
        <v>0.40737794184240012</v>
      </c>
      <c r="G3567">
        <v>3564</v>
      </c>
      <c r="H3567">
        <v>0.3812793851681115</v>
      </c>
      <c r="I3567">
        <v>0.3938207663167046</v>
      </c>
    </row>
    <row r="3568" spans="2:9" x14ac:dyDescent="0.25">
      <c r="B3568">
        <v>3565</v>
      </c>
      <c r="C3568">
        <v>0.3970823353684374</v>
      </c>
      <c r="D3568">
        <v>0.40727367241618839</v>
      </c>
      <c r="G3568">
        <v>3565</v>
      </c>
      <c r="H3568">
        <v>0.38117402935140288</v>
      </c>
      <c r="I3568">
        <v>0.39371597859075813</v>
      </c>
    </row>
    <row r="3569" spans="2:9" x14ac:dyDescent="0.25">
      <c r="B3569">
        <v>3566</v>
      </c>
      <c r="C3569">
        <v>0.39697738896650425</v>
      </c>
      <c r="D3569">
        <v>0.40716941904730841</v>
      </c>
      <c r="G3569">
        <v>3566</v>
      </c>
      <c r="H3569">
        <v>0.38106870084941696</v>
      </c>
      <c r="I3569">
        <v>0.39361121068681948</v>
      </c>
    </row>
    <row r="3570" spans="2:9" x14ac:dyDescent="0.25">
      <c r="B3570">
        <v>3567</v>
      </c>
      <c r="C3570">
        <v>0.39687246617175748</v>
      </c>
      <c r="D3570">
        <v>0.40706518172568557</v>
      </c>
      <c r="G3570">
        <v>3567</v>
      </c>
      <c r="H3570">
        <v>0.38096339965939524</v>
      </c>
      <c r="I3570">
        <v>0.39350646259623201</v>
      </c>
    </row>
    <row r="3571" spans="2:9" x14ac:dyDescent="0.25">
      <c r="B3571">
        <v>3568</v>
      </c>
      <c r="C3571">
        <v>0.39676756698045096</v>
      </c>
      <c r="D3571">
        <v>0.40696096044125535</v>
      </c>
      <c r="G3571">
        <v>3568</v>
      </c>
      <c r="H3571">
        <v>0.38085812577857381</v>
      </c>
      <c r="I3571">
        <v>0.39340173431034625</v>
      </c>
    </row>
    <row r="3572" spans="2:9" x14ac:dyDescent="0.25">
      <c r="B3572">
        <v>3569</v>
      </c>
      <c r="C3572">
        <v>0.39666269138883792</v>
      </c>
      <c r="D3572">
        <v>0.40685675518396347</v>
      </c>
      <c r="G3572">
        <v>3569</v>
      </c>
      <c r="H3572">
        <v>0.38075287920418793</v>
      </c>
      <c r="I3572">
        <v>0.39329702582052012</v>
      </c>
    </row>
    <row r="3573" spans="2:9" x14ac:dyDescent="0.25">
      <c r="B3573">
        <v>3570</v>
      </c>
      <c r="C3573">
        <v>0.39655783939317168</v>
      </c>
      <c r="D3573">
        <v>0.40675256594376569</v>
      </c>
      <c r="G3573">
        <v>3570</v>
      </c>
      <c r="H3573">
        <v>0.38064765993347144</v>
      </c>
      <c r="I3573">
        <v>0.39319233711811857</v>
      </c>
    </row>
    <row r="3574" spans="2:9" x14ac:dyDescent="0.25">
      <c r="B3574">
        <v>3571</v>
      </c>
      <c r="C3574">
        <v>0.39645301098970565</v>
      </c>
      <c r="D3574">
        <v>0.40664839271062758</v>
      </c>
      <c r="G3574">
        <v>3571</v>
      </c>
      <c r="H3574">
        <v>0.38054246796365315</v>
      </c>
      <c r="I3574">
        <v>0.39308766819451385</v>
      </c>
    </row>
    <row r="3575" spans="2:9" x14ac:dyDescent="0.25">
      <c r="B3575">
        <v>3572</v>
      </c>
      <c r="C3575">
        <v>0.39634820617469319</v>
      </c>
      <c r="D3575">
        <v>0.40654423547452512</v>
      </c>
      <c r="G3575">
        <v>3572</v>
      </c>
      <c r="H3575">
        <v>0.38043730329195991</v>
      </c>
      <c r="I3575">
        <v>0.39298301904108529</v>
      </c>
    </row>
    <row r="3576" spans="2:9" x14ac:dyDescent="0.25">
      <c r="B3576">
        <v>3573</v>
      </c>
      <c r="C3576">
        <v>0.39624342494438775</v>
      </c>
      <c r="D3576">
        <v>0.40644009422544408</v>
      </c>
      <c r="G3576">
        <v>3573</v>
      </c>
      <c r="H3576">
        <v>0.38033216591561564</v>
      </c>
      <c r="I3576">
        <v>0.39287838964921967</v>
      </c>
    </row>
    <row r="3577" spans="2:9" x14ac:dyDescent="0.25">
      <c r="B3577">
        <v>3574</v>
      </c>
      <c r="C3577">
        <v>0.39613866729504288</v>
      </c>
      <c r="D3577">
        <v>0.40633596895338064</v>
      </c>
      <c r="G3577">
        <v>3574</v>
      </c>
      <c r="H3577">
        <v>0.38022705583184246</v>
      </c>
      <c r="I3577">
        <v>0.39277378001031071</v>
      </c>
    </row>
    <row r="3578" spans="2:9" x14ac:dyDescent="0.25">
      <c r="B3578">
        <v>3575</v>
      </c>
      <c r="C3578">
        <v>0.39603393322291186</v>
      </c>
      <c r="D3578">
        <v>0.40623185964834058</v>
      </c>
      <c r="G3578">
        <v>3575</v>
      </c>
      <c r="H3578">
        <v>0.38012197303785761</v>
      </c>
      <c r="I3578">
        <v>0.39266919011575935</v>
      </c>
    </row>
    <row r="3579" spans="2:9" x14ac:dyDescent="0.25">
      <c r="B3579">
        <v>3576</v>
      </c>
      <c r="C3579">
        <v>0.39592922272424813</v>
      </c>
      <c r="D3579">
        <v>0.40612776630033998</v>
      </c>
      <c r="G3579">
        <v>3576</v>
      </c>
      <c r="H3579">
        <v>0.38001691753087669</v>
      </c>
      <c r="I3579">
        <v>0.39256461995697373</v>
      </c>
    </row>
    <row r="3580" spans="2:9" x14ac:dyDescent="0.25">
      <c r="B3580">
        <v>3577</v>
      </c>
      <c r="C3580">
        <v>0.39582453579530541</v>
      </c>
      <c r="D3580">
        <v>0.40602368889940499</v>
      </c>
      <c r="G3580">
        <v>3577</v>
      </c>
      <c r="H3580">
        <v>0.37991188930811426</v>
      </c>
      <c r="I3580">
        <v>0.39246006952536938</v>
      </c>
    </row>
    <row r="3581" spans="2:9" x14ac:dyDescent="0.25">
      <c r="B3581">
        <v>3578</v>
      </c>
      <c r="C3581">
        <v>0.39571987243233697</v>
      </c>
      <c r="D3581">
        <v>0.40591962743557186</v>
      </c>
      <c r="G3581">
        <v>3578</v>
      </c>
      <c r="H3581">
        <v>0.37980688836677973</v>
      </c>
      <c r="I3581">
        <v>0.39235553881236873</v>
      </c>
    </row>
    <row r="3582" spans="2:9" x14ac:dyDescent="0.25">
      <c r="B3582">
        <v>3579</v>
      </c>
      <c r="C3582">
        <v>0.3956152326315962</v>
      </c>
      <c r="D3582">
        <v>0.4058155818988865</v>
      </c>
      <c r="G3582">
        <v>3579</v>
      </c>
      <c r="H3582">
        <v>0.37970191470408099</v>
      </c>
      <c r="I3582">
        <v>0.39225102780940141</v>
      </c>
    </row>
    <row r="3583" spans="2:9" x14ac:dyDescent="0.25">
      <c r="B3583">
        <v>3580</v>
      </c>
      <c r="C3583">
        <v>0.39551061638933693</v>
      </c>
      <c r="D3583">
        <v>0.40571155227940536</v>
      </c>
      <c r="G3583">
        <v>3580</v>
      </c>
      <c r="H3583">
        <v>0.37959696831722278</v>
      </c>
      <c r="I3583">
        <v>0.39214653650790432</v>
      </c>
    </row>
    <row r="3584" spans="2:9" x14ac:dyDescent="0.25">
      <c r="B3584">
        <v>3581</v>
      </c>
      <c r="C3584">
        <v>0.39540602370181244</v>
      </c>
      <c r="D3584">
        <v>0.40560753856719461</v>
      </c>
      <c r="G3584">
        <v>3581</v>
      </c>
      <c r="H3584">
        <v>0.37949204920340784</v>
      </c>
      <c r="I3584">
        <v>0.39204206489932153</v>
      </c>
    </row>
    <row r="3585" spans="2:9" x14ac:dyDescent="0.25">
      <c r="B3585">
        <v>3582</v>
      </c>
      <c r="C3585">
        <v>0.3953014545652761</v>
      </c>
      <c r="D3585">
        <v>0.40550354075233058</v>
      </c>
      <c r="G3585">
        <v>3582</v>
      </c>
      <c r="H3585">
        <v>0.37938715735983369</v>
      </c>
      <c r="I3585">
        <v>0.39193761297510432</v>
      </c>
    </row>
    <row r="3586" spans="2:9" x14ac:dyDescent="0.25">
      <c r="B3586">
        <v>3583</v>
      </c>
      <c r="C3586">
        <v>0.39519690897598181</v>
      </c>
      <c r="D3586">
        <v>0.40539955882489942</v>
      </c>
      <c r="G3586">
        <v>3583</v>
      </c>
      <c r="H3586">
        <v>0.37928229278369774</v>
      </c>
      <c r="I3586">
        <v>0.39183318072671086</v>
      </c>
    </row>
    <row r="3587" spans="2:9" x14ac:dyDescent="0.25">
      <c r="B3587">
        <v>3584</v>
      </c>
      <c r="C3587">
        <v>0.395092386930183</v>
      </c>
      <c r="D3587">
        <v>0.40529559277499749</v>
      </c>
      <c r="G3587">
        <v>3584</v>
      </c>
      <c r="H3587">
        <v>0.37917745547219461</v>
      </c>
      <c r="I3587">
        <v>0.39172876814560681</v>
      </c>
    </row>
    <row r="3588" spans="2:9" x14ac:dyDescent="0.25">
      <c r="B3588">
        <v>3585</v>
      </c>
      <c r="C3588">
        <v>0.39498788842413285</v>
      </c>
      <c r="D3588">
        <v>0.40519164259273116</v>
      </c>
      <c r="G3588">
        <v>3585</v>
      </c>
      <c r="H3588">
        <v>0.37907264542251495</v>
      </c>
      <c r="I3588">
        <v>0.39162437522326488</v>
      </c>
    </row>
    <row r="3589" spans="2:9" x14ac:dyDescent="0.25">
      <c r="B3589">
        <v>3586</v>
      </c>
      <c r="C3589">
        <v>0.39488341345408551</v>
      </c>
      <c r="D3589">
        <v>0.40508770826821677</v>
      </c>
      <c r="G3589">
        <v>3586</v>
      </c>
      <c r="H3589">
        <v>0.37896786263184762</v>
      </c>
      <c r="I3589">
        <v>0.39152000195116476</v>
      </c>
    </row>
    <row r="3590" spans="2:9" x14ac:dyDescent="0.25">
      <c r="B3590">
        <v>3587</v>
      </c>
      <c r="C3590">
        <v>0.39477896201629403</v>
      </c>
      <c r="D3590">
        <v>0.40498378979158051</v>
      </c>
      <c r="G3590">
        <v>3587</v>
      </c>
      <c r="H3590">
        <v>0.37886310709737758</v>
      </c>
      <c r="I3590">
        <v>0.3914156483207934</v>
      </c>
    </row>
    <row r="3591" spans="2:9" x14ac:dyDescent="0.25">
      <c r="B3591">
        <v>3588</v>
      </c>
      <c r="C3591">
        <v>0.39467453410701242</v>
      </c>
      <c r="D3591">
        <v>0.40487988715295881</v>
      </c>
      <c r="G3591">
        <v>3588</v>
      </c>
      <c r="H3591">
        <v>0.37875837881628915</v>
      </c>
      <c r="I3591">
        <v>0.39131131432364502</v>
      </c>
    </row>
    <row r="3592" spans="2:9" x14ac:dyDescent="0.25">
      <c r="B3592">
        <v>3589</v>
      </c>
      <c r="C3592">
        <v>0.39457012972249406</v>
      </c>
      <c r="D3592">
        <v>0.40477600034249794</v>
      </c>
      <c r="G3592">
        <v>3589</v>
      </c>
      <c r="H3592">
        <v>0.37865367778576098</v>
      </c>
      <c r="I3592">
        <v>0.39120699995122077</v>
      </c>
    </row>
    <row r="3593" spans="2:9" x14ac:dyDescent="0.25">
      <c r="B3593">
        <v>3590</v>
      </c>
      <c r="C3593">
        <v>0.39446574885899266</v>
      </c>
      <c r="D3593">
        <v>0.40467212935035435</v>
      </c>
      <c r="G3593">
        <v>3590</v>
      </c>
      <c r="H3593">
        <v>0.3785490040029702</v>
      </c>
      <c r="I3593">
        <v>0.39110270519502915</v>
      </c>
    </row>
    <row r="3594" spans="2:9" x14ac:dyDescent="0.25">
      <c r="B3594">
        <v>3591</v>
      </c>
      <c r="C3594">
        <v>0.39436139151276167</v>
      </c>
      <c r="D3594">
        <v>0.40456827416669416</v>
      </c>
      <c r="G3594">
        <v>3591</v>
      </c>
      <c r="H3594">
        <v>0.37844435746509347</v>
      </c>
      <c r="I3594">
        <v>0.39099843004658552</v>
      </c>
    </row>
    <row r="3595" spans="2:9" x14ac:dyDescent="0.25">
      <c r="B3595">
        <v>3592</v>
      </c>
      <c r="C3595">
        <v>0.39425705768005515</v>
      </c>
      <c r="D3595">
        <v>0.40446443478169375</v>
      </c>
      <c r="G3595">
        <v>3592</v>
      </c>
      <c r="H3595">
        <v>0.37833973816930233</v>
      </c>
      <c r="I3595">
        <v>0.39089417449741254</v>
      </c>
    </row>
    <row r="3596" spans="2:9" x14ac:dyDescent="0.25">
      <c r="B3596">
        <v>3593</v>
      </c>
      <c r="C3596">
        <v>0.3941527473571263</v>
      </c>
      <c r="D3596">
        <v>0.40436061118553934</v>
      </c>
      <c r="G3596">
        <v>3593</v>
      </c>
      <c r="H3596">
        <v>0.37823514611276604</v>
      </c>
      <c r="I3596">
        <v>0.39078993853904004</v>
      </c>
    </row>
    <row r="3597" spans="2:9" x14ac:dyDescent="0.25">
      <c r="B3597">
        <v>3594</v>
      </c>
      <c r="C3597">
        <v>0.39404846054022896</v>
      </c>
      <c r="D3597">
        <v>0.40425680336842734</v>
      </c>
      <c r="G3597">
        <v>3594</v>
      </c>
      <c r="H3597">
        <v>0.37813058129265126</v>
      </c>
      <c r="I3597">
        <v>0.3906857221630049</v>
      </c>
    </row>
    <row r="3598" spans="2:9" x14ac:dyDescent="0.25">
      <c r="B3598">
        <v>3595</v>
      </c>
      <c r="C3598">
        <v>0.39394419722561697</v>
      </c>
      <c r="D3598">
        <v>0.40415301132056364</v>
      </c>
      <c r="G3598">
        <v>3595</v>
      </c>
      <c r="H3598">
        <v>0.37802604370612269</v>
      </c>
      <c r="I3598">
        <v>0.39058152536085106</v>
      </c>
    </row>
    <row r="3599" spans="2:9" x14ac:dyDescent="0.25">
      <c r="B3599">
        <v>3596</v>
      </c>
      <c r="C3599">
        <v>0.39383995740954403</v>
      </c>
      <c r="D3599">
        <v>0.40404923503216472</v>
      </c>
      <c r="G3599">
        <v>3596</v>
      </c>
      <c r="H3599">
        <v>0.37792153335034023</v>
      </c>
      <c r="I3599">
        <v>0.3904773481241296</v>
      </c>
    </row>
    <row r="3600" spans="2:9" x14ac:dyDescent="0.25">
      <c r="B3600">
        <v>3597</v>
      </c>
      <c r="C3600">
        <v>0.39373574108826354</v>
      </c>
      <c r="D3600">
        <v>0.40394547449345652</v>
      </c>
      <c r="G3600">
        <v>3597</v>
      </c>
      <c r="H3600">
        <v>0.37781705022246248</v>
      </c>
      <c r="I3600">
        <v>0.39037319044439889</v>
      </c>
    </row>
    <row r="3601" spans="2:9" x14ac:dyDescent="0.25">
      <c r="B3601">
        <v>3598</v>
      </c>
      <c r="C3601">
        <v>0.3936315482580296</v>
      </c>
      <c r="D3601">
        <v>0.40384172969467524</v>
      </c>
      <c r="G3601">
        <v>3598</v>
      </c>
      <c r="H3601">
        <v>0.37771259431964682</v>
      </c>
      <c r="I3601">
        <v>0.39026905231322412</v>
      </c>
    </row>
    <row r="3602" spans="2:9" x14ac:dyDescent="0.25">
      <c r="B3602">
        <v>3599</v>
      </c>
      <c r="C3602">
        <v>0.39352737891509554</v>
      </c>
      <c r="D3602">
        <v>0.40373800062606685</v>
      </c>
      <c r="G3602">
        <v>3599</v>
      </c>
      <c r="H3602">
        <v>0.37760816563904576</v>
      </c>
      <c r="I3602">
        <v>0.39016493372217775</v>
      </c>
    </row>
    <row r="3603" spans="2:9" x14ac:dyDescent="0.25">
      <c r="B3603">
        <v>3600</v>
      </c>
      <c r="C3603">
        <v>0.39342323305571553</v>
      </c>
      <c r="D3603">
        <v>0.40363428727788747</v>
      </c>
      <c r="G3603">
        <v>3600</v>
      </c>
      <c r="H3603">
        <v>0.37750376417780968</v>
      </c>
      <c r="I3603">
        <v>0.39006083466283936</v>
      </c>
    </row>
    <row r="3604" spans="2:9" x14ac:dyDescent="0.25">
      <c r="B3604">
        <v>3601</v>
      </c>
      <c r="C3604">
        <v>0.3933191106761435</v>
      </c>
      <c r="D3604">
        <v>0.40353058964040284</v>
      </c>
      <c r="G3604">
        <v>3601</v>
      </c>
      <c r="H3604">
        <v>0.37739938993308658</v>
      </c>
      <c r="I3604">
        <v>0.38995675512679556</v>
      </c>
    </row>
    <row r="3605" spans="2:9" x14ac:dyDescent="0.25">
      <c r="B3605">
        <v>3602</v>
      </c>
      <c r="C3605">
        <v>0.39321501177263274</v>
      </c>
      <c r="D3605">
        <v>0.40342690770388906</v>
      </c>
      <c r="G3605">
        <v>3602</v>
      </c>
      <c r="H3605">
        <v>0.3772950429020222</v>
      </c>
      <c r="I3605">
        <v>0.38985269510564002</v>
      </c>
    </row>
    <row r="3606" spans="2:9" x14ac:dyDescent="0.25">
      <c r="B3606">
        <v>3603</v>
      </c>
      <c r="C3606">
        <v>0.3931109363414374</v>
      </c>
      <c r="D3606">
        <v>0.40332324145863196</v>
      </c>
      <c r="G3606">
        <v>3603</v>
      </c>
      <c r="H3606">
        <v>0.37719072308175772</v>
      </c>
      <c r="I3606">
        <v>0.38974865459097363</v>
      </c>
    </row>
    <row r="3607" spans="2:9" x14ac:dyDescent="0.25">
      <c r="B3607">
        <v>3604</v>
      </c>
      <c r="C3607">
        <v>0.39300688437881115</v>
      </c>
      <c r="D3607">
        <v>0.40321959089492704</v>
      </c>
      <c r="G3607">
        <v>3604</v>
      </c>
      <c r="H3607">
        <v>0.3770864304694328</v>
      </c>
      <c r="I3607">
        <v>0.38964463357440432</v>
      </c>
    </row>
    <row r="3608" spans="2:9" x14ac:dyDescent="0.25">
      <c r="B3608">
        <v>3605</v>
      </c>
      <c r="C3608">
        <v>0.39290285588100793</v>
      </c>
      <c r="D3608">
        <v>0.4031159560030802</v>
      </c>
      <c r="G3608">
        <v>3605</v>
      </c>
      <c r="H3608">
        <v>0.3769821650621859</v>
      </c>
      <c r="I3608">
        <v>0.38954063204754685</v>
      </c>
    </row>
    <row r="3609" spans="2:9" x14ac:dyDescent="0.25">
      <c r="B3609">
        <v>3606</v>
      </c>
      <c r="C3609">
        <v>0.39279885084428168</v>
      </c>
      <c r="D3609">
        <v>0.40301233677340703</v>
      </c>
      <c r="G3609">
        <v>3606</v>
      </c>
      <c r="H3609">
        <v>0.37687792685715088</v>
      </c>
      <c r="I3609">
        <v>0.38943665000202354</v>
      </c>
    </row>
    <row r="3610" spans="2:9" x14ac:dyDescent="0.25">
      <c r="B3610">
        <v>3607</v>
      </c>
      <c r="C3610">
        <v>0.39269486926488612</v>
      </c>
      <c r="D3610">
        <v>0.40290873319623305</v>
      </c>
      <c r="G3610">
        <v>3607</v>
      </c>
      <c r="H3610">
        <v>0.3767737158514593</v>
      </c>
      <c r="I3610">
        <v>0.38933268742946342</v>
      </c>
    </row>
    <row r="3611" spans="2:9" x14ac:dyDescent="0.25">
      <c r="B3611">
        <v>3608</v>
      </c>
      <c r="C3611">
        <v>0.39259091113907535</v>
      </c>
      <c r="D3611">
        <v>0.40280514526189365</v>
      </c>
      <c r="G3611">
        <v>3608</v>
      </c>
      <c r="H3611">
        <v>0.37666953204224063</v>
      </c>
      <c r="I3611">
        <v>0.38922874432150267</v>
      </c>
    </row>
    <row r="3612" spans="2:9" x14ac:dyDescent="0.25">
      <c r="B3612">
        <v>3609</v>
      </c>
      <c r="C3612">
        <v>0.39248697646310299</v>
      </c>
      <c r="D3612">
        <v>0.40270157296073422</v>
      </c>
      <c r="G3612">
        <v>3609</v>
      </c>
      <c r="H3612">
        <v>0.37656537542662138</v>
      </c>
      <c r="I3612">
        <v>0.3891248206697846</v>
      </c>
    </row>
    <row r="3613" spans="2:9" x14ac:dyDescent="0.25">
      <c r="B3613">
        <v>3610</v>
      </c>
      <c r="C3613">
        <v>0.39238306523322336</v>
      </c>
      <c r="D3613">
        <v>0.40259801628311004</v>
      </c>
      <c r="G3613">
        <v>3610</v>
      </c>
      <c r="H3613">
        <v>0.37646124600172415</v>
      </c>
      <c r="I3613">
        <v>0.38902091646595949</v>
      </c>
    </row>
    <row r="3614" spans="2:9" x14ac:dyDescent="0.25">
      <c r="B3614">
        <v>3611</v>
      </c>
      <c r="C3614">
        <v>0.39227917744569024</v>
      </c>
      <c r="D3614">
        <v>0.40249447521938636</v>
      </c>
      <c r="G3614">
        <v>3611</v>
      </c>
      <c r="H3614">
        <v>0.37635714376467005</v>
      </c>
      <c r="I3614">
        <v>0.3889170317016849</v>
      </c>
    </row>
    <row r="3615" spans="2:9" x14ac:dyDescent="0.25">
      <c r="B3615">
        <v>3612</v>
      </c>
      <c r="C3615">
        <v>0.39217531309675785</v>
      </c>
      <c r="D3615">
        <v>0.40239094975993805</v>
      </c>
      <c r="G3615">
        <v>3612</v>
      </c>
      <c r="H3615">
        <v>0.37625306871257902</v>
      </c>
      <c r="I3615">
        <v>0.38881316636862512</v>
      </c>
    </row>
    <row r="3616" spans="2:9" x14ac:dyDescent="0.25">
      <c r="B3616">
        <v>3613</v>
      </c>
      <c r="C3616">
        <v>0.39207147218267968</v>
      </c>
      <c r="D3616">
        <v>0.40228743989515031</v>
      </c>
      <c r="G3616">
        <v>3613</v>
      </c>
      <c r="H3616">
        <v>0.37614902084256568</v>
      </c>
      <c r="I3616">
        <v>0.38870932045845175</v>
      </c>
    </row>
    <row r="3617" spans="2:9" x14ac:dyDescent="0.25">
      <c r="B3617">
        <v>3614</v>
      </c>
      <c r="C3617">
        <v>0.39196765469971012</v>
      </c>
      <c r="D3617">
        <v>0.40218394561541781</v>
      </c>
      <c r="G3617">
        <v>3614</v>
      </c>
      <c r="H3617">
        <v>0.37604500015174358</v>
      </c>
      <c r="I3617">
        <v>0.38860549396284333</v>
      </c>
    </row>
    <row r="3618" spans="2:9" x14ac:dyDescent="0.25">
      <c r="B3618">
        <v>3615</v>
      </c>
      <c r="C3618">
        <v>0.39186386064410322</v>
      </c>
      <c r="D3618">
        <v>0.40208046691114552</v>
      </c>
      <c r="G3618">
        <v>3615</v>
      </c>
      <c r="H3618">
        <v>0.37594100663722313</v>
      </c>
      <c r="I3618">
        <v>0.38850168687348563</v>
      </c>
    </row>
    <row r="3619" spans="2:9" x14ac:dyDescent="0.25">
      <c r="B3619">
        <v>3616</v>
      </c>
      <c r="C3619">
        <v>0.39176009001211298</v>
      </c>
      <c r="D3619">
        <v>0.40197700377274781</v>
      </c>
      <c r="G3619">
        <v>3616</v>
      </c>
      <c r="H3619">
        <v>0.37583704029611237</v>
      </c>
      <c r="I3619">
        <v>0.38839789918207102</v>
      </c>
    </row>
    <row r="3620" spans="2:9" x14ac:dyDescent="0.25">
      <c r="B3620">
        <v>3617</v>
      </c>
      <c r="C3620">
        <v>0.39165634279999328</v>
      </c>
      <c r="D3620">
        <v>0.40187355619064929</v>
      </c>
      <c r="G3620">
        <v>3617</v>
      </c>
      <c r="H3620">
        <v>0.37573310112551533</v>
      </c>
      <c r="I3620">
        <v>0.3882941308802994</v>
      </c>
    </row>
    <row r="3621" spans="2:9" x14ac:dyDescent="0.25">
      <c r="B3621">
        <v>3618</v>
      </c>
      <c r="C3621">
        <v>0.39155261900399857</v>
      </c>
      <c r="D3621">
        <v>0.40177012415528446</v>
      </c>
      <c r="G3621">
        <v>3618</v>
      </c>
      <c r="H3621">
        <v>0.37562918912253429</v>
      </c>
      <c r="I3621">
        <v>0.38819038195987748</v>
      </c>
    </row>
    <row r="3622" spans="2:9" x14ac:dyDescent="0.25">
      <c r="B3622">
        <v>3619</v>
      </c>
      <c r="C3622">
        <v>0.39144891862038278</v>
      </c>
      <c r="D3622">
        <v>0.40166670765709755</v>
      </c>
      <c r="G3622">
        <v>3619</v>
      </c>
      <c r="H3622">
        <v>0.37552530428427083</v>
      </c>
      <c r="I3622">
        <v>0.38808665241251911</v>
      </c>
    </row>
    <row r="3623" spans="2:9" x14ac:dyDescent="0.25">
      <c r="B3623">
        <v>3620</v>
      </c>
      <c r="C3623">
        <v>0.39134524164540013</v>
      </c>
      <c r="D3623">
        <v>0.40156330668654255</v>
      </c>
      <c r="G3623">
        <v>3620</v>
      </c>
      <c r="H3623">
        <v>0.37542144660782112</v>
      </c>
      <c r="I3623">
        <v>0.38798294222994489</v>
      </c>
    </row>
    <row r="3624" spans="2:9" x14ac:dyDescent="0.25">
      <c r="B3624">
        <v>3621</v>
      </c>
      <c r="C3624">
        <v>0.3912415880753049</v>
      </c>
      <c r="D3624">
        <v>0.40145992123408358</v>
      </c>
      <c r="G3624">
        <v>3621</v>
      </c>
      <c r="H3624">
        <v>0.37531761609028014</v>
      </c>
      <c r="I3624">
        <v>0.38787925140388285</v>
      </c>
    </row>
    <row r="3625" spans="2:9" x14ac:dyDescent="0.25">
      <c r="B3625">
        <v>3622</v>
      </c>
      <c r="C3625">
        <v>0.39113795790635086</v>
      </c>
      <c r="D3625">
        <v>0.40135655129019437</v>
      </c>
      <c r="G3625">
        <v>3622</v>
      </c>
      <c r="H3625">
        <v>0.37521381272873905</v>
      </c>
      <c r="I3625">
        <v>0.38777557992606776</v>
      </c>
    </row>
    <row r="3626" spans="2:9" x14ac:dyDescent="0.25">
      <c r="B3626">
        <v>3623</v>
      </c>
      <c r="C3626">
        <v>0.39103435113479251</v>
      </c>
      <c r="D3626">
        <v>0.40125319684535876</v>
      </c>
      <c r="G3626">
        <v>3623</v>
      </c>
      <c r="H3626">
        <v>0.37511003652028857</v>
      </c>
      <c r="I3626">
        <v>0.38767192778824155</v>
      </c>
    </row>
    <row r="3627" spans="2:9" x14ac:dyDescent="0.25">
      <c r="B3627">
        <v>3624</v>
      </c>
      <c r="C3627">
        <v>0.39093076775688407</v>
      </c>
      <c r="D3627">
        <v>0.40114985789007024</v>
      </c>
      <c r="G3627">
        <v>3624</v>
      </c>
      <c r="H3627">
        <v>0.37500628746201331</v>
      </c>
      <c r="I3627">
        <v>0.38756829498215301</v>
      </c>
    </row>
    <row r="3628" spans="2:9" x14ac:dyDescent="0.25">
      <c r="B3628">
        <v>3625</v>
      </c>
      <c r="C3628">
        <v>0.39082720776888014</v>
      </c>
      <c r="D3628">
        <v>0.40104653441483218</v>
      </c>
      <c r="G3628">
        <v>3625</v>
      </c>
      <c r="H3628">
        <v>0.37490256555099782</v>
      </c>
      <c r="I3628">
        <v>0.38746468149955815</v>
      </c>
    </row>
    <row r="3629" spans="2:9" x14ac:dyDescent="0.25">
      <c r="B3629">
        <v>3626</v>
      </c>
      <c r="C3629">
        <v>0.39072367116703449</v>
      </c>
      <c r="D3629">
        <v>0.40094322641015789</v>
      </c>
      <c r="G3629">
        <v>3626</v>
      </c>
      <c r="H3629">
        <v>0.37479887078432478</v>
      </c>
      <c r="I3629">
        <v>0.3873610873322198</v>
      </c>
    </row>
    <row r="3630" spans="2:9" x14ac:dyDescent="0.25">
      <c r="B3630">
        <v>3627</v>
      </c>
      <c r="C3630">
        <v>0.39062015794760163</v>
      </c>
      <c r="D3630">
        <v>0.40083993386657041</v>
      </c>
      <c r="G3630">
        <v>3627</v>
      </c>
      <c r="H3630">
        <v>0.37469520315907179</v>
      </c>
      <c r="I3630">
        <v>0.38725751247190809</v>
      </c>
    </row>
    <row r="3631" spans="2:9" x14ac:dyDescent="0.25">
      <c r="B3631">
        <v>3628</v>
      </c>
      <c r="C3631">
        <v>0.39051666810683561</v>
      </c>
      <c r="D3631">
        <v>0.40073665677460268</v>
      </c>
      <c r="G3631">
        <v>3628</v>
      </c>
      <c r="H3631">
        <v>0.37459156267231553</v>
      </c>
      <c r="I3631">
        <v>0.38715395691039972</v>
      </c>
    </row>
    <row r="3632" spans="2:9" x14ac:dyDescent="0.25">
      <c r="B3632">
        <v>3629</v>
      </c>
      <c r="C3632">
        <v>0.39041320164099125</v>
      </c>
      <c r="D3632">
        <v>0.40063339512479734</v>
      </c>
      <c r="G3632">
        <v>3629</v>
      </c>
      <c r="H3632">
        <v>0.37448794932112889</v>
      </c>
      <c r="I3632">
        <v>0.3870504206394787</v>
      </c>
    </row>
    <row r="3633" spans="2:9" x14ac:dyDescent="0.25">
      <c r="B3633">
        <v>3630</v>
      </c>
      <c r="C3633">
        <v>0.3903097585463226</v>
      </c>
      <c r="D3633">
        <v>0.40053014890770716</v>
      </c>
      <c r="G3633">
        <v>3630</v>
      </c>
      <c r="H3633">
        <v>0.37438436310258399</v>
      </c>
      <c r="I3633">
        <v>0.38694690365093598</v>
      </c>
    </row>
    <row r="3634" spans="2:9" x14ac:dyDescent="0.25">
      <c r="B3634">
        <v>3631</v>
      </c>
      <c r="C3634">
        <v>0.3902063388190844</v>
      </c>
      <c r="D3634">
        <v>0.40042691811389447</v>
      </c>
      <c r="G3634">
        <v>3631</v>
      </c>
      <c r="H3634">
        <v>0.37428080401374758</v>
      </c>
      <c r="I3634">
        <v>0.38684340593656952</v>
      </c>
    </row>
    <row r="3635" spans="2:9" x14ac:dyDescent="0.25">
      <c r="B3635">
        <v>3632</v>
      </c>
      <c r="C3635">
        <v>0.39010294245553073</v>
      </c>
      <c r="D3635">
        <v>0.40032370273393142</v>
      </c>
      <c r="G3635">
        <v>3632</v>
      </c>
      <c r="H3635">
        <v>0.37417727205168522</v>
      </c>
      <c r="I3635">
        <v>0.38673992748818414</v>
      </c>
    </row>
    <row r="3636" spans="2:9" x14ac:dyDescent="0.25">
      <c r="B3636">
        <v>3633</v>
      </c>
      <c r="C3636">
        <v>0.38999956945191605</v>
      </c>
      <c r="D3636">
        <v>0.40022050275840004</v>
      </c>
      <c r="G3636">
        <v>3633</v>
      </c>
      <c r="H3636">
        <v>0.37407376721346125</v>
      </c>
      <c r="I3636">
        <v>0.38663646829759174</v>
      </c>
    </row>
    <row r="3637" spans="2:9" x14ac:dyDescent="0.25">
      <c r="B3637">
        <v>3634</v>
      </c>
      <c r="C3637">
        <v>0.38989621980449507</v>
      </c>
      <c r="D3637">
        <v>0.40011731817789215</v>
      </c>
      <c r="G3637">
        <v>3634</v>
      </c>
      <c r="H3637">
        <v>0.37397028949613559</v>
      </c>
      <c r="I3637">
        <v>0.3865330283566113</v>
      </c>
    </row>
    <row r="3638" spans="2:9" x14ac:dyDescent="0.25">
      <c r="B3638">
        <v>3635</v>
      </c>
      <c r="C3638">
        <v>0.38979289350952184</v>
      </c>
      <c r="D3638">
        <v>0.40001414898300963</v>
      </c>
      <c r="G3638">
        <v>3635</v>
      </c>
      <c r="H3638">
        <v>0.37386683889676608</v>
      </c>
      <c r="I3638">
        <v>0.38642960765706863</v>
      </c>
    </row>
    <row r="3639" spans="2:9" x14ac:dyDescent="0.25">
      <c r="B3639">
        <v>3636</v>
      </c>
      <c r="C3639">
        <v>0.38968959056325153</v>
      </c>
      <c r="D3639">
        <v>0.39991099516436357</v>
      </c>
      <c r="G3639">
        <v>3636</v>
      </c>
      <c r="H3639">
        <v>0.3737634154124076</v>
      </c>
      <c r="I3639">
        <v>0.3863262061907965</v>
      </c>
    </row>
    <row r="3640" spans="2:9" x14ac:dyDescent="0.25">
      <c r="B3640">
        <v>3637</v>
      </c>
      <c r="C3640">
        <v>0.38958631096193813</v>
      </c>
      <c r="D3640">
        <v>0.39980785671257546</v>
      </c>
      <c r="G3640">
        <v>3637</v>
      </c>
      <c r="H3640">
        <v>0.37366001904011387</v>
      </c>
      <c r="I3640">
        <v>0.38622282394963475</v>
      </c>
    </row>
    <row r="3641" spans="2:9" x14ac:dyDescent="0.25">
      <c r="B3641">
        <v>3638</v>
      </c>
      <c r="C3641">
        <v>0.38948305470183653</v>
      </c>
      <c r="D3641">
        <v>0.39970473361827624</v>
      </c>
      <c r="G3641">
        <v>3638</v>
      </c>
      <c r="H3641">
        <v>0.37355664977693337</v>
      </c>
      <c r="I3641">
        <v>0.3861194609254302</v>
      </c>
    </row>
    <row r="3642" spans="2:9" x14ac:dyDescent="0.25">
      <c r="B3642">
        <v>3639</v>
      </c>
      <c r="C3642">
        <v>0.38937982177920133</v>
      </c>
      <c r="D3642">
        <v>0.39960162587210685</v>
      </c>
      <c r="G3642">
        <v>3639</v>
      </c>
      <c r="H3642">
        <v>0.3734533076199133</v>
      </c>
      <c r="I3642">
        <v>0.38601611711003664</v>
      </c>
    </row>
    <row r="3643" spans="2:9" x14ac:dyDescent="0.25">
      <c r="B3643">
        <v>3640</v>
      </c>
      <c r="C3643">
        <v>0.38927661219028703</v>
      </c>
      <c r="D3643">
        <v>0.39949853346471775</v>
      </c>
      <c r="G3643">
        <v>3640</v>
      </c>
      <c r="H3643">
        <v>0.37334999256610013</v>
      </c>
      <c r="I3643">
        <v>0.38591279249531468</v>
      </c>
    </row>
    <row r="3644" spans="2:9" x14ac:dyDescent="0.25">
      <c r="B3644">
        <v>3641</v>
      </c>
      <c r="C3644">
        <v>0.38917342593134824</v>
      </c>
      <c r="D3644">
        <v>0.3993954563900613</v>
      </c>
      <c r="G3644">
        <v>3641</v>
      </c>
      <c r="H3644">
        <v>0.37324670461253517</v>
      </c>
      <c r="I3644">
        <v>0.38580948707313201</v>
      </c>
    </row>
    <row r="3645" spans="2:9" x14ac:dyDescent="0.25">
      <c r="B3645">
        <v>3642</v>
      </c>
      <c r="C3645">
        <v>0.38907026299863989</v>
      </c>
      <c r="D3645">
        <v>0.39929239465526017</v>
      </c>
      <c r="G3645">
        <v>3642</v>
      </c>
      <c r="H3645">
        <v>0.37314344375592212</v>
      </c>
      <c r="I3645">
        <v>0.38570620083536328</v>
      </c>
    </row>
    <row r="3646" spans="2:9" x14ac:dyDescent="0.25">
      <c r="B3646">
        <v>3643</v>
      </c>
      <c r="C3646">
        <v>0.38896712338841621</v>
      </c>
      <c r="D3646">
        <v>0.39918934827072017</v>
      </c>
      <c r="G3646">
        <v>3643</v>
      </c>
      <c r="H3646">
        <v>0.37304020999161785</v>
      </c>
      <c r="I3646">
        <v>0.38560293377664362</v>
      </c>
    </row>
    <row r="3647" spans="2:9" x14ac:dyDescent="0.25">
      <c r="B3647">
        <v>3644</v>
      </c>
      <c r="C3647">
        <v>0.38886400709693253</v>
      </c>
      <c r="D3647">
        <v>0.39908631724683613</v>
      </c>
      <c r="G3647">
        <v>3644</v>
      </c>
      <c r="H3647">
        <v>0.37293700331464319</v>
      </c>
      <c r="I3647">
        <v>0.38549968590262307</v>
      </c>
    </row>
    <row r="3648" spans="2:9" x14ac:dyDescent="0.25">
      <c r="B3648">
        <v>3645</v>
      </c>
      <c r="C3648">
        <v>0.38876091412044317</v>
      </c>
      <c r="D3648">
        <v>0.3989833015939927</v>
      </c>
      <c r="G3648">
        <v>3645</v>
      </c>
      <c r="H3648">
        <v>0.37283382372001772</v>
      </c>
      <c r="I3648">
        <v>0.38539645722169608</v>
      </c>
    </row>
    <row r="3649" spans="2:9" x14ac:dyDescent="0.25">
      <c r="B3649">
        <v>3646</v>
      </c>
      <c r="C3649">
        <v>0.38865784445520335</v>
      </c>
      <c r="D3649">
        <v>0.39888030132256369</v>
      </c>
      <c r="G3649">
        <v>3646</v>
      </c>
      <c r="H3649">
        <v>0.3727306712027611</v>
      </c>
      <c r="I3649">
        <v>0.38529324774224638</v>
      </c>
    </row>
    <row r="3650" spans="2:9" x14ac:dyDescent="0.25">
      <c r="B3650">
        <v>3647</v>
      </c>
      <c r="C3650">
        <v>0.38855479809736032</v>
      </c>
      <c r="D3650">
        <v>0.39877731644291237</v>
      </c>
      <c r="G3650">
        <v>3647</v>
      </c>
      <c r="H3650">
        <v>0.37262754575789298</v>
      </c>
      <c r="I3650">
        <v>0.38519005747264679</v>
      </c>
    </row>
    <row r="3651" spans="2:9" x14ac:dyDescent="0.25">
      <c r="B3651">
        <v>3648</v>
      </c>
      <c r="C3651">
        <v>0.38845177504263434</v>
      </c>
      <c r="D3651">
        <v>0.39867434696539145</v>
      </c>
      <c r="G3651">
        <v>3648</v>
      </c>
      <c r="H3651">
        <v>0.37252444738043222</v>
      </c>
      <c r="I3651">
        <v>0.38508688642125971</v>
      </c>
    </row>
    <row r="3652" spans="2:9" x14ac:dyDescent="0.25">
      <c r="B3652">
        <v>3649</v>
      </c>
      <c r="C3652">
        <v>0.38834877528663914</v>
      </c>
      <c r="D3652">
        <v>0.39857139290034294</v>
      </c>
      <c r="G3652">
        <v>3649</v>
      </c>
      <c r="H3652">
        <v>0.37242137606539749</v>
      </c>
      <c r="I3652">
        <v>0.38498373459643631</v>
      </c>
    </row>
    <row r="3653" spans="2:9" x14ac:dyDescent="0.25">
      <c r="B3653">
        <v>3650</v>
      </c>
      <c r="C3653">
        <v>0.38824579882498844</v>
      </c>
      <c r="D3653">
        <v>0.3984684542580984</v>
      </c>
      <c r="G3653">
        <v>3650</v>
      </c>
      <c r="H3653">
        <v>0.3723183318078071</v>
      </c>
      <c r="I3653">
        <v>0.38488060200651758</v>
      </c>
    </row>
    <row r="3654" spans="2:9" x14ac:dyDescent="0.25">
      <c r="B3654">
        <v>3651</v>
      </c>
      <c r="C3654">
        <v>0.38814284565329754</v>
      </c>
      <c r="D3654">
        <v>0.39836553104897876</v>
      </c>
      <c r="G3654">
        <v>3651</v>
      </c>
      <c r="H3654">
        <v>0.37221531460267904</v>
      </c>
      <c r="I3654">
        <v>0.38477748865983347</v>
      </c>
    </row>
    <row r="3655" spans="2:9" x14ac:dyDescent="0.25">
      <c r="B3655">
        <v>3652</v>
      </c>
      <c r="C3655">
        <v>0.38803991576718239</v>
      </c>
      <c r="D3655">
        <v>0.39826262328329431</v>
      </c>
      <c r="G3655">
        <v>3652</v>
      </c>
      <c r="H3655">
        <v>0.37211232444503073</v>
      </c>
      <c r="I3655">
        <v>0.38467439456470331</v>
      </c>
    </row>
    <row r="3656" spans="2:9" x14ac:dyDescent="0.25">
      <c r="B3656">
        <v>3653</v>
      </c>
      <c r="C3656">
        <v>0.38793700916225904</v>
      </c>
      <c r="D3656">
        <v>0.39815973097134488</v>
      </c>
      <c r="G3656">
        <v>3653</v>
      </c>
      <c r="H3656">
        <v>0.37200936132987933</v>
      </c>
      <c r="I3656">
        <v>0.3845713197294357</v>
      </c>
    </row>
    <row r="3657" spans="2:9" x14ac:dyDescent="0.25">
      <c r="B3657">
        <v>3654</v>
      </c>
      <c r="C3657">
        <v>0.38783412583414445</v>
      </c>
      <c r="D3657">
        <v>0.39805685412341962</v>
      </c>
      <c r="G3657">
        <v>3654</v>
      </c>
      <c r="H3657">
        <v>0.37190642525224188</v>
      </c>
      <c r="I3657">
        <v>0.38446826416232854</v>
      </c>
    </row>
    <row r="3658" spans="2:9" x14ac:dyDescent="0.25">
      <c r="B3658">
        <v>3655</v>
      </c>
      <c r="C3658">
        <v>0.38773126577845657</v>
      </c>
      <c r="D3658">
        <v>0.3979539927497972</v>
      </c>
      <c r="G3658">
        <v>3655</v>
      </c>
      <c r="H3658">
        <v>0.3718035162071352</v>
      </c>
      <c r="I3658">
        <v>0.38436522787166905</v>
      </c>
    </row>
    <row r="3659" spans="2:9" x14ac:dyDescent="0.25">
      <c r="B3659">
        <v>3656</v>
      </c>
      <c r="C3659">
        <v>0.3876284289908139</v>
      </c>
      <c r="D3659">
        <v>0.39785114686074569</v>
      </c>
      <c r="G3659">
        <v>3656</v>
      </c>
      <c r="H3659">
        <v>0.37170063418957527</v>
      </c>
      <c r="I3659">
        <v>0.38426221086573387</v>
      </c>
    </row>
    <row r="3660" spans="2:9" x14ac:dyDescent="0.25">
      <c r="B3660">
        <v>3657</v>
      </c>
      <c r="C3660">
        <v>0.38752561546683589</v>
      </c>
      <c r="D3660">
        <v>0.39774831646652253</v>
      </c>
      <c r="G3660">
        <v>3657</v>
      </c>
      <c r="H3660">
        <v>0.37159777919457782</v>
      </c>
      <c r="I3660">
        <v>0.38415921315278867</v>
      </c>
    </row>
    <row r="3661" spans="2:9" x14ac:dyDescent="0.25">
      <c r="B3661">
        <v>3658</v>
      </c>
      <c r="C3661">
        <v>0.38742282520214189</v>
      </c>
      <c r="D3661">
        <v>0.39764550157737472</v>
      </c>
      <c r="G3661">
        <v>3658</v>
      </c>
      <c r="H3661">
        <v>0.37149495121715859</v>
      </c>
      <c r="I3661">
        <v>0.38405623474108869</v>
      </c>
    </row>
    <row r="3662" spans="2:9" x14ac:dyDescent="0.25">
      <c r="B3662">
        <v>3659</v>
      </c>
      <c r="C3662">
        <v>0.38732005819235299</v>
      </c>
      <c r="D3662">
        <v>0.3975427022035386</v>
      </c>
      <c r="G3662">
        <v>3659</v>
      </c>
      <c r="H3662">
        <v>0.37139215025233285</v>
      </c>
      <c r="I3662">
        <v>0.38395327563887838</v>
      </c>
    </row>
    <row r="3663" spans="2:9" x14ac:dyDescent="0.25">
      <c r="B3663">
        <v>3660</v>
      </c>
      <c r="C3663">
        <v>0.38721731443309088</v>
      </c>
      <c r="D3663">
        <v>0.39743991835524023</v>
      </c>
      <c r="G3663">
        <v>3660</v>
      </c>
      <c r="H3663">
        <v>0.37128937629511499</v>
      </c>
      <c r="I3663">
        <v>0.3838503358543916</v>
      </c>
    </row>
    <row r="3664" spans="2:9" x14ac:dyDescent="0.25">
      <c r="B3664">
        <v>3661</v>
      </c>
      <c r="C3664">
        <v>0.38711459391997699</v>
      </c>
      <c r="D3664">
        <v>0.39733715004269465</v>
      </c>
      <c r="G3664">
        <v>3661</v>
      </c>
      <c r="H3664">
        <v>0.37118662934051994</v>
      </c>
      <c r="I3664">
        <v>0.38374741539585133</v>
      </c>
    </row>
    <row r="3665" spans="2:9" x14ac:dyDescent="0.25">
      <c r="B3665">
        <v>3662</v>
      </c>
      <c r="C3665">
        <v>0.38701189664863439</v>
      </c>
      <c r="D3665">
        <v>0.39723439727610665</v>
      </c>
      <c r="G3665">
        <v>3662</v>
      </c>
      <c r="H3665">
        <v>0.37108390938356184</v>
      </c>
      <c r="I3665">
        <v>0.38364451427147023</v>
      </c>
    </row>
    <row r="3666" spans="2:9" x14ac:dyDescent="0.25">
      <c r="B3666">
        <v>3663</v>
      </c>
      <c r="C3666">
        <v>0.38690922261468613</v>
      </c>
      <c r="D3666">
        <v>0.39713166006567058</v>
      </c>
      <c r="G3666">
        <v>3663</v>
      </c>
      <c r="H3666">
        <v>0.37098121641925436</v>
      </c>
      <c r="I3666">
        <v>0.38354163248944995</v>
      </c>
    </row>
    <row r="3667" spans="2:9" x14ac:dyDescent="0.25">
      <c r="B3667">
        <v>3664</v>
      </c>
      <c r="C3667">
        <v>0.38680657181375699</v>
      </c>
      <c r="D3667">
        <v>0.39702893842157011</v>
      </c>
      <c r="G3667">
        <v>3664</v>
      </c>
      <c r="H3667">
        <v>0.37087855044261081</v>
      </c>
      <c r="I3667">
        <v>0.38343877005798183</v>
      </c>
    </row>
    <row r="3668" spans="2:9" x14ac:dyDescent="0.25">
      <c r="B3668">
        <v>3665</v>
      </c>
      <c r="C3668">
        <v>0.38670394424147131</v>
      </c>
      <c r="D3668">
        <v>0.39692623235397823</v>
      </c>
      <c r="G3668">
        <v>3665</v>
      </c>
      <c r="H3668">
        <v>0.37077591144864502</v>
      </c>
      <c r="I3668">
        <v>0.38333592698524621</v>
      </c>
    </row>
    <row r="3669" spans="2:9" x14ac:dyDescent="0.25">
      <c r="B3669">
        <v>3666</v>
      </c>
      <c r="C3669">
        <v>0.38660133989345485</v>
      </c>
      <c r="D3669">
        <v>0.39682354187305779</v>
      </c>
      <c r="G3669">
        <v>3666</v>
      </c>
      <c r="H3669">
        <v>0.37067329943236915</v>
      </c>
      <c r="I3669">
        <v>0.38323310327941301</v>
      </c>
    </row>
    <row r="3670" spans="2:9" x14ac:dyDescent="0.25">
      <c r="B3670">
        <v>3667</v>
      </c>
      <c r="C3670">
        <v>0.38649875876533452</v>
      </c>
      <c r="D3670">
        <v>0.39672086698896064</v>
      </c>
      <c r="G3670">
        <v>3667</v>
      </c>
      <c r="H3670">
        <v>0.3705707143887958</v>
      </c>
      <c r="I3670">
        <v>0.38313029894864153</v>
      </c>
    </row>
    <row r="3671" spans="2:9" x14ac:dyDescent="0.25">
      <c r="B3671">
        <v>3668</v>
      </c>
      <c r="C3671">
        <v>0.38639620085273668</v>
      </c>
      <c r="D3671">
        <v>0.39661820771182871</v>
      </c>
      <c r="G3671">
        <v>3668</v>
      </c>
      <c r="H3671">
        <v>0.37046815631293734</v>
      </c>
      <c r="I3671">
        <v>0.38302751400108026</v>
      </c>
    </row>
    <row r="3672" spans="2:9" x14ac:dyDescent="0.25">
      <c r="B3672">
        <v>3669</v>
      </c>
      <c r="C3672">
        <v>0.38629366615128913</v>
      </c>
      <c r="D3672">
        <v>0.39651556405179267</v>
      </c>
      <c r="G3672">
        <v>3669</v>
      </c>
      <c r="H3672">
        <v>0.37036562519980554</v>
      </c>
      <c r="I3672">
        <v>0.38292474844486724</v>
      </c>
    </row>
    <row r="3673" spans="2:9" x14ac:dyDescent="0.25">
      <c r="B3673">
        <v>3670</v>
      </c>
      <c r="C3673">
        <v>0.38619115465662024</v>
      </c>
      <c r="D3673">
        <v>0.39641293601897332</v>
      </c>
      <c r="G3673">
        <v>3670</v>
      </c>
      <c r="H3673">
        <v>0.37026312104441189</v>
      </c>
      <c r="I3673">
        <v>0.38282200228812979</v>
      </c>
    </row>
    <row r="3674" spans="2:9" x14ac:dyDescent="0.25">
      <c r="B3674">
        <v>3671</v>
      </c>
      <c r="C3674">
        <v>0.38608866636435918</v>
      </c>
      <c r="D3674">
        <v>0.39631032362348062</v>
      </c>
      <c r="G3674">
        <v>3671</v>
      </c>
      <c r="H3674">
        <v>0.37016064384176761</v>
      </c>
      <c r="I3674">
        <v>0.38271927553898455</v>
      </c>
    </row>
    <row r="3675" spans="2:9" x14ac:dyDescent="0.25">
      <c r="B3675">
        <v>3672</v>
      </c>
      <c r="C3675">
        <v>0.38598620127013566</v>
      </c>
      <c r="D3675">
        <v>0.39620772687541411</v>
      </c>
      <c r="G3675">
        <v>3672</v>
      </c>
      <c r="H3675">
        <v>0.37005819358688324</v>
      </c>
      <c r="I3675">
        <v>0.38261656820553785</v>
      </c>
    </row>
    <row r="3676" spans="2:9" x14ac:dyDescent="0.25">
      <c r="B3676">
        <v>3673</v>
      </c>
      <c r="C3676">
        <v>0.38588375936958075</v>
      </c>
      <c r="D3676">
        <v>0.39610514578486283</v>
      </c>
      <c r="G3676">
        <v>3673</v>
      </c>
      <c r="H3676">
        <v>0.36995577027476939</v>
      </c>
      <c r="I3676">
        <v>0.38251388029588496</v>
      </c>
    </row>
    <row r="3677" spans="2:9" x14ac:dyDescent="0.25">
      <c r="B3677">
        <v>3674</v>
      </c>
      <c r="C3677">
        <v>0.38578134065832548</v>
      </c>
      <c r="D3677">
        <v>0.39600258036190528</v>
      </c>
      <c r="G3677">
        <v>3674</v>
      </c>
      <c r="H3677">
        <v>0.36985337390043632</v>
      </c>
      <c r="I3677">
        <v>0.38241121181811083</v>
      </c>
    </row>
    <row r="3678" spans="2:9" x14ac:dyDescent="0.25">
      <c r="B3678">
        <v>3675</v>
      </c>
      <c r="C3678">
        <v>0.38567894513200146</v>
      </c>
      <c r="D3678">
        <v>0.39590003061660956</v>
      </c>
      <c r="G3678">
        <v>3675</v>
      </c>
      <c r="H3678">
        <v>0.36975100445889414</v>
      </c>
      <c r="I3678">
        <v>0.38230856278028974</v>
      </c>
    </row>
    <row r="3679" spans="2:9" x14ac:dyDescent="0.25">
      <c r="B3679">
        <v>3676</v>
      </c>
      <c r="C3679">
        <v>0.38557657278624163</v>
      </c>
      <c r="D3679">
        <v>0.39579749655903318</v>
      </c>
      <c r="G3679">
        <v>3676</v>
      </c>
      <c r="H3679">
        <v>0.36964866194515195</v>
      </c>
      <c r="I3679">
        <v>0.38220593319048557</v>
      </c>
    </row>
    <row r="3680" spans="2:9" x14ac:dyDescent="0.25">
      <c r="B3680">
        <v>3677</v>
      </c>
      <c r="C3680">
        <v>0.38547422361667949</v>
      </c>
      <c r="D3680">
        <v>0.39569497819922317</v>
      </c>
      <c r="G3680">
        <v>3677</v>
      </c>
      <c r="H3680">
        <v>0.36954634635421912</v>
      </c>
      <c r="I3680">
        <v>0.38210332305675115</v>
      </c>
    </row>
    <row r="3681" spans="2:9" x14ac:dyDescent="0.25">
      <c r="B3681">
        <v>3678</v>
      </c>
      <c r="C3681">
        <v>0.38537189761894869</v>
      </c>
      <c r="D3681">
        <v>0.39559247554721605</v>
      </c>
      <c r="G3681">
        <v>3678</v>
      </c>
      <c r="H3681">
        <v>0.36944405768110444</v>
      </c>
      <c r="I3681">
        <v>0.38200073238712917</v>
      </c>
    </row>
    <row r="3682" spans="2:9" x14ac:dyDescent="0.25">
      <c r="B3682">
        <v>3679</v>
      </c>
      <c r="C3682">
        <v>0.38526959478868411</v>
      </c>
      <c r="D3682">
        <v>0.39548998861303808</v>
      </c>
      <c r="G3682">
        <v>3679</v>
      </c>
      <c r="H3682">
        <v>0.36934179592081662</v>
      </c>
      <c r="I3682">
        <v>0.38189816118965153</v>
      </c>
    </row>
    <row r="3683" spans="2:9" x14ac:dyDescent="0.25">
      <c r="B3683">
        <v>3680</v>
      </c>
      <c r="C3683">
        <v>0.38516731512152141</v>
      </c>
      <c r="D3683">
        <v>0.39538751740670475</v>
      </c>
      <c r="G3683">
        <v>3680</v>
      </c>
      <c r="H3683">
        <v>0.36923956106836386</v>
      </c>
      <c r="I3683">
        <v>0.38179560947233965</v>
      </c>
    </row>
    <row r="3684" spans="2:9" x14ac:dyDescent="0.25">
      <c r="B3684">
        <v>3681</v>
      </c>
      <c r="C3684">
        <v>0.38506505861309731</v>
      </c>
      <c r="D3684">
        <v>0.39528506193822122</v>
      </c>
      <c r="G3684">
        <v>3681</v>
      </c>
      <c r="H3684">
        <v>0.36913735311875379</v>
      </c>
      <c r="I3684">
        <v>0.38169307724320423</v>
      </c>
    </row>
    <row r="3685" spans="2:9" x14ac:dyDescent="0.25">
      <c r="B3685">
        <v>3682</v>
      </c>
      <c r="C3685">
        <v>0.38496282525904763</v>
      </c>
      <c r="D3685">
        <v>0.39518262221758216</v>
      </c>
      <c r="G3685">
        <v>3682</v>
      </c>
      <c r="H3685">
        <v>0.36903517206699432</v>
      </c>
      <c r="I3685">
        <v>0.38159056451024553</v>
      </c>
    </row>
    <row r="3686" spans="2:9" x14ac:dyDescent="0.25">
      <c r="B3686">
        <v>3683</v>
      </c>
      <c r="C3686">
        <v>0.38486061505501068</v>
      </c>
      <c r="D3686">
        <v>0.39508019825477175</v>
      </c>
      <c r="G3686">
        <v>3683</v>
      </c>
      <c r="H3686">
        <v>0.36893301790809263</v>
      </c>
      <c r="I3686">
        <v>0.38148807128145329</v>
      </c>
    </row>
    <row r="3687" spans="2:9" x14ac:dyDescent="0.25">
      <c r="B3687">
        <v>3684</v>
      </c>
      <c r="C3687">
        <v>0.38475842799662463</v>
      </c>
      <c r="D3687">
        <v>0.3949777900597638</v>
      </c>
      <c r="G3687">
        <v>3684</v>
      </c>
      <c r="H3687">
        <v>0.36883089063705582</v>
      </c>
      <c r="I3687">
        <v>0.38138559756480656</v>
      </c>
    </row>
    <row r="3688" spans="2:9" x14ac:dyDescent="0.25">
      <c r="B3688">
        <v>3685</v>
      </c>
      <c r="C3688">
        <v>0.38465626407952819</v>
      </c>
      <c r="D3688">
        <v>0.3948753976425215</v>
      </c>
      <c r="G3688">
        <v>3685</v>
      </c>
      <c r="H3688">
        <v>0.36872879024888999</v>
      </c>
      <c r="I3688">
        <v>0.3812831433682739</v>
      </c>
    </row>
    <row r="3689" spans="2:9" x14ac:dyDescent="0.25">
      <c r="B3689">
        <v>3686</v>
      </c>
      <c r="C3689">
        <v>0.38455412329936106</v>
      </c>
      <c r="D3689">
        <v>0.39477302101299772</v>
      </c>
      <c r="G3689">
        <v>3686</v>
      </c>
      <c r="H3689">
        <v>0.36862671673860192</v>
      </c>
      <c r="I3689">
        <v>0.38118070869981335</v>
      </c>
    </row>
    <row r="3690" spans="2:9" x14ac:dyDescent="0.25">
      <c r="B3690">
        <v>3687</v>
      </c>
      <c r="C3690">
        <v>0.38445200565176441</v>
      </c>
      <c r="D3690">
        <v>0.39467066018113484</v>
      </c>
      <c r="G3690">
        <v>3687</v>
      </c>
      <c r="H3690">
        <v>0.36852467010119777</v>
      </c>
      <c r="I3690">
        <v>0.38107829356737233</v>
      </c>
    </row>
    <row r="3691" spans="2:9" x14ac:dyDescent="0.25">
      <c r="B3691">
        <v>3688</v>
      </c>
      <c r="C3691">
        <v>0.38434991113237915</v>
      </c>
      <c r="D3691">
        <v>0.3945683151568648</v>
      </c>
      <c r="G3691">
        <v>3688</v>
      </c>
      <c r="H3691">
        <v>0.36842265033168264</v>
      </c>
      <c r="I3691">
        <v>0.38097589797888787</v>
      </c>
    </row>
    <row r="3692" spans="2:9" x14ac:dyDescent="0.25">
      <c r="B3692">
        <v>3689</v>
      </c>
      <c r="C3692">
        <v>0.38424783973684656</v>
      </c>
      <c r="D3692">
        <v>0.39446598595010901</v>
      </c>
      <c r="G3692">
        <v>3689</v>
      </c>
      <c r="H3692">
        <v>0.36832065742506248</v>
      </c>
      <c r="I3692">
        <v>0.38087352194228635</v>
      </c>
    </row>
    <row r="3693" spans="2:9" x14ac:dyDescent="0.25">
      <c r="B3693">
        <v>3690</v>
      </c>
      <c r="C3693">
        <v>0.38414579146080935</v>
      </c>
      <c r="D3693">
        <v>0.39436367257077859</v>
      </c>
      <c r="G3693">
        <v>3690</v>
      </c>
      <c r="H3693">
        <v>0.36821869137634183</v>
      </c>
      <c r="I3693">
        <v>0.38077116546548356</v>
      </c>
    </row>
    <row r="3694" spans="2:9" x14ac:dyDescent="0.25">
      <c r="B3694">
        <v>3691</v>
      </c>
      <c r="C3694">
        <v>0.38404376629991094</v>
      </c>
      <c r="D3694">
        <v>0.39426137502877412</v>
      </c>
      <c r="G3694">
        <v>3691</v>
      </c>
      <c r="H3694">
        <v>0.3681167521805257</v>
      </c>
      <c r="I3694">
        <v>0.38066882855638501</v>
      </c>
    </row>
    <row r="3695" spans="2:9" x14ac:dyDescent="0.25">
      <c r="B3695">
        <v>3692</v>
      </c>
      <c r="C3695">
        <v>0.38394176424979531</v>
      </c>
      <c r="D3695">
        <v>0.39415909333398569</v>
      </c>
      <c r="G3695">
        <v>3692</v>
      </c>
      <c r="H3695">
        <v>0.36801483983261857</v>
      </c>
      <c r="I3695">
        <v>0.38056651122288543</v>
      </c>
    </row>
    <row r="3696" spans="2:9" x14ac:dyDescent="0.25">
      <c r="B3696">
        <v>3693</v>
      </c>
      <c r="C3696">
        <v>0.38383978530610674</v>
      </c>
      <c r="D3696">
        <v>0.39405682749629323</v>
      </c>
      <c r="G3696">
        <v>3693</v>
      </c>
      <c r="H3696">
        <v>0.36791295432762439</v>
      </c>
      <c r="I3696">
        <v>0.38046421347286924</v>
      </c>
    </row>
    <row r="3697" spans="2:9" x14ac:dyDescent="0.25">
      <c r="B3697">
        <v>3694</v>
      </c>
      <c r="C3697">
        <v>0.38373782946449092</v>
      </c>
      <c r="D3697">
        <v>0.39395457752556579</v>
      </c>
      <c r="G3697">
        <v>3694</v>
      </c>
      <c r="H3697">
        <v>0.36781109566054698</v>
      </c>
      <c r="I3697">
        <v>0.3803619353142102</v>
      </c>
    </row>
    <row r="3698" spans="2:9" x14ac:dyDescent="0.25">
      <c r="B3698">
        <v>3695</v>
      </c>
      <c r="C3698">
        <v>0.38363589672059423</v>
      </c>
      <c r="D3698">
        <v>0.39385234343166253</v>
      </c>
      <c r="G3698">
        <v>3695</v>
      </c>
      <c r="H3698">
        <v>0.36770926382639019</v>
      </c>
      <c r="I3698">
        <v>0.38025967675477157</v>
      </c>
    </row>
    <row r="3699" spans="2:9" x14ac:dyDescent="0.25">
      <c r="B3699">
        <v>3696</v>
      </c>
      <c r="C3699">
        <v>0.38353398707006287</v>
      </c>
      <c r="D3699">
        <v>0.3937501252244317</v>
      </c>
      <c r="G3699">
        <v>3696</v>
      </c>
      <c r="H3699">
        <v>0.36760745882015716</v>
      </c>
      <c r="I3699">
        <v>0.3801574378024063</v>
      </c>
    </row>
    <row r="3700" spans="2:9" x14ac:dyDescent="0.25">
      <c r="B3700">
        <v>3697</v>
      </c>
      <c r="C3700">
        <v>0.38343210050854448</v>
      </c>
      <c r="D3700">
        <v>0.39364792291371159</v>
      </c>
      <c r="G3700">
        <v>3697</v>
      </c>
      <c r="H3700">
        <v>0.36750568063685018</v>
      </c>
      <c r="I3700">
        <v>0.38005521846495671</v>
      </c>
    </row>
    <row r="3701" spans="2:9" x14ac:dyDescent="0.25">
      <c r="B3701">
        <v>3698</v>
      </c>
      <c r="C3701">
        <v>0.38333023703168723</v>
      </c>
      <c r="D3701">
        <v>0.39354573650932956</v>
      </c>
      <c r="G3701">
        <v>3698</v>
      </c>
      <c r="H3701">
        <v>0.36740392927147214</v>
      </c>
      <c r="I3701">
        <v>0.37995301875025456</v>
      </c>
    </row>
    <row r="3702" spans="2:9" x14ac:dyDescent="0.25">
      <c r="B3702">
        <v>3699</v>
      </c>
      <c r="C3702">
        <v>0.38322839663513986</v>
      </c>
      <c r="D3702">
        <v>0.39344356602110303</v>
      </c>
      <c r="G3702">
        <v>3699</v>
      </c>
      <c r="H3702">
        <v>0.36730220471902575</v>
      </c>
      <c r="I3702">
        <v>0.37985083866612124</v>
      </c>
    </row>
    <row r="3703" spans="2:9" x14ac:dyDescent="0.25">
      <c r="B3703">
        <v>3700</v>
      </c>
      <c r="C3703">
        <v>0.38312657931455185</v>
      </c>
      <c r="D3703">
        <v>0.39334141145883877</v>
      </c>
      <c r="G3703">
        <v>3700</v>
      </c>
      <c r="H3703">
        <v>0.36720050697451251</v>
      </c>
      <c r="I3703">
        <v>0.37974867822036767</v>
      </c>
    </row>
    <row r="3704" spans="2:9" x14ac:dyDescent="0.25">
      <c r="B3704">
        <v>3701</v>
      </c>
      <c r="C3704">
        <v>0.38302478506557419</v>
      </c>
      <c r="D3704">
        <v>0.3932392728323334</v>
      </c>
      <c r="G3704">
        <v>3701</v>
      </c>
      <c r="H3704">
        <v>0.36709883603293414</v>
      </c>
      <c r="I3704">
        <v>0.37964653742079435</v>
      </c>
    </row>
    <row r="3705" spans="2:9" x14ac:dyDescent="0.25">
      <c r="B3705">
        <v>3702</v>
      </c>
      <c r="C3705">
        <v>0.38292301388385747</v>
      </c>
      <c r="D3705">
        <v>0.39313715015137268</v>
      </c>
      <c r="G3705">
        <v>3702</v>
      </c>
      <c r="H3705">
        <v>0.36699719188929192</v>
      </c>
      <c r="I3705">
        <v>0.37954441627519109</v>
      </c>
    </row>
    <row r="3706" spans="2:9" x14ac:dyDescent="0.25">
      <c r="B3706">
        <v>3703</v>
      </c>
      <c r="C3706">
        <v>0.38282126576505288</v>
      </c>
      <c r="D3706">
        <v>0.39303504342573231</v>
      </c>
      <c r="G3706">
        <v>3703</v>
      </c>
      <c r="H3706">
        <v>0.36689557453858723</v>
      </c>
      <c r="I3706">
        <v>0.37944231479133733</v>
      </c>
    </row>
    <row r="3707" spans="2:9" x14ac:dyDescent="0.25">
      <c r="B3707">
        <v>3704</v>
      </c>
      <c r="C3707">
        <v>0.3827195407048134</v>
      </c>
      <c r="D3707">
        <v>0.39293295266517769</v>
      </c>
      <c r="G3707">
        <v>3704</v>
      </c>
      <c r="H3707">
        <v>0.36679398397582064</v>
      </c>
      <c r="I3707">
        <v>0.37934023297700226</v>
      </c>
    </row>
    <row r="3708" spans="2:9" x14ac:dyDescent="0.25">
      <c r="B3708">
        <v>3705</v>
      </c>
      <c r="C3708">
        <v>0.3826178386987919</v>
      </c>
      <c r="D3708">
        <v>0.39283087787946364</v>
      </c>
      <c r="G3708">
        <v>3705</v>
      </c>
      <c r="H3708">
        <v>0.3666924201959928</v>
      </c>
      <c r="I3708">
        <v>0.37923817083994443</v>
      </c>
    </row>
    <row r="3709" spans="2:9" x14ac:dyDescent="0.25">
      <c r="B3709">
        <v>3706</v>
      </c>
      <c r="C3709">
        <v>0.38251615974264225</v>
      </c>
      <c r="D3709">
        <v>0.39272881907833457</v>
      </c>
      <c r="G3709">
        <v>3706</v>
      </c>
      <c r="H3709">
        <v>0.3665908831941036</v>
      </c>
      <c r="I3709">
        <v>0.37913612838791177</v>
      </c>
    </row>
    <row r="3710" spans="2:9" x14ac:dyDescent="0.25">
      <c r="B3710">
        <v>3707</v>
      </c>
      <c r="C3710">
        <v>0.38241450383201864</v>
      </c>
      <c r="D3710">
        <v>0.39262677627152459</v>
      </c>
      <c r="G3710">
        <v>3707</v>
      </c>
      <c r="H3710">
        <v>0.36648937296515316</v>
      </c>
      <c r="I3710">
        <v>0.3790341056286422</v>
      </c>
    </row>
    <row r="3711" spans="2:9" x14ac:dyDescent="0.25">
      <c r="B3711">
        <v>3708</v>
      </c>
      <c r="C3711">
        <v>0.38231287096257677</v>
      </c>
      <c r="D3711">
        <v>0.39252474946875748</v>
      </c>
      <c r="G3711">
        <v>3708</v>
      </c>
      <c r="H3711">
        <v>0.36638788950414064</v>
      </c>
      <c r="I3711">
        <v>0.37893210256986287</v>
      </c>
    </row>
    <row r="3712" spans="2:9" x14ac:dyDescent="0.25">
      <c r="B3712">
        <v>3709</v>
      </c>
      <c r="C3712">
        <v>0.38221126112997239</v>
      </c>
      <c r="D3712">
        <v>0.3924227386797467</v>
      </c>
      <c r="G3712">
        <v>3709</v>
      </c>
      <c r="H3712">
        <v>0.3662864328060656</v>
      </c>
      <c r="I3712">
        <v>0.37883011921929061</v>
      </c>
    </row>
    <row r="3713" spans="2:9" x14ac:dyDescent="0.25">
      <c r="B3713">
        <v>3710</v>
      </c>
      <c r="C3713">
        <v>0.3821096743298617</v>
      </c>
      <c r="D3713">
        <v>0.39232074391419508</v>
      </c>
      <c r="G3713">
        <v>3710</v>
      </c>
      <c r="H3713">
        <v>0.36618500286592714</v>
      </c>
      <c r="I3713">
        <v>0.37872815558463169</v>
      </c>
    </row>
    <row r="3714" spans="2:9" x14ac:dyDescent="0.25">
      <c r="B3714">
        <v>3711</v>
      </c>
      <c r="C3714">
        <v>0.38200811055790279</v>
      </c>
      <c r="D3714">
        <v>0.39221876518179533</v>
      </c>
      <c r="G3714">
        <v>3711</v>
      </c>
      <c r="H3714">
        <v>0.36608359967872384</v>
      </c>
      <c r="I3714">
        <v>0.37862621167358224</v>
      </c>
    </row>
    <row r="3715" spans="2:9" x14ac:dyDescent="0.25">
      <c r="B3715">
        <v>3712</v>
      </c>
      <c r="C3715">
        <v>0.38190656980975285</v>
      </c>
      <c r="D3715">
        <v>0.39211680249222969</v>
      </c>
      <c r="G3715">
        <v>3712</v>
      </c>
      <c r="H3715">
        <v>0.36598222323945379</v>
      </c>
      <c r="I3715">
        <v>0.37852428749382772</v>
      </c>
    </row>
    <row r="3716" spans="2:9" x14ac:dyDescent="0.25">
      <c r="B3716">
        <v>3713</v>
      </c>
      <c r="C3716">
        <v>0.38180505208107096</v>
      </c>
      <c r="D3716">
        <v>0.39201485585517015</v>
      </c>
      <c r="G3716">
        <v>3713</v>
      </c>
      <c r="H3716">
        <v>0.36588087354311549</v>
      </c>
      <c r="I3716">
        <v>0.37842238305304327</v>
      </c>
    </row>
    <row r="3717" spans="2:9" x14ac:dyDescent="0.25">
      <c r="B3717">
        <v>3714</v>
      </c>
      <c r="C3717">
        <v>0.38170355736751632</v>
      </c>
      <c r="D3717">
        <v>0.39191292528027816</v>
      </c>
      <c r="G3717">
        <v>3714</v>
      </c>
      <c r="H3717">
        <v>0.3657795505847069</v>
      </c>
      <c r="I3717">
        <v>0.37832049835889364</v>
      </c>
    </row>
    <row r="3718" spans="2:9" x14ac:dyDescent="0.25">
      <c r="B3718">
        <v>3715</v>
      </c>
      <c r="C3718">
        <v>0.38160208566474935</v>
      </c>
      <c r="D3718">
        <v>0.39181101077720504</v>
      </c>
      <c r="G3718">
        <v>3715</v>
      </c>
      <c r="H3718">
        <v>0.36567825435922496</v>
      </c>
      <c r="I3718">
        <v>0.37821863341903306</v>
      </c>
    </row>
    <row r="3719" spans="2:9" x14ac:dyDescent="0.25">
      <c r="B3719">
        <v>3716</v>
      </c>
      <c r="C3719">
        <v>0.38150063696843095</v>
      </c>
      <c r="D3719">
        <v>0.39170911235559158</v>
      </c>
      <c r="G3719">
        <v>3716</v>
      </c>
      <c r="H3719">
        <v>0.36557698486166695</v>
      </c>
      <c r="I3719">
        <v>0.37811678824110551</v>
      </c>
    </row>
    <row r="3720" spans="2:9" x14ac:dyDescent="0.25">
      <c r="B3720">
        <v>3717</v>
      </c>
      <c r="C3720">
        <v>0.38139921127422199</v>
      </c>
      <c r="D3720">
        <v>0.39160723002506848</v>
      </c>
      <c r="G3720">
        <v>3717</v>
      </c>
      <c r="H3720">
        <v>0.3654757420870301</v>
      </c>
      <c r="I3720">
        <v>0.37801496283274461</v>
      </c>
    </row>
    <row r="3721" spans="2:9" x14ac:dyDescent="0.25">
      <c r="B3721">
        <v>3718</v>
      </c>
      <c r="C3721">
        <v>0.38129780857778528</v>
      </c>
      <c r="D3721">
        <v>0.39150536379525569</v>
      </c>
      <c r="G3721">
        <v>3718</v>
      </c>
      <c r="H3721">
        <v>0.36537452603031134</v>
      </c>
      <c r="I3721">
        <v>0.37791315720157326</v>
      </c>
    </row>
    <row r="3722" spans="2:9" x14ac:dyDescent="0.25">
      <c r="B3722">
        <v>3719</v>
      </c>
      <c r="C3722">
        <v>0.38119642887478344</v>
      </c>
      <c r="D3722">
        <v>0.39140351367576326</v>
      </c>
      <c r="G3722">
        <v>3719</v>
      </c>
      <c r="H3722">
        <v>0.3652733366865063</v>
      </c>
      <c r="I3722">
        <v>0.37781137135520448</v>
      </c>
    </row>
    <row r="3723" spans="2:9" x14ac:dyDescent="0.25">
      <c r="B3723">
        <v>3720</v>
      </c>
      <c r="C3723">
        <v>0.3810950721608804</v>
      </c>
      <c r="D3723">
        <v>0.39130167967619062</v>
      </c>
      <c r="G3723">
        <v>3720</v>
      </c>
      <c r="H3723">
        <v>0.36517217405061142</v>
      </c>
      <c r="I3723">
        <v>0.37770960530124043</v>
      </c>
    </row>
    <row r="3724" spans="2:9" x14ac:dyDescent="0.25">
      <c r="B3724">
        <v>3721</v>
      </c>
      <c r="C3724">
        <v>0.38099373843174</v>
      </c>
      <c r="D3724">
        <v>0.39119986180612704</v>
      </c>
      <c r="G3724">
        <v>3721</v>
      </c>
      <c r="H3724">
        <v>0.36507103811762265</v>
      </c>
      <c r="I3724">
        <v>0.37760785904727329</v>
      </c>
    </row>
    <row r="3725" spans="2:9" x14ac:dyDescent="0.25">
      <c r="B3725">
        <v>3722</v>
      </c>
      <c r="C3725">
        <v>0.38089242768302772</v>
      </c>
      <c r="D3725">
        <v>0.3910980600751513</v>
      </c>
      <c r="G3725">
        <v>3722</v>
      </c>
      <c r="H3725">
        <v>0.36496992888253549</v>
      </c>
      <c r="I3725">
        <v>0.37750613260088456</v>
      </c>
    </row>
    <row r="3726" spans="2:9" x14ac:dyDescent="0.25">
      <c r="B3726">
        <v>3723</v>
      </c>
      <c r="C3726">
        <v>0.38079113991040908</v>
      </c>
      <c r="D3726">
        <v>0.39099627449283209</v>
      </c>
      <c r="G3726">
        <v>3723</v>
      </c>
      <c r="H3726">
        <v>0.36486884634034461</v>
      </c>
      <c r="I3726">
        <v>0.37740442596964552</v>
      </c>
    </row>
    <row r="3727" spans="2:9" x14ac:dyDescent="0.25">
      <c r="B3727">
        <v>3724</v>
      </c>
      <c r="C3727">
        <v>0.38068987510955032</v>
      </c>
      <c r="D3727">
        <v>0.39089450506872758</v>
      </c>
      <c r="G3727">
        <v>3724</v>
      </c>
      <c r="H3727">
        <v>0.36476779048604541</v>
      </c>
      <c r="I3727">
        <v>0.37730273916111712</v>
      </c>
    </row>
    <row r="3728" spans="2:9" x14ac:dyDescent="0.25">
      <c r="B3728">
        <v>3725</v>
      </c>
      <c r="C3728">
        <v>0.38058863327611886</v>
      </c>
      <c r="D3728">
        <v>0.39079275181238582</v>
      </c>
      <c r="G3728">
        <v>3725</v>
      </c>
      <c r="H3728">
        <v>0.36466676131463244</v>
      </c>
      <c r="I3728">
        <v>0.37720107218285004</v>
      </c>
    </row>
    <row r="3729" spans="2:9" x14ac:dyDescent="0.25">
      <c r="B3729">
        <v>3726</v>
      </c>
      <c r="C3729">
        <v>0.38048741440578226</v>
      </c>
      <c r="D3729">
        <v>0.39069101473334422</v>
      </c>
      <c r="G3729">
        <v>3726</v>
      </c>
      <c r="H3729">
        <v>0.36456575882110026</v>
      </c>
      <c r="I3729">
        <v>0.37709942504238425</v>
      </c>
    </row>
    <row r="3730" spans="2:9" x14ac:dyDescent="0.25">
      <c r="B3730">
        <v>3727</v>
      </c>
      <c r="C3730">
        <v>0.38038621849420917</v>
      </c>
      <c r="D3730">
        <v>0.39058929384113028</v>
      </c>
      <c r="G3730">
        <v>3727</v>
      </c>
      <c r="H3730">
        <v>0.3644647830004426</v>
      </c>
      <c r="I3730">
        <v>0.37699779774724973</v>
      </c>
    </row>
    <row r="3731" spans="2:9" x14ac:dyDescent="0.25">
      <c r="B3731">
        <v>3728</v>
      </c>
      <c r="C3731">
        <v>0.38028504553706893</v>
      </c>
      <c r="D3731">
        <v>0.39048758914526105</v>
      </c>
      <c r="G3731">
        <v>3728</v>
      </c>
      <c r="H3731">
        <v>0.36436383384765364</v>
      </c>
      <c r="I3731">
        <v>0.37689619030496596</v>
      </c>
    </row>
    <row r="3732" spans="2:9" x14ac:dyDescent="0.25">
      <c r="B3732">
        <v>3729</v>
      </c>
      <c r="C3732">
        <v>0.38018389553003107</v>
      </c>
      <c r="D3732">
        <v>0.3903859006552432</v>
      </c>
      <c r="G3732">
        <v>3729</v>
      </c>
      <c r="H3732">
        <v>0.36426291135772659</v>
      </c>
      <c r="I3732">
        <v>0.37679460272304227</v>
      </c>
    </row>
    <row r="3733" spans="2:9" x14ac:dyDescent="0.25">
      <c r="B3733">
        <v>3730</v>
      </c>
      <c r="C3733">
        <v>0.38008276846876682</v>
      </c>
      <c r="D3733">
        <v>0.39028422838057314</v>
      </c>
      <c r="G3733">
        <v>3730</v>
      </c>
      <c r="H3733">
        <v>0.36416201552565464</v>
      </c>
      <c r="I3733">
        <v>0.37669303500897738</v>
      </c>
    </row>
    <row r="3734" spans="2:9" x14ac:dyDescent="0.25">
      <c r="B3734">
        <v>3731</v>
      </c>
      <c r="C3734">
        <v>0.37998166434894654</v>
      </c>
      <c r="D3734">
        <v>0.390182572330737</v>
      </c>
      <c r="G3734">
        <v>3731</v>
      </c>
      <c r="H3734">
        <v>0.36406114634643105</v>
      </c>
      <c r="I3734">
        <v>0.37659148717025992</v>
      </c>
    </row>
    <row r="3735" spans="2:9" x14ac:dyDescent="0.25">
      <c r="B3735">
        <v>3732</v>
      </c>
      <c r="C3735">
        <v>0.37988058316624351</v>
      </c>
      <c r="D3735">
        <v>0.39008093251521075</v>
      </c>
      <c r="G3735">
        <v>3732</v>
      </c>
      <c r="H3735">
        <v>0.36396030381504868</v>
      </c>
      <c r="I3735">
        <v>0.37648995921436795</v>
      </c>
    </row>
    <row r="3736" spans="2:9" x14ac:dyDescent="0.25">
      <c r="B3736">
        <v>3733</v>
      </c>
      <c r="C3736">
        <v>0.37977952491632927</v>
      </c>
      <c r="D3736">
        <v>0.38997930894345995</v>
      </c>
      <c r="G3736">
        <v>3733</v>
      </c>
      <c r="H3736">
        <v>0.36385948792649953</v>
      </c>
      <c r="I3736">
        <v>0.37638845114876962</v>
      </c>
    </row>
    <row r="3737" spans="2:9" x14ac:dyDescent="0.25">
      <c r="B3737">
        <v>3734</v>
      </c>
      <c r="C3737">
        <v>0.37967848959487782</v>
      </c>
      <c r="D3737">
        <v>0.38987770162493984</v>
      </c>
      <c r="G3737">
        <v>3734</v>
      </c>
      <c r="H3737">
        <v>0.36375869867577587</v>
      </c>
      <c r="I3737">
        <v>0.37628696298092229</v>
      </c>
    </row>
    <row r="3738" spans="2:9" x14ac:dyDescent="0.25">
      <c r="B3738">
        <v>3735</v>
      </c>
      <c r="C3738">
        <v>0.37957747719756313</v>
      </c>
      <c r="D3738">
        <v>0.3897761105690955</v>
      </c>
      <c r="G3738">
        <v>3735</v>
      </c>
      <c r="H3738">
        <v>0.36365793605786972</v>
      </c>
      <c r="I3738">
        <v>0.37618549471827339</v>
      </c>
    </row>
    <row r="3739" spans="2:9" x14ac:dyDescent="0.25">
      <c r="B3739">
        <v>3736</v>
      </c>
      <c r="C3739">
        <v>0.37947648772005999</v>
      </c>
      <c r="D3739">
        <v>0.38967453578536165</v>
      </c>
      <c r="G3739">
        <v>3736</v>
      </c>
      <c r="H3739">
        <v>0.36355720006777248</v>
      </c>
      <c r="I3739">
        <v>0.37608404636825987</v>
      </c>
    </row>
    <row r="3740" spans="2:9" x14ac:dyDescent="0.25">
      <c r="B3740">
        <v>3737</v>
      </c>
      <c r="C3740">
        <v>0.37937552115804418</v>
      </c>
      <c r="D3740">
        <v>0.38957297728316287</v>
      </c>
      <c r="G3740">
        <v>3737</v>
      </c>
      <c r="H3740">
        <v>0.36345649070047559</v>
      </c>
      <c r="I3740">
        <v>0.37598261793830839</v>
      </c>
    </row>
    <row r="3741" spans="2:9" x14ac:dyDescent="0.25">
      <c r="B3741">
        <v>3738</v>
      </c>
      <c r="C3741">
        <v>0.37927457750719162</v>
      </c>
      <c r="D3741">
        <v>0.3894714350719134</v>
      </c>
      <c r="G3741">
        <v>3738</v>
      </c>
      <c r="H3741">
        <v>0.36335580795097033</v>
      </c>
      <c r="I3741">
        <v>0.37588120943583553</v>
      </c>
    </row>
    <row r="3742" spans="2:9" x14ac:dyDescent="0.25">
      <c r="B3742">
        <v>3739</v>
      </c>
      <c r="C3742">
        <v>0.37917365676317921</v>
      </c>
      <c r="D3742">
        <v>0.3893699091610171</v>
      </c>
      <c r="G3742">
        <v>3739</v>
      </c>
      <c r="H3742">
        <v>0.36325515181424711</v>
      </c>
      <c r="I3742">
        <v>0.37577982086824718</v>
      </c>
    </row>
    <row r="3743" spans="2:9" x14ac:dyDescent="0.25">
      <c r="B3743">
        <v>3740</v>
      </c>
      <c r="C3743">
        <v>0.37907275892168468</v>
      </c>
      <c r="D3743">
        <v>0.38926839955986781</v>
      </c>
      <c r="G3743">
        <v>3740</v>
      </c>
      <c r="H3743">
        <v>0.3631545222852966</v>
      </c>
      <c r="I3743">
        <v>0.37567845224293933</v>
      </c>
    </row>
    <row r="3744" spans="2:9" x14ac:dyDescent="0.25">
      <c r="B3744">
        <v>3741</v>
      </c>
      <c r="C3744">
        <v>0.37897188397838633</v>
      </c>
      <c r="D3744">
        <v>0.38916690627784895</v>
      </c>
      <c r="G3744">
        <v>3741</v>
      </c>
      <c r="H3744">
        <v>0.36305391935910925</v>
      </c>
      <c r="I3744">
        <v>0.37557710356729751</v>
      </c>
    </row>
    <row r="3745" spans="2:9" x14ac:dyDescent="0.25">
      <c r="B3745">
        <v>3742</v>
      </c>
      <c r="C3745">
        <v>0.37887103192896276</v>
      </c>
      <c r="D3745">
        <v>0.3890654293243338</v>
      </c>
      <c r="G3745">
        <v>3742</v>
      </c>
      <c r="H3745">
        <v>0.36295334303067484</v>
      </c>
      <c r="I3745">
        <v>0.37547577484869704</v>
      </c>
    </row>
    <row r="3746" spans="2:9" x14ac:dyDescent="0.25">
      <c r="B3746">
        <v>3743</v>
      </c>
      <c r="C3746">
        <v>0.37877020276909407</v>
      </c>
      <c r="D3746">
        <v>0.38896396870868527</v>
      </c>
      <c r="G3746">
        <v>3743</v>
      </c>
      <c r="H3746">
        <v>0.36285279329498293</v>
      </c>
      <c r="I3746">
        <v>0.37537446609450292</v>
      </c>
    </row>
    <row r="3747" spans="2:9" x14ac:dyDescent="0.25">
      <c r="B3747">
        <v>3744</v>
      </c>
      <c r="C3747">
        <v>0.37866939649446085</v>
      </c>
      <c r="D3747">
        <v>0.3888625244402561</v>
      </c>
      <c r="G3747">
        <v>3744</v>
      </c>
      <c r="H3747">
        <v>0.36275227014702316</v>
      </c>
      <c r="I3747">
        <v>0.37527317731206999</v>
      </c>
    </row>
    <row r="3748" spans="2:9" x14ac:dyDescent="0.25">
      <c r="B3748">
        <v>3745</v>
      </c>
      <c r="C3748">
        <v>0.37856861310074413</v>
      </c>
      <c r="D3748">
        <v>0.38876109652838886</v>
      </c>
      <c r="G3748">
        <v>3745</v>
      </c>
      <c r="H3748">
        <v>0.36265177358178502</v>
      </c>
      <c r="I3748">
        <v>0.37517190850874266</v>
      </c>
    </row>
    <row r="3749" spans="2:9" x14ac:dyDescent="0.25">
      <c r="B3749">
        <v>3746</v>
      </c>
      <c r="C3749">
        <v>0.37846785258362503</v>
      </c>
      <c r="D3749">
        <v>0.38865968498241588</v>
      </c>
      <c r="G3749">
        <v>3746</v>
      </c>
      <c r="H3749">
        <v>0.36255130359425697</v>
      </c>
      <c r="I3749">
        <v>0.37507065969185543</v>
      </c>
    </row>
    <row r="3750" spans="2:9" x14ac:dyDescent="0.25">
      <c r="B3750">
        <v>3747</v>
      </c>
      <c r="C3750">
        <v>0.37836711493878677</v>
      </c>
      <c r="D3750">
        <v>0.38855828981165907</v>
      </c>
      <c r="G3750">
        <v>3747</v>
      </c>
      <c r="H3750">
        <v>0.3624508601794279</v>
      </c>
      <c r="I3750">
        <v>0.37496943086873202</v>
      </c>
    </row>
    <row r="3751" spans="2:9" x14ac:dyDescent="0.25">
      <c r="B3751">
        <v>3748</v>
      </c>
      <c r="C3751">
        <v>0.3782664001619121</v>
      </c>
      <c r="D3751">
        <v>0.38845691102543028</v>
      </c>
      <c r="G3751">
        <v>3748</v>
      </c>
      <c r="H3751">
        <v>0.36235044333228628</v>
      </c>
      <c r="I3751">
        <v>0.37486822204668646</v>
      </c>
    </row>
    <row r="3752" spans="2:9" x14ac:dyDescent="0.25">
      <c r="B3752">
        <v>3749</v>
      </c>
      <c r="C3752">
        <v>0.37816570824868478</v>
      </c>
      <c r="D3752">
        <v>0.38835554863303118</v>
      </c>
      <c r="G3752">
        <v>3749</v>
      </c>
      <c r="H3752">
        <v>0.36225005304782004</v>
      </c>
      <c r="I3752">
        <v>0.37476703323302218</v>
      </c>
    </row>
    <row r="3753" spans="2:9" x14ac:dyDescent="0.25">
      <c r="B3753">
        <v>3750</v>
      </c>
      <c r="C3753">
        <v>0.37806503919478995</v>
      </c>
      <c r="D3753">
        <v>0.38825420264375321</v>
      </c>
      <c r="G3753">
        <v>3750</v>
      </c>
      <c r="H3753">
        <v>0.3621496893210171</v>
      </c>
      <c r="I3753">
        <v>0.37466586443503264</v>
      </c>
    </row>
    <row r="3754" spans="2:9" x14ac:dyDescent="0.25">
      <c r="B3754">
        <v>3751</v>
      </c>
      <c r="C3754">
        <v>0.37796439299591289</v>
      </c>
      <c r="D3754">
        <v>0.3881528730668774</v>
      </c>
      <c r="G3754">
        <v>3751</v>
      </c>
      <c r="H3754">
        <v>0.36204935214686523</v>
      </c>
      <c r="I3754">
        <v>0.37456471566000082</v>
      </c>
    </row>
    <row r="3755" spans="2:9" x14ac:dyDescent="0.25">
      <c r="B3755">
        <v>3752</v>
      </c>
      <c r="C3755">
        <v>0.37786376964773916</v>
      </c>
      <c r="D3755">
        <v>0.38805155991167478</v>
      </c>
      <c r="G3755">
        <v>3752</v>
      </c>
      <c r="H3755">
        <v>0.36194904152035173</v>
      </c>
      <c r="I3755">
        <v>0.3744635869151996</v>
      </c>
    </row>
    <row r="3756" spans="2:9" x14ac:dyDescent="0.25">
      <c r="B3756">
        <v>3753</v>
      </c>
      <c r="C3756">
        <v>0.37776316914595531</v>
      </c>
      <c r="D3756">
        <v>0.38795026318740605</v>
      </c>
      <c r="G3756">
        <v>3753</v>
      </c>
      <c r="H3756">
        <v>0.36184875743646344</v>
      </c>
      <c r="I3756">
        <v>0.37436247820789176</v>
      </c>
    </row>
    <row r="3757" spans="2:9" x14ac:dyDescent="0.25">
      <c r="B3757">
        <v>3754</v>
      </c>
      <c r="C3757">
        <v>0.37766259148624903</v>
      </c>
      <c r="D3757">
        <v>0.38784898290332198</v>
      </c>
      <c r="G3757">
        <v>3754</v>
      </c>
      <c r="H3757">
        <v>0.36174849989018759</v>
      </c>
      <c r="I3757">
        <v>0.37426138954532967</v>
      </c>
    </row>
    <row r="3758" spans="2:9" x14ac:dyDescent="0.25">
      <c r="B3758">
        <v>3755</v>
      </c>
      <c r="C3758">
        <v>0.37756203666430832</v>
      </c>
      <c r="D3758">
        <v>0.38774771906866273</v>
      </c>
      <c r="G3758">
        <v>3755</v>
      </c>
      <c r="H3758">
        <v>0.36164826887651064</v>
      </c>
      <c r="I3758">
        <v>0.3741603209347556</v>
      </c>
    </row>
    <row r="3759" spans="2:9" x14ac:dyDescent="0.25">
      <c r="B3759">
        <v>3756</v>
      </c>
      <c r="C3759">
        <v>0.37746150467582179</v>
      </c>
      <c r="D3759">
        <v>0.38764647169265848</v>
      </c>
      <c r="G3759">
        <v>3756</v>
      </c>
      <c r="H3759">
        <v>0.36154806439041898</v>
      </c>
      <c r="I3759">
        <v>0.37405927238340164</v>
      </c>
    </row>
    <row r="3760" spans="2:9" x14ac:dyDescent="0.25">
      <c r="B3760">
        <v>3757</v>
      </c>
      <c r="C3760">
        <v>0.377360995516479</v>
      </c>
      <c r="D3760">
        <v>0.38754524078452923</v>
      </c>
      <c r="G3760">
        <v>3757</v>
      </c>
      <c r="H3760">
        <v>0.36144788642689846</v>
      </c>
      <c r="I3760">
        <v>0.37395824389848958</v>
      </c>
    </row>
    <row r="3761" spans="2:9" x14ac:dyDescent="0.25">
      <c r="B3761">
        <v>3758</v>
      </c>
      <c r="C3761">
        <v>0.37726050918197046</v>
      </c>
      <c r="D3761">
        <v>0.38744402635348496</v>
      </c>
      <c r="G3761">
        <v>3758</v>
      </c>
      <c r="H3761">
        <v>0.3613477349809352</v>
      </c>
      <c r="I3761">
        <v>0.37385723548723121</v>
      </c>
    </row>
    <row r="3762" spans="2:9" x14ac:dyDescent="0.25">
      <c r="B3762">
        <v>3759</v>
      </c>
      <c r="C3762">
        <v>0.3771600456679865</v>
      </c>
      <c r="D3762">
        <v>0.38734282840872497</v>
      </c>
      <c r="G3762">
        <v>3759</v>
      </c>
      <c r="H3762">
        <v>0.36124761004751466</v>
      </c>
      <c r="I3762">
        <v>0.37375624715682787</v>
      </c>
    </row>
    <row r="3763" spans="2:9" x14ac:dyDescent="0.25">
      <c r="B3763">
        <v>3760</v>
      </c>
      <c r="C3763">
        <v>0.37705960497021873</v>
      </c>
      <c r="D3763">
        <v>0.38724164695943886</v>
      </c>
      <c r="G3763">
        <v>3760</v>
      </c>
      <c r="H3763">
        <v>0.36114751162162217</v>
      </c>
      <c r="I3763">
        <v>0.37365527891447098</v>
      </c>
    </row>
    <row r="3764" spans="2:9" x14ac:dyDescent="0.25">
      <c r="B3764">
        <v>3761</v>
      </c>
      <c r="C3764">
        <v>0.37695918708435949</v>
      </c>
      <c r="D3764">
        <v>0.38714048201480594</v>
      </c>
      <c r="G3764">
        <v>3761</v>
      </c>
      <c r="H3764">
        <v>0.3610474396982426</v>
      </c>
      <c r="I3764">
        <v>0.37355433076734162</v>
      </c>
    </row>
    <row r="3765" spans="2:9" x14ac:dyDescent="0.25">
      <c r="B3765">
        <v>3762</v>
      </c>
      <c r="C3765">
        <v>0.37685879200610184</v>
      </c>
      <c r="D3765">
        <v>0.38703933358399523</v>
      </c>
      <c r="G3765">
        <v>3762</v>
      </c>
      <c r="H3765">
        <v>0.36094739427236117</v>
      </c>
      <c r="I3765">
        <v>0.37345340272261085</v>
      </c>
    </row>
    <row r="3766" spans="2:9" x14ac:dyDescent="0.25">
      <c r="B3766">
        <v>3763</v>
      </c>
      <c r="C3766">
        <v>0.37675841973113894</v>
      </c>
      <c r="D3766">
        <v>0.38693820167616561</v>
      </c>
      <c r="G3766">
        <v>3763</v>
      </c>
      <c r="H3766">
        <v>0.36084737533896233</v>
      </c>
      <c r="I3766">
        <v>0.37335249478743926</v>
      </c>
    </row>
    <row r="3767" spans="2:9" x14ac:dyDescent="0.25">
      <c r="B3767">
        <v>3764</v>
      </c>
      <c r="C3767">
        <v>0.37665807025516557</v>
      </c>
      <c r="D3767">
        <v>0.38683708630046587</v>
      </c>
      <c r="G3767">
        <v>3764</v>
      </c>
      <c r="H3767">
        <v>0.3607473828930301</v>
      </c>
      <c r="I3767">
        <v>0.37325160696897769</v>
      </c>
    </row>
    <row r="3768" spans="2:9" x14ac:dyDescent="0.25">
      <c r="B3768">
        <v>3765</v>
      </c>
      <c r="C3768">
        <v>0.37655774357387684</v>
      </c>
      <c r="D3768">
        <v>0.3867359874660346</v>
      </c>
      <c r="G3768">
        <v>3765</v>
      </c>
      <c r="H3768">
        <v>0.36064741692954871</v>
      </c>
      <c r="I3768">
        <v>0.37315073927436654</v>
      </c>
    </row>
    <row r="3769" spans="2:9" x14ac:dyDescent="0.25">
      <c r="B3769">
        <v>3766</v>
      </c>
      <c r="C3769">
        <v>0.37645743968296813</v>
      </c>
      <c r="D3769">
        <v>0.38663490518200044</v>
      </c>
      <c r="G3769">
        <v>3766</v>
      </c>
      <c r="H3769">
        <v>0.36054747744350213</v>
      </c>
      <c r="I3769">
        <v>0.37304989171073621</v>
      </c>
    </row>
    <row r="3770" spans="2:9" x14ac:dyDescent="0.25">
      <c r="B3770">
        <v>3767</v>
      </c>
      <c r="C3770">
        <v>0.37635715857813584</v>
      </c>
      <c r="D3770">
        <v>0.38653383945748132</v>
      </c>
      <c r="G3770">
        <v>3767</v>
      </c>
      <c r="H3770">
        <v>0.36044756442987408</v>
      </c>
      <c r="I3770">
        <v>0.3729490642852068</v>
      </c>
    </row>
    <row r="3771" spans="2:9" x14ac:dyDescent="0.25">
      <c r="B3771">
        <v>3768</v>
      </c>
      <c r="C3771">
        <v>0.37625690025507735</v>
      </c>
      <c r="D3771">
        <v>0.38643279030158567</v>
      </c>
      <c r="G3771">
        <v>3768</v>
      </c>
      <c r="H3771">
        <v>0.36034767788364758</v>
      </c>
      <c r="I3771">
        <v>0.37284825700488844</v>
      </c>
    </row>
    <row r="3772" spans="2:9" x14ac:dyDescent="0.25">
      <c r="B3772">
        <v>3769</v>
      </c>
      <c r="C3772">
        <v>0.37615666470949005</v>
      </c>
      <c r="D3772">
        <v>0.38633175772341127</v>
      </c>
      <c r="G3772">
        <v>3769</v>
      </c>
      <c r="H3772">
        <v>0.36024781779980569</v>
      </c>
      <c r="I3772">
        <v>0.37274746987688101</v>
      </c>
    </row>
    <row r="3773" spans="2:9" x14ac:dyDescent="0.25">
      <c r="B3773">
        <v>3770</v>
      </c>
      <c r="C3773">
        <v>0.3760564519370726</v>
      </c>
      <c r="D3773">
        <v>0.3862307417320463</v>
      </c>
      <c r="G3773">
        <v>3770</v>
      </c>
      <c r="H3773">
        <v>0.36014798417333166</v>
      </c>
      <c r="I3773">
        <v>0.3726467029082744</v>
      </c>
    </row>
    <row r="3774" spans="2:9" x14ac:dyDescent="0.25">
      <c r="B3774">
        <v>3771</v>
      </c>
      <c r="C3774">
        <v>0.37595626193352444</v>
      </c>
      <c r="D3774">
        <v>0.38612974233656816</v>
      </c>
      <c r="G3774">
        <v>3771</v>
      </c>
      <c r="H3774">
        <v>0.36004817699920783</v>
      </c>
      <c r="I3774">
        <v>0.3725459561061481</v>
      </c>
    </row>
    <row r="3775" spans="2:9" x14ac:dyDescent="0.25">
      <c r="B3775">
        <v>3772</v>
      </c>
      <c r="C3775">
        <v>0.37585609469454556</v>
      </c>
      <c r="D3775">
        <v>0.3860287595460446</v>
      </c>
      <c r="G3775">
        <v>3772</v>
      </c>
      <c r="H3775">
        <v>0.35994839627241648</v>
      </c>
      <c r="I3775">
        <v>0.37244522947757175</v>
      </c>
    </row>
    <row r="3776" spans="2:9" x14ac:dyDescent="0.25">
      <c r="B3776">
        <v>3773</v>
      </c>
      <c r="C3776">
        <v>0.37575595021583574</v>
      </c>
      <c r="D3776">
        <v>0.38592779336953303</v>
      </c>
      <c r="G3776">
        <v>3773</v>
      </c>
      <c r="H3776">
        <v>0.35984864198793975</v>
      </c>
      <c r="I3776">
        <v>0.3723445230296048</v>
      </c>
    </row>
    <row r="3777" spans="2:9" x14ac:dyDescent="0.25">
      <c r="B3777">
        <v>3774</v>
      </c>
      <c r="C3777">
        <v>0.37565582849309698</v>
      </c>
      <c r="D3777">
        <v>0.3858268438160809</v>
      </c>
      <c r="G3777">
        <v>3774</v>
      </c>
      <c r="H3777">
        <v>0.35974891414076005</v>
      </c>
      <c r="I3777">
        <v>0.37224383676929662</v>
      </c>
    </row>
    <row r="3778" spans="2:9" x14ac:dyDescent="0.25">
      <c r="B3778">
        <v>3775</v>
      </c>
      <c r="C3778">
        <v>0.37555572952203092</v>
      </c>
      <c r="D3778">
        <v>0.3857259108947253</v>
      </c>
      <c r="G3778">
        <v>3775</v>
      </c>
      <c r="H3778">
        <v>0.35964921272585842</v>
      </c>
      <c r="I3778">
        <v>0.3721431707036863</v>
      </c>
    </row>
    <row r="3779" spans="2:9" x14ac:dyDescent="0.25">
      <c r="B3779">
        <v>3776</v>
      </c>
      <c r="C3779">
        <v>0.37545565329834035</v>
      </c>
      <c r="D3779">
        <v>0.3856249946144934</v>
      </c>
      <c r="G3779">
        <v>3776</v>
      </c>
      <c r="H3779">
        <v>0.35954953773821641</v>
      </c>
      <c r="I3779">
        <v>0.37204252483980299</v>
      </c>
    </row>
    <row r="3780" spans="2:9" x14ac:dyDescent="0.25">
      <c r="B3780">
        <v>3777</v>
      </c>
      <c r="C3780">
        <v>0.37535559981772831</v>
      </c>
      <c r="D3780">
        <v>0.38552409498440215</v>
      </c>
      <c r="G3780">
        <v>3777</v>
      </c>
      <c r="H3780">
        <v>0.35944988917281534</v>
      </c>
      <c r="I3780">
        <v>0.37194189918466586</v>
      </c>
    </row>
    <row r="3781" spans="2:9" x14ac:dyDescent="0.25">
      <c r="B3781">
        <v>3778</v>
      </c>
      <c r="C3781">
        <v>0.37525556907589919</v>
      </c>
      <c r="D3781">
        <v>0.38542321201345853</v>
      </c>
      <c r="G3781">
        <v>3778</v>
      </c>
      <c r="H3781">
        <v>0.35935026702463602</v>
      </c>
      <c r="I3781">
        <v>0.37184129374528374</v>
      </c>
    </row>
    <row r="3782" spans="2:9" x14ac:dyDescent="0.25">
      <c r="B3782">
        <v>3779</v>
      </c>
      <c r="C3782">
        <v>0.37515556106855791</v>
      </c>
      <c r="D3782">
        <v>0.38532234571065921</v>
      </c>
      <c r="G3782">
        <v>3779</v>
      </c>
      <c r="H3782">
        <v>0.35925067128865928</v>
      </c>
      <c r="I3782">
        <v>0.37174070852865537</v>
      </c>
    </row>
    <row r="3783" spans="2:9" x14ac:dyDescent="0.25">
      <c r="B3783">
        <v>3780</v>
      </c>
      <c r="C3783">
        <v>0.37505557579140936</v>
      </c>
      <c r="D3783">
        <v>0.38522149608499084</v>
      </c>
      <c r="G3783">
        <v>3780</v>
      </c>
      <c r="H3783">
        <v>0.35915110195986566</v>
      </c>
      <c r="I3783">
        <v>0.37164014354176966</v>
      </c>
    </row>
    <row r="3784" spans="2:9" x14ac:dyDescent="0.25">
      <c r="B3784">
        <v>3781</v>
      </c>
      <c r="C3784">
        <v>0.37495561324015997</v>
      </c>
      <c r="D3784">
        <v>0.38512066314543009</v>
      </c>
      <c r="G3784">
        <v>3781</v>
      </c>
      <c r="H3784">
        <v>0.35905155903323505</v>
      </c>
      <c r="I3784">
        <v>0.37153959879160536</v>
      </c>
    </row>
    <row r="3785" spans="2:9" x14ac:dyDescent="0.25">
      <c r="B3785">
        <v>3782</v>
      </c>
      <c r="C3785">
        <v>0.37485567341051657</v>
      </c>
      <c r="D3785">
        <v>0.38501984690094349</v>
      </c>
      <c r="G3785">
        <v>3782</v>
      </c>
      <c r="H3785">
        <v>0.35895204250374785</v>
      </c>
      <c r="I3785">
        <v>0.37143907428513095</v>
      </c>
    </row>
    <row r="3786" spans="2:9" x14ac:dyDescent="0.25">
      <c r="B3786">
        <v>3783</v>
      </c>
      <c r="C3786">
        <v>0.37475575629818642</v>
      </c>
      <c r="D3786">
        <v>0.38491904736048732</v>
      </c>
      <c r="G3786">
        <v>3783</v>
      </c>
      <c r="H3786">
        <v>0.35885255236638353</v>
      </c>
      <c r="I3786">
        <v>0.3713385700293052</v>
      </c>
    </row>
    <row r="3787" spans="2:9" x14ac:dyDescent="0.25">
      <c r="B3787">
        <v>3784</v>
      </c>
      <c r="C3787">
        <v>0.37465586189887778</v>
      </c>
      <c r="D3787">
        <v>0.38481826453300794</v>
      </c>
      <c r="G3787">
        <v>3784</v>
      </c>
      <c r="H3787">
        <v>0.35875308861612176</v>
      </c>
      <c r="I3787">
        <v>0.37123808603107644</v>
      </c>
    </row>
    <row r="3788" spans="2:9" x14ac:dyDescent="0.25">
      <c r="B3788">
        <v>3785</v>
      </c>
      <c r="C3788">
        <v>0.37455599020829988</v>
      </c>
      <c r="D3788">
        <v>0.38471749842744152</v>
      </c>
      <c r="G3788">
        <v>3785</v>
      </c>
      <c r="H3788">
        <v>0.35865365124794185</v>
      </c>
      <c r="I3788">
        <v>0.37113762229738317</v>
      </c>
    </row>
    <row r="3789" spans="2:9" x14ac:dyDescent="0.25">
      <c r="B3789">
        <v>3786</v>
      </c>
      <c r="C3789">
        <v>0.37445614122216231</v>
      </c>
      <c r="D3789">
        <v>0.38461674905271431</v>
      </c>
      <c r="G3789">
        <v>3786</v>
      </c>
      <c r="H3789">
        <v>0.35855424025682275</v>
      </c>
      <c r="I3789">
        <v>0.3710371788351538</v>
      </c>
    </row>
    <row r="3790" spans="2:9" x14ac:dyDescent="0.25">
      <c r="B3790">
        <v>3787</v>
      </c>
      <c r="C3790">
        <v>0.37435631493617488</v>
      </c>
      <c r="D3790">
        <v>0.38451601641774241</v>
      </c>
      <c r="G3790">
        <v>3787</v>
      </c>
      <c r="H3790">
        <v>0.3584548556377436</v>
      </c>
      <c r="I3790">
        <v>0.37093675565130679</v>
      </c>
    </row>
    <row r="3791" spans="2:9" x14ac:dyDescent="0.25">
      <c r="B3791">
        <v>3788</v>
      </c>
      <c r="C3791">
        <v>0.37425651134604865</v>
      </c>
      <c r="D3791">
        <v>0.38441530053143164</v>
      </c>
      <c r="G3791">
        <v>3788</v>
      </c>
      <c r="H3791">
        <v>0.35835549738568284</v>
      </c>
      <c r="I3791">
        <v>0.37083635275275034</v>
      </c>
    </row>
    <row r="3792" spans="2:9" x14ac:dyDescent="0.25">
      <c r="B3792">
        <v>3789</v>
      </c>
      <c r="C3792">
        <v>0.37415673044749537</v>
      </c>
      <c r="D3792">
        <v>0.38431460140267809</v>
      </c>
      <c r="G3792">
        <v>3789</v>
      </c>
      <c r="H3792">
        <v>0.35825616549561889</v>
      </c>
      <c r="I3792">
        <v>0.37073597014638277</v>
      </c>
    </row>
    <row r="3793" spans="2:9" x14ac:dyDescent="0.25">
      <c r="B3793">
        <v>3790</v>
      </c>
      <c r="C3793">
        <v>0.37405697223622764</v>
      </c>
      <c r="D3793">
        <v>0.38421391904036761</v>
      </c>
      <c r="G3793">
        <v>3790</v>
      </c>
      <c r="H3793">
        <v>0.35815685996253005</v>
      </c>
      <c r="I3793">
        <v>0.37063560783909233</v>
      </c>
    </row>
    <row r="3794" spans="2:9" x14ac:dyDescent="0.25">
      <c r="B3794">
        <v>3791</v>
      </c>
      <c r="C3794">
        <v>0.37395723670795805</v>
      </c>
      <c r="D3794">
        <v>0.38411325345337605</v>
      </c>
      <c r="G3794">
        <v>3791</v>
      </c>
      <c r="H3794">
        <v>0.3580575807813941</v>
      </c>
      <c r="I3794">
        <v>0.37053526583775737</v>
      </c>
    </row>
    <row r="3795" spans="2:9" x14ac:dyDescent="0.25">
      <c r="B3795">
        <v>3792</v>
      </c>
      <c r="C3795">
        <v>0.37385752385840093</v>
      </c>
      <c r="D3795">
        <v>0.38401260465056908</v>
      </c>
      <c r="G3795">
        <v>3792</v>
      </c>
      <c r="H3795">
        <v>0.35795832794718857</v>
      </c>
      <c r="I3795">
        <v>0.37043494414924594</v>
      </c>
    </row>
    <row r="3796" spans="2:9" x14ac:dyDescent="0.25">
      <c r="B3796">
        <v>3793</v>
      </c>
      <c r="C3796">
        <v>0.37375783368327042</v>
      </c>
      <c r="D3796">
        <v>0.38391197264080251</v>
      </c>
      <c r="G3796">
        <v>3793</v>
      </c>
      <c r="H3796">
        <v>0.35785910145489125</v>
      </c>
      <c r="I3796">
        <v>0.37033464278041633</v>
      </c>
    </row>
    <row r="3797" spans="2:9" x14ac:dyDescent="0.25">
      <c r="B3797">
        <v>3794</v>
      </c>
      <c r="C3797">
        <v>0.37365816617828135</v>
      </c>
      <c r="D3797">
        <v>0.38381135743292194</v>
      </c>
      <c r="G3797">
        <v>3794</v>
      </c>
      <c r="H3797">
        <v>0.35775990129947943</v>
      </c>
      <c r="I3797">
        <v>0.37023436173811675</v>
      </c>
    </row>
    <row r="3798" spans="2:9" x14ac:dyDescent="0.25">
      <c r="B3798">
        <v>3795</v>
      </c>
      <c r="C3798">
        <v>0.37355852133914996</v>
      </c>
      <c r="D3798">
        <v>0.38371075903576307</v>
      </c>
      <c r="G3798">
        <v>3795</v>
      </c>
      <c r="H3798">
        <v>0.35766072747593025</v>
      </c>
      <c r="I3798">
        <v>0.37013410102918548</v>
      </c>
    </row>
    <row r="3799" spans="2:9" x14ac:dyDescent="0.25">
      <c r="B3799">
        <v>3796</v>
      </c>
      <c r="C3799">
        <v>0.37345889916159225</v>
      </c>
      <c r="D3799">
        <v>0.38361017745815146</v>
      </c>
      <c r="G3799">
        <v>3796</v>
      </c>
      <c r="H3799">
        <v>0.35756157997922017</v>
      </c>
      <c r="I3799">
        <v>0.37003386066045052</v>
      </c>
    </row>
    <row r="3800" spans="2:9" x14ac:dyDescent="0.25">
      <c r="B3800">
        <v>3797</v>
      </c>
      <c r="C3800">
        <v>0.37335929964132597</v>
      </c>
      <c r="D3800">
        <v>0.3835096127089026</v>
      </c>
      <c r="G3800">
        <v>3797</v>
      </c>
      <c r="H3800">
        <v>0.35746245880432614</v>
      </c>
      <c r="I3800">
        <v>0.36993364063873024</v>
      </c>
    </row>
    <row r="3801" spans="2:9" x14ac:dyDescent="0.25">
      <c r="B3801">
        <v>3798</v>
      </c>
      <c r="C3801">
        <v>0.37325972277406855</v>
      </c>
      <c r="D3801">
        <v>0.38340906479682207</v>
      </c>
      <c r="G3801">
        <v>3798</v>
      </c>
      <c r="H3801">
        <v>0.35736336394622448</v>
      </c>
      <c r="I3801">
        <v>0.36983344097083276</v>
      </c>
    </row>
    <row r="3802" spans="2:9" x14ac:dyDescent="0.25">
      <c r="B3802">
        <v>3799</v>
      </c>
      <c r="C3802">
        <v>0.37316016855553896</v>
      </c>
      <c r="D3802">
        <v>0.38330853373070539</v>
      </c>
      <c r="G3802">
        <v>3799</v>
      </c>
      <c r="H3802">
        <v>0.3572642953998913</v>
      </c>
      <c r="I3802">
        <v>0.36973326166355641</v>
      </c>
    </row>
    <row r="3803" spans="2:9" x14ac:dyDescent="0.25">
      <c r="B3803">
        <v>3800</v>
      </c>
      <c r="C3803">
        <v>0.37306063698145636</v>
      </c>
      <c r="D3803">
        <v>0.38320801951933792</v>
      </c>
      <c r="G3803">
        <v>3800</v>
      </c>
      <c r="H3803">
        <v>0.35716525316030234</v>
      </c>
      <c r="I3803">
        <v>0.36963310272368932</v>
      </c>
    </row>
    <row r="3804" spans="2:9" x14ac:dyDescent="0.25">
      <c r="B3804">
        <v>3801</v>
      </c>
      <c r="C3804">
        <v>0.37296112804754056</v>
      </c>
      <c r="D3804">
        <v>0.38310752217149524</v>
      </c>
      <c r="G3804">
        <v>3801</v>
      </c>
      <c r="H3804">
        <v>0.35706623722243375</v>
      </c>
      <c r="I3804">
        <v>0.36953296415800979</v>
      </c>
    </row>
    <row r="3805" spans="2:9" x14ac:dyDescent="0.25">
      <c r="B3805">
        <v>3802</v>
      </c>
      <c r="C3805">
        <v>0.37286164174951225</v>
      </c>
      <c r="D3805">
        <v>0.38300704169594268</v>
      </c>
      <c r="G3805">
        <v>3802</v>
      </c>
      <c r="H3805">
        <v>0.35696724758126103</v>
      </c>
      <c r="I3805">
        <v>0.36943284597328624</v>
      </c>
    </row>
    <row r="3806" spans="2:9" x14ac:dyDescent="0.25">
      <c r="B3806">
        <v>3803</v>
      </c>
      <c r="C3806">
        <v>0.3727621780830927</v>
      </c>
      <c r="D3806">
        <v>0.3829065781014358</v>
      </c>
      <c r="G3806">
        <v>3803</v>
      </c>
      <c r="H3806">
        <v>0.35686828423175915</v>
      </c>
      <c r="I3806">
        <v>0.36933274817627704</v>
      </c>
    </row>
    <row r="3807" spans="2:9" x14ac:dyDescent="0.25">
      <c r="B3807">
        <v>3804</v>
      </c>
      <c r="C3807">
        <v>0.37266273704400432</v>
      </c>
      <c r="D3807">
        <v>0.38280613139671987</v>
      </c>
      <c r="G3807">
        <v>3804</v>
      </c>
      <c r="H3807">
        <v>0.35676934716890352</v>
      </c>
      <c r="I3807">
        <v>0.3692326707737304</v>
      </c>
    </row>
    <row r="3808" spans="2:9" x14ac:dyDescent="0.25">
      <c r="B3808">
        <v>3805</v>
      </c>
      <c r="C3808">
        <v>0.37256331862796915</v>
      </c>
      <c r="D3808">
        <v>0.38270570159053036</v>
      </c>
      <c r="G3808">
        <v>3805</v>
      </c>
      <c r="H3808">
        <v>0.35667043638766882</v>
      </c>
      <c r="I3808">
        <v>0.36913261377238488</v>
      </c>
    </row>
    <row r="3809" spans="2:9" x14ac:dyDescent="0.25">
      <c r="B3809">
        <v>3806</v>
      </c>
      <c r="C3809">
        <v>0.372463922830711</v>
      </c>
      <c r="D3809">
        <v>0.38260528869159266</v>
      </c>
      <c r="G3809">
        <v>3806</v>
      </c>
      <c r="H3809">
        <v>0.35657155188303002</v>
      </c>
      <c r="I3809">
        <v>0.36903257717896892</v>
      </c>
    </row>
    <row r="3810" spans="2:9" x14ac:dyDescent="0.25">
      <c r="B3810">
        <v>3807</v>
      </c>
      <c r="C3810">
        <v>0.37236454964795429</v>
      </c>
      <c r="D3810">
        <v>0.38250489270862231</v>
      </c>
      <c r="G3810">
        <v>3807</v>
      </c>
      <c r="H3810">
        <v>0.35647269364996115</v>
      </c>
      <c r="I3810">
        <v>0.36893256100020122</v>
      </c>
    </row>
    <row r="3811" spans="2:9" x14ac:dyDescent="0.25">
      <c r="B3811">
        <v>3808</v>
      </c>
      <c r="C3811">
        <v>0.37226519907542355</v>
      </c>
      <c r="D3811">
        <v>0.38240451365032457</v>
      </c>
      <c r="G3811">
        <v>3808</v>
      </c>
      <c r="H3811">
        <v>0.35637386168343693</v>
      </c>
      <c r="I3811">
        <v>0.36883256524279018</v>
      </c>
    </row>
    <row r="3812" spans="2:9" x14ac:dyDescent="0.25">
      <c r="B3812">
        <v>3809</v>
      </c>
      <c r="C3812">
        <v>0.37216587110884369</v>
      </c>
      <c r="D3812">
        <v>0.38230415152539499</v>
      </c>
      <c r="G3812">
        <v>3809</v>
      </c>
      <c r="H3812">
        <v>0.3562750559784309</v>
      </c>
      <c r="I3812">
        <v>0.36873258991343461</v>
      </c>
    </row>
    <row r="3813" spans="2:9" x14ac:dyDescent="0.25">
      <c r="B3813">
        <v>3810</v>
      </c>
      <c r="C3813">
        <v>0.37206656574394181</v>
      </c>
      <c r="D3813">
        <v>0.38220380634251894</v>
      </c>
      <c r="G3813">
        <v>3810</v>
      </c>
      <c r="H3813">
        <v>0.35617627652991718</v>
      </c>
      <c r="I3813">
        <v>0.36863263501882321</v>
      </c>
    </row>
    <row r="3814" spans="2:9" x14ac:dyDescent="0.25">
      <c r="B3814">
        <v>3811</v>
      </c>
      <c r="C3814">
        <v>0.37196728297644416</v>
      </c>
      <c r="D3814">
        <v>0.38210347811037204</v>
      </c>
      <c r="G3814">
        <v>3811</v>
      </c>
      <c r="H3814">
        <v>0.35607752333286952</v>
      </c>
      <c r="I3814">
        <v>0.36853270056563492</v>
      </c>
    </row>
    <row r="3815" spans="2:9" x14ac:dyDescent="0.25">
      <c r="B3815">
        <v>3812</v>
      </c>
      <c r="C3815">
        <v>0.37186802280207815</v>
      </c>
      <c r="D3815">
        <v>0.38200316683761965</v>
      </c>
      <c r="G3815">
        <v>3812</v>
      </c>
      <c r="H3815">
        <v>0.35597879638226115</v>
      </c>
      <c r="I3815">
        <v>0.36843278656053852</v>
      </c>
    </row>
    <row r="3816" spans="2:9" x14ac:dyDescent="0.25">
      <c r="B3816">
        <v>3813</v>
      </c>
      <c r="C3816">
        <v>0.37176878521657242</v>
      </c>
      <c r="D3816">
        <v>0.38190287253291727</v>
      </c>
      <c r="G3816">
        <v>3813</v>
      </c>
      <c r="H3816">
        <v>0.35588009567306511</v>
      </c>
      <c r="I3816">
        <v>0.36833289301019301</v>
      </c>
    </row>
    <row r="3817" spans="2:9" x14ac:dyDescent="0.25">
      <c r="B3817">
        <v>3814</v>
      </c>
      <c r="C3817">
        <v>0.37166957021565622</v>
      </c>
      <c r="D3817">
        <v>0.38180259520491061</v>
      </c>
      <c r="G3817">
        <v>3814</v>
      </c>
      <c r="H3817">
        <v>0.35578142120025458</v>
      </c>
      <c r="I3817">
        <v>0.36823301992124757</v>
      </c>
    </row>
    <row r="3818" spans="2:9" x14ac:dyDescent="0.25">
      <c r="B3818">
        <v>3815</v>
      </c>
      <c r="C3818">
        <v>0.37157037779505847</v>
      </c>
      <c r="D3818">
        <v>0.38170233486223515</v>
      </c>
      <c r="G3818">
        <v>3815</v>
      </c>
      <c r="H3818">
        <v>0.35568277295880257</v>
      </c>
      <c r="I3818">
        <v>0.36813316730034146</v>
      </c>
    </row>
    <row r="3819" spans="2:9" x14ac:dyDescent="0.25">
      <c r="B3819">
        <v>3816</v>
      </c>
      <c r="C3819">
        <v>0.37147120795050959</v>
      </c>
      <c r="D3819">
        <v>0.38160209151351659</v>
      </c>
      <c r="G3819">
        <v>3816</v>
      </c>
      <c r="H3819">
        <v>0.35558415094368129</v>
      </c>
      <c r="I3819">
        <v>0.36803333515410375</v>
      </c>
    </row>
    <row r="3820" spans="2:9" x14ac:dyDescent="0.25">
      <c r="B3820">
        <v>3817</v>
      </c>
      <c r="C3820">
        <v>0.37137206067774087</v>
      </c>
      <c r="D3820">
        <v>0.38150186516737056</v>
      </c>
      <c r="G3820">
        <v>3817</v>
      </c>
      <c r="H3820">
        <v>0.35548555514986335</v>
      </c>
      <c r="I3820">
        <v>0.36793352348915398</v>
      </c>
    </row>
    <row r="3821" spans="2:9" x14ac:dyDescent="0.25">
      <c r="B3821">
        <v>3818</v>
      </c>
      <c r="C3821">
        <v>0.37127293597248362</v>
      </c>
      <c r="D3821">
        <v>0.38140165583240282</v>
      </c>
      <c r="G3821">
        <v>3818</v>
      </c>
      <c r="H3821">
        <v>0.35538698557232107</v>
      </c>
      <c r="I3821">
        <v>0.36783373231210165</v>
      </c>
    </row>
    <row r="3822" spans="2:9" x14ac:dyDescent="0.25">
      <c r="B3822">
        <v>3819</v>
      </c>
      <c r="C3822">
        <v>0.37117383383047037</v>
      </c>
      <c r="D3822">
        <v>0.38130146351720917</v>
      </c>
      <c r="G3822">
        <v>3819</v>
      </c>
      <c r="H3822">
        <v>0.35528844220602601</v>
      </c>
      <c r="I3822">
        <v>0.36773396162954647</v>
      </c>
    </row>
    <row r="3823" spans="2:9" x14ac:dyDescent="0.25">
      <c r="B3823">
        <v>3820</v>
      </c>
      <c r="C3823">
        <v>0.37107475424743436</v>
      </c>
      <c r="D3823">
        <v>0.38120128823037536</v>
      </c>
      <c r="G3823">
        <v>3820</v>
      </c>
      <c r="H3823">
        <v>0.35518992504595026</v>
      </c>
      <c r="I3823">
        <v>0.36763421144807806</v>
      </c>
    </row>
    <row r="3824" spans="2:9" x14ac:dyDescent="0.25">
      <c r="B3824">
        <v>3821</v>
      </c>
      <c r="C3824">
        <v>0.37097569721910933</v>
      </c>
      <c r="D3824">
        <v>0.38110112998047729</v>
      </c>
      <c r="G3824">
        <v>3821</v>
      </c>
      <c r="H3824">
        <v>0.35509143408706534</v>
      </c>
      <c r="I3824">
        <v>0.36753448177427628</v>
      </c>
    </row>
    <row r="3825" spans="2:9" x14ac:dyDescent="0.25">
      <c r="B3825">
        <v>3822</v>
      </c>
      <c r="C3825">
        <v>0.37087666274122949</v>
      </c>
      <c r="D3825">
        <v>0.38100098877608096</v>
      </c>
      <c r="G3825">
        <v>3822</v>
      </c>
      <c r="H3825">
        <v>0.35499296932434288</v>
      </c>
      <c r="I3825">
        <v>0.36743477261471136</v>
      </c>
    </row>
    <row r="3826" spans="2:9" x14ac:dyDescent="0.25">
      <c r="B3826">
        <v>3823</v>
      </c>
      <c r="C3826">
        <v>0.37077765080952979</v>
      </c>
      <c r="D3826">
        <v>0.38090086462574252</v>
      </c>
      <c r="G3826">
        <v>3823</v>
      </c>
      <c r="H3826">
        <v>0.35489453075275351</v>
      </c>
      <c r="I3826">
        <v>0.36733508397594339</v>
      </c>
    </row>
    <row r="3827" spans="2:9" x14ac:dyDescent="0.25">
      <c r="B3827">
        <v>3824</v>
      </c>
      <c r="C3827">
        <v>0.37067866141974665</v>
      </c>
      <c r="D3827">
        <v>0.38080075753800785</v>
      </c>
      <c r="G3827">
        <v>3824</v>
      </c>
      <c r="H3827">
        <v>0.35479611836726876</v>
      </c>
      <c r="I3827">
        <v>0.36723541586452246</v>
      </c>
    </row>
    <row r="3828" spans="2:9" x14ac:dyDescent="0.25">
      <c r="B3828">
        <v>3825</v>
      </c>
      <c r="C3828">
        <v>0.37057969456761608</v>
      </c>
      <c r="D3828">
        <v>0.38070066752141318</v>
      </c>
      <c r="G3828">
        <v>3825</v>
      </c>
      <c r="H3828">
        <v>0.35469773216285905</v>
      </c>
      <c r="I3828">
        <v>0.36713576828698929</v>
      </c>
    </row>
    <row r="3829" spans="2:9" x14ac:dyDescent="0.25">
      <c r="B3829">
        <v>3826</v>
      </c>
      <c r="C3829">
        <v>0.37048075024887495</v>
      </c>
      <c r="D3829">
        <v>0.38060059458448486</v>
      </c>
      <c r="G3829">
        <v>3826</v>
      </c>
      <c r="H3829">
        <v>0.35459937213449516</v>
      </c>
      <c r="I3829">
        <v>0.36703614124987433</v>
      </c>
    </row>
    <row r="3830" spans="2:9" x14ac:dyDescent="0.25">
      <c r="B3830">
        <v>3827</v>
      </c>
      <c r="C3830">
        <v>0.37038182845926204</v>
      </c>
      <c r="D3830">
        <v>0.38050053873573914</v>
      </c>
      <c r="G3830">
        <v>3827</v>
      </c>
      <c r="H3830">
        <v>0.35450103827714741</v>
      </c>
      <c r="I3830">
        <v>0.36693653475969845</v>
      </c>
    </row>
    <row r="3831" spans="2:9" x14ac:dyDescent="0.25">
      <c r="B3831">
        <v>3828</v>
      </c>
      <c r="C3831">
        <v>0.37028292919451555</v>
      </c>
      <c r="D3831">
        <v>0.38040049998368247</v>
      </c>
      <c r="G3831">
        <v>3828</v>
      </c>
      <c r="H3831">
        <v>0.35440273058578614</v>
      </c>
      <c r="I3831">
        <v>0.36683694882297252</v>
      </c>
    </row>
    <row r="3832" spans="2:9" x14ac:dyDescent="0.25">
      <c r="B3832">
        <v>3829</v>
      </c>
      <c r="C3832">
        <v>0.37018405245037422</v>
      </c>
      <c r="D3832">
        <v>0.3803004783368113</v>
      </c>
      <c r="G3832">
        <v>3829</v>
      </c>
      <c r="H3832">
        <v>0.35430444905538155</v>
      </c>
      <c r="I3832">
        <v>0.36673738344619755</v>
      </c>
    </row>
    <row r="3833" spans="2:9" x14ac:dyDescent="0.25">
      <c r="B3833">
        <v>3830</v>
      </c>
      <c r="C3833">
        <v>0.37008519822257852</v>
      </c>
      <c r="D3833">
        <v>0.38020047380361238</v>
      </c>
      <c r="G3833">
        <v>3830</v>
      </c>
      <c r="H3833">
        <v>0.35420619368090278</v>
      </c>
      <c r="I3833">
        <v>0.36663783863586497</v>
      </c>
    </row>
    <row r="3834" spans="2:9" x14ac:dyDescent="0.25">
      <c r="B3834">
        <v>3831</v>
      </c>
      <c r="C3834">
        <v>0.36998636650686889</v>
      </c>
      <c r="D3834">
        <v>0.38010048639256228</v>
      </c>
      <c r="G3834">
        <v>3831</v>
      </c>
      <c r="H3834">
        <v>0.35410796445732007</v>
      </c>
      <c r="I3834">
        <v>0.36653831439845613</v>
      </c>
    </row>
    <row r="3835" spans="2:9" x14ac:dyDescent="0.25">
      <c r="B3835">
        <v>3832</v>
      </c>
      <c r="C3835">
        <v>0.36988755729898665</v>
      </c>
      <c r="D3835">
        <v>0.38000051611212793</v>
      </c>
      <c r="G3835">
        <v>3832</v>
      </c>
      <c r="H3835">
        <v>0.35400976137960272</v>
      </c>
      <c r="I3835">
        <v>0.36643881074044271</v>
      </c>
    </row>
    <row r="3836" spans="2:9" x14ac:dyDescent="0.25">
      <c r="B3836">
        <v>3833</v>
      </c>
      <c r="C3836">
        <v>0.3697887705946738</v>
      </c>
      <c r="D3836">
        <v>0.37990056297076613</v>
      </c>
      <c r="G3836">
        <v>3833</v>
      </c>
      <c r="H3836">
        <v>0.35391158444271997</v>
      </c>
      <c r="I3836">
        <v>0.36633932766828647</v>
      </c>
    </row>
    <row r="3837" spans="2:9" x14ac:dyDescent="0.25">
      <c r="B3837">
        <v>3834</v>
      </c>
      <c r="C3837">
        <v>0.36969000638967292</v>
      </c>
      <c r="D3837">
        <v>0.37980062697692396</v>
      </c>
      <c r="G3837">
        <v>3834</v>
      </c>
      <c r="H3837">
        <v>0.35381343364164075</v>
      </c>
      <c r="I3837">
        <v>0.36623986518843948</v>
      </c>
    </row>
    <row r="3838" spans="2:9" x14ac:dyDescent="0.25">
      <c r="B3838">
        <v>3835</v>
      </c>
      <c r="C3838">
        <v>0.36959126467972758</v>
      </c>
      <c r="D3838">
        <v>0.37970070813903856</v>
      </c>
      <c r="G3838">
        <v>3835</v>
      </c>
      <c r="H3838">
        <v>0.35371530897133396</v>
      </c>
      <c r="I3838">
        <v>0.36614042330734398</v>
      </c>
    </row>
    <row r="3839" spans="2:9" x14ac:dyDescent="0.25">
      <c r="B3839">
        <v>3836</v>
      </c>
      <c r="C3839">
        <v>0.36949254546058152</v>
      </c>
      <c r="D3839">
        <v>0.37960080646553734</v>
      </c>
      <c r="G3839">
        <v>3836</v>
      </c>
      <c r="H3839">
        <v>0.35361721042676814</v>
      </c>
      <c r="I3839">
        <v>0.36604100203143247</v>
      </c>
    </row>
    <row r="3840" spans="2:9" x14ac:dyDescent="0.25">
      <c r="B3840">
        <v>3837</v>
      </c>
      <c r="C3840">
        <v>0.36939384872798009</v>
      </c>
      <c r="D3840">
        <v>0.37950092196483742</v>
      </c>
      <c r="G3840">
        <v>3837</v>
      </c>
      <c r="H3840">
        <v>0.35351913800291235</v>
      </c>
      <c r="I3840">
        <v>0.36594160136712728</v>
      </c>
    </row>
    <row r="3841" spans="2:9" x14ac:dyDescent="0.25">
      <c r="B3841">
        <v>3838</v>
      </c>
      <c r="C3841">
        <v>0.36929517447766796</v>
      </c>
      <c r="D3841">
        <v>0.37940105464534651</v>
      </c>
      <c r="G3841">
        <v>3838</v>
      </c>
      <c r="H3841">
        <v>0.35342109169473451</v>
      </c>
      <c r="I3841">
        <v>0.3658422213208416</v>
      </c>
    </row>
    <row r="3842" spans="2:9" x14ac:dyDescent="0.25">
      <c r="B3842">
        <v>3839</v>
      </c>
      <c r="C3842">
        <v>0.36919652270539144</v>
      </c>
      <c r="D3842">
        <v>0.37930120451546218</v>
      </c>
      <c r="G3842">
        <v>3839</v>
      </c>
      <c r="H3842">
        <v>0.35332307149720277</v>
      </c>
      <c r="I3842">
        <v>0.3657428618989782</v>
      </c>
    </row>
    <row r="3843" spans="2:9" x14ac:dyDescent="0.25">
      <c r="B3843">
        <v>3840</v>
      </c>
      <c r="C3843">
        <v>0.36909789340689753</v>
      </c>
      <c r="D3843">
        <v>0.37920137158357231</v>
      </c>
      <c r="G3843">
        <v>3840</v>
      </c>
      <c r="H3843">
        <v>0.35322507740528503</v>
      </c>
      <c r="I3843">
        <v>0.36564352310793075</v>
      </c>
    </row>
    <row r="3844" spans="2:9" x14ac:dyDescent="0.25">
      <c r="B3844">
        <v>3841</v>
      </c>
      <c r="C3844">
        <v>0.36899928657793363</v>
      </c>
      <c r="D3844">
        <v>0.37910155585805466</v>
      </c>
      <c r="G3844">
        <v>3841</v>
      </c>
      <c r="H3844">
        <v>0.35312710941394937</v>
      </c>
      <c r="I3844">
        <v>0.36554420495408235</v>
      </c>
    </row>
    <row r="3845" spans="2:9" x14ac:dyDescent="0.25">
      <c r="B3845">
        <v>3842</v>
      </c>
      <c r="C3845">
        <v>0.3689007022142482</v>
      </c>
      <c r="D3845">
        <v>0.37900175734727737</v>
      </c>
      <c r="G3845">
        <v>3842</v>
      </c>
      <c r="H3845">
        <v>0.35302916751816282</v>
      </c>
      <c r="I3845">
        <v>0.36544490744380703</v>
      </c>
    </row>
    <row r="3846" spans="2:9" x14ac:dyDescent="0.25">
      <c r="B3846">
        <v>3843</v>
      </c>
      <c r="C3846">
        <v>0.3688021403115897</v>
      </c>
      <c r="D3846">
        <v>0.37890197605959874</v>
      </c>
      <c r="G3846">
        <v>3843</v>
      </c>
      <c r="H3846">
        <v>0.35293125171289325</v>
      </c>
      <c r="I3846">
        <v>0.36534563058346875</v>
      </c>
    </row>
    <row r="3847" spans="2:9" x14ac:dyDescent="0.25">
      <c r="B3847">
        <v>3844</v>
      </c>
      <c r="C3847">
        <v>0.36870360086570775</v>
      </c>
      <c r="D3847">
        <v>0.37880221200336706</v>
      </c>
      <c r="G3847">
        <v>3844</v>
      </c>
      <c r="H3847">
        <v>0.35283336199310772</v>
      </c>
      <c r="I3847">
        <v>0.36524637437942176</v>
      </c>
    </row>
    <row r="3848" spans="2:9" x14ac:dyDescent="0.25">
      <c r="B3848">
        <v>3845</v>
      </c>
      <c r="C3848">
        <v>0.36860508387235258</v>
      </c>
      <c r="D3848">
        <v>0.3787024651869208</v>
      </c>
      <c r="G3848">
        <v>3845</v>
      </c>
      <c r="H3848">
        <v>0.35273549835377316</v>
      </c>
      <c r="I3848">
        <v>0.36514713883801037</v>
      </c>
    </row>
    <row r="3849" spans="2:9" x14ac:dyDescent="0.25">
      <c r="B3849">
        <v>3846</v>
      </c>
      <c r="C3849">
        <v>0.36850658932727509</v>
      </c>
      <c r="D3849">
        <v>0.3786027356185887</v>
      </c>
      <c r="G3849">
        <v>3846</v>
      </c>
      <c r="H3849">
        <v>0.35263766078985648</v>
      </c>
      <c r="I3849">
        <v>0.36504792396556951</v>
      </c>
    </row>
    <row r="3850" spans="2:9" x14ac:dyDescent="0.25">
      <c r="B3850">
        <v>3847</v>
      </c>
      <c r="C3850">
        <v>0.36840811722622663</v>
      </c>
      <c r="D3850">
        <v>0.37850302330668956</v>
      </c>
      <c r="G3850">
        <v>3847</v>
      </c>
      <c r="H3850">
        <v>0.35253984929632459</v>
      </c>
      <c r="I3850">
        <v>0.36494872976842418</v>
      </c>
    </row>
    <row r="3851" spans="2:9" x14ac:dyDescent="0.25">
      <c r="B3851">
        <v>3848</v>
      </c>
      <c r="C3851">
        <v>0.36830966756495992</v>
      </c>
      <c r="D3851">
        <v>0.37840332825953255</v>
      </c>
      <c r="G3851">
        <v>3848</v>
      </c>
      <c r="H3851">
        <v>0.3524420638681437</v>
      </c>
      <c r="I3851">
        <v>0.36484955625288978</v>
      </c>
    </row>
    <row r="3852" spans="2:9" x14ac:dyDescent="0.25">
      <c r="B3852">
        <v>3849</v>
      </c>
      <c r="C3852">
        <v>0.36821124033922797</v>
      </c>
      <c r="D3852">
        <v>0.37830365048541659</v>
      </c>
      <c r="G3852">
        <v>3849</v>
      </c>
      <c r="H3852">
        <v>0.35234430450028015</v>
      </c>
      <c r="I3852">
        <v>0.36475040342527154</v>
      </c>
    </row>
    <row r="3853" spans="2:9" x14ac:dyDescent="0.25">
      <c r="B3853">
        <v>3850</v>
      </c>
      <c r="C3853">
        <v>0.36811283554478408</v>
      </c>
      <c r="D3853">
        <v>0.37820398999263122</v>
      </c>
      <c r="G3853">
        <v>3850</v>
      </c>
      <c r="H3853">
        <v>0.3522465711877002</v>
      </c>
      <c r="I3853">
        <v>0.36465127129186553</v>
      </c>
    </row>
    <row r="3854" spans="2:9" x14ac:dyDescent="0.25">
      <c r="B3854">
        <v>3851</v>
      </c>
      <c r="C3854">
        <v>0.36801445317738274</v>
      </c>
      <c r="D3854">
        <v>0.37810434678945593</v>
      </c>
      <c r="G3854">
        <v>3851</v>
      </c>
      <c r="H3854">
        <v>0.35214886392536993</v>
      </c>
      <c r="I3854">
        <v>0.36455215985895773</v>
      </c>
    </row>
    <row r="3855" spans="2:9" x14ac:dyDescent="0.25">
      <c r="B3855">
        <v>3852</v>
      </c>
      <c r="C3855">
        <v>0.36791609323277874</v>
      </c>
      <c r="D3855">
        <v>0.37800472088416048</v>
      </c>
      <c r="G3855">
        <v>3852</v>
      </c>
      <c r="H3855">
        <v>0.35205118270825464</v>
      </c>
      <c r="I3855">
        <v>0.36445306913282471</v>
      </c>
    </row>
    <row r="3856" spans="2:9" x14ac:dyDescent="0.25">
      <c r="B3856">
        <v>3853</v>
      </c>
      <c r="C3856">
        <v>0.36781775570672803</v>
      </c>
      <c r="D3856">
        <v>0.37790511228500467</v>
      </c>
      <c r="G3856">
        <v>3853</v>
      </c>
      <c r="H3856">
        <v>0.35195352753132075</v>
      </c>
      <c r="I3856">
        <v>0.36435399911973293</v>
      </c>
    </row>
    <row r="3857" spans="2:9" x14ac:dyDescent="0.25">
      <c r="B3857">
        <v>3854</v>
      </c>
      <c r="C3857">
        <v>0.36771944059498679</v>
      </c>
      <c r="D3857">
        <v>0.37780552100023868</v>
      </c>
      <c r="G3857">
        <v>3854</v>
      </c>
      <c r="H3857">
        <v>0.35185589838953318</v>
      </c>
      <c r="I3857">
        <v>0.36425494982593948</v>
      </c>
    </row>
    <row r="3858" spans="2:9" x14ac:dyDescent="0.25">
      <c r="B3858">
        <v>3855</v>
      </c>
      <c r="C3858">
        <v>0.36762114789331229</v>
      </c>
      <c r="D3858">
        <v>0.37770594703810279</v>
      </c>
      <c r="G3858">
        <v>3855</v>
      </c>
      <c r="H3858">
        <v>0.35175829527785729</v>
      </c>
      <c r="I3858">
        <v>0.36415592125769158</v>
      </c>
    </row>
    <row r="3859" spans="2:9" x14ac:dyDescent="0.25">
      <c r="B3859">
        <v>3856</v>
      </c>
      <c r="C3859">
        <v>0.36752287759746255</v>
      </c>
      <c r="D3859">
        <v>0.37760639040682753</v>
      </c>
      <c r="G3859">
        <v>3856</v>
      </c>
      <c r="H3859">
        <v>0.35166071819125821</v>
      </c>
      <c r="I3859">
        <v>0.36405691342122698</v>
      </c>
    </row>
    <row r="3860" spans="2:9" x14ac:dyDescent="0.25">
      <c r="B3860">
        <v>3857</v>
      </c>
      <c r="C3860">
        <v>0.36742462970319528</v>
      </c>
      <c r="D3860">
        <v>0.3775068511146335</v>
      </c>
      <c r="G3860">
        <v>3857</v>
      </c>
      <c r="H3860">
        <v>0.3515631671247007</v>
      </c>
      <c r="I3860">
        <v>0.36395792632277341</v>
      </c>
    </row>
    <row r="3861" spans="2:9" x14ac:dyDescent="0.25">
      <c r="B3861">
        <v>3858</v>
      </c>
      <c r="C3861">
        <v>0.36732640420627016</v>
      </c>
      <c r="D3861">
        <v>0.37740732916973169</v>
      </c>
      <c r="G3861">
        <v>3858</v>
      </c>
      <c r="H3861">
        <v>0.35146564207314984</v>
      </c>
      <c r="I3861">
        <v>0.36385895996854917</v>
      </c>
    </row>
    <row r="3862" spans="2:9" x14ac:dyDescent="0.25">
      <c r="B3862">
        <v>3859</v>
      </c>
      <c r="C3862">
        <v>0.36722820110244675</v>
      </c>
      <c r="D3862">
        <v>0.37730782458032319</v>
      </c>
      <c r="G3862">
        <v>3859</v>
      </c>
      <c r="H3862">
        <v>0.3513681430315701</v>
      </c>
      <c r="I3862">
        <v>0.36376001436476274</v>
      </c>
    </row>
    <row r="3863" spans="2:9" x14ac:dyDescent="0.25">
      <c r="B3863">
        <v>3860</v>
      </c>
      <c r="C3863">
        <v>0.36713002038748571</v>
      </c>
      <c r="D3863">
        <v>0.37720833735459941</v>
      </c>
      <c r="G3863">
        <v>3860</v>
      </c>
      <c r="H3863">
        <v>0.35127066999492595</v>
      </c>
      <c r="I3863">
        <v>0.36366108951761317</v>
      </c>
    </row>
    <row r="3864" spans="2:9" x14ac:dyDescent="0.25">
      <c r="B3864">
        <v>3861</v>
      </c>
      <c r="C3864">
        <v>0.36703186205714772</v>
      </c>
      <c r="D3864">
        <v>0.37710886750074168</v>
      </c>
      <c r="G3864">
        <v>3861</v>
      </c>
      <c r="H3864">
        <v>0.35117322295818187</v>
      </c>
      <c r="I3864">
        <v>0.36356218543328939</v>
      </c>
    </row>
    <row r="3865" spans="2:9" x14ac:dyDescent="0.25">
      <c r="B3865">
        <v>3862</v>
      </c>
      <c r="C3865">
        <v>0.36693372610719505</v>
      </c>
      <c r="D3865">
        <v>0.37700941502692203</v>
      </c>
      <c r="G3865">
        <v>3862</v>
      </c>
      <c r="H3865">
        <v>0.35107580191630144</v>
      </c>
      <c r="I3865">
        <v>0.36346330211797112</v>
      </c>
    </row>
    <row r="3866" spans="2:9" x14ac:dyDescent="0.25">
      <c r="B3866">
        <v>3863</v>
      </c>
      <c r="C3866">
        <v>0.36683561253339081</v>
      </c>
      <c r="D3866">
        <v>0.37690997994130232</v>
      </c>
      <c r="G3866">
        <v>3863</v>
      </c>
      <c r="H3866">
        <v>0.35097840686424897</v>
      </c>
      <c r="I3866">
        <v>0.36336443957782816</v>
      </c>
    </row>
    <row r="3867" spans="2:9" x14ac:dyDescent="0.25">
      <c r="B3867">
        <v>3864</v>
      </c>
      <c r="C3867">
        <v>0.3667375213314974</v>
      </c>
      <c r="D3867">
        <v>0.37681056225203491</v>
      </c>
      <c r="G3867">
        <v>3864</v>
      </c>
      <c r="H3867">
        <v>0.35088103779698815</v>
      </c>
      <c r="I3867">
        <v>0.36326559781902074</v>
      </c>
    </row>
    <row r="3868" spans="2:9" x14ac:dyDescent="0.25">
      <c r="B3868">
        <v>3865</v>
      </c>
      <c r="C3868">
        <v>0.36663945249727886</v>
      </c>
      <c r="D3868">
        <v>0.37671116196726212</v>
      </c>
      <c r="G3868">
        <v>3865</v>
      </c>
      <c r="H3868">
        <v>0.35078369470948256</v>
      </c>
      <c r="I3868">
        <v>0.36316677684769949</v>
      </c>
    </row>
    <row r="3869" spans="2:9" x14ac:dyDescent="0.25">
      <c r="B3869">
        <v>3866</v>
      </c>
      <c r="C3869">
        <v>0.36654140602649943</v>
      </c>
      <c r="D3869">
        <v>0.37661177909511667</v>
      </c>
      <c r="G3869">
        <v>3866</v>
      </c>
      <c r="H3869">
        <v>0.35068637759669558</v>
      </c>
      <c r="I3869">
        <v>0.3630679766700054</v>
      </c>
    </row>
    <row r="3870" spans="2:9" x14ac:dyDescent="0.25">
      <c r="B3870">
        <v>3867</v>
      </c>
      <c r="C3870">
        <v>0.36644338191492526</v>
      </c>
      <c r="D3870">
        <v>0.37651241364372162</v>
      </c>
      <c r="G3870">
        <v>3867</v>
      </c>
      <c r="H3870">
        <v>0.35058908645359083</v>
      </c>
      <c r="I3870">
        <v>0.36296919729206956</v>
      </c>
    </row>
    <row r="3871" spans="2:9" x14ac:dyDescent="0.25">
      <c r="B3871">
        <v>3868</v>
      </c>
      <c r="C3871">
        <v>0.36634538015832147</v>
      </c>
      <c r="D3871">
        <v>0.37641306562119026</v>
      </c>
      <c r="G3871">
        <v>3868</v>
      </c>
      <c r="H3871">
        <v>0.35049182127513118</v>
      </c>
      <c r="I3871">
        <v>0.3628704387200139</v>
      </c>
    </row>
    <row r="3872" spans="2:9" x14ac:dyDescent="0.25">
      <c r="B3872">
        <v>3869</v>
      </c>
      <c r="C3872">
        <v>0.36624740075245521</v>
      </c>
      <c r="D3872">
        <v>0.37631373503562576</v>
      </c>
      <c r="G3872">
        <v>3869</v>
      </c>
      <c r="H3872">
        <v>0.35039458205627932</v>
      </c>
      <c r="I3872">
        <v>0.36277170095995021</v>
      </c>
    </row>
    <row r="3873" spans="2:9" x14ac:dyDescent="0.25">
      <c r="B3873">
        <v>3870</v>
      </c>
      <c r="C3873">
        <v>0.36614944369309388</v>
      </c>
      <c r="D3873">
        <v>0.37621442189512205</v>
      </c>
      <c r="G3873">
        <v>3870</v>
      </c>
      <c r="H3873">
        <v>0.35029736879199835</v>
      </c>
      <c r="I3873">
        <v>0.36267298401798109</v>
      </c>
    </row>
    <row r="3874" spans="2:9" x14ac:dyDescent="0.25">
      <c r="B3874">
        <v>3871</v>
      </c>
      <c r="C3874">
        <v>0.36605150897600497</v>
      </c>
      <c r="D3874">
        <v>0.376115126207763</v>
      </c>
      <c r="G3874">
        <v>3871</v>
      </c>
      <c r="H3874">
        <v>0.35020018147725124</v>
      </c>
      <c r="I3874">
        <v>0.36257428790019935</v>
      </c>
    </row>
    <row r="3875" spans="2:9" x14ac:dyDescent="0.25">
      <c r="B3875">
        <v>3872</v>
      </c>
      <c r="C3875">
        <v>0.36595359659695742</v>
      </c>
      <c r="D3875">
        <v>0.37601584798162296</v>
      </c>
      <c r="G3875">
        <v>3872</v>
      </c>
      <c r="H3875">
        <v>0.3501030201069999</v>
      </c>
      <c r="I3875">
        <v>0.36247561261268813</v>
      </c>
    </row>
    <row r="3876" spans="2:9" x14ac:dyDescent="0.25">
      <c r="B3876">
        <v>3873</v>
      </c>
      <c r="C3876">
        <v>0.36585570655172078</v>
      </c>
      <c r="D3876">
        <v>0.3759165872247664</v>
      </c>
      <c r="G3876">
        <v>3873</v>
      </c>
      <c r="H3876">
        <v>0.35000588467620697</v>
      </c>
      <c r="I3876">
        <v>0.36237695816152099</v>
      </c>
    </row>
    <row r="3877" spans="2:9" x14ac:dyDescent="0.25">
      <c r="B3877">
        <v>3874</v>
      </c>
      <c r="C3877">
        <v>0.36575783883606455</v>
      </c>
      <c r="D3877">
        <v>0.37581734394524802</v>
      </c>
      <c r="G3877">
        <v>3874</v>
      </c>
      <c r="H3877">
        <v>0.34990877517983454</v>
      </c>
      <c r="I3877">
        <v>0.36227832455276199</v>
      </c>
    </row>
    <row r="3878" spans="2:9" x14ac:dyDescent="0.25">
      <c r="B3878">
        <v>3875</v>
      </c>
      <c r="C3878">
        <v>0.36565999344575967</v>
      </c>
      <c r="D3878">
        <v>0.37571811815111289</v>
      </c>
      <c r="G3878">
        <v>3875</v>
      </c>
      <c r="H3878">
        <v>0.34981169161284464</v>
      </c>
      <c r="I3878">
        <v>0.36217971179246533</v>
      </c>
    </row>
    <row r="3879" spans="2:9" x14ac:dyDescent="0.25">
      <c r="B3879">
        <v>3876</v>
      </c>
      <c r="C3879">
        <v>0.3655621703765779</v>
      </c>
      <c r="D3879">
        <v>0.37561890985039637</v>
      </c>
      <c r="G3879">
        <v>3876</v>
      </c>
      <c r="H3879">
        <v>0.34971463397019908</v>
      </c>
      <c r="I3879">
        <v>0.36208111988667607</v>
      </c>
    </row>
    <row r="3880" spans="2:9" x14ac:dyDescent="0.25">
      <c r="B3880">
        <v>3877</v>
      </c>
      <c r="C3880">
        <v>0.36546436962429152</v>
      </c>
      <c r="D3880">
        <v>0.37551971905112419</v>
      </c>
      <c r="G3880">
        <v>3877</v>
      </c>
      <c r="H3880">
        <v>0.34961760224685962</v>
      </c>
      <c r="I3880">
        <v>0.36198254884142933</v>
      </c>
    </row>
    <row r="3881" spans="2:9" x14ac:dyDescent="0.25">
      <c r="B3881">
        <v>3878</v>
      </c>
      <c r="C3881">
        <v>0.36536659118467252</v>
      </c>
      <c r="D3881">
        <v>0.37542054576131212</v>
      </c>
      <c r="G3881">
        <v>3878</v>
      </c>
      <c r="H3881">
        <v>0.34952059643778788</v>
      </c>
      <c r="I3881">
        <v>0.36188399866275067</v>
      </c>
    </row>
    <row r="3882" spans="2:9" x14ac:dyDescent="0.25">
      <c r="B3882">
        <v>3879</v>
      </c>
      <c r="C3882">
        <v>0.36526883505349467</v>
      </c>
      <c r="D3882">
        <v>0.37532138998896636</v>
      </c>
      <c r="G3882">
        <v>3879</v>
      </c>
      <c r="H3882">
        <v>0.34942361653794513</v>
      </c>
      <c r="I3882">
        <v>0.36178546935665623</v>
      </c>
    </row>
    <row r="3883" spans="2:9" x14ac:dyDescent="0.25">
      <c r="B3883">
        <v>3880</v>
      </c>
      <c r="C3883">
        <v>0.36517110122653201</v>
      </c>
      <c r="D3883">
        <v>0.37522225174208346</v>
      </c>
      <c r="G3883">
        <v>3880</v>
      </c>
      <c r="H3883">
        <v>0.34932666254229267</v>
      </c>
      <c r="I3883">
        <v>0.36168696092915248</v>
      </c>
    </row>
    <row r="3884" spans="2:9" x14ac:dyDescent="0.25">
      <c r="B3884">
        <v>3881</v>
      </c>
      <c r="C3884">
        <v>0.36507338969955955</v>
      </c>
      <c r="D3884">
        <v>0.37512313102865025</v>
      </c>
      <c r="G3884">
        <v>3881</v>
      </c>
      <c r="H3884">
        <v>0.34922973444579164</v>
      </c>
      <c r="I3884">
        <v>0.36158847338623634</v>
      </c>
    </row>
    <row r="3885" spans="2:9" x14ac:dyDescent="0.25">
      <c r="B3885">
        <v>3882</v>
      </c>
      <c r="C3885">
        <v>0.36497570046835243</v>
      </c>
      <c r="D3885">
        <v>0.37502402785664379</v>
      </c>
      <c r="G3885">
        <v>3882</v>
      </c>
      <c r="H3885">
        <v>0.34913283224340308</v>
      </c>
      <c r="I3885">
        <v>0.3614900067338952</v>
      </c>
    </row>
    <row r="3886" spans="2:9" x14ac:dyDescent="0.25">
      <c r="B3886">
        <v>3883</v>
      </c>
      <c r="C3886">
        <v>0.36487803352868742</v>
      </c>
      <c r="D3886">
        <v>0.37492494223403144</v>
      </c>
      <c r="G3886">
        <v>3883</v>
      </c>
      <c r="H3886">
        <v>0.34903595593008779</v>
      </c>
      <c r="I3886">
        <v>0.36139156097810676</v>
      </c>
    </row>
    <row r="3887" spans="2:9" x14ac:dyDescent="0.25">
      <c r="B3887">
        <v>3884</v>
      </c>
      <c r="C3887">
        <v>0.36478038887634107</v>
      </c>
      <c r="D3887">
        <v>0.37482587416877106</v>
      </c>
      <c r="G3887">
        <v>3884</v>
      </c>
      <c r="H3887">
        <v>0.34893910550080615</v>
      </c>
      <c r="I3887">
        <v>0.36129313612483938</v>
      </c>
    </row>
    <row r="3888" spans="2:9" x14ac:dyDescent="0.25">
      <c r="B3888">
        <v>3885</v>
      </c>
      <c r="C3888">
        <v>0.36468276650709086</v>
      </c>
      <c r="D3888">
        <v>0.37472682366881066</v>
      </c>
      <c r="G3888">
        <v>3885</v>
      </c>
      <c r="H3888">
        <v>0.34884228095051856</v>
      </c>
      <c r="I3888">
        <v>0.36119473218005188</v>
      </c>
    </row>
    <row r="3889" spans="2:9" x14ac:dyDescent="0.25">
      <c r="B3889">
        <v>3886</v>
      </c>
      <c r="C3889">
        <v>0.36458516641671468</v>
      </c>
      <c r="D3889">
        <v>0.37462779074208852</v>
      </c>
      <c r="G3889">
        <v>3886</v>
      </c>
      <c r="H3889">
        <v>0.34874548227418617</v>
      </c>
      <c r="I3889">
        <v>0.36109634914969324</v>
      </c>
    </row>
    <row r="3890" spans="2:9" x14ac:dyDescent="0.25">
      <c r="B3890">
        <v>3887</v>
      </c>
      <c r="C3890">
        <v>0.36448758860099217</v>
      </c>
      <c r="D3890">
        <v>0.37452877539653334</v>
      </c>
      <c r="G3890">
        <v>3887</v>
      </c>
      <c r="H3890">
        <v>0.34864870946676851</v>
      </c>
      <c r="I3890">
        <v>0.36099798703970309</v>
      </c>
    </row>
    <row r="3891" spans="2:9" x14ac:dyDescent="0.25">
      <c r="B3891">
        <v>3888</v>
      </c>
      <c r="C3891">
        <v>0.36439003305570233</v>
      </c>
      <c r="D3891">
        <v>0.37442977764006424</v>
      </c>
      <c r="G3891">
        <v>3888</v>
      </c>
      <c r="H3891">
        <v>0.34855196252322568</v>
      </c>
      <c r="I3891">
        <v>0.3608996458560117</v>
      </c>
    </row>
    <row r="3892" spans="2:9" x14ac:dyDescent="0.25">
      <c r="B3892">
        <v>3889</v>
      </c>
      <c r="C3892">
        <v>0.36429249977662548</v>
      </c>
      <c r="D3892">
        <v>0.37433079748059056</v>
      </c>
      <c r="G3892">
        <v>3889</v>
      </c>
      <c r="H3892">
        <v>0.34845524143851786</v>
      </c>
      <c r="I3892">
        <v>0.36080132560453965</v>
      </c>
    </row>
    <row r="3893" spans="2:9" x14ac:dyDescent="0.25">
      <c r="B3893">
        <v>3890</v>
      </c>
      <c r="C3893">
        <v>0.36419498875954254</v>
      </c>
      <c r="D3893">
        <v>0.37423183492601186</v>
      </c>
      <c r="G3893">
        <v>3890</v>
      </c>
      <c r="H3893">
        <v>0.34835854620760487</v>
      </c>
      <c r="I3893">
        <v>0.36070302629119783</v>
      </c>
    </row>
    <row r="3894" spans="2:9" x14ac:dyDescent="0.25">
      <c r="B3894">
        <v>3891</v>
      </c>
      <c r="C3894">
        <v>0.36409750000023561</v>
      </c>
      <c r="D3894">
        <v>0.37413288998421829</v>
      </c>
      <c r="G3894">
        <v>3891</v>
      </c>
      <c r="H3894">
        <v>0.34826187682544585</v>
      </c>
      <c r="I3894">
        <v>0.36060474792188796</v>
      </c>
    </row>
    <row r="3895" spans="2:9" x14ac:dyDescent="0.25">
      <c r="B3895">
        <v>3892</v>
      </c>
      <c r="C3895">
        <v>0.3640000334944864</v>
      </c>
      <c r="D3895">
        <v>0.37403396266309019</v>
      </c>
      <c r="G3895">
        <v>3892</v>
      </c>
      <c r="H3895">
        <v>0.34816523328700094</v>
      </c>
      <c r="I3895">
        <v>0.36050649050250205</v>
      </c>
    </row>
    <row r="3896" spans="2:9" x14ac:dyDescent="0.25">
      <c r="B3896">
        <v>3893</v>
      </c>
      <c r="C3896">
        <v>0.36390258923807789</v>
      </c>
      <c r="D3896">
        <v>0.37393505297049839</v>
      </c>
      <c r="G3896">
        <v>3893</v>
      </c>
      <c r="H3896">
        <v>0.34806861558722918</v>
      </c>
      <c r="I3896">
        <v>0.36040825403892263</v>
      </c>
    </row>
    <row r="3897" spans="2:9" x14ac:dyDescent="0.25">
      <c r="B3897">
        <v>3894</v>
      </c>
      <c r="C3897">
        <v>0.36380516722679396</v>
      </c>
      <c r="D3897">
        <v>0.37383616091430383</v>
      </c>
      <c r="G3897">
        <v>3894</v>
      </c>
      <c r="H3897">
        <v>0.34797202372108982</v>
      </c>
      <c r="I3897">
        <v>0.3603100385370227</v>
      </c>
    </row>
    <row r="3898" spans="2:9" x14ac:dyDescent="0.25">
      <c r="B3898">
        <v>3895</v>
      </c>
      <c r="C3898">
        <v>0.36370776745641892</v>
      </c>
      <c r="D3898">
        <v>0.37373728650235799</v>
      </c>
      <c r="G3898">
        <v>3895</v>
      </c>
      <c r="H3898">
        <v>0.34787545768354178</v>
      </c>
      <c r="I3898">
        <v>0.36021184400266593</v>
      </c>
    </row>
    <row r="3899" spans="2:9" x14ac:dyDescent="0.25">
      <c r="B3899">
        <v>3896</v>
      </c>
      <c r="C3899">
        <v>0.36361038992273764</v>
      </c>
      <c r="D3899">
        <v>0.37363842974250272</v>
      </c>
      <c r="G3899">
        <v>3896</v>
      </c>
      <c r="H3899">
        <v>0.34777891746954442</v>
      </c>
      <c r="I3899">
        <v>0.36011367044170622</v>
      </c>
    </row>
    <row r="3900" spans="2:9" x14ac:dyDescent="0.25">
      <c r="B3900">
        <v>3897</v>
      </c>
      <c r="C3900">
        <v>0.36351303462153617</v>
      </c>
      <c r="D3900">
        <v>0.3735395906425702</v>
      </c>
      <c r="G3900">
        <v>3897</v>
      </c>
      <c r="H3900">
        <v>0.34768240307405607</v>
      </c>
      <c r="I3900">
        <v>0.36001551785998837</v>
      </c>
    </row>
    <row r="3901" spans="2:9" x14ac:dyDescent="0.25">
      <c r="B3901">
        <v>3898</v>
      </c>
      <c r="C3901">
        <v>0.3634157015486007</v>
      </c>
      <c r="D3901">
        <v>0.37344076921038294</v>
      </c>
      <c r="G3901">
        <v>3898</v>
      </c>
      <c r="H3901">
        <v>0.34758591449203574</v>
      </c>
      <c r="I3901">
        <v>0.35991738626334729</v>
      </c>
    </row>
    <row r="3902" spans="2:9" x14ac:dyDescent="0.25">
      <c r="B3902">
        <v>3899</v>
      </c>
      <c r="C3902">
        <v>0.36331839069971789</v>
      </c>
      <c r="D3902">
        <v>0.37334196545375387</v>
      </c>
      <c r="G3902">
        <v>3899</v>
      </c>
      <c r="H3902">
        <v>0.34748945171844176</v>
      </c>
      <c r="I3902">
        <v>0.35981927565760863</v>
      </c>
    </row>
    <row r="3903" spans="2:9" x14ac:dyDescent="0.25">
      <c r="B3903">
        <v>3900</v>
      </c>
      <c r="C3903">
        <v>0.36322110207067598</v>
      </c>
      <c r="D3903">
        <v>0.37324317938048623</v>
      </c>
      <c r="G3903">
        <v>3900</v>
      </c>
      <c r="H3903">
        <v>0.34739301474823248</v>
      </c>
      <c r="I3903">
        <v>0.35972118604858866</v>
      </c>
    </row>
    <row r="3904" spans="2:9" x14ac:dyDescent="0.25">
      <c r="B3904">
        <v>3901</v>
      </c>
      <c r="C3904">
        <v>0.36312383565726308</v>
      </c>
      <c r="D3904">
        <v>0.37314441099837381</v>
      </c>
      <c r="G3904">
        <v>3901</v>
      </c>
      <c r="H3904">
        <v>0.34729660357636655</v>
      </c>
      <c r="I3904">
        <v>0.35962311744209408</v>
      </c>
    </row>
    <row r="3905" spans="2:9" x14ac:dyDescent="0.25">
      <c r="B3905">
        <v>3902</v>
      </c>
      <c r="C3905">
        <v>0.36302659145526794</v>
      </c>
      <c r="D3905">
        <v>0.37304566031520059</v>
      </c>
      <c r="G3905">
        <v>3902</v>
      </c>
      <c r="H3905">
        <v>0.3472002181978015</v>
      </c>
      <c r="I3905">
        <v>0.35952506984392202</v>
      </c>
    </row>
    <row r="3906" spans="2:9" x14ac:dyDescent="0.25">
      <c r="B3906">
        <v>3903</v>
      </c>
      <c r="C3906">
        <v>0.36292936946048093</v>
      </c>
      <c r="D3906">
        <v>0.37294692733874102</v>
      </c>
      <c r="G3906">
        <v>3903</v>
      </c>
      <c r="H3906">
        <v>0.34710385860749582</v>
      </c>
      <c r="I3906">
        <v>0.3594270432598603</v>
      </c>
    </row>
    <row r="3907" spans="2:9" x14ac:dyDescent="0.25">
      <c r="B3907">
        <v>3904</v>
      </c>
      <c r="C3907">
        <v>0.36283216966869242</v>
      </c>
      <c r="D3907">
        <v>0.37284821207676</v>
      </c>
      <c r="G3907">
        <v>3904</v>
      </c>
      <c r="H3907">
        <v>0.34700752480040697</v>
      </c>
      <c r="I3907">
        <v>0.3593290376956873</v>
      </c>
    </row>
    <row r="3908" spans="2:9" x14ac:dyDescent="0.25">
      <c r="B3908">
        <v>3905</v>
      </c>
      <c r="C3908">
        <v>0.36273499207569365</v>
      </c>
      <c r="D3908">
        <v>0.37274951453701283</v>
      </c>
      <c r="G3908">
        <v>3905</v>
      </c>
      <c r="H3908">
        <v>0.34691121677149311</v>
      </c>
      <c r="I3908">
        <v>0.35923105315717202</v>
      </c>
    </row>
    <row r="3909" spans="2:9" x14ac:dyDescent="0.25">
      <c r="B3909">
        <v>3906</v>
      </c>
      <c r="C3909">
        <v>0.36263783667727584</v>
      </c>
      <c r="D3909">
        <v>0.37265083472724503</v>
      </c>
      <c r="G3909">
        <v>3906</v>
      </c>
      <c r="H3909">
        <v>0.34681493451571166</v>
      </c>
      <c r="I3909">
        <v>0.35913308965007384</v>
      </c>
    </row>
    <row r="3910" spans="2:9" x14ac:dyDescent="0.25">
      <c r="B3910">
        <v>3907</v>
      </c>
      <c r="C3910">
        <v>0.3625407034692319</v>
      </c>
      <c r="D3910">
        <v>0.37255217265519275</v>
      </c>
      <c r="G3910">
        <v>3907</v>
      </c>
      <c r="H3910">
        <v>0.34671867802801998</v>
      </c>
      <c r="I3910">
        <v>0.35903514718014273</v>
      </c>
    </row>
    <row r="3911" spans="2:9" x14ac:dyDescent="0.25">
      <c r="B3911">
        <v>3908</v>
      </c>
      <c r="C3911">
        <v>0.36244359244735463</v>
      </c>
      <c r="D3911">
        <v>0.37245352832858242</v>
      </c>
      <c r="G3911">
        <v>3908</v>
      </c>
      <c r="H3911">
        <v>0.34662244730337538</v>
      </c>
      <c r="I3911">
        <v>0.35893722575311937</v>
      </c>
    </row>
    <row r="3912" spans="2:9" x14ac:dyDescent="0.25">
      <c r="B3912">
        <v>3909</v>
      </c>
      <c r="C3912">
        <v>0.36234650360743814</v>
      </c>
      <c r="D3912">
        <v>0.37235490175513097</v>
      </c>
      <c r="G3912">
        <v>3909</v>
      </c>
      <c r="H3912">
        <v>0.34652624233673518</v>
      </c>
      <c r="I3912">
        <v>0.35883932537473495</v>
      </c>
    </row>
    <row r="3913" spans="2:9" x14ac:dyDescent="0.25">
      <c r="B3913">
        <v>3910</v>
      </c>
      <c r="C3913">
        <v>0.36224943694527673</v>
      </c>
      <c r="D3913">
        <v>0.3722562929425457</v>
      </c>
      <c r="G3913">
        <v>3910</v>
      </c>
      <c r="H3913">
        <v>0.34643006312305658</v>
      </c>
      <c r="I3913">
        <v>0.35874144605071129</v>
      </c>
    </row>
    <row r="3914" spans="2:9" x14ac:dyDescent="0.25">
      <c r="B3914">
        <v>3911</v>
      </c>
      <c r="C3914">
        <v>0.36215239245666586</v>
      </c>
      <c r="D3914">
        <v>0.37215770189852432</v>
      </c>
      <c r="G3914">
        <v>3911</v>
      </c>
      <c r="H3914">
        <v>0.34633390965729627</v>
      </c>
      <c r="I3914">
        <v>0.35864358778676059</v>
      </c>
    </row>
    <row r="3915" spans="2:9" x14ac:dyDescent="0.25">
      <c r="B3915">
        <v>3912</v>
      </c>
      <c r="C3915">
        <v>0.36205537013740124</v>
      </c>
      <c r="D3915">
        <v>0.37205912863075502</v>
      </c>
      <c r="G3915">
        <v>3912</v>
      </c>
      <c r="H3915">
        <v>0.34623778193441129</v>
      </c>
      <c r="I3915">
        <v>0.35854575058858601</v>
      </c>
    </row>
    <row r="3916" spans="2:9" x14ac:dyDescent="0.25">
      <c r="B3916">
        <v>3913</v>
      </c>
      <c r="C3916">
        <v>0.36195836998327913</v>
      </c>
      <c r="D3916">
        <v>0.37196057314691644</v>
      </c>
      <c r="G3916">
        <v>3913</v>
      </c>
      <c r="H3916">
        <v>0.34614167994935802</v>
      </c>
      <c r="I3916">
        <v>0.35844793446188095</v>
      </c>
    </row>
    <row r="3917" spans="2:9" x14ac:dyDescent="0.25">
      <c r="B3917">
        <v>3914</v>
      </c>
      <c r="C3917">
        <v>0.36186139199009726</v>
      </c>
      <c r="D3917">
        <v>0.3718620354546775</v>
      </c>
      <c r="G3917">
        <v>3914</v>
      </c>
      <c r="H3917">
        <v>0.34604560369709381</v>
      </c>
      <c r="I3917">
        <v>0.35835013941232968</v>
      </c>
    </row>
    <row r="3918" spans="2:9" x14ac:dyDescent="0.25">
      <c r="B3918">
        <v>3915</v>
      </c>
      <c r="C3918">
        <v>0.36176443615365328</v>
      </c>
      <c r="D3918">
        <v>0.37176351556169773</v>
      </c>
      <c r="G3918">
        <v>3915</v>
      </c>
      <c r="H3918">
        <v>0.34594955317257403</v>
      </c>
      <c r="I3918">
        <v>0.35825236544560685</v>
      </c>
    </row>
    <row r="3919" spans="2:9" x14ac:dyDescent="0.25">
      <c r="B3919">
        <v>3916</v>
      </c>
      <c r="C3919">
        <v>0.36166750246974544</v>
      </c>
      <c r="D3919">
        <v>0.37166501347562703</v>
      </c>
      <c r="G3919">
        <v>3916</v>
      </c>
      <c r="H3919">
        <v>0.34585352837075595</v>
      </c>
      <c r="I3919">
        <v>0.35815461256737802</v>
      </c>
    </row>
    <row r="3920" spans="2:9" x14ac:dyDescent="0.25">
      <c r="B3920">
        <v>3917</v>
      </c>
      <c r="C3920">
        <v>0.36157059093417321</v>
      </c>
      <c r="D3920">
        <v>0.37156652920410582</v>
      </c>
      <c r="G3920">
        <v>3917</v>
      </c>
      <c r="H3920">
        <v>0.34575752928659542</v>
      </c>
      <c r="I3920">
        <v>0.35805688078329906</v>
      </c>
    </row>
    <row r="3921" spans="2:9" x14ac:dyDescent="0.25">
      <c r="B3921">
        <v>3918</v>
      </c>
      <c r="C3921">
        <v>0.36147370154273684</v>
      </c>
      <c r="D3921">
        <v>0.3714680627547649</v>
      </c>
      <c r="G3921">
        <v>3918</v>
      </c>
      <c r="H3921">
        <v>0.34566155591504844</v>
      </c>
      <c r="I3921">
        <v>0.35795917009901668</v>
      </c>
    </row>
    <row r="3922" spans="2:9" x14ac:dyDescent="0.25">
      <c r="B3922">
        <v>3919</v>
      </c>
      <c r="C3922">
        <v>0.36137683429123674</v>
      </c>
      <c r="D3922">
        <v>0.37136961413522551</v>
      </c>
      <c r="G3922">
        <v>3919</v>
      </c>
      <c r="H3922">
        <v>0.34556560825107102</v>
      </c>
      <c r="I3922">
        <v>0.35786148052016808</v>
      </c>
    </row>
    <row r="3923" spans="2:9" x14ac:dyDescent="0.25">
      <c r="B3923">
        <v>3920</v>
      </c>
      <c r="C3923">
        <v>0.36127998917547394</v>
      </c>
      <c r="D3923">
        <v>0.37127118335309933</v>
      </c>
      <c r="G3923">
        <v>3920</v>
      </c>
      <c r="H3923">
        <v>0.34546968628961927</v>
      </c>
      <c r="I3923">
        <v>0.35776381205238122</v>
      </c>
    </row>
    <row r="3924" spans="2:9" x14ac:dyDescent="0.25">
      <c r="B3924">
        <v>3921</v>
      </c>
      <c r="C3924">
        <v>0.36118316619125074</v>
      </c>
      <c r="D3924">
        <v>0.37117277041598867</v>
      </c>
      <c r="G3924">
        <v>3921</v>
      </c>
      <c r="H3924">
        <v>0.34537379002564855</v>
      </c>
      <c r="I3924">
        <v>0.3576661647012746</v>
      </c>
    </row>
    <row r="3925" spans="2:9" x14ac:dyDescent="0.25">
      <c r="B3925">
        <v>3922</v>
      </c>
      <c r="C3925">
        <v>0.36108636533436911</v>
      </c>
      <c r="D3925">
        <v>0.37107437533148624</v>
      </c>
      <c r="G3925">
        <v>3922</v>
      </c>
      <c r="H3925">
        <v>0.3452779194541149</v>
      </c>
      <c r="I3925">
        <v>0.35756853847245745</v>
      </c>
    </row>
    <row r="3926" spans="2:9" x14ac:dyDescent="0.25">
      <c r="B3926">
        <v>3923</v>
      </c>
      <c r="C3926">
        <v>0.36098958660063296</v>
      </c>
      <c r="D3926">
        <v>0.37097599810717502</v>
      </c>
      <c r="G3926">
        <v>3923</v>
      </c>
      <c r="H3926">
        <v>0.3451820745699733</v>
      </c>
      <c r="I3926">
        <v>0.35747093337152952</v>
      </c>
    </row>
    <row r="3927" spans="2:9" x14ac:dyDescent="0.25">
      <c r="B3927">
        <v>3924</v>
      </c>
      <c r="C3927">
        <v>0.3608928299858461</v>
      </c>
      <c r="D3927">
        <v>0.37087763875062879</v>
      </c>
      <c r="G3927">
        <v>3924</v>
      </c>
      <c r="H3927">
        <v>0.34508625536817961</v>
      </c>
      <c r="I3927">
        <v>0.35737334940408128</v>
      </c>
    </row>
    <row r="3928" spans="2:9" x14ac:dyDescent="0.25">
      <c r="B3928">
        <v>3925</v>
      </c>
      <c r="C3928">
        <v>0.36079609548581315</v>
      </c>
      <c r="D3928">
        <v>0.37077929726941156</v>
      </c>
      <c r="G3928">
        <v>3925</v>
      </c>
      <c r="H3928">
        <v>0.34499046184368876</v>
      </c>
      <c r="I3928">
        <v>0.35727578657569409</v>
      </c>
    </row>
    <row r="3929" spans="2:9" x14ac:dyDescent="0.25">
      <c r="B3929">
        <v>3926</v>
      </c>
      <c r="C3929">
        <v>0.36069938309633964</v>
      </c>
      <c r="D3929">
        <v>0.370680973671078</v>
      </c>
      <c r="G3929">
        <v>3926</v>
      </c>
      <c r="H3929">
        <v>0.34489469399145611</v>
      </c>
      <c r="I3929">
        <v>0.35717824489193967</v>
      </c>
    </row>
    <row r="3930" spans="2:9" x14ac:dyDescent="0.25">
      <c r="B3930">
        <v>3927</v>
      </c>
      <c r="C3930">
        <v>0.3606026928132311</v>
      </c>
      <c r="D3930">
        <v>0.37058266796317313</v>
      </c>
      <c r="G3930">
        <v>3927</v>
      </c>
      <c r="H3930">
        <v>0.34479895180643649</v>
      </c>
      <c r="I3930">
        <v>0.35708072435838034</v>
      </c>
    </row>
    <row r="3931" spans="2:9" x14ac:dyDescent="0.25">
      <c r="B3931">
        <v>3928</v>
      </c>
      <c r="C3931">
        <v>0.36050602463229453</v>
      </c>
      <c r="D3931">
        <v>0.37048438015323248</v>
      </c>
      <c r="G3931">
        <v>3928</v>
      </c>
      <c r="H3931">
        <v>0.34470323528358499</v>
      </c>
      <c r="I3931">
        <v>0.35698322498056956</v>
      </c>
    </row>
    <row r="3932" spans="2:9" x14ac:dyDescent="0.25">
      <c r="B3932">
        <v>3929</v>
      </c>
      <c r="C3932">
        <v>0.36040937854933719</v>
      </c>
      <c r="D3932">
        <v>0.37038611024878221</v>
      </c>
      <c r="G3932">
        <v>3929</v>
      </c>
      <c r="H3932">
        <v>0.34460754441785657</v>
      </c>
      <c r="I3932">
        <v>0.35688574676405094</v>
      </c>
    </row>
    <row r="3933" spans="2:9" x14ac:dyDescent="0.25">
      <c r="B3933">
        <v>3930</v>
      </c>
      <c r="C3933">
        <v>0.36031275456016737</v>
      </c>
      <c r="D3933">
        <v>0.37028785825733895</v>
      </c>
      <c r="G3933">
        <v>3930</v>
      </c>
      <c r="H3933">
        <v>0.34451187920420578</v>
      </c>
      <c r="I3933">
        <v>0.35678828971435922</v>
      </c>
    </row>
    <row r="3934" spans="2:9" x14ac:dyDescent="0.25">
      <c r="B3934">
        <v>3931</v>
      </c>
      <c r="C3934">
        <v>0.36021615266059315</v>
      </c>
      <c r="D3934">
        <v>0.37018962418640966</v>
      </c>
      <c r="G3934">
        <v>3931</v>
      </c>
      <c r="H3934">
        <v>0.34441623963758727</v>
      </c>
      <c r="I3934">
        <v>0.35669085383701943</v>
      </c>
    </row>
    <row r="3935" spans="2:9" x14ac:dyDescent="0.25">
      <c r="B3935">
        <v>3932</v>
      </c>
      <c r="C3935">
        <v>0.36011957284642471</v>
      </c>
      <c r="D3935">
        <v>0.37009140804349194</v>
      </c>
      <c r="G3935">
        <v>3932</v>
      </c>
      <c r="H3935">
        <v>0.3443206257129553</v>
      </c>
      <c r="I3935">
        <v>0.35659343913754771</v>
      </c>
    </row>
    <row r="3936" spans="2:9" x14ac:dyDescent="0.25">
      <c r="B3936">
        <v>3933</v>
      </c>
      <c r="C3936">
        <v>0.36002301511347157</v>
      </c>
      <c r="D3936">
        <v>0.36999320983607398</v>
      </c>
      <c r="G3936">
        <v>3933</v>
      </c>
      <c r="H3936">
        <v>0.34422503742526428</v>
      </c>
      <c r="I3936">
        <v>0.35649604562145054</v>
      </c>
    </row>
    <row r="3937" spans="2:9" x14ac:dyDescent="0.25">
      <c r="B3937">
        <v>3934</v>
      </c>
      <c r="C3937">
        <v>0.35992647945754436</v>
      </c>
      <c r="D3937">
        <v>0.36989502957163445</v>
      </c>
      <c r="G3937">
        <v>3934</v>
      </c>
      <c r="H3937">
        <v>0.34412947476946848</v>
      </c>
      <c r="I3937">
        <v>0.35639867329422537</v>
      </c>
    </row>
    <row r="3938" spans="2:9" x14ac:dyDescent="0.25">
      <c r="B3938">
        <v>3935</v>
      </c>
      <c r="C3938">
        <v>0.35982996587445476</v>
      </c>
      <c r="D3938">
        <v>0.36979686725764233</v>
      </c>
      <c r="G3938">
        <v>3935</v>
      </c>
      <c r="H3938">
        <v>0.34403393774052249</v>
      </c>
      <c r="I3938">
        <v>0.35630132216136012</v>
      </c>
    </row>
    <row r="3939" spans="2:9" x14ac:dyDescent="0.25">
      <c r="B3939">
        <v>3936</v>
      </c>
      <c r="C3939">
        <v>0.35973347436001485</v>
      </c>
      <c r="D3939">
        <v>0.36969872290155742</v>
      </c>
      <c r="G3939">
        <v>3936</v>
      </c>
      <c r="H3939">
        <v>0.34393842633337995</v>
      </c>
      <c r="I3939">
        <v>0.35620399222833371</v>
      </c>
    </row>
    <row r="3940" spans="2:9" x14ac:dyDescent="0.25">
      <c r="B3940">
        <v>3937</v>
      </c>
      <c r="C3940">
        <v>0.35963700491003719</v>
      </c>
      <c r="D3940">
        <v>0.36960059651082999</v>
      </c>
      <c r="G3940">
        <v>3937</v>
      </c>
      <c r="H3940">
        <v>0.3438429405429948</v>
      </c>
      <c r="I3940">
        <v>0.35610668350061547</v>
      </c>
    </row>
    <row r="3941" spans="2:9" x14ac:dyDescent="0.25">
      <c r="B3941">
        <v>3938</v>
      </c>
      <c r="C3941">
        <v>0.3595405575203352</v>
      </c>
      <c r="D3941">
        <v>0.3695024880929007</v>
      </c>
      <c r="G3941">
        <v>3938</v>
      </c>
      <c r="H3941">
        <v>0.34374748036432085</v>
      </c>
      <c r="I3941">
        <v>0.35600939598366588</v>
      </c>
    </row>
    <row r="3942" spans="2:9" x14ac:dyDescent="0.25">
      <c r="B3942">
        <v>3939</v>
      </c>
      <c r="C3942">
        <v>0.35944413218672305</v>
      </c>
      <c r="D3942">
        <v>0.36940439765520083</v>
      </c>
      <c r="G3942">
        <v>3939</v>
      </c>
      <c r="H3942">
        <v>0.34365204579231212</v>
      </c>
      <c r="I3942">
        <v>0.35591212968293562</v>
      </c>
    </row>
    <row r="3943" spans="2:9" x14ac:dyDescent="0.25">
      <c r="B3943">
        <v>3940</v>
      </c>
      <c r="C3943">
        <v>0.35934772890501604</v>
      </c>
      <c r="D3943">
        <v>0.36930632520515227</v>
      </c>
      <c r="G3943">
        <v>3940</v>
      </c>
      <c r="H3943">
        <v>0.343556636821922</v>
      </c>
      <c r="I3943">
        <v>0.35581488460386662</v>
      </c>
    </row>
    <row r="3944" spans="2:9" x14ac:dyDescent="0.25">
      <c r="B3944">
        <v>3941</v>
      </c>
      <c r="C3944">
        <v>0.35925134767102868</v>
      </c>
      <c r="D3944">
        <v>0.36920827075016738</v>
      </c>
      <c r="G3944">
        <v>3941</v>
      </c>
      <c r="H3944">
        <v>0.34346125344810435</v>
      </c>
      <c r="I3944">
        <v>0.35571766075189115</v>
      </c>
    </row>
    <row r="3945" spans="2:9" x14ac:dyDescent="0.25">
      <c r="B3945">
        <v>3942</v>
      </c>
      <c r="C3945">
        <v>0.35915498848057731</v>
      </c>
      <c r="D3945">
        <v>0.36911023429764911</v>
      </c>
      <c r="G3945">
        <v>3942</v>
      </c>
      <c r="H3945">
        <v>0.34336589566581188</v>
      </c>
      <c r="I3945">
        <v>0.35562045813243254</v>
      </c>
    </row>
    <row r="3946" spans="2:9" x14ac:dyDescent="0.25">
      <c r="B3946">
        <v>3943</v>
      </c>
      <c r="C3946">
        <v>0.35905865132947923</v>
      </c>
      <c r="D3946">
        <v>0.36901221585499094</v>
      </c>
      <c r="G3946">
        <v>3943</v>
      </c>
      <c r="H3946">
        <v>0.34327056346999868</v>
      </c>
      <c r="I3946">
        <v>0.35552327675090462</v>
      </c>
    </row>
    <row r="3947" spans="2:9" x14ac:dyDescent="0.25">
      <c r="B3947">
        <v>3944</v>
      </c>
      <c r="C3947">
        <v>0.35896233621355156</v>
      </c>
      <c r="D3947">
        <v>0.36891421542957686</v>
      </c>
      <c r="G3947">
        <v>3944</v>
      </c>
      <c r="H3947">
        <v>0.34317525685561751</v>
      </c>
      <c r="I3947">
        <v>0.35542611661271212</v>
      </c>
    </row>
    <row r="3948" spans="2:9" x14ac:dyDescent="0.25">
      <c r="B3948">
        <v>3945</v>
      </c>
      <c r="C3948">
        <v>0.35886604312861226</v>
      </c>
      <c r="D3948">
        <v>0.36881623302878164</v>
      </c>
      <c r="G3948">
        <v>3945</v>
      </c>
      <c r="H3948">
        <v>0.34307997581762173</v>
      </c>
      <c r="I3948">
        <v>0.35532897772325056</v>
      </c>
    </row>
    <row r="3949" spans="2:9" x14ac:dyDescent="0.25">
      <c r="B3949">
        <v>3946</v>
      </c>
      <c r="C3949">
        <v>0.35876977207048028</v>
      </c>
      <c r="D3949">
        <v>0.36871826865997043</v>
      </c>
      <c r="G3949">
        <v>3946</v>
      </c>
      <c r="H3949">
        <v>0.34298472035096417</v>
      </c>
      <c r="I3949">
        <v>0.35523186008790619</v>
      </c>
    </row>
    <row r="3950" spans="2:9" x14ac:dyDescent="0.25">
      <c r="B3950">
        <v>3947</v>
      </c>
      <c r="C3950">
        <v>0.35867352303497546</v>
      </c>
      <c r="D3950">
        <v>0.36862032233049885</v>
      </c>
      <c r="G3950">
        <v>3947</v>
      </c>
      <c r="H3950">
        <v>0.34288949045059786</v>
      </c>
      <c r="I3950">
        <v>0.35513476371205605</v>
      </c>
    </row>
    <row r="3951" spans="2:9" x14ac:dyDescent="0.25">
      <c r="B3951">
        <v>3948</v>
      </c>
      <c r="C3951">
        <v>0.35857729601791766</v>
      </c>
      <c r="D3951">
        <v>0.36852239404771336</v>
      </c>
      <c r="G3951">
        <v>3948</v>
      </c>
      <c r="H3951">
        <v>0.34279428611147583</v>
      </c>
      <c r="I3951">
        <v>0.35503768860106777</v>
      </c>
    </row>
    <row r="3952" spans="2:9" x14ac:dyDescent="0.25">
      <c r="B3952">
        <v>3949</v>
      </c>
      <c r="C3952">
        <v>0.35848109101512732</v>
      </c>
      <c r="D3952">
        <v>0.36842448381895088</v>
      </c>
      <c r="G3952">
        <v>3949</v>
      </c>
      <c r="H3952">
        <v>0.3426991073285503</v>
      </c>
      <c r="I3952">
        <v>0.35494063476030008</v>
      </c>
    </row>
    <row r="3953" spans="2:9" x14ac:dyDescent="0.25">
      <c r="B3953">
        <v>3950</v>
      </c>
      <c r="C3953">
        <v>0.3583849080224264</v>
      </c>
      <c r="D3953">
        <v>0.36832659165153891</v>
      </c>
      <c r="G3953">
        <v>3950</v>
      </c>
      <c r="H3953">
        <v>0.34260395409677435</v>
      </c>
      <c r="I3953">
        <v>0.35484360219510241</v>
      </c>
    </row>
    <row r="3954" spans="2:9" x14ac:dyDescent="0.25">
      <c r="B3954">
        <v>3951</v>
      </c>
      <c r="C3954">
        <v>0.35828874703563718</v>
      </c>
      <c r="D3954">
        <v>0.36822871755279557</v>
      </c>
      <c r="G3954">
        <v>3951</v>
      </c>
      <c r="H3954">
        <v>0.34250882641110042</v>
      </c>
      <c r="I3954">
        <v>0.35474659091081484</v>
      </c>
    </row>
    <row r="3955" spans="2:9" x14ac:dyDescent="0.25">
      <c r="B3955">
        <v>3952</v>
      </c>
      <c r="C3955">
        <v>0.35819260805058206</v>
      </c>
      <c r="D3955">
        <v>0.36813086153002944</v>
      </c>
      <c r="G3955">
        <v>3952</v>
      </c>
      <c r="H3955">
        <v>0.34241372426648092</v>
      </c>
      <c r="I3955">
        <v>0.35464960091276826</v>
      </c>
    </row>
    <row r="3956" spans="2:9" x14ac:dyDescent="0.25">
      <c r="B3956">
        <v>3953</v>
      </c>
      <c r="C3956">
        <v>0.35809649106308483</v>
      </c>
      <c r="D3956">
        <v>0.36803302359053996</v>
      </c>
      <c r="G3956">
        <v>3953</v>
      </c>
      <c r="H3956">
        <v>0.34231864765786801</v>
      </c>
      <c r="I3956">
        <v>0.35455263220628463</v>
      </c>
    </row>
    <row r="3957" spans="2:9" x14ac:dyDescent="0.25">
      <c r="B3957">
        <v>3954</v>
      </c>
      <c r="C3957">
        <v>0.35800039606896988</v>
      </c>
      <c r="D3957">
        <v>0.36793520374161703</v>
      </c>
      <c r="G3957">
        <v>3954</v>
      </c>
      <c r="H3957">
        <v>0.34222359658021434</v>
      </c>
      <c r="I3957">
        <v>0.3544556847966765</v>
      </c>
    </row>
    <row r="3958" spans="2:9" x14ac:dyDescent="0.25">
      <c r="B3958">
        <v>3955</v>
      </c>
      <c r="C3958">
        <v>0.35790432306406167</v>
      </c>
      <c r="D3958">
        <v>0.36783740199054105</v>
      </c>
      <c r="G3958">
        <v>3955</v>
      </c>
      <c r="H3958">
        <v>0.34212857102847199</v>
      </c>
      <c r="I3958">
        <v>0.35435875868924716</v>
      </c>
    </row>
    <row r="3959" spans="2:9" x14ac:dyDescent="0.25">
      <c r="B3959">
        <v>3956</v>
      </c>
      <c r="C3959">
        <v>0.35780827204418592</v>
      </c>
      <c r="D3959">
        <v>0.36773961834458319</v>
      </c>
      <c r="G3959">
        <v>3956</v>
      </c>
      <c r="H3959">
        <v>0.34203357099759268</v>
      </c>
      <c r="I3959">
        <v>0.35426185388929088</v>
      </c>
    </row>
    <row r="3960" spans="2:9" x14ac:dyDescent="0.25">
      <c r="B3960">
        <v>3957</v>
      </c>
      <c r="C3960">
        <v>0.3577122430051688</v>
      </c>
      <c r="D3960">
        <v>0.36764185281100509</v>
      </c>
      <c r="G3960">
        <v>3957</v>
      </c>
      <c r="H3960">
        <v>0.34193859648252861</v>
      </c>
      <c r="I3960">
        <v>0.35416497040209283</v>
      </c>
    </row>
    <row r="3961" spans="2:9" x14ac:dyDescent="0.25">
      <c r="B3961">
        <v>3958</v>
      </c>
      <c r="C3961">
        <v>0.35761623594283737</v>
      </c>
      <c r="D3961">
        <v>0.36754410539705934</v>
      </c>
      <c r="G3961">
        <v>3958</v>
      </c>
      <c r="H3961">
        <v>0.34184364747823193</v>
      </c>
      <c r="I3961">
        <v>0.35406810823292878</v>
      </c>
    </row>
    <row r="3962" spans="2:9" x14ac:dyDescent="0.25">
      <c r="B3962">
        <v>3959</v>
      </c>
      <c r="C3962">
        <v>0.35752025085301858</v>
      </c>
      <c r="D3962">
        <v>0.36744637610998865</v>
      </c>
      <c r="G3962">
        <v>3959</v>
      </c>
      <c r="H3962">
        <v>0.34174872397965422</v>
      </c>
      <c r="I3962">
        <v>0.35397126738706547</v>
      </c>
    </row>
    <row r="3963" spans="2:9" x14ac:dyDescent="0.25">
      <c r="B3963">
        <v>3960</v>
      </c>
      <c r="C3963">
        <v>0.35742428773154128</v>
      </c>
      <c r="D3963">
        <v>0.36734866495702678</v>
      </c>
      <c r="G3963">
        <v>3960</v>
      </c>
      <c r="H3963">
        <v>0.34165382598174704</v>
      </c>
      <c r="I3963">
        <v>0.35387444786976047</v>
      </c>
    </row>
    <row r="3964" spans="2:9" x14ac:dyDescent="0.25">
      <c r="B3964">
        <v>3961</v>
      </c>
      <c r="C3964">
        <v>0.35732834657423418</v>
      </c>
      <c r="D3964">
        <v>0.36725097194539785</v>
      </c>
      <c r="G3964">
        <v>3961</v>
      </c>
      <c r="H3964">
        <v>0.34155895347946214</v>
      </c>
      <c r="I3964">
        <v>0.35377764968626224</v>
      </c>
    </row>
    <row r="3965" spans="2:9" x14ac:dyDescent="0.25">
      <c r="B3965">
        <v>3962</v>
      </c>
      <c r="C3965">
        <v>0.35723242737692684</v>
      </c>
      <c r="D3965">
        <v>0.36715329708231681</v>
      </c>
      <c r="G3965">
        <v>3962</v>
      </c>
      <c r="H3965">
        <v>0.34146410646775116</v>
      </c>
      <c r="I3965">
        <v>0.35368087284181005</v>
      </c>
    </row>
    <row r="3966" spans="2:9" x14ac:dyDescent="0.25">
      <c r="B3966">
        <v>3963</v>
      </c>
      <c r="C3966">
        <v>0.35713653013544933</v>
      </c>
      <c r="D3966">
        <v>0.36705564037498933</v>
      </c>
      <c r="G3966">
        <v>3963</v>
      </c>
      <c r="H3966">
        <v>0.3413692849415656</v>
      </c>
      <c r="I3966">
        <v>0.35358411734163403</v>
      </c>
    </row>
    <row r="3967" spans="2:9" x14ac:dyDescent="0.25">
      <c r="B3967">
        <v>3964</v>
      </c>
      <c r="C3967">
        <v>0.35704065484563274</v>
      </c>
      <c r="D3967">
        <v>0.36695800183061122</v>
      </c>
      <c r="G3967">
        <v>3964</v>
      </c>
      <c r="H3967">
        <v>0.34127448889585671</v>
      </c>
      <c r="I3967">
        <v>0.35348738319095513</v>
      </c>
    </row>
    <row r="3968" spans="2:9" x14ac:dyDescent="0.25">
      <c r="B3968">
        <v>3965</v>
      </c>
      <c r="C3968">
        <v>0.35694480150330843</v>
      </c>
      <c r="D3968">
        <v>0.36686038145636957</v>
      </c>
      <c r="G3968">
        <v>3965</v>
      </c>
      <c r="H3968">
        <v>0.3411797183255757</v>
      </c>
      <c r="I3968">
        <v>0.35339067039498523</v>
      </c>
    </row>
    <row r="3969" spans="2:9" x14ac:dyDescent="0.25">
      <c r="B3969">
        <v>3966</v>
      </c>
      <c r="C3969">
        <v>0.35684897010430872</v>
      </c>
      <c r="D3969">
        <v>0.36676277925944162</v>
      </c>
      <c r="G3969">
        <v>3966</v>
      </c>
      <c r="H3969">
        <v>0.34108497322567394</v>
      </c>
      <c r="I3969">
        <v>0.353293978958927</v>
      </c>
    </row>
    <row r="3970" spans="2:9" x14ac:dyDescent="0.25">
      <c r="B3970">
        <v>3967</v>
      </c>
      <c r="C3970">
        <v>0.35675316064446699</v>
      </c>
      <c r="D3970">
        <v>0.36666519524699576</v>
      </c>
      <c r="G3970">
        <v>3967</v>
      </c>
      <c r="H3970">
        <v>0.34099025359110258</v>
      </c>
      <c r="I3970">
        <v>0.35319730888797418</v>
      </c>
    </row>
    <row r="3971" spans="2:9" x14ac:dyDescent="0.25">
      <c r="B3971">
        <v>3968</v>
      </c>
      <c r="C3971">
        <v>0.35665737311961648</v>
      </c>
      <c r="D3971">
        <v>0.36656762942619059</v>
      </c>
      <c r="G3971">
        <v>3968</v>
      </c>
      <c r="H3971">
        <v>0.3408955594168126</v>
      </c>
      <c r="I3971">
        <v>0.35310066018731123</v>
      </c>
    </row>
    <row r="3972" spans="2:9" x14ac:dyDescent="0.25">
      <c r="B3972">
        <v>3969</v>
      </c>
      <c r="C3972">
        <v>0.35656160752559118</v>
      </c>
      <c r="D3972">
        <v>0.36647008180417556</v>
      </c>
      <c r="G3972">
        <v>3969</v>
      </c>
      <c r="H3972">
        <v>0.34080089069775482</v>
      </c>
      <c r="I3972">
        <v>0.3530040328621134</v>
      </c>
    </row>
    <row r="3973" spans="2:9" x14ac:dyDescent="0.25">
      <c r="B3973">
        <v>3970</v>
      </c>
      <c r="C3973">
        <v>0.35646586385822632</v>
      </c>
      <c r="D3973">
        <v>0.36637255238809074</v>
      </c>
      <c r="G3973">
        <v>3970</v>
      </c>
      <c r="H3973">
        <v>0.34070624742888028</v>
      </c>
      <c r="I3973">
        <v>0.35290742691754717</v>
      </c>
    </row>
    <row r="3974" spans="2:9" x14ac:dyDescent="0.25">
      <c r="B3974">
        <v>3971</v>
      </c>
      <c r="C3974">
        <v>0.35637014211335732</v>
      </c>
      <c r="D3974">
        <v>0.36627504118506715</v>
      </c>
      <c r="G3974">
        <v>3971</v>
      </c>
      <c r="H3974">
        <v>0.34061162960513991</v>
      </c>
      <c r="I3974">
        <v>0.35281084235876969</v>
      </c>
    </row>
    <row r="3975" spans="2:9" x14ac:dyDescent="0.25">
      <c r="B3975">
        <v>3972</v>
      </c>
      <c r="C3975">
        <v>0.35627444228682059</v>
      </c>
      <c r="D3975">
        <v>0.36617754820222598</v>
      </c>
      <c r="G3975">
        <v>3972</v>
      </c>
      <c r="H3975">
        <v>0.34051703722148402</v>
      </c>
      <c r="I3975">
        <v>0.35271427919092896</v>
      </c>
    </row>
    <row r="3976" spans="2:9" x14ac:dyDescent="0.25">
      <c r="B3976">
        <v>3973</v>
      </c>
      <c r="C3976">
        <v>0.35617876437445273</v>
      </c>
      <c r="D3976">
        <v>0.36608007344667959</v>
      </c>
      <c r="G3976">
        <v>3973</v>
      </c>
      <c r="H3976">
        <v>0.34042247027286354</v>
      </c>
      <c r="I3976">
        <v>0.35261773741916397</v>
      </c>
    </row>
    <row r="3977" spans="2:9" x14ac:dyDescent="0.25">
      <c r="B3977">
        <v>3974</v>
      </c>
      <c r="C3977">
        <v>0.35608310837209184</v>
      </c>
      <c r="D3977">
        <v>0.36598261692553069</v>
      </c>
      <c r="G3977">
        <v>3974</v>
      </c>
      <c r="H3977">
        <v>0.34032792875422924</v>
      </c>
      <c r="I3977">
        <v>0.35252121704860467</v>
      </c>
    </row>
    <row r="3978" spans="2:9" x14ac:dyDescent="0.25">
      <c r="B3978">
        <v>3975</v>
      </c>
      <c r="C3978">
        <v>0.3559874742755762</v>
      </c>
      <c r="D3978">
        <v>0.36588517864587294</v>
      </c>
      <c r="G3978">
        <v>3975</v>
      </c>
      <c r="H3978">
        <v>0.34023341266053103</v>
      </c>
      <c r="I3978">
        <v>0.35242471808437187</v>
      </c>
    </row>
    <row r="3979" spans="2:9" x14ac:dyDescent="0.25">
      <c r="B3979">
        <v>3976</v>
      </c>
      <c r="C3979">
        <v>0.35589186208074436</v>
      </c>
      <c r="D3979">
        <v>0.36578775861479046</v>
      </c>
      <c r="G3979">
        <v>3976</v>
      </c>
      <c r="H3979">
        <v>0.34013892198671958</v>
      </c>
      <c r="I3979">
        <v>0.35232824053157735</v>
      </c>
    </row>
    <row r="3980" spans="2:9" x14ac:dyDescent="0.25">
      <c r="B3980">
        <v>3977</v>
      </c>
      <c r="C3980">
        <v>0.3557962717834362</v>
      </c>
      <c r="D3980">
        <v>0.36569035683935819</v>
      </c>
      <c r="G3980">
        <v>3977</v>
      </c>
      <c r="H3980">
        <v>0.34004445672774553</v>
      </c>
      <c r="I3980">
        <v>0.35223178439532388</v>
      </c>
    </row>
    <row r="3981" spans="2:9" x14ac:dyDescent="0.25">
      <c r="B3981">
        <v>3978</v>
      </c>
      <c r="C3981">
        <v>0.35570070337949178</v>
      </c>
      <c r="D3981">
        <v>0.36559297332664181</v>
      </c>
      <c r="G3981">
        <v>3978</v>
      </c>
      <c r="H3981">
        <v>0.3399500168785588</v>
      </c>
      <c r="I3981">
        <v>0.35213534968070492</v>
      </c>
    </row>
    <row r="3982" spans="2:9" x14ac:dyDescent="0.25">
      <c r="B3982">
        <v>3979</v>
      </c>
      <c r="C3982">
        <v>0.35560515686475208</v>
      </c>
      <c r="D3982">
        <v>0.36549560808369763</v>
      </c>
      <c r="G3982">
        <v>3979</v>
      </c>
      <c r="H3982">
        <v>0.33985560243410989</v>
      </c>
      <c r="I3982">
        <v>0.3520389363928052</v>
      </c>
    </row>
    <row r="3983" spans="2:9" x14ac:dyDescent="0.25">
      <c r="B3983">
        <v>3980</v>
      </c>
      <c r="C3983">
        <v>0.35550963223505877</v>
      </c>
      <c r="D3983">
        <v>0.36539826111757273</v>
      </c>
      <c r="G3983">
        <v>3980</v>
      </c>
      <c r="H3983">
        <v>0.3397612133893485</v>
      </c>
      <c r="I3983">
        <v>0.35194254453670015</v>
      </c>
    </row>
    <row r="3984" spans="2:9" x14ac:dyDescent="0.25">
      <c r="B3984">
        <v>3981</v>
      </c>
      <c r="C3984">
        <v>0.35541412948625445</v>
      </c>
      <c r="D3984">
        <v>0.36530093243530487</v>
      </c>
      <c r="G3984">
        <v>3981</v>
      </c>
      <c r="H3984">
        <v>0.33966684973922501</v>
      </c>
      <c r="I3984">
        <v>0.35184617411745611</v>
      </c>
    </row>
    <row r="3985" spans="2:9" x14ac:dyDescent="0.25">
      <c r="B3985">
        <v>3982</v>
      </c>
      <c r="C3985">
        <v>0.35531864861418205</v>
      </c>
      <c r="D3985">
        <v>0.36520362204392248</v>
      </c>
      <c r="G3985">
        <v>3982</v>
      </c>
      <c r="H3985">
        <v>0.33957251147868911</v>
      </c>
      <c r="I3985">
        <v>0.3517498251401307</v>
      </c>
    </row>
    <row r="3986" spans="2:9" x14ac:dyDescent="0.25">
      <c r="B3986">
        <v>3983</v>
      </c>
      <c r="C3986">
        <v>0.3552231896146848</v>
      </c>
      <c r="D3986">
        <v>0.36510632995044484</v>
      </c>
      <c r="G3986">
        <v>3983</v>
      </c>
      <c r="H3986">
        <v>0.33947819860269085</v>
      </c>
      <c r="I3986">
        <v>0.35165349760977233</v>
      </c>
    </row>
    <row r="3987" spans="2:9" x14ac:dyDescent="0.25">
      <c r="B3987">
        <v>3984</v>
      </c>
      <c r="C3987">
        <v>0.35512775248360723</v>
      </c>
      <c r="D3987">
        <v>0.36500905616188195</v>
      </c>
      <c r="G3987">
        <v>3984</v>
      </c>
      <c r="H3987">
        <v>0.33938391110618027</v>
      </c>
      <c r="I3987">
        <v>0.35155719153142018</v>
      </c>
    </row>
    <row r="3988" spans="2:9" x14ac:dyDescent="0.25">
      <c r="B3988">
        <v>3985</v>
      </c>
      <c r="C3988">
        <v>0.355032337216794</v>
      </c>
      <c r="D3988">
        <v>0.36491180068523432</v>
      </c>
      <c r="G3988">
        <v>3985</v>
      </c>
      <c r="H3988">
        <v>0.33928964898410691</v>
      </c>
      <c r="I3988">
        <v>0.35146090691010462</v>
      </c>
    </row>
    <row r="3989" spans="2:9" x14ac:dyDescent="0.25">
      <c r="B3989">
        <v>3986</v>
      </c>
      <c r="C3989">
        <v>0.35493694381009111</v>
      </c>
      <c r="D3989">
        <v>0.36481456352749347</v>
      </c>
      <c r="G3989">
        <v>3986</v>
      </c>
      <c r="H3989">
        <v>0.33919541223142036</v>
      </c>
      <c r="I3989">
        <v>0.35136464375084703</v>
      </c>
    </row>
    <row r="3990" spans="2:9" x14ac:dyDescent="0.25">
      <c r="B3990">
        <v>3987</v>
      </c>
      <c r="C3990">
        <v>0.35484157225934471</v>
      </c>
      <c r="D3990">
        <v>0.36471734469564171</v>
      </c>
      <c r="G3990">
        <v>3987</v>
      </c>
      <c r="H3990">
        <v>0.33910120084307044</v>
      </c>
      <c r="I3990">
        <v>0.35126840205865961</v>
      </c>
    </row>
    <row r="3991" spans="2:9" x14ac:dyDescent="0.25">
      <c r="B3991">
        <v>3988</v>
      </c>
      <c r="C3991">
        <v>0.35474622256040189</v>
      </c>
      <c r="D3991">
        <v>0.36462014419665167</v>
      </c>
      <c r="G3991">
        <v>3988</v>
      </c>
      <c r="H3991">
        <v>0.33900701481400686</v>
      </c>
      <c r="I3991">
        <v>0.35117218183854565</v>
      </c>
    </row>
    <row r="3992" spans="2:9" x14ac:dyDescent="0.25">
      <c r="B3992">
        <v>3989</v>
      </c>
      <c r="C3992">
        <v>0.35465089470911026</v>
      </c>
      <c r="D3992">
        <v>0.36452296203748713</v>
      </c>
      <c r="G3992">
        <v>3989</v>
      </c>
      <c r="H3992">
        <v>0.33891285413917877</v>
      </c>
      <c r="I3992">
        <v>0.35107598309549942</v>
      </c>
    </row>
    <row r="3993" spans="2:9" x14ac:dyDescent="0.25">
      <c r="B3993">
        <v>3990</v>
      </c>
      <c r="C3993">
        <v>0.35455558870131781</v>
      </c>
      <c r="D3993">
        <v>0.36442579822510252</v>
      </c>
      <c r="G3993">
        <v>3990</v>
      </c>
      <c r="H3993">
        <v>0.33881871881353565</v>
      </c>
      <c r="I3993">
        <v>0.35097980583450622</v>
      </c>
    </row>
    <row r="3994" spans="2:9" x14ac:dyDescent="0.25">
      <c r="B3994">
        <v>3991</v>
      </c>
      <c r="C3994">
        <v>0.35446030453287414</v>
      </c>
      <c r="D3994">
        <v>0.36432865276644305</v>
      </c>
      <c r="G3994">
        <v>3991</v>
      </c>
      <c r="H3994">
        <v>0.33872460883202687</v>
      </c>
      <c r="I3994">
        <v>0.35088365006054234</v>
      </c>
    </row>
    <row r="3995" spans="2:9" x14ac:dyDescent="0.25">
      <c r="B3995">
        <v>3992</v>
      </c>
      <c r="C3995">
        <v>0.35436504219962811</v>
      </c>
      <c r="D3995">
        <v>0.36423152566844458</v>
      </c>
      <c r="G3995">
        <v>3992</v>
      </c>
      <c r="H3995">
        <v>0.33863052418960216</v>
      </c>
      <c r="I3995">
        <v>0.35078751577857492</v>
      </c>
    </row>
    <row r="3996" spans="2:9" x14ac:dyDescent="0.25">
      <c r="B3996">
        <v>3993</v>
      </c>
      <c r="C3996">
        <v>0.35426980169743072</v>
      </c>
      <c r="D3996">
        <v>0.36413441693803378</v>
      </c>
      <c r="G3996">
        <v>3993</v>
      </c>
      <c r="H3996">
        <v>0.33853646488121025</v>
      </c>
      <c r="I3996">
        <v>0.35069140299356238</v>
      </c>
    </row>
    <row r="3997" spans="2:9" x14ac:dyDescent="0.25">
      <c r="B3997">
        <v>3994</v>
      </c>
      <c r="C3997">
        <v>0.35417458302213262</v>
      </c>
      <c r="D3997">
        <v>0.36403732658212823</v>
      </c>
      <c r="G3997">
        <v>3994</v>
      </c>
      <c r="H3997">
        <v>0.33844243090180043</v>
      </c>
      <c r="I3997">
        <v>0.35059531171045399</v>
      </c>
    </row>
    <row r="3998" spans="2:9" x14ac:dyDescent="0.25">
      <c r="B3998">
        <v>3995</v>
      </c>
      <c r="C3998">
        <v>0.35407938616958529</v>
      </c>
      <c r="D3998">
        <v>0.36394025460763618</v>
      </c>
      <c r="G3998">
        <v>3995</v>
      </c>
      <c r="H3998">
        <v>0.338348422246322</v>
      </c>
      <c r="I3998">
        <v>0.35049924193419013</v>
      </c>
    </row>
    <row r="3999" spans="2:9" x14ac:dyDescent="0.25">
      <c r="B3999">
        <v>3996</v>
      </c>
      <c r="C3999">
        <v>0.3539842111356416</v>
      </c>
      <c r="D3999">
        <v>0.36384320102145651</v>
      </c>
      <c r="G3999">
        <v>3996</v>
      </c>
      <c r="H3999">
        <v>0.33825443890972384</v>
      </c>
      <c r="I3999">
        <v>0.35040319366970202</v>
      </c>
    </row>
    <row r="4000" spans="2:9" x14ac:dyDescent="0.25">
      <c r="B4000">
        <v>3997</v>
      </c>
      <c r="C4000">
        <v>0.35388905791615399</v>
      </c>
      <c r="D4000">
        <v>0.3637461658304792</v>
      </c>
      <c r="G4000">
        <v>3997</v>
      </c>
      <c r="H4000">
        <v>0.33816048088695483</v>
      </c>
      <c r="I4000">
        <v>0.35030716692191222</v>
      </c>
    </row>
    <row r="4001" spans="2:9" x14ac:dyDescent="0.25">
      <c r="B4001">
        <v>3998</v>
      </c>
      <c r="C4001">
        <v>0.35379392650697644</v>
      </c>
      <c r="D4001">
        <v>0.36364914904158474</v>
      </c>
      <c r="G4001">
        <v>3998</v>
      </c>
      <c r="H4001">
        <v>0.33806654817296433</v>
      </c>
      <c r="I4001">
        <v>0.35021116169573402</v>
      </c>
    </row>
    <row r="4002" spans="2:9" x14ac:dyDescent="0.25">
      <c r="B4002">
        <v>3999</v>
      </c>
      <c r="C4002">
        <v>0.35369881690396299</v>
      </c>
      <c r="D4002">
        <v>0.3635521506616447</v>
      </c>
      <c r="G4002">
        <v>3999</v>
      </c>
      <c r="H4002">
        <v>0.33797264076270073</v>
      </c>
      <c r="I4002">
        <v>0.35011517799607211</v>
      </c>
    </row>
    <row r="4003" spans="2:9" x14ac:dyDescent="0.25">
      <c r="B4003">
        <v>4000</v>
      </c>
      <c r="C4003">
        <v>0.35360372910296878</v>
      </c>
      <c r="D4003">
        <v>0.36345517069752104</v>
      </c>
      <c r="G4003">
        <v>4000</v>
      </c>
      <c r="H4003">
        <v>0.3378787586511135</v>
      </c>
      <c r="I4003">
        <v>0.35001921582782181</v>
      </c>
    </row>
    <row r="4004" spans="2:9" x14ac:dyDescent="0.25">
      <c r="B4004">
        <v>4001</v>
      </c>
      <c r="C4004">
        <v>0.35350866309984924</v>
      </c>
      <c r="D4004">
        <v>0.36335820915606687</v>
      </c>
      <c r="G4004">
        <v>4001</v>
      </c>
      <c r="H4004">
        <v>0.33778490183315057</v>
      </c>
      <c r="I4004">
        <v>0.3499232751958698</v>
      </c>
    </row>
    <row r="4005" spans="2:9" x14ac:dyDescent="0.25">
      <c r="B4005">
        <v>4002</v>
      </c>
      <c r="C4005">
        <v>0.35341361889046108</v>
      </c>
      <c r="D4005">
        <v>0.36326126604412601</v>
      </c>
      <c r="G4005">
        <v>4002</v>
      </c>
      <c r="H4005">
        <v>0.33769107030376105</v>
      </c>
      <c r="I4005">
        <v>0.34982735610509375</v>
      </c>
    </row>
    <row r="4006" spans="2:9" x14ac:dyDescent="0.25">
      <c r="B4006">
        <v>4003</v>
      </c>
      <c r="C4006">
        <v>0.35331859647066116</v>
      </c>
      <c r="D4006">
        <v>0.36316434136853321</v>
      </c>
      <c r="G4006">
        <v>4003</v>
      </c>
      <c r="H4006">
        <v>0.3375972640578937</v>
      </c>
      <c r="I4006">
        <v>0.34973145856036242</v>
      </c>
    </row>
    <row r="4007" spans="2:9" x14ac:dyDescent="0.25">
      <c r="B4007">
        <v>4004</v>
      </c>
      <c r="C4007">
        <v>0.3532235958363068</v>
      </c>
      <c r="D4007">
        <v>0.36306743513611356</v>
      </c>
      <c r="G4007">
        <v>4004</v>
      </c>
      <c r="H4007">
        <v>0.33750348309049699</v>
      </c>
      <c r="I4007">
        <v>0.34963558256653543</v>
      </c>
    </row>
    <row r="4008" spans="2:9" x14ac:dyDescent="0.25">
      <c r="B4008">
        <v>4005</v>
      </c>
      <c r="C4008">
        <v>0.35312861698325676</v>
      </c>
      <c r="D4008">
        <v>0.3629705473536835</v>
      </c>
      <c r="G4008">
        <v>4005</v>
      </c>
      <c r="H4008">
        <v>0.33740972739651948</v>
      </c>
      <c r="I4008">
        <v>0.34953972812846379</v>
      </c>
    </row>
    <row r="4009" spans="2:9" x14ac:dyDescent="0.25">
      <c r="B4009">
        <v>4006</v>
      </c>
      <c r="C4009">
        <v>0.35303365990736951</v>
      </c>
      <c r="D4009">
        <v>0.36287367802805015</v>
      </c>
      <c r="G4009">
        <v>4006</v>
      </c>
      <c r="H4009">
        <v>0.3373159969709098</v>
      </c>
      <c r="I4009">
        <v>0.3494438952509894</v>
      </c>
    </row>
    <row r="4010" spans="2:9" x14ac:dyDescent="0.25">
      <c r="B4010">
        <v>4007</v>
      </c>
      <c r="C4010">
        <v>0.35293872460450521</v>
      </c>
      <c r="D4010">
        <v>0.3627768271660114</v>
      </c>
      <c r="G4010">
        <v>4007</v>
      </c>
      <c r="H4010">
        <v>0.33722229180861618</v>
      </c>
      <c r="I4010">
        <v>0.34934808393894529</v>
      </c>
    </row>
    <row r="4011" spans="2:9" x14ac:dyDescent="0.25">
      <c r="B4011">
        <v>4008</v>
      </c>
      <c r="C4011">
        <v>0.35284381107052382</v>
      </c>
      <c r="D4011">
        <v>0.36267999477435592</v>
      </c>
      <c r="G4011">
        <v>4008</v>
      </c>
      <c r="H4011">
        <v>0.33712861190458709</v>
      </c>
      <c r="I4011">
        <v>0.34925229419715564</v>
      </c>
    </row>
    <row r="4012" spans="2:9" x14ac:dyDescent="0.25">
      <c r="B4012">
        <v>4009</v>
      </c>
      <c r="C4012">
        <v>0.35274891930128638</v>
      </c>
      <c r="D4012">
        <v>0.36258318085986324</v>
      </c>
      <c r="G4012">
        <v>4009</v>
      </c>
      <c r="H4012">
        <v>0.33703495725377075</v>
      </c>
      <c r="I4012">
        <v>0.34915652603043557</v>
      </c>
    </row>
    <row r="4013" spans="2:9" x14ac:dyDescent="0.25">
      <c r="B4013">
        <v>4010</v>
      </c>
      <c r="C4013">
        <v>0.35265404929265465</v>
      </c>
      <c r="D4013">
        <v>0.36248638542930389</v>
      </c>
      <c r="G4013">
        <v>4010</v>
      </c>
      <c r="H4013">
        <v>0.33694132785111558</v>
      </c>
      <c r="I4013">
        <v>0.34906077944359148</v>
      </c>
    </row>
    <row r="4014" spans="2:9" x14ac:dyDescent="0.25">
      <c r="B4014">
        <v>4011</v>
      </c>
      <c r="C4014">
        <v>0.35255920104049088</v>
      </c>
      <c r="D4014">
        <v>0.36238960848943896</v>
      </c>
      <c r="G4014">
        <v>4011</v>
      </c>
      <c r="H4014">
        <v>0.33684772369156984</v>
      </c>
      <c r="I4014">
        <v>0.34896505444142079</v>
      </c>
    </row>
    <row r="4015" spans="2:9" x14ac:dyDescent="0.25">
      <c r="B4015">
        <v>4012</v>
      </c>
      <c r="C4015">
        <v>0.35246437454065815</v>
      </c>
      <c r="D4015">
        <v>0.36229285004702072</v>
      </c>
      <c r="G4015">
        <v>4012</v>
      </c>
      <c r="H4015">
        <v>0.33675414477008164</v>
      </c>
      <c r="I4015">
        <v>0.34886935102871208</v>
      </c>
    </row>
    <row r="4016" spans="2:9" x14ac:dyDescent="0.25">
      <c r="B4016">
        <v>4013</v>
      </c>
      <c r="C4016">
        <v>0.35236956978901973</v>
      </c>
      <c r="D4016">
        <v>0.36219611010879194</v>
      </c>
      <c r="G4016">
        <v>4013</v>
      </c>
      <c r="H4016">
        <v>0.33666059108159929</v>
      </c>
      <c r="I4016">
        <v>0.34877366921024489</v>
      </c>
    </row>
    <row r="4017" spans="2:9" x14ac:dyDescent="0.25">
      <c r="B4017">
        <v>4014</v>
      </c>
      <c r="C4017">
        <v>0.35227478678144014</v>
      </c>
      <c r="D4017">
        <v>0.3620993886814865</v>
      </c>
      <c r="G4017">
        <v>4014</v>
      </c>
      <c r="H4017">
        <v>0.33656706262107056</v>
      </c>
      <c r="I4017">
        <v>0.3486780089907901</v>
      </c>
    </row>
    <row r="4018" spans="2:9" x14ac:dyDescent="0.25">
      <c r="B4018">
        <v>4015</v>
      </c>
      <c r="C4018">
        <v>0.35218002551378436</v>
      </c>
      <c r="D4018">
        <v>0.36200268577182915</v>
      </c>
      <c r="G4018">
        <v>4015</v>
      </c>
      <c r="H4018">
        <v>0.33647355938344387</v>
      </c>
      <c r="I4018">
        <v>0.3485823703751097</v>
      </c>
    </row>
    <row r="4019" spans="2:9" x14ac:dyDescent="0.25">
      <c r="B4019">
        <v>4016</v>
      </c>
      <c r="C4019">
        <v>0.35208528598191802</v>
      </c>
      <c r="D4019">
        <v>0.36190600138653539</v>
      </c>
      <c r="G4019">
        <v>4016</v>
      </c>
      <c r="H4019">
        <v>0.33638008136366682</v>
      </c>
      <c r="I4019">
        <v>0.34848675336795665</v>
      </c>
    </row>
    <row r="4020" spans="2:9" x14ac:dyDescent="0.25">
      <c r="B4020">
        <v>4017</v>
      </c>
      <c r="C4020">
        <v>0.35199056818170776</v>
      </c>
      <c r="D4020">
        <v>0.36180933553231154</v>
      </c>
      <c r="G4020">
        <v>4017</v>
      </c>
      <c r="H4020">
        <v>0.33628662855668762</v>
      </c>
      <c r="I4020">
        <v>0.34839115797407499</v>
      </c>
    </row>
    <row r="4021" spans="2:9" x14ac:dyDescent="0.25">
      <c r="B4021">
        <v>4018</v>
      </c>
      <c r="C4021">
        <v>0.35189587210902007</v>
      </c>
      <c r="D4021">
        <v>0.361712688215855</v>
      </c>
      <c r="G4021">
        <v>4018</v>
      </c>
      <c r="H4021">
        <v>0.3361932009574542</v>
      </c>
      <c r="I4021">
        <v>0.34829558419820034</v>
      </c>
    </row>
    <row r="4022" spans="2:9" x14ac:dyDescent="0.25">
      <c r="B4022">
        <v>4019</v>
      </c>
      <c r="C4022">
        <v>0.35180119775972241</v>
      </c>
      <c r="D4022">
        <v>0.36161605944385383</v>
      </c>
      <c r="G4022">
        <v>4019</v>
      </c>
      <c r="H4022">
        <v>0.33609979856091432</v>
      </c>
      <c r="I4022">
        <v>0.34820003204505895</v>
      </c>
    </row>
    <row r="4023" spans="2:9" x14ac:dyDescent="0.25">
      <c r="B4023">
        <v>4020</v>
      </c>
      <c r="C4023">
        <v>0.35170654512968358</v>
      </c>
      <c r="D4023">
        <v>0.36151944922298712</v>
      </c>
      <c r="G4023">
        <v>4020</v>
      </c>
      <c r="H4023">
        <v>0.33600642136201564</v>
      </c>
      <c r="I4023">
        <v>0.34810450151936861</v>
      </c>
    </row>
    <row r="4024" spans="2:9" x14ac:dyDescent="0.25">
      <c r="B4024">
        <v>4021</v>
      </c>
      <c r="C4024">
        <v>0.35161191421477223</v>
      </c>
      <c r="D4024">
        <v>0.36142285755992481</v>
      </c>
      <c r="G4024">
        <v>4021</v>
      </c>
      <c r="H4024">
        <v>0.33591306935570658</v>
      </c>
      <c r="I4024">
        <v>0.34800899262583807</v>
      </c>
    </row>
    <row r="4025" spans="2:9" x14ac:dyDescent="0.25">
      <c r="B4025">
        <v>4022</v>
      </c>
      <c r="C4025">
        <v>0.35151730501085798</v>
      </c>
      <c r="D4025">
        <v>0.36132628446132764</v>
      </c>
      <c r="G4025">
        <v>4022</v>
      </c>
      <c r="H4025">
        <v>0.33581974253693408</v>
      </c>
      <c r="I4025">
        <v>0.34791350536916726</v>
      </c>
    </row>
    <row r="4026" spans="2:9" x14ac:dyDescent="0.25">
      <c r="B4026">
        <v>4023</v>
      </c>
      <c r="C4026">
        <v>0.35142271751381132</v>
      </c>
      <c r="D4026">
        <v>0.36122972993384744</v>
      </c>
      <c r="G4026">
        <v>4023</v>
      </c>
      <c r="H4026">
        <v>0.33572644090064618</v>
      </c>
      <c r="I4026">
        <v>0.34781803975404729</v>
      </c>
    </row>
    <row r="4027" spans="2:9" x14ac:dyDescent="0.25">
      <c r="B4027">
        <v>4024</v>
      </c>
      <c r="C4027">
        <v>0.35132815171950327</v>
      </c>
      <c r="D4027">
        <v>0.3611331939841268</v>
      </c>
      <c r="G4027">
        <v>4024</v>
      </c>
      <c r="H4027">
        <v>0.33563316444179087</v>
      </c>
      <c r="I4027">
        <v>0.34772259578516063</v>
      </c>
    </row>
    <row r="4028" spans="2:9" x14ac:dyDescent="0.25">
      <c r="B4028">
        <v>4025</v>
      </c>
      <c r="C4028">
        <v>0.35123360762380484</v>
      </c>
      <c r="D4028">
        <v>0.36103667661879912</v>
      </c>
      <c r="G4028">
        <v>4025</v>
      </c>
      <c r="H4028">
        <v>0.33553991315531534</v>
      </c>
      <c r="I4028">
        <v>0.34762717346718047</v>
      </c>
    </row>
    <row r="4029" spans="2:9" x14ac:dyDescent="0.25">
      <c r="B4029">
        <v>4026</v>
      </c>
      <c r="C4029">
        <v>0.35113908522258902</v>
      </c>
      <c r="D4029">
        <v>0.36094017784448895</v>
      </c>
      <c r="G4029">
        <v>4026</v>
      </c>
      <c r="H4029">
        <v>0.3354466870361672</v>
      </c>
      <c r="I4029">
        <v>0.34753177280477171</v>
      </c>
    </row>
    <row r="4030" spans="2:9" x14ac:dyDescent="0.25">
      <c r="B4030">
        <v>4027</v>
      </c>
      <c r="C4030">
        <v>0.35104458451172815</v>
      </c>
      <c r="D4030">
        <v>0.3608436976678116</v>
      </c>
      <c r="G4030">
        <v>4027</v>
      </c>
      <c r="H4030">
        <v>0.33535348607929433</v>
      </c>
      <c r="I4030">
        <v>0.34743639380259017</v>
      </c>
    </row>
    <row r="4031" spans="2:9" x14ac:dyDescent="0.25">
      <c r="B4031">
        <v>4028</v>
      </c>
      <c r="C4031">
        <v>0.35095010548709626</v>
      </c>
      <c r="D4031">
        <v>0.3607472360953734</v>
      </c>
      <c r="G4031">
        <v>4028</v>
      </c>
      <c r="H4031">
        <v>0.33526031027964376</v>
      </c>
      <c r="I4031">
        <v>0.34734103646528292</v>
      </c>
    </row>
    <row r="4032" spans="2:9" x14ac:dyDescent="0.25">
      <c r="B4032">
        <v>4029</v>
      </c>
      <c r="C4032">
        <v>0.35085564814456721</v>
      </c>
      <c r="D4032">
        <v>0.36065079313377141</v>
      </c>
      <c r="G4032">
        <v>4029</v>
      </c>
      <c r="H4032">
        <v>0.33516715963216337</v>
      </c>
      <c r="I4032">
        <v>0.34724570079748818</v>
      </c>
    </row>
    <row r="4033" spans="2:9" x14ac:dyDescent="0.25">
      <c r="B4033">
        <v>4030</v>
      </c>
      <c r="C4033">
        <v>0.35076121248001652</v>
      </c>
      <c r="D4033">
        <v>0.36055436878959374</v>
      </c>
      <c r="G4033">
        <v>4030</v>
      </c>
      <c r="H4033">
        <v>0.33507403413180048</v>
      </c>
      <c r="I4033">
        <v>0.34715038680383536</v>
      </c>
    </row>
    <row r="4034" spans="2:9" x14ac:dyDescent="0.25">
      <c r="B4034">
        <v>4031</v>
      </c>
      <c r="C4034">
        <v>0.35066679848931931</v>
      </c>
      <c r="D4034">
        <v>0.36045796306941952</v>
      </c>
      <c r="G4034">
        <v>4031</v>
      </c>
      <c r="H4034">
        <v>0.33498093377350224</v>
      </c>
      <c r="I4034">
        <v>0.34705509448894528</v>
      </c>
    </row>
    <row r="4035" spans="2:9" x14ac:dyDescent="0.25">
      <c r="B4035">
        <v>4032</v>
      </c>
      <c r="C4035">
        <v>0.35057240616835172</v>
      </c>
      <c r="D4035">
        <v>0.36036157597981877</v>
      </c>
      <c r="G4035">
        <v>4032</v>
      </c>
      <c r="H4035">
        <v>0.33488785855221653</v>
      </c>
      <c r="I4035">
        <v>0.34695982385742979</v>
      </c>
    </row>
    <row r="4036" spans="2:9" x14ac:dyDescent="0.25">
      <c r="B4036">
        <v>4033</v>
      </c>
      <c r="C4036">
        <v>0.35047803551299139</v>
      </c>
      <c r="D4036">
        <v>0.36026520752735214</v>
      </c>
      <c r="G4036">
        <v>4033</v>
      </c>
      <c r="H4036">
        <v>0.33479480846289034</v>
      </c>
      <c r="I4036">
        <v>0.346864574913892</v>
      </c>
    </row>
    <row r="4037" spans="2:9" x14ac:dyDescent="0.25">
      <c r="B4037">
        <v>4034</v>
      </c>
      <c r="C4037">
        <v>0.35038368651911506</v>
      </c>
      <c r="D4037">
        <v>0.36016885771857171</v>
      </c>
      <c r="G4037">
        <v>4034</v>
      </c>
      <c r="H4037">
        <v>0.33470178350047092</v>
      </c>
      <c r="I4037">
        <v>0.34676934766292622</v>
      </c>
    </row>
    <row r="4038" spans="2:9" x14ac:dyDescent="0.25">
      <c r="B4038">
        <v>4035</v>
      </c>
      <c r="C4038">
        <v>0.35028935918260123</v>
      </c>
      <c r="D4038">
        <v>0.3600725265600202</v>
      </c>
      <c r="G4038">
        <v>4035</v>
      </c>
      <c r="H4038">
        <v>0.3346087836599056</v>
      </c>
      <c r="I4038">
        <v>0.34667414210911796</v>
      </c>
    </row>
    <row r="4039" spans="2:9" x14ac:dyDescent="0.25">
      <c r="B4039">
        <v>4036</v>
      </c>
      <c r="C4039">
        <v>0.35019505349932883</v>
      </c>
      <c r="D4039">
        <v>0.35997621405823149</v>
      </c>
      <c r="G4039">
        <v>4036</v>
      </c>
      <c r="H4039">
        <v>0.33451580893614191</v>
      </c>
      <c r="I4039">
        <v>0.34657895825704427</v>
      </c>
    </row>
    <row r="4040" spans="2:9" x14ac:dyDescent="0.25">
      <c r="B4040">
        <v>4037</v>
      </c>
      <c r="C4040">
        <v>0.35010076946517771</v>
      </c>
      <c r="D4040">
        <v>0.35987992021973003</v>
      </c>
      <c r="G4040">
        <v>4037</v>
      </c>
      <c r="H4040">
        <v>0.33442285932412696</v>
      </c>
      <c r="I4040">
        <v>0.346483796111273</v>
      </c>
    </row>
    <row r="4041" spans="2:9" x14ac:dyDescent="0.25">
      <c r="B4041">
        <v>4038</v>
      </c>
      <c r="C4041">
        <v>0.35000650707602804</v>
      </c>
      <c r="D4041">
        <v>0.35978364505103172</v>
      </c>
      <c r="G4041">
        <v>4038</v>
      </c>
      <c r="H4041">
        <v>0.33432993481880763</v>
      </c>
      <c r="I4041">
        <v>0.34638865567636345</v>
      </c>
    </row>
    <row r="4042" spans="2:9" x14ac:dyDescent="0.25">
      <c r="B4042">
        <v>4039</v>
      </c>
      <c r="C4042">
        <v>0.34991226632776035</v>
      </c>
      <c r="D4042">
        <v>0.35968738855864302</v>
      </c>
      <c r="G4042">
        <v>4039</v>
      </c>
      <c r="H4042">
        <v>0.33423703541513106</v>
      </c>
      <c r="I4042">
        <v>0.34629353695686632</v>
      </c>
    </row>
    <row r="4043" spans="2:9" x14ac:dyDescent="0.25">
      <c r="B4043">
        <v>4040</v>
      </c>
      <c r="C4043">
        <v>0.34981804721625642</v>
      </c>
      <c r="D4043">
        <v>0.35959115074906167</v>
      </c>
      <c r="G4043">
        <v>4040</v>
      </c>
      <c r="H4043">
        <v>0.3341441611080449</v>
      </c>
      <c r="I4043">
        <v>0.34619843995732347</v>
      </c>
    </row>
    <row r="4044" spans="2:9" x14ac:dyDescent="0.25">
      <c r="B4044">
        <v>4041</v>
      </c>
      <c r="C4044">
        <v>0.34972384973739845</v>
      </c>
      <c r="D4044">
        <v>0.35949493162877616</v>
      </c>
      <c r="G4044">
        <v>4041</v>
      </c>
      <c r="H4044">
        <v>0.33405131189249587</v>
      </c>
      <c r="I4044">
        <v>0.34610336468226777</v>
      </c>
    </row>
    <row r="4045" spans="2:9" x14ac:dyDescent="0.25">
      <c r="B4045">
        <v>4042</v>
      </c>
      <c r="C4045">
        <v>0.34962967388706923</v>
      </c>
      <c r="D4045">
        <v>0.35939873120426608</v>
      </c>
      <c r="G4045">
        <v>4042</v>
      </c>
      <c r="H4045">
        <v>0.33395848776343101</v>
      </c>
      <c r="I4045">
        <v>0.34600831113622371</v>
      </c>
    </row>
    <row r="4046" spans="2:9" x14ac:dyDescent="0.25">
      <c r="B4046">
        <v>4043</v>
      </c>
      <c r="C4046">
        <v>0.34953551966115226</v>
      </c>
      <c r="D4046">
        <v>0.35930254948200191</v>
      </c>
      <c r="G4046">
        <v>4043</v>
      </c>
      <c r="H4046">
        <v>0.33386568871579758</v>
      </c>
      <c r="I4046">
        <v>0.34591327932370686</v>
      </c>
    </row>
    <row r="4047" spans="2:9" x14ac:dyDescent="0.25">
      <c r="B4047">
        <v>4044</v>
      </c>
      <c r="C4047">
        <v>0.34944138705553196</v>
      </c>
      <c r="D4047">
        <v>0.35920638646844533</v>
      </c>
      <c r="G4047">
        <v>4044</v>
      </c>
      <c r="H4047">
        <v>0.3337729147445424</v>
      </c>
      <c r="I4047">
        <v>0.34581826924922421</v>
      </c>
    </row>
    <row r="4048" spans="2:9" x14ac:dyDescent="0.25">
      <c r="B4048">
        <v>4045</v>
      </c>
      <c r="C4048">
        <v>0.34934727606609323</v>
      </c>
      <c r="D4048">
        <v>0.35911024217004861</v>
      </c>
      <c r="G4048">
        <v>4045</v>
      </c>
      <c r="H4048">
        <v>0.33368016584461269</v>
      </c>
      <c r="I4048">
        <v>0.34572328091727389</v>
      </c>
    </row>
    <row r="4049" spans="2:9" x14ac:dyDescent="0.25">
      <c r="B4049">
        <v>4046</v>
      </c>
      <c r="C4049">
        <v>0.34925318668872118</v>
      </c>
      <c r="D4049">
        <v>0.35901411659325544</v>
      </c>
      <c r="G4049">
        <v>4046</v>
      </c>
      <c r="H4049">
        <v>0.33358744201095519</v>
      </c>
      <c r="I4049">
        <v>0.34562831433234537</v>
      </c>
    </row>
    <row r="4050" spans="2:9" x14ac:dyDescent="0.25">
      <c r="B4050">
        <v>4047</v>
      </c>
      <c r="C4050">
        <v>0.34915911891930229</v>
      </c>
      <c r="D4050">
        <v>0.35891800974450022</v>
      </c>
      <c r="G4050">
        <v>4047</v>
      </c>
      <c r="H4050">
        <v>0.33349474323851708</v>
      </c>
      <c r="I4050">
        <v>0.3455333694989195</v>
      </c>
    </row>
    <row r="4051" spans="2:9" x14ac:dyDescent="0.25">
      <c r="B4051">
        <v>4048</v>
      </c>
      <c r="C4051">
        <v>0.34906507275372339</v>
      </c>
      <c r="D4051">
        <v>0.35882192163020843</v>
      </c>
      <c r="G4051">
        <v>4048</v>
      </c>
      <c r="H4051">
        <v>0.33340206952224505</v>
      </c>
      <c r="I4051">
        <v>0.34543844642146831</v>
      </c>
    </row>
    <row r="4052" spans="2:9" x14ac:dyDescent="0.25">
      <c r="B4052">
        <v>4049</v>
      </c>
      <c r="C4052">
        <v>0.34897104818787206</v>
      </c>
      <c r="D4052">
        <v>0.35872585225679676</v>
      </c>
      <c r="G4052">
        <v>4049</v>
      </c>
      <c r="H4052">
        <v>0.33330942085708631</v>
      </c>
      <c r="I4052">
        <v>0.34534354510445509</v>
      </c>
    </row>
    <row r="4053" spans="2:9" x14ac:dyDescent="0.25">
      <c r="B4053">
        <v>4050</v>
      </c>
      <c r="C4053">
        <v>0.34887704521763607</v>
      </c>
      <c r="D4053">
        <v>0.35862980163067254</v>
      </c>
      <c r="G4053">
        <v>4050</v>
      </c>
      <c r="H4053">
        <v>0.33321679723798769</v>
      </c>
      <c r="I4053">
        <v>0.34524866555233469</v>
      </c>
    </row>
    <row r="4054" spans="2:9" x14ac:dyDescent="0.25">
      <c r="B4054">
        <v>4051</v>
      </c>
      <c r="C4054">
        <v>0.34878306383890473</v>
      </c>
      <c r="D4054">
        <v>0.35853376975823437</v>
      </c>
      <c r="G4054">
        <v>4051</v>
      </c>
      <c r="H4054">
        <v>0.33312419865989557</v>
      </c>
      <c r="I4054">
        <v>0.34515380776955307</v>
      </c>
    </row>
    <row r="4055" spans="2:9" x14ac:dyDescent="0.25">
      <c r="B4055">
        <v>4052</v>
      </c>
      <c r="C4055">
        <v>0.34868910404756748</v>
      </c>
      <c r="D4055">
        <v>0.3584377566458718</v>
      </c>
      <c r="G4055">
        <v>4052</v>
      </c>
      <c r="H4055">
        <v>0.3330316251177573</v>
      </c>
      <c r="I4055">
        <v>0.34505897176054745</v>
      </c>
    </row>
    <row r="4056" spans="2:9" x14ac:dyDescent="0.25">
      <c r="B4056">
        <v>4053</v>
      </c>
      <c r="C4056">
        <v>0.34859516583951411</v>
      </c>
      <c r="D4056">
        <v>0.35834176229996562</v>
      </c>
      <c r="G4056">
        <v>4053</v>
      </c>
      <c r="H4056">
        <v>0.33293907660651967</v>
      </c>
      <c r="I4056">
        <v>0.34496415752974674</v>
      </c>
    </row>
    <row r="4057" spans="2:9" x14ac:dyDescent="0.25">
      <c r="B4057">
        <v>4054</v>
      </c>
      <c r="C4057">
        <v>0.34850124921063574</v>
      </c>
      <c r="D4057">
        <v>0.35824578672688717</v>
      </c>
      <c r="G4057">
        <v>4054</v>
      </c>
      <c r="H4057">
        <v>0.33284655312112943</v>
      </c>
      <c r="I4057">
        <v>0.34486936508157068</v>
      </c>
    </row>
    <row r="4058" spans="2:9" x14ac:dyDescent="0.25">
      <c r="B4058">
        <v>4055</v>
      </c>
      <c r="C4058">
        <v>0.34840735415682372</v>
      </c>
      <c r="D4058">
        <v>0.35814982993299915</v>
      </c>
      <c r="G4058">
        <v>4055</v>
      </c>
      <c r="H4058">
        <v>0.3327540546565334</v>
      </c>
      <c r="I4058">
        <v>0.34477459442043068</v>
      </c>
    </row>
    <row r="4059" spans="2:9" x14ac:dyDescent="0.25">
      <c r="B4059">
        <v>4056</v>
      </c>
      <c r="C4059">
        <v>0.34831348067397028</v>
      </c>
      <c r="D4059">
        <v>0.35805389192465537</v>
      </c>
      <c r="G4059">
        <v>4056</v>
      </c>
      <c r="H4059">
        <v>0.33266158120767841</v>
      </c>
      <c r="I4059">
        <v>0.34467984555072939</v>
      </c>
    </row>
    <row r="4060" spans="2:9" x14ac:dyDescent="0.25">
      <c r="B4060">
        <v>4057</v>
      </c>
      <c r="C4060">
        <v>0.34821962875796797</v>
      </c>
      <c r="D4060">
        <v>0.35795797270820046</v>
      </c>
      <c r="G4060">
        <v>4057</v>
      </c>
      <c r="H4060">
        <v>0.33256913276951111</v>
      </c>
      <c r="I4060">
        <v>0.34458511847686096</v>
      </c>
    </row>
    <row r="4061" spans="2:9" x14ac:dyDescent="0.25">
      <c r="B4061">
        <v>4058</v>
      </c>
      <c r="C4061">
        <v>0.34812579840471047</v>
      </c>
      <c r="D4061">
        <v>0.3578620722899703</v>
      </c>
      <c r="G4061">
        <v>4058</v>
      </c>
      <c r="H4061">
        <v>0.33247670933697815</v>
      </c>
      <c r="I4061">
        <v>0.34449041320321055</v>
      </c>
    </row>
    <row r="4062" spans="2:9" x14ac:dyDescent="0.25">
      <c r="B4062">
        <v>4059</v>
      </c>
      <c r="C4062">
        <v>0.34803198961009207</v>
      </c>
      <c r="D4062">
        <v>0.35776619067629156</v>
      </c>
      <c r="G4062">
        <v>4059</v>
      </c>
      <c r="H4062">
        <v>0.33238431090502657</v>
      </c>
      <c r="I4062">
        <v>0.34439572973415505</v>
      </c>
    </row>
    <row r="4063" spans="2:9" x14ac:dyDescent="0.25">
      <c r="B4063">
        <v>4060</v>
      </c>
      <c r="C4063">
        <v>0.34793820237000705</v>
      </c>
      <c r="D4063">
        <v>0.35767032787348219</v>
      </c>
      <c r="G4063">
        <v>4060</v>
      </c>
      <c r="H4063">
        <v>0.33229193746860303</v>
      </c>
      <c r="I4063">
        <v>0.34430106807406247</v>
      </c>
    </row>
    <row r="4064" spans="2:9" x14ac:dyDescent="0.25">
      <c r="B4064">
        <v>4061</v>
      </c>
      <c r="C4064">
        <v>0.34784443668035114</v>
      </c>
      <c r="D4064">
        <v>0.35757448388785124</v>
      </c>
      <c r="G4064">
        <v>4061</v>
      </c>
      <c r="H4064">
        <v>0.33219958902265412</v>
      </c>
      <c r="I4064">
        <v>0.34420642822729225</v>
      </c>
    </row>
    <row r="4065" spans="2:9" x14ac:dyDescent="0.25">
      <c r="B4065">
        <v>4062</v>
      </c>
      <c r="C4065">
        <v>0.34775069253702046</v>
      </c>
      <c r="D4065">
        <v>0.35747865872569851</v>
      </c>
      <c r="G4065">
        <v>4062</v>
      </c>
      <c r="H4065">
        <v>0.33210726556212655</v>
      </c>
      <c r="I4065">
        <v>0.34411181019819531</v>
      </c>
    </row>
    <row r="4066" spans="2:9" x14ac:dyDescent="0.25">
      <c r="B4066">
        <v>4063</v>
      </c>
      <c r="C4066">
        <v>0.34765696993591161</v>
      </c>
      <c r="D4066">
        <v>0.3573828523933153</v>
      </c>
      <c r="G4066">
        <v>4063</v>
      </c>
      <c r="H4066">
        <v>0.33201496708196704</v>
      </c>
      <c r="I4066">
        <v>0.34401721399111379</v>
      </c>
    </row>
    <row r="4067" spans="2:9" x14ac:dyDescent="0.25">
      <c r="B4067">
        <v>4064</v>
      </c>
      <c r="C4067">
        <v>0.34756326887292194</v>
      </c>
      <c r="D4067">
        <v>0.35728706489698359</v>
      </c>
      <c r="G4067">
        <v>4064</v>
      </c>
      <c r="H4067">
        <v>0.33192269357712217</v>
      </c>
      <c r="I4067">
        <v>0.34392263961038122</v>
      </c>
    </row>
    <row r="4068" spans="2:9" x14ac:dyDescent="0.25">
      <c r="B4068">
        <v>4065</v>
      </c>
      <c r="C4068">
        <v>0.34746958934394961</v>
      </c>
      <c r="D4068">
        <v>0.35719129624297663</v>
      </c>
      <c r="G4068">
        <v>4065</v>
      </c>
      <c r="H4068">
        <v>0.33183044504253895</v>
      </c>
      <c r="I4068">
        <v>0.34382808706032281</v>
      </c>
    </row>
    <row r="4069" spans="2:9" x14ac:dyDescent="0.25">
      <c r="B4069">
        <v>4066</v>
      </c>
      <c r="C4069">
        <v>0.34737593134489364</v>
      </c>
      <c r="D4069">
        <v>0.35709554643755875</v>
      </c>
      <c r="G4069">
        <v>4066</v>
      </c>
      <c r="H4069">
        <v>0.33173822147316362</v>
      </c>
      <c r="I4069">
        <v>0.34373355634525471</v>
      </c>
    </row>
    <row r="4070" spans="2:9" x14ac:dyDescent="0.25">
      <c r="B4070">
        <v>4067</v>
      </c>
      <c r="C4070">
        <v>0.34728229487165296</v>
      </c>
      <c r="D4070">
        <v>0.35699981548698534</v>
      </c>
      <c r="G4070">
        <v>4067</v>
      </c>
      <c r="H4070">
        <v>0.33164602286394329</v>
      </c>
      <c r="I4070">
        <v>0.34363904746948476</v>
      </c>
    </row>
    <row r="4071" spans="2:9" x14ac:dyDescent="0.25">
      <c r="B4071">
        <v>4068</v>
      </c>
      <c r="C4071">
        <v>0.34718867992012775</v>
      </c>
      <c r="D4071">
        <v>0.35690410339750284</v>
      </c>
      <c r="G4071">
        <v>4068</v>
      </c>
      <c r="H4071">
        <v>0.33155384920982406</v>
      </c>
      <c r="I4071">
        <v>0.34354456043731213</v>
      </c>
    </row>
    <row r="4072" spans="2:9" x14ac:dyDescent="0.25">
      <c r="B4072">
        <v>4069</v>
      </c>
      <c r="C4072">
        <v>0.3470950864862189</v>
      </c>
      <c r="D4072">
        <v>0.35680841017534898</v>
      </c>
      <c r="G4072">
        <v>4069</v>
      </c>
      <c r="H4072">
        <v>0.33146170050575313</v>
      </c>
      <c r="I4072">
        <v>0.3434500952530275</v>
      </c>
    </row>
    <row r="4073" spans="2:9" x14ac:dyDescent="0.25">
      <c r="B4073">
        <v>4070</v>
      </c>
      <c r="C4073">
        <v>0.34700151456582762</v>
      </c>
      <c r="D4073">
        <v>0.35671273582675223</v>
      </c>
      <c r="G4073">
        <v>4070</v>
      </c>
      <c r="H4073">
        <v>0.33136957674667689</v>
      </c>
      <c r="I4073">
        <v>0.34335565192091272</v>
      </c>
    </row>
    <row r="4074" spans="2:9" x14ac:dyDescent="0.25">
      <c r="B4074">
        <v>4071</v>
      </c>
      <c r="C4074">
        <v>0.3469079641548557</v>
      </c>
      <c r="D4074">
        <v>0.35661708035793244</v>
      </c>
      <c r="G4074">
        <v>4071</v>
      </c>
      <c r="H4074">
        <v>0.33127747792754175</v>
      </c>
      <c r="I4074">
        <v>0.34326123044524132</v>
      </c>
    </row>
    <row r="4075" spans="2:9" x14ac:dyDescent="0.25">
      <c r="B4075">
        <v>4072</v>
      </c>
      <c r="C4075">
        <v>0.34681443524920624</v>
      </c>
      <c r="D4075">
        <v>0.35652144377510042</v>
      </c>
      <c r="G4075">
        <v>4072</v>
      </c>
      <c r="H4075">
        <v>0.33118540404329455</v>
      </c>
      <c r="I4075">
        <v>0.34316683083027816</v>
      </c>
    </row>
    <row r="4076" spans="2:9" x14ac:dyDescent="0.25">
      <c r="B4076">
        <v>4073</v>
      </c>
      <c r="C4076">
        <v>0.34672092784478253</v>
      </c>
      <c r="D4076">
        <v>0.35642582608445839</v>
      </c>
      <c r="G4076">
        <v>4073</v>
      </c>
      <c r="H4076">
        <v>0.33109335508888182</v>
      </c>
      <c r="I4076">
        <v>0.3430724530802795</v>
      </c>
    </row>
    <row r="4077" spans="2:9" x14ac:dyDescent="0.25">
      <c r="B4077">
        <v>4074</v>
      </c>
      <c r="C4077">
        <v>0.34662744193748851</v>
      </c>
      <c r="D4077">
        <v>0.35633022729219921</v>
      </c>
      <c r="G4077">
        <v>4074</v>
      </c>
      <c r="H4077">
        <v>0.33100133105925056</v>
      </c>
      <c r="I4077">
        <v>0.34297809719949307</v>
      </c>
    </row>
    <row r="4078" spans="2:9" x14ac:dyDescent="0.25">
      <c r="B4078">
        <v>4075</v>
      </c>
      <c r="C4078">
        <v>0.34653397752322856</v>
      </c>
      <c r="D4078">
        <v>0.35623464740450717</v>
      </c>
      <c r="G4078">
        <v>4075</v>
      </c>
      <c r="H4078">
        <v>0.33090933194934685</v>
      </c>
      <c r="I4078">
        <v>0.34288376319215791</v>
      </c>
    </row>
    <row r="4079" spans="2:9" x14ac:dyDescent="0.25">
      <c r="B4079">
        <v>4076</v>
      </c>
      <c r="C4079">
        <v>0.34644053459790802</v>
      </c>
      <c r="D4079">
        <v>0.35613908642755776</v>
      </c>
      <c r="G4079">
        <v>4076</v>
      </c>
      <c r="H4079">
        <v>0.33081735775411775</v>
      </c>
      <c r="I4079">
        <v>0.34278945106250486</v>
      </c>
    </row>
    <row r="4080" spans="2:9" x14ac:dyDescent="0.25">
      <c r="B4080">
        <v>4077</v>
      </c>
      <c r="C4080">
        <v>0.34634711315743327</v>
      </c>
      <c r="D4080">
        <v>0.35604354436751728</v>
      </c>
      <c r="G4080">
        <v>4077</v>
      </c>
      <c r="H4080">
        <v>0.3307254084685094</v>
      </c>
      <c r="I4080">
        <v>0.34269516081475582</v>
      </c>
    </row>
    <row r="4081" spans="2:9" x14ac:dyDescent="0.25">
      <c r="B4081">
        <v>4078</v>
      </c>
      <c r="C4081">
        <v>0.34625371319771053</v>
      </c>
      <c r="D4081">
        <v>0.35594802123054353</v>
      </c>
      <c r="G4081">
        <v>4078</v>
      </c>
      <c r="H4081">
        <v>0.33063348408746873</v>
      </c>
      <c r="I4081">
        <v>0.34260089245312431</v>
      </c>
    </row>
    <row r="4082" spans="2:9" x14ac:dyDescent="0.25">
      <c r="B4082">
        <v>4079</v>
      </c>
      <c r="C4082">
        <v>0.34616033471464741</v>
      </c>
      <c r="D4082">
        <v>0.35585251702278503</v>
      </c>
      <c r="G4082">
        <v>4079</v>
      </c>
      <c r="H4082">
        <v>0.33054158460594252</v>
      </c>
      <c r="I4082">
        <v>0.34250664598181529</v>
      </c>
    </row>
    <row r="4083" spans="2:9" x14ac:dyDescent="0.25">
      <c r="B4083">
        <v>4080</v>
      </c>
      <c r="C4083">
        <v>0.34606697770415162</v>
      </c>
      <c r="D4083">
        <v>0.35575703175038181</v>
      </c>
      <c r="G4083">
        <v>4080</v>
      </c>
      <c r="H4083">
        <v>0.33044971001887702</v>
      </c>
      <c r="I4083">
        <v>0.3424124214050252</v>
      </c>
    </row>
    <row r="4084" spans="2:9" x14ac:dyDescent="0.25">
      <c r="B4084">
        <v>4081</v>
      </c>
      <c r="C4084">
        <v>0.34597364216213189</v>
      </c>
      <c r="D4084">
        <v>0.35566156541946498</v>
      </c>
      <c r="G4084">
        <v>4081</v>
      </c>
      <c r="H4084">
        <v>0.330357860321219</v>
      </c>
      <c r="I4084">
        <v>0.34231821872694218</v>
      </c>
    </row>
    <row r="4085" spans="2:9" x14ac:dyDescent="0.25">
      <c r="B4085">
        <v>4082</v>
      </c>
      <c r="C4085">
        <v>0.3458803280844972</v>
      </c>
      <c r="D4085">
        <v>0.35556611803615656</v>
      </c>
      <c r="G4085">
        <v>4082</v>
      </c>
      <c r="H4085">
        <v>0.33026603550791517</v>
      </c>
      <c r="I4085">
        <v>0.34222403795174533</v>
      </c>
    </row>
    <row r="4086" spans="2:9" x14ac:dyDescent="0.25">
      <c r="B4086">
        <v>4083</v>
      </c>
      <c r="C4086">
        <v>0.34578703546715783</v>
      </c>
      <c r="D4086">
        <v>0.35547068960657013</v>
      </c>
      <c r="G4086">
        <v>4083</v>
      </c>
      <c r="H4086">
        <v>0.33017423557391207</v>
      </c>
      <c r="I4086">
        <v>0.34212987908360559</v>
      </c>
    </row>
    <row r="4087" spans="2:9" x14ac:dyDescent="0.25">
      <c r="B4087">
        <v>4084</v>
      </c>
      <c r="C4087">
        <v>0.34569376430602411</v>
      </c>
      <c r="D4087">
        <v>0.35537528013680997</v>
      </c>
      <c r="G4087">
        <v>4084</v>
      </c>
      <c r="H4087">
        <v>0.33008246051415624</v>
      </c>
      <c r="I4087">
        <v>0.34203574212668542</v>
      </c>
    </row>
    <row r="4088" spans="2:9" x14ac:dyDescent="0.25">
      <c r="B4088">
        <v>4085</v>
      </c>
      <c r="C4088">
        <v>0.34560051459700719</v>
      </c>
      <c r="D4088">
        <v>0.35527988963297186</v>
      </c>
      <c r="G4088">
        <v>4085</v>
      </c>
      <c r="H4088">
        <v>0.32999071032359428</v>
      </c>
      <c r="I4088">
        <v>0.34194162708513864</v>
      </c>
    </row>
    <row r="4089" spans="2:9" x14ac:dyDescent="0.25">
      <c r="B4089">
        <v>4086</v>
      </c>
      <c r="C4089">
        <v>0.34550728633601929</v>
      </c>
      <c r="D4089">
        <v>0.3551845181011426</v>
      </c>
      <c r="G4089">
        <v>4086</v>
      </c>
      <c r="H4089">
        <v>0.32989898499717324</v>
      </c>
      <c r="I4089">
        <v>0.34184753396311057</v>
      </c>
    </row>
    <row r="4090" spans="2:9" x14ac:dyDescent="0.25">
      <c r="B4090">
        <v>4087</v>
      </c>
      <c r="C4090">
        <v>0.34541407951897307</v>
      </c>
      <c r="D4090">
        <v>0.35508916554740017</v>
      </c>
      <c r="G4090">
        <v>4087</v>
      </c>
      <c r="H4090">
        <v>0.32980728452983943</v>
      </c>
      <c r="I4090">
        <v>0.34175346276473811</v>
      </c>
    </row>
    <row r="4091" spans="2:9" x14ac:dyDescent="0.25">
      <c r="B4091">
        <v>4088</v>
      </c>
      <c r="C4091">
        <v>0.34532089414178108</v>
      </c>
      <c r="D4091">
        <v>0.35499383197781381</v>
      </c>
      <c r="G4091">
        <v>4088</v>
      </c>
      <c r="H4091">
        <v>0.32971560891653945</v>
      </c>
      <c r="I4091">
        <v>0.34165941349414963</v>
      </c>
    </row>
    <row r="4092" spans="2:9" x14ac:dyDescent="0.25">
      <c r="B4092">
        <v>4089</v>
      </c>
      <c r="C4092">
        <v>0.34522773020035752</v>
      </c>
      <c r="D4092">
        <v>0.35489851739844391</v>
      </c>
      <c r="G4092">
        <v>4089</v>
      </c>
      <c r="H4092">
        <v>0.32962395815222012</v>
      </c>
      <c r="I4092">
        <v>0.341565386155465</v>
      </c>
    </row>
    <row r="4093" spans="2:9" x14ac:dyDescent="0.25">
      <c r="B4093">
        <v>4090</v>
      </c>
      <c r="C4093">
        <v>0.34513458769061689</v>
      </c>
      <c r="D4093">
        <v>0.35480322181534202</v>
      </c>
      <c r="G4093">
        <v>4090</v>
      </c>
      <c r="H4093">
        <v>0.32953233223182793</v>
      </c>
      <c r="I4093">
        <v>0.34147138075279559</v>
      </c>
    </row>
    <row r="4094" spans="2:9" x14ac:dyDescent="0.25">
      <c r="B4094">
        <v>4091</v>
      </c>
      <c r="C4094">
        <v>0.34504146660847446</v>
      </c>
      <c r="D4094">
        <v>0.35470794523455074</v>
      </c>
      <c r="G4094">
        <v>4091</v>
      </c>
      <c r="H4094">
        <v>0.32944073115030986</v>
      </c>
      <c r="I4094">
        <v>0.34137739729024436</v>
      </c>
    </row>
    <row r="4095" spans="2:9" x14ac:dyDescent="0.25">
      <c r="B4095">
        <v>4092</v>
      </c>
      <c r="C4095">
        <v>0.34494836694984582</v>
      </c>
      <c r="D4095">
        <v>0.35461268766210419</v>
      </c>
      <c r="G4095">
        <v>4092</v>
      </c>
      <c r="H4095">
        <v>0.3293491549026123</v>
      </c>
      <c r="I4095">
        <v>0.34128343577190573</v>
      </c>
    </row>
    <row r="4096" spans="2:9" x14ac:dyDescent="0.25">
      <c r="B4096">
        <v>4093</v>
      </c>
      <c r="C4096">
        <v>0.3448552887106478</v>
      </c>
      <c r="D4096">
        <v>0.35451744910402744</v>
      </c>
      <c r="G4096">
        <v>4093</v>
      </c>
      <c r="H4096">
        <v>0.3292576034836821</v>
      </c>
      <c r="I4096">
        <v>0.34118949620186584</v>
      </c>
    </row>
    <row r="4097" spans="2:9" x14ac:dyDescent="0.25">
      <c r="B4097">
        <v>4094</v>
      </c>
      <c r="C4097">
        <v>0.34476223188679733</v>
      </c>
      <c r="D4097">
        <v>0.3544222295663369</v>
      </c>
      <c r="G4097">
        <v>4094</v>
      </c>
      <c r="H4097">
        <v>0.32916607688846605</v>
      </c>
      <c r="I4097">
        <v>0.34109557858420203</v>
      </c>
    </row>
    <row r="4098" spans="2:9" x14ac:dyDescent="0.25">
      <c r="B4098">
        <v>4095</v>
      </c>
      <c r="C4098">
        <v>0.34466919647421213</v>
      </c>
      <c r="D4098">
        <v>0.35432702905503988</v>
      </c>
      <c r="G4098">
        <v>4095</v>
      </c>
      <c r="H4098">
        <v>0.32907457511191052</v>
      </c>
      <c r="I4098">
        <v>0.3410016829229835</v>
      </c>
    </row>
    <row r="4099" spans="2:9" x14ac:dyDescent="0.25">
      <c r="B4099">
        <v>4096</v>
      </c>
      <c r="C4099">
        <v>0.3445761824688105</v>
      </c>
      <c r="D4099">
        <v>0.35423184757613535</v>
      </c>
      <c r="G4099">
        <v>4096</v>
      </c>
      <c r="H4099">
        <v>0.3289830981489627</v>
      </c>
      <c r="I4099">
        <v>0.34090780922227076</v>
      </c>
    </row>
    <row r="4100" spans="2:9" x14ac:dyDescent="0.25">
      <c r="B4100">
        <v>4097</v>
      </c>
      <c r="C4100">
        <v>0.34448318986651194</v>
      </c>
      <c r="D4100">
        <v>0.35413668513561325</v>
      </c>
      <c r="G4100">
        <v>4097</v>
      </c>
      <c r="H4100">
        <v>0.32889164599456916</v>
      </c>
      <c r="I4100">
        <v>0.34081395748611615</v>
      </c>
    </row>
    <row r="4101" spans="2:9" x14ac:dyDescent="0.25">
      <c r="B4101">
        <v>4098</v>
      </c>
      <c r="C4101">
        <v>0.34439021866323605</v>
      </c>
      <c r="D4101">
        <v>0.35404154173945473</v>
      </c>
      <c r="G4101">
        <v>4098</v>
      </c>
      <c r="H4101">
        <v>0.32880021864367653</v>
      </c>
      <c r="I4101">
        <v>0.34072012771856336</v>
      </c>
    </row>
    <row r="4102" spans="2:9" x14ac:dyDescent="0.25">
      <c r="B4102">
        <v>4099</v>
      </c>
      <c r="C4102">
        <v>0.34429726885490286</v>
      </c>
      <c r="D4102">
        <v>0.35394641739363225</v>
      </c>
      <c r="G4102">
        <v>4099</v>
      </c>
      <c r="H4102">
        <v>0.3287088160912317</v>
      </c>
      <c r="I4102">
        <v>0.34062631992364761</v>
      </c>
    </row>
    <row r="4103" spans="2:9" x14ac:dyDescent="0.25">
      <c r="B4103">
        <v>4100</v>
      </c>
      <c r="C4103">
        <v>0.34420434043743398</v>
      </c>
      <c r="D4103">
        <v>0.35385131210410942</v>
      </c>
      <c r="G4103">
        <v>4100</v>
      </c>
      <c r="H4103">
        <v>0.32861743833218149</v>
      </c>
      <c r="I4103">
        <v>0.34053253410539591</v>
      </c>
    </row>
    <row r="4104" spans="2:9" x14ac:dyDescent="0.25">
      <c r="B4104">
        <v>4101</v>
      </c>
      <c r="C4104">
        <v>0.34411143340675121</v>
      </c>
      <c r="D4104">
        <v>0.35375622587684113</v>
      </c>
      <c r="G4104">
        <v>4101</v>
      </c>
      <c r="H4104">
        <v>0.32852608536147276</v>
      </c>
      <c r="I4104">
        <v>0.34043877026782671</v>
      </c>
    </row>
    <row r="4105" spans="2:9" x14ac:dyDescent="0.25">
      <c r="B4105">
        <v>4102</v>
      </c>
      <c r="C4105">
        <v>0.34401854775877649</v>
      </c>
      <c r="D4105">
        <v>0.35366115871777354</v>
      </c>
      <c r="G4105">
        <v>4102</v>
      </c>
      <c r="H4105">
        <v>0.32843475717405213</v>
      </c>
      <c r="I4105">
        <v>0.34034502841495001</v>
      </c>
    </row>
    <row r="4106" spans="2:9" x14ac:dyDescent="0.25">
      <c r="B4106">
        <v>4103</v>
      </c>
      <c r="C4106">
        <v>0.34392568348943292</v>
      </c>
      <c r="D4106">
        <v>0.35356611063284388</v>
      </c>
      <c r="G4106">
        <v>4103</v>
      </c>
      <c r="H4106">
        <v>0.32834345376486668</v>
      </c>
      <c r="I4106">
        <v>0.34025130855076735</v>
      </c>
    </row>
    <row r="4107" spans="2:9" x14ac:dyDescent="0.25">
      <c r="B4107">
        <v>4104</v>
      </c>
      <c r="C4107">
        <v>0.34383284059464414</v>
      </c>
      <c r="D4107">
        <v>0.35347108162798091</v>
      </c>
      <c r="G4107">
        <v>4104</v>
      </c>
      <c r="H4107">
        <v>0.32825217512886296</v>
      </c>
      <c r="I4107">
        <v>0.34015761067927208</v>
      </c>
    </row>
    <row r="4108" spans="2:9" x14ac:dyDescent="0.25">
      <c r="B4108">
        <v>4105</v>
      </c>
      <c r="C4108">
        <v>0.34374001907033497</v>
      </c>
      <c r="D4108">
        <v>0.3533760717091044</v>
      </c>
      <c r="G4108">
        <v>4105</v>
      </c>
      <c r="H4108">
        <v>0.32816092126098839</v>
      </c>
      <c r="I4108">
        <v>0.34006393480444896</v>
      </c>
    </row>
    <row r="4109" spans="2:9" x14ac:dyDescent="0.25">
      <c r="B4109">
        <v>4106</v>
      </c>
      <c r="C4109">
        <v>0.34364721891242972</v>
      </c>
      <c r="D4109">
        <v>0.35328108088212556</v>
      </c>
      <c r="G4109">
        <v>4106</v>
      </c>
      <c r="H4109">
        <v>0.32806969215618942</v>
      </c>
      <c r="I4109">
        <v>0.33997028093027454</v>
      </c>
    </row>
    <row r="4110" spans="2:9" x14ac:dyDescent="0.25">
      <c r="B4110">
        <v>4107</v>
      </c>
      <c r="C4110">
        <v>0.34355444011685454</v>
      </c>
      <c r="D4110">
        <v>0.35318610915294663</v>
      </c>
      <c r="G4110">
        <v>4107</v>
      </c>
      <c r="H4110">
        <v>0.32797848780941313</v>
      </c>
      <c r="I4110">
        <v>0.33987664906071668</v>
      </c>
    </row>
    <row r="4111" spans="2:9" x14ac:dyDescent="0.25">
      <c r="B4111">
        <v>4108</v>
      </c>
      <c r="C4111">
        <v>0.34346168267953581</v>
      </c>
      <c r="D4111">
        <v>0.35309115652746126</v>
      </c>
      <c r="G4111">
        <v>4108</v>
      </c>
      <c r="H4111">
        <v>0.32788730821560624</v>
      </c>
      <c r="I4111">
        <v>0.33978303919973513</v>
      </c>
    </row>
    <row r="4112" spans="2:9" x14ac:dyDescent="0.25">
      <c r="B4112">
        <v>4109</v>
      </c>
      <c r="C4112">
        <v>0.3433689465964001</v>
      </c>
      <c r="D4112">
        <v>0.35299622301155448</v>
      </c>
      <c r="G4112">
        <v>4109</v>
      </c>
      <c r="H4112">
        <v>0.32779615336971607</v>
      </c>
      <c r="I4112">
        <v>0.33968945135128104</v>
      </c>
    </row>
    <row r="4113" spans="2:9" x14ac:dyDescent="0.25">
      <c r="B4113">
        <v>4110</v>
      </c>
      <c r="C4113">
        <v>0.34327623186337503</v>
      </c>
      <c r="D4113">
        <v>0.35290130861110242</v>
      </c>
      <c r="G4113">
        <v>4110</v>
      </c>
      <c r="H4113">
        <v>0.32770502326668943</v>
      </c>
      <c r="I4113">
        <v>0.33959588551929748</v>
      </c>
    </row>
    <row r="4114" spans="2:9" x14ac:dyDescent="0.25">
      <c r="B4114">
        <v>4111</v>
      </c>
      <c r="C4114">
        <v>0.34318353847638899</v>
      </c>
      <c r="D4114">
        <v>0.35280641333197243</v>
      </c>
      <c r="G4114">
        <v>4111</v>
      </c>
      <c r="H4114">
        <v>0.32761391790147337</v>
      </c>
      <c r="I4114">
        <v>0.33950234170771881</v>
      </c>
    </row>
    <row r="4115" spans="2:9" x14ac:dyDescent="0.25">
      <c r="B4115">
        <v>4112</v>
      </c>
      <c r="C4115">
        <v>0.34309086643137121</v>
      </c>
      <c r="D4115">
        <v>0.35271153718002335</v>
      </c>
      <c r="G4115">
        <v>4112</v>
      </c>
      <c r="H4115">
        <v>0.32752283726901493</v>
      </c>
      <c r="I4115">
        <v>0.33940881992047123</v>
      </c>
    </row>
    <row r="4116" spans="2:9" x14ac:dyDescent="0.25">
      <c r="B4116">
        <v>4113</v>
      </c>
      <c r="C4116">
        <v>0.34299821572425077</v>
      </c>
      <c r="D4116">
        <v>0.35261668016110514</v>
      </c>
      <c r="G4116">
        <v>4113</v>
      </c>
      <c r="H4116">
        <v>0.3274317813642611</v>
      </c>
      <c r="I4116">
        <v>0.33931532016147253</v>
      </c>
    </row>
    <row r="4117" spans="2:9" x14ac:dyDescent="0.25">
      <c r="B4117">
        <v>4114</v>
      </c>
      <c r="C4117">
        <v>0.34290558635095814</v>
      </c>
      <c r="D4117">
        <v>0.35252184228105926</v>
      </c>
      <c r="G4117">
        <v>4114</v>
      </c>
      <c r="H4117">
        <v>0.32734075018215897</v>
      </c>
      <c r="I4117">
        <v>0.33922184243463221</v>
      </c>
    </row>
    <row r="4118" spans="2:9" x14ac:dyDescent="0.25">
      <c r="B4118">
        <v>4115</v>
      </c>
      <c r="C4118">
        <v>0.34281297830742424</v>
      </c>
      <c r="D4118">
        <v>0.35242702354571809</v>
      </c>
      <c r="G4118">
        <v>4115</v>
      </c>
      <c r="H4118">
        <v>0.32724974371765592</v>
      </c>
      <c r="I4118">
        <v>0.33912838674385121</v>
      </c>
    </row>
    <row r="4119" spans="2:9" x14ac:dyDescent="0.25">
      <c r="B4119">
        <v>4116</v>
      </c>
      <c r="C4119">
        <v>0.34272039158958029</v>
      </c>
      <c r="D4119">
        <v>0.35233222396090569</v>
      </c>
      <c r="G4119">
        <v>4116</v>
      </c>
      <c r="H4119">
        <v>0.32715876196569887</v>
      </c>
      <c r="I4119">
        <v>0.3390349530930224</v>
      </c>
    </row>
    <row r="4120" spans="2:9" x14ac:dyDescent="0.25">
      <c r="B4120">
        <v>4117</v>
      </c>
      <c r="C4120">
        <v>0.34262782619335891</v>
      </c>
      <c r="D4120">
        <v>0.35223744353243719</v>
      </c>
      <c r="G4120">
        <v>4117</v>
      </c>
      <c r="H4120">
        <v>0.32706780492123483</v>
      </c>
      <c r="I4120">
        <v>0.33894154148603001</v>
      </c>
    </row>
    <row r="4121" spans="2:9" x14ac:dyDescent="0.25">
      <c r="B4121">
        <v>4118</v>
      </c>
      <c r="C4121">
        <v>0.34253528211469275</v>
      </c>
      <c r="D4121">
        <v>0.35214268226611922</v>
      </c>
      <c r="G4121">
        <v>4118</v>
      </c>
      <c r="H4121">
        <v>0.32697687257921126</v>
      </c>
      <c r="I4121">
        <v>0.33884815192675044</v>
      </c>
    </row>
    <row r="4122" spans="2:9" x14ac:dyDescent="0.25">
      <c r="B4122">
        <v>4119</v>
      </c>
      <c r="C4122">
        <v>0.34244275934951529</v>
      </c>
      <c r="D4122">
        <v>0.35204794016774943</v>
      </c>
      <c r="G4122">
        <v>4119</v>
      </c>
      <c r="H4122">
        <v>0.32688596493457533</v>
      </c>
      <c r="I4122">
        <v>0.3387547844190511</v>
      </c>
    </row>
    <row r="4123" spans="2:9" x14ac:dyDescent="0.25">
      <c r="B4123">
        <v>4120</v>
      </c>
      <c r="C4123">
        <v>0.3423502578937605</v>
      </c>
      <c r="D4123">
        <v>0.35195321724311712</v>
      </c>
      <c r="G4123">
        <v>4120</v>
      </c>
      <c r="H4123">
        <v>0.32679508198227419</v>
      </c>
      <c r="I4123">
        <v>0.33866143896679141</v>
      </c>
    </row>
    <row r="4124" spans="2:9" x14ac:dyDescent="0.25">
      <c r="B4124">
        <v>4121</v>
      </c>
      <c r="C4124">
        <v>0.34225777774336369</v>
      </c>
      <c r="D4124">
        <v>0.35185851349800273</v>
      </c>
      <c r="G4124">
        <v>4121</v>
      </c>
      <c r="H4124">
        <v>0.32670422371725538</v>
      </c>
      <c r="I4124">
        <v>0.33856811557382266</v>
      </c>
    </row>
    <row r="4125" spans="2:9" x14ac:dyDescent="0.25">
      <c r="B4125">
        <v>4122</v>
      </c>
      <c r="C4125">
        <v>0.34216531889426</v>
      </c>
      <c r="D4125">
        <v>0.35176382893817804</v>
      </c>
      <c r="G4125">
        <v>4122</v>
      </c>
      <c r="H4125">
        <v>0.32661339013446583</v>
      </c>
      <c r="I4125">
        <v>0.33847481424398762</v>
      </c>
    </row>
    <row r="4126" spans="2:9" x14ac:dyDescent="0.25">
      <c r="B4126">
        <v>4123</v>
      </c>
      <c r="C4126">
        <v>0.34207288134238545</v>
      </c>
      <c r="D4126">
        <v>0.35166916356940614</v>
      </c>
      <c r="G4126">
        <v>4123</v>
      </c>
      <c r="H4126">
        <v>0.32652258122885308</v>
      </c>
      <c r="I4126">
        <v>0.33838153498112056</v>
      </c>
    </row>
    <row r="4127" spans="2:9" x14ac:dyDescent="0.25">
      <c r="B4127">
        <v>4124</v>
      </c>
      <c r="C4127">
        <v>0.3419804650836768</v>
      </c>
      <c r="D4127">
        <v>0.3515745173974415</v>
      </c>
      <c r="G4127">
        <v>4124</v>
      </c>
      <c r="H4127">
        <v>0.32643179699536473</v>
      </c>
      <c r="I4127">
        <v>0.33828827778904769</v>
      </c>
    </row>
    <row r="4128" spans="2:9" x14ac:dyDescent="0.25">
      <c r="B4128">
        <v>4125</v>
      </c>
      <c r="C4128">
        <v>0.34188807011407163</v>
      </c>
      <c r="D4128">
        <v>0.35147989042802985</v>
      </c>
      <c r="G4128">
        <v>4125</v>
      </c>
      <c r="H4128">
        <v>0.32634103742894782</v>
      </c>
      <c r="I4128">
        <v>0.33819504267158707</v>
      </c>
    </row>
    <row r="4129" spans="2:9" x14ac:dyDescent="0.25">
      <c r="B4129">
        <v>4126</v>
      </c>
      <c r="C4129">
        <v>0.3417956964295078</v>
      </c>
      <c r="D4129">
        <v>0.35138528266690849</v>
      </c>
      <c r="G4129">
        <v>4126</v>
      </c>
      <c r="H4129">
        <v>0.32625030252455023</v>
      </c>
      <c r="I4129">
        <v>0.3381018296325482</v>
      </c>
    </row>
    <row r="4130" spans="2:9" x14ac:dyDescent="0.25">
      <c r="B4130">
        <v>4127</v>
      </c>
      <c r="C4130">
        <v>0.34170334402592395</v>
      </c>
      <c r="D4130">
        <v>0.35129069411980579</v>
      </c>
      <c r="G4130">
        <v>4127</v>
      </c>
      <c r="H4130">
        <v>0.32615959227711899</v>
      </c>
      <c r="I4130">
        <v>0.33800863867573222</v>
      </c>
    </row>
    <row r="4131" spans="2:9" x14ac:dyDescent="0.25">
      <c r="B4131">
        <v>4128</v>
      </c>
      <c r="C4131">
        <v>0.34161101289925994</v>
      </c>
      <c r="D4131">
        <v>0.35119612479244161</v>
      </c>
      <c r="G4131">
        <v>4128</v>
      </c>
      <c r="H4131">
        <v>0.32606890668160188</v>
      </c>
      <c r="I4131">
        <v>0.33791546980493231</v>
      </c>
    </row>
    <row r="4132" spans="2:9" x14ac:dyDescent="0.25">
      <c r="B4132">
        <v>4129</v>
      </c>
      <c r="C4132">
        <v>0.34151870304545556</v>
      </c>
      <c r="D4132">
        <v>0.35110157469052716</v>
      </c>
      <c r="G4132">
        <v>4129</v>
      </c>
      <c r="H4132">
        <v>0.32597824573294631</v>
      </c>
      <c r="I4132">
        <v>0.33782232302393306</v>
      </c>
    </row>
    <row r="4133" spans="2:9" x14ac:dyDescent="0.25">
      <c r="B4133">
        <v>4130</v>
      </c>
      <c r="C4133">
        <v>0.34142641446045141</v>
      </c>
      <c r="D4133">
        <v>0.351007043819765</v>
      </c>
      <c r="G4133">
        <v>4130</v>
      </c>
      <c r="H4133">
        <v>0.32588760942610023</v>
      </c>
      <c r="I4133">
        <v>0.33772919833651105</v>
      </c>
    </row>
    <row r="4134" spans="2:9" x14ac:dyDescent="0.25">
      <c r="B4134">
        <v>4131</v>
      </c>
      <c r="C4134">
        <v>0.34133414714018867</v>
      </c>
      <c r="D4134">
        <v>0.35091253218584895</v>
      </c>
      <c r="G4134">
        <v>4131</v>
      </c>
      <c r="H4134">
        <v>0.32579699775601073</v>
      </c>
      <c r="I4134">
        <v>0.33763609574643438</v>
      </c>
    </row>
    <row r="4135" spans="2:9" x14ac:dyDescent="0.25">
      <c r="B4135">
        <v>4132</v>
      </c>
      <c r="C4135">
        <v>0.34124190108060937</v>
      </c>
      <c r="D4135">
        <v>0.35081803979446446</v>
      </c>
      <c r="G4135">
        <v>4132</v>
      </c>
      <c r="H4135">
        <v>0.32570641071762574</v>
      </c>
      <c r="I4135">
        <v>0.33754301525746305</v>
      </c>
    </row>
    <row r="4136" spans="2:9" x14ac:dyDescent="0.25">
      <c r="B4136">
        <v>4133</v>
      </c>
      <c r="C4136">
        <v>0.3411496762776563</v>
      </c>
      <c r="D4136">
        <v>0.35072356665128801</v>
      </c>
      <c r="G4136">
        <v>4133</v>
      </c>
      <c r="H4136">
        <v>0.3256158483058933</v>
      </c>
      <c r="I4136">
        <v>0.33744995687334867</v>
      </c>
    </row>
    <row r="4137" spans="2:9" x14ac:dyDescent="0.25">
      <c r="B4137">
        <v>4134</v>
      </c>
      <c r="C4137">
        <v>0.34105747272727255</v>
      </c>
      <c r="D4137">
        <v>0.35062911276198783</v>
      </c>
      <c r="G4137">
        <v>4134</v>
      </c>
      <c r="H4137">
        <v>0.32552531051576072</v>
      </c>
      <c r="I4137">
        <v>0.33735692059783473</v>
      </c>
    </row>
    <row r="4138" spans="2:9" x14ac:dyDescent="0.25">
      <c r="B4138">
        <v>4135</v>
      </c>
      <c r="C4138">
        <v>0.34096529042540219</v>
      </c>
      <c r="D4138">
        <v>0.35053467813222305</v>
      </c>
      <c r="G4138">
        <v>4135</v>
      </c>
      <c r="H4138">
        <v>0.32543479734217573</v>
      </c>
      <c r="I4138">
        <v>0.33726390643465642</v>
      </c>
    </row>
    <row r="4139" spans="2:9" x14ac:dyDescent="0.25">
      <c r="B4139">
        <v>4136</v>
      </c>
      <c r="C4139">
        <v>0.34087312936798991</v>
      </c>
      <c r="D4139">
        <v>0.35044026276764478</v>
      </c>
      <c r="G4139">
        <v>4136</v>
      </c>
      <c r="H4139">
        <v>0.32534430878008658</v>
      </c>
      <c r="I4139">
        <v>0.33717091438754049</v>
      </c>
    </row>
    <row r="4140" spans="2:9" x14ac:dyDescent="0.25">
      <c r="B4140">
        <v>4137</v>
      </c>
      <c r="C4140">
        <v>0.3407809895509808</v>
      </c>
      <c r="D4140">
        <v>0.35034586667389517</v>
      </c>
      <c r="G4140">
        <v>4137</v>
      </c>
      <c r="H4140">
        <v>0.32525384482444086</v>
      </c>
      <c r="I4140">
        <v>0.33707794446020584</v>
      </c>
    </row>
    <row r="4141" spans="2:9" x14ac:dyDescent="0.25">
      <c r="B4141">
        <v>4138</v>
      </c>
      <c r="C4141">
        <v>0.34068887097032058</v>
      </c>
      <c r="D4141">
        <v>0.35025148985660776</v>
      </c>
      <c r="G4141">
        <v>4138</v>
      </c>
      <c r="H4141">
        <v>0.3251634054701863</v>
      </c>
      <c r="I4141">
        <v>0.33698499665636295</v>
      </c>
    </row>
    <row r="4142" spans="2:9" x14ac:dyDescent="0.25">
      <c r="B4142">
        <v>4139</v>
      </c>
      <c r="C4142">
        <v>0.3405967736219559</v>
      </c>
      <c r="D4142">
        <v>0.35015713232140738</v>
      </c>
      <c r="G4142">
        <v>4139</v>
      </c>
      <c r="H4142">
        <v>0.32507299071227147</v>
      </c>
      <c r="I4142">
        <v>0.33689207097971391</v>
      </c>
    </row>
    <row r="4143" spans="2:9" x14ac:dyDescent="0.25">
      <c r="B4143">
        <v>4140</v>
      </c>
      <c r="C4143">
        <v>0.34050469750183399</v>
      </c>
      <c r="D4143">
        <v>0.35006279407391067</v>
      </c>
      <c r="G4143">
        <v>4140</v>
      </c>
      <c r="H4143">
        <v>0.32498260054564376</v>
      </c>
      <c r="I4143">
        <v>0.33679916743395277</v>
      </c>
    </row>
    <row r="4144" spans="2:9" x14ac:dyDescent="0.25">
      <c r="B4144">
        <v>4141</v>
      </c>
      <c r="C4144">
        <v>0.34041264260590237</v>
      </c>
      <c r="D4144">
        <v>0.34996847511972534</v>
      </c>
      <c r="G4144">
        <v>4141</v>
      </c>
      <c r="H4144">
        <v>0.32489223496525144</v>
      </c>
      <c r="I4144">
        <v>0.33670628602276548</v>
      </c>
    </row>
    <row r="4145" spans="2:9" x14ac:dyDescent="0.25">
      <c r="B4145">
        <v>4142</v>
      </c>
      <c r="C4145">
        <v>0.34032060893011018</v>
      </c>
      <c r="D4145">
        <v>0.34987417546445065</v>
      </c>
      <c r="G4145">
        <v>4142</v>
      </c>
      <c r="H4145">
        <v>0.32480189396604264</v>
      </c>
      <c r="I4145">
        <v>0.33661342674982958</v>
      </c>
    </row>
    <row r="4146" spans="2:9" x14ac:dyDescent="0.25">
      <c r="B4146">
        <v>4143</v>
      </c>
      <c r="C4146">
        <v>0.34022859647040637</v>
      </c>
      <c r="D4146">
        <v>0.34977989511367724</v>
      </c>
      <c r="G4146">
        <v>4143</v>
      </c>
      <c r="H4146">
        <v>0.32471157754296542</v>
      </c>
      <c r="I4146">
        <v>0.33652058961881437</v>
      </c>
    </row>
    <row r="4147" spans="2:9" x14ac:dyDescent="0.25">
      <c r="B4147">
        <v>4144</v>
      </c>
      <c r="C4147">
        <v>0.34013660522274047</v>
      </c>
      <c r="D4147">
        <v>0.34968563407298708</v>
      </c>
      <c r="G4147">
        <v>4144</v>
      </c>
      <c r="H4147">
        <v>0.32462128569096804</v>
      </c>
      <c r="I4147">
        <v>0.33642777463338119</v>
      </c>
    </row>
    <row r="4148" spans="2:9" x14ac:dyDescent="0.25">
      <c r="B4148">
        <v>4145</v>
      </c>
      <c r="C4148">
        <v>0.34004463518306272</v>
      </c>
      <c r="D4148">
        <v>0.34959139234795372</v>
      </c>
      <c r="G4148">
        <v>4145</v>
      </c>
      <c r="H4148">
        <v>0.32453101840499871</v>
      </c>
      <c r="I4148">
        <v>0.33633498179718291</v>
      </c>
    </row>
    <row r="4149" spans="2:9" x14ac:dyDescent="0.25">
      <c r="B4149">
        <v>4146</v>
      </c>
      <c r="C4149">
        <v>0.33995268634732462</v>
      </c>
      <c r="D4149">
        <v>0.34949716994414209</v>
      </c>
      <c r="G4149">
        <v>4146</v>
      </c>
      <c r="H4149">
        <v>0.32444077568000568</v>
      </c>
      <c r="I4149">
        <v>0.33624221111386432</v>
      </c>
    </row>
    <row r="4150" spans="2:9" x14ac:dyDescent="0.25">
      <c r="B4150">
        <v>4147</v>
      </c>
      <c r="C4150">
        <v>0.3398607587114777</v>
      </c>
      <c r="D4150">
        <v>0.34940296686710864</v>
      </c>
      <c r="G4150">
        <v>4147</v>
      </c>
      <c r="H4150">
        <v>0.32435055751093728</v>
      </c>
      <c r="I4150">
        <v>0.3361494625870623</v>
      </c>
    </row>
    <row r="4151" spans="2:9" x14ac:dyDescent="0.25">
      <c r="B4151">
        <v>4148</v>
      </c>
      <c r="C4151">
        <v>0.33976885227147419</v>
      </c>
      <c r="D4151">
        <v>0.34930878312240088</v>
      </c>
      <c r="G4151">
        <v>4148</v>
      </c>
      <c r="H4151">
        <v>0.32426036389274182</v>
      </c>
      <c r="I4151">
        <v>0.33605673622040511</v>
      </c>
    </row>
    <row r="4152" spans="2:9" x14ac:dyDescent="0.25">
      <c r="B4152">
        <v>4149</v>
      </c>
      <c r="C4152">
        <v>0.33967696702326777</v>
      </c>
      <c r="D4152">
        <v>0.34921461871555831</v>
      </c>
      <c r="G4152">
        <v>4149</v>
      </c>
      <c r="H4152">
        <v>0.32417019482036785</v>
      </c>
      <c r="I4152">
        <v>0.33596403201751301</v>
      </c>
    </row>
    <row r="4153" spans="2:9" x14ac:dyDescent="0.25">
      <c r="B4153">
        <v>4150</v>
      </c>
      <c r="C4153">
        <v>0.33958510296281164</v>
      </c>
      <c r="D4153">
        <v>0.34912047365211146</v>
      </c>
      <c r="G4153">
        <v>4150</v>
      </c>
      <c r="H4153">
        <v>0.32408005028876374</v>
      </c>
      <c r="I4153">
        <v>0.33587134998199814</v>
      </c>
    </row>
    <row r="4154" spans="2:9" x14ac:dyDescent="0.25">
      <c r="B4154">
        <v>4151</v>
      </c>
      <c r="C4154">
        <v>0.33949326008605996</v>
      </c>
      <c r="D4154">
        <v>0.34902634793758264</v>
      </c>
      <c r="G4154">
        <v>4151</v>
      </c>
      <c r="H4154">
        <v>0.32398993029287793</v>
      </c>
      <c r="I4154">
        <v>0.33577869011746458</v>
      </c>
    </row>
    <row r="4155" spans="2:9" x14ac:dyDescent="0.25">
      <c r="B4155">
        <v>4152</v>
      </c>
      <c r="C4155">
        <v>0.33940143838896802</v>
      </c>
      <c r="D4155">
        <v>0.34893224157748531</v>
      </c>
      <c r="G4155">
        <v>4152</v>
      </c>
      <c r="H4155">
        <v>0.32389983482765938</v>
      </c>
      <c r="I4155">
        <v>0.33568605242750804</v>
      </c>
    </row>
    <row r="4156" spans="2:9" x14ac:dyDescent="0.25">
      <c r="B4156">
        <v>4153</v>
      </c>
      <c r="C4156">
        <v>0.33930963786749124</v>
      </c>
      <c r="D4156">
        <v>0.34883815457732448</v>
      </c>
      <c r="G4156">
        <v>4153</v>
      </c>
      <c r="H4156">
        <v>0.32380976388805649</v>
      </c>
      <c r="I4156">
        <v>0.33559343691571603</v>
      </c>
    </row>
    <row r="4157" spans="2:9" x14ac:dyDescent="0.25">
      <c r="B4157">
        <v>4154</v>
      </c>
      <c r="C4157">
        <v>0.33921785851758635</v>
      </c>
      <c r="D4157">
        <v>0.34874408694259679</v>
      </c>
      <c r="G4157">
        <v>4154</v>
      </c>
      <c r="H4157">
        <v>0.32371971746901779</v>
      </c>
      <c r="I4157">
        <v>0.33550084358566823</v>
      </c>
    </row>
    <row r="4158" spans="2:9" x14ac:dyDescent="0.25">
      <c r="B4158">
        <v>4155</v>
      </c>
      <c r="C4158">
        <v>0.33912610033520957</v>
      </c>
      <c r="D4158">
        <v>0.3486500386787903</v>
      </c>
      <c r="G4158">
        <v>4155</v>
      </c>
      <c r="H4158">
        <v>0.3236296955654922</v>
      </c>
      <c r="I4158">
        <v>0.33540827244093591</v>
      </c>
    </row>
    <row r="4159" spans="2:9" x14ac:dyDescent="0.25">
      <c r="B4159">
        <v>4156</v>
      </c>
      <c r="C4159">
        <v>0.33903436331631898</v>
      </c>
      <c r="D4159">
        <v>0.34855600979138424</v>
      </c>
      <c r="G4159">
        <v>4156</v>
      </c>
      <c r="H4159">
        <v>0.3235396981724285</v>
      </c>
      <c r="I4159">
        <v>0.33531572348508221</v>
      </c>
    </row>
    <row r="4160" spans="2:9" x14ac:dyDescent="0.25">
      <c r="B4160">
        <v>4157</v>
      </c>
      <c r="C4160">
        <v>0.3389426474568728</v>
      </c>
      <c r="D4160">
        <v>0.34846200028584973</v>
      </c>
      <c r="G4160">
        <v>4157</v>
      </c>
      <c r="H4160">
        <v>0.32344972528477556</v>
      </c>
      <c r="I4160">
        <v>0.3352231967216624</v>
      </c>
    </row>
    <row r="4161" spans="2:9" x14ac:dyDescent="0.25">
      <c r="B4161">
        <v>4158</v>
      </c>
      <c r="C4161">
        <v>0.33885095275282967</v>
      </c>
      <c r="D4161">
        <v>0.34836801016764912</v>
      </c>
      <c r="G4161">
        <v>4158</v>
      </c>
      <c r="H4161">
        <v>0.3233597768974823</v>
      </c>
      <c r="I4161">
        <v>0.33513069215422331</v>
      </c>
    </row>
    <row r="4162" spans="2:9" x14ac:dyDescent="0.25">
      <c r="B4162">
        <v>4159</v>
      </c>
      <c r="C4162">
        <v>0.33875927920014909</v>
      </c>
      <c r="D4162">
        <v>0.3482740394422365</v>
      </c>
      <c r="G4162">
        <v>4159</v>
      </c>
      <c r="H4162">
        <v>0.32326985300549749</v>
      </c>
      <c r="I4162">
        <v>0.33503820978630389</v>
      </c>
    </row>
    <row r="4163" spans="2:9" x14ac:dyDescent="0.25">
      <c r="B4163">
        <v>4160</v>
      </c>
      <c r="C4163">
        <v>0.33866762679479173</v>
      </c>
      <c r="D4163">
        <v>0.34818008811505702</v>
      </c>
      <c r="G4163">
        <v>4160</v>
      </c>
      <c r="H4163">
        <v>0.3231799536037705</v>
      </c>
      <c r="I4163">
        <v>0.33494574962143475</v>
      </c>
    </row>
    <row r="4164" spans="2:9" x14ac:dyDescent="0.25">
      <c r="B4164">
        <v>4161</v>
      </c>
      <c r="C4164">
        <v>0.33857599553271794</v>
      </c>
      <c r="D4164">
        <v>0.34808615619154776</v>
      </c>
      <c r="G4164">
        <v>4161</v>
      </c>
      <c r="H4164">
        <v>0.32309007868724998</v>
      </c>
      <c r="I4164">
        <v>0.33485331166313853</v>
      </c>
    </row>
    <row r="4165" spans="2:9" x14ac:dyDescent="0.25">
      <c r="B4165">
        <v>4162</v>
      </c>
      <c r="C4165">
        <v>0.33848438540988895</v>
      </c>
      <c r="D4165">
        <v>0.34799224367713705</v>
      </c>
      <c r="G4165">
        <v>4162</v>
      </c>
      <c r="H4165">
        <v>0.32300022825088531</v>
      </c>
      <c r="I4165">
        <v>0.33476089591492963</v>
      </c>
    </row>
    <row r="4166" spans="2:9" x14ac:dyDescent="0.25">
      <c r="B4166">
        <v>4163</v>
      </c>
      <c r="C4166">
        <v>0.33839279642226755</v>
      </c>
      <c r="D4166">
        <v>0.34789835057724494</v>
      </c>
      <c r="G4166">
        <v>4163</v>
      </c>
      <c r="H4166">
        <v>0.32291040228962592</v>
      </c>
      <c r="I4166">
        <v>0.33466850238031476</v>
      </c>
    </row>
    <row r="4167" spans="2:9" x14ac:dyDescent="0.25">
      <c r="B4167">
        <v>4164</v>
      </c>
      <c r="C4167">
        <v>0.3383012285658164</v>
      </c>
      <c r="D4167">
        <v>0.34780447689728278</v>
      </c>
      <c r="G4167">
        <v>4164</v>
      </c>
      <c r="H4167">
        <v>0.32282060079842068</v>
      </c>
      <c r="I4167">
        <v>0.33457613106279194</v>
      </c>
    </row>
    <row r="4168" spans="2:9" x14ac:dyDescent="0.25">
      <c r="B4168">
        <v>4165</v>
      </c>
      <c r="C4168">
        <v>0.33820968183649841</v>
      </c>
      <c r="D4168">
        <v>0.3477106226426534</v>
      </c>
      <c r="G4168">
        <v>4165</v>
      </c>
      <c r="H4168">
        <v>0.32273082377221884</v>
      </c>
      <c r="I4168">
        <v>0.33448378196585149</v>
      </c>
    </row>
    <row r="4169" spans="2:9" x14ac:dyDescent="0.25">
      <c r="B4169">
        <v>4166</v>
      </c>
      <c r="C4169">
        <v>0.33811815623027808</v>
      </c>
      <c r="D4169">
        <v>0.34761678781875144</v>
      </c>
      <c r="G4169">
        <v>4166</v>
      </c>
      <c r="H4169">
        <v>0.3226410712059703</v>
      </c>
      <c r="I4169">
        <v>0.33439145509297558</v>
      </c>
    </row>
    <row r="4170" spans="2:9" x14ac:dyDescent="0.25">
      <c r="B4170">
        <v>4167</v>
      </c>
      <c r="C4170">
        <v>0.33802665174311997</v>
      </c>
      <c r="D4170">
        <v>0.34752297243096281</v>
      </c>
      <c r="G4170">
        <v>4167</v>
      </c>
      <c r="H4170">
        <v>0.32255134309462419</v>
      </c>
      <c r="I4170">
        <v>0.33429915044763836</v>
      </c>
    </row>
    <row r="4171" spans="2:9" x14ac:dyDescent="0.25">
      <c r="B4171">
        <v>4168</v>
      </c>
      <c r="C4171">
        <v>0.33793516837098919</v>
      </c>
      <c r="D4171">
        <v>0.34742917648466498</v>
      </c>
      <c r="G4171">
        <v>4168</v>
      </c>
      <c r="H4171">
        <v>0.32246163943312989</v>
      </c>
      <c r="I4171">
        <v>0.33420686803330552</v>
      </c>
    </row>
    <row r="4172" spans="2:9" x14ac:dyDescent="0.25">
      <c r="B4172">
        <v>4169</v>
      </c>
      <c r="C4172">
        <v>0.33784370610985193</v>
      </c>
      <c r="D4172">
        <v>0.347335399985227</v>
      </c>
      <c r="G4172">
        <v>4169</v>
      </c>
      <c r="H4172">
        <v>0.32237196021643716</v>
      </c>
      <c r="I4172">
        <v>0.33411460785343522</v>
      </c>
    </row>
    <row r="4173" spans="2:9" x14ac:dyDescent="0.25">
      <c r="B4173">
        <v>4170</v>
      </c>
      <c r="C4173">
        <v>0.33775226495567517</v>
      </c>
      <c r="D4173">
        <v>0.34724164293800952</v>
      </c>
      <c r="G4173">
        <v>4170</v>
      </c>
      <c r="H4173">
        <v>0.32228230543949554</v>
      </c>
      <c r="I4173">
        <v>0.33402236991147732</v>
      </c>
    </row>
    <row r="4174" spans="2:9" x14ac:dyDescent="0.25">
      <c r="B4174">
        <v>4171</v>
      </c>
      <c r="C4174">
        <v>0.33766084490442616</v>
      </c>
      <c r="D4174">
        <v>0.3471479053483647</v>
      </c>
      <c r="G4174">
        <v>4171</v>
      </c>
      <c r="H4174">
        <v>0.3221926750972548</v>
      </c>
      <c r="I4174">
        <v>0.33393015421087358</v>
      </c>
    </row>
    <row r="4175" spans="2:9" x14ac:dyDescent="0.25">
      <c r="B4175">
        <v>4172</v>
      </c>
      <c r="C4175">
        <v>0.33756944595207239</v>
      </c>
      <c r="D4175">
        <v>0.34705418722163611</v>
      </c>
      <c r="G4175">
        <v>4172</v>
      </c>
      <c r="H4175">
        <v>0.32210306918466458</v>
      </c>
      <c r="I4175">
        <v>0.33383796075505762</v>
      </c>
    </row>
    <row r="4176" spans="2:9" x14ac:dyDescent="0.25">
      <c r="B4176">
        <v>4173</v>
      </c>
      <c r="C4176">
        <v>0.33747806809458275</v>
      </c>
      <c r="D4176">
        <v>0.34696048856315886</v>
      </c>
      <c r="G4176">
        <v>4173</v>
      </c>
      <c r="H4176">
        <v>0.32201348769667493</v>
      </c>
      <c r="I4176">
        <v>0.33374578954745526</v>
      </c>
    </row>
    <row r="4177" spans="2:9" x14ac:dyDescent="0.25">
      <c r="B4177">
        <v>4174</v>
      </c>
      <c r="C4177">
        <v>0.3373867113279263</v>
      </c>
      <c r="D4177">
        <v>0.34686680937825998</v>
      </c>
      <c r="G4177">
        <v>4174</v>
      </c>
      <c r="H4177">
        <v>0.32192393062823543</v>
      </c>
      <c r="I4177">
        <v>0.33365364059148406</v>
      </c>
    </row>
    <row r="4178" spans="2:9" x14ac:dyDescent="0.25">
      <c r="B4178">
        <v>4175</v>
      </c>
      <c r="C4178">
        <v>0.3372953756480731</v>
      </c>
      <c r="D4178">
        <v>0.3467731496722577</v>
      </c>
      <c r="G4178">
        <v>4175</v>
      </c>
      <c r="H4178">
        <v>0.32183439797429653</v>
      </c>
      <c r="I4178">
        <v>0.33356151389055383</v>
      </c>
    </row>
    <row r="4179" spans="2:9" x14ac:dyDescent="0.25">
      <c r="B4179">
        <v>4176</v>
      </c>
      <c r="C4179">
        <v>0.33720406105099332</v>
      </c>
      <c r="D4179">
        <v>0.34667950945046178</v>
      </c>
      <c r="G4179">
        <v>4176</v>
      </c>
      <c r="H4179">
        <v>0.32174488972980791</v>
      </c>
      <c r="I4179">
        <v>0.33346940944806591</v>
      </c>
    </row>
    <row r="4180" spans="2:9" x14ac:dyDescent="0.25">
      <c r="B4180">
        <v>4177</v>
      </c>
      <c r="C4180">
        <v>0.33711276753265884</v>
      </c>
      <c r="D4180">
        <v>0.34658588871817386</v>
      </c>
      <c r="G4180">
        <v>4177</v>
      </c>
      <c r="H4180">
        <v>0.32165540588971964</v>
      </c>
      <c r="I4180">
        <v>0.33337732726741398</v>
      </c>
    </row>
    <row r="4181" spans="2:9" x14ac:dyDescent="0.25">
      <c r="B4181">
        <v>4178</v>
      </c>
      <c r="C4181">
        <v>0.33702149508904117</v>
      </c>
      <c r="D4181">
        <v>0.34649228748068689</v>
      </c>
      <c r="G4181">
        <v>4178</v>
      </c>
      <c r="H4181">
        <v>0.32156594644898207</v>
      </c>
      <c r="I4181">
        <v>0.33328526735198355</v>
      </c>
    </row>
    <row r="4182" spans="2:9" x14ac:dyDescent="0.25">
      <c r="B4182">
        <v>4179</v>
      </c>
      <c r="C4182">
        <v>0.33693024371611224</v>
      </c>
      <c r="D4182">
        <v>0.34639870574328546</v>
      </c>
      <c r="G4182">
        <v>4179</v>
      </c>
      <c r="H4182">
        <v>0.32147651140254535</v>
      </c>
      <c r="I4182">
        <v>0.33319322970515219</v>
      </c>
    </row>
    <row r="4183" spans="2:9" x14ac:dyDescent="0.25">
      <c r="B4183">
        <v>4180</v>
      </c>
      <c r="C4183">
        <v>0.33683901340984601</v>
      </c>
      <c r="D4183">
        <v>0.34630514351124586</v>
      </c>
      <c r="G4183">
        <v>4180</v>
      </c>
      <c r="H4183">
        <v>0.32138710074535964</v>
      </c>
      <c r="I4183">
        <v>0.33310121433028933</v>
      </c>
    </row>
    <row r="4184" spans="2:9" x14ac:dyDescent="0.25">
      <c r="B4184">
        <v>4181</v>
      </c>
      <c r="C4184">
        <v>0.33674780416621564</v>
      </c>
      <c r="D4184">
        <v>0.34621160078983576</v>
      </c>
      <c r="G4184">
        <v>4181</v>
      </c>
      <c r="H4184">
        <v>0.32129771447237593</v>
      </c>
      <c r="I4184">
        <v>0.33300922123075649</v>
      </c>
    </row>
    <row r="4185" spans="2:9" x14ac:dyDescent="0.25">
      <c r="B4185">
        <v>4182</v>
      </c>
      <c r="C4185">
        <v>0.33665661598119589</v>
      </c>
      <c r="D4185">
        <v>0.34611807758431468</v>
      </c>
      <c r="G4185">
        <v>4182</v>
      </c>
      <c r="H4185">
        <v>0.32120835257854391</v>
      </c>
      <c r="I4185">
        <v>0.33291725040990716</v>
      </c>
    </row>
    <row r="4186" spans="2:9" x14ac:dyDescent="0.25">
      <c r="B4186">
        <v>4183</v>
      </c>
      <c r="C4186">
        <v>0.3365654488507614</v>
      </c>
      <c r="D4186">
        <v>0.34602457389993341</v>
      </c>
      <c r="G4186">
        <v>4183</v>
      </c>
      <c r="H4186">
        <v>0.32111901505881468</v>
      </c>
      <c r="I4186">
        <v>0.33282530187108689</v>
      </c>
    </row>
    <row r="4187" spans="2:9" x14ac:dyDescent="0.25">
      <c r="B4187">
        <v>4184</v>
      </c>
      <c r="C4187">
        <v>0.33647430277088858</v>
      </c>
      <c r="D4187">
        <v>0.34593108974193454</v>
      </c>
      <c r="G4187">
        <v>4184</v>
      </c>
      <c r="H4187">
        <v>0.32102970190813845</v>
      </c>
      <c r="I4187">
        <v>0.33273337561763311</v>
      </c>
    </row>
    <row r="4188" spans="2:9" x14ac:dyDescent="0.25">
      <c r="B4188">
        <v>4185</v>
      </c>
      <c r="C4188">
        <v>0.33638317773755322</v>
      </c>
      <c r="D4188">
        <v>0.34583762511555233</v>
      </c>
      <c r="G4188">
        <v>4185</v>
      </c>
      <c r="H4188">
        <v>0.32094041312146632</v>
      </c>
      <c r="I4188">
        <v>0.33264147165287544</v>
      </c>
    </row>
    <row r="4189" spans="2:9" x14ac:dyDescent="0.25">
      <c r="B4189">
        <v>4186</v>
      </c>
      <c r="C4189">
        <v>0.33629207374673237</v>
      </c>
      <c r="D4189">
        <v>0.34574418002601243</v>
      </c>
      <c r="G4189">
        <v>4186</v>
      </c>
      <c r="H4189">
        <v>0.32085114869374881</v>
      </c>
      <c r="I4189">
        <v>0.33254958998013534</v>
      </c>
    </row>
    <row r="4190" spans="2:9" x14ac:dyDescent="0.25">
      <c r="B4190">
        <v>4187</v>
      </c>
      <c r="C4190">
        <v>0.33620099079440396</v>
      </c>
      <c r="D4190">
        <v>0.34565075447853238</v>
      </c>
      <c r="G4190">
        <v>4187</v>
      </c>
      <c r="H4190">
        <v>0.32076190861993664</v>
      </c>
      <c r="I4190">
        <v>0.33245773060272643</v>
      </c>
    </row>
    <row r="4191" spans="2:9" x14ac:dyDescent="0.25">
      <c r="B4191">
        <v>4188</v>
      </c>
      <c r="C4191">
        <v>0.33610992887654584</v>
      </c>
      <c r="D4191">
        <v>0.34555734847832109</v>
      </c>
      <c r="G4191">
        <v>4188</v>
      </c>
      <c r="H4191">
        <v>0.32067269289498079</v>
      </c>
      <c r="I4191">
        <v>0.33236589352395435</v>
      </c>
    </row>
    <row r="4192" spans="2:9" x14ac:dyDescent="0.25">
      <c r="B4192">
        <v>4189</v>
      </c>
      <c r="C4192">
        <v>0.33601888798913715</v>
      </c>
      <c r="D4192">
        <v>0.34546396203057911</v>
      </c>
      <c r="G4192">
        <v>4189</v>
      </c>
      <c r="H4192">
        <v>0.32058350151383236</v>
      </c>
      <c r="I4192">
        <v>0.33227407874711667</v>
      </c>
    </row>
    <row r="4193" spans="2:9" x14ac:dyDescent="0.25">
      <c r="B4193">
        <v>4190</v>
      </c>
      <c r="C4193">
        <v>0.33592786812815739</v>
      </c>
      <c r="D4193">
        <v>0.34537059514049878</v>
      </c>
      <c r="G4193">
        <v>4190</v>
      </c>
      <c r="H4193">
        <v>0.32049433447144238</v>
      </c>
      <c r="I4193">
        <v>0.332182286275503</v>
      </c>
    </row>
    <row r="4194" spans="2:9" x14ac:dyDescent="0.25">
      <c r="B4194">
        <v>4191</v>
      </c>
      <c r="C4194">
        <v>0.33583686928958695</v>
      </c>
      <c r="D4194">
        <v>0.34527724781326391</v>
      </c>
      <c r="G4194">
        <v>4191</v>
      </c>
      <c r="H4194">
        <v>0.320405191762762</v>
      </c>
      <c r="I4194">
        <v>0.33209051611239521</v>
      </c>
    </row>
    <row r="4195" spans="2:9" x14ac:dyDescent="0.25">
      <c r="B4195">
        <v>4192</v>
      </c>
      <c r="C4195">
        <v>0.33574589146940692</v>
      </c>
      <c r="D4195">
        <v>0.34518392005405019</v>
      </c>
      <c r="G4195">
        <v>4192</v>
      </c>
      <c r="H4195">
        <v>0.32031607338274243</v>
      </c>
      <c r="I4195">
        <v>0.331998768261067</v>
      </c>
    </row>
    <row r="4196" spans="2:9" x14ac:dyDescent="0.25">
      <c r="B4196">
        <v>4193</v>
      </c>
      <c r="C4196">
        <v>0.33565493466359814</v>
      </c>
      <c r="D4196">
        <v>0.34509061186802448</v>
      </c>
      <c r="G4196">
        <v>4193</v>
      </c>
      <c r="H4196">
        <v>0.32022697932633498</v>
      </c>
      <c r="I4196">
        <v>0.33190704272478427</v>
      </c>
    </row>
    <row r="4197" spans="2:9" x14ac:dyDescent="0.25">
      <c r="B4197">
        <v>4194</v>
      </c>
      <c r="C4197">
        <v>0.33556399886814314</v>
      </c>
      <c r="D4197">
        <v>0.34499732326034577</v>
      </c>
      <c r="G4197">
        <v>4194</v>
      </c>
      <c r="H4197">
        <v>0.32013790958849103</v>
      </c>
      <c r="I4197">
        <v>0.3318153395068047</v>
      </c>
    </row>
    <row r="4198" spans="2:9" x14ac:dyDescent="0.25">
      <c r="B4198">
        <v>4195</v>
      </c>
      <c r="C4198">
        <v>0.33547308407902504</v>
      </c>
      <c r="D4198">
        <v>0.34490405423616449</v>
      </c>
      <c r="G4198">
        <v>4195</v>
      </c>
      <c r="H4198">
        <v>0.32004886416416189</v>
      </c>
      <c r="I4198">
        <v>0.33172365861037856</v>
      </c>
    </row>
    <row r="4199" spans="2:9" x14ac:dyDescent="0.25">
      <c r="B4199">
        <v>4196</v>
      </c>
      <c r="C4199">
        <v>0.33538219029222649</v>
      </c>
      <c r="D4199">
        <v>0.34481080480062271</v>
      </c>
      <c r="G4199">
        <v>4196</v>
      </c>
      <c r="H4199">
        <v>0.31995984304829944</v>
      </c>
      <c r="I4199">
        <v>0.33163200003874765</v>
      </c>
    </row>
    <row r="4200" spans="2:9" x14ac:dyDescent="0.25">
      <c r="B4200">
        <v>4197</v>
      </c>
      <c r="C4200">
        <v>0.33529131750373209</v>
      </c>
      <c r="D4200">
        <v>0.34471757495885419</v>
      </c>
      <c r="G4200">
        <v>4197</v>
      </c>
      <c r="H4200">
        <v>0.31987084623585516</v>
      </c>
      <c r="I4200">
        <v>0.33154036379514618</v>
      </c>
    </row>
    <row r="4201" spans="2:9" x14ac:dyDescent="0.25">
      <c r="B4201">
        <v>4198</v>
      </c>
      <c r="C4201">
        <v>0.33520046570952666</v>
      </c>
      <c r="D4201">
        <v>0.34462436471598418</v>
      </c>
      <c r="G4201">
        <v>4198</v>
      </c>
      <c r="H4201">
        <v>0.31978187372178057</v>
      </c>
      <c r="I4201">
        <v>0.33144874988280026</v>
      </c>
    </row>
    <row r="4202" spans="2:9" x14ac:dyDescent="0.25">
      <c r="B4202">
        <v>4199</v>
      </c>
      <c r="C4202">
        <v>0.33510963490559548</v>
      </c>
      <c r="D4202">
        <v>0.34453117407712991</v>
      </c>
      <c r="G4202">
        <v>4199</v>
      </c>
      <c r="H4202">
        <v>0.31969292550102768</v>
      </c>
      <c r="I4202">
        <v>0.33135715830492818</v>
      </c>
    </row>
    <row r="4203" spans="2:9" x14ac:dyDescent="0.25">
      <c r="B4203">
        <v>4200</v>
      </c>
      <c r="C4203">
        <v>0.33501882508792435</v>
      </c>
      <c r="D4203">
        <v>0.3444380030474003</v>
      </c>
      <c r="G4203">
        <v>4200</v>
      </c>
      <c r="H4203">
        <v>0.31960400156854829</v>
      </c>
      <c r="I4203">
        <v>0.33126558906474046</v>
      </c>
    </row>
    <row r="4204" spans="2:9" x14ac:dyDescent="0.25">
      <c r="B4204">
        <v>4201</v>
      </c>
      <c r="C4204">
        <v>0.33492803625250017</v>
      </c>
      <c r="D4204">
        <v>0.34434485163189532</v>
      </c>
      <c r="G4204">
        <v>4201</v>
      </c>
      <c r="H4204">
        <v>0.31951510191929444</v>
      </c>
      <c r="I4204">
        <v>0.33117404216543933</v>
      </c>
    </row>
    <row r="4205" spans="2:9" x14ac:dyDescent="0.25">
      <c r="B4205">
        <v>4202</v>
      </c>
      <c r="C4205">
        <v>0.33483726839531025</v>
      </c>
      <c r="D4205">
        <v>0.3442517198357074</v>
      </c>
      <c r="G4205">
        <v>4202</v>
      </c>
      <c r="H4205">
        <v>0.31942622654821806</v>
      </c>
      <c r="I4205">
        <v>0.33108251761021956</v>
      </c>
    </row>
    <row r="4206" spans="2:9" x14ac:dyDescent="0.25">
      <c r="B4206">
        <v>4203</v>
      </c>
      <c r="C4206">
        <v>0.33474652151234235</v>
      </c>
      <c r="D4206">
        <v>0.34415860766392026</v>
      </c>
      <c r="G4206">
        <v>4203</v>
      </c>
      <c r="H4206">
        <v>0.31933737545027163</v>
      </c>
      <c r="I4206">
        <v>0.33099101540226766</v>
      </c>
    </row>
    <row r="4207" spans="2:9" x14ac:dyDescent="0.25">
      <c r="B4207">
        <v>4204</v>
      </c>
      <c r="C4207">
        <v>0.33465579559958492</v>
      </c>
      <c r="D4207">
        <v>0.34406551512160938</v>
      </c>
      <c r="G4207">
        <v>4204</v>
      </c>
      <c r="H4207">
        <v>0.31924854862040686</v>
      </c>
      <c r="I4207">
        <v>0.33089953554476259</v>
      </c>
    </row>
    <row r="4208" spans="2:9" x14ac:dyDescent="0.25">
      <c r="B4208">
        <v>4205</v>
      </c>
      <c r="C4208">
        <v>0.33456509065302775</v>
      </c>
      <c r="D4208">
        <v>0.34397244221384182</v>
      </c>
      <c r="G4208">
        <v>4205</v>
      </c>
      <c r="H4208">
        <v>0.31915974605357639</v>
      </c>
      <c r="I4208">
        <v>0.33080807804087514</v>
      </c>
    </row>
    <row r="4209" spans="2:9" x14ac:dyDescent="0.25">
      <c r="B4209">
        <v>4206</v>
      </c>
      <c r="C4209">
        <v>0.33447440666866052</v>
      </c>
      <c r="D4209">
        <v>0.34387938894567649</v>
      </c>
      <c r="G4209">
        <v>4206</v>
      </c>
      <c r="H4209">
        <v>0.31907096774473276</v>
      </c>
      <c r="I4209">
        <v>0.33071664289376834</v>
      </c>
    </row>
    <row r="4210" spans="2:9" x14ac:dyDescent="0.25">
      <c r="B4210">
        <v>4207</v>
      </c>
      <c r="C4210">
        <v>0.33438374364247364</v>
      </c>
      <c r="D4210">
        <v>0.34378635532216395</v>
      </c>
      <c r="G4210">
        <v>4207</v>
      </c>
      <c r="H4210">
        <v>0.31898221368882812</v>
      </c>
      <c r="I4210">
        <v>0.33062523010659739</v>
      </c>
    </row>
    <row r="4211" spans="2:9" x14ac:dyDescent="0.25">
      <c r="B4211">
        <v>4208</v>
      </c>
      <c r="C4211">
        <v>0.33429310157045811</v>
      </c>
      <c r="D4211">
        <v>0.3436933413483465</v>
      </c>
      <c r="G4211">
        <v>4208</v>
      </c>
      <c r="H4211">
        <v>0.31889348388081518</v>
      </c>
      <c r="I4211">
        <v>0.33053383968250966</v>
      </c>
    </row>
    <row r="4212" spans="2:9" x14ac:dyDescent="0.25">
      <c r="B4212">
        <v>4209</v>
      </c>
      <c r="C4212">
        <v>0.33420248044860601</v>
      </c>
      <c r="D4212">
        <v>0.34360034702925801</v>
      </c>
      <c r="G4212">
        <v>4209</v>
      </c>
      <c r="H4212">
        <v>0.31880477831564691</v>
      </c>
      <c r="I4212">
        <v>0.33044247162464446</v>
      </c>
    </row>
    <row r="4213" spans="2:9" x14ac:dyDescent="0.25">
      <c r="B4213">
        <v>4210</v>
      </c>
      <c r="C4213">
        <v>0.33411188027290972</v>
      </c>
      <c r="D4213">
        <v>0.34350737236992429</v>
      </c>
      <c r="G4213">
        <v>4210</v>
      </c>
      <c r="H4213">
        <v>0.31871609698827547</v>
      </c>
      <c r="I4213">
        <v>0.33035112593613342</v>
      </c>
    </row>
    <row r="4214" spans="2:9" x14ac:dyDescent="0.25">
      <c r="B4214">
        <v>4211</v>
      </c>
      <c r="C4214">
        <v>0.33402130103936212</v>
      </c>
      <c r="D4214">
        <v>0.34341441737536266</v>
      </c>
      <c r="G4214">
        <v>4211</v>
      </c>
      <c r="H4214">
        <v>0.31862743989365422</v>
      </c>
      <c r="I4214">
        <v>0.3302598026201003</v>
      </c>
    </row>
    <row r="4215" spans="2:9" x14ac:dyDescent="0.25">
      <c r="B4215">
        <v>4212</v>
      </c>
      <c r="C4215">
        <v>0.33393074274395745</v>
      </c>
      <c r="D4215">
        <v>0.34332148205058238</v>
      </c>
      <c r="G4215">
        <v>4212</v>
      </c>
      <c r="H4215">
        <v>0.31853880702673587</v>
      </c>
      <c r="I4215">
        <v>0.330168501679661</v>
      </c>
    </row>
    <row r="4216" spans="2:9" x14ac:dyDescent="0.25">
      <c r="B4216">
        <v>4213</v>
      </c>
      <c r="C4216">
        <v>0.33384020538268977</v>
      </c>
      <c r="D4216">
        <v>0.34322856640058402</v>
      </c>
      <c r="G4216">
        <v>4213</v>
      </c>
      <c r="H4216">
        <v>0.31845019838247368</v>
      </c>
      <c r="I4216">
        <v>0.33007722311792348</v>
      </c>
    </row>
    <row r="4217" spans="2:9" x14ac:dyDescent="0.25">
      <c r="B4217">
        <v>4214</v>
      </c>
      <c r="C4217">
        <v>0.33374968895155382</v>
      </c>
      <c r="D4217">
        <v>0.34313567043036042</v>
      </c>
      <c r="G4217">
        <v>4214</v>
      </c>
      <c r="H4217">
        <v>0.31836161395582058</v>
      </c>
      <c r="I4217">
        <v>0.32998596693798798</v>
      </c>
    </row>
    <row r="4218" spans="2:9" x14ac:dyDescent="0.25">
      <c r="B4218">
        <v>4215</v>
      </c>
      <c r="C4218">
        <v>0.33365919344654571</v>
      </c>
      <c r="D4218">
        <v>0.34304279414489586</v>
      </c>
      <c r="G4218">
        <v>4215</v>
      </c>
      <c r="H4218">
        <v>0.31827305374172998</v>
      </c>
      <c r="I4218">
        <v>0.32989473314294687</v>
      </c>
    </row>
    <row r="4219" spans="2:9" x14ac:dyDescent="0.25">
      <c r="B4219">
        <v>4216</v>
      </c>
      <c r="C4219">
        <v>0.33356871886366185</v>
      </c>
      <c r="D4219">
        <v>0.34294993754916642</v>
      </c>
      <c r="G4219">
        <v>4216</v>
      </c>
      <c r="H4219">
        <v>0.31818451773515499</v>
      </c>
      <c r="I4219">
        <v>0.32980352173588484</v>
      </c>
    </row>
    <row r="4220" spans="2:9" x14ac:dyDescent="0.25">
      <c r="B4220">
        <v>4217</v>
      </c>
      <c r="C4220">
        <v>0.33347826519889862</v>
      </c>
      <c r="D4220">
        <v>0.34285710064813973</v>
      </c>
      <c r="G4220">
        <v>4217</v>
      </c>
      <c r="H4220">
        <v>0.31809600593104925</v>
      </c>
      <c r="I4220">
        <v>0.32971233271987843</v>
      </c>
    </row>
    <row r="4221" spans="2:9" x14ac:dyDescent="0.25">
      <c r="B4221">
        <v>4218</v>
      </c>
      <c r="C4221">
        <v>0.33338783244825382</v>
      </c>
      <c r="D4221">
        <v>0.34276428344677551</v>
      </c>
      <c r="G4221">
        <v>4218</v>
      </c>
      <c r="H4221">
        <v>0.3180075183243663</v>
      </c>
      <c r="I4221">
        <v>0.32962116609799674</v>
      </c>
    </row>
    <row r="4222" spans="2:9" x14ac:dyDescent="0.25">
      <c r="B4222">
        <v>4219</v>
      </c>
      <c r="C4222">
        <v>0.33329742060772616</v>
      </c>
      <c r="D4222">
        <v>0.342671485950025</v>
      </c>
      <c r="G4222">
        <v>4219</v>
      </c>
      <c r="H4222">
        <v>0.3179190549100594</v>
      </c>
      <c r="I4222">
        <v>0.32953002187330066</v>
      </c>
    </row>
    <row r="4223" spans="2:9" x14ac:dyDescent="0.25">
      <c r="B4223">
        <v>4220</v>
      </c>
      <c r="C4223">
        <v>0.33320702967331423</v>
      </c>
      <c r="D4223">
        <v>0.34257870816283148</v>
      </c>
      <c r="G4223">
        <v>4220</v>
      </c>
      <c r="H4223">
        <v>0.31783061568308268</v>
      </c>
      <c r="I4223">
        <v>0.3294389000488438</v>
      </c>
    </row>
    <row r="4224" spans="2:9" x14ac:dyDescent="0.25">
      <c r="B4224">
        <v>4221</v>
      </c>
      <c r="C4224">
        <v>0.33311665964101722</v>
      </c>
      <c r="D4224">
        <v>0.34248595009012944</v>
      </c>
      <c r="G4224">
        <v>4221</v>
      </c>
      <c r="H4224">
        <v>0.31774220063838976</v>
      </c>
      <c r="I4224">
        <v>0.32934780062767144</v>
      </c>
    </row>
    <row r="4225" spans="2:9" x14ac:dyDescent="0.25">
      <c r="B4225">
        <v>4222</v>
      </c>
      <c r="C4225">
        <v>0.33302631050683551</v>
      </c>
      <c r="D4225">
        <v>0.34239321173684578</v>
      </c>
      <c r="G4225">
        <v>4222</v>
      </c>
      <c r="H4225">
        <v>0.31765380977093449</v>
      </c>
      <c r="I4225">
        <v>0.32925672361282138</v>
      </c>
    </row>
    <row r="4226" spans="2:9" x14ac:dyDescent="0.25">
      <c r="B4226">
        <v>4223</v>
      </c>
      <c r="C4226">
        <v>0.33293598226677024</v>
      </c>
      <c r="D4226">
        <v>0.34230049310789867</v>
      </c>
      <c r="G4226">
        <v>4223</v>
      </c>
      <c r="H4226">
        <v>0.31756544307567125</v>
      </c>
      <c r="I4226">
        <v>0.32916566900732358</v>
      </c>
    </row>
    <row r="4227" spans="2:9" x14ac:dyDescent="0.25">
      <c r="B4227">
        <v>4224</v>
      </c>
      <c r="C4227">
        <v>0.33284567491682215</v>
      </c>
      <c r="D4227">
        <v>0.34220779420819841</v>
      </c>
      <c r="G4227">
        <v>4224</v>
      </c>
      <c r="H4227">
        <v>0.31747710054755357</v>
      </c>
      <c r="I4227">
        <v>0.32907463681420018</v>
      </c>
    </row>
    <row r="4228" spans="2:9" x14ac:dyDescent="0.25">
      <c r="B4228">
        <v>4225</v>
      </c>
      <c r="C4228">
        <v>0.33275538845299374</v>
      </c>
      <c r="D4228">
        <v>0.34211511504264691</v>
      </c>
      <c r="G4228">
        <v>4225</v>
      </c>
      <c r="H4228">
        <v>0.31738878218153627</v>
      </c>
      <c r="I4228">
        <v>0.32898362703646544</v>
      </c>
    </row>
    <row r="4229" spans="2:9" x14ac:dyDescent="0.25">
      <c r="B4229">
        <v>4226</v>
      </c>
      <c r="C4229">
        <v>0.33266512287128785</v>
      </c>
      <c r="D4229">
        <v>0.34202245561613775</v>
      </c>
      <c r="G4229">
        <v>4226</v>
      </c>
      <c r="H4229">
        <v>0.31730048797257326</v>
      </c>
      <c r="I4229">
        <v>0.32889263967712618</v>
      </c>
    </row>
    <row r="4230" spans="2:9" x14ac:dyDescent="0.25">
      <c r="B4230">
        <v>4227</v>
      </c>
      <c r="C4230">
        <v>0.33257487816770803</v>
      </c>
      <c r="D4230">
        <v>0.34192981593355654</v>
      </c>
      <c r="G4230">
        <v>4227</v>
      </c>
      <c r="H4230">
        <v>0.31721221791561904</v>
      </c>
      <c r="I4230">
        <v>0.32880167473918098</v>
      </c>
    </row>
    <row r="4231" spans="2:9" x14ac:dyDescent="0.25">
      <c r="B4231">
        <v>4228</v>
      </c>
      <c r="C4231">
        <v>0.33248465433825769</v>
      </c>
      <c r="D4231">
        <v>0.34183719599978063</v>
      </c>
      <c r="G4231">
        <v>4228</v>
      </c>
      <c r="H4231">
        <v>0.31712397200562825</v>
      </c>
      <c r="I4231">
        <v>0.32871073222562114</v>
      </c>
    </row>
    <row r="4232" spans="2:9" x14ac:dyDescent="0.25">
      <c r="B4232">
        <v>4229</v>
      </c>
      <c r="C4232">
        <v>0.33239445137894169</v>
      </c>
      <c r="D4232">
        <v>0.34174459581967903</v>
      </c>
      <c r="G4232">
        <v>4229</v>
      </c>
      <c r="H4232">
        <v>0.31703575023755548</v>
      </c>
      <c r="I4232">
        <v>0.32861981213942981</v>
      </c>
    </row>
    <row r="4233" spans="2:9" x14ac:dyDescent="0.25">
      <c r="B4233">
        <v>4230</v>
      </c>
      <c r="C4233">
        <v>0.33230426928576545</v>
      </c>
      <c r="D4233">
        <v>0.34165201539811263</v>
      </c>
      <c r="G4233">
        <v>4230</v>
      </c>
      <c r="H4233">
        <v>0.31694755260635543</v>
      </c>
      <c r="I4233">
        <v>0.32852891448358262</v>
      </c>
    </row>
    <row r="4234" spans="2:9" x14ac:dyDescent="0.25">
      <c r="B4234">
        <v>4231</v>
      </c>
      <c r="C4234">
        <v>0.33221410805473484</v>
      </c>
      <c r="D4234">
        <v>0.34155945473993427</v>
      </c>
      <c r="G4234">
        <v>4231</v>
      </c>
      <c r="H4234">
        <v>0.31685937910698292</v>
      </c>
      <c r="I4234">
        <v>0.32843803926104737</v>
      </c>
    </row>
    <row r="4235" spans="2:9" x14ac:dyDescent="0.25">
      <c r="B4235">
        <v>4232</v>
      </c>
      <c r="C4235">
        <v>0.33212396768185615</v>
      </c>
      <c r="D4235">
        <v>0.34146691384998829</v>
      </c>
      <c r="G4235">
        <v>4232</v>
      </c>
      <c r="H4235">
        <v>0.31677122973439298</v>
      </c>
      <c r="I4235">
        <v>0.32834718647478417</v>
      </c>
    </row>
    <row r="4236" spans="2:9" x14ac:dyDescent="0.25">
      <c r="B4236">
        <v>4233</v>
      </c>
      <c r="C4236">
        <v>0.33203384816313714</v>
      </c>
      <c r="D4236">
        <v>0.34137439273311132</v>
      </c>
      <c r="G4236">
        <v>4233</v>
      </c>
      <c r="H4236">
        <v>0.3166831044835407</v>
      </c>
      <c r="I4236">
        <v>0.32825635612774534</v>
      </c>
    </row>
    <row r="4237" spans="2:9" x14ac:dyDescent="0.25">
      <c r="B4237">
        <v>4234</v>
      </c>
      <c r="C4237">
        <v>0.33194374949458544</v>
      </c>
      <c r="D4237">
        <v>0.34128189139413112</v>
      </c>
      <c r="G4237">
        <v>4234</v>
      </c>
      <c r="H4237">
        <v>0.31659500334938095</v>
      </c>
      <c r="I4237">
        <v>0.32816554822287547</v>
      </c>
    </row>
    <row r="4238" spans="2:9" x14ac:dyDescent="0.25">
      <c r="B4238">
        <v>4235</v>
      </c>
      <c r="C4238">
        <v>0.33185367167220925</v>
      </c>
      <c r="D4238">
        <v>0.34118940983786794</v>
      </c>
      <c r="G4238">
        <v>4235</v>
      </c>
      <c r="H4238">
        <v>0.31650692632686933</v>
      </c>
      <c r="I4238">
        <v>0.32807476276311137</v>
      </c>
    </row>
    <row r="4239" spans="2:9" x14ac:dyDescent="0.25">
      <c r="B4239">
        <v>4236</v>
      </c>
      <c r="C4239">
        <v>0.33176361469201815</v>
      </c>
      <c r="D4239">
        <v>0.34109694806913365</v>
      </c>
      <c r="G4239">
        <v>4236</v>
      </c>
      <c r="H4239">
        <v>0.31641887341096098</v>
      </c>
      <c r="I4239">
        <v>0.32798399975138243</v>
      </c>
    </row>
    <row r="4240" spans="2:9" x14ac:dyDescent="0.25">
      <c r="B4240">
        <v>4237</v>
      </c>
      <c r="C4240">
        <v>0.33167357855002139</v>
      </c>
      <c r="D4240">
        <v>0.3410045060927317</v>
      </c>
      <c r="G4240">
        <v>4237</v>
      </c>
      <c r="H4240">
        <v>0.31633084459661143</v>
      </c>
      <c r="I4240">
        <v>0.32789325919060985</v>
      </c>
    </row>
    <row r="4241" spans="2:9" x14ac:dyDescent="0.25">
      <c r="B4241">
        <v>4238</v>
      </c>
      <c r="C4241">
        <v>0.33158356324222993</v>
      </c>
      <c r="D4241">
        <v>0.34091208391345773</v>
      </c>
      <c r="G4241">
        <v>4238</v>
      </c>
      <c r="H4241">
        <v>0.31624283987877649</v>
      </c>
      <c r="I4241">
        <v>0.32780254108370749</v>
      </c>
    </row>
    <row r="4242" spans="2:9" x14ac:dyDescent="0.25">
      <c r="B4242">
        <v>4239</v>
      </c>
      <c r="C4242">
        <v>0.33149356876465441</v>
      </c>
      <c r="D4242">
        <v>0.34081968153609904</v>
      </c>
      <c r="G4242">
        <v>4239</v>
      </c>
      <c r="H4242">
        <v>0.31615485925241166</v>
      </c>
      <c r="I4242">
        <v>0.32771184543358134</v>
      </c>
    </row>
    <row r="4243" spans="2:9" x14ac:dyDescent="0.25">
      <c r="B4243">
        <v>4240</v>
      </c>
      <c r="C4243">
        <v>0.33140359511330669</v>
      </c>
      <c r="D4243">
        <v>0.34072729896543469</v>
      </c>
      <c r="G4243">
        <v>4240</v>
      </c>
      <c r="H4243">
        <v>0.31606690271247284</v>
      </c>
      <c r="I4243">
        <v>0.3276211722431297</v>
      </c>
    </row>
    <row r="4244" spans="2:9" x14ac:dyDescent="0.25">
      <c r="B4244">
        <v>4241</v>
      </c>
      <c r="C4244">
        <v>0.33131364228419929</v>
      </c>
      <c r="D4244">
        <v>0.34063493620623586</v>
      </c>
      <c r="G4244">
        <v>4241</v>
      </c>
      <c r="H4244">
        <v>0.31597897025391586</v>
      </c>
      <c r="I4244">
        <v>0.32753052151524342</v>
      </c>
    </row>
    <row r="4245" spans="2:9" x14ac:dyDescent="0.25">
      <c r="B4245">
        <v>4242</v>
      </c>
      <c r="C4245">
        <v>0.3312237102733448</v>
      </c>
      <c r="D4245">
        <v>0.34054259326326536</v>
      </c>
      <c r="G4245">
        <v>4242</v>
      </c>
      <c r="H4245">
        <v>0.31589106187169669</v>
      </c>
      <c r="I4245">
        <v>0.32743989325280515</v>
      </c>
    </row>
    <row r="4246" spans="2:9" x14ac:dyDescent="0.25">
      <c r="B4246">
        <v>4243</v>
      </c>
      <c r="C4246">
        <v>0.33113379907675689</v>
      </c>
      <c r="D4246">
        <v>0.34045027014127799</v>
      </c>
      <c r="G4246">
        <v>4243</v>
      </c>
      <c r="H4246">
        <v>0.31580317756077181</v>
      </c>
      <c r="I4246">
        <v>0.32734928745869024</v>
      </c>
    </row>
    <row r="4247" spans="2:9" x14ac:dyDescent="0.25">
      <c r="B4247">
        <v>4244</v>
      </c>
      <c r="C4247">
        <v>0.33104390869044997</v>
      </c>
      <c r="D4247">
        <v>0.34035796684502034</v>
      </c>
      <c r="G4247">
        <v>4244</v>
      </c>
      <c r="H4247">
        <v>0.31571531731609709</v>
      </c>
      <c r="I4247">
        <v>0.32725870413576641</v>
      </c>
    </row>
    <row r="4248" spans="2:9" x14ac:dyDescent="0.25">
      <c r="B4248">
        <v>4245</v>
      </c>
      <c r="C4248">
        <v>0.33095403911043875</v>
      </c>
      <c r="D4248">
        <v>0.34026568337923102</v>
      </c>
      <c r="G4248">
        <v>4245</v>
      </c>
      <c r="H4248">
        <v>0.31562748113262928</v>
      </c>
      <c r="I4248">
        <v>0.32716814328689353</v>
      </c>
    </row>
    <row r="4249" spans="2:9" x14ac:dyDescent="0.25">
      <c r="B4249">
        <v>4246</v>
      </c>
      <c r="C4249">
        <v>0.33086419033273884</v>
      </c>
      <c r="D4249">
        <v>0.34017341974864013</v>
      </c>
      <c r="G4249">
        <v>4246</v>
      </c>
      <c r="H4249">
        <v>0.31553966900532471</v>
      </c>
      <c r="I4249">
        <v>0.32707760491492366</v>
      </c>
    </row>
    <row r="4250" spans="2:9" x14ac:dyDescent="0.25">
      <c r="B4250">
        <v>4247</v>
      </c>
      <c r="C4250">
        <v>0.33077436235336677</v>
      </c>
      <c r="D4250">
        <v>0.34008117595797011</v>
      </c>
      <c r="G4250">
        <v>4247</v>
      </c>
      <c r="H4250">
        <v>0.31545188092913995</v>
      </c>
      <c r="I4250">
        <v>0.32698708902270157</v>
      </c>
    </row>
    <row r="4251" spans="2:9" x14ac:dyDescent="0.25">
      <c r="B4251">
        <v>4248</v>
      </c>
      <c r="C4251">
        <v>0.33068455516833906</v>
      </c>
      <c r="D4251">
        <v>0.33998895201193502</v>
      </c>
      <c r="G4251">
        <v>4248</v>
      </c>
      <c r="H4251">
        <v>0.31536411689903171</v>
      </c>
      <c r="I4251">
        <v>0.32689659561306417</v>
      </c>
    </row>
    <row r="4252" spans="2:9" x14ac:dyDescent="0.25">
      <c r="B4252">
        <v>4249</v>
      </c>
      <c r="C4252">
        <v>0.33059476877367278</v>
      </c>
      <c r="D4252">
        <v>0.33989674791524094</v>
      </c>
      <c r="G4252">
        <v>4249</v>
      </c>
      <c r="H4252">
        <v>0.3152763769099568</v>
      </c>
      <c r="I4252">
        <v>0.32680612468884063</v>
      </c>
    </row>
    <row r="4253" spans="2:9" x14ac:dyDescent="0.25">
      <c r="B4253">
        <v>4250</v>
      </c>
      <c r="C4253">
        <v>0.33050500316538639</v>
      </c>
      <c r="D4253">
        <v>0.33980456367258566</v>
      </c>
      <c r="G4253">
        <v>4250</v>
      </c>
      <c r="H4253">
        <v>0.31518866095687242</v>
      </c>
      <c r="I4253">
        <v>0.32671567625285258</v>
      </c>
    </row>
    <row r="4254" spans="2:9" x14ac:dyDescent="0.25">
      <c r="B4254">
        <v>4251</v>
      </c>
      <c r="C4254">
        <v>0.33041525833949847</v>
      </c>
      <c r="D4254">
        <v>0.33971239928865898</v>
      </c>
      <c r="G4254">
        <v>4251</v>
      </c>
      <c r="H4254">
        <v>0.31510096903473561</v>
      </c>
      <c r="I4254">
        <v>0.32662525030791406</v>
      </c>
    </row>
    <row r="4255" spans="2:9" x14ac:dyDescent="0.25">
      <c r="B4255">
        <v>4252</v>
      </c>
      <c r="C4255">
        <v>0.3303255342920286</v>
      </c>
      <c r="D4255">
        <v>0.33962025476814273</v>
      </c>
      <c r="G4255">
        <v>4252</v>
      </c>
      <c r="H4255">
        <v>0.31501330113850334</v>
      </c>
      <c r="I4255">
        <v>0.32653484685683132</v>
      </c>
    </row>
    <row r="4256" spans="2:9" x14ac:dyDescent="0.25">
      <c r="B4256">
        <v>4253</v>
      </c>
      <c r="C4256">
        <v>0.33023583101899651</v>
      </c>
      <c r="D4256">
        <v>0.33952813011571048</v>
      </c>
      <c r="G4256">
        <v>4253</v>
      </c>
      <c r="H4256">
        <v>0.31492565726313293</v>
      </c>
      <c r="I4256">
        <v>0.32644446590240328</v>
      </c>
    </row>
    <row r="4257" spans="2:9" x14ac:dyDescent="0.25">
      <c r="B4257">
        <v>4254</v>
      </c>
      <c r="C4257">
        <v>0.33014614851642288</v>
      </c>
      <c r="D4257">
        <v>0.33943602533602762</v>
      </c>
      <c r="G4257">
        <v>4254</v>
      </c>
      <c r="H4257">
        <v>0.31483803740358202</v>
      </c>
      <c r="I4257">
        <v>0.32635410744742077</v>
      </c>
    </row>
    <row r="4258" spans="2:9" x14ac:dyDescent="0.25">
      <c r="B4258">
        <v>4255</v>
      </c>
      <c r="C4258">
        <v>0.33005648678032912</v>
      </c>
      <c r="D4258">
        <v>0.33934394043375171</v>
      </c>
      <c r="G4258">
        <v>4255</v>
      </c>
      <c r="H4258">
        <v>0.31475044155480814</v>
      </c>
      <c r="I4258">
        <v>0.32626377149466734</v>
      </c>
    </row>
    <row r="4259" spans="2:9" x14ac:dyDescent="0.25">
      <c r="B4259">
        <v>4256</v>
      </c>
      <c r="C4259">
        <v>0.32996684580673691</v>
      </c>
      <c r="D4259">
        <v>0.33925187541353202</v>
      </c>
      <c r="G4259">
        <v>4256</v>
      </c>
      <c r="H4259">
        <v>0.31466286971176916</v>
      </c>
      <c r="I4259">
        <v>0.32617345804691872</v>
      </c>
    </row>
    <row r="4260" spans="2:9" x14ac:dyDescent="0.25">
      <c r="B4260">
        <v>4257</v>
      </c>
      <c r="C4260">
        <v>0.32987722559166921</v>
      </c>
      <c r="D4260">
        <v>0.33915983028001001</v>
      </c>
      <c r="G4260">
        <v>4257</v>
      </c>
      <c r="H4260">
        <v>0.31457532186942255</v>
      </c>
      <c r="I4260">
        <v>0.32608316710694346</v>
      </c>
    </row>
    <row r="4261" spans="2:9" x14ac:dyDescent="0.25">
      <c r="B4261">
        <v>4258</v>
      </c>
      <c r="C4261">
        <v>0.32978762613114876</v>
      </c>
      <c r="D4261">
        <v>0.33906780503781864</v>
      </c>
      <c r="G4261">
        <v>4258</v>
      </c>
      <c r="H4261">
        <v>0.31448779802272603</v>
      </c>
      <c r="I4261">
        <v>0.32599289867750181</v>
      </c>
    </row>
    <row r="4262" spans="2:9" x14ac:dyDescent="0.25">
      <c r="B4262">
        <v>4259</v>
      </c>
      <c r="C4262">
        <v>0.32969804742119935</v>
      </c>
      <c r="D4262">
        <v>0.3389757996915832</v>
      </c>
      <c r="G4262">
        <v>4259</v>
      </c>
      <c r="H4262">
        <v>0.31440029816663828</v>
      </c>
      <c r="I4262">
        <v>0.32590265276134706</v>
      </c>
    </row>
    <row r="4263" spans="2:9" x14ac:dyDescent="0.25">
      <c r="B4263">
        <v>4260</v>
      </c>
      <c r="C4263">
        <v>0.32960848945784565</v>
      </c>
      <c r="D4263">
        <v>0.33888381424592073</v>
      </c>
      <c r="G4263">
        <v>4260</v>
      </c>
      <c r="H4263">
        <v>0.31431282229611696</v>
      </c>
      <c r="I4263">
        <v>0.3258124293612244</v>
      </c>
    </row>
    <row r="4264" spans="2:9" x14ac:dyDescent="0.25">
      <c r="B4264">
        <v>4261</v>
      </c>
      <c r="C4264">
        <v>0.32951895223711286</v>
      </c>
      <c r="D4264">
        <v>0.33879184870544021</v>
      </c>
      <c r="G4264">
        <v>4261</v>
      </c>
      <c r="H4264">
        <v>0.31422537040612059</v>
      </c>
      <c r="I4264">
        <v>0.32572222847987192</v>
      </c>
    </row>
    <row r="4265" spans="2:9" x14ac:dyDescent="0.25">
      <c r="B4265">
        <v>4262</v>
      </c>
      <c r="C4265">
        <v>0.32942943575502698</v>
      </c>
      <c r="D4265">
        <v>0.33869990307474263</v>
      </c>
      <c r="G4265">
        <v>4262</v>
      </c>
      <c r="H4265">
        <v>0.31413794249160765</v>
      </c>
      <c r="I4265">
        <v>0.32563205012001961</v>
      </c>
    </row>
    <row r="4266" spans="2:9" x14ac:dyDescent="0.25">
      <c r="B4266">
        <v>4263</v>
      </c>
      <c r="C4266">
        <v>0.32933994000761374</v>
      </c>
      <c r="D4266">
        <v>0.33860797735842085</v>
      </c>
      <c r="G4266">
        <v>4263</v>
      </c>
      <c r="H4266">
        <v>0.31405053854753684</v>
      </c>
      <c r="I4266">
        <v>0.32554189428439029</v>
      </c>
    </row>
    <row r="4267" spans="2:9" x14ac:dyDescent="0.25">
      <c r="B4267">
        <v>4264</v>
      </c>
      <c r="C4267">
        <v>0.32925046499090038</v>
      </c>
      <c r="D4267">
        <v>0.33851607156105984</v>
      </c>
      <c r="G4267">
        <v>4264</v>
      </c>
      <c r="H4267">
        <v>0.3139631585688662</v>
      </c>
      <c r="I4267">
        <v>0.32545176097569906</v>
      </c>
    </row>
    <row r="4268" spans="2:9" x14ac:dyDescent="0.25">
      <c r="B4268">
        <v>4265</v>
      </c>
      <c r="C4268">
        <v>0.32916101070091458</v>
      </c>
      <c r="D4268">
        <v>0.33842418568723642</v>
      </c>
      <c r="G4268">
        <v>4265</v>
      </c>
      <c r="H4268">
        <v>0.31387580255055531</v>
      </c>
      <c r="I4268">
        <v>0.32536165019665342</v>
      </c>
    </row>
    <row r="4269" spans="2:9" x14ac:dyDescent="0.25">
      <c r="B4269">
        <v>4266</v>
      </c>
      <c r="C4269">
        <v>0.32907157713368446</v>
      </c>
      <c r="D4269">
        <v>0.33833231974151928</v>
      </c>
      <c r="G4269">
        <v>4266</v>
      </c>
      <c r="H4269">
        <v>0.31378847048756242</v>
      </c>
      <c r="I4269">
        <v>0.32527156194995327</v>
      </c>
    </row>
    <row r="4270" spans="2:9" x14ac:dyDescent="0.25">
      <c r="B4270">
        <v>4267</v>
      </c>
      <c r="C4270">
        <v>0.32898216428523891</v>
      </c>
      <c r="D4270">
        <v>0.33824047372846922</v>
      </c>
      <c r="G4270">
        <v>4267</v>
      </c>
      <c r="H4270">
        <v>0.31370116237484696</v>
      </c>
      <c r="I4270">
        <v>0.32518149623829096</v>
      </c>
    </row>
    <row r="4271" spans="2:9" x14ac:dyDescent="0.25">
      <c r="B4271">
        <v>4268</v>
      </c>
      <c r="C4271">
        <v>0.32889277215160806</v>
      </c>
      <c r="D4271">
        <v>0.33814864765263897</v>
      </c>
      <c r="G4271">
        <v>4268</v>
      </c>
      <c r="H4271">
        <v>0.31361387820736825</v>
      </c>
      <c r="I4271">
        <v>0.3250914530643515</v>
      </c>
    </row>
    <row r="4272" spans="2:9" x14ac:dyDescent="0.25">
      <c r="B4272">
        <v>4269</v>
      </c>
      <c r="C4272">
        <v>0.32880340072882169</v>
      </c>
      <c r="D4272">
        <v>0.33805684151857335</v>
      </c>
      <c r="G4272">
        <v>4269</v>
      </c>
      <c r="H4272">
        <v>0.31352661798008558</v>
      </c>
      <c r="I4272">
        <v>0.32500143243081214</v>
      </c>
    </row>
    <row r="4273" spans="2:9" x14ac:dyDescent="0.25">
      <c r="B4273">
        <v>4270</v>
      </c>
      <c r="C4273">
        <v>0.32871405001291054</v>
      </c>
      <c r="D4273">
        <v>0.33796505533080884</v>
      </c>
      <c r="G4273">
        <v>4270</v>
      </c>
      <c r="H4273">
        <v>0.31343938168795804</v>
      </c>
      <c r="I4273">
        <v>0.32491143434034248</v>
      </c>
    </row>
    <row r="4274" spans="2:9" x14ac:dyDescent="0.25">
      <c r="B4274">
        <v>4271</v>
      </c>
      <c r="C4274">
        <v>0.32862471999990595</v>
      </c>
      <c r="D4274">
        <v>0.33787328909387426</v>
      </c>
      <c r="G4274">
        <v>4271</v>
      </c>
      <c r="H4274">
        <v>0.31335216932594545</v>
      </c>
      <c r="I4274">
        <v>0.32482145879560487</v>
      </c>
    </row>
    <row r="4275" spans="2:9" x14ac:dyDescent="0.25">
      <c r="B4275">
        <v>4272</v>
      </c>
      <c r="C4275">
        <v>0.3285354106858403</v>
      </c>
      <c r="D4275">
        <v>0.33778154281229028</v>
      </c>
      <c r="G4275">
        <v>4272</v>
      </c>
      <c r="H4275">
        <v>0.3132649808890075</v>
      </c>
      <c r="I4275">
        <v>0.32473150579925386</v>
      </c>
    </row>
    <row r="4276" spans="2:9" x14ac:dyDescent="0.25">
      <c r="B4276">
        <v>4273</v>
      </c>
      <c r="C4276">
        <v>0.3284461220667465</v>
      </c>
      <c r="D4276">
        <v>0.33768981649056951</v>
      </c>
      <c r="G4276">
        <v>4273</v>
      </c>
      <c r="H4276">
        <v>0.31317781637210423</v>
      </c>
      <c r="I4276">
        <v>0.32464157535393684</v>
      </c>
    </row>
    <row r="4277" spans="2:9" x14ac:dyDescent="0.25">
      <c r="B4277">
        <v>4274</v>
      </c>
      <c r="C4277">
        <v>0.32835685413865739</v>
      </c>
      <c r="D4277">
        <v>0.33759811013321667</v>
      </c>
      <c r="G4277">
        <v>4274</v>
      </c>
      <c r="H4277">
        <v>0.31309067577019523</v>
      </c>
      <c r="I4277">
        <v>0.32455166746229314</v>
      </c>
    </row>
    <row r="4278" spans="2:9" x14ac:dyDescent="0.25">
      <c r="B4278">
        <v>4275</v>
      </c>
      <c r="C4278">
        <v>0.32826760689760726</v>
      </c>
      <c r="D4278">
        <v>0.33750642374472839</v>
      </c>
      <c r="G4278">
        <v>4275</v>
      </c>
      <c r="H4278">
        <v>0.31300355907824107</v>
      </c>
      <c r="I4278">
        <v>0.32446178212695503</v>
      </c>
    </row>
    <row r="4279" spans="2:9" x14ac:dyDescent="0.25">
      <c r="B4279">
        <v>4276</v>
      </c>
      <c r="C4279">
        <v>0.32817838033963098</v>
      </c>
      <c r="D4279">
        <v>0.33741475732959325</v>
      </c>
      <c r="G4279">
        <v>4276</v>
      </c>
      <c r="H4279">
        <v>0.31291646629120146</v>
      </c>
      <c r="I4279">
        <v>0.32437191935054699</v>
      </c>
    </row>
    <row r="4280" spans="2:9" x14ac:dyDescent="0.25">
      <c r="B4280">
        <v>4277</v>
      </c>
      <c r="C4280">
        <v>0.32808917446076347</v>
      </c>
      <c r="D4280">
        <v>0.33732311089229211</v>
      </c>
      <c r="G4280">
        <v>4277</v>
      </c>
      <c r="H4280">
        <v>0.31282939740403715</v>
      </c>
      <c r="I4280">
        <v>0.32428207913568624</v>
      </c>
    </row>
    <row r="4281" spans="2:9" x14ac:dyDescent="0.25">
      <c r="B4281">
        <v>4278</v>
      </c>
      <c r="C4281">
        <v>0.32799998925704055</v>
      </c>
      <c r="D4281">
        <v>0.33723148443729767</v>
      </c>
      <c r="G4281">
        <v>4278</v>
      </c>
      <c r="H4281">
        <v>0.31274235241170861</v>
      </c>
      <c r="I4281">
        <v>0.32419226148498226</v>
      </c>
    </row>
    <row r="4282" spans="2:9" x14ac:dyDescent="0.25">
      <c r="B4282">
        <v>4279</v>
      </c>
      <c r="C4282">
        <v>0.32791082472449934</v>
      </c>
      <c r="D4282">
        <v>0.33713987796907452</v>
      </c>
      <c r="G4282">
        <v>4279</v>
      </c>
      <c r="H4282">
        <v>0.3126553313091765</v>
      </c>
      <c r="I4282">
        <v>0.32410246640103707</v>
      </c>
    </row>
    <row r="4283" spans="2:9" x14ac:dyDescent="0.25">
      <c r="B4283">
        <v>4280</v>
      </c>
      <c r="C4283">
        <v>0.32782168085917657</v>
      </c>
      <c r="D4283">
        <v>0.33704829149207943</v>
      </c>
      <c r="G4283">
        <v>4280</v>
      </c>
      <c r="H4283">
        <v>0.31256833409140156</v>
      </c>
      <c r="I4283">
        <v>0.32401269388644538</v>
      </c>
    </row>
    <row r="4284" spans="2:9" x14ac:dyDescent="0.25">
      <c r="B4284">
        <v>4281</v>
      </c>
      <c r="C4284">
        <v>0.32773255765710985</v>
      </c>
      <c r="D4284">
        <v>0.33695672501076135</v>
      </c>
      <c r="G4284">
        <v>4281</v>
      </c>
      <c r="H4284">
        <v>0.31248136075334454</v>
      </c>
      <c r="I4284">
        <v>0.32392294394379428</v>
      </c>
    </row>
    <row r="4285" spans="2:9" x14ac:dyDescent="0.25">
      <c r="B4285">
        <v>4282</v>
      </c>
      <c r="C4285">
        <v>0.32764345511433812</v>
      </c>
      <c r="D4285">
        <v>0.33686517852956094</v>
      </c>
      <c r="G4285">
        <v>4282</v>
      </c>
      <c r="H4285">
        <v>0.31239441128996709</v>
      </c>
      <c r="I4285">
        <v>0.32383321657566333</v>
      </c>
    </row>
    <row r="4286" spans="2:9" x14ac:dyDescent="0.25">
      <c r="B4286">
        <v>4283</v>
      </c>
      <c r="C4286">
        <v>0.32755437322690067</v>
      </c>
      <c r="D4286">
        <v>0.3367736520529111</v>
      </c>
      <c r="G4286">
        <v>4283</v>
      </c>
      <c r="H4286">
        <v>0.31230748569622985</v>
      </c>
      <c r="I4286">
        <v>0.32374351178462468</v>
      </c>
    </row>
    <row r="4287" spans="2:9" x14ac:dyDescent="0.25">
      <c r="B4287">
        <v>4284</v>
      </c>
      <c r="C4287">
        <v>0.32746531199083667</v>
      </c>
      <c r="D4287">
        <v>0.33668214558523674</v>
      </c>
      <c r="G4287">
        <v>4284</v>
      </c>
      <c r="H4287">
        <v>0.31222058396709446</v>
      </c>
      <c r="I4287">
        <v>0.32365382957324296</v>
      </c>
    </row>
    <row r="4288" spans="2:9" x14ac:dyDescent="0.25">
      <c r="B4288">
        <v>4285</v>
      </c>
      <c r="C4288">
        <v>0.32737627140218645</v>
      </c>
      <c r="D4288">
        <v>0.33659065913095487</v>
      </c>
      <c r="G4288">
        <v>4285</v>
      </c>
      <c r="H4288">
        <v>0.31213370609752211</v>
      </c>
      <c r="I4288">
        <v>0.32356416994407539</v>
      </c>
    </row>
    <row r="4289" spans="2:9" x14ac:dyDescent="0.25">
      <c r="B4289">
        <v>4286</v>
      </c>
      <c r="C4289">
        <v>0.32728725145699117</v>
      </c>
      <c r="D4289">
        <v>0.33649919269447454</v>
      </c>
      <c r="G4289">
        <v>4286</v>
      </c>
      <c r="H4289">
        <v>0.31204685208247496</v>
      </c>
      <c r="I4289">
        <v>0.32347453289967187</v>
      </c>
    </row>
    <row r="4290" spans="2:9" x14ac:dyDescent="0.25">
      <c r="B4290">
        <v>4287</v>
      </c>
      <c r="C4290">
        <v>0.32719825215129272</v>
      </c>
      <c r="D4290">
        <v>0.3364077462801966</v>
      </c>
      <c r="G4290">
        <v>4287</v>
      </c>
      <c r="H4290">
        <v>0.31196002191691402</v>
      </c>
      <c r="I4290">
        <v>0.32338491844257439</v>
      </c>
    </row>
    <row r="4291" spans="2:9" x14ac:dyDescent="0.25">
      <c r="B4291">
        <v>4288</v>
      </c>
      <c r="C4291">
        <v>0.32710927348113283</v>
      </c>
      <c r="D4291">
        <v>0.33631631989251437</v>
      </c>
      <c r="G4291">
        <v>4288</v>
      </c>
      <c r="H4291">
        <v>0.31187321559580172</v>
      </c>
      <c r="I4291">
        <v>0.32329532657531801</v>
      </c>
    </row>
    <row r="4292" spans="2:9" x14ac:dyDescent="0.25">
      <c r="B4292">
        <v>4289</v>
      </c>
      <c r="C4292">
        <v>0.32702031544255483</v>
      </c>
      <c r="D4292">
        <v>0.33622491353581296</v>
      </c>
      <c r="G4292">
        <v>4289</v>
      </c>
      <c r="H4292">
        <v>0.31178643311409998</v>
      </c>
      <c r="I4292">
        <v>0.32320575730042994</v>
      </c>
    </row>
    <row r="4293" spans="2:9" x14ac:dyDescent="0.25">
      <c r="B4293">
        <v>4290</v>
      </c>
      <c r="C4293">
        <v>0.32693137803160227</v>
      </c>
      <c r="D4293">
        <v>0.33613352721446971</v>
      </c>
      <c r="G4293">
        <v>4290</v>
      </c>
      <c r="H4293">
        <v>0.31169967446677138</v>
      </c>
      <c r="I4293">
        <v>0.32311621062043028</v>
      </c>
    </row>
    <row r="4294" spans="2:9" x14ac:dyDescent="0.25">
      <c r="B4294">
        <v>4291</v>
      </c>
      <c r="C4294">
        <v>0.32684246124431904</v>
      </c>
      <c r="D4294">
        <v>0.33604216093285388</v>
      </c>
      <c r="G4294">
        <v>4291</v>
      </c>
      <c r="H4294">
        <v>0.31161293964877779</v>
      </c>
      <c r="I4294">
        <v>0.32302668653783145</v>
      </c>
    </row>
    <row r="4295" spans="2:9" x14ac:dyDescent="0.25">
      <c r="B4295">
        <v>4292</v>
      </c>
      <c r="C4295">
        <v>0.32675356507674991</v>
      </c>
      <c r="D4295">
        <v>0.33595081469532689</v>
      </c>
      <c r="G4295">
        <v>4292</v>
      </c>
      <c r="H4295">
        <v>0.31152622865508162</v>
      </c>
      <c r="I4295">
        <v>0.32293718505513852</v>
      </c>
    </row>
    <row r="4296" spans="2:9" x14ac:dyDescent="0.25">
      <c r="B4296">
        <v>4293</v>
      </c>
      <c r="C4296">
        <v>0.32666468952494065</v>
      </c>
      <c r="D4296">
        <v>0.33585948850624237</v>
      </c>
      <c r="G4296">
        <v>4293</v>
      </c>
      <c r="H4296">
        <v>0.31143954148064579</v>
      </c>
      <c r="I4296">
        <v>0.32284770617484915</v>
      </c>
    </row>
    <row r="4297" spans="2:9" x14ac:dyDescent="0.25">
      <c r="B4297">
        <v>4294</v>
      </c>
      <c r="C4297">
        <v>0.32657583458493716</v>
      </c>
      <c r="D4297">
        <v>0.33576818236994582</v>
      </c>
      <c r="G4297">
        <v>4294</v>
      </c>
      <c r="H4297">
        <v>0.311352878120433</v>
      </c>
      <c r="I4297">
        <v>0.32275824989945368</v>
      </c>
    </row>
    <row r="4298" spans="2:9" x14ac:dyDescent="0.25">
      <c r="B4298">
        <v>4295</v>
      </c>
      <c r="C4298">
        <v>0.32648700025278582</v>
      </c>
      <c r="D4298">
        <v>0.33567689629077496</v>
      </c>
      <c r="G4298">
        <v>4295</v>
      </c>
      <c r="H4298">
        <v>0.31126623856940611</v>
      </c>
      <c r="I4298">
        <v>0.32266881623143467</v>
      </c>
    </row>
    <row r="4299" spans="2:9" x14ac:dyDescent="0.25">
      <c r="B4299">
        <v>4296</v>
      </c>
      <c r="C4299">
        <v>0.32639818652453445</v>
      </c>
      <c r="D4299">
        <v>0.33558563027305949</v>
      </c>
      <c r="G4299">
        <v>4296</v>
      </c>
      <c r="H4299">
        <v>0.31117962282252837</v>
      </c>
      <c r="I4299">
        <v>0.32257940517326772</v>
      </c>
    </row>
    <row r="4300" spans="2:9" x14ac:dyDescent="0.25">
      <c r="B4300">
        <v>4297</v>
      </c>
      <c r="C4300">
        <v>0.32630939339623105</v>
      </c>
      <c r="D4300">
        <v>0.33549438432112144</v>
      </c>
      <c r="G4300">
        <v>4297</v>
      </c>
      <c r="H4300">
        <v>0.31109303087476275</v>
      </c>
      <c r="I4300">
        <v>0.32249001672742078</v>
      </c>
    </row>
    <row r="4301" spans="2:9" x14ac:dyDescent="0.25">
      <c r="B4301">
        <v>4298</v>
      </c>
      <c r="C4301">
        <v>0.32622062086392362</v>
      </c>
      <c r="D4301">
        <v>0.33540315843927476</v>
      </c>
      <c r="G4301">
        <v>4298</v>
      </c>
      <c r="H4301">
        <v>0.31100646272107252</v>
      </c>
      <c r="I4301">
        <v>0.3224006508963545</v>
      </c>
    </row>
    <row r="4302" spans="2:9" x14ac:dyDescent="0.25">
      <c r="B4302">
        <v>4299</v>
      </c>
      <c r="C4302">
        <v>0.32613186892366214</v>
      </c>
      <c r="D4302">
        <v>0.33531195263182556</v>
      </c>
      <c r="G4302">
        <v>4299</v>
      </c>
      <c r="H4302">
        <v>0.31091991835642174</v>
      </c>
      <c r="I4302">
        <v>0.32231130768252192</v>
      </c>
    </row>
    <row r="4303" spans="2:9" x14ac:dyDescent="0.25">
      <c r="B4303">
        <v>4300</v>
      </c>
      <c r="C4303">
        <v>0.32604313757149578</v>
      </c>
      <c r="D4303">
        <v>0.33522076690307195</v>
      </c>
      <c r="G4303">
        <v>4300</v>
      </c>
      <c r="H4303">
        <v>0.31083339777577357</v>
      </c>
      <c r="I4303">
        <v>0.32222198708836897</v>
      </c>
    </row>
    <row r="4304" spans="2:9" x14ac:dyDescent="0.25">
      <c r="B4304">
        <v>4301</v>
      </c>
      <c r="C4304">
        <v>0.32595442680347542</v>
      </c>
      <c r="D4304">
        <v>0.33512960125730445</v>
      </c>
      <c r="G4304">
        <v>4301</v>
      </c>
      <c r="H4304">
        <v>0.31074690097409202</v>
      </c>
      <c r="I4304">
        <v>0.32213268911633408</v>
      </c>
    </row>
    <row r="4305" spans="2:9" x14ac:dyDescent="0.25">
      <c r="B4305">
        <v>4302</v>
      </c>
      <c r="C4305">
        <v>0.32586573661565194</v>
      </c>
      <c r="D4305">
        <v>0.33503845569880553</v>
      </c>
      <c r="G4305">
        <v>4302</v>
      </c>
      <c r="H4305">
        <v>0.31066042794634102</v>
      </c>
      <c r="I4305">
        <v>0.32204341376884837</v>
      </c>
    </row>
    <row r="4306" spans="2:9" x14ac:dyDescent="0.25">
      <c r="B4306">
        <v>4303</v>
      </c>
      <c r="C4306">
        <v>0.32577706700407744</v>
      </c>
      <c r="D4306">
        <v>0.33494733023184964</v>
      </c>
      <c r="G4306">
        <v>4303</v>
      </c>
      <c r="H4306">
        <v>0.31057397868748465</v>
      </c>
      <c r="I4306">
        <v>0.3219541610483353</v>
      </c>
    </row>
    <row r="4307" spans="2:9" x14ac:dyDescent="0.25">
      <c r="B4307">
        <v>4304</v>
      </c>
      <c r="C4307">
        <v>0.32568841796480441</v>
      </c>
      <c r="D4307">
        <v>0.33485622486070366</v>
      </c>
      <c r="G4307">
        <v>4304</v>
      </c>
      <c r="H4307">
        <v>0.31048755319248728</v>
      </c>
      <c r="I4307">
        <v>0.32186493095721136</v>
      </c>
    </row>
    <row r="4308" spans="2:9" x14ac:dyDescent="0.25">
      <c r="B4308">
        <v>4305</v>
      </c>
      <c r="C4308">
        <v>0.32559978949388552</v>
      </c>
      <c r="D4308">
        <v>0.33476513958962634</v>
      </c>
      <c r="G4308">
        <v>4305</v>
      </c>
      <c r="H4308">
        <v>0.31040115145631331</v>
      </c>
      <c r="I4308">
        <v>0.32177572349788541</v>
      </c>
    </row>
    <row r="4309" spans="2:9" x14ac:dyDescent="0.25">
      <c r="B4309">
        <v>4306</v>
      </c>
      <c r="C4309">
        <v>0.32551118158737452</v>
      </c>
      <c r="D4309">
        <v>0.33467407442286878</v>
      </c>
      <c r="G4309">
        <v>4306</v>
      </c>
      <c r="H4309">
        <v>0.31031477347392727</v>
      </c>
      <c r="I4309">
        <v>0.32168653867275915</v>
      </c>
    </row>
    <row r="4310" spans="2:9" x14ac:dyDescent="0.25">
      <c r="B4310">
        <v>4307</v>
      </c>
      <c r="C4310">
        <v>0.32542259424132552</v>
      </c>
      <c r="D4310">
        <v>0.33458302936467421</v>
      </c>
      <c r="G4310">
        <v>4307</v>
      </c>
      <c r="H4310">
        <v>0.31022841924029393</v>
      </c>
      <c r="I4310">
        <v>0.32159737648422665</v>
      </c>
    </row>
    <row r="4311" spans="2:9" x14ac:dyDescent="0.25">
      <c r="B4311">
        <v>4308</v>
      </c>
      <c r="C4311">
        <v>0.32533402745179391</v>
      </c>
      <c r="D4311">
        <v>0.33449200441927779</v>
      </c>
      <c r="G4311">
        <v>4308</v>
      </c>
      <c r="H4311">
        <v>0.31014208875037791</v>
      </c>
      <c r="I4311">
        <v>0.32150823693467478</v>
      </c>
    </row>
    <row r="4312" spans="2:9" x14ac:dyDescent="0.25">
      <c r="B4312">
        <v>4309</v>
      </c>
      <c r="C4312">
        <v>0.32524548121483488</v>
      </c>
      <c r="D4312">
        <v>0.33440099959090708</v>
      </c>
      <c r="G4312">
        <v>4309</v>
      </c>
      <c r="H4312">
        <v>0.31005578199914458</v>
      </c>
      <c r="I4312">
        <v>0.32141912002648321</v>
      </c>
    </row>
    <row r="4313" spans="2:9" x14ac:dyDescent="0.25">
      <c r="B4313">
        <v>4310</v>
      </c>
      <c r="C4313">
        <v>0.32515695552650475</v>
      </c>
      <c r="D4313">
        <v>0.33431001488378176</v>
      </c>
      <c r="G4313">
        <v>4310</v>
      </c>
      <c r="H4313">
        <v>0.30996949898155901</v>
      </c>
      <c r="I4313">
        <v>0.32133002576202424</v>
      </c>
    </row>
    <row r="4314" spans="2:9" x14ac:dyDescent="0.25">
      <c r="B4314">
        <v>4311</v>
      </c>
      <c r="C4314">
        <v>0.32506845038286047</v>
      </c>
      <c r="D4314">
        <v>0.33421905030211352</v>
      </c>
      <c r="G4314">
        <v>4311</v>
      </c>
      <c r="H4314">
        <v>0.3098832396925868</v>
      </c>
      <c r="I4314">
        <v>0.32124095414366238</v>
      </c>
    </row>
    <row r="4315" spans="2:9" x14ac:dyDescent="0.25">
      <c r="B4315">
        <v>4312</v>
      </c>
      <c r="C4315">
        <v>0.32497996577995919</v>
      </c>
      <c r="D4315">
        <v>0.33412810585010649</v>
      </c>
      <c r="G4315">
        <v>4312</v>
      </c>
      <c r="H4315">
        <v>0.30979700412719313</v>
      </c>
      <c r="I4315">
        <v>0.32115190517375541</v>
      </c>
    </row>
    <row r="4316" spans="2:9" x14ac:dyDescent="0.25">
      <c r="B4316">
        <v>4313</v>
      </c>
      <c r="C4316">
        <v>0.32489150171385928</v>
      </c>
      <c r="D4316">
        <v>0.33403718153195661</v>
      </c>
      <c r="G4316">
        <v>4313</v>
      </c>
      <c r="H4316">
        <v>0.30971079228034365</v>
      </c>
      <c r="I4316">
        <v>0.32106287885465346</v>
      </c>
    </row>
    <row r="4317" spans="2:9" x14ac:dyDescent="0.25">
      <c r="B4317">
        <v>4314</v>
      </c>
      <c r="C4317">
        <v>0.32480305818061905</v>
      </c>
      <c r="D4317">
        <v>0.33394627735185245</v>
      </c>
      <c r="G4317">
        <v>4314</v>
      </c>
      <c r="H4317">
        <v>0.30962460414700438</v>
      </c>
      <c r="I4317">
        <v>0.32097387518869952</v>
      </c>
    </row>
    <row r="4318" spans="2:9" x14ac:dyDescent="0.25">
      <c r="B4318">
        <v>4315</v>
      </c>
      <c r="C4318">
        <v>0.32471463517629839</v>
      </c>
      <c r="D4318">
        <v>0.33385539331397424</v>
      </c>
      <c r="G4318">
        <v>4315</v>
      </c>
      <c r="H4318">
        <v>0.3095384397221414</v>
      </c>
      <c r="I4318">
        <v>0.32088489417822913</v>
      </c>
    </row>
    <row r="4319" spans="2:9" x14ac:dyDescent="0.25">
      <c r="B4319">
        <v>4316</v>
      </c>
      <c r="C4319">
        <v>0.3246262326969569</v>
      </c>
      <c r="D4319">
        <v>0.33376452942249485</v>
      </c>
      <c r="G4319">
        <v>4316</v>
      </c>
      <c r="H4319">
        <v>0.30945229900072035</v>
      </c>
      <c r="I4319">
        <v>0.32079593582557059</v>
      </c>
    </row>
    <row r="4320" spans="2:9" x14ac:dyDescent="0.25">
      <c r="B4320">
        <v>4317</v>
      </c>
      <c r="C4320">
        <v>0.32453785073865554</v>
      </c>
      <c r="D4320">
        <v>0.33367368568157907</v>
      </c>
      <c r="G4320">
        <v>4317</v>
      </c>
      <c r="H4320">
        <v>0.30936618197770793</v>
      </c>
      <c r="I4320">
        <v>0.32070700013304476</v>
      </c>
    </row>
    <row r="4321" spans="2:9" x14ac:dyDescent="0.25">
      <c r="B4321">
        <v>4318</v>
      </c>
      <c r="C4321">
        <v>0.32444948929745521</v>
      </c>
      <c r="D4321">
        <v>0.33358286209538418</v>
      </c>
      <c r="G4321">
        <v>4318</v>
      </c>
      <c r="H4321">
        <v>0.30928008864807055</v>
      </c>
      <c r="I4321">
        <v>0.32061808710296547</v>
      </c>
    </row>
    <row r="4322" spans="2:9" x14ac:dyDescent="0.25">
      <c r="B4322">
        <v>4319</v>
      </c>
      <c r="C4322">
        <v>0.32436114836941776</v>
      </c>
      <c r="D4322">
        <v>0.33349205866805925</v>
      </c>
      <c r="G4322">
        <v>4319</v>
      </c>
      <c r="H4322">
        <v>0.3091940190067749</v>
      </c>
      <c r="I4322">
        <v>0.32052919673763897</v>
      </c>
    </row>
    <row r="4323" spans="2:9" x14ac:dyDescent="0.25">
      <c r="B4323">
        <v>4320</v>
      </c>
      <c r="C4323">
        <v>0.32427282795060586</v>
      </c>
      <c r="D4323">
        <v>0.33340127540374587</v>
      </c>
      <c r="G4323">
        <v>4320</v>
      </c>
      <c r="H4323">
        <v>0.30910797304878762</v>
      </c>
      <c r="I4323">
        <v>0.32044032903936454</v>
      </c>
    </row>
    <row r="4324" spans="2:9" x14ac:dyDescent="0.25">
      <c r="B4324">
        <v>4321</v>
      </c>
      <c r="C4324">
        <v>0.32418452803708286</v>
      </c>
      <c r="D4324">
        <v>0.33331051230657771</v>
      </c>
      <c r="G4324">
        <v>4321</v>
      </c>
      <c r="H4324">
        <v>0.30902195076907568</v>
      </c>
      <c r="I4324">
        <v>0.32035148401043373</v>
      </c>
    </row>
    <row r="4325" spans="2:9" x14ac:dyDescent="0.25">
      <c r="B4325">
        <v>4322</v>
      </c>
      <c r="C4325">
        <v>0.32409624862491204</v>
      </c>
      <c r="D4325">
        <v>0.33321976938068071</v>
      </c>
      <c r="G4325">
        <v>4322</v>
      </c>
      <c r="H4325">
        <v>0.3089359521626065</v>
      </c>
      <c r="I4325">
        <v>0.32026266165313133</v>
      </c>
    </row>
    <row r="4326" spans="2:9" x14ac:dyDescent="0.25">
      <c r="B4326">
        <v>4323</v>
      </c>
      <c r="C4326">
        <v>0.32400798971015798</v>
      </c>
      <c r="D4326">
        <v>0.33312904663017312</v>
      </c>
      <c r="G4326">
        <v>4323</v>
      </c>
      <c r="H4326">
        <v>0.30884997722434687</v>
      </c>
      <c r="I4326">
        <v>0.32017386196973457</v>
      </c>
    </row>
    <row r="4327" spans="2:9" x14ac:dyDescent="0.25">
      <c r="B4327">
        <v>4324</v>
      </c>
      <c r="C4327">
        <v>0.32391975128888612</v>
      </c>
      <c r="D4327">
        <v>0.33303834405916494</v>
      </c>
      <c r="G4327">
        <v>4324</v>
      </c>
      <c r="H4327">
        <v>0.30876402594926444</v>
      </c>
      <c r="I4327">
        <v>0.32008508496251331</v>
      </c>
    </row>
    <row r="4328" spans="2:9" x14ac:dyDescent="0.25">
      <c r="B4328">
        <v>4325</v>
      </c>
      <c r="C4328">
        <v>0.32383153335716164</v>
      </c>
      <c r="D4328">
        <v>0.33294766167175921</v>
      </c>
      <c r="G4328">
        <v>4325</v>
      </c>
      <c r="H4328">
        <v>0.30867809833232668</v>
      </c>
      <c r="I4328">
        <v>0.3199963306337304</v>
      </c>
    </row>
    <row r="4329" spans="2:9" x14ac:dyDescent="0.25">
      <c r="B4329">
        <v>4326</v>
      </c>
      <c r="C4329">
        <v>0.32374333591105103</v>
      </c>
      <c r="D4329">
        <v>0.33285699947205033</v>
      </c>
      <c r="G4329">
        <v>4326</v>
      </c>
      <c r="H4329">
        <v>0.30859219436850188</v>
      </c>
      <c r="I4329">
        <v>0.31990759898564131</v>
      </c>
    </row>
    <row r="4330" spans="2:9" x14ac:dyDescent="0.25">
      <c r="B4330">
        <v>4327</v>
      </c>
      <c r="C4330">
        <v>0.323655158946621</v>
      </c>
      <c r="D4330">
        <v>0.33276635746412575</v>
      </c>
      <c r="G4330">
        <v>4327</v>
      </c>
      <c r="H4330">
        <v>0.30850631405275736</v>
      </c>
      <c r="I4330">
        <v>0.31981889002049435</v>
      </c>
    </row>
    <row r="4331" spans="2:9" x14ac:dyDescent="0.25">
      <c r="B4331">
        <v>4328</v>
      </c>
      <c r="C4331">
        <v>0.32356700245993913</v>
      </c>
      <c r="D4331">
        <v>0.33267573565206454</v>
      </c>
      <c r="G4331">
        <v>4328</v>
      </c>
      <c r="H4331">
        <v>0.30842045738006152</v>
      </c>
      <c r="I4331">
        <v>0.31973020374053041</v>
      </c>
    </row>
    <row r="4332" spans="2:9" x14ac:dyDescent="0.25">
      <c r="B4332">
        <v>4329</v>
      </c>
      <c r="C4332">
        <v>0.32347886644707385</v>
      </c>
      <c r="D4332">
        <v>0.33258513403993828</v>
      </c>
      <c r="G4332">
        <v>4329</v>
      </c>
      <c r="H4332">
        <v>0.30833462434538256</v>
      </c>
      <c r="I4332">
        <v>0.31964154014798318</v>
      </c>
    </row>
    <row r="4333" spans="2:9" x14ac:dyDescent="0.25">
      <c r="B4333">
        <v>4330</v>
      </c>
      <c r="C4333">
        <v>0.32339075090409369</v>
      </c>
      <c r="D4333">
        <v>0.33249455263181077</v>
      </c>
      <c r="G4333">
        <v>4330</v>
      </c>
      <c r="H4333">
        <v>0.308248814943689</v>
      </c>
      <c r="I4333">
        <v>0.31955289924507935</v>
      </c>
    </row>
    <row r="4334" spans="2:9" x14ac:dyDescent="0.25">
      <c r="B4334">
        <v>4331</v>
      </c>
      <c r="C4334">
        <v>0.3233026558270683</v>
      </c>
      <c r="D4334">
        <v>0.33240399143173815</v>
      </c>
      <c r="G4334">
        <v>4331</v>
      </c>
      <c r="H4334">
        <v>0.30816302916994948</v>
      </c>
      <c r="I4334">
        <v>0.31946428103403812</v>
      </c>
    </row>
    <row r="4335" spans="2:9" x14ac:dyDescent="0.25">
      <c r="B4335">
        <v>4332</v>
      </c>
      <c r="C4335">
        <v>0.32321458121206786</v>
      </c>
      <c r="D4335">
        <v>0.33231345044376859</v>
      </c>
      <c r="G4335">
        <v>4332</v>
      </c>
      <c r="H4335">
        <v>0.30807726701913268</v>
      </c>
      <c r="I4335">
        <v>0.31937568551707146</v>
      </c>
    </row>
    <row r="4336" spans="2:9" x14ac:dyDescent="0.25">
      <c r="B4336">
        <v>4333</v>
      </c>
      <c r="C4336">
        <v>0.3231265270551627</v>
      </c>
      <c r="D4336">
        <v>0.33222292967194272</v>
      </c>
      <c r="G4336">
        <v>4333</v>
      </c>
      <c r="H4336">
        <v>0.30799152848620753</v>
      </c>
      <c r="I4336">
        <v>0.31928711269638438</v>
      </c>
    </row>
    <row r="4337" spans="2:9" x14ac:dyDescent="0.25">
      <c r="B4337">
        <v>4334</v>
      </c>
      <c r="C4337">
        <v>0.32303849335242446</v>
      </c>
      <c r="D4337">
        <v>0.33213242912029339</v>
      </c>
      <c r="G4337">
        <v>4334</v>
      </c>
      <c r="H4337">
        <v>0.30790581356614322</v>
      </c>
      <c r="I4337">
        <v>0.31919856257417434</v>
      </c>
    </row>
    <row r="4338" spans="2:9" x14ac:dyDescent="0.25">
      <c r="B4338">
        <v>4335</v>
      </c>
      <c r="C4338">
        <v>0.32295048009992477</v>
      </c>
      <c r="D4338">
        <v>0.33204194879284576</v>
      </c>
      <c r="G4338">
        <v>4335</v>
      </c>
      <c r="H4338">
        <v>0.30782012225390903</v>
      </c>
      <c r="I4338">
        <v>0.31911003515263192</v>
      </c>
    </row>
    <row r="4339" spans="2:9" x14ac:dyDescent="0.25">
      <c r="B4339">
        <v>4336</v>
      </c>
      <c r="C4339">
        <v>0.32286248729373651</v>
      </c>
      <c r="D4339">
        <v>0.33195148869361712</v>
      </c>
      <c r="G4339">
        <v>4336</v>
      </c>
      <c r="H4339">
        <v>0.30773445454447435</v>
      </c>
      <c r="I4339">
        <v>0.31902153043394021</v>
      </c>
    </row>
    <row r="4340" spans="2:9" x14ac:dyDescent="0.25">
      <c r="B4340">
        <v>4337</v>
      </c>
      <c r="C4340">
        <v>0.32277451492993248</v>
      </c>
      <c r="D4340">
        <v>0.33186104882661732</v>
      </c>
      <c r="G4340">
        <v>4337</v>
      </c>
      <c r="H4340">
        <v>0.30764881043280862</v>
      </c>
      <c r="I4340">
        <v>0.3189330484202752</v>
      </c>
    </row>
    <row r="4341" spans="2:9" x14ac:dyDescent="0.25">
      <c r="B4341">
        <v>4338</v>
      </c>
      <c r="C4341">
        <v>0.32268656300458709</v>
      </c>
      <c r="D4341">
        <v>0.3317706291958481</v>
      </c>
      <c r="G4341">
        <v>4338</v>
      </c>
      <c r="H4341">
        <v>0.30756318991388221</v>
      </c>
      <c r="I4341">
        <v>0.31884458911380575</v>
      </c>
    </row>
    <row r="4342" spans="2:9" x14ac:dyDescent="0.25">
      <c r="B4342">
        <v>4339</v>
      </c>
      <c r="C4342">
        <v>0.32259863151377477</v>
      </c>
      <c r="D4342">
        <v>0.33168022980530398</v>
      </c>
      <c r="G4342">
        <v>4339</v>
      </c>
      <c r="H4342">
        <v>0.3074775929826648</v>
      </c>
      <c r="I4342">
        <v>0.31875615251669359</v>
      </c>
    </row>
    <row r="4343" spans="2:9" x14ac:dyDescent="0.25">
      <c r="B4343">
        <v>4340</v>
      </c>
      <c r="C4343">
        <v>0.32251072045357021</v>
      </c>
      <c r="D4343">
        <v>0.33158985065897134</v>
      </c>
      <c r="G4343">
        <v>4340</v>
      </c>
      <c r="H4343">
        <v>0.3073920196341266</v>
      </c>
      <c r="I4343">
        <v>0.31866773863109299</v>
      </c>
    </row>
    <row r="4344" spans="2:9" x14ac:dyDescent="0.25">
      <c r="B4344">
        <v>4341</v>
      </c>
      <c r="C4344">
        <v>0.32242282982004927</v>
      </c>
      <c r="D4344">
        <v>0.33149949176082905</v>
      </c>
      <c r="G4344">
        <v>4341</v>
      </c>
      <c r="H4344">
        <v>0.30730646986323779</v>
      </c>
      <c r="I4344">
        <v>0.31857934745915123</v>
      </c>
    </row>
    <row r="4345" spans="2:9" x14ac:dyDescent="0.25">
      <c r="B4345">
        <v>4342</v>
      </c>
      <c r="C4345">
        <v>0.32233495960928843</v>
      </c>
      <c r="D4345">
        <v>0.3314091531148482</v>
      </c>
      <c r="G4345">
        <v>4342</v>
      </c>
      <c r="H4345">
        <v>0.30722094366496888</v>
      </c>
      <c r="I4345">
        <v>0.31849097900300855</v>
      </c>
    </row>
    <row r="4346" spans="2:9" x14ac:dyDescent="0.25">
      <c r="B4346">
        <v>4343</v>
      </c>
      <c r="C4346">
        <v>0.32224710981736471</v>
      </c>
      <c r="D4346">
        <v>0.33131883472499246</v>
      </c>
      <c r="G4346">
        <v>4343</v>
      </c>
      <c r="H4346">
        <v>0.30713544103429063</v>
      </c>
      <c r="I4346">
        <v>0.31840263326479779</v>
      </c>
    </row>
    <row r="4347" spans="2:9" x14ac:dyDescent="0.25">
      <c r="B4347">
        <v>4344</v>
      </c>
      <c r="C4347">
        <v>0.3221592804403553</v>
      </c>
      <c r="D4347">
        <v>0.33122853659521734</v>
      </c>
      <c r="G4347">
        <v>4344</v>
      </c>
      <c r="H4347">
        <v>0.30704996196617401</v>
      </c>
      <c r="I4347">
        <v>0.31831431024664464</v>
      </c>
    </row>
    <row r="4348" spans="2:9" x14ac:dyDescent="0.25">
      <c r="B4348">
        <v>4345</v>
      </c>
      <c r="C4348">
        <v>0.32207147147433912</v>
      </c>
      <c r="D4348">
        <v>0.33113825872947117</v>
      </c>
      <c r="G4348">
        <v>4345</v>
      </c>
      <c r="H4348">
        <v>0.30696450645558992</v>
      </c>
      <c r="I4348">
        <v>0.31822600995066769</v>
      </c>
    </row>
    <row r="4349" spans="2:9" x14ac:dyDescent="0.25">
      <c r="B4349">
        <v>4346</v>
      </c>
      <c r="C4349">
        <v>0.32198368291539464</v>
      </c>
      <c r="D4349">
        <v>0.33104800113169425</v>
      </c>
      <c r="G4349">
        <v>4346</v>
      </c>
      <c r="H4349">
        <v>0.3068790744975099</v>
      </c>
      <c r="I4349">
        <v>0.31813773237897847</v>
      </c>
    </row>
    <row r="4350" spans="2:9" x14ac:dyDescent="0.25">
      <c r="B4350">
        <v>4347</v>
      </c>
      <c r="C4350">
        <v>0.32189591475960133</v>
      </c>
      <c r="D4350">
        <v>0.33095776380581943</v>
      </c>
      <c r="G4350">
        <v>4347</v>
      </c>
      <c r="H4350">
        <v>0.30679366608690506</v>
      </c>
      <c r="I4350">
        <v>0.31804947753368135</v>
      </c>
    </row>
    <row r="4351" spans="2:9" x14ac:dyDescent="0.25">
      <c r="B4351">
        <v>4348</v>
      </c>
      <c r="C4351">
        <v>0.32180816700303966</v>
      </c>
      <c r="D4351">
        <v>0.33086754675577162</v>
      </c>
      <c r="G4351">
        <v>4348</v>
      </c>
      <c r="H4351">
        <v>0.30670828121874666</v>
      </c>
      <c r="I4351">
        <v>0.31796124541687332</v>
      </c>
    </row>
    <row r="4352" spans="2:9" x14ac:dyDescent="0.25">
      <c r="B4352">
        <v>4349</v>
      </c>
      <c r="C4352">
        <v>0.32172043964178998</v>
      </c>
      <c r="D4352">
        <v>0.33077734998546837</v>
      </c>
      <c r="G4352">
        <v>4349</v>
      </c>
      <c r="H4352">
        <v>0.30662291988800694</v>
      </c>
      <c r="I4352">
        <v>0.31787303603064443</v>
      </c>
    </row>
    <row r="4353" spans="2:9" x14ac:dyDescent="0.25">
      <c r="B4353">
        <v>4350</v>
      </c>
      <c r="C4353">
        <v>0.32163273267193371</v>
      </c>
      <c r="D4353">
        <v>0.33068717349881938</v>
      </c>
      <c r="G4353">
        <v>4350</v>
      </c>
      <c r="H4353">
        <v>0.30653758208965765</v>
      </c>
      <c r="I4353">
        <v>0.31778484937707757</v>
      </c>
    </row>
    <row r="4354" spans="2:9" x14ac:dyDescent="0.25">
      <c r="B4354">
        <v>4351</v>
      </c>
      <c r="C4354">
        <v>0.32154504608955276</v>
      </c>
      <c r="D4354">
        <v>0.33059701729972674</v>
      </c>
      <c r="G4354">
        <v>4351</v>
      </c>
      <c r="H4354">
        <v>0.30645226781867074</v>
      </c>
      <c r="I4354">
        <v>0.31769668545824858</v>
      </c>
    </row>
    <row r="4355" spans="2:9" x14ac:dyDescent="0.25">
      <c r="B4355">
        <v>4352</v>
      </c>
      <c r="C4355">
        <v>0.32145737989073031</v>
      </c>
      <c r="D4355">
        <v>0.33050688139208501</v>
      </c>
      <c r="G4355">
        <v>4352</v>
      </c>
      <c r="H4355">
        <v>0.30636697707001903</v>
      </c>
      <c r="I4355">
        <v>0.31760854427622603</v>
      </c>
    </row>
    <row r="4356" spans="2:9" x14ac:dyDescent="0.25">
      <c r="B4356">
        <v>4353</v>
      </c>
      <c r="C4356">
        <v>0.32136973407154945</v>
      </c>
      <c r="D4356">
        <v>0.33041676577978074</v>
      </c>
      <c r="G4356">
        <v>4353</v>
      </c>
      <c r="H4356">
        <v>0.30628170983867459</v>
      </c>
      <c r="I4356">
        <v>0.31752042583307138</v>
      </c>
    </row>
    <row r="4357" spans="2:9" x14ac:dyDescent="0.25">
      <c r="B4357">
        <v>4354</v>
      </c>
      <c r="C4357">
        <v>0.32128210862809375</v>
      </c>
      <c r="D4357">
        <v>0.33032667046669334</v>
      </c>
      <c r="G4357">
        <v>4354</v>
      </c>
      <c r="H4357">
        <v>0.30619646611961016</v>
      </c>
      <c r="I4357">
        <v>0.31743233013083905</v>
      </c>
    </row>
    <row r="4358" spans="2:9" x14ac:dyDescent="0.25">
      <c r="B4358">
        <v>4355</v>
      </c>
      <c r="C4358">
        <v>0.32119450355644785</v>
      </c>
      <c r="D4358">
        <v>0.33023659545669437</v>
      </c>
      <c r="G4358">
        <v>4355</v>
      </c>
      <c r="H4358">
        <v>0.30611124590779853</v>
      </c>
      <c r="I4358">
        <v>0.31734425717157649</v>
      </c>
    </row>
    <row r="4359" spans="2:9" x14ac:dyDescent="0.25">
      <c r="B4359">
        <v>4356</v>
      </c>
      <c r="C4359">
        <v>0.32110691885269693</v>
      </c>
      <c r="D4359">
        <v>0.33014654075364741</v>
      </c>
      <c r="G4359">
        <v>4356</v>
      </c>
      <c r="H4359">
        <v>0.30602604919821286</v>
      </c>
      <c r="I4359">
        <v>0.31725620695732371</v>
      </c>
    </row>
    <row r="4360" spans="2:9" x14ac:dyDescent="0.25">
      <c r="B4360">
        <v>4357</v>
      </c>
      <c r="C4360">
        <v>0.32101935451292674</v>
      </c>
      <c r="D4360">
        <v>0.33005650636140899</v>
      </c>
      <c r="G4360">
        <v>4357</v>
      </c>
      <c r="H4360">
        <v>0.30594087598582609</v>
      </c>
      <c r="I4360">
        <v>0.31716817949011378</v>
      </c>
    </row>
    <row r="4361" spans="2:9" x14ac:dyDescent="0.25">
      <c r="B4361">
        <v>4358</v>
      </c>
      <c r="C4361">
        <v>0.32093181053322384</v>
      </c>
      <c r="D4361">
        <v>0.32996649228382774</v>
      </c>
      <c r="G4361">
        <v>4358</v>
      </c>
      <c r="H4361">
        <v>0.30585572626561203</v>
      </c>
      <c r="I4361">
        <v>0.31708017477197287</v>
      </c>
    </row>
    <row r="4362" spans="2:9" x14ac:dyDescent="0.25">
      <c r="B4362">
        <v>4359</v>
      </c>
      <c r="C4362">
        <v>0.32084428690967498</v>
      </c>
      <c r="D4362">
        <v>0.3298764985247446</v>
      </c>
      <c r="G4362">
        <v>4359</v>
      </c>
      <c r="H4362">
        <v>0.30577060003254408</v>
      </c>
      <c r="I4362">
        <v>0.31699219280491986</v>
      </c>
    </row>
    <row r="4363" spans="2:9" x14ac:dyDescent="0.25">
      <c r="B4363">
        <v>4360</v>
      </c>
      <c r="C4363">
        <v>0.32075678363836835</v>
      </c>
      <c r="D4363">
        <v>0.32978652508799294</v>
      </c>
      <c r="G4363">
        <v>4360</v>
      </c>
      <c r="H4363">
        <v>0.30568549728159594</v>
      </c>
      <c r="I4363">
        <v>0.31690423359096648</v>
      </c>
    </row>
    <row r="4364" spans="2:9" x14ac:dyDescent="0.25">
      <c r="B4364">
        <v>4361</v>
      </c>
      <c r="C4364">
        <v>0.32066930071539174</v>
      </c>
      <c r="D4364">
        <v>0.3296965719773986</v>
      </c>
      <c r="G4364">
        <v>4361</v>
      </c>
      <c r="H4364">
        <v>0.30560041800774163</v>
      </c>
      <c r="I4364">
        <v>0.31681629713211751</v>
      </c>
    </row>
    <row r="4365" spans="2:9" x14ac:dyDescent="0.25">
      <c r="B4365">
        <v>4362</v>
      </c>
      <c r="C4365">
        <v>0.32058183813683416</v>
      </c>
      <c r="D4365">
        <v>0.32960663919677985</v>
      </c>
      <c r="G4365">
        <v>4362</v>
      </c>
      <c r="H4365">
        <v>0.30551536220595532</v>
      </c>
      <c r="I4365">
        <v>0.31672838343037057</v>
      </c>
    </row>
    <row r="4366" spans="2:9" x14ac:dyDescent="0.25">
      <c r="B4366">
        <v>4363</v>
      </c>
      <c r="C4366">
        <v>0.32049439589878498</v>
      </c>
      <c r="D4366">
        <v>0.3295167267499472</v>
      </c>
      <c r="G4366">
        <v>4363</v>
      </c>
      <c r="H4366">
        <v>0.30543032987121138</v>
      </c>
      <c r="I4366">
        <v>0.31664049248771658</v>
      </c>
    </row>
    <row r="4367" spans="2:9" x14ac:dyDescent="0.25">
      <c r="B4367">
        <v>4364</v>
      </c>
      <c r="C4367">
        <v>0.32040697399733481</v>
      </c>
      <c r="D4367">
        <v>0.3294268346407036</v>
      </c>
      <c r="G4367">
        <v>4364</v>
      </c>
      <c r="H4367">
        <v>0.30534532099848399</v>
      </c>
      <c r="I4367">
        <v>0.31655262430613884</v>
      </c>
    </row>
    <row r="4368" spans="2:9" x14ac:dyDescent="0.25">
      <c r="B4368">
        <v>4365</v>
      </c>
      <c r="C4368">
        <v>0.32031957242857384</v>
      </c>
      <c r="D4368">
        <v>0.32933696287284464</v>
      </c>
      <c r="G4368">
        <v>4365</v>
      </c>
      <c r="H4368">
        <v>0.30526033558274823</v>
      </c>
      <c r="I4368">
        <v>0.31646477888761382</v>
      </c>
    </row>
    <row r="4369" spans="2:9" x14ac:dyDescent="0.25">
      <c r="B4369">
        <v>4366</v>
      </c>
      <c r="C4369">
        <v>0.32023219118859397</v>
      </c>
      <c r="D4369">
        <v>0.32924711145015789</v>
      </c>
      <c r="G4369">
        <v>4366</v>
      </c>
      <c r="H4369">
        <v>0.30517537361897917</v>
      </c>
      <c r="I4369">
        <v>0.31637695623411105</v>
      </c>
    </row>
    <row r="4370" spans="2:9" x14ac:dyDescent="0.25">
      <c r="B4370">
        <v>4367</v>
      </c>
      <c r="C4370">
        <v>0.32014483027348722</v>
      </c>
      <c r="D4370">
        <v>0.32915728037642372</v>
      </c>
      <c r="G4370">
        <v>4367</v>
      </c>
      <c r="H4370">
        <v>0.30509043510215167</v>
      </c>
      <c r="I4370">
        <v>0.31628915634759308</v>
      </c>
    </row>
    <row r="4371" spans="2:9" x14ac:dyDescent="0.25">
      <c r="B4371">
        <v>4368</v>
      </c>
      <c r="C4371">
        <v>0.32005748967934616</v>
      </c>
      <c r="D4371">
        <v>0.32906746965541483</v>
      </c>
      <c r="G4371">
        <v>4368</v>
      </c>
      <c r="H4371">
        <v>0.30500552002724085</v>
      </c>
      <c r="I4371">
        <v>0.31620137923001507</v>
      </c>
    </row>
    <row r="4372" spans="2:9" x14ac:dyDescent="0.25">
      <c r="B4372">
        <v>4369</v>
      </c>
      <c r="C4372">
        <v>0.31997016940226375</v>
      </c>
      <c r="D4372">
        <v>0.32897767929089611</v>
      </c>
      <c r="G4372">
        <v>4369</v>
      </c>
      <c r="H4372">
        <v>0.30492062838922224</v>
      </c>
      <c r="I4372">
        <v>0.31611362488332539</v>
      </c>
    </row>
    <row r="4373" spans="2:9" x14ac:dyDescent="0.25">
      <c r="B4373">
        <v>4370</v>
      </c>
      <c r="C4373">
        <v>0.31988286943833433</v>
      </c>
      <c r="D4373">
        <v>0.32888790928662531</v>
      </c>
      <c r="G4373">
        <v>4370</v>
      </c>
      <c r="H4373">
        <v>0.30483576018307185</v>
      </c>
      <c r="I4373">
        <v>0.31602589330946534</v>
      </c>
    </row>
    <row r="4374" spans="2:9" x14ac:dyDescent="0.25">
      <c r="B4374">
        <v>4371</v>
      </c>
      <c r="C4374">
        <v>0.31979558978365241</v>
      </c>
      <c r="D4374">
        <v>0.32879815964635212</v>
      </c>
      <c r="G4374">
        <v>4371</v>
      </c>
      <c r="H4374">
        <v>0.3047509154037652</v>
      </c>
      <c r="I4374">
        <v>0.3159381845103692</v>
      </c>
    </row>
    <row r="4375" spans="2:9" x14ac:dyDescent="0.25">
      <c r="B4375">
        <v>4372</v>
      </c>
      <c r="C4375">
        <v>0.3197083304343129</v>
      </c>
      <c r="D4375">
        <v>0.32870843037381914</v>
      </c>
      <c r="G4375">
        <v>4372</v>
      </c>
      <c r="H4375">
        <v>0.30466609404627837</v>
      </c>
      <c r="I4375">
        <v>0.31585049848796437</v>
      </c>
    </row>
    <row r="4376" spans="2:9" x14ac:dyDescent="0.25">
      <c r="B4376">
        <v>4373</v>
      </c>
      <c r="C4376">
        <v>0.31962109138641176</v>
      </c>
      <c r="D4376">
        <v>0.32861872147276106</v>
      </c>
      <c r="G4376">
        <v>4373</v>
      </c>
      <c r="H4376">
        <v>0.30458129610558782</v>
      </c>
      <c r="I4376">
        <v>0.31576283524417087</v>
      </c>
    </row>
    <row r="4377" spans="2:9" x14ac:dyDescent="0.25">
      <c r="B4377">
        <v>4374</v>
      </c>
      <c r="C4377">
        <v>0.31953387263604566</v>
      </c>
      <c r="D4377">
        <v>0.32852903294690528</v>
      </c>
      <c r="G4377">
        <v>4374</v>
      </c>
      <c r="H4377">
        <v>0.30449652157667001</v>
      </c>
      <c r="I4377">
        <v>0.31567519478090189</v>
      </c>
    </row>
    <row r="4378" spans="2:9" x14ac:dyDescent="0.25">
      <c r="B4378">
        <v>4375</v>
      </c>
      <c r="C4378">
        <v>0.31944667417931111</v>
      </c>
      <c r="D4378">
        <v>0.32843936479997138</v>
      </c>
      <c r="G4378">
        <v>4375</v>
      </c>
      <c r="H4378">
        <v>0.30441177045450146</v>
      </c>
      <c r="I4378">
        <v>0.3155875771000638</v>
      </c>
    </row>
    <row r="4379" spans="2:9" x14ac:dyDescent="0.25">
      <c r="B4379">
        <v>4376</v>
      </c>
      <c r="C4379">
        <v>0.31935949601230601</v>
      </c>
      <c r="D4379">
        <v>0.32834971703567167</v>
      </c>
      <c r="G4379">
        <v>4376</v>
      </c>
      <c r="H4379">
        <v>0.30432704273405886</v>
      </c>
      <c r="I4379">
        <v>0.31549998220355591</v>
      </c>
    </row>
    <row r="4380" spans="2:9" x14ac:dyDescent="0.25">
      <c r="B4380">
        <v>4377</v>
      </c>
      <c r="C4380">
        <v>0.31927233813112887</v>
      </c>
      <c r="D4380">
        <v>0.3282600896577107</v>
      </c>
      <c r="G4380">
        <v>4377</v>
      </c>
      <c r="H4380">
        <v>0.30424233841031939</v>
      </c>
      <c r="I4380">
        <v>0.31541241009327026</v>
      </c>
    </row>
    <row r="4381" spans="2:9" x14ac:dyDescent="0.25">
      <c r="B4381">
        <v>4378</v>
      </c>
      <c r="C4381">
        <v>0.31918520053187838</v>
      </c>
      <c r="D4381">
        <v>0.32817048266978566</v>
      </c>
      <c r="G4381">
        <v>4378</v>
      </c>
      <c r="H4381">
        <v>0.3041576574782604</v>
      </c>
      <c r="I4381">
        <v>0.31532486077109206</v>
      </c>
    </row>
    <row r="4382" spans="2:9" x14ac:dyDescent="0.25">
      <c r="B4382">
        <v>4379</v>
      </c>
      <c r="C4382">
        <v>0.31909808321065392</v>
      </c>
      <c r="D4382">
        <v>0.3280808960755861</v>
      </c>
      <c r="G4382">
        <v>4379</v>
      </c>
      <c r="H4382">
        <v>0.30407299993285908</v>
      </c>
      <c r="I4382">
        <v>0.31523733423889971</v>
      </c>
    </row>
    <row r="4383" spans="2:9" x14ac:dyDescent="0.25">
      <c r="B4383">
        <v>4380</v>
      </c>
      <c r="C4383">
        <v>0.319010986163556</v>
      </c>
      <c r="D4383">
        <v>0.32799132987879415</v>
      </c>
      <c r="G4383">
        <v>4380</v>
      </c>
      <c r="H4383">
        <v>0.30398836576909333</v>
      </c>
      <c r="I4383">
        <v>0.31514983049856438</v>
      </c>
    </row>
    <row r="4384" spans="2:9" x14ac:dyDescent="0.25">
      <c r="B4384">
        <v>4381</v>
      </c>
      <c r="C4384">
        <v>0.31892390938668541</v>
      </c>
      <c r="D4384">
        <v>0.32790178408308424</v>
      </c>
      <c r="G4384">
        <v>4381</v>
      </c>
      <c r="H4384">
        <v>0.30390375498194078</v>
      </c>
      <c r="I4384">
        <v>0.31506234955195045</v>
      </c>
    </row>
    <row r="4385" spans="2:9" x14ac:dyDescent="0.25">
      <c r="B4385">
        <v>4382</v>
      </c>
      <c r="C4385">
        <v>0.31883685287614333</v>
      </c>
      <c r="D4385">
        <v>0.32781225869212333</v>
      </c>
      <c r="G4385">
        <v>4382</v>
      </c>
      <c r="H4385">
        <v>0.30381916756637939</v>
      </c>
      <c r="I4385">
        <v>0.31497489140091511</v>
      </c>
    </row>
    <row r="4386" spans="2:9" x14ac:dyDescent="0.25">
      <c r="B4386">
        <v>4383</v>
      </c>
      <c r="C4386">
        <v>0.31874981662803187</v>
      </c>
      <c r="D4386">
        <v>0.32772275370957116</v>
      </c>
      <c r="G4386">
        <v>4383</v>
      </c>
      <c r="H4386">
        <v>0.30373460351738762</v>
      </c>
      <c r="I4386">
        <v>0.31488745604730883</v>
      </c>
    </row>
    <row r="4387" spans="2:9" x14ac:dyDescent="0.25">
      <c r="B4387">
        <v>4384</v>
      </c>
      <c r="C4387">
        <v>0.31866280063845376</v>
      </c>
      <c r="D4387">
        <v>0.32763326913907959</v>
      </c>
      <c r="G4387">
        <v>4384</v>
      </c>
      <c r="H4387">
        <v>0.30365006282994383</v>
      </c>
      <c r="I4387">
        <v>0.31480004349297502</v>
      </c>
    </row>
    <row r="4388" spans="2:9" x14ac:dyDescent="0.25">
      <c r="B4388">
        <v>4385</v>
      </c>
      <c r="C4388">
        <v>0.31857580490351228</v>
      </c>
      <c r="D4388">
        <v>0.32754380498429314</v>
      </c>
      <c r="G4388">
        <v>4385</v>
      </c>
      <c r="H4388">
        <v>0.30356554549902659</v>
      </c>
      <c r="I4388">
        <v>0.31471265373975005</v>
      </c>
    </row>
    <row r="4389" spans="2:9" x14ac:dyDescent="0.25">
      <c r="B4389">
        <v>4386</v>
      </c>
      <c r="C4389">
        <v>0.31848882941931106</v>
      </c>
      <c r="D4389">
        <v>0.32745436124884886</v>
      </c>
      <c r="G4389">
        <v>4386</v>
      </c>
      <c r="H4389">
        <v>0.30348105151961469</v>
      </c>
      <c r="I4389">
        <v>0.31462528678946344</v>
      </c>
    </row>
    <row r="4390" spans="2:9" x14ac:dyDescent="0.25">
      <c r="B4390">
        <v>4387</v>
      </c>
      <c r="C4390">
        <v>0.31840187418195504</v>
      </c>
      <c r="D4390">
        <v>0.32736493793637617</v>
      </c>
      <c r="G4390">
        <v>4387</v>
      </c>
      <c r="H4390">
        <v>0.30339658088668747</v>
      </c>
      <c r="I4390">
        <v>0.31453794264393781</v>
      </c>
    </row>
    <row r="4391" spans="2:9" x14ac:dyDescent="0.25">
      <c r="B4391">
        <v>4388</v>
      </c>
      <c r="C4391">
        <v>0.31831493918754933</v>
      </c>
      <c r="D4391">
        <v>0.32727553505049722</v>
      </c>
      <c r="G4391">
        <v>4388</v>
      </c>
      <c r="H4391">
        <v>0.30331213359522385</v>
      </c>
      <c r="I4391">
        <v>0.3144506213049888</v>
      </c>
    </row>
    <row r="4392" spans="2:9" x14ac:dyDescent="0.25">
      <c r="B4392">
        <v>4389</v>
      </c>
      <c r="C4392">
        <v>0.31822802443219966</v>
      </c>
      <c r="D4392">
        <v>0.32718615259482647</v>
      </c>
      <c r="G4392">
        <v>4389</v>
      </c>
      <c r="H4392">
        <v>0.30322770964020335</v>
      </c>
      <c r="I4392">
        <v>0.31436332277442486</v>
      </c>
    </row>
    <row r="4393" spans="2:9" x14ac:dyDescent="0.25">
      <c r="B4393">
        <v>4390</v>
      </c>
      <c r="C4393">
        <v>0.31814112991201238</v>
      </c>
      <c r="D4393">
        <v>0.32709679057297092</v>
      </c>
      <c r="G4393">
        <v>4390</v>
      </c>
      <c r="H4393">
        <v>0.30314330901660558</v>
      </c>
      <c r="I4393">
        <v>0.31427604705404799</v>
      </c>
    </row>
    <row r="4394" spans="2:9" x14ac:dyDescent="0.25">
      <c r="B4394">
        <v>4391</v>
      </c>
      <c r="C4394">
        <v>0.31805425562309436</v>
      </c>
      <c r="D4394">
        <v>0.32700744898853035</v>
      </c>
      <c r="G4394">
        <v>4391</v>
      </c>
      <c r="H4394">
        <v>0.30305893171941034</v>
      </c>
      <c r="I4394">
        <v>0.31418879414565293</v>
      </c>
    </row>
    <row r="4395" spans="2:9" x14ac:dyDescent="0.25">
      <c r="B4395">
        <v>4392</v>
      </c>
      <c r="C4395">
        <v>0.31796740156155356</v>
      </c>
      <c r="D4395">
        <v>0.32691812784509672</v>
      </c>
      <c r="G4395">
        <v>4392</v>
      </c>
      <c r="H4395">
        <v>0.30297457774359793</v>
      </c>
      <c r="I4395">
        <v>0.31410156405102757</v>
      </c>
    </row>
    <row r="4396" spans="2:9" x14ac:dyDescent="0.25">
      <c r="B4396">
        <v>4393</v>
      </c>
      <c r="C4396">
        <v>0.31788056772349788</v>
      </c>
      <c r="D4396">
        <v>0.32682882714625466</v>
      </c>
      <c r="G4396">
        <v>4393</v>
      </c>
      <c r="H4396">
        <v>0.30289024708414852</v>
      </c>
      <c r="I4396">
        <v>0.31401435677195294</v>
      </c>
    </row>
    <row r="4397" spans="2:9" x14ac:dyDescent="0.25">
      <c r="B4397">
        <v>4394</v>
      </c>
      <c r="C4397">
        <v>0.31779375410503657</v>
      </c>
      <c r="D4397">
        <v>0.32673954689558143</v>
      </c>
      <c r="G4397">
        <v>4394</v>
      </c>
      <c r="H4397">
        <v>0.30280593973604247</v>
      </c>
      <c r="I4397">
        <v>0.31392717231020312</v>
      </c>
    </row>
    <row r="4398" spans="2:9" x14ac:dyDescent="0.25">
      <c r="B4398">
        <v>4395</v>
      </c>
      <c r="C4398">
        <v>0.31770696070227911</v>
      </c>
      <c r="D4398">
        <v>0.32665028709664667</v>
      </c>
      <c r="G4398">
        <v>4395</v>
      </c>
      <c r="H4398">
        <v>0.30272165569426068</v>
      </c>
      <c r="I4398">
        <v>0.31384001066754524</v>
      </c>
    </row>
    <row r="4399" spans="2:9" x14ac:dyDescent="0.25">
      <c r="B4399">
        <v>4396</v>
      </c>
      <c r="C4399">
        <v>0.31762018751133558</v>
      </c>
      <c r="D4399">
        <v>0.32656104775301287</v>
      </c>
      <c r="G4399">
        <v>4396</v>
      </c>
      <c r="H4399">
        <v>0.30263739495378372</v>
      </c>
      <c r="I4399">
        <v>0.31375287184573969</v>
      </c>
    </row>
    <row r="4400" spans="2:9" x14ac:dyDescent="0.25">
      <c r="B4400">
        <v>4397</v>
      </c>
      <c r="C4400">
        <v>0.31753343452831673</v>
      </c>
      <c r="D4400">
        <v>0.32647182886823467</v>
      </c>
      <c r="G4400">
        <v>4397</v>
      </c>
      <c r="H4400">
        <v>0.30255315750959288</v>
      </c>
      <c r="I4400">
        <v>0.31366575584653983</v>
      </c>
    </row>
    <row r="4401" spans="2:9" x14ac:dyDescent="0.25">
      <c r="B4401">
        <v>4398</v>
      </c>
      <c r="C4401">
        <v>0.31744670174933376</v>
      </c>
      <c r="D4401">
        <v>0.32638263044585941</v>
      </c>
      <c r="G4401">
        <v>4398</v>
      </c>
      <c r="H4401">
        <v>0.30246894335666957</v>
      </c>
      <c r="I4401">
        <v>0.3135786626716921</v>
      </c>
    </row>
    <row r="4402" spans="2:9" x14ac:dyDescent="0.25">
      <c r="B4402">
        <v>4399</v>
      </c>
      <c r="C4402">
        <v>0.31735998917049912</v>
      </c>
      <c r="D4402">
        <v>0.32629345248942715</v>
      </c>
      <c r="G4402">
        <v>4399</v>
      </c>
      <c r="H4402">
        <v>0.30238475248999508</v>
      </c>
      <c r="I4402">
        <v>0.31349159232293611</v>
      </c>
    </row>
    <row r="4403" spans="2:9" x14ac:dyDescent="0.25">
      <c r="B4403">
        <v>4400</v>
      </c>
      <c r="C4403">
        <v>0.3172732967879251</v>
      </c>
      <c r="D4403">
        <v>0.32620429500247045</v>
      </c>
      <c r="G4403">
        <v>4400</v>
      </c>
      <c r="H4403">
        <v>0.30230058490455125</v>
      </c>
      <c r="I4403">
        <v>0.3134045448020048</v>
      </c>
    </row>
    <row r="4404" spans="2:9" x14ac:dyDescent="0.25">
      <c r="B4404">
        <v>4401</v>
      </c>
      <c r="C4404">
        <v>0.31718662459772495</v>
      </c>
      <c r="D4404">
        <v>0.32611515798851426</v>
      </c>
      <c r="G4404">
        <v>4401</v>
      </c>
      <c r="H4404">
        <v>0.30221644059531988</v>
      </c>
      <c r="I4404">
        <v>0.31331752011062375</v>
      </c>
    </row>
    <row r="4405" spans="2:9" x14ac:dyDescent="0.25">
      <c r="B4405">
        <v>4402</v>
      </c>
      <c r="C4405">
        <v>0.31709997259601308</v>
      </c>
      <c r="D4405">
        <v>0.32602604145107628</v>
      </c>
      <c r="G4405">
        <v>4402</v>
      </c>
      <c r="H4405">
        <v>0.30213231955728354</v>
      </c>
      <c r="I4405">
        <v>0.31323051825051224</v>
      </c>
    </row>
    <row r="4406" spans="2:9" x14ac:dyDescent="0.25">
      <c r="B4406">
        <v>4403</v>
      </c>
      <c r="C4406">
        <v>0.31701334077890342</v>
      </c>
      <c r="D4406">
        <v>0.32593694539366674</v>
      </c>
      <c r="G4406">
        <v>4403</v>
      </c>
      <c r="H4406">
        <v>0.30204822178542401</v>
      </c>
      <c r="I4406">
        <v>0.31314353922338217</v>
      </c>
    </row>
    <row r="4407" spans="2:9" x14ac:dyDescent="0.25">
      <c r="B4407">
        <v>4404</v>
      </c>
      <c r="C4407">
        <v>0.31692672914251108</v>
      </c>
      <c r="D4407">
        <v>0.32584786981978847</v>
      </c>
      <c r="G4407">
        <v>4404</v>
      </c>
      <c r="H4407">
        <v>0.30196414727472431</v>
      </c>
      <c r="I4407">
        <v>0.31305658303093908</v>
      </c>
    </row>
    <row r="4408" spans="2:9" x14ac:dyDescent="0.25">
      <c r="B4408">
        <v>4405</v>
      </c>
      <c r="C4408">
        <v>0.31684013768295205</v>
      </c>
      <c r="D4408">
        <v>0.32575881473293683</v>
      </c>
      <c r="G4408">
        <v>4405</v>
      </c>
      <c r="H4408">
        <v>0.30188009602016708</v>
      </c>
      <c r="I4408">
        <v>0.31296964967488111</v>
      </c>
    </row>
    <row r="4409" spans="2:9" x14ac:dyDescent="0.25">
      <c r="B4409">
        <v>4406</v>
      </c>
      <c r="C4409">
        <v>0.31675356639634267</v>
      </c>
      <c r="D4409">
        <v>0.32566978013659997</v>
      </c>
      <c r="G4409">
        <v>4406</v>
      </c>
      <c r="H4409">
        <v>0.30179606801673509</v>
      </c>
      <c r="I4409">
        <v>0.31288273915690001</v>
      </c>
    </row>
    <row r="4410" spans="2:9" x14ac:dyDescent="0.25">
      <c r="B4410">
        <v>4407</v>
      </c>
      <c r="C4410">
        <v>0.31666701527879965</v>
      </c>
      <c r="D4410">
        <v>0.32558076603425828</v>
      </c>
      <c r="G4410">
        <v>4407</v>
      </c>
      <c r="H4410">
        <v>0.30171206325941191</v>
      </c>
      <c r="I4410">
        <v>0.3127958514786805</v>
      </c>
    </row>
    <row r="4411" spans="2:9" x14ac:dyDescent="0.25">
      <c r="B4411">
        <v>4408</v>
      </c>
      <c r="C4411">
        <v>0.31658048432644126</v>
      </c>
      <c r="D4411">
        <v>0.3254917724293851</v>
      </c>
      <c r="G4411">
        <v>4408</v>
      </c>
      <c r="H4411">
        <v>0.30162808174318079</v>
      </c>
      <c r="I4411">
        <v>0.3127089866419005</v>
      </c>
    </row>
    <row r="4412" spans="2:9" x14ac:dyDescent="0.25">
      <c r="B4412">
        <v>4409</v>
      </c>
      <c r="C4412">
        <v>0.31649397353538533</v>
      </c>
      <c r="D4412">
        <v>0.32540279932544608</v>
      </c>
      <c r="G4412">
        <v>4409</v>
      </c>
      <c r="H4412">
        <v>0.3015441234630255</v>
      </c>
      <c r="I4412">
        <v>0.31262214464823102</v>
      </c>
    </row>
    <row r="4413" spans="2:9" x14ac:dyDescent="0.25">
      <c r="B4413">
        <v>4410</v>
      </c>
      <c r="C4413">
        <v>0.31640748290175041</v>
      </c>
      <c r="D4413">
        <v>0.32531384672589969</v>
      </c>
      <c r="G4413">
        <v>4410</v>
      </c>
      <c r="H4413">
        <v>0.30146018841392963</v>
      </c>
      <c r="I4413">
        <v>0.31253532549933638</v>
      </c>
    </row>
    <row r="4414" spans="2:9" x14ac:dyDescent="0.25">
      <c r="B4414">
        <v>4411</v>
      </c>
      <c r="C4414">
        <v>0.31632101242165628</v>
      </c>
      <c r="D4414">
        <v>0.32522491463419706</v>
      </c>
      <c r="G4414">
        <v>4411</v>
      </c>
      <c r="H4414">
        <v>0.30137627659087768</v>
      </c>
      <c r="I4414">
        <v>0.31244852919687394</v>
      </c>
    </row>
    <row r="4415" spans="2:9" x14ac:dyDescent="0.25">
      <c r="B4415">
        <v>4412</v>
      </c>
      <c r="C4415">
        <v>0.31623456209122308</v>
      </c>
      <c r="D4415">
        <v>0.32513600305378165</v>
      </c>
      <c r="G4415">
        <v>4412</v>
      </c>
      <c r="H4415">
        <v>0.30129238798885355</v>
      </c>
      <c r="I4415">
        <v>0.31236175574249425</v>
      </c>
    </row>
    <row r="4416" spans="2:9" x14ac:dyDescent="0.25">
      <c r="B4416">
        <v>4413</v>
      </c>
      <c r="C4416">
        <v>0.31614813190657148</v>
      </c>
      <c r="D4416">
        <v>0.32504711198809</v>
      </c>
      <c r="G4416">
        <v>4413</v>
      </c>
      <c r="H4416">
        <v>0.30120852260284192</v>
      </c>
      <c r="I4416">
        <v>0.31227500513784129</v>
      </c>
    </row>
    <row r="4417" spans="2:9" x14ac:dyDescent="0.25">
      <c r="B4417">
        <v>4414</v>
      </c>
      <c r="C4417">
        <v>0.31606172186382264</v>
      </c>
      <c r="D4417">
        <v>0.32495824144055069</v>
      </c>
      <c r="G4417">
        <v>4414</v>
      </c>
      <c r="H4417">
        <v>0.30112468042782747</v>
      </c>
      <c r="I4417">
        <v>0.31218827738455185</v>
      </c>
    </row>
    <row r="4418" spans="2:9" x14ac:dyDescent="0.25">
      <c r="B4418">
        <v>4415</v>
      </c>
      <c r="C4418">
        <v>0.31597533195909894</v>
      </c>
      <c r="D4418">
        <v>0.32486939141458543</v>
      </c>
      <c r="G4418">
        <v>4415</v>
      </c>
      <c r="H4418">
        <v>0.30104086145879516</v>
      </c>
      <c r="I4418">
        <v>0.31210157248425624</v>
      </c>
    </row>
    <row r="4419" spans="2:9" x14ac:dyDescent="0.25">
      <c r="B4419">
        <v>4416</v>
      </c>
      <c r="C4419">
        <v>0.31588896218852297</v>
      </c>
      <c r="D4419">
        <v>0.32478056191360843</v>
      </c>
      <c r="G4419">
        <v>4416</v>
      </c>
      <c r="H4419">
        <v>0.30095706569073044</v>
      </c>
      <c r="I4419">
        <v>0.31201489043857772</v>
      </c>
    </row>
    <row r="4420" spans="2:9" x14ac:dyDescent="0.25">
      <c r="B4420">
        <v>4417</v>
      </c>
      <c r="C4420">
        <v>0.31580261254821729</v>
      </c>
      <c r="D4420">
        <v>0.32469175294102637</v>
      </c>
      <c r="G4420">
        <v>4417</v>
      </c>
      <c r="H4420">
        <v>0.30087329311861849</v>
      </c>
      <c r="I4420">
        <v>0.31192823124913299</v>
      </c>
    </row>
    <row r="4421" spans="2:9" x14ac:dyDescent="0.25">
      <c r="B4421">
        <v>4418</v>
      </c>
      <c r="C4421">
        <v>0.31571628303430616</v>
      </c>
      <c r="D4421">
        <v>0.32460296450023868</v>
      </c>
      <c r="G4421">
        <v>4418</v>
      </c>
      <c r="H4421">
        <v>0.30078954373744471</v>
      </c>
      <c r="I4421">
        <v>0.31184159491753183</v>
      </c>
    </row>
    <row r="4422" spans="2:9" x14ac:dyDescent="0.25">
      <c r="B4422">
        <v>4419</v>
      </c>
      <c r="C4422">
        <v>0.31562997364291406</v>
      </c>
      <c r="D4422">
        <v>0.32451419659463759</v>
      </c>
      <c r="G4422">
        <v>4419</v>
      </c>
      <c r="H4422">
        <v>0.30070581754219528</v>
      </c>
      <c r="I4422">
        <v>0.31175498144537722</v>
      </c>
    </row>
    <row r="4423" spans="2:9" x14ac:dyDescent="0.25">
      <c r="B4423">
        <v>4420</v>
      </c>
      <c r="C4423">
        <v>0.31554368437016594</v>
      </c>
      <c r="D4423">
        <v>0.3244254492276078</v>
      </c>
      <c r="G4423">
        <v>4420</v>
      </c>
      <c r="H4423">
        <v>0.30062211452785581</v>
      </c>
      <c r="I4423">
        <v>0.3116683908342654</v>
      </c>
    </row>
    <row r="4424" spans="2:9" x14ac:dyDescent="0.25">
      <c r="B4424">
        <v>4421</v>
      </c>
      <c r="C4424">
        <v>0.31545741521218745</v>
      </c>
      <c r="D4424">
        <v>0.3243367224025267</v>
      </c>
      <c r="G4424">
        <v>4421</v>
      </c>
      <c r="H4424">
        <v>0.30053843468941299</v>
      </c>
      <c r="I4424">
        <v>0.31158182308578602</v>
      </c>
    </row>
    <row r="4425" spans="2:9" x14ac:dyDescent="0.25">
      <c r="B4425">
        <v>4422</v>
      </c>
      <c r="C4425">
        <v>0.31537116616510497</v>
      </c>
      <c r="D4425">
        <v>0.32424801612276444</v>
      </c>
      <c r="G4425">
        <v>4422</v>
      </c>
      <c r="H4425">
        <v>0.30045477802185316</v>
      </c>
      <c r="I4425">
        <v>0.31149527820152162</v>
      </c>
    </row>
    <row r="4426" spans="2:9" x14ac:dyDescent="0.25">
      <c r="B4426">
        <v>4423</v>
      </c>
      <c r="C4426">
        <v>0.31528493722504558</v>
      </c>
      <c r="D4426">
        <v>0.3241593303916836</v>
      </c>
      <c r="G4426">
        <v>4423</v>
      </c>
      <c r="H4426">
        <v>0.30037114452016322</v>
      </c>
      <c r="I4426">
        <v>0.31140875618304809</v>
      </c>
    </row>
    <row r="4427" spans="2:9" x14ac:dyDescent="0.25">
      <c r="B4427">
        <v>4424</v>
      </c>
      <c r="C4427">
        <v>0.3151987283881364</v>
      </c>
      <c r="D4427">
        <v>0.32407066521263977</v>
      </c>
      <c r="G4427">
        <v>4424</v>
      </c>
      <c r="H4427">
        <v>0.30028753417932991</v>
      </c>
      <c r="I4427">
        <v>0.31132225703193472</v>
      </c>
    </row>
    <row r="4428" spans="2:9" x14ac:dyDescent="0.25">
      <c r="B4428">
        <v>4425</v>
      </c>
      <c r="C4428">
        <v>0.31511253965050595</v>
      </c>
      <c r="D4428">
        <v>0.32398202058898112</v>
      </c>
      <c r="G4428">
        <v>4425</v>
      </c>
      <c r="H4428">
        <v>0.30020394699434033</v>
      </c>
      <c r="I4428">
        <v>0.31123578074974406</v>
      </c>
    </row>
    <row r="4429" spans="2:9" x14ac:dyDescent="0.25">
      <c r="B4429">
        <v>4426</v>
      </c>
      <c r="C4429">
        <v>0.3150263710082829</v>
      </c>
      <c r="D4429">
        <v>0.32389339652404819</v>
      </c>
      <c r="G4429">
        <v>4426</v>
      </c>
      <c r="H4429">
        <v>0.30012038296018245</v>
      </c>
      <c r="I4429">
        <v>0.31114932733803163</v>
      </c>
    </row>
    <row r="4430" spans="2:9" x14ac:dyDescent="0.25">
      <c r="B4430">
        <v>4427</v>
      </c>
      <c r="C4430">
        <v>0.31494022245759656</v>
      </c>
      <c r="D4430">
        <v>0.32380479302117465</v>
      </c>
      <c r="G4430">
        <v>4427</v>
      </c>
      <c r="H4430">
        <v>0.30003684207184317</v>
      </c>
      <c r="I4430">
        <v>0.31106289679834648</v>
      </c>
    </row>
    <row r="4431" spans="2:9" x14ac:dyDescent="0.25">
      <c r="B4431">
        <v>4428</v>
      </c>
      <c r="C4431">
        <v>0.31485409399457681</v>
      </c>
      <c r="D4431">
        <v>0.32371621008368651</v>
      </c>
      <c r="G4431">
        <v>4428</v>
      </c>
      <c r="H4431">
        <v>0.29995332432431054</v>
      </c>
      <c r="I4431">
        <v>0.31097648913223069</v>
      </c>
    </row>
    <row r="4432" spans="2:9" x14ac:dyDescent="0.25">
      <c r="B4432">
        <v>4429</v>
      </c>
      <c r="C4432">
        <v>0.31476798561535507</v>
      </c>
      <c r="D4432">
        <v>0.32362764771490282</v>
      </c>
      <c r="G4432">
        <v>4429</v>
      </c>
      <c r="H4432">
        <v>0.29986982971257292</v>
      </c>
      <c r="I4432">
        <v>0.31089010434122005</v>
      </c>
    </row>
    <row r="4433" spans="2:9" x14ac:dyDescent="0.25">
      <c r="B4433">
        <v>4430</v>
      </c>
      <c r="C4433">
        <v>0.31468189731606216</v>
      </c>
      <c r="D4433">
        <v>0.32353910591813501</v>
      </c>
      <c r="G4433">
        <v>4430</v>
      </c>
      <c r="H4433">
        <v>0.29978635823161842</v>
      </c>
      <c r="I4433">
        <v>0.31080374242684294</v>
      </c>
    </row>
    <row r="4434" spans="2:9" x14ac:dyDescent="0.25">
      <c r="B4434">
        <v>4431</v>
      </c>
      <c r="C4434">
        <v>0.31459582909282946</v>
      </c>
      <c r="D4434">
        <v>0.32345058469668725</v>
      </c>
      <c r="G4434">
        <v>4431</v>
      </c>
      <c r="H4434">
        <v>0.29970290987643555</v>
      </c>
      <c r="I4434">
        <v>0.31071740339062159</v>
      </c>
    </row>
    <row r="4435" spans="2:9" x14ac:dyDescent="0.25">
      <c r="B4435">
        <v>4432</v>
      </c>
      <c r="C4435">
        <v>0.31450978094179016</v>
      </c>
      <c r="D4435">
        <v>0.32336208405385664</v>
      </c>
      <c r="G4435">
        <v>4432</v>
      </c>
      <c r="H4435">
        <v>0.29961948464201316</v>
      </c>
      <c r="I4435">
        <v>0.31063108723407135</v>
      </c>
    </row>
    <row r="4436" spans="2:9" x14ac:dyDescent="0.25">
      <c r="B4436">
        <v>4433</v>
      </c>
      <c r="C4436">
        <v>0.31442375285907692</v>
      </c>
      <c r="D4436">
        <v>0.32327360399293292</v>
      </c>
      <c r="G4436">
        <v>4433</v>
      </c>
      <c r="H4436">
        <v>0.2995360825233403</v>
      </c>
      <c r="I4436">
        <v>0.31054479395870083</v>
      </c>
    </row>
    <row r="4437" spans="2:9" x14ac:dyDescent="0.25">
      <c r="B4437">
        <v>4434</v>
      </c>
      <c r="C4437">
        <v>0.31433774484082383</v>
      </c>
      <c r="D4437">
        <v>0.32318514451719837</v>
      </c>
      <c r="G4437">
        <v>4434</v>
      </c>
      <c r="H4437">
        <v>0.29945270351540609</v>
      </c>
      <c r="I4437">
        <v>0.31045852356601178</v>
      </c>
    </row>
    <row r="4438" spans="2:9" x14ac:dyDescent="0.25">
      <c r="B4438">
        <v>4435</v>
      </c>
      <c r="C4438">
        <v>0.3142517568831647</v>
      </c>
      <c r="D4438">
        <v>0.32309670562992804</v>
      </c>
      <c r="G4438">
        <v>4435</v>
      </c>
      <c r="H4438">
        <v>0.29936934761319994</v>
      </c>
      <c r="I4438">
        <v>0.31037227605749962</v>
      </c>
    </row>
    <row r="4439" spans="2:9" x14ac:dyDescent="0.25">
      <c r="B4439">
        <v>4436</v>
      </c>
      <c r="C4439">
        <v>0.31416578898223513</v>
      </c>
      <c r="D4439">
        <v>0.32300828733438997</v>
      </c>
      <c r="G4439">
        <v>4436</v>
      </c>
      <c r="H4439">
        <v>0.29928601481171163</v>
      </c>
      <c r="I4439">
        <v>0.31028605143465265</v>
      </c>
    </row>
    <row r="4440" spans="2:9" x14ac:dyDescent="0.25">
      <c r="B4440">
        <v>4437</v>
      </c>
      <c r="C4440">
        <v>0.31407984113417059</v>
      </c>
      <c r="D4440">
        <v>0.32291988963384466</v>
      </c>
      <c r="G4440">
        <v>4437</v>
      </c>
      <c r="H4440">
        <v>0.29920270510593111</v>
      </c>
      <c r="I4440">
        <v>0.31019984969895287</v>
      </c>
    </row>
    <row r="4441" spans="2:9" x14ac:dyDescent="0.25">
      <c r="B4441">
        <v>4438</v>
      </c>
      <c r="C4441">
        <v>0.31399391333510701</v>
      </c>
      <c r="D4441">
        <v>0.32283151253154541</v>
      </c>
      <c r="G4441">
        <v>4438</v>
      </c>
      <c r="H4441">
        <v>0.29911941849084844</v>
      </c>
      <c r="I4441">
        <v>0.31011367085187536</v>
      </c>
    </row>
    <row r="4442" spans="2:9" x14ac:dyDescent="0.25">
      <c r="B4442">
        <v>4439</v>
      </c>
      <c r="C4442">
        <v>0.31390800558118154</v>
      </c>
      <c r="D4442">
        <v>0.32274315603073833</v>
      </c>
      <c r="G4442">
        <v>4439</v>
      </c>
      <c r="H4442">
        <v>0.29903615496145414</v>
      </c>
      <c r="I4442">
        <v>0.31002751489488845</v>
      </c>
    </row>
    <row r="4443" spans="2:9" x14ac:dyDescent="0.25">
      <c r="B4443">
        <v>4440</v>
      </c>
      <c r="C4443">
        <v>0.31382211786853115</v>
      </c>
      <c r="D4443">
        <v>0.32265482013466207</v>
      </c>
      <c r="G4443">
        <v>4440</v>
      </c>
      <c r="H4443">
        <v>0.29895291451273859</v>
      </c>
      <c r="I4443">
        <v>0.30994138182945402</v>
      </c>
    </row>
    <row r="4444" spans="2:9" x14ac:dyDescent="0.25">
      <c r="B4444">
        <v>4441</v>
      </c>
      <c r="C4444">
        <v>0.31373625019329449</v>
      </c>
      <c r="D4444">
        <v>0.32256650484654847</v>
      </c>
      <c r="G4444">
        <v>4441</v>
      </c>
      <c r="H4444">
        <v>0.29886969713969302</v>
      </c>
      <c r="I4444">
        <v>0.30985527165702731</v>
      </c>
    </row>
    <row r="4445" spans="2:9" x14ac:dyDescent="0.25">
      <c r="B4445">
        <v>4442</v>
      </c>
      <c r="C4445">
        <v>0.31365040255160981</v>
      </c>
      <c r="D4445">
        <v>0.32247821016962158</v>
      </c>
      <c r="G4445">
        <v>4442</v>
      </c>
      <c r="H4445">
        <v>0.29878650283730829</v>
      </c>
      <c r="I4445">
        <v>0.30976918437905648</v>
      </c>
    </row>
    <row r="4446" spans="2:9" x14ac:dyDescent="0.25">
      <c r="B4446">
        <v>4443</v>
      </c>
      <c r="C4446">
        <v>0.31356457493961659</v>
      </c>
      <c r="D4446">
        <v>0.32238993610709848</v>
      </c>
      <c r="G4446">
        <v>4443</v>
      </c>
      <c r="H4446">
        <v>0.29870333160057561</v>
      </c>
      <c r="I4446">
        <v>0.3096831199969835</v>
      </c>
    </row>
    <row r="4447" spans="2:9" x14ac:dyDescent="0.25">
      <c r="B4447">
        <v>4444</v>
      </c>
      <c r="C4447">
        <v>0.31347876735345487</v>
      </c>
      <c r="D4447">
        <v>0.32230168266218906</v>
      </c>
      <c r="G4447">
        <v>4444</v>
      </c>
      <c r="H4447">
        <v>0.2986201834244866</v>
      </c>
      <c r="I4447">
        <v>0.3095970785122435</v>
      </c>
    </row>
    <row r="4448" spans="2:9" x14ac:dyDescent="0.25">
      <c r="B4448">
        <v>4445</v>
      </c>
      <c r="C4448">
        <v>0.31339297978926489</v>
      </c>
      <c r="D4448">
        <v>0.32221344983809608</v>
      </c>
      <c r="G4448">
        <v>4445</v>
      </c>
      <c r="H4448">
        <v>0.29853705830403304</v>
      </c>
      <c r="I4448">
        <v>0.30951105992626488</v>
      </c>
    </row>
    <row r="4449" spans="2:9" x14ac:dyDescent="0.25">
      <c r="B4449">
        <v>4446</v>
      </c>
      <c r="C4449">
        <v>0.31330721224318814</v>
      </c>
      <c r="D4449">
        <v>0.32212523763801459</v>
      </c>
      <c r="G4449">
        <v>4446</v>
      </c>
      <c r="H4449">
        <v>0.29845395623420717</v>
      </c>
      <c r="I4449">
        <v>0.30942506424046945</v>
      </c>
    </row>
    <row r="4450" spans="2:9" x14ac:dyDescent="0.25">
      <c r="B4450">
        <v>4447</v>
      </c>
      <c r="C4450">
        <v>0.31322146471136625</v>
      </c>
      <c r="D4450">
        <v>0.32203704606513289</v>
      </c>
      <c r="G4450">
        <v>4447</v>
      </c>
      <c r="H4450">
        <v>0.298370877210001</v>
      </c>
      <c r="I4450">
        <v>0.30933909145627242</v>
      </c>
    </row>
    <row r="4451" spans="2:9" x14ac:dyDescent="0.25">
      <c r="B4451">
        <v>4448</v>
      </c>
      <c r="C4451">
        <v>0.31313573718994164</v>
      </c>
      <c r="D4451">
        <v>0.32194887512263193</v>
      </c>
      <c r="G4451">
        <v>4448</v>
      </c>
      <c r="H4451">
        <v>0.29828782122640729</v>
      </c>
      <c r="I4451">
        <v>0.30925314157508232</v>
      </c>
    </row>
    <row r="4452" spans="2:9" x14ac:dyDescent="0.25">
      <c r="B4452">
        <v>4449</v>
      </c>
      <c r="C4452">
        <v>0.31305002967505696</v>
      </c>
      <c r="D4452">
        <v>0.32186072481368549</v>
      </c>
      <c r="G4452">
        <v>4449</v>
      </c>
      <c r="H4452">
        <v>0.29820478827841856</v>
      </c>
      <c r="I4452">
        <v>0.30916721459830115</v>
      </c>
    </row>
    <row r="4453" spans="2:9" x14ac:dyDescent="0.25">
      <c r="B4453">
        <v>4450</v>
      </c>
      <c r="C4453">
        <v>0.31296434216285629</v>
      </c>
      <c r="D4453">
        <v>0.32177259514145989</v>
      </c>
      <c r="G4453">
        <v>4450</v>
      </c>
      <c r="H4453">
        <v>0.29812177836102799</v>
      </c>
      <c r="I4453">
        <v>0.30908131052732413</v>
      </c>
    </row>
    <row r="4454" spans="2:9" x14ac:dyDescent="0.25">
      <c r="B4454">
        <v>4451</v>
      </c>
      <c r="C4454">
        <v>0.31287867464948393</v>
      </c>
      <c r="D4454">
        <v>0.32168448610911443</v>
      </c>
      <c r="G4454">
        <v>4451</v>
      </c>
      <c r="H4454">
        <v>0.29803879146922863</v>
      </c>
      <c r="I4454">
        <v>0.30899542936354008</v>
      </c>
    </row>
    <row r="4455" spans="2:9" x14ac:dyDescent="0.25">
      <c r="B4455">
        <v>4452</v>
      </c>
      <c r="C4455">
        <v>0.31279302713108442</v>
      </c>
      <c r="D4455">
        <v>0.32159639771980131</v>
      </c>
      <c r="G4455">
        <v>4452</v>
      </c>
      <c r="H4455">
        <v>0.29795582759801409</v>
      </c>
      <c r="I4455">
        <v>0.30890957110833084</v>
      </c>
    </row>
    <row r="4456" spans="2:9" x14ac:dyDescent="0.25">
      <c r="B4456">
        <v>4453</v>
      </c>
      <c r="C4456">
        <v>0.31270739960380345</v>
      </c>
      <c r="D4456">
        <v>0.32150832997666551</v>
      </c>
      <c r="G4456">
        <v>4453</v>
      </c>
      <c r="H4456">
        <v>0.29787288674237805</v>
      </c>
      <c r="I4456">
        <v>0.30882373576307204</v>
      </c>
    </row>
    <row r="4457" spans="2:9" x14ac:dyDescent="0.25">
      <c r="B4457">
        <v>4454</v>
      </c>
      <c r="C4457">
        <v>0.31262179206378699</v>
      </c>
      <c r="D4457">
        <v>0.32142028288284447</v>
      </c>
      <c r="G4457">
        <v>4454</v>
      </c>
      <c r="H4457">
        <v>0.29778996889731435</v>
      </c>
      <c r="I4457">
        <v>0.30873792332913241</v>
      </c>
    </row>
    <row r="4458" spans="2:9" x14ac:dyDescent="0.25">
      <c r="B4458">
        <v>4455</v>
      </c>
      <c r="C4458">
        <v>0.31253620450718173</v>
      </c>
      <c r="D4458">
        <v>0.32133225644146884</v>
      </c>
      <c r="G4458">
        <v>4455</v>
      </c>
      <c r="H4458">
        <v>0.29770707405781732</v>
      </c>
      <c r="I4458">
        <v>0.30865213380787426</v>
      </c>
    </row>
    <row r="4459" spans="2:9" x14ac:dyDescent="0.25">
      <c r="B4459">
        <v>4456</v>
      </c>
      <c r="C4459">
        <v>0.31245063693013492</v>
      </c>
      <c r="D4459">
        <v>0.32124425065566198</v>
      </c>
      <c r="G4459">
        <v>4456</v>
      </c>
      <c r="H4459">
        <v>0.29762420221888136</v>
      </c>
      <c r="I4459">
        <v>0.30856636720065317</v>
      </c>
    </row>
    <row r="4460" spans="2:9" x14ac:dyDescent="0.25">
      <c r="B4460">
        <v>4457</v>
      </c>
      <c r="C4460">
        <v>0.31236508932879492</v>
      </c>
      <c r="D4460">
        <v>0.32115626552854004</v>
      </c>
      <c r="G4460">
        <v>4457</v>
      </c>
      <c r="H4460">
        <v>0.29754135337550108</v>
      </c>
      <c r="I4460">
        <v>0.30848062350881827</v>
      </c>
    </row>
    <row r="4461" spans="2:9" x14ac:dyDescent="0.25">
      <c r="B4461">
        <v>4458</v>
      </c>
      <c r="C4461">
        <v>0.31227956169930993</v>
      </c>
      <c r="D4461">
        <v>0.32106830106321199</v>
      </c>
      <c r="G4461">
        <v>4458</v>
      </c>
      <c r="H4461">
        <v>0.29745852752267149</v>
      </c>
      <c r="I4461">
        <v>0.30839490273371212</v>
      </c>
    </row>
    <row r="4462" spans="2:9" x14ac:dyDescent="0.25">
      <c r="B4462">
        <v>4459</v>
      </c>
      <c r="C4462">
        <v>0.31219405403782924</v>
      </c>
      <c r="D4462">
        <v>0.32098035726277957</v>
      </c>
      <c r="G4462">
        <v>4459</v>
      </c>
      <c r="H4462">
        <v>0.29737572465538753</v>
      </c>
      <c r="I4462">
        <v>0.30830920487667046</v>
      </c>
    </row>
    <row r="4463" spans="2:9" x14ac:dyDescent="0.25">
      <c r="B4463">
        <v>4460</v>
      </c>
      <c r="C4463">
        <v>0.31210856634050244</v>
      </c>
      <c r="D4463">
        <v>0.32089243413033758</v>
      </c>
      <c r="G4463">
        <v>4460</v>
      </c>
      <c r="H4463">
        <v>0.29729294476864498</v>
      </c>
      <c r="I4463">
        <v>0.30822352993902263</v>
      </c>
    </row>
    <row r="4464" spans="2:9" x14ac:dyDescent="0.25">
      <c r="B4464">
        <v>4461</v>
      </c>
      <c r="C4464">
        <v>0.31202309860348026</v>
      </c>
      <c r="D4464">
        <v>0.32080453166897327</v>
      </c>
      <c r="G4464">
        <v>4461</v>
      </c>
      <c r="H4464">
        <v>0.29721018785743919</v>
      </c>
      <c r="I4464">
        <v>0.30813787792209146</v>
      </c>
    </row>
    <row r="4465" spans="2:9" x14ac:dyDescent="0.25">
      <c r="B4465">
        <v>4462</v>
      </c>
      <c r="C4465">
        <v>0.31193765082291369</v>
      </c>
      <c r="D4465">
        <v>0.32071664988176724</v>
      </c>
      <c r="G4465">
        <v>4462</v>
      </c>
      <c r="H4465">
        <v>0.29712745391676626</v>
      </c>
      <c r="I4465">
        <v>0.30805224882719312</v>
      </c>
    </row>
    <row r="4466" spans="2:9" x14ac:dyDescent="0.25">
      <c r="B4466">
        <v>4463</v>
      </c>
      <c r="C4466">
        <v>0.31185222299495396</v>
      </c>
      <c r="D4466">
        <v>0.32062878877179241</v>
      </c>
      <c r="G4466">
        <v>4463</v>
      </c>
      <c r="H4466">
        <v>0.29704474294162214</v>
      </c>
      <c r="I4466">
        <v>0.30796664265563711</v>
      </c>
    </row>
    <row r="4467" spans="2:9" x14ac:dyDescent="0.25">
      <c r="B4467">
        <v>4464</v>
      </c>
      <c r="C4467">
        <v>0.3117668151157536</v>
      </c>
      <c r="D4467">
        <v>0.32054094834211494</v>
      </c>
      <c r="G4467">
        <v>4464</v>
      </c>
      <c r="H4467">
        <v>0.29696205492700345</v>
      </c>
      <c r="I4467">
        <v>0.30788105940872668</v>
      </c>
    </row>
    <row r="4468" spans="2:9" x14ac:dyDescent="0.25">
      <c r="B4468">
        <v>4465</v>
      </c>
      <c r="C4468">
        <v>0.31168142718146585</v>
      </c>
      <c r="D4468">
        <v>0.32045312859579367</v>
      </c>
      <c r="G4468">
        <v>4465</v>
      </c>
      <c r="H4468">
        <v>0.29687938986790674</v>
      </c>
      <c r="I4468">
        <v>0.30779549908775822</v>
      </c>
    </row>
    <row r="4469" spans="2:9" x14ac:dyDescent="0.25">
      <c r="B4469">
        <v>4466</v>
      </c>
      <c r="C4469">
        <v>0.3115960591882439</v>
      </c>
      <c r="D4469">
        <v>0.32036532953588048</v>
      </c>
      <c r="G4469">
        <v>4466</v>
      </c>
      <c r="H4469">
        <v>0.29679674775932885</v>
      </c>
      <c r="I4469">
        <v>0.30770996169402182</v>
      </c>
    </row>
    <row r="4470" spans="2:9" x14ac:dyDescent="0.25">
      <c r="B4470">
        <v>4467</v>
      </c>
      <c r="C4470">
        <v>0.3115107111322416</v>
      </c>
      <c r="D4470">
        <v>0.32027755116541984</v>
      </c>
      <c r="G4470">
        <v>4467</v>
      </c>
      <c r="H4470">
        <v>0.29671412859626711</v>
      </c>
      <c r="I4470">
        <v>0.30762444722880078</v>
      </c>
    </row>
    <row r="4471" spans="2:9" x14ac:dyDescent="0.25">
      <c r="B4471">
        <v>4468</v>
      </c>
      <c r="C4471">
        <v>0.31142538300961403</v>
      </c>
      <c r="D4471">
        <v>0.32018979348744925</v>
      </c>
      <c r="G4471">
        <v>4468</v>
      </c>
      <c r="H4471">
        <v>0.29663153237371859</v>
      </c>
      <c r="I4471">
        <v>0.30753895569337214</v>
      </c>
    </row>
    <row r="4472" spans="2:9" x14ac:dyDescent="0.25">
      <c r="B4472">
        <v>4469</v>
      </c>
      <c r="C4472">
        <v>0.31134007481651621</v>
      </c>
      <c r="D4472">
        <v>0.32010205650499901</v>
      </c>
      <c r="G4472">
        <v>4469</v>
      </c>
      <c r="H4472">
        <v>0.29654895908668122</v>
      </c>
      <c r="I4472">
        <v>0.30745348708900611</v>
      </c>
    </row>
    <row r="4473" spans="2:9" x14ac:dyDescent="0.25">
      <c r="B4473">
        <v>4470</v>
      </c>
      <c r="C4473">
        <v>0.3112547865491041</v>
      </c>
      <c r="D4473">
        <v>0.32001434022109249</v>
      </c>
      <c r="G4473">
        <v>4470</v>
      </c>
      <c r="H4473">
        <v>0.29646640873015268</v>
      </c>
      <c r="I4473">
        <v>0.30736804141696672</v>
      </c>
    </row>
    <row r="4474" spans="2:9" x14ac:dyDescent="0.25">
      <c r="B4474">
        <v>4471</v>
      </c>
      <c r="C4474">
        <v>0.31116951820353461</v>
      </c>
      <c r="D4474">
        <v>0.31992664463874582</v>
      </c>
      <c r="G4474">
        <v>4471</v>
      </c>
      <c r="H4474">
        <v>0.29638388129913118</v>
      </c>
      <c r="I4474">
        <v>0.3072826186785112</v>
      </c>
    </row>
    <row r="4475" spans="2:9" x14ac:dyDescent="0.25">
      <c r="B4475">
        <v>4472</v>
      </c>
      <c r="C4475">
        <v>0.31108426977596515</v>
      </c>
      <c r="D4475">
        <v>0.31983896976096776</v>
      </c>
      <c r="G4475">
        <v>4472</v>
      </c>
      <c r="H4475">
        <v>0.29630137678861529</v>
      </c>
      <c r="I4475">
        <v>0.30719721887489038</v>
      </c>
    </row>
    <row r="4476" spans="2:9" x14ac:dyDescent="0.25">
      <c r="B4476">
        <v>4473</v>
      </c>
      <c r="C4476">
        <v>0.31099904126255284</v>
      </c>
      <c r="D4476">
        <v>0.31975131559076053</v>
      </c>
      <c r="G4476">
        <v>4473</v>
      </c>
      <c r="H4476">
        <v>0.29621889519360345</v>
      </c>
      <c r="I4476">
        <v>0.30711184200734848</v>
      </c>
    </row>
    <row r="4477" spans="2:9" x14ac:dyDescent="0.25">
      <c r="B4477">
        <v>4474</v>
      </c>
      <c r="C4477">
        <v>0.31091383265945632</v>
      </c>
      <c r="D4477">
        <v>0.31966368213111879</v>
      </c>
      <c r="G4477">
        <v>4474</v>
      </c>
      <c r="H4477">
        <v>0.2961364365090946</v>
      </c>
      <c r="I4477">
        <v>0.30702648807712346</v>
      </c>
    </row>
    <row r="4478" spans="2:9" x14ac:dyDescent="0.25">
      <c r="B4478">
        <v>4475</v>
      </c>
      <c r="C4478">
        <v>0.31082864396283466</v>
      </c>
      <c r="D4478">
        <v>0.31957606938503025</v>
      </c>
      <c r="G4478">
        <v>4475</v>
      </c>
      <c r="H4478">
        <v>0.29605400073008808</v>
      </c>
      <c r="I4478">
        <v>0.30694115708544645</v>
      </c>
    </row>
    <row r="4479" spans="2:9" x14ac:dyDescent="0.25">
      <c r="B4479">
        <v>4476</v>
      </c>
      <c r="C4479">
        <v>0.31074347516884748</v>
      </c>
      <c r="D4479">
        <v>0.31948847735547548</v>
      </c>
      <c r="G4479">
        <v>4476</v>
      </c>
      <c r="H4479">
        <v>0.29597158785158284</v>
      </c>
      <c r="I4479">
        <v>0.3068558490335424</v>
      </c>
    </row>
    <row r="4480" spans="2:9" x14ac:dyDescent="0.25">
      <c r="B4480">
        <v>4477</v>
      </c>
      <c r="C4480">
        <v>0.31065832627365486</v>
      </c>
      <c r="D4480">
        <v>0.31940090604542798</v>
      </c>
      <c r="G4480">
        <v>4477</v>
      </c>
      <c r="H4480">
        <v>0.29588919786857892</v>
      </c>
      <c r="I4480">
        <v>0.30677056392262952</v>
      </c>
    </row>
    <row r="4481" spans="2:9" x14ac:dyDescent="0.25">
      <c r="B4481">
        <v>4478</v>
      </c>
      <c r="C4481">
        <v>0.31057319727341781</v>
      </c>
      <c r="D4481">
        <v>0.31931335545785439</v>
      </c>
      <c r="G4481">
        <v>4478</v>
      </c>
      <c r="H4481">
        <v>0.29580683077607628</v>
      </c>
      <c r="I4481">
        <v>0.30668530175391973</v>
      </c>
    </row>
    <row r="4482" spans="2:9" x14ac:dyDescent="0.25">
      <c r="B4482">
        <v>4479</v>
      </c>
      <c r="C4482">
        <v>0.31048808816429829</v>
      </c>
      <c r="D4482">
        <v>0.31922582559571372</v>
      </c>
      <c r="G4482">
        <v>4479</v>
      </c>
      <c r="H4482">
        <v>0.29572448656907507</v>
      </c>
      <c r="I4482">
        <v>0.30660006252861821</v>
      </c>
    </row>
    <row r="4483" spans="2:9" x14ac:dyDescent="0.25">
      <c r="B4483">
        <v>4480</v>
      </c>
      <c r="C4483">
        <v>0.31040299894245788</v>
      </c>
      <c r="D4483">
        <v>0.31913831646195862</v>
      </c>
      <c r="G4483">
        <v>4480</v>
      </c>
      <c r="H4483">
        <v>0.29564216524257558</v>
      </c>
      <c r="I4483">
        <v>0.30651484624792402</v>
      </c>
    </row>
    <row r="4484" spans="2:9" x14ac:dyDescent="0.25">
      <c r="B4484">
        <v>4481</v>
      </c>
      <c r="C4484">
        <v>0.31031792960405896</v>
      </c>
      <c r="D4484">
        <v>0.319050828059534</v>
      </c>
      <c r="G4484">
        <v>4481</v>
      </c>
      <c r="H4484">
        <v>0.29555986679157831</v>
      </c>
      <c r="I4484">
        <v>0.30642965291302948</v>
      </c>
    </row>
    <row r="4485" spans="2:9" x14ac:dyDescent="0.25">
      <c r="B4485">
        <v>4482</v>
      </c>
      <c r="C4485">
        <v>0.31023288014526568</v>
      </c>
      <c r="D4485">
        <v>0.31896336039137824</v>
      </c>
      <c r="G4485">
        <v>4482</v>
      </c>
      <c r="H4485">
        <v>0.29547759121108452</v>
      </c>
      <c r="I4485">
        <v>0.30634448252512053</v>
      </c>
    </row>
    <row r="4486" spans="2:9" x14ac:dyDescent="0.25">
      <c r="B4486">
        <v>4483</v>
      </c>
      <c r="C4486">
        <v>0.31014785056224126</v>
      </c>
      <c r="D4486">
        <v>0.31887591346042221</v>
      </c>
      <c r="G4486">
        <v>4483</v>
      </c>
      <c r="H4486">
        <v>0.29539533849609528</v>
      </c>
      <c r="I4486">
        <v>0.30625933508537667</v>
      </c>
    </row>
    <row r="4487" spans="2:9" x14ac:dyDescent="0.25">
      <c r="B4487">
        <v>4484</v>
      </c>
      <c r="C4487">
        <v>0.31006284085115032</v>
      </c>
      <c r="D4487">
        <v>0.31878848726958997</v>
      </c>
      <c r="G4487">
        <v>4484</v>
      </c>
      <c r="H4487">
        <v>0.29531310864161209</v>
      </c>
      <c r="I4487">
        <v>0.30617421059497096</v>
      </c>
    </row>
    <row r="4488" spans="2:9" x14ac:dyDescent="0.25">
      <c r="B4488">
        <v>4485</v>
      </c>
      <c r="C4488">
        <v>0.30997785100815878</v>
      </c>
      <c r="D4488">
        <v>0.31870108182179863</v>
      </c>
      <c r="G4488">
        <v>4485</v>
      </c>
      <c r="H4488">
        <v>0.29523090164263677</v>
      </c>
      <c r="I4488">
        <v>0.30608910905506986</v>
      </c>
    </row>
    <row r="4489" spans="2:9" x14ac:dyDescent="0.25">
      <c r="B4489">
        <v>4486</v>
      </c>
      <c r="C4489">
        <v>0.30989288102943208</v>
      </c>
      <c r="D4489">
        <v>0.31861369711995807</v>
      </c>
      <c r="G4489">
        <v>4486</v>
      </c>
      <c r="H4489">
        <v>0.29514871749417121</v>
      </c>
      <c r="I4489">
        <v>0.30600403046683361</v>
      </c>
    </row>
    <row r="4490" spans="2:9" x14ac:dyDescent="0.25">
      <c r="B4490">
        <v>4487</v>
      </c>
      <c r="C4490">
        <v>0.30980793091113612</v>
      </c>
      <c r="D4490">
        <v>0.31852633316697104</v>
      </c>
      <c r="G4490">
        <v>4487</v>
      </c>
      <c r="H4490">
        <v>0.29506655619121752</v>
      </c>
      <c r="I4490">
        <v>0.30591897483141584</v>
      </c>
    </row>
    <row r="4491" spans="2:9" x14ac:dyDescent="0.25">
      <c r="B4491">
        <v>4488</v>
      </c>
      <c r="C4491">
        <v>0.30972300064943825</v>
      </c>
      <c r="D4491">
        <v>0.3184389899657335</v>
      </c>
      <c r="G4491">
        <v>4488</v>
      </c>
      <c r="H4491">
        <v>0.29498441772877831</v>
      </c>
      <c r="I4491">
        <v>0.30583394214996379</v>
      </c>
    </row>
    <row r="4492" spans="2:9" x14ac:dyDescent="0.25">
      <c r="B4492">
        <v>4489</v>
      </c>
      <c r="C4492">
        <v>0.3096380902405062</v>
      </c>
      <c r="D4492">
        <v>0.31835166751913418</v>
      </c>
      <c r="G4492">
        <v>4489</v>
      </c>
      <c r="H4492">
        <v>0.29490230210185631</v>
      </c>
      <c r="I4492">
        <v>0.30574893242361834</v>
      </c>
    </row>
    <row r="4493" spans="2:9" x14ac:dyDescent="0.25">
      <c r="B4493">
        <v>4490</v>
      </c>
      <c r="C4493">
        <v>0.30955319968050782</v>
      </c>
      <c r="D4493">
        <v>0.31826436583005485</v>
      </c>
      <c r="G4493">
        <v>4490</v>
      </c>
      <c r="H4493">
        <v>0.29482020930545461</v>
      </c>
      <c r="I4493">
        <v>0.30566394565351396</v>
      </c>
    </row>
    <row r="4494" spans="2:9" x14ac:dyDescent="0.25">
      <c r="B4494">
        <v>4491</v>
      </c>
      <c r="C4494">
        <v>0.30946832896561216</v>
      </c>
      <c r="D4494">
        <v>0.31817708490137037</v>
      </c>
      <c r="G4494">
        <v>4491</v>
      </c>
      <c r="H4494">
        <v>0.29473813933457643</v>
      </c>
      <c r="I4494">
        <v>0.30557898184077842</v>
      </c>
    </row>
    <row r="4495" spans="2:9" x14ac:dyDescent="0.25">
      <c r="B4495">
        <v>4492</v>
      </c>
      <c r="C4495">
        <v>0.30938347809198896</v>
      </c>
      <c r="D4495">
        <v>0.31808982473594827</v>
      </c>
      <c r="G4495">
        <v>4492</v>
      </c>
      <c r="H4495">
        <v>0.29465609218422539</v>
      </c>
      <c r="I4495">
        <v>0.30549404098653343</v>
      </c>
    </row>
    <row r="4496" spans="2:9" x14ac:dyDescent="0.25">
      <c r="B4496">
        <v>4493</v>
      </c>
      <c r="C4496">
        <v>0.30929864705580812</v>
      </c>
      <c r="D4496">
        <v>0.31800258533664938</v>
      </c>
      <c r="G4496">
        <v>4493</v>
      </c>
      <c r="H4496">
        <v>0.29457406784940526</v>
      </c>
      <c r="I4496">
        <v>0.30540912309189416</v>
      </c>
    </row>
    <row r="4497" spans="2:9" x14ac:dyDescent="0.25">
      <c r="B4497">
        <v>4494</v>
      </c>
      <c r="C4497">
        <v>0.30921383585324008</v>
      </c>
      <c r="D4497">
        <v>0.31791536670632736</v>
      </c>
      <c r="G4497">
        <v>4494</v>
      </c>
      <c r="H4497">
        <v>0.29449206632511998</v>
      </c>
      <c r="I4497">
        <v>0.30532422815796939</v>
      </c>
    </row>
    <row r="4498" spans="2:9" x14ac:dyDescent="0.25">
      <c r="B4498">
        <v>4495</v>
      </c>
      <c r="C4498">
        <v>0.30912904448045647</v>
      </c>
      <c r="D4498">
        <v>0.317828168847829</v>
      </c>
      <c r="G4498">
        <v>4495</v>
      </c>
      <c r="H4498">
        <v>0.29441008760637405</v>
      </c>
      <c r="I4498">
        <v>0.3052393561858614</v>
      </c>
    </row>
    <row r="4499" spans="2:9" x14ac:dyDescent="0.25">
      <c r="B4499">
        <v>4496</v>
      </c>
      <c r="C4499">
        <v>0.30904427293362891</v>
      </c>
      <c r="D4499">
        <v>0.31774099176399379</v>
      </c>
      <c r="G4499">
        <v>4496</v>
      </c>
      <c r="H4499">
        <v>0.29432813168817218</v>
      </c>
      <c r="I4499">
        <v>0.30515450717666609</v>
      </c>
    </row>
    <row r="4500" spans="2:9" x14ac:dyDescent="0.25">
      <c r="B4500">
        <v>4497</v>
      </c>
      <c r="C4500">
        <v>0.30895952120893011</v>
      </c>
      <c r="D4500">
        <v>0.31765383545765447</v>
      </c>
      <c r="G4500">
        <v>4497</v>
      </c>
      <c r="H4500">
        <v>0.29424619856551892</v>
      </c>
      <c r="I4500">
        <v>0.30506968113147309</v>
      </c>
    </row>
    <row r="4501" spans="2:9" x14ac:dyDescent="0.25">
      <c r="B4501">
        <v>4498</v>
      </c>
      <c r="C4501">
        <v>0.30887478930253304</v>
      </c>
      <c r="D4501">
        <v>0.31756669993163683</v>
      </c>
      <c r="G4501">
        <v>4498</v>
      </c>
      <c r="H4501">
        <v>0.29416428823341956</v>
      </c>
      <c r="I4501">
        <v>0.3049848780513657</v>
      </c>
    </row>
    <row r="4502" spans="2:9" x14ac:dyDescent="0.25">
      <c r="B4502">
        <v>4499</v>
      </c>
      <c r="C4502">
        <v>0.30879007721061158</v>
      </c>
      <c r="D4502">
        <v>0.31747958518875946</v>
      </c>
      <c r="G4502">
        <v>4499</v>
      </c>
      <c r="H4502">
        <v>0.29408240068687957</v>
      </c>
      <c r="I4502">
        <v>0.30490009793742046</v>
      </c>
    </row>
    <row r="4503" spans="2:9" x14ac:dyDescent="0.25">
      <c r="B4503">
        <v>4500</v>
      </c>
      <c r="C4503">
        <v>0.30870538492934035</v>
      </c>
      <c r="D4503">
        <v>0.31739249123183405</v>
      </c>
      <c r="G4503">
        <v>4500</v>
      </c>
      <c r="H4503">
        <v>0.29400053592090469</v>
      </c>
      <c r="I4503">
        <v>0.30481534079070804</v>
      </c>
    </row>
    <row r="4504" spans="2:9" x14ac:dyDescent="0.25">
      <c r="B4504">
        <v>4501</v>
      </c>
      <c r="C4504">
        <v>0.30862071245489386</v>
      </c>
      <c r="D4504">
        <v>0.31730541806366541</v>
      </c>
      <c r="G4504">
        <v>4501</v>
      </c>
      <c r="H4504">
        <v>0.29391869393050069</v>
      </c>
      <c r="I4504">
        <v>0.30473060661229245</v>
      </c>
    </row>
    <row r="4505" spans="2:9" x14ac:dyDescent="0.25">
      <c r="B4505">
        <v>4502</v>
      </c>
      <c r="C4505">
        <v>0.30853605978344795</v>
      </c>
      <c r="D4505">
        <v>0.31721836568705131</v>
      </c>
      <c r="G4505">
        <v>4502</v>
      </c>
      <c r="H4505">
        <v>0.29383687471067371</v>
      </c>
      <c r="I4505">
        <v>0.30464589540323128</v>
      </c>
    </row>
    <row r="4506" spans="2:9" x14ac:dyDescent="0.25">
      <c r="B4506">
        <v>4503</v>
      </c>
      <c r="C4506">
        <v>0.30845142691117844</v>
      </c>
      <c r="D4506">
        <v>0.31713133410478245</v>
      </c>
      <c r="G4506">
        <v>4503</v>
      </c>
      <c r="H4506">
        <v>0.29375507825643038</v>
      </c>
      <c r="I4506">
        <v>0.30456120716457596</v>
      </c>
    </row>
    <row r="4507" spans="2:9" x14ac:dyDescent="0.25">
      <c r="B4507">
        <v>4504</v>
      </c>
      <c r="C4507">
        <v>0.30836681383426284</v>
      </c>
      <c r="D4507">
        <v>0.31704432331964261</v>
      </c>
      <c r="G4507">
        <v>4504</v>
      </c>
      <c r="H4507">
        <v>0.29367330456277735</v>
      </c>
      <c r="I4507">
        <v>0.30447654189737144</v>
      </c>
    </row>
    <row r="4508" spans="2:9" x14ac:dyDescent="0.25">
      <c r="B4508">
        <v>4505</v>
      </c>
      <c r="C4508">
        <v>0.30828222054887788</v>
      </c>
      <c r="D4508">
        <v>0.31695733333440873</v>
      </c>
      <c r="G4508">
        <v>4505</v>
      </c>
      <c r="H4508">
        <v>0.29359155362472172</v>
      </c>
      <c r="I4508">
        <v>0.30439189960265622</v>
      </c>
    </row>
    <row r="4509" spans="2:9" x14ac:dyDescent="0.25">
      <c r="B4509">
        <v>4506</v>
      </c>
      <c r="C4509">
        <v>0.30819764705120195</v>
      </c>
      <c r="D4509">
        <v>0.3168703641518506</v>
      </c>
      <c r="G4509">
        <v>4506</v>
      </c>
      <c r="H4509">
        <v>0.29350982543727094</v>
      </c>
      <c r="I4509">
        <v>0.30430728028146281</v>
      </c>
    </row>
    <row r="4510" spans="2:9" x14ac:dyDescent="0.25">
      <c r="B4510">
        <v>4507</v>
      </c>
      <c r="C4510">
        <v>0.30811309333741371</v>
      </c>
      <c r="D4510">
        <v>0.31678341577473124</v>
      </c>
      <c r="G4510">
        <v>4507</v>
      </c>
      <c r="H4510">
        <v>0.29342811999543211</v>
      </c>
      <c r="I4510">
        <v>0.30422268393481711</v>
      </c>
    </row>
    <row r="4511" spans="2:9" x14ac:dyDescent="0.25">
      <c r="B4511">
        <v>4508</v>
      </c>
      <c r="C4511">
        <v>0.30802855940369223</v>
      </c>
      <c r="D4511">
        <v>0.3166964882058067</v>
      </c>
      <c r="G4511">
        <v>4508</v>
      </c>
      <c r="H4511">
        <v>0.29334643729421345</v>
      </c>
      <c r="I4511">
        <v>0.30413811056373857</v>
      </c>
    </row>
    <row r="4512" spans="2:9" x14ac:dyDescent="0.25">
      <c r="B4512">
        <v>4509</v>
      </c>
      <c r="C4512">
        <v>0.30794404524621738</v>
      </c>
      <c r="D4512">
        <v>0.31660958144782569</v>
      </c>
      <c r="G4512">
        <v>4509</v>
      </c>
      <c r="H4512">
        <v>0.29326477732862288</v>
      </c>
      <c r="I4512">
        <v>0.30405356016924062</v>
      </c>
    </row>
    <row r="4513" spans="2:9" x14ac:dyDescent="0.25">
      <c r="B4513">
        <v>4510</v>
      </c>
      <c r="C4513">
        <v>0.30785955086116989</v>
      </c>
      <c r="D4513">
        <v>0.31652269550353068</v>
      </c>
      <c r="G4513">
        <v>4510</v>
      </c>
      <c r="H4513">
        <v>0.29318314009366886</v>
      </c>
      <c r="I4513">
        <v>0.30396903275233006</v>
      </c>
    </row>
    <row r="4514" spans="2:9" x14ac:dyDescent="0.25">
      <c r="B4514">
        <v>4511</v>
      </c>
      <c r="C4514">
        <v>0.30777507624473066</v>
      </c>
      <c r="D4514">
        <v>0.3164358303756567</v>
      </c>
      <c r="G4514">
        <v>4511</v>
      </c>
      <c r="H4514">
        <v>0.29310152558435992</v>
      </c>
      <c r="I4514">
        <v>0.30388452831400775</v>
      </c>
    </row>
    <row r="4515" spans="2:9" x14ac:dyDescent="0.25">
      <c r="B4515">
        <v>4512</v>
      </c>
      <c r="C4515">
        <v>0.30769062139308129</v>
      </c>
      <c r="D4515">
        <v>0.31634898606693196</v>
      </c>
      <c r="G4515">
        <v>4512</v>
      </c>
      <c r="H4515">
        <v>0.29301993379570501</v>
      </c>
      <c r="I4515">
        <v>0.30380004685526779</v>
      </c>
    </row>
    <row r="4516" spans="2:9" x14ac:dyDescent="0.25">
      <c r="B4516">
        <v>4513</v>
      </c>
      <c r="C4516">
        <v>0.30760618630240422</v>
      </c>
      <c r="D4516">
        <v>0.31626216258007767</v>
      </c>
      <c r="G4516">
        <v>4513</v>
      </c>
      <c r="H4516">
        <v>0.29293836472271334</v>
      </c>
      <c r="I4516">
        <v>0.30371558837709822</v>
      </c>
    </row>
    <row r="4517" spans="2:9" x14ac:dyDescent="0.25">
      <c r="B4517">
        <v>4514</v>
      </c>
      <c r="C4517">
        <v>0.30752177096888256</v>
      </c>
      <c r="D4517">
        <v>0.31617535991780826</v>
      </c>
      <c r="G4517">
        <v>4514</v>
      </c>
      <c r="H4517">
        <v>0.29285681836039451</v>
      </c>
      <c r="I4517">
        <v>0.30363115288048087</v>
      </c>
    </row>
    <row r="4518" spans="2:9" x14ac:dyDescent="0.25">
      <c r="B4518">
        <v>4515</v>
      </c>
      <c r="C4518">
        <v>0.30743737538869947</v>
      </c>
      <c r="D4518">
        <v>0.31608857808283131</v>
      </c>
      <c r="G4518">
        <v>4515</v>
      </c>
      <c r="H4518">
        <v>0.29277529470375824</v>
      </c>
      <c r="I4518">
        <v>0.30354674036639107</v>
      </c>
    </row>
    <row r="4519" spans="2:9" x14ac:dyDescent="0.25">
      <c r="B4519">
        <v>4516</v>
      </c>
      <c r="C4519">
        <v>0.30735299955803919</v>
      </c>
      <c r="D4519">
        <v>0.31600181707784725</v>
      </c>
      <c r="G4519">
        <v>4516</v>
      </c>
      <c r="H4519">
        <v>0.29269379374781435</v>
      </c>
      <c r="I4519">
        <v>0.30346235083579792</v>
      </c>
    </row>
    <row r="4520" spans="2:9" x14ac:dyDescent="0.25">
      <c r="B4520">
        <v>4517</v>
      </c>
      <c r="C4520">
        <v>0.30726864347308658</v>
      </c>
      <c r="D4520">
        <v>0.31591507690554965</v>
      </c>
      <c r="G4520">
        <v>4517</v>
      </c>
      <c r="H4520">
        <v>0.29261231548757316</v>
      </c>
      <c r="I4520">
        <v>0.30337798428966423</v>
      </c>
    </row>
    <row r="4521" spans="2:9" x14ac:dyDescent="0.25">
      <c r="B4521">
        <v>4518</v>
      </c>
      <c r="C4521">
        <v>0.30718430713002703</v>
      </c>
      <c r="D4521">
        <v>0.31582835756862537</v>
      </c>
      <c r="G4521">
        <v>4518</v>
      </c>
      <c r="H4521">
        <v>0.29253085991804539</v>
      </c>
      <c r="I4521">
        <v>0.30329364072894655</v>
      </c>
    </row>
    <row r="4522" spans="2:9" x14ac:dyDescent="0.25">
      <c r="B4522">
        <v>4519</v>
      </c>
      <c r="C4522">
        <v>0.30709999052504616</v>
      </c>
      <c r="D4522">
        <v>0.31574165906975415</v>
      </c>
      <c r="G4522">
        <v>4519</v>
      </c>
      <c r="H4522">
        <v>0.29244942703424187</v>
      </c>
      <c r="I4522">
        <v>0.30320932015459506</v>
      </c>
    </row>
    <row r="4523" spans="2:9" x14ac:dyDescent="0.25">
      <c r="B4523">
        <v>4520</v>
      </c>
      <c r="C4523">
        <v>0.30701569365433101</v>
      </c>
      <c r="D4523">
        <v>0.31565498141160897</v>
      </c>
      <c r="G4523">
        <v>4520</v>
      </c>
      <c r="H4523">
        <v>0.29236801683117358</v>
      </c>
      <c r="I4523">
        <v>0.3031250225675538</v>
      </c>
    </row>
    <row r="4524" spans="2:9" x14ac:dyDescent="0.25">
      <c r="B4524">
        <v>4521</v>
      </c>
      <c r="C4524">
        <v>0.30693141651406869</v>
      </c>
      <c r="D4524">
        <v>0.31556832459685585</v>
      </c>
      <c r="G4524">
        <v>4521</v>
      </c>
      <c r="H4524">
        <v>0.2922866293038523</v>
      </c>
      <c r="I4524">
        <v>0.30304074796876046</v>
      </c>
    </row>
    <row r="4525" spans="2:9" x14ac:dyDescent="0.25">
      <c r="B4525">
        <v>4522</v>
      </c>
      <c r="C4525">
        <v>0.3068471591004468</v>
      </c>
      <c r="D4525">
        <v>0.3154816886281539</v>
      </c>
      <c r="G4525">
        <v>4522</v>
      </c>
      <c r="H4525">
        <v>0.29220526444728934</v>
      </c>
      <c r="I4525">
        <v>0.30295649635914651</v>
      </c>
    </row>
    <row r="4526" spans="2:9" x14ac:dyDescent="0.25">
      <c r="B4526">
        <v>4523</v>
      </c>
      <c r="C4526">
        <v>0.30676292140965389</v>
      </c>
      <c r="D4526">
        <v>0.31539507350815549</v>
      </c>
      <c r="G4526">
        <v>4523</v>
      </c>
      <c r="H4526">
        <v>0.29212392225649664</v>
      </c>
      <c r="I4526">
        <v>0.3028722677396371</v>
      </c>
    </row>
    <row r="4527" spans="2:9" x14ac:dyDescent="0.25">
      <c r="B4527">
        <v>4524</v>
      </c>
      <c r="C4527">
        <v>0.30667870343787884</v>
      </c>
      <c r="D4527">
        <v>0.31530847923950589</v>
      </c>
      <c r="G4527">
        <v>4524</v>
      </c>
      <c r="H4527">
        <v>0.2920426027264868</v>
      </c>
      <c r="I4527">
        <v>0.30278806211115111</v>
      </c>
    </row>
    <row r="4528" spans="2:9" x14ac:dyDescent="0.25">
      <c r="B4528">
        <v>4525</v>
      </c>
      <c r="C4528">
        <v>0.30659450518131132</v>
      </c>
      <c r="D4528">
        <v>0.31522190582484361</v>
      </c>
      <c r="G4528">
        <v>4525</v>
      </c>
      <c r="H4528">
        <v>0.29196130585227204</v>
      </c>
      <c r="I4528">
        <v>0.30270387947460126</v>
      </c>
    </row>
    <row r="4529" spans="2:9" x14ac:dyDescent="0.25">
      <c r="B4529">
        <v>4526</v>
      </c>
      <c r="C4529">
        <v>0.30651032663614147</v>
      </c>
      <c r="D4529">
        <v>0.31513535326680037</v>
      </c>
      <c r="G4529">
        <v>4526</v>
      </c>
      <c r="H4529">
        <v>0.29188003162886528</v>
      </c>
      <c r="I4529">
        <v>0.30261971983089397</v>
      </c>
    </row>
    <row r="4530" spans="2:9" x14ac:dyDescent="0.25">
      <c r="B4530">
        <v>4527</v>
      </c>
      <c r="C4530">
        <v>0.30642616779856036</v>
      </c>
      <c r="D4530">
        <v>0.31504882156800096</v>
      </c>
      <c r="G4530">
        <v>4527</v>
      </c>
      <c r="H4530">
        <v>0.29179878005127974</v>
      </c>
      <c r="I4530">
        <v>0.30253558318092949</v>
      </c>
    </row>
    <row r="4531" spans="2:9" x14ac:dyDescent="0.25">
      <c r="B4531">
        <v>4528</v>
      </c>
      <c r="C4531">
        <v>0.30634202866475974</v>
      </c>
      <c r="D4531">
        <v>0.31496231073106329</v>
      </c>
      <c r="G4531">
        <v>4528</v>
      </c>
      <c r="H4531">
        <v>0.29171755111452857</v>
      </c>
      <c r="I4531">
        <v>0.30245146952560159</v>
      </c>
    </row>
    <row r="4532" spans="2:9" x14ac:dyDescent="0.25">
      <c r="B4532">
        <v>4529</v>
      </c>
      <c r="C4532">
        <v>0.30625790923093116</v>
      </c>
      <c r="D4532">
        <v>0.31487582075859832</v>
      </c>
      <c r="G4532">
        <v>4529</v>
      </c>
      <c r="H4532">
        <v>0.29163634481362544</v>
      </c>
      <c r="I4532">
        <v>0.30236737886579812</v>
      </c>
    </row>
    <row r="4533" spans="2:9" x14ac:dyDescent="0.25">
      <c r="B4533">
        <v>4530</v>
      </c>
      <c r="C4533">
        <v>0.30617380949326728</v>
      </c>
      <c r="D4533">
        <v>0.31478935165321037</v>
      </c>
      <c r="G4533">
        <v>4530</v>
      </c>
      <c r="H4533">
        <v>0.29155516114358437</v>
      </c>
      <c r="I4533">
        <v>0.30228331120240054</v>
      </c>
    </row>
    <row r="4534" spans="2:9" x14ac:dyDescent="0.25">
      <c r="B4534">
        <v>4531</v>
      </c>
      <c r="C4534">
        <v>0.30608972944796159</v>
      </c>
      <c r="D4534">
        <v>0.31470290341749674</v>
      </c>
      <c r="G4534">
        <v>4531</v>
      </c>
      <c r="H4534">
        <v>0.29147400009941971</v>
      </c>
      <c r="I4534">
        <v>0.30219926653628415</v>
      </c>
    </row>
    <row r="4535" spans="2:9" x14ac:dyDescent="0.25">
      <c r="B4535">
        <v>4532</v>
      </c>
      <c r="C4535">
        <v>0.30600566909120808</v>
      </c>
      <c r="D4535">
        <v>0.31461647605404802</v>
      </c>
      <c r="G4535">
        <v>4532</v>
      </c>
      <c r="H4535">
        <v>0.2913928616761457</v>
      </c>
      <c r="I4535">
        <v>0.30211524486831803</v>
      </c>
    </row>
    <row r="4536" spans="2:9" x14ac:dyDescent="0.25">
      <c r="B4536">
        <v>4533</v>
      </c>
      <c r="C4536">
        <v>0.3059216284192009</v>
      </c>
      <c r="D4536">
        <v>0.31453006956544782</v>
      </c>
      <c r="G4536">
        <v>4533</v>
      </c>
      <c r="H4536">
        <v>0.29131174586877745</v>
      </c>
      <c r="I4536">
        <v>0.30203124619936489</v>
      </c>
    </row>
    <row r="4537" spans="2:9" x14ac:dyDescent="0.25">
      <c r="B4537">
        <v>4534</v>
      </c>
      <c r="C4537">
        <v>0.30583760742813537</v>
      </c>
      <c r="D4537">
        <v>0.31444368395427291</v>
      </c>
      <c r="G4537">
        <v>4534</v>
      </c>
      <c r="H4537">
        <v>0.29123065267232978</v>
      </c>
      <c r="I4537">
        <v>0.30194727053028142</v>
      </c>
    </row>
    <row r="4538" spans="2:9" x14ac:dyDescent="0.25">
      <c r="B4538">
        <v>4535</v>
      </c>
      <c r="C4538">
        <v>0.3057536061142076</v>
      </c>
      <c r="D4538">
        <v>0.31435731922309357</v>
      </c>
      <c r="G4538">
        <v>4535</v>
      </c>
      <c r="H4538">
        <v>0.29114958208181829</v>
      </c>
      <c r="I4538">
        <v>0.30186331786191822</v>
      </c>
    </row>
    <row r="4539" spans="2:9" x14ac:dyDescent="0.25">
      <c r="B4539">
        <v>4536</v>
      </c>
      <c r="C4539">
        <v>0.30566962447361329</v>
      </c>
      <c r="D4539">
        <v>0.31427097537447274</v>
      </c>
      <c r="G4539">
        <v>4536</v>
      </c>
      <c r="H4539">
        <v>0.2910685340922583</v>
      </c>
      <c r="I4539">
        <v>0.30177938819511935</v>
      </c>
    </row>
    <row r="4540" spans="2:9" x14ac:dyDescent="0.25">
      <c r="B4540">
        <v>4537</v>
      </c>
      <c r="C4540">
        <v>0.30558566250254965</v>
      </c>
      <c r="D4540">
        <v>0.31418465241096694</v>
      </c>
      <c r="G4540">
        <v>4537</v>
      </c>
      <c r="H4540">
        <v>0.29098750869866596</v>
      </c>
      <c r="I4540">
        <v>0.30169548153072279</v>
      </c>
    </row>
    <row r="4541" spans="2:9" x14ac:dyDescent="0.25">
      <c r="B4541">
        <v>4538</v>
      </c>
      <c r="C4541">
        <v>0.30550172019721428</v>
      </c>
      <c r="D4541">
        <v>0.31409835033512562</v>
      </c>
      <c r="G4541">
        <v>4538</v>
      </c>
      <c r="H4541">
        <v>0.29090650589605754</v>
      </c>
      <c r="I4541">
        <v>0.3016115978695606</v>
      </c>
    </row>
    <row r="4542" spans="2:9" x14ac:dyDescent="0.25">
      <c r="B4542">
        <v>4539</v>
      </c>
      <c r="C4542">
        <v>0.30541779755380505</v>
      </c>
      <c r="D4542">
        <v>0.31401206914949165</v>
      </c>
      <c r="G4542">
        <v>4539</v>
      </c>
      <c r="H4542">
        <v>0.29082552567944947</v>
      </c>
      <c r="I4542">
        <v>0.3015277372124584</v>
      </c>
    </row>
    <row r="4543" spans="2:9" x14ac:dyDescent="0.25">
      <c r="B4543">
        <v>4540</v>
      </c>
      <c r="C4543">
        <v>0.30533389456852067</v>
      </c>
      <c r="D4543">
        <v>0.31392580885660087</v>
      </c>
      <c r="G4543">
        <v>4540</v>
      </c>
      <c r="H4543">
        <v>0.29074456804385845</v>
      </c>
      <c r="I4543">
        <v>0.30144389956023571</v>
      </c>
    </row>
    <row r="4544" spans="2:9" x14ac:dyDescent="0.25">
      <c r="B4544">
        <v>4541</v>
      </c>
      <c r="C4544">
        <v>0.30525001123756118</v>
      </c>
      <c r="D4544">
        <v>0.31383956945898245</v>
      </c>
      <c r="G4544">
        <v>4541</v>
      </c>
      <c r="H4544">
        <v>0.29066363298430198</v>
      </c>
      <c r="I4544">
        <v>0.30136008491370569</v>
      </c>
    </row>
    <row r="4545" spans="2:9" x14ac:dyDescent="0.25">
      <c r="B4545">
        <v>4542</v>
      </c>
      <c r="C4545">
        <v>0.30516614755712629</v>
      </c>
      <c r="D4545">
        <v>0.31375335095915868</v>
      </c>
      <c r="G4545">
        <v>4542</v>
      </c>
      <c r="H4545">
        <v>0.29058272049579731</v>
      </c>
      <c r="I4545">
        <v>0.30127629327367572</v>
      </c>
    </row>
    <row r="4546" spans="2:9" x14ac:dyDescent="0.25">
      <c r="B4546">
        <v>4543</v>
      </c>
      <c r="C4546">
        <v>0.30508230352341648</v>
      </c>
      <c r="D4546">
        <v>0.31366715335964523</v>
      </c>
      <c r="G4546">
        <v>4543</v>
      </c>
      <c r="H4546">
        <v>0.29050183057336176</v>
      </c>
      <c r="I4546">
        <v>0.30119252464094676</v>
      </c>
    </row>
    <row r="4547" spans="2:9" x14ac:dyDescent="0.25">
      <c r="B4547">
        <v>4544</v>
      </c>
      <c r="C4547">
        <v>0.30499847913263256</v>
      </c>
      <c r="D4547">
        <v>0.31358097666295071</v>
      </c>
      <c r="G4547">
        <v>4544</v>
      </c>
      <c r="H4547">
        <v>0.29042096321201349</v>
      </c>
      <c r="I4547">
        <v>0.3011087790163135</v>
      </c>
    </row>
    <row r="4548" spans="2:9" x14ac:dyDescent="0.25">
      <c r="B4548">
        <v>4545</v>
      </c>
      <c r="C4548">
        <v>0.30491467438097669</v>
      </c>
      <c r="D4548">
        <v>0.31349482087157715</v>
      </c>
      <c r="G4548">
        <v>4545</v>
      </c>
      <c r="H4548">
        <v>0.29034011840677082</v>
      </c>
      <c r="I4548">
        <v>0.30102505640056482</v>
      </c>
    </row>
    <row r="4549" spans="2:9" x14ac:dyDescent="0.25">
      <c r="B4549">
        <v>4546</v>
      </c>
      <c r="C4549">
        <v>0.30483088926465141</v>
      </c>
      <c r="D4549">
        <v>0.31340868598801969</v>
      </c>
      <c r="G4549">
        <v>4546</v>
      </c>
      <c r="H4549">
        <v>0.29025929615265234</v>
      </c>
      <c r="I4549">
        <v>0.30094135679448319</v>
      </c>
    </row>
    <row r="4550" spans="2:9" x14ac:dyDescent="0.25">
      <c r="B4550">
        <v>4547</v>
      </c>
      <c r="C4550">
        <v>0.30474712377985941</v>
      </c>
      <c r="D4550">
        <v>0.31332257201476682</v>
      </c>
      <c r="G4550">
        <v>4547</v>
      </c>
      <c r="H4550">
        <v>0.29017849644467669</v>
      </c>
      <c r="I4550">
        <v>0.30085768019884507</v>
      </c>
    </row>
    <row r="4551" spans="2:9" x14ac:dyDescent="0.25">
      <c r="B4551">
        <v>4548</v>
      </c>
      <c r="C4551">
        <v>0.30466337792280468</v>
      </c>
      <c r="D4551">
        <v>0.31323647895430018</v>
      </c>
      <c r="G4551">
        <v>4548</v>
      </c>
      <c r="H4551">
        <v>0.29009771927786326</v>
      </c>
      <c r="I4551">
        <v>0.30077402661442065</v>
      </c>
    </row>
    <row r="4552" spans="2:9" x14ac:dyDescent="0.25">
      <c r="B4552">
        <v>4549</v>
      </c>
      <c r="C4552">
        <v>0.3045796516896912</v>
      </c>
      <c r="D4552">
        <v>0.31315040680909462</v>
      </c>
      <c r="G4552">
        <v>4549</v>
      </c>
      <c r="H4552">
        <v>0.29001696464723148</v>
      </c>
      <c r="I4552">
        <v>0.30069039604197406</v>
      </c>
    </row>
    <row r="4553" spans="2:9" x14ac:dyDescent="0.25">
      <c r="B4553">
        <v>4550</v>
      </c>
      <c r="C4553">
        <v>0.30449594507672378</v>
      </c>
      <c r="D4553">
        <v>0.31306435558161816</v>
      </c>
      <c r="G4553">
        <v>4550</v>
      </c>
      <c r="H4553">
        <v>0.28993623254780088</v>
      </c>
      <c r="I4553">
        <v>0.30060678848226335</v>
      </c>
    </row>
    <row r="4554" spans="2:9" x14ac:dyDescent="0.25">
      <c r="B4554">
        <v>4551</v>
      </c>
      <c r="C4554">
        <v>0.30441225808010813</v>
      </c>
      <c r="D4554">
        <v>0.31297832527433234</v>
      </c>
      <c r="G4554">
        <v>4551</v>
      </c>
      <c r="H4554">
        <v>0.28985552297459166</v>
      </c>
      <c r="I4554">
        <v>0.30052320393604048</v>
      </c>
    </row>
    <row r="4555" spans="2:9" x14ac:dyDescent="0.25">
      <c r="B4555">
        <v>4552</v>
      </c>
      <c r="C4555">
        <v>0.30432859069605006</v>
      </c>
      <c r="D4555">
        <v>0.31289231588969169</v>
      </c>
      <c r="G4555">
        <v>4552</v>
      </c>
      <c r="H4555">
        <v>0.28977483592262387</v>
      </c>
      <c r="I4555">
        <v>0.30043964240405113</v>
      </c>
    </row>
    <row r="4556" spans="2:9" x14ac:dyDescent="0.25">
      <c r="B4556">
        <v>4553</v>
      </c>
      <c r="C4556">
        <v>0.3042449429207561</v>
      </c>
      <c r="D4556">
        <v>0.31280632743014397</v>
      </c>
      <c r="G4556">
        <v>4553</v>
      </c>
      <c r="H4556">
        <v>0.28969417138691822</v>
      </c>
      <c r="I4556">
        <v>0.30035610388703493</v>
      </c>
    </row>
    <row r="4557" spans="2:9" x14ac:dyDescent="0.25">
      <c r="B4557">
        <v>4554</v>
      </c>
      <c r="C4557">
        <v>0.30416131475043368</v>
      </c>
      <c r="D4557">
        <v>0.31272035989813035</v>
      </c>
      <c r="G4557">
        <v>4554</v>
      </c>
      <c r="H4557">
        <v>0.28961352936249574</v>
      </c>
      <c r="I4557">
        <v>0.30027258838572546</v>
      </c>
    </row>
    <row r="4558" spans="2:9" x14ac:dyDescent="0.25">
      <c r="B4558">
        <v>4555</v>
      </c>
      <c r="C4558">
        <v>0.30407770618129082</v>
      </c>
      <c r="D4558">
        <v>0.31263441329608516</v>
      </c>
      <c r="G4558">
        <v>4555</v>
      </c>
      <c r="H4558">
        <v>0.28953290984437763</v>
      </c>
      <c r="I4558">
        <v>0.30018909590085024</v>
      </c>
    </row>
    <row r="4559" spans="2:9" x14ac:dyDescent="0.25">
      <c r="B4559">
        <v>4556</v>
      </c>
      <c r="C4559">
        <v>0.30399411720953595</v>
      </c>
      <c r="D4559">
        <v>0.31254848762643617</v>
      </c>
      <c r="G4559">
        <v>4556</v>
      </c>
      <c r="H4559">
        <v>0.28945231282758543</v>
      </c>
      <c r="I4559">
        <v>0.3001056264331306</v>
      </c>
    </row>
    <row r="4560" spans="2:9" x14ac:dyDescent="0.25">
      <c r="B4560">
        <v>4557</v>
      </c>
      <c r="C4560">
        <v>0.303910547831378</v>
      </c>
      <c r="D4560">
        <v>0.31246258289160417</v>
      </c>
      <c r="G4560">
        <v>4557</v>
      </c>
      <c r="H4560">
        <v>0.28937173830714086</v>
      </c>
      <c r="I4560">
        <v>0.30002217998328173</v>
      </c>
    </row>
    <row r="4561" spans="2:9" x14ac:dyDescent="0.25">
      <c r="B4561">
        <v>4558</v>
      </c>
      <c r="C4561">
        <v>0.30382699804302665</v>
      </c>
      <c r="D4561">
        <v>0.31237669909400329</v>
      </c>
      <c r="G4561">
        <v>4558</v>
      </c>
      <c r="H4561">
        <v>0.28929118627806599</v>
      </c>
      <c r="I4561">
        <v>0.29993875655201274</v>
      </c>
    </row>
    <row r="4562" spans="2:9" x14ac:dyDescent="0.25">
      <c r="B4562">
        <v>4559</v>
      </c>
      <c r="C4562">
        <v>0.3037434678406925</v>
      </c>
      <c r="D4562">
        <v>0.31229083623604104</v>
      </c>
      <c r="G4562">
        <v>4559</v>
      </c>
      <c r="H4562">
        <v>0.28921065673538343</v>
      </c>
      <c r="I4562">
        <v>0.29985535614002679</v>
      </c>
    </row>
    <row r="4563" spans="2:9" x14ac:dyDescent="0.25">
      <c r="B4563">
        <v>4560</v>
      </c>
      <c r="C4563">
        <v>0.30365995722058592</v>
      </c>
      <c r="D4563">
        <v>0.31220499432011817</v>
      </c>
      <c r="G4563">
        <v>4560</v>
      </c>
      <c r="H4563">
        <v>0.28913014967411543</v>
      </c>
      <c r="I4563">
        <v>0.29977197874802103</v>
      </c>
    </row>
    <row r="4564" spans="2:9" x14ac:dyDescent="0.25">
      <c r="B4564">
        <v>4561</v>
      </c>
      <c r="C4564">
        <v>0.30357646617891865</v>
      </c>
      <c r="D4564">
        <v>0.31211917334862865</v>
      </c>
      <c r="G4564">
        <v>4561</v>
      </c>
      <c r="H4564">
        <v>0.28904966508928515</v>
      </c>
      <c r="I4564">
        <v>0.29968862437668625</v>
      </c>
    </row>
    <row r="4565" spans="2:9" x14ac:dyDescent="0.25">
      <c r="B4565">
        <v>4562</v>
      </c>
      <c r="C4565">
        <v>0.30349299471190316</v>
      </c>
      <c r="D4565">
        <v>0.31203337332395986</v>
      </c>
      <c r="G4565">
        <v>4562</v>
      </c>
      <c r="H4565">
        <v>0.28896920297591611</v>
      </c>
      <c r="I4565">
        <v>0.29960529302670724</v>
      </c>
    </row>
    <row r="4566" spans="2:9" x14ac:dyDescent="0.25">
      <c r="B4566">
        <v>4563</v>
      </c>
      <c r="C4566">
        <v>0.30340954281575211</v>
      </c>
      <c r="D4566">
        <v>0.31194759424849228</v>
      </c>
      <c r="G4566">
        <v>4563</v>
      </c>
      <c r="H4566">
        <v>0.28888876332903191</v>
      </c>
      <c r="I4566">
        <v>0.2995219846987629</v>
      </c>
    </row>
    <row r="4567" spans="2:9" x14ac:dyDescent="0.25">
      <c r="B4567">
        <v>4564</v>
      </c>
      <c r="C4567">
        <v>0.30332611048667829</v>
      </c>
      <c r="D4567">
        <v>0.31186183612460006</v>
      </c>
      <c r="G4567">
        <v>4564</v>
      </c>
      <c r="H4567">
        <v>0.28880834614365619</v>
      </c>
      <c r="I4567">
        <v>0.29943869939352602</v>
      </c>
    </row>
    <row r="4568" spans="2:9" x14ac:dyDescent="0.25">
      <c r="B4568">
        <v>4565</v>
      </c>
      <c r="C4568">
        <v>0.30324269772089602</v>
      </c>
      <c r="D4568">
        <v>0.31177609895465008</v>
      </c>
      <c r="G4568">
        <v>4565</v>
      </c>
      <c r="H4568">
        <v>0.28872795141481339</v>
      </c>
      <c r="I4568">
        <v>0.29935543711166318</v>
      </c>
    </row>
    <row r="4569" spans="2:9" x14ac:dyDescent="0.25">
      <c r="B4569">
        <v>4566</v>
      </c>
      <c r="C4569">
        <v>0.30315930451461964</v>
      </c>
      <c r="D4569">
        <v>0.31169038274100308</v>
      </c>
      <c r="G4569">
        <v>4566</v>
      </c>
      <c r="H4569">
        <v>0.28864757913752787</v>
      </c>
      <c r="I4569">
        <v>0.29927219785383513</v>
      </c>
    </row>
    <row r="4570" spans="2:9" x14ac:dyDescent="0.25">
      <c r="B4570">
        <v>4567</v>
      </c>
      <c r="C4570">
        <v>0.30307593086406465</v>
      </c>
      <c r="D4570">
        <v>0.31160468748601283</v>
      </c>
      <c r="G4570">
        <v>4567</v>
      </c>
      <c r="H4570">
        <v>0.28856722930682449</v>
      </c>
      <c r="I4570">
        <v>0.2991889816206964</v>
      </c>
    </row>
    <row r="4571" spans="2:9" x14ac:dyDescent="0.25">
      <c r="B4571">
        <v>4568</v>
      </c>
      <c r="C4571">
        <v>0.30299257676544639</v>
      </c>
      <c r="D4571">
        <v>0.31151901319202657</v>
      </c>
      <c r="G4571">
        <v>4568</v>
      </c>
      <c r="H4571">
        <v>0.2884869019177283</v>
      </c>
      <c r="I4571">
        <v>0.29910578841289565</v>
      </c>
    </row>
    <row r="4572" spans="2:9" x14ac:dyDescent="0.25">
      <c r="B4572">
        <v>4569</v>
      </c>
      <c r="C4572">
        <v>0.30290924221498128</v>
      </c>
      <c r="D4572">
        <v>0.31143335986138465</v>
      </c>
      <c r="G4572">
        <v>4569</v>
      </c>
      <c r="H4572">
        <v>0.28840659696526488</v>
      </c>
      <c r="I4572">
        <v>0.29902261823107523</v>
      </c>
    </row>
    <row r="4573" spans="2:9" x14ac:dyDescent="0.25">
      <c r="B4573">
        <v>4570</v>
      </c>
      <c r="C4573">
        <v>0.30282592720888674</v>
      </c>
      <c r="D4573">
        <v>0.31134772749642087</v>
      </c>
      <c r="G4573">
        <v>4570</v>
      </c>
      <c r="H4573">
        <v>0.28832631444446</v>
      </c>
      <c r="I4573">
        <v>0.29893947107587171</v>
      </c>
    </row>
    <row r="4574" spans="2:9" x14ac:dyDescent="0.25">
      <c r="B4574">
        <v>4571</v>
      </c>
      <c r="C4574">
        <v>0.30274263174337968</v>
      </c>
      <c r="D4574">
        <v>0.31126211609946242</v>
      </c>
      <c r="G4574">
        <v>4571</v>
      </c>
      <c r="H4574">
        <v>0.28824605435033929</v>
      </c>
      <c r="I4574">
        <v>0.29885634694791563</v>
      </c>
    </row>
    <row r="4575" spans="2:9" x14ac:dyDescent="0.25">
      <c r="B4575">
        <v>4572</v>
      </c>
      <c r="C4575">
        <v>0.30265935581467851</v>
      </c>
      <c r="D4575">
        <v>0.31117652567282983</v>
      </c>
      <c r="G4575">
        <v>4572</v>
      </c>
      <c r="H4575">
        <v>0.28816581667792945</v>
      </c>
      <c r="I4575">
        <v>0.29877324584783149</v>
      </c>
    </row>
    <row r="4576" spans="2:9" x14ac:dyDescent="0.25">
      <c r="B4576">
        <v>4573</v>
      </c>
      <c r="C4576">
        <v>0.30257609941900232</v>
      </c>
      <c r="D4576">
        <v>0.31109095621883681</v>
      </c>
      <c r="G4576">
        <v>4573</v>
      </c>
      <c r="H4576">
        <v>0.28808560142225681</v>
      </c>
      <c r="I4576">
        <v>0.29869016777623747</v>
      </c>
    </row>
    <row r="4577" spans="2:9" x14ac:dyDescent="0.25">
      <c r="B4577">
        <v>4574</v>
      </c>
      <c r="C4577">
        <v>0.30249286255256996</v>
      </c>
      <c r="D4577">
        <v>0.31100540773979046</v>
      </c>
      <c r="G4577">
        <v>4574</v>
      </c>
      <c r="H4577">
        <v>0.28800540857834861</v>
      </c>
      <c r="I4577">
        <v>0.29860711273374624</v>
      </c>
    </row>
    <row r="4578" spans="2:9" x14ac:dyDescent="0.25">
      <c r="B4578">
        <v>4575</v>
      </c>
      <c r="C4578">
        <v>0.30240964521160169</v>
      </c>
      <c r="D4578">
        <v>0.31091988023799133</v>
      </c>
      <c r="G4578">
        <v>4575</v>
      </c>
      <c r="H4578">
        <v>0.287925238141232</v>
      </c>
      <c r="I4578">
        <v>0.2985240807209642</v>
      </c>
    </row>
    <row r="4579" spans="2:9" x14ac:dyDescent="0.25">
      <c r="B4579">
        <v>4576</v>
      </c>
      <c r="C4579">
        <v>0.30232644739231823</v>
      </c>
      <c r="D4579">
        <v>0.31083437371573336</v>
      </c>
      <c r="G4579">
        <v>4576</v>
      </c>
      <c r="H4579">
        <v>0.28784509010593462</v>
      </c>
      <c r="I4579">
        <v>0.29844107173849171</v>
      </c>
    </row>
    <row r="4580" spans="2:9" x14ac:dyDescent="0.25">
      <c r="B4580">
        <v>4577</v>
      </c>
      <c r="C4580">
        <v>0.30224326909094068</v>
      </c>
      <c r="D4580">
        <v>0.31074888817530361</v>
      </c>
      <c r="G4580">
        <v>4577</v>
      </c>
      <c r="H4580">
        <v>0.28776496446748423</v>
      </c>
      <c r="I4580">
        <v>0.29835808578692324</v>
      </c>
    </row>
    <row r="4581" spans="2:9" x14ac:dyDescent="0.25">
      <c r="B4581">
        <v>4578</v>
      </c>
      <c r="C4581">
        <v>0.30216011030369055</v>
      </c>
      <c r="D4581">
        <v>0.31066342361898275</v>
      </c>
      <c r="G4581">
        <v>4578</v>
      </c>
      <c r="H4581">
        <v>0.28768486122090914</v>
      </c>
      <c r="I4581">
        <v>0.29827512286684715</v>
      </c>
    </row>
    <row r="4582" spans="2:9" x14ac:dyDescent="0.25">
      <c r="B4582">
        <v>4579</v>
      </c>
      <c r="C4582">
        <v>0.30207697102679038</v>
      </c>
      <c r="D4582">
        <v>0.31057798004904474</v>
      </c>
      <c r="G4582">
        <v>4579</v>
      </c>
      <c r="H4582">
        <v>0.28760478036123743</v>
      </c>
      <c r="I4582">
        <v>0.29819218297884598</v>
      </c>
    </row>
    <row r="4583" spans="2:9" x14ac:dyDescent="0.25">
      <c r="B4583">
        <v>4580</v>
      </c>
      <c r="C4583">
        <v>0.30199385125646355</v>
      </c>
      <c r="D4583">
        <v>0.31049255746775689</v>
      </c>
      <c r="G4583">
        <v>4580</v>
      </c>
      <c r="H4583">
        <v>0.28752472188349848</v>
      </c>
      <c r="I4583">
        <v>0.29810926612349625</v>
      </c>
    </row>
    <row r="4584" spans="2:9" x14ac:dyDescent="0.25">
      <c r="B4584">
        <v>4581</v>
      </c>
      <c r="C4584">
        <v>0.30191075098893322</v>
      </c>
      <c r="D4584">
        <v>0.31040715587737977</v>
      </c>
      <c r="G4584">
        <v>4581</v>
      </c>
      <c r="H4584">
        <v>0.28744468578272103</v>
      </c>
      <c r="I4584">
        <v>0.29802637230136836</v>
      </c>
    </row>
    <row r="4585" spans="2:9" x14ac:dyDescent="0.25">
      <c r="B4585">
        <v>4582</v>
      </c>
      <c r="C4585">
        <v>0.30182767022042362</v>
      </c>
      <c r="D4585">
        <v>0.31032177528016758</v>
      </c>
      <c r="G4585">
        <v>4582</v>
      </c>
      <c r="H4585">
        <v>0.28736467205393457</v>
      </c>
      <c r="I4585">
        <v>0.29794350151302684</v>
      </c>
    </row>
    <row r="4586" spans="2:9" x14ac:dyDescent="0.25">
      <c r="B4586">
        <v>4583</v>
      </c>
      <c r="C4586">
        <v>0.30174460894715982</v>
      </c>
      <c r="D4586">
        <v>0.31023641567836763</v>
      </c>
      <c r="G4586">
        <v>4583</v>
      </c>
      <c r="H4586">
        <v>0.28728468069216884</v>
      </c>
      <c r="I4586">
        <v>0.29786065375903042</v>
      </c>
    </row>
    <row r="4587" spans="2:9" x14ac:dyDescent="0.25">
      <c r="B4587">
        <v>4584</v>
      </c>
      <c r="C4587">
        <v>0.30166156716536718</v>
      </c>
      <c r="D4587">
        <v>0.31015107707422096</v>
      </c>
      <c r="G4587">
        <v>4584</v>
      </c>
      <c r="H4587">
        <v>0.2872047116924541</v>
      </c>
      <c r="I4587">
        <v>0.2977778290399315</v>
      </c>
    </row>
    <row r="4588" spans="2:9" x14ac:dyDescent="0.25">
      <c r="B4588">
        <v>4585</v>
      </c>
      <c r="C4588">
        <v>0.30157854487127167</v>
      </c>
      <c r="D4588">
        <v>0.31006575946996157</v>
      </c>
      <c r="G4588">
        <v>4585</v>
      </c>
      <c r="H4588">
        <v>0.28712476504982049</v>
      </c>
      <c r="I4588">
        <v>0.29769502735627679</v>
      </c>
    </row>
    <row r="4589" spans="2:9" x14ac:dyDescent="0.25">
      <c r="B4589">
        <v>4586</v>
      </c>
      <c r="C4589">
        <v>0.30149554206109974</v>
      </c>
      <c r="D4589">
        <v>0.30998046286781727</v>
      </c>
      <c r="G4589">
        <v>4586</v>
      </c>
      <c r="H4589">
        <v>0.28704484075929854</v>
      </c>
      <c r="I4589">
        <v>0.29761224870860703</v>
      </c>
    </row>
    <row r="4590" spans="2:9" x14ac:dyDescent="0.25">
      <c r="B4590">
        <v>4587</v>
      </c>
      <c r="C4590">
        <v>0.30141255873107886</v>
      </c>
      <c r="D4590">
        <v>0.30989518727000898</v>
      </c>
      <c r="G4590">
        <v>4587</v>
      </c>
      <c r="H4590">
        <v>0.28696493881591945</v>
      </c>
      <c r="I4590">
        <v>0.29752949309745697</v>
      </c>
    </row>
    <row r="4591" spans="2:9" x14ac:dyDescent="0.25">
      <c r="B4591">
        <v>4588</v>
      </c>
      <c r="C4591">
        <v>0.30132959487743682</v>
      </c>
      <c r="D4591">
        <v>0.30980993267875129</v>
      </c>
      <c r="G4591">
        <v>4588</v>
      </c>
      <c r="H4591">
        <v>0.28688505921471452</v>
      </c>
      <c r="I4591">
        <v>0.29744676052335545</v>
      </c>
    </row>
    <row r="4592" spans="2:9" x14ac:dyDescent="0.25">
      <c r="B4592">
        <v>4589</v>
      </c>
      <c r="C4592">
        <v>0.30124665049640187</v>
      </c>
      <c r="D4592">
        <v>0.30972469909625183</v>
      </c>
      <c r="G4592">
        <v>4589</v>
      </c>
      <c r="H4592">
        <v>0.28680520195071524</v>
      </c>
      <c r="I4592">
        <v>0.29736405098682522</v>
      </c>
    </row>
    <row r="4593" spans="2:9" x14ac:dyDescent="0.25">
      <c r="B4593">
        <v>4590</v>
      </c>
      <c r="C4593">
        <v>0.30116372558420312</v>
      </c>
      <c r="D4593">
        <v>0.30963948652471207</v>
      </c>
      <c r="G4593">
        <v>4590</v>
      </c>
      <c r="H4593">
        <v>0.28672536701895357</v>
      </c>
      <c r="I4593">
        <v>0.29728136448838333</v>
      </c>
    </row>
    <row r="4594" spans="2:9" x14ac:dyDescent="0.25">
      <c r="B4594">
        <v>4591</v>
      </c>
      <c r="C4594">
        <v>0.30108082013707066</v>
      </c>
      <c r="D4594">
        <v>0.30955429496632658</v>
      </c>
      <c r="G4594">
        <v>4591</v>
      </c>
      <c r="H4594">
        <v>0.28664555441446182</v>
      </c>
      <c r="I4594">
        <v>0.29719870102854085</v>
      </c>
    </row>
    <row r="4595" spans="2:9" x14ac:dyDescent="0.25">
      <c r="B4595">
        <v>4592</v>
      </c>
      <c r="C4595">
        <v>0.30099793415123399</v>
      </c>
      <c r="D4595">
        <v>0.3094691244232835</v>
      </c>
      <c r="G4595">
        <v>4592</v>
      </c>
      <c r="H4595">
        <v>0.28656576413227258</v>
      </c>
      <c r="I4595">
        <v>0.29711606060780271</v>
      </c>
    </row>
    <row r="4596" spans="2:9" x14ac:dyDescent="0.25">
      <c r="B4596">
        <v>4593</v>
      </c>
      <c r="C4596">
        <v>0.30091506762292436</v>
      </c>
      <c r="D4596">
        <v>0.30938397489776442</v>
      </c>
      <c r="G4596">
        <v>4593</v>
      </c>
      <c r="H4596">
        <v>0.28648599616741877</v>
      </c>
      <c r="I4596">
        <v>0.2970334432266683</v>
      </c>
    </row>
    <row r="4597" spans="2:9" x14ac:dyDescent="0.25">
      <c r="B4597">
        <v>4594</v>
      </c>
      <c r="C4597">
        <v>0.30083222054837339</v>
      </c>
      <c r="D4597">
        <v>0.30929884639194427</v>
      </c>
      <c r="G4597">
        <v>4594</v>
      </c>
      <c r="H4597">
        <v>0.28640625051493335</v>
      </c>
      <c r="I4597">
        <v>0.29695084888563072</v>
      </c>
    </row>
    <row r="4598" spans="2:9" x14ac:dyDescent="0.25">
      <c r="B4598">
        <v>4595</v>
      </c>
      <c r="C4598">
        <v>0.30074939292381275</v>
      </c>
      <c r="D4598">
        <v>0.30921373890799148</v>
      </c>
      <c r="G4598">
        <v>4595</v>
      </c>
      <c r="H4598">
        <v>0.28632652716984985</v>
      </c>
      <c r="I4598">
        <v>0.29686827758517731</v>
      </c>
    </row>
    <row r="4599" spans="2:9" x14ac:dyDescent="0.25">
      <c r="B4599">
        <v>4596</v>
      </c>
      <c r="C4599">
        <v>0.30066658474547503</v>
      </c>
      <c r="D4599">
        <v>0.30912865244806775</v>
      </c>
      <c r="G4599">
        <v>4596</v>
      </c>
      <c r="H4599">
        <v>0.28624682612720226</v>
      </c>
      <c r="I4599">
        <v>0.29678572932578973</v>
      </c>
    </row>
    <row r="4600" spans="2:9" x14ac:dyDescent="0.25">
      <c r="B4600">
        <v>4597</v>
      </c>
      <c r="C4600">
        <v>0.30058379600959384</v>
      </c>
      <c r="D4600">
        <v>0.30904358701432871</v>
      </c>
      <c r="G4600">
        <v>4597</v>
      </c>
      <c r="H4600">
        <v>0.28616714738202481</v>
      </c>
      <c r="I4600">
        <v>0.29670320410794337</v>
      </c>
    </row>
    <row r="4601" spans="2:9" x14ac:dyDescent="0.25">
      <c r="B4601">
        <v>4598</v>
      </c>
      <c r="C4601">
        <v>0.30050102671240331</v>
      </c>
      <c r="D4601">
        <v>0.3089585426089228</v>
      </c>
      <c r="G4601">
        <v>4598</v>
      </c>
      <c r="H4601">
        <v>0.28608749092935165</v>
      </c>
      <c r="I4601">
        <v>0.29662070193210799</v>
      </c>
    </row>
    <row r="4602" spans="2:9" x14ac:dyDescent="0.25">
      <c r="B4602">
        <v>4599</v>
      </c>
      <c r="C4602">
        <v>0.30041827685013717</v>
      </c>
      <c r="D4602">
        <v>0.30887351923399237</v>
      </c>
      <c r="G4602">
        <v>4599</v>
      </c>
      <c r="H4602">
        <v>0.28600785676421797</v>
      </c>
      <c r="I4602">
        <v>0.29653822279874731</v>
      </c>
    </row>
    <row r="4603" spans="2:9" x14ac:dyDescent="0.25">
      <c r="B4603">
        <v>4600</v>
      </c>
      <c r="C4603">
        <v>0.30033554641903099</v>
      </c>
      <c r="D4603">
        <v>0.30878851689167303</v>
      </c>
      <c r="G4603">
        <v>4600</v>
      </c>
      <c r="H4603">
        <v>0.28592824488165847</v>
      </c>
      <c r="I4603">
        <v>0.29645576670831919</v>
      </c>
    </row>
    <row r="4604" spans="2:9" x14ac:dyDescent="0.25">
      <c r="B4604">
        <v>4601</v>
      </c>
      <c r="C4604">
        <v>0.30025283541532016</v>
      </c>
      <c r="D4604">
        <v>0.30870353558409408</v>
      </c>
      <c r="G4604">
        <v>4601</v>
      </c>
      <c r="H4604">
        <v>0.28584865527670894</v>
      </c>
      <c r="I4604">
        <v>0.29637333366127588</v>
      </c>
    </row>
    <row r="4605" spans="2:9" x14ac:dyDescent="0.25">
      <c r="B4605">
        <v>4602</v>
      </c>
      <c r="C4605">
        <v>0.3001701438352411</v>
      </c>
      <c r="D4605">
        <v>0.30861857531337783</v>
      </c>
      <c r="G4605">
        <v>4602</v>
      </c>
      <c r="H4605">
        <v>0.28576908794440481</v>
      </c>
      <c r="I4605">
        <v>0.29629092365806325</v>
      </c>
    </row>
    <row r="4606" spans="2:9" x14ac:dyDescent="0.25">
      <c r="B4606">
        <v>4603</v>
      </c>
      <c r="C4606">
        <v>0.30008747167503025</v>
      </c>
      <c r="D4606">
        <v>0.30853363608164053</v>
      </c>
      <c r="G4606">
        <v>4603</v>
      </c>
      <c r="H4606">
        <v>0.28568954287978215</v>
      </c>
      <c r="I4606">
        <v>0.29620853669912173</v>
      </c>
    </row>
    <row r="4607" spans="2:9" x14ac:dyDescent="0.25">
      <c r="B4607">
        <v>4604</v>
      </c>
      <c r="C4607">
        <v>0.30000481893092584</v>
      </c>
      <c r="D4607">
        <v>0.30844871789099176</v>
      </c>
      <c r="G4607">
        <v>4604</v>
      </c>
      <c r="H4607">
        <v>0.28561002007787761</v>
      </c>
      <c r="I4607">
        <v>0.29612617278488573</v>
      </c>
    </row>
    <row r="4608" spans="2:9" x14ac:dyDescent="0.25">
      <c r="B4608">
        <v>4605</v>
      </c>
      <c r="C4608">
        <v>0.29992218559916572</v>
      </c>
      <c r="D4608">
        <v>0.30836382074353458</v>
      </c>
      <c r="G4608">
        <v>4605</v>
      </c>
      <c r="H4608">
        <v>0.28553051953372816</v>
      </c>
      <c r="I4608">
        <v>0.29604383191578387</v>
      </c>
    </row>
    <row r="4609" spans="2:9" x14ac:dyDescent="0.25">
      <c r="B4609">
        <v>4606</v>
      </c>
      <c r="C4609">
        <v>0.2998395716759884</v>
      </c>
      <c r="D4609">
        <v>0.30827894464136529</v>
      </c>
      <c r="G4609">
        <v>4606</v>
      </c>
      <c r="H4609">
        <v>0.28545104124237031</v>
      </c>
      <c r="I4609">
        <v>0.29596151409223864</v>
      </c>
    </row>
    <row r="4610" spans="2:9" x14ac:dyDescent="0.25">
      <c r="B4610">
        <v>4607</v>
      </c>
      <c r="C4610">
        <v>0.29975697715763294</v>
      </c>
      <c r="D4610">
        <v>0.30819408958657407</v>
      </c>
      <c r="G4610">
        <v>4607</v>
      </c>
      <c r="H4610">
        <v>0.28537158519884148</v>
      </c>
      <c r="I4610">
        <v>0.2958792193146671</v>
      </c>
    </row>
    <row r="4611" spans="2:9" x14ac:dyDescent="0.25">
      <c r="B4611">
        <v>4608</v>
      </c>
      <c r="C4611">
        <v>0.29967440204033952</v>
      </c>
      <c r="D4611">
        <v>0.30810925558124447</v>
      </c>
      <c r="G4611">
        <v>4608</v>
      </c>
      <c r="H4611">
        <v>0.28529215139817954</v>
      </c>
      <c r="I4611">
        <v>0.2957969475834803</v>
      </c>
    </row>
    <row r="4612" spans="2:9" x14ac:dyDescent="0.25">
      <c r="B4612">
        <v>4609</v>
      </c>
      <c r="C4612">
        <v>0.29959184632034841</v>
      </c>
      <c r="D4612">
        <v>0.30802444262745349</v>
      </c>
      <c r="G4612">
        <v>4609</v>
      </c>
      <c r="H4612">
        <v>0.28521273983542239</v>
      </c>
      <c r="I4612">
        <v>0.29571469889908331</v>
      </c>
    </row>
    <row r="4613" spans="2:9" x14ac:dyDescent="0.25">
      <c r="B4613">
        <v>4610</v>
      </c>
      <c r="C4613">
        <v>0.29950930999390069</v>
      </c>
      <c r="D4613">
        <v>0.30793965072727147</v>
      </c>
      <c r="G4613">
        <v>4610</v>
      </c>
      <c r="H4613">
        <v>0.2851333505056084</v>
      </c>
      <c r="I4613">
        <v>0.29563247326187547</v>
      </c>
    </row>
    <row r="4614" spans="2:9" x14ac:dyDescent="0.25">
      <c r="B4614">
        <v>4611</v>
      </c>
      <c r="C4614">
        <v>0.29942679305723824</v>
      </c>
      <c r="D4614">
        <v>0.30785487988276261</v>
      </c>
      <c r="G4614">
        <v>4611</v>
      </c>
      <c r="H4614">
        <v>0.28505398340377636</v>
      </c>
      <c r="I4614">
        <v>0.29555027067225026</v>
      </c>
    </row>
    <row r="4615" spans="2:9" x14ac:dyDescent="0.25">
      <c r="B4615">
        <v>4612</v>
      </c>
      <c r="C4615">
        <v>0.29934429550660374</v>
      </c>
      <c r="D4615">
        <v>0.30777013009598431</v>
      </c>
      <c r="G4615">
        <v>4612</v>
      </c>
      <c r="H4615">
        <v>0.2849746385249653</v>
      </c>
      <c r="I4615">
        <v>0.29546809113059552</v>
      </c>
    </row>
    <row r="4616" spans="2:9" x14ac:dyDescent="0.25">
      <c r="B4616">
        <v>4613</v>
      </c>
      <c r="C4616">
        <v>0.29926181733823926</v>
      </c>
      <c r="D4616">
        <v>0.30768540136898775</v>
      </c>
      <c r="G4616">
        <v>4613</v>
      </c>
      <c r="H4616">
        <v>0.28489531586421418</v>
      </c>
      <c r="I4616">
        <v>0.29538593463729296</v>
      </c>
    </row>
    <row r="4617" spans="2:9" x14ac:dyDescent="0.25">
      <c r="B4617">
        <v>4614</v>
      </c>
      <c r="C4617">
        <v>0.29917935854838851</v>
      </c>
      <c r="D4617">
        <v>0.30760069370381743</v>
      </c>
      <c r="G4617">
        <v>4614</v>
      </c>
      <c r="H4617">
        <v>0.28481601541656287</v>
      </c>
      <c r="I4617">
        <v>0.29530380119271882</v>
      </c>
    </row>
    <row r="4618" spans="2:9" x14ac:dyDescent="0.25">
      <c r="B4618">
        <v>4615</v>
      </c>
      <c r="C4618">
        <v>0.29909691913329584</v>
      </c>
      <c r="D4618">
        <v>0.30751600710251142</v>
      </c>
      <c r="G4618">
        <v>4615</v>
      </c>
      <c r="H4618">
        <v>0.2847367371770515</v>
      </c>
      <c r="I4618">
        <v>0.29522169079724314</v>
      </c>
    </row>
    <row r="4619" spans="2:9" x14ac:dyDescent="0.25">
      <c r="B4619">
        <v>4616</v>
      </c>
      <c r="C4619">
        <v>0.29901449908920552</v>
      </c>
      <c r="D4619">
        <v>0.3074313415671015</v>
      </c>
      <c r="G4619">
        <v>4616</v>
      </c>
      <c r="H4619">
        <v>0.28465748114072009</v>
      </c>
      <c r="I4619">
        <v>0.29513960345123041</v>
      </c>
    </row>
    <row r="4620" spans="2:9" x14ac:dyDescent="0.25">
      <c r="B4620">
        <v>4617</v>
      </c>
      <c r="C4620">
        <v>0.29893209841236318</v>
      </c>
      <c r="D4620">
        <v>0.30734669709961265</v>
      </c>
      <c r="G4620">
        <v>4617</v>
      </c>
      <c r="H4620">
        <v>0.28457824730260933</v>
      </c>
      <c r="I4620">
        <v>0.29505753915503952</v>
      </c>
    </row>
    <row r="4621" spans="2:9" x14ac:dyDescent="0.25">
      <c r="B4621">
        <v>4618</v>
      </c>
      <c r="C4621">
        <v>0.2988497170990147</v>
      </c>
      <c r="D4621">
        <v>0.30726207370206371</v>
      </c>
      <c r="G4621">
        <v>4618</v>
      </c>
      <c r="H4621">
        <v>0.28449903565776036</v>
      </c>
      <c r="I4621">
        <v>0.29497549790902294</v>
      </c>
    </row>
    <row r="4622" spans="2:9" x14ac:dyDescent="0.25">
      <c r="B4622">
        <v>4619</v>
      </c>
      <c r="C4622">
        <v>0.2987673551454067</v>
      </c>
      <c r="D4622">
        <v>0.30717747137646684</v>
      </c>
      <c r="G4622">
        <v>4619</v>
      </c>
      <c r="H4622">
        <v>0.28441984620121441</v>
      </c>
      <c r="I4622">
        <v>0.29489347971352797</v>
      </c>
    </row>
    <row r="4623" spans="2:9" x14ac:dyDescent="0.25">
      <c r="B4623">
        <v>4620</v>
      </c>
      <c r="C4623">
        <v>0.29868501254778573</v>
      </c>
      <c r="D4623">
        <v>0.30709289012482777</v>
      </c>
      <c r="G4623">
        <v>4620</v>
      </c>
      <c r="H4623">
        <v>0.28434067892801301</v>
      </c>
      <c r="I4623">
        <v>0.29481148456889583</v>
      </c>
    </row>
    <row r="4624" spans="2:9" x14ac:dyDescent="0.25">
      <c r="B4624">
        <v>4621</v>
      </c>
      <c r="C4624">
        <v>0.29860268930239992</v>
      </c>
      <c r="D4624">
        <v>0.30700832994914617</v>
      </c>
      <c r="G4624">
        <v>4621</v>
      </c>
      <c r="H4624">
        <v>0.28426153383319819</v>
      </c>
      <c r="I4624">
        <v>0.29472951247546197</v>
      </c>
    </row>
    <row r="4625" spans="2:9" x14ac:dyDescent="0.25">
      <c r="B4625">
        <v>4622</v>
      </c>
      <c r="C4625">
        <v>0.29852038540549714</v>
      </c>
      <c r="D4625">
        <v>0.30692379085141458</v>
      </c>
      <c r="G4625">
        <v>4622</v>
      </c>
      <c r="H4625">
        <v>0.28418241091181201</v>
      </c>
      <c r="I4625">
        <v>0.29464756343355608</v>
      </c>
    </row>
    <row r="4626" spans="2:9" x14ac:dyDescent="0.25">
      <c r="B4626">
        <v>4623</v>
      </c>
      <c r="C4626">
        <v>0.29843810085332678</v>
      </c>
      <c r="D4626">
        <v>0.30683927283361967</v>
      </c>
      <c r="G4626">
        <v>4623</v>
      </c>
      <c r="H4626">
        <v>0.28410331015889734</v>
      </c>
      <c r="I4626">
        <v>0.29456563744350223</v>
      </c>
    </row>
    <row r="4627" spans="2:9" x14ac:dyDescent="0.25">
      <c r="B4627">
        <v>4624</v>
      </c>
      <c r="C4627">
        <v>0.29835583564213791</v>
      </c>
      <c r="D4627">
        <v>0.30675477589774153</v>
      </c>
      <c r="G4627">
        <v>4624</v>
      </c>
      <c r="H4627">
        <v>0.28402423156949713</v>
      </c>
      <c r="I4627">
        <v>0.29448373450561854</v>
      </c>
    </row>
    <row r="4628" spans="2:9" x14ac:dyDescent="0.25">
      <c r="B4628">
        <v>4625</v>
      </c>
      <c r="C4628">
        <v>0.29827358976818091</v>
      </c>
      <c r="D4628">
        <v>0.30667030004575363</v>
      </c>
      <c r="G4628">
        <v>4625</v>
      </c>
      <c r="H4628">
        <v>0.2839451751386548</v>
      </c>
      <c r="I4628">
        <v>0.2944018546202174</v>
      </c>
    </row>
    <row r="4629" spans="2:9" x14ac:dyDescent="0.25">
      <c r="B4629">
        <v>4626</v>
      </c>
      <c r="C4629">
        <v>0.29819136322770651</v>
      </c>
      <c r="D4629">
        <v>0.30658584527962318</v>
      </c>
      <c r="G4629">
        <v>4626</v>
      </c>
      <c r="H4629">
        <v>0.28386614086141365</v>
      </c>
      <c r="I4629">
        <v>0.29431999778760548</v>
      </c>
    </row>
    <row r="4630" spans="2:9" x14ac:dyDescent="0.25">
      <c r="B4630">
        <v>4627</v>
      </c>
      <c r="C4630">
        <v>0.29810915601696575</v>
      </c>
      <c r="D4630">
        <v>0.30650141160131095</v>
      </c>
      <c r="G4630">
        <v>4627</v>
      </c>
      <c r="H4630">
        <v>0.28378712873281758</v>
      </c>
      <c r="I4630">
        <v>0.29423816400808367</v>
      </c>
    </row>
    <row r="4631" spans="2:9" x14ac:dyDescent="0.25">
      <c r="B4631">
        <v>4628</v>
      </c>
      <c r="C4631">
        <v>0.29802696813221041</v>
      </c>
      <c r="D4631">
        <v>0.30641699901277131</v>
      </c>
      <c r="G4631">
        <v>4628</v>
      </c>
      <c r="H4631">
        <v>0.28370813874791112</v>
      </c>
      <c r="I4631">
        <v>0.29415635328194717</v>
      </c>
    </row>
    <row r="4632" spans="2:9" x14ac:dyDescent="0.25">
      <c r="B4632">
        <v>4629</v>
      </c>
      <c r="C4632">
        <v>0.29794479956969327</v>
      </c>
      <c r="D4632">
        <v>0.30633260751595226</v>
      </c>
      <c r="G4632">
        <v>4629</v>
      </c>
      <c r="H4632">
        <v>0.28362917090173889</v>
      </c>
      <c r="I4632">
        <v>0.29407456560948536</v>
      </c>
    </row>
    <row r="4633" spans="2:9" x14ac:dyDescent="0.25">
      <c r="B4633">
        <v>4630</v>
      </c>
      <c r="C4633">
        <v>0.29786265032566722</v>
      </c>
      <c r="D4633">
        <v>0.3062482371127952</v>
      </c>
      <c r="G4633">
        <v>4630</v>
      </c>
      <c r="H4633">
        <v>0.28355022518934569</v>
      </c>
      <c r="I4633">
        <v>0.29399280099098202</v>
      </c>
    </row>
    <row r="4634" spans="2:9" x14ac:dyDescent="0.25">
      <c r="B4634">
        <v>4631</v>
      </c>
      <c r="C4634">
        <v>0.29778052039638597</v>
      </c>
      <c r="D4634">
        <v>0.30616388780523529</v>
      </c>
      <c r="G4634">
        <v>4631</v>
      </c>
      <c r="H4634">
        <v>0.28347130160577677</v>
      </c>
      <c r="I4634">
        <v>0.29391105942671492</v>
      </c>
    </row>
    <row r="4635" spans="2:9" x14ac:dyDescent="0.25">
      <c r="B4635">
        <v>4632</v>
      </c>
      <c r="C4635">
        <v>0.29769840977810386</v>
      </c>
      <c r="D4635">
        <v>0.30607955959520133</v>
      </c>
      <c r="G4635">
        <v>4632</v>
      </c>
      <c r="H4635">
        <v>0.28339240014607819</v>
      </c>
      <c r="I4635">
        <v>0.29382934091695645</v>
      </c>
    </row>
    <row r="4636" spans="2:9" x14ac:dyDescent="0.25">
      <c r="B4636">
        <v>4633</v>
      </c>
      <c r="C4636">
        <v>0.29761631846707604</v>
      </c>
      <c r="D4636">
        <v>0.30599525248461562</v>
      </c>
      <c r="G4636">
        <v>4633</v>
      </c>
      <c r="H4636">
        <v>0.28331352080529548</v>
      </c>
      <c r="I4636">
        <v>0.29374764546197307</v>
      </c>
    </row>
    <row r="4637" spans="2:9" x14ac:dyDescent="0.25">
      <c r="B4637">
        <v>4634</v>
      </c>
      <c r="C4637">
        <v>0.29753424645955745</v>
      </c>
      <c r="D4637">
        <v>0.30591096647539412</v>
      </c>
      <c r="G4637">
        <v>4634</v>
      </c>
      <c r="H4637">
        <v>0.28323466357847493</v>
      </c>
      <c r="I4637">
        <v>0.29366597306202552</v>
      </c>
    </row>
    <row r="4638" spans="2:9" x14ac:dyDescent="0.25">
      <c r="B4638">
        <v>4635</v>
      </c>
      <c r="C4638">
        <v>0.29745219375180426</v>
      </c>
      <c r="D4638">
        <v>0.3058267015694463</v>
      </c>
      <c r="G4638">
        <v>4635</v>
      </c>
      <c r="H4638">
        <v>0.28315582846066323</v>
      </c>
      <c r="I4638">
        <v>0.29358432371736892</v>
      </c>
    </row>
    <row r="4639" spans="2:9" x14ac:dyDescent="0.25">
      <c r="B4639">
        <v>4636</v>
      </c>
      <c r="C4639">
        <v>0.29737016034007346</v>
      </c>
      <c r="D4639">
        <v>0.30574245776867548</v>
      </c>
      <c r="G4639">
        <v>4636</v>
      </c>
      <c r="H4639">
        <v>0.28307701544690761</v>
      </c>
      <c r="I4639">
        <v>0.29350269742825258</v>
      </c>
    </row>
    <row r="4640" spans="2:9" x14ac:dyDescent="0.25">
      <c r="B4640">
        <v>4637</v>
      </c>
      <c r="C4640">
        <v>0.297288146220622</v>
      </c>
      <c r="D4640">
        <v>0.30565823507497836</v>
      </c>
      <c r="G4640">
        <v>4637</v>
      </c>
      <c r="H4640">
        <v>0.28299822453225532</v>
      </c>
      <c r="I4640">
        <v>0.29342109419492018</v>
      </c>
    </row>
    <row r="4641" spans="2:9" x14ac:dyDescent="0.25">
      <c r="B4641">
        <v>4638</v>
      </c>
      <c r="C4641">
        <v>0.2972061513897078</v>
      </c>
      <c r="D4641">
        <v>0.30557403349024548</v>
      </c>
      <c r="G4641">
        <v>4638</v>
      </c>
      <c r="H4641">
        <v>0.28291945571175381</v>
      </c>
      <c r="I4641">
        <v>0.29333951401760971</v>
      </c>
    </row>
    <row r="4642" spans="2:9" x14ac:dyDescent="0.25">
      <c r="B4642">
        <v>4639</v>
      </c>
      <c r="C4642">
        <v>0.29712417584358969</v>
      </c>
      <c r="D4642">
        <v>0.30548985301636072</v>
      </c>
      <c r="G4642">
        <v>4639</v>
      </c>
      <c r="H4642">
        <v>0.28284070898045116</v>
      </c>
      <c r="I4642">
        <v>0.29325795689655337</v>
      </c>
    </row>
    <row r="4643" spans="2:9" x14ac:dyDescent="0.25">
      <c r="B4643">
        <v>4640</v>
      </c>
      <c r="C4643">
        <v>0.2970422195785265</v>
      </c>
      <c r="D4643">
        <v>0.30540569365520193</v>
      </c>
      <c r="G4643">
        <v>4640</v>
      </c>
      <c r="H4643">
        <v>0.28276198433339578</v>
      </c>
      <c r="I4643">
        <v>0.29317642283197781</v>
      </c>
    </row>
    <row r="4644" spans="2:9" x14ac:dyDescent="0.25">
      <c r="B4644">
        <v>4641</v>
      </c>
      <c r="C4644">
        <v>0.29696028259077761</v>
      </c>
      <c r="D4644">
        <v>0.30532155540864037</v>
      </c>
      <c r="G4644">
        <v>4641</v>
      </c>
      <c r="H4644">
        <v>0.28268328176563617</v>
      </c>
      <c r="I4644">
        <v>0.29309491182410385</v>
      </c>
    </row>
    <row r="4645" spans="2:9" x14ac:dyDescent="0.25">
      <c r="B4645">
        <v>4642</v>
      </c>
      <c r="C4645">
        <v>0.29687836487660363</v>
      </c>
      <c r="D4645">
        <v>0.30523743827854116</v>
      </c>
      <c r="G4645">
        <v>4642</v>
      </c>
      <c r="H4645">
        <v>0.28260460127222153</v>
      </c>
      <c r="I4645">
        <v>0.29301342387314677</v>
      </c>
    </row>
    <row r="4646" spans="2:9" x14ac:dyDescent="0.25">
      <c r="B4646">
        <v>4643</v>
      </c>
      <c r="C4646">
        <v>0.29679646643226532</v>
      </c>
      <c r="D4646">
        <v>0.30515334226676283</v>
      </c>
      <c r="G4646">
        <v>4643</v>
      </c>
      <c r="H4646">
        <v>0.28252594284820121</v>
      </c>
      <c r="I4646">
        <v>0.29293195897931606</v>
      </c>
    </row>
    <row r="4647" spans="2:9" x14ac:dyDescent="0.25">
      <c r="B4647">
        <v>4644</v>
      </c>
      <c r="C4647">
        <v>0.29671458725402405</v>
      </c>
      <c r="D4647">
        <v>0.30506926737515772</v>
      </c>
      <c r="G4647">
        <v>4644</v>
      </c>
      <c r="H4647">
        <v>0.28244730648862504</v>
      </c>
      <c r="I4647">
        <v>0.29285051714281557</v>
      </c>
    </row>
    <row r="4648" spans="2:9" x14ac:dyDescent="0.25">
      <c r="B4648">
        <v>4645</v>
      </c>
      <c r="C4648">
        <v>0.29663272733814172</v>
      </c>
      <c r="D4648">
        <v>0.30498521360557168</v>
      </c>
      <c r="G4648">
        <v>4645</v>
      </c>
      <c r="H4648">
        <v>0.2823686921885426</v>
      </c>
      <c r="I4648">
        <v>0.29276909836384363</v>
      </c>
    </row>
    <row r="4649" spans="2:9" x14ac:dyDescent="0.25">
      <c r="B4649">
        <v>4646</v>
      </c>
      <c r="C4649">
        <v>0.29655088668088153</v>
      </c>
      <c r="D4649">
        <v>0.30490118095984453</v>
      </c>
      <c r="G4649">
        <v>4646</v>
      </c>
      <c r="H4649">
        <v>0.28229009994300458</v>
      </c>
      <c r="I4649">
        <v>0.29268770264259275</v>
      </c>
    </row>
    <row r="4650" spans="2:9" x14ac:dyDescent="0.25">
      <c r="B4650">
        <v>4647</v>
      </c>
      <c r="C4650">
        <v>0.29646906527850658</v>
      </c>
      <c r="D4650">
        <v>0.3048171694398093</v>
      </c>
      <c r="G4650">
        <v>4647</v>
      </c>
      <c r="H4650">
        <v>0.28221152974706204</v>
      </c>
      <c r="I4650">
        <v>0.29260632997924968</v>
      </c>
    </row>
    <row r="4651" spans="2:9" x14ac:dyDescent="0.25">
      <c r="B4651">
        <v>4648</v>
      </c>
      <c r="C4651">
        <v>0.29638726312728048</v>
      </c>
      <c r="D4651">
        <v>0.30473317904729319</v>
      </c>
      <c r="G4651">
        <v>4648</v>
      </c>
      <c r="H4651">
        <v>0.28213298159576561</v>
      </c>
      <c r="I4651">
        <v>0.29252498037399577</v>
      </c>
    </row>
    <row r="4652" spans="2:9" x14ac:dyDescent="0.25">
      <c r="B4652">
        <v>4649</v>
      </c>
      <c r="C4652">
        <v>0.29630548022346759</v>
      </c>
      <c r="D4652">
        <v>0.30464920978411669</v>
      </c>
      <c r="G4652">
        <v>4649</v>
      </c>
      <c r="H4652">
        <v>0.28205445548416685</v>
      </c>
      <c r="I4652">
        <v>0.29244365382700654</v>
      </c>
    </row>
    <row r="4653" spans="2:9" x14ac:dyDescent="0.25">
      <c r="B4653">
        <v>4650</v>
      </c>
      <c r="C4653">
        <v>0.29622371656333302</v>
      </c>
      <c r="D4653">
        <v>0.30456526165209419</v>
      </c>
      <c r="G4653">
        <v>4650</v>
      </c>
      <c r="H4653">
        <v>0.2819759514073174</v>
      </c>
      <c r="I4653">
        <v>0.29236235033845209</v>
      </c>
    </row>
    <row r="4654" spans="2:9" x14ac:dyDescent="0.25">
      <c r="B4654">
        <v>4651</v>
      </c>
      <c r="C4654">
        <v>0.2961419721431427</v>
      </c>
      <c r="D4654">
        <v>0.30448133465303368</v>
      </c>
      <c r="G4654">
        <v>4651</v>
      </c>
      <c r="H4654">
        <v>0.28189746936026971</v>
      </c>
      <c r="I4654">
        <v>0.29228106990849662</v>
      </c>
    </row>
    <row r="4655" spans="2:9" x14ac:dyDescent="0.25">
      <c r="B4655">
        <v>4652</v>
      </c>
      <c r="C4655">
        <v>0.29606024695916244</v>
      </c>
      <c r="D4655">
        <v>0.30439742878873671</v>
      </c>
      <c r="G4655">
        <v>4652</v>
      </c>
      <c r="H4655">
        <v>0.28181900933807597</v>
      </c>
      <c r="I4655">
        <v>0.29219981253729876</v>
      </c>
    </row>
    <row r="4656" spans="2:9" x14ac:dyDescent="0.25">
      <c r="B4656">
        <v>4653</v>
      </c>
      <c r="C4656">
        <v>0.29597854100765952</v>
      </c>
      <c r="D4656">
        <v>0.30431354406099892</v>
      </c>
      <c r="G4656">
        <v>4653</v>
      </c>
      <c r="H4656">
        <v>0.28174057133578895</v>
      </c>
      <c r="I4656">
        <v>0.29211857822501164</v>
      </c>
    </row>
    <row r="4657" spans="2:9" x14ac:dyDescent="0.25">
      <c r="B4657">
        <v>4654</v>
      </c>
      <c r="C4657">
        <v>0.29589685428490103</v>
      </c>
      <c r="D4657">
        <v>0.30422968047160925</v>
      </c>
      <c r="G4657">
        <v>4654</v>
      </c>
      <c r="H4657">
        <v>0.28166215534846195</v>
      </c>
      <c r="I4657">
        <v>0.29203736697178284</v>
      </c>
    </row>
    <row r="4658" spans="2:9" x14ac:dyDescent="0.25">
      <c r="B4658">
        <v>4655</v>
      </c>
      <c r="C4658">
        <v>0.29581518678715518</v>
      </c>
      <c r="D4658">
        <v>0.30414583802235046</v>
      </c>
      <c r="G4658">
        <v>4655</v>
      </c>
      <c r="H4658">
        <v>0.28158376137114849</v>
      </c>
      <c r="I4658">
        <v>0.29195617877775387</v>
      </c>
    </row>
    <row r="4659" spans="2:9" x14ac:dyDescent="0.25">
      <c r="B4659">
        <v>4656</v>
      </c>
      <c r="C4659">
        <v>0.29573353851069056</v>
      </c>
      <c r="D4659">
        <v>0.30406201671499899</v>
      </c>
      <c r="G4659">
        <v>4656</v>
      </c>
      <c r="H4659">
        <v>0.28150538939890241</v>
      </c>
      <c r="I4659">
        <v>0.29187501364306118</v>
      </c>
    </row>
    <row r="4660" spans="2:9" x14ac:dyDescent="0.25">
      <c r="B4660">
        <v>4657</v>
      </c>
      <c r="C4660">
        <v>0.29565190945177616</v>
      </c>
      <c r="D4660">
        <v>0.30397821655132529</v>
      </c>
      <c r="G4660">
        <v>4657</v>
      </c>
      <c r="H4660">
        <v>0.28142703942677783</v>
      </c>
      <c r="I4660">
        <v>0.29179387156783537</v>
      </c>
    </row>
    <row r="4661" spans="2:9" x14ac:dyDescent="0.25">
      <c r="B4661">
        <v>4658</v>
      </c>
      <c r="C4661">
        <v>0.29557029960668219</v>
      </c>
      <c r="D4661">
        <v>0.30389443753309309</v>
      </c>
      <c r="G4661">
        <v>4658</v>
      </c>
      <c r="H4661">
        <v>0.28134871144982948</v>
      </c>
      <c r="I4661">
        <v>0.2917127525522013</v>
      </c>
    </row>
    <row r="4662" spans="2:9" x14ac:dyDescent="0.25">
      <c r="B4662">
        <v>4659</v>
      </c>
      <c r="C4662">
        <v>0.29548870897167862</v>
      </c>
      <c r="D4662">
        <v>0.3038106796620601</v>
      </c>
      <c r="G4662">
        <v>4659</v>
      </c>
      <c r="H4662">
        <v>0.28127040546311194</v>
      </c>
      <c r="I4662">
        <v>0.29163165659627843</v>
      </c>
    </row>
    <row r="4663" spans="2:9" x14ac:dyDescent="0.25">
      <c r="B4663">
        <v>4660</v>
      </c>
      <c r="C4663">
        <v>0.29540713754303671</v>
      </c>
      <c r="D4663">
        <v>0.30372694293997765</v>
      </c>
      <c r="G4663">
        <v>4660</v>
      </c>
      <c r="H4663">
        <v>0.2811921214616806</v>
      </c>
      <c r="I4663">
        <v>0.29155058370018061</v>
      </c>
    </row>
    <row r="4664" spans="2:9" x14ac:dyDescent="0.25">
      <c r="B4664">
        <v>4661</v>
      </c>
      <c r="C4664">
        <v>0.29532558531702818</v>
      </c>
      <c r="D4664">
        <v>0.3036432273685909</v>
      </c>
      <c r="G4664">
        <v>4661</v>
      </c>
      <c r="H4664">
        <v>0.28111385944059142</v>
      </c>
      <c r="I4664">
        <v>0.29146953386401597</v>
      </c>
    </row>
    <row r="4665" spans="2:9" x14ac:dyDescent="0.25">
      <c r="B4665">
        <v>4662</v>
      </c>
      <c r="C4665">
        <v>0.29524405228992517</v>
      </c>
      <c r="D4665">
        <v>0.30355953294963872</v>
      </c>
      <c r="G4665">
        <v>4662</v>
      </c>
      <c r="H4665">
        <v>0.28103561939490002</v>
      </c>
      <c r="I4665">
        <v>0.29138850708788727</v>
      </c>
    </row>
    <row r="4666" spans="2:9" x14ac:dyDescent="0.25">
      <c r="B4666">
        <v>4663</v>
      </c>
      <c r="C4666">
        <v>0.29516253845800022</v>
      </c>
      <c r="D4666">
        <v>0.30347585968485352</v>
      </c>
      <c r="G4666">
        <v>4663</v>
      </c>
      <c r="H4666">
        <v>0.28095740131966246</v>
      </c>
      <c r="I4666">
        <v>0.29130750337189143</v>
      </c>
    </row>
    <row r="4667" spans="2:9" x14ac:dyDescent="0.25">
      <c r="B4667">
        <v>4664</v>
      </c>
      <c r="C4667">
        <v>0.29508104381752709</v>
      </c>
      <c r="D4667">
        <v>0.30339220757596175</v>
      </c>
      <c r="G4667">
        <v>4664</v>
      </c>
      <c r="H4667">
        <v>0.28087920520993592</v>
      </c>
      <c r="I4667">
        <v>0.29122652271611998</v>
      </c>
    </row>
    <row r="4668" spans="2:9" x14ac:dyDescent="0.25">
      <c r="B4668">
        <v>4665</v>
      </c>
      <c r="C4668">
        <v>0.29499956836477942</v>
      </c>
      <c r="D4668">
        <v>0.30330857662468336</v>
      </c>
      <c r="G4668">
        <v>4665</v>
      </c>
      <c r="H4668">
        <v>0.2808010310607772</v>
      </c>
      <c r="I4668">
        <v>0.29114556512065892</v>
      </c>
    </row>
    <row r="4669" spans="2:9" x14ac:dyDescent="0.25">
      <c r="B4669">
        <v>4666</v>
      </c>
      <c r="C4669">
        <v>0.29491811209603191</v>
      </c>
      <c r="D4669">
        <v>0.30322496683273237</v>
      </c>
      <c r="G4669">
        <v>4666</v>
      </c>
      <c r="H4669">
        <v>0.28072287886724345</v>
      </c>
      <c r="I4669">
        <v>0.29106463058558857</v>
      </c>
    </row>
    <row r="4670" spans="2:9" x14ac:dyDescent="0.25">
      <c r="B4670">
        <v>4667</v>
      </c>
      <c r="C4670">
        <v>0.29483667500755967</v>
      </c>
      <c r="D4670">
        <v>0.30314137820181614</v>
      </c>
      <c r="G4670">
        <v>4667</v>
      </c>
      <c r="H4670">
        <v>0.28064474862439265</v>
      </c>
      <c r="I4670">
        <v>0.29098371911098364</v>
      </c>
    </row>
    <row r="4671" spans="2:9" x14ac:dyDescent="0.25">
      <c r="B4671">
        <v>4668</v>
      </c>
      <c r="C4671">
        <v>0.29475525709563904</v>
      </c>
      <c r="D4671">
        <v>0.30305781073363602</v>
      </c>
      <c r="G4671">
        <v>4668</v>
      </c>
      <c r="H4671">
        <v>0.28056664032728301</v>
      </c>
      <c r="I4671">
        <v>0.29090283069691336</v>
      </c>
    </row>
    <row r="4672" spans="2:9" x14ac:dyDescent="0.25">
      <c r="B4672">
        <v>4669</v>
      </c>
      <c r="C4672">
        <v>0.29467385835654547</v>
      </c>
      <c r="D4672">
        <v>0.30297426442988734</v>
      </c>
      <c r="G4672">
        <v>4669</v>
      </c>
      <c r="H4672">
        <v>0.28048855397097278</v>
      </c>
      <c r="I4672">
        <v>0.29082196534344151</v>
      </c>
    </row>
    <row r="4673" spans="2:9" x14ac:dyDescent="0.25">
      <c r="B4673">
        <v>4670</v>
      </c>
      <c r="C4673">
        <v>0.29459247878655659</v>
      </c>
      <c r="D4673">
        <v>0.30289073929225879</v>
      </c>
      <c r="G4673">
        <v>4670</v>
      </c>
      <c r="H4673">
        <v>0.2804104895505205</v>
      </c>
      <c r="I4673">
        <v>0.29074112305062627</v>
      </c>
    </row>
    <row r="4674" spans="2:9" x14ac:dyDescent="0.25">
      <c r="B4674">
        <v>4671</v>
      </c>
      <c r="C4674">
        <v>0.29451111838194971</v>
      </c>
      <c r="D4674">
        <v>0.30280723532243287</v>
      </c>
      <c r="G4674">
        <v>4671</v>
      </c>
      <c r="H4674">
        <v>0.28033244706098542</v>
      </c>
      <c r="I4674">
        <v>0.29066030381852009</v>
      </c>
    </row>
    <row r="4675" spans="2:9" x14ac:dyDescent="0.25">
      <c r="B4675">
        <v>4672</v>
      </c>
      <c r="C4675">
        <v>0.29442977713900292</v>
      </c>
      <c r="D4675">
        <v>0.30272375252208628</v>
      </c>
      <c r="G4675">
        <v>4672</v>
      </c>
      <c r="H4675">
        <v>0.28025442649742732</v>
      </c>
      <c r="I4675">
        <v>0.29057950764717005</v>
      </c>
    </row>
    <row r="4676" spans="2:9" x14ac:dyDescent="0.25">
      <c r="B4676">
        <v>4673</v>
      </c>
      <c r="C4676">
        <v>0.2943484550539951</v>
      </c>
      <c r="D4676">
        <v>0.30264029089288896</v>
      </c>
      <c r="G4676">
        <v>4673</v>
      </c>
      <c r="H4676">
        <v>0.28017642785490565</v>
      </c>
      <c r="I4676">
        <v>0.29049873453661779</v>
      </c>
    </row>
    <row r="4677" spans="2:9" x14ac:dyDescent="0.25">
      <c r="B4677">
        <v>4674</v>
      </c>
      <c r="C4677">
        <v>0.29426715212320564</v>
      </c>
      <c r="D4677">
        <v>0.30255685043650515</v>
      </c>
      <c r="G4677">
        <v>4674</v>
      </c>
      <c r="H4677">
        <v>0.28009845112848114</v>
      </c>
      <c r="I4677">
        <v>0.29041798448689932</v>
      </c>
    </row>
    <row r="4678" spans="2:9" x14ac:dyDescent="0.25">
      <c r="B4678">
        <v>4675</v>
      </c>
      <c r="C4678">
        <v>0.29418586834291449</v>
      </c>
      <c r="D4678">
        <v>0.30247343115459258</v>
      </c>
      <c r="G4678">
        <v>4675</v>
      </c>
      <c r="H4678">
        <v>0.28002049631321413</v>
      </c>
      <c r="I4678">
        <v>0.29033725749804501</v>
      </c>
    </row>
    <row r="4679" spans="2:9" x14ac:dyDescent="0.25">
      <c r="B4679">
        <v>4676</v>
      </c>
      <c r="C4679">
        <v>0.294104603709402</v>
      </c>
      <c r="D4679">
        <v>0.30239003304880252</v>
      </c>
      <c r="G4679">
        <v>4676</v>
      </c>
      <c r="H4679">
        <v>0.27994256340416546</v>
      </c>
      <c r="I4679">
        <v>0.2902565535700799</v>
      </c>
    </row>
    <row r="4680" spans="2:9" x14ac:dyDescent="0.25">
      <c r="B4680">
        <v>4677</v>
      </c>
      <c r="C4680">
        <v>0.29402335821894937</v>
      </c>
      <c r="D4680">
        <v>0.30230665612078073</v>
      </c>
      <c r="G4680">
        <v>4677</v>
      </c>
      <c r="H4680">
        <v>0.27986465239639624</v>
      </c>
      <c r="I4680">
        <v>0.29017587270302347</v>
      </c>
    </row>
    <row r="4681" spans="2:9" x14ac:dyDescent="0.25">
      <c r="B4681">
        <v>4678</v>
      </c>
      <c r="C4681">
        <v>0.29394213186783846</v>
      </c>
      <c r="D4681">
        <v>0.30222330037216627</v>
      </c>
      <c r="G4681">
        <v>4678</v>
      </c>
      <c r="H4681">
        <v>0.27978676328496838</v>
      </c>
      <c r="I4681">
        <v>0.29009521489688966</v>
      </c>
    </row>
    <row r="4682" spans="2:9" x14ac:dyDescent="0.25">
      <c r="B4682">
        <v>4679</v>
      </c>
      <c r="C4682">
        <v>0.29386092465235125</v>
      </c>
      <c r="D4682">
        <v>0.30213996580459207</v>
      </c>
      <c r="G4682">
        <v>4679</v>
      </c>
      <c r="H4682">
        <v>0.27970889606494381</v>
      </c>
      <c r="I4682">
        <v>0.29001458015168685</v>
      </c>
    </row>
    <row r="4683" spans="2:9" x14ac:dyDescent="0.25">
      <c r="B4683">
        <v>4680</v>
      </c>
      <c r="C4683">
        <v>0.29377973656877093</v>
      </c>
      <c r="D4683">
        <v>0.30205665241968488</v>
      </c>
      <c r="G4683">
        <v>4680</v>
      </c>
      <c r="H4683">
        <v>0.27963105073138472</v>
      </c>
      <c r="I4683">
        <v>0.28993396846741809</v>
      </c>
    </row>
    <row r="4684" spans="2:9" x14ac:dyDescent="0.25">
      <c r="B4684">
        <v>4681</v>
      </c>
      <c r="C4684">
        <v>0.29369856761338109</v>
      </c>
      <c r="D4684">
        <v>0.30197336021906546</v>
      </c>
      <c r="G4684">
        <v>4681</v>
      </c>
      <c r="H4684">
        <v>0.27955322727935422</v>
      </c>
      <c r="I4684">
        <v>0.28985337984408077</v>
      </c>
    </row>
    <row r="4685" spans="2:9" x14ac:dyDescent="0.25">
      <c r="B4685">
        <v>4682</v>
      </c>
      <c r="C4685">
        <v>0.2936174177824657</v>
      </c>
      <c r="D4685">
        <v>0.30189008920434812</v>
      </c>
      <c r="G4685">
        <v>4682</v>
      </c>
      <c r="H4685">
        <v>0.27947542570391531</v>
      </c>
      <c r="I4685">
        <v>0.28977281428166696</v>
      </c>
    </row>
    <row r="4686" spans="2:9" x14ac:dyDescent="0.25">
      <c r="B4686">
        <v>4683</v>
      </c>
      <c r="C4686">
        <v>0.29353628707230933</v>
      </c>
      <c r="D4686">
        <v>0.30180683937714137</v>
      </c>
      <c r="G4686">
        <v>4683</v>
      </c>
      <c r="H4686">
        <v>0.27939764600013112</v>
      </c>
      <c r="I4686">
        <v>0.28969227178016299</v>
      </c>
    </row>
    <row r="4687" spans="2:9" x14ac:dyDescent="0.25">
      <c r="B4687">
        <v>4684</v>
      </c>
      <c r="C4687">
        <v>0.29345517547919731</v>
      </c>
      <c r="D4687">
        <v>0.30172361073904702</v>
      </c>
      <c r="G4687">
        <v>4684</v>
      </c>
      <c r="H4687">
        <v>0.27931988816306574</v>
      </c>
      <c r="I4687">
        <v>0.28961175233955005</v>
      </c>
    </row>
    <row r="4688" spans="2:9" x14ac:dyDescent="0.25">
      <c r="B4688">
        <v>4685</v>
      </c>
      <c r="C4688">
        <v>0.29337408299941575</v>
      </c>
      <c r="D4688">
        <v>0.30164040329166109</v>
      </c>
      <c r="G4688">
        <v>4685</v>
      </c>
      <c r="H4688">
        <v>0.27924215218778314</v>
      </c>
      <c r="I4688">
        <v>0.2895312559598035</v>
      </c>
    </row>
    <row r="4689" spans="2:9" x14ac:dyDescent="0.25">
      <c r="B4689">
        <v>4686</v>
      </c>
      <c r="C4689">
        <v>0.29329300962925087</v>
      </c>
      <c r="D4689">
        <v>0.30155721703657334</v>
      </c>
      <c r="G4689">
        <v>4686</v>
      </c>
      <c r="H4689">
        <v>0.2791644380693481</v>
      </c>
      <c r="I4689">
        <v>0.28945078264089347</v>
      </c>
    </row>
    <row r="4690" spans="2:9" x14ac:dyDescent="0.25">
      <c r="B4690">
        <v>4687</v>
      </c>
      <c r="C4690">
        <v>0.29321195536498951</v>
      </c>
      <c r="D4690">
        <v>0.30147405197536759</v>
      </c>
      <c r="G4690">
        <v>4687</v>
      </c>
      <c r="H4690">
        <v>0.27908674580282528</v>
      </c>
      <c r="I4690">
        <v>0.2893703323827847</v>
      </c>
    </row>
    <row r="4691" spans="2:9" x14ac:dyDescent="0.25">
      <c r="B4691">
        <v>4688</v>
      </c>
      <c r="C4691">
        <v>0.29313092020291998</v>
      </c>
      <c r="D4691">
        <v>0.3013909081096211</v>
      </c>
      <c r="G4691">
        <v>4688</v>
      </c>
      <c r="H4691">
        <v>0.27900907538327996</v>
      </c>
      <c r="I4691">
        <v>0.28928990518543612</v>
      </c>
    </row>
    <row r="4692" spans="2:9" x14ac:dyDescent="0.25">
      <c r="B4692">
        <v>4689</v>
      </c>
      <c r="C4692">
        <v>0.2930499041393303</v>
      </c>
      <c r="D4692">
        <v>0.3013077854409052</v>
      </c>
      <c r="G4692">
        <v>4689</v>
      </c>
      <c r="H4692">
        <v>0.27893142680577815</v>
      </c>
      <c r="I4692">
        <v>0.28920950104880155</v>
      </c>
    </row>
    <row r="4693" spans="2:9" x14ac:dyDescent="0.25">
      <c r="B4693">
        <v>4690</v>
      </c>
      <c r="C4693">
        <v>0.29296890717050916</v>
      </c>
      <c r="D4693">
        <v>0.30122468397078506</v>
      </c>
      <c r="G4693">
        <v>4690</v>
      </c>
      <c r="H4693">
        <v>0.27885380006538552</v>
      </c>
      <c r="I4693">
        <v>0.28912911997282914</v>
      </c>
    </row>
    <row r="4694" spans="2:9" x14ac:dyDescent="0.25">
      <c r="B4694">
        <v>4691</v>
      </c>
      <c r="C4694">
        <v>0.29288792929274604</v>
      </c>
      <c r="D4694">
        <v>0.30114160370081983</v>
      </c>
      <c r="G4694">
        <v>4691</v>
      </c>
      <c r="H4694">
        <v>0.27877619515716834</v>
      </c>
      <c r="I4694">
        <v>0.28904876195746187</v>
      </c>
    </row>
    <row r="4695" spans="2:9" x14ac:dyDescent="0.25">
      <c r="B4695">
        <v>4692</v>
      </c>
      <c r="C4695">
        <v>0.29280697050233084</v>
      </c>
      <c r="D4695">
        <v>0.30105854463256226</v>
      </c>
      <c r="G4695">
        <v>4692</v>
      </c>
      <c r="H4695">
        <v>0.27869861207619356</v>
      </c>
      <c r="I4695">
        <v>0.28896842700263686</v>
      </c>
    </row>
    <row r="4696" spans="2:9" x14ac:dyDescent="0.25">
      <c r="B4696">
        <v>4693</v>
      </c>
      <c r="C4696">
        <v>0.29272603079555437</v>
      </c>
      <c r="D4696">
        <v>0.3009755067675593</v>
      </c>
      <c r="G4696">
        <v>4693</v>
      </c>
      <c r="H4696">
        <v>0.27862105081752786</v>
      </c>
      <c r="I4696">
        <v>0.2888881151082861</v>
      </c>
    </row>
    <row r="4697" spans="2:9" x14ac:dyDescent="0.25">
      <c r="B4697">
        <v>4694</v>
      </c>
      <c r="C4697">
        <v>0.29264511016870765</v>
      </c>
      <c r="D4697">
        <v>0.30089249010735147</v>
      </c>
      <c r="G4697">
        <v>4694</v>
      </c>
      <c r="H4697">
        <v>0.27854351137623912</v>
      </c>
      <c r="I4697">
        <v>0.28880782627433621</v>
      </c>
    </row>
    <row r="4698" spans="2:9" x14ac:dyDescent="0.25">
      <c r="B4698">
        <v>4695</v>
      </c>
      <c r="C4698">
        <v>0.29256420861808297</v>
      </c>
      <c r="D4698">
        <v>0.30080949465347329</v>
      </c>
      <c r="G4698">
        <v>4695</v>
      </c>
      <c r="H4698">
        <v>0.27846599374739528</v>
      </c>
      <c r="I4698">
        <v>0.28872756050070814</v>
      </c>
    </row>
    <row r="4699" spans="2:9" x14ac:dyDescent="0.25">
      <c r="B4699">
        <v>4696</v>
      </c>
      <c r="C4699">
        <v>0.29248332613997241</v>
      </c>
      <c r="D4699">
        <v>0.30072652040745323</v>
      </c>
      <c r="G4699">
        <v>4696</v>
      </c>
      <c r="H4699">
        <v>0.27838849792606418</v>
      </c>
      <c r="I4699">
        <v>0.28864731778731745</v>
      </c>
    </row>
    <row r="4700" spans="2:9" x14ac:dyDescent="0.25">
      <c r="B4700">
        <v>4697</v>
      </c>
      <c r="C4700">
        <v>0.29240246273066883</v>
      </c>
      <c r="D4700">
        <v>0.3006435673708136</v>
      </c>
      <c r="G4700">
        <v>4697</v>
      </c>
      <c r="H4700">
        <v>0.27831102390731438</v>
      </c>
      <c r="I4700">
        <v>0.28856709813407444</v>
      </c>
    </row>
    <row r="4701" spans="2:9" x14ac:dyDescent="0.25">
      <c r="B4701">
        <v>4698</v>
      </c>
      <c r="C4701">
        <v>0.29232161838646592</v>
      </c>
      <c r="D4701">
        <v>0.30056063554507056</v>
      </c>
      <c r="G4701">
        <v>4698</v>
      </c>
      <c r="H4701">
        <v>0.27823357168621499</v>
      </c>
      <c r="I4701">
        <v>0.28848690154088397</v>
      </c>
    </row>
    <row r="4702" spans="2:9" x14ac:dyDescent="0.25">
      <c r="B4702">
        <v>4699</v>
      </c>
      <c r="C4702">
        <v>0.29224079310365808</v>
      </c>
      <c r="D4702">
        <v>0.30047772493173414</v>
      </c>
      <c r="G4702">
        <v>4699</v>
      </c>
      <c r="H4702">
        <v>0.27815614125783528</v>
      </c>
      <c r="I4702">
        <v>0.28840672800764544</v>
      </c>
    </row>
    <row r="4703" spans="2:9" x14ac:dyDescent="0.25">
      <c r="B4703">
        <v>4700</v>
      </c>
      <c r="C4703">
        <v>0.29215998687853978</v>
      </c>
      <c r="D4703">
        <v>0.3003948355323085</v>
      </c>
      <c r="G4703">
        <v>4700</v>
      </c>
      <c r="H4703">
        <v>0.27807873261724475</v>
      </c>
      <c r="I4703">
        <v>0.28832657753425278</v>
      </c>
    </row>
    <row r="4704" spans="2:9" x14ac:dyDescent="0.25">
      <c r="B4704">
        <v>4701</v>
      </c>
      <c r="C4704">
        <v>0.29207919970740642</v>
      </c>
      <c r="D4704">
        <v>0.30031196734829135</v>
      </c>
      <c r="G4704">
        <v>4701</v>
      </c>
      <c r="H4704">
        <v>0.27800134575951357</v>
      </c>
      <c r="I4704">
        <v>0.28824645012059458</v>
      </c>
    </row>
    <row r="4705" spans="2:9" x14ac:dyDescent="0.25">
      <c r="B4705">
        <v>4702</v>
      </c>
      <c r="C4705">
        <v>0.2919984315865542</v>
      </c>
      <c r="D4705">
        <v>0.30022912038117444</v>
      </c>
      <c r="G4705">
        <v>4702</v>
      </c>
      <c r="H4705">
        <v>0.27792398067971219</v>
      </c>
      <c r="I4705">
        <v>0.28816634576655409</v>
      </c>
    </row>
    <row r="4706" spans="2:9" x14ac:dyDescent="0.25">
      <c r="B4706">
        <v>4703</v>
      </c>
      <c r="C4706">
        <v>0.29191768251227956</v>
      </c>
      <c r="D4706">
        <v>0.30014629463244386</v>
      </c>
      <c r="G4706">
        <v>4703</v>
      </c>
      <c r="H4706">
        <v>0.27784663737291149</v>
      </c>
      <c r="I4706">
        <v>0.28808626447200919</v>
      </c>
    </row>
    <row r="4707" spans="2:9" x14ac:dyDescent="0.25">
      <c r="B4707">
        <v>4704</v>
      </c>
      <c r="C4707">
        <v>0.29183695248087976</v>
      </c>
      <c r="D4707">
        <v>0.3000634901035788</v>
      </c>
      <c r="G4707">
        <v>4704</v>
      </c>
      <c r="H4707">
        <v>0.27776931583418246</v>
      </c>
      <c r="I4707">
        <v>0.28800620623683221</v>
      </c>
    </row>
    <row r="4708" spans="2:9" x14ac:dyDescent="0.25">
      <c r="B4708">
        <v>4705</v>
      </c>
      <c r="C4708">
        <v>0.2917562414886522</v>
      </c>
      <c r="D4708">
        <v>0.29998070679605304</v>
      </c>
      <c r="G4708">
        <v>4705</v>
      </c>
      <c r="H4708">
        <v>0.27769201605859645</v>
      </c>
      <c r="I4708">
        <v>0.28792617106089025</v>
      </c>
    </row>
    <row r="4709" spans="2:9" x14ac:dyDescent="0.25">
      <c r="B4709">
        <v>4706</v>
      </c>
      <c r="C4709">
        <v>0.2916755495318954</v>
      </c>
      <c r="D4709">
        <v>0.29989794471133413</v>
      </c>
      <c r="G4709">
        <v>4706</v>
      </c>
      <c r="H4709">
        <v>0.27761473804122561</v>
      </c>
      <c r="I4709">
        <v>0.28784615894404497</v>
      </c>
    </row>
    <row r="4710" spans="2:9" x14ac:dyDescent="0.25">
      <c r="B4710">
        <v>4707</v>
      </c>
      <c r="C4710">
        <v>0.2915948766069083</v>
      </c>
      <c r="D4710">
        <v>0.29981520385088339</v>
      </c>
      <c r="G4710">
        <v>4707</v>
      </c>
      <c r="H4710">
        <v>0.27753748177714227</v>
      </c>
      <c r="I4710">
        <v>0.28776616988615283</v>
      </c>
    </row>
    <row r="4711" spans="2:9" x14ac:dyDescent="0.25">
      <c r="B4711">
        <v>4708</v>
      </c>
      <c r="C4711">
        <v>0.29151422270999028</v>
      </c>
      <c r="D4711">
        <v>0.29973248421615611</v>
      </c>
      <c r="G4711">
        <v>4708</v>
      </c>
      <c r="H4711">
        <v>0.27746024726141877</v>
      </c>
      <c r="I4711">
        <v>0.28768620388706462</v>
      </c>
    </row>
    <row r="4712" spans="2:9" x14ac:dyDescent="0.25">
      <c r="B4712">
        <v>4709</v>
      </c>
      <c r="C4712">
        <v>0.2914335878374415</v>
      </c>
      <c r="D4712">
        <v>0.29964978580860163</v>
      </c>
      <c r="G4712">
        <v>4709</v>
      </c>
      <c r="H4712">
        <v>0.27738303448912854</v>
      </c>
      <c r="I4712">
        <v>0.28760626094662589</v>
      </c>
    </row>
    <row r="4713" spans="2:9" x14ac:dyDescent="0.25">
      <c r="B4713">
        <v>4710</v>
      </c>
      <c r="C4713">
        <v>0.29135297198556298</v>
      </c>
      <c r="D4713">
        <v>0.29956710862966324</v>
      </c>
      <c r="G4713">
        <v>4710</v>
      </c>
      <c r="H4713">
        <v>0.27730584345534459</v>
      </c>
      <c r="I4713">
        <v>0.287526341064677</v>
      </c>
    </row>
    <row r="4714" spans="2:9" x14ac:dyDescent="0.25">
      <c r="B4714">
        <v>4711</v>
      </c>
      <c r="C4714">
        <v>0.2912723751506554</v>
      </c>
      <c r="D4714">
        <v>0.29948445268077822</v>
      </c>
      <c r="G4714">
        <v>4711</v>
      </c>
      <c r="H4714">
        <v>0.27722867415514074</v>
      </c>
      <c r="I4714">
        <v>0.28744644424105281</v>
      </c>
    </row>
    <row r="4715" spans="2:9" x14ac:dyDescent="0.25">
      <c r="B4715">
        <v>4712</v>
      </c>
      <c r="C4715">
        <v>0.29119179732902112</v>
      </c>
      <c r="D4715">
        <v>0.2994018179633775</v>
      </c>
      <c r="G4715">
        <v>4712</v>
      </c>
      <c r="H4715">
        <v>0.27715152658359138</v>
      </c>
      <c r="I4715">
        <v>0.28736657047558289</v>
      </c>
    </row>
    <row r="4716" spans="2:9" x14ac:dyDescent="0.25">
      <c r="B4716">
        <v>4713</v>
      </c>
      <c r="C4716">
        <v>0.29111123851696236</v>
      </c>
      <c r="D4716">
        <v>0.29931920447888627</v>
      </c>
      <c r="G4716">
        <v>4713</v>
      </c>
      <c r="H4716">
        <v>0.27707440073577072</v>
      </c>
      <c r="I4716">
        <v>0.28728671976809123</v>
      </c>
    </row>
    <row r="4717" spans="2:9" x14ac:dyDescent="0.25">
      <c r="B4717">
        <v>4714</v>
      </c>
      <c r="C4717">
        <v>0.29103069871078246</v>
      </c>
      <c r="D4717">
        <v>0.29923661222872355</v>
      </c>
      <c r="G4717">
        <v>4714</v>
      </c>
      <c r="H4717">
        <v>0.27699729660675393</v>
      </c>
      <c r="I4717">
        <v>0.28720689211839695</v>
      </c>
    </row>
    <row r="4718" spans="2:9" x14ac:dyDescent="0.25">
      <c r="B4718">
        <v>4715</v>
      </c>
      <c r="C4718">
        <v>0.2909501779067844</v>
      </c>
      <c r="D4718">
        <v>0.29915404121430245</v>
      </c>
      <c r="G4718">
        <v>4715</v>
      </c>
      <c r="H4718">
        <v>0.27692021419161594</v>
      </c>
      <c r="I4718">
        <v>0.2871270875263135</v>
      </c>
    </row>
    <row r="4719" spans="2:9" x14ac:dyDescent="0.25">
      <c r="B4719">
        <v>4716</v>
      </c>
      <c r="C4719">
        <v>0.29086967610127329</v>
      </c>
      <c r="D4719">
        <v>0.29907149143702993</v>
      </c>
      <c r="G4719">
        <v>4716</v>
      </c>
      <c r="H4719">
        <v>0.2768431534854327</v>
      </c>
      <c r="I4719">
        <v>0.28704730599164902</v>
      </c>
    </row>
    <row r="4720" spans="2:9" x14ac:dyDescent="0.25">
      <c r="B4720">
        <v>4717</v>
      </c>
      <c r="C4720">
        <v>0.29078919329055342</v>
      </c>
      <c r="D4720">
        <v>0.29898896289830695</v>
      </c>
      <c r="G4720">
        <v>4717</v>
      </c>
      <c r="H4720">
        <v>0.27676611448328037</v>
      </c>
      <c r="I4720">
        <v>0.28696754751420644</v>
      </c>
    </row>
    <row r="4721" spans="2:9" x14ac:dyDescent="0.25">
      <c r="B4721">
        <v>4718</v>
      </c>
      <c r="C4721">
        <v>0.29070872947093029</v>
      </c>
      <c r="D4721">
        <v>0.29890645559952844</v>
      </c>
      <c r="G4721">
        <v>4718</v>
      </c>
      <c r="H4721">
        <v>0.27668909718023516</v>
      </c>
      <c r="I4721">
        <v>0.28688781209378322</v>
      </c>
    </row>
    <row r="4722" spans="2:9" x14ac:dyDescent="0.25">
      <c r="B4722">
        <v>4719</v>
      </c>
      <c r="C4722">
        <v>0.2906282846387101</v>
      </c>
      <c r="D4722">
        <v>0.2988239695420834</v>
      </c>
      <c r="G4722">
        <v>4719</v>
      </c>
      <c r="H4722">
        <v>0.27661210157137361</v>
      </c>
      <c r="I4722">
        <v>0.28680809973017179</v>
      </c>
    </row>
    <row r="4723" spans="2:9" x14ac:dyDescent="0.25">
      <c r="B4723">
        <v>4720</v>
      </c>
      <c r="C4723">
        <v>0.29054785879019918</v>
      </c>
      <c r="D4723">
        <v>0.29874150472735478</v>
      </c>
      <c r="G4723">
        <v>4720</v>
      </c>
      <c r="H4723">
        <v>0.27653512765177318</v>
      </c>
      <c r="I4723">
        <v>0.28672841042315894</v>
      </c>
    </row>
    <row r="4724" spans="2:9" x14ac:dyDescent="0.25">
      <c r="B4724">
        <v>4721</v>
      </c>
      <c r="C4724">
        <v>0.29046745192170481</v>
      </c>
      <c r="D4724">
        <v>0.29865906115671936</v>
      </c>
      <c r="G4724">
        <v>4721</v>
      </c>
      <c r="H4724">
        <v>0.27645817541651124</v>
      </c>
      <c r="I4724">
        <v>0.28664874417252639</v>
      </c>
    </row>
    <row r="4725" spans="2:9" x14ac:dyDescent="0.25">
      <c r="B4725">
        <v>4722</v>
      </c>
      <c r="C4725">
        <v>0.29038706402953468</v>
      </c>
      <c r="D4725">
        <v>0.29857663883154811</v>
      </c>
      <c r="G4725">
        <v>4722</v>
      </c>
      <c r="H4725">
        <v>0.27638124486066573</v>
      </c>
      <c r="I4725">
        <v>0.28656910097805038</v>
      </c>
    </row>
    <row r="4726" spans="2:9" x14ac:dyDescent="0.25">
      <c r="B4726">
        <v>4723</v>
      </c>
      <c r="C4726">
        <v>0.29030669510999751</v>
      </c>
      <c r="D4726">
        <v>0.2984942377532061</v>
      </c>
      <c r="G4726">
        <v>4723</v>
      </c>
      <c r="H4726">
        <v>0.27630433597931525</v>
      </c>
      <c r="I4726">
        <v>0.2864894808395021</v>
      </c>
    </row>
    <row r="4727" spans="2:9" x14ac:dyDescent="0.25">
      <c r="B4727">
        <v>4724</v>
      </c>
      <c r="C4727">
        <v>0.29022634515940215</v>
      </c>
      <c r="D4727">
        <v>0.29841185792305203</v>
      </c>
      <c r="G4727">
        <v>4724</v>
      </c>
      <c r="H4727">
        <v>0.27622744876753835</v>
      </c>
      <c r="I4727">
        <v>0.28640988375664728</v>
      </c>
    </row>
    <row r="4728" spans="2:9" x14ac:dyDescent="0.25">
      <c r="B4728">
        <v>4725</v>
      </c>
      <c r="C4728">
        <v>0.29014601417405783</v>
      </c>
      <c r="D4728">
        <v>0.29832949934243896</v>
      </c>
      <c r="G4728">
        <v>4725</v>
      </c>
      <c r="H4728">
        <v>0.27615058322041375</v>
      </c>
      <c r="I4728">
        <v>0.28633030972924622</v>
      </c>
    </row>
    <row r="4729" spans="2:9" x14ac:dyDescent="0.25">
      <c r="B4729">
        <v>4726</v>
      </c>
      <c r="C4729">
        <v>0.29006570215027477</v>
      </c>
      <c r="D4729">
        <v>0.29824716201271378</v>
      </c>
      <c r="G4729">
        <v>4726</v>
      </c>
      <c r="H4729">
        <v>0.27607373933302137</v>
      </c>
      <c r="I4729">
        <v>0.28625075875705425</v>
      </c>
    </row>
    <row r="4730" spans="2:9" x14ac:dyDescent="0.25">
      <c r="B4730">
        <v>4727</v>
      </c>
      <c r="C4730">
        <v>0.2899854090843641</v>
      </c>
      <c r="D4730">
        <v>0.29816484593521747</v>
      </c>
      <c r="G4730">
        <v>4727</v>
      </c>
      <c r="H4730">
        <v>0.27599691710044083</v>
      </c>
      <c r="I4730">
        <v>0.28617123083982121</v>
      </c>
    </row>
    <row r="4731" spans="2:9" x14ac:dyDescent="0.25">
      <c r="B4731">
        <v>4728</v>
      </c>
      <c r="C4731">
        <v>0.28990513497263665</v>
      </c>
      <c r="D4731">
        <v>0.29808255111128507</v>
      </c>
      <c r="G4731">
        <v>4728</v>
      </c>
      <c r="H4731">
        <v>0.27592011651775211</v>
      </c>
      <c r="I4731">
        <v>0.28609172597729188</v>
      </c>
    </row>
    <row r="4732" spans="2:9" x14ac:dyDescent="0.25">
      <c r="B4732">
        <v>4729</v>
      </c>
      <c r="C4732">
        <v>0.28982487981140448</v>
      </c>
      <c r="D4732">
        <v>0.29800027754224562</v>
      </c>
      <c r="G4732">
        <v>4729</v>
      </c>
      <c r="H4732">
        <v>0.27584333758003593</v>
      </c>
      <c r="I4732">
        <v>0.28601224416920551</v>
      </c>
    </row>
    <row r="4733" spans="2:9" x14ac:dyDescent="0.25">
      <c r="B4733">
        <v>4730</v>
      </c>
      <c r="C4733">
        <v>0.28974464359698027</v>
      </c>
      <c r="D4733">
        <v>0.29791802522942201</v>
      </c>
      <c r="G4733">
        <v>4730</v>
      </c>
      <c r="H4733">
        <v>0.27576658028237355</v>
      </c>
      <c r="I4733">
        <v>0.28593278541529621</v>
      </c>
    </row>
    <row r="4734" spans="2:9" x14ac:dyDescent="0.25">
      <c r="B4734">
        <v>4731</v>
      </c>
      <c r="C4734">
        <v>0.28966442632567724</v>
      </c>
      <c r="D4734">
        <v>0.29783579417413142</v>
      </c>
      <c r="G4734">
        <v>4731</v>
      </c>
      <c r="H4734">
        <v>0.27568984461984625</v>
      </c>
      <c r="I4734">
        <v>0.28585334971529291</v>
      </c>
    </row>
    <row r="4735" spans="2:9" x14ac:dyDescent="0.25">
      <c r="B4735">
        <v>4732</v>
      </c>
      <c r="C4735">
        <v>0.28958422799380845</v>
      </c>
      <c r="D4735">
        <v>0.29775358437768507</v>
      </c>
      <c r="G4735">
        <v>4732</v>
      </c>
      <c r="H4735">
        <v>0.27561313058753584</v>
      </c>
      <c r="I4735">
        <v>0.28577393706891924</v>
      </c>
    </row>
    <row r="4736" spans="2:9" x14ac:dyDescent="0.25">
      <c r="B4736">
        <v>4733</v>
      </c>
      <c r="C4736">
        <v>0.28950404859768869</v>
      </c>
      <c r="D4736">
        <v>0.29767139584138791</v>
      </c>
      <c r="G4736">
        <v>4733</v>
      </c>
      <c r="H4736">
        <v>0.27553643818052398</v>
      </c>
      <c r="I4736">
        <v>0.28569454747589346</v>
      </c>
    </row>
    <row r="4737" spans="2:9" x14ac:dyDescent="0.25">
      <c r="B4737">
        <v>4734</v>
      </c>
      <c r="C4737">
        <v>0.28942388813363268</v>
      </c>
      <c r="D4737">
        <v>0.2975892285665393</v>
      </c>
      <c r="G4737">
        <v>4734</v>
      </c>
      <c r="H4737">
        <v>0.27545976739389361</v>
      </c>
      <c r="I4737">
        <v>0.28561518093592875</v>
      </c>
    </row>
    <row r="4738" spans="2:9" x14ac:dyDescent="0.25">
      <c r="B4738">
        <v>4735</v>
      </c>
      <c r="C4738">
        <v>0.28934374659795581</v>
      </c>
      <c r="D4738">
        <v>0.29750708255443259</v>
      </c>
      <c r="G4738">
        <v>4735</v>
      </c>
      <c r="H4738">
        <v>0.27538311822272765</v>
      </c>
      <c r="I4738">
        <v>0.28553583744873295</v>
      </c>
    </row>
    <row r="4739" spans="2:9" x14ac:dyDescent="0.25">
      <c r="B4739">
        <v>4736</v>
      </c>
      <c r="C4739">
        <v>0.28926362398697403</v>
      </c>
      <c r="D4739">
        <v>0.29742495780635497</v>
      </c>
      <c r="G4739">
        <v>4736</v>
      </c>
      <c r="H4739">
        <v>0.27530649066210894</v>
      </c>
      <c r="I4739">
        <v>0.28545651701400881</v>
      </c>
    </row>
    <row r="4740" spans="2:9" x14ac:dyDescent="0.25">
      <c r="B4740">
        <v>4737</v>
      </c>
      <c r="C4740">
        <v>0.28918352029700412</v>
      </c>
      <c r="D4740">
        <v>0.29734285432358787</v>
      </c>
      <c r="G4740">
        <v>4737</v>
      </c>
      <c r="H4740">
        <v>0.27522988470712184</v>
      </c>
      <c r="I4740">
        <v>0.28537721963145363</v>
      </c>
    </row>
    <row r="4741" spans="2:9" x14ac:dyDescent="0.25">
      <c r="B4741">
        <v>4738</v>
      </c>
      <c r="C4741">
        <v>0.28910343552436341</v>
      </c>
      <c r="D4741">
        <v>0.29726077210740681</v>
      </c>
      <c r="G4741">
        <v>4738</v>
      </c>
      <c r="H4741">
        <v>0.27515330035285002</v>
      </c>
      <c r="I4741">
        <v>0.28529794530075964</v>
      </c>
    </row>
    <row r="4742" spans="2:9" x14ac:dyDescent="0.25">
      <c r="B4742">
        <v>4739</v>
      </c>
      <c r="C4742">
        <v>0.2890233696653694</v>
      </c>
      <c r="D4742">
        <v>0.29717871115908118</v>
      </c>
      <c r="G4742">
        <v>4739</v>
      </c>
      <c r="H4742">
        <v>0.27507673759437784</v>
      </c>
      <c r="I4742">
        <v>0.28521869402161376</v>
      </c>
    </row>
    <row r="4743" spans="2:9" x14ac:dyDescent="0.25">
      <c r="B4743">
        <v>4740</v>
      </c>
      <c r="C4743">
        <v>0.28894332271634054</v>
      </c>
      <c r="D4743">
        <v>0.29709667147987479</v>
      </c>
      <c r="G4743">
        <v>4740</v>
      </c>
      <c r="H4743">
        <v>0.27500019642679041</v>
      </c>
      <c r="I4743">
        <v>0.28513946579369792</v>
      </c>
    </row>
    <row r="4744" spans="2:9" x14ac:dyDescent="0.25">
      <c r="B4744">
        <v>4741</v>
      </c>
      <c r="C4744">
        <v>0.288863294673596</v>
      </c>
      <c r="D4744">
        <v>0.29701465307104513</v>
      </c>
      <c r="G4744">
        <v>4741</v>
      </c>
      <c r="H4744">
        <v>0.27492367684517288</v>
      </c>
      <c r="I4744">
        <v>0.28506026061668849</v>
      </c>
    </row>
    <row r="4745" spans="2:9" x14ac:dyDescent="0.25">
      <c r="B4745">
        <v>4742</v>
      </c>
      <c r="C4745">
        <v>0.28878328553345511</v>
      </c>
      <c r="D4745">
        <v>0.2969326559338441</v>
      </c>
      <c r="G4745">
        <v>4742</v>
      </c>
      <c r="H4745">
        <v>0.2748471788446108</v>
      </c>
      <c r="I4745">
        <v>0.28498107849025694</v>
      </c>
    </row>
    <row r="4746" spans="2:9" x14ac:dyDescent="0.25">
      <c r="B4746">
        <v>4743</v>
      </c>
      <c r="C4746">
        <v>0.28870329529223793</v>
      </c>
      <c r="D4746">
        <v>0.29685068006951748</v>
      </c>
      <c r="G4746">
        <v>4743</v>
      </c>
      <c r="H4746">
        <v>0.27477070242019008</v>
      </c>
      <c r="I4746">
        <v>0.28490191941406939</v>
      </c>
    </row>
    <row r="4747" spans="2:9" x14ac:dyDescent="0.25">
      <c r="B4747">
        <v>4744</v>
      </c>
      <c r="C4747">
        <v>0.28862332394626561</v>
      </c>
      <c r="D4747">
        <v>0.29676872547930533</v>
      </c>
      <c r="G4747">
        <v>4744</v>
      </c>
      <c r="H4747">
        <v>0.2746942475669974</v>
      </c>
      <c r="I4747">
        <v>0.28482278338778672</v>
      </c>
    </row>
    <row r="4748" spans="2:9" x14ac:dyDescent="0.25">
      <c r="B4748">
        <v>4745</v>
      </c>
      <c r="C4748">
        <v>0.2885433714918596</v>
      </c>
      <c r="D4748">
        <v>0.2966867921644416</v>
      </c>
      <c r="G4748">
        <v>4745</v>
      </c>
      <c r="H4748">
        <v>0.27461781428011955</v>
      </c>
      <c r="I4748">
        <v>0.28474367041106474</v>
      </c>
    </row>
    <row r="4749" spans="2:9" x14ac:dyDescent="0.25">
      <c r="B4749">
        <v>4746</v>
      </c>
      <c r="C4749">
        <v>0.28846343792534118</v>
      </c>
      <c r="D4749">
        <v>0.29660488012615444</v>
      </c>
      <c r="G4749">
        <v>4746</v>
      </c>
      <c r="H4749">
        <v>0.27454140255464338</v>
      </c>
      <c r="I4749">
        <v>0.28466458048355398</v>
      </c>
    </row>
    <row r="4750" spans="2:9" x14ac:dyDescent="0.25">
      <c r="B4750">
        <v>4747</v>
      </c>
      <c r="C4750">
        <v>0.28838352324303318</v>
      </c>
      <c r="D4750">
        <v>0.29652298936566618</v>
      </c>
      <c r="G4750">
        <v>4747</v>
      </c>
      <c r="H4750">
        <v>0.27446501238565685</v>
      </c>
      <c r="I4750">
        <v>0.28458551360489992</v>
      </c>
    </row>
    <row r="4751" spans="2:9" x14ac:dyDescent="0.25">
      <c r="B4751">
        <v>4748</v>
      </c>
      <c r="C4751">
        <v>0.28830362744125876</v>
      </c>
      <c r="D4751">
        <v>0.29644111988419319</v>
      </c>
      <c r="G4751">
        <v>4748</v>
      </c>
      <c r="H4751">
        <v>0.27438864376824751</v>
      </c>
      <c r="I4751">
        <v>0.2845064697747427</v>
      </c>
    </row>
    <row r="4752" spans="2:9" x14ac:dyDescent="0.25">
      <c r="B4752">
        <v>4749</v>
      </c>
      <c r="C4752">
        <v>0.2882237505163413</v>
      </c>
      <c r="D4752">
        <v>0.29635927168294585</v>
      </c>
      <c r="G4752">
        <v>4749</v>
      </c>
      <c r="H4752">
        <v>0.27431229669750418</v>
      </c>
      <c r="I4752">
        <v>0.28442744899271732</v>
      </c>
    </row>
    <row r="4753" spans="2:9" x14ac:dyDescent="0.25">
      <c r="B4753">
        <v>4750</v>
      </c>
      <c r="C4753">
        <v>0.28814389246460503</v>
      </c>
      <c r="D4753">
        <v>0.29627744476312873</v>
      </c>
      <c r="G4753">
        <v>4750</v>
      </c>
      <c r="H4753">
        <v>0.27423597116851534</v>
      </c>
      <c r="I4753">
        <v>0.28434845125845376</v>
      </c>
    </row>
    <row r="4754" spans="2:9" x14ac:dyDescent="0.25">
      <c r="B4754">
        <v>4751</v>
      </c>
      <c r="C4754">
        <v>0.28806405328237539</v>
      </c>
      <c r="D4754">
        <v>0.29619563912594077</v>
      </c>
      <c r="G4754">
        <v>4751</v>
      </c>
      <c r="H4754">
        <v>0.27415966717637003</v>
      </c>
      <c r="I4754">
        <v>0.28426947657157664</v>
      </c>
    </row>
    <row r="4755" spans="2:9" x14ac:dyDescent="0.25">
      <c r="B4755">
        <v>4752</v>
      </c>
      <c r="C4755">
        <v>0.28798423296597775</v>
      </c>
      <c r="D4755">
        <v>0.29611385477257468</v>
      </c>
      <c r="G4755">
        <v>4752</v>
      </c>
      <c r="H4755">
        <v>0.27408338471615812</v>
      </c>
      <c r="I4755">
        <v>0.2841905249317056</v>
      </c>
    </row>
    <row r="4756" spans="2:9" x14ac:dyDescent="0.25">
      <c r="B4756">
        <v>4753</v>
      </c>
      <c r="C4756">
        <v>0.28790443151173745</v>
      </c>
      <c r="D4756">
        <v>0.29603209170421735</v>
      </c>
      <c r="G4756">
        <v>4753</v>
      </c>
      <c r="H4756">
        <v>0.27400712378296938</v>
      </c>
      <c r="I4756">
        <v>0.28411159633845506</v>
      </c>
    </row>
    <row r="4757" spans="2:9" x14ac:dyDescent="0.25">
      <c r="B4757">
        <v>4754</v>
      </c>
      <c r="C4757">
        <v>0.28782464891598175</v>
      </c>
      <c r="D4757">
        <v>0.29595034992205005</v>
      </c>
      <c r="G4757">
        <v>4754</v>
      </c>
      <c r="H4757">
        <v>0.27393088437189417</v>
      </c>
      <c r="I4757">
        <v>0.28403269079143406</v>
      </c>
    </row>
    <row r="4758" spans="2:9" x14ac:dyDescent="0.25">
      <c r="B4758">
        <v>4755</v>
      </c>
      <c r="C4758">
        <v>0.28774488517503749</v>
      </c>
      <c r="D4758">
        <v>0.29586862942724801</v>
      </c>
      <c r="G4758">
        <v>4755</v>
      </c>
      <c r="H4758">
        <v>0.27385466647802303</v>
      </c>
      <c r="I4758">
        <v>0.28395380829024691</v>
      </c>
    </row>
    <row r="4759" spans="2:9" x14ac:dyDescent="0.25">
      <c r="B4759">
        <v>4756</v>
      </c>
      <c r="C4759">
        <v>0.28766514028523255</v>
      </c>
      <c r="D4759">
        <v>0.29578693022098068</v>
      </c>
      <c r="G4759">
        <v>4756</v>
      </c>
      <c r="H4759">
        <v>0.27377847009644746</v>
      </c>
      <c r="I4759">
        <v>0.28387494883449255</v>
      </c>
    </row>
    <row r="4760" spans="2:9" x14ac:dyDescent="0.25">
      <c r="B4760">
        <v>4757</v>
      </c>
      <c r="C4760">
        <v>0.2875854142428953</v>
      </c>
      <c r="D4760">
        <v>0.29570525230441147</v>
      </c>
      <c r="G4760">
        <v>4757</v>
      </c>
      <c r="H4760">
        <v>0.27370229522225847</v>
      </c>
      <c r="I4760">
        <v>0.28379611242376468</v>
      </c>
    </row>
    <row r="4761" spans="2:9" x14ac:dyDescent="0.25">
      <c r="B4761">
        <v>4758</v>
      </c>
      <c r="C4761">
        <v>0.28750570704435474</v>
      </c>
      <c r="D4761">
        <v>0.29562359567869817</v>
      </c>
      <c r="G4761">
        <v>4758</v>
      </c>
      <c r="H4761">
        <v>0.27362614185054862</v>
      </c>
      <c r="I4761">
        <v>0.28371729905765203</v>
      </c>
    </row>
    <row r="4762" spans="2:9" x14ac:dyDescent="0.25">
      <c r="B4762">
        <v>4759</v>
      </c>
      <c r="C4762">
        <v>0.28742601868594064</v>
      </c>
      <c r="D4762">
        <v>0.29554196034499264</v>
      </c>
      <c r="G4762">
        <v>4759</v>
      </c>
      <c r="H4762">
        <v>0.27355000997640971</v>
      </c>
      <c r="I4762">
        <v>0.28363850873573832</v>
      </c>
    </row>
    <row r="4763" spans="2:9" x14ac:dyDescent="0.25">
      <c r="B4763">
        <v>4760</v>
      </c>
      <c r="C4763">
        <v>0.28734634916398283</v>
      </c>
      <c r="D4763">
        <v>0.29546034630444096</v>
      </c>
      <c r="G4763">
        <v>4760</v>
      </c>
      <c r="H4763">
        <v>0.27347389959493451</v>
      </c>
      <c r="I4763">
        <v>0.28355974145760193</v>
      </c>
    </row>
    <row r="4764" spans="2:9" x14ac:dyDescent="0.25">
      <c r="B4764">
        <v>4761</v>
      </c>
      <c r="C4764">
        <v>0.28726669847481218</v>
      </c>
      <c r="D4764">
        <v>0.29537875355818322</v>
      </c>
      <c r="G4764">
        <v>4761</v>
      </c>
      <c r="H4764">
        <v>0.27339781070121644</v>
      </c>
      <c r="I4764">
        <v>0.28348099722281606</v>
      </c>
    </row>
    <row r="4765" spans="2:9" x14ac:dyDescent="0.25">
      <c r="B4765">
        <v>4762</v>
      </c>
      <c r="C4765">
        <v>0.28718706661475984</v>
      </c>
      <c r="D4765">
        <v>0.29529718210735378</v>
      </c>
      <c r="G4765">
        <v>4762</v>
      </c>
      <c r="H4765">
        <v>0.27332174329034858</v>
      </c>
      <c r="I4765">
        <v>0.28340227603094909</v>
      </c>
    </row>
    <row r="4766" spans="2:9" x14ac:dyDescent="0.25">
      <c r="B4766">
        <v>4763</v>
      </c>
      <c r="C4766">
        <v>0.28710745358015782</v>
      </c>
      <c r="D4766">
        <v>0.29521563195308131</v>
      </c>
      <c r="G4766">
        <v>4763</v>
      </c>
      <c r="H4766">
        <v>0.27324569735742521</v>
      </c>
      <c r="I4766">
        <v>0.28332357788156409</v>
      </c>
    </row>
    <row r="4767" spans="2:9" x14ac:dyDescent="0.25">
      <c r="B4767">
        <v>4764</v>
      </c>
      <c r="C4767">
        <v>0.28702785936733849</v>
      </c>
      <c r="D4767">
        <v>0.29513410309648846</v>
      </c>
      <c r="G4767">
        <v>4764</v>
      </c>
      <c r="H4767">
        <v>0.27316967289754035</v>
      </c>
      <c r="I4767">
        <v>0.2832449027742191</v>
      </c>
    </row>
    <row r="4768" spans="2:9" x14ac:dyDescent="0.25">
      <c r="B4768">
        <v>4765</v>
      </c>
      <c r="C4768">
        <v>0.28694828397263517</v>
      </c>
      <c r="D4768">
        <v>0.29505259553869206</v>
      </c>
      <c r="G4768">
        <v>4765</v>
      </c>
      <c r="H4768">
        <v>0.27309366990578904</v>
      </c>
      <c r="I4768">
        <v>0.28316625070846696</v>
      </c>
    </row>
    <row r="4769" spans="2:9" x14ac:dyDescent="0.25">
      <c r="B4769">
        <v>4766</v>
      </c>
      <c r="C4769">
        <v>0.2868687273923814</v>
      </c>
      <c r="D4769">
        <v>0.29497110928080333</v>
      </c>
      <c r="G4769">
        <v>4766</v>
      </c>
      <c r="H4769">
        <v>0.27301768837726609</v>
      </c>
      <c r="I4769">
        <v>0.28308762168385548</v>
      </c>
    </row>
    <row r="4770" spans="2:9" x14ac:dyDescent="0.25">
      <c r="B4770">
        <v>4767</v>
      </c>
      <c r="C4770">
        <v>0.28678918962291122</v>
      </c>
      <c r="D4770">
        <v>0.2948896443239275</v>
      </c>
      <c r="G4770">
        <v>4767</v>
      </c>
      <c r="H4770">
        <v>0.27294172830706687</v>
      </c>
      <c r="I4770">
        <v>0.28300901569992742</v>
      </c>
    </row>
    <row r="4771" spans="2:9" x14ac:dyDescent="0.25">
      <c r="B4771">
        <v>4768</v>
      </c>
      <c r="C4771">
        <v>0.28670967066055969</v>
      </c>
      <c r="D4771">
        <v>0.29480820066916402</v>
      </c>
      <c r="G4771">
        <v>4768</v>
      </c>
      <c r="H4771">
        <v>0.27286578969028774</v>
      </c>
      <c r="I4771">
        <v>0.2829304327562206</v>
      </c>
    </row>
    <row r="4772" spans="2:9" x14ac:dyDescent="0.25">
      <c r="B4772">
        <v>4769</v>
      </c>
      <c r="C4772">
        <v>0.28663017050166223</v>
      </c>
      <c r="D4772">
        <v>0.29472677831760657</v>
      </c>
      <c r="G4772">
        <v>4769</v>
      </c>
      <c r="H4772">
        <v>0.2727898725220248</v>
      </c>
      <c r="I4772">
        <v>0.28285187285226732</v>
      </c>
    </row>
    <row r="4773" spans="2:9" x14ac:dyDescent="0.25">
      <c r="B4773">
        <v>4770</v>
      </c>
      <c r="C4773">
        <v>0.28655068914255455</v>
      </c>
      <c r="D4773">
        <v>0.29464537727034307</v>
      </c>
      <c r="G4773">
        <v>4770</v>
      </c>
      <c r="H4773">
        <v>0.27271397679737464</v>
      </c>
      <c r="I4773">
        <v>0.28277333598759519</v>
      </c>
    </row>
    <row r="4774" spans="2:9" x14ac:dyDescent="0.25">
      <c r="B4774">
        <v>4771</v>
      </c>
      <c r="C4774">
        <v>0.28647122657957336</v>
      </c>
      <c r="D4774">
        <v>0.29456399752845558</v>
      </c>
      <c r="G4774">
        <v>4771</v>
      </c>
      <c r="H4774">
        <v>0.27263810251143428</v>
      </c>
      <c r="I4774">
        <v>0.28269482216172664</v>
      </c>
    </row>
    <row r="4775" spans="2:9" x14ac:dyDescent="0.25">
      <c r="B4775">
        <v>4772</v>
      </c>
      <c r="C4775">
        <v>0.28639178280905603</v>
      </c>
      <c r="D4775">
        <v>0.29448263909302047</v>
      </c>
      <c r="G4775">
        <v>4772</v>
      </c>
      <c r="H4775">
        <v>0.27256224965930181</v>
      </c>
      <c r="I4775">
        <v>0.28261633137417902</v>
      </c>
    </row>
    <row r="4776" spans="2:9" x14ac:dyDescent="0.25">
      <c r="B4776">
        <v>4773</v>
      </c>
      <c r="C4776">
        <v>0.28631235782734044</v>
      </c>
      <c r="D4776">
        <v>0.29440130196510828</v>
      </c>
      <c r="G4776">
        <v>4773</v>
      </c>
      <c r="H4776">
        <v>0.27248641823607489</v>
      </c>
      <c r="I4776">
        <v>0.28253786362446465</v>
      </c>
    </row>
    <row r="4777" spans="2:9" x14ac:dyDescent="0.25">
      <c r="B4777">
        <v>4774</v>
      </c>
      <c r="C4777">
        <v>0.28623295163076434</v>
      </c>
      <c r="D4777">
        <v>0.29431998614578375</v>
      </c>
      <c r="G4777">
        <v>4774</v>
      </c>
      <c r="H4777">
        <v>0.27241060823685159</v>
      </c>
      <c r="I4777">
        <v>0.28245941891209064</v>
      </c>
    </row>
    <row r="4778" spans="2:9" x14ac:dyDescent="0.25">
      <c r="B4778">
        <v>4775</v>
      </c>
      <c r="C4778">
        <v>0.28615356421566723</v>
      </c>
      <c r="D4778">
        <v>0.29423869163610578</v>
      </c>
      <c r="G4778">
        <v>4775</v>
      </c>
      <c r="H4778">
        <v>0.27233481965673073</v>
      </c>
      <c r="I4778">
        <v>0.28238099723655935</v>
      </c>
    </row>
    <row r="4779" spans="2:9" x14ac:dyDescent="0.25">
      <c r="B4779">
        <v>4776</v>
      </c>
      <c r="C4779">
        <v>0.28607419557838809</v>
      </c>
      <c r="D4779">
        <v>0.29415741843712756</v>
      </c>
      <c r="G4779">
        <v>4776</v>
      </c>
      <c r="H4779">
        <v>0.27225905249081156</v>
      </c>
      <c r="I4779">
        <v>0.28230259859736784</v>
      </c>
    </row>
    <row r="4780" spans="2:9" x14ac:dyDescent="0.25">
      <c r="B4780">
        <v>4777</v>
      </c>
      <c r="C4780">
        <v>0.28599484571526745</v>
      </c>
      <c r="D4780">
        <v>0.29407616654989671</v>
      </c>
      <c r="G4780">
        <v>4777</v>
      </c>
      <c r="H4780">
        <v>0.27218330673419333</v>
      </c>
      <c r="I4780">
        <v>0.28222422299400823</v>
      </c>
    </row>
    <row r="4781" spans="2:9" x14ac:dyDescent="0.25">
      <c r="B4781">
        <v>4778</v>
      </c>
      <c r="C4781">
        <v>0.28591551462264569</v>
      </c>
      <c r="D4781">
        <v>0.29399493597545473</v>
      </c>
      <c r="G4781">
        <v>4778</v>
      </c>
      <c r="H4781">
        <v>0.27210758238197635</v>
      </c>
      <c r="I4781">
        <v>0.28214587042596756</v>
      </c>
    </row>
    <row r="4782" spans="2:9" x14ac:dyDescent="0.25">
      <c r="B4782">
        <v>4779</v>
      </c>
      <c r="C4782">
        <v>0.28583620229686435</v>
      </c>
      <c r="D4782">
        <v>0.29391372671483762</v>
      </c>
      <c r="G4782">
        <v>4779</v>
      </c>
      <c r="H4782">
        <v>0.27203187942926105</v>
      </c>
      <c r="I4782">
        <v>0.28206754089272784</v>
      </c>
    </row>
    <row r="4783" spans="2:9" x14ac:dyDescent="0.25">
      <c r="B4783">
        <v>4780</v>
      </c>
      <c r="C4783">
        <v>0.28575690873426507</v>
      </c>
      <c r="D4783">
        <v>0.29383253876907561</v>
      </c>
      <c r="G4783">
        <v>4780</v>
      </c>
      <c r="H4783">
        <v>0.27195619787114783</v>
      </c>
      <c r="I4783">
        <v>0.28198923439376605</v>
      </c>
    </row>
    <row r="4784" spans="2:9" x14ac:dyDescent="0.25">
      <c r="B4784">
        <v>4781</v>
      </c>
      <c r="C4784">
        <v>0.2856776339311905</v>
      </c>
      <c r="D4784">
        <v>0.29375137213919317</v>
      </c>
      <c r="G4784">
        <v>4781</v>
      </c>
      <c r="H4784">
        <v>0.27188053770273796</v>
      </c>
      <c r="I4784">
        <v>0.28191095092855428</v>
      </c>
    </row>
    <row r="4785" spans="2:9" x14ac:dyDescent="0.25">
      <c r="B4785">
        <v>4782</v>
      </c>
      <c r="C4785">
        <v>0.28559837788398335</v>
      </c>
      <c r="D4785">
        <v>0.2936702268262088</v>
      </c>
      <c r="G4785">
        <v>4782</v>
      </c>
      <c r="H4785">
        <v>0.27180489891913318</v>
      </c>
      <c r="I4785">
        <v>0.2818326904965594</v>
      </c>
    </row>
    <row r="4786" spans="2:9" x14ac:dyDescent="0.25">
      <c r="B4786">
        <v>4783</v>
      </c>
      <c r="C4786">
        <v>0.28551914058898736</v>
      </c>
      <c r="D4786">
        <v>0.2935891028311356</v>
      </c>
      <c r="G4786">
        <v>4783</v>
      </c>
      <c r="H4786">
        <v>0.27172928151543529</v>
      </c>
      <c r="I4786">
        <v>0.28175445309724334</v>
      </c>
    </row>
    <row r="4787" spans="2:9" x14ac:dyDescent="0.25">
      <c r="B4787">
        <v>4784</v>
      </c>
      <c r="C4787">
        <v>0.2854399220425467</v>
      </c>
      <c r="D4787">
        <v>0.29350800015498074</v>
      </c>
      <c r="G4787">
        <v>4784</v>
      </c>
      <c r="H4787">
        <v>0.27165368548674679</v>
      </c>
      <c r="I4787">
        <v>0.28167623873006298</v>
      </c>
    </row>
    <row r="4788" spans="2:9" x14ac:dyDescent="0.25">
      <c r="B4788">
        <v>4785</v>
      </c>
      <c r="C4788">
        <v>0.28536072224100595</v>
      </c>
      <c r="D4788">
        <v>0.29342691879874577</v>
      </c>
      <c r="G4788">
        <v>4785</v>
      </c>
      <c r="H4788">
        <v>0.27157811082817024</v>
      </c>
      <c r="I4788">
        <v>0.28159804739447036</v>
      </c>
    </row>
    <row r="4789" spans="2:9" x14ac:dyDescent="0.25">
      <c r="B4789">
        <v>4786</v>
      </c>
      <c r="C4789">
        <v>0.28528154118071092</v>
      </c>
      <c r="D4789">
        <v>0.29334585876342639</v>
      </c>
      <c r="G4789">
        <v>4786</v>
      </c>
      <c r="H4789">
        <v>0.27150255753480912</v>
      </c>
      <c r="I4789">
        <v>0.28151987908991238</v>
      </c>
    </row>
    <row r="4790" spans="2:9" x14ac:dyDescent="0.25">
      <c r="B4790">
        <v>4787</v>
      </c>
      <c r="C4790">
        <v>0.28520237885800742</v>
      </c>
      <c r="D4790">
        <v>0.29326482005001259</v>
      </c>
      <c r="G4790">
        <v>4787</v>
      </c>
      <c r="H4790">
        <v>0.27142702560176718</v>
      </c>
      <c r="I4790">
        <v>0.28144173381583082</v>
      </c>
    </row>
    <row r="4791" spans="2:9" x14ac:dyDescent="0.25">
      <c r="B4791">
        <v>4788</v>
      </c>
      <c r="C4791">
        <v>0.28512323526924183</v>
      </c>
      <c r="D4791">
        <v>0.29318380265948879</v>
      </c>
      <c r="G4791">
        <v>4788</v>
      </c>
      <c r="H4791">
        <v>0.27135151502414806</v>
      </c>
      <c r="I4791">
        <v>0.28136361157166279</v>
      </c>
    </row>
    <row r="4792" spans="2:9" x14ac:dyDescent="0.25">
      <c r="B4792">
        <v>4789</v>
      </c>
      <c r="C4792">
        <v>0.28504411041076128</v>
      </c>
      <c r="D4792">
        <v>0.29310280659283361</v>
      </c>
      <c r="G4792">
        <v>4789</v>
      </c>
      <c r="H4792">
        <v>0.2712760257970564</v>
      </c>
      <c r="I4792">
        <v>0.28128551235684024</v>
      </c>
    </row>
    <row r="4793" spans="2:9" x14ac:dyDescent="0.25">
      <c r="B4793">
        <v>4790</v>
      </c>
      <c r="C4793">
        <v>0.28496500427891325</v>
      </c>
      <c r="D4793">
        <v>0.29302183185101982</v>
      </c>
      <c r="G4793">
        <v>4790</v>
      </c>
      <c r="H4793">
        <v>0.27120055791559711</v>
      </c>
      <c r="I4793">
        <v>0.28120743617078997</v>
      </c>
    </row>
    <row r="4794" spans="2:9" x14ac:dyDescent="0.25">
      <c r="B4794">
        <v>4791</v>
      </c>
      <c r="C4794">
        <v>0.28488591687004633</v>
      </c>
      <c r="D4794">
        <v>0.29294087843501471</v>
      </c>
      <c r="G4794">
        <v>4791</v>
      </c>
      <c r="H4794">
        <v>0.27112511137487533</v>
      </c>
      <c r="I4794">
        <v>0.28112938301293405</v>
      </c>
    </row>
    <row r="4795" spans="2:9" x14ac:dyDescent="0.25">
      <c r="B4795">
        <v>4792</v>
      </c>
      <c r="C4795">
        <v>0.28480684818050911</v>
      </c>
      <c r="D4795">
        <v>0.29285994634577983</v>
      </c>
      <c r="G4795">
        <v>4792</v>
      </c>
      <c r="H4795">
        <v>0.27104968616999675</v>
      </c>
      <c r="I4795">
        <v>0.28105135288268951</v>
      </c>
    </row>
    <row r="4796" spans="2:9" x14ac:dyDescent="0.25">
      <c r="B4796">
        <v>4793</v>
      </c>
      <c r="C4796">
        <v>0.28472779820665128</v>
      </c>
      <c r="D4796">
        <v>0.29277903558427093</v>
      </c>
      <c r="G4796">
        <v>4793</v>
      </c>
      <c r="H4796">
        <v>0.27097428229606746</v>
      </c>
      <c r="I4796">
        <v>0.28097334577946848</v>
      </c>
    </row>
    <row r="4797" spans="2:9" x14ac:dyDescent="0.25">
      <c r="B4797">
        <v>4794</v>
      </c>
      <c r="C4797">
        <v>0.28464876694482288</v>
      </c>
      <c r="D4797">
        <v>0.29269814615143802</v>
      </c>
      <c r="G4797">
        <v>4794</v>
      </c>
      <c r="H4797">
        <v>0.27089889974819414</v>
      </c>
      <c r="I4797">
        <v>0.28089536170267787</v>
      </c>
    </row>
    <row r="4798" spans="2:9" x14ac:dyDescent="0.25">
      <c r="B4798">
        <v>4795</v>
      </c>
      <c r="C4798">
        <v>0.28456975439137439</v>
      </c>
      <c r="D4798">
        <v>0.29261727804822574</v>
      </c>
      <c r="G4798">
        <v>4795</v>
      </c>
      <c r="H4798">
        <v>0.27082353852148333</v>
      </c>
      <c r="I4798">
        <v>0.28081740065171995</v>
      </c>
    </row>
    <row r="4799" spans="2:9" x14ac:dyDescent="0.25">
      <c r="B4799">
        <v>4796</v>
      </c>
      <c r="C4799">
        <v>0.28449076054265687</v>
      </c>
      <c r="D4799">
        <v>0.29253643127557266</v>
      </c>
      <c r="G4799">
        <v>4796</v>
      </c>
      <c r="H4799">
        <v>0.27074819861104266</v>
      </c>
      <c r="I4799">
        <v>0.2807394626259917</v>
      </c>
    </row>
    <row r="4800" spans="2:9" x14ac:dyDescent="0.25">
      <c r="B4800">
        <v>4797</v>
      </c>
      <c r="C4800">
        <v>0.28441178539502238</v>
      </c>
      <c r="D4800">
        <v>0.29245560583441194</v>
      </c>
      <c r="G4800">
        <v>4797</v>
      </c>
      <c r="H4800">
        <v>0.27067288001197987</v>
      </c>
      <c r="I4800">
        <v>0.28066154762488549</v>
      </c>
    </row>
    <row r="4801" spans="2:9" x14ac:dyDescent="0.25">
      <c r="B4801">
        <v>4798</v>
      </c>
      <c r="C4801">
        <v>0.28433282894482292</v>
      </c>
      <c r="D4801">
        <v>0.29237480172567087</v>
      </c>
      <c r="G4801">
        <v>4798</v>
      </c>
      <c r="H4801">
        <v>0.27059758271940287</v>
      </c>
      <c r="I4801">
        <v>0.28058365564778853</v>
      </c>
    </row>
    <row r="4802" spans="2:9" x14ac:dyDescent="0.25">
      <c r="B4802">
        <v>4799</v>
      </c>
      <c r="C4802">
        <v>0.28425389118841154</v>
      </c>
      <c r="D4802">
        <v>0.29229401895027124</v>
      </c>
      <c r="G4802">
        <v>4799</v>
      </c>
      <c r="H4802">
        <v>0.27052230672842037</v>
      </c>
      <c r="I4802">
        <v>0.28050578669408316</v>
      </c>
    </row>
    <row r="4803" spans="2:9" x14ac:dyDescent="0.25">
      <c r="B4803">
        <v>4800</v>
      </c>
      <c r="C4803">
        <v>0.28417497212214188</v>
      </c>
      <c r="D4803">
        <v>0.29221325750912919</v>
      </c>
      <c r="G4803">
        <v>4800</v>
      </c>
      <c r="H4803">
        <v>0.27044705203414166</v>
      </c>
      <c r="I4803">
        <v>0.28042794076314675</v>
      </c>
    </row>
    <row r="4804" spans="2:9" x14ac:dyDescent="0.25">
      <c r="B4804">
        <v>4801</v>
      </c>
      <c r="C4804">
        <v>0.28409607174236839</v>
      </c>
      <c r="D4804">
        <v>0.29213251740315499</v>
      </c>
      <c r="G4804">
        <v>4801</v>
      </c>
      <c r="H4804">
        <v>0.27037181863167564</v>
      </c>
      <c r="I4804">
        <v>0.28035011785435188</v>
      </c>
    </row>
    <row r="4805" spans="2:9" x14ac:dyDescent="0.25">
      <c r="B4805">
        <v>4802</v>
      </c>
      <c r="C4805">
        <v>0.28401719004544518</v>
      </c>
      <c r="D4805">
        <v>0.29205179863325342</v>
      </c>
      <c r="G4805">
        <v>4802</v>
      </c>
      <c r="H4805">
        <v>0.2702966065161323</v>
      </c>
      <c r="I4805">
        <v>0.28027231796706586</v>
      </c>
    </row>
    <row r="4806" spans="2:9" x14ac:dyDescent="0.25">
      <c r="B4806">
        <v>4803</v>
      </c>
      <c r="C4806">
        <v>0.28393832702772753</v>
      </c>
      <c r="D4806">
        <v>0.29197110120032349</v>
      </c>
      <c r="G4806">
        <v>4803</v>
      </c>
      <c r="H4806">
        <v>0.27022141568262215</v>
      </c>
      <c r="I4806">
        <v>0.28019454110065145</v>
      </c>
    </row>
    <row r="4807" spans="2:9" x14ac:dyDescent="0.25">
      <c r="B4807">
        <v>4804</v>
      </c>
      <c r="C4807">
        <v>0.28385948268557165</v>
      </c>
      <c r="D4807">
        <v>0.29189042510525881</v>
      </c>
      <c r="G4807">
        <v>4804</v>
      </c>
      <c r="H4807">
        <v>0.27014624612625532</v>
      </c>
      <c r="I4807">
        <v>0.28011678725446626</v>
      </c>
    </row>
    <row r="4808" spans="2:9" x14ac:dyDescent="0.25">
      <c r="B4808">
        <v>4805</v>
      </c>
      <c r="C4808">
        <v>0.28378065701533361</v>
      </c>
      <c r="D4808">
        <v>0.29180977034894706</v>
      </c>
      <c r="G4808">
        <v>4805</v>
      </c>
      <c r="H4808">
        <v>0.27007109784214334</v>
      </c>
      <c r="I4808">
        <v>0.28003905642786314</v>
      </c>
    </row>
    <row r="4809" spans="2:9" x14ac:dyDescent="0.25">
      <c r="B4809">
        <v>4806</v>
      </c>
      <c r="C4809">
        <v>0.2837018500133705</v>
      </c>
      <c r="D4809">
        <v>0.29172913693227037</v>
      </c>
      <c r="G4809">
        <v>4806</v>
      </c>
      <c r="H4809">
        <v>0.2699959708253975</v>
      </c>
      <c r="I4809">
        <v>0.2799613486201899</v>
      </c>
    </row>
    <row r="4810" spans="2:9" x14ac:dyDescent="0.25">
      <c r="B4810">
        <v>4807</v>
      </c>
      <c r="C4810">
        <v>0.28362306167604023</v>
      </c>
      <c r="D4810">
        <v>0.29164852485610526</v>
      </c>
      <c r="G4810">
        <v>4807</v>
      </c>
      <c r="H4810">
        <v>0.26992086507112978</v>
      </c>
      <c r="I4810">
        <v>0.27988366383078955</v>
      </c>
    </row>
    <row r="4811" spans="2:9" x14ac:dyDescent="0.25">
      <c r="B4811">
        <v>4808</v>
      </c>
      <c r="C4811">
        <v>0.28354429199970099</v>
      </c>
      <c r="D4811">
        <v>0.29156793412132276</v>
      </c>
      <c r="G4811">
        <v>4808</v>
      </c>
      <c r="H4811">
        <v>0.26984578057445263</v>
      </c>
      <c r="I4811">
        <v>0.27980600205900014</v>
      </c>
    </row>
    <row r="4812" spans="2:9" x14ac:dyDescent="0.25">
      <c r="B4812">
        <v>4809</v>
      </c>
      <c r="C4812">
        <v>0.28346554098071108</v>
      </c>
      <c r="D4812">
        <v>0.291487364728788</v>
      </c>
      <c r="G4812">
        <v>4809</v>
      </c>
      <c r="H4812">
        <v>0.26977071733047847</v>
      </c>
      <c r="I4812">
        <v>0.27972836330415479</v>
      </c>
    </row>
    <row r="4813" spans="2:9" x14ac:dyDescent="0.25">
      <c r="B4813">
        <v>4810</v>
      </c>
      <c r="C4813">
        <v>0.28338680861542997</v>
      </c>
      <c r="D4813">
        <v>0.29140681667936064</v>
      </c>
      <c r="G4813">
        <v>4810</v>
      </c>
      <c r="H4813">
        <v>0.26969567533432071</v>
      </c>
      <c r="I4813">
        <v>0.27965074756558178</v>
      </c>
    </row>
    <row r="4814" spans="2:9" x14ac:dyDescent="0.25">
      <c r="B4814">
        <v>4811</v>
      </c>
      <c r="C4814">
        <v>0.28330809490021786</v>
      </c>
      <c r="D4814">
        <v>0.2913262899738947</v>
      </c>
      <c r="G4814">
        <v>4811</v>
      </c>
      <c r="H4814">
        <v>0.26962065458109274</v>
      </c>
      <c r="I4814">
        <v>0.27957315484260442</v>
      </c>
    </row>
    <row r="4815" spans="2:9" x14ac:dyDescent="0.25">
      <c r="B4815">
        <v>4812</v>
      </c>
      <c r="C4815">
        <v>0.28322939983143497</v>
      </c>
      <c r="D4815">
        <v>0.29124578461323863</v>
      </c>
      <c r="G4815">
        <v>4812</v>
      </c>
      <c r="H4815">
        <v>0.26954565506590877</v>
      </c>
      <c r="I4815">
        <v>0.27949558513454148</v>
      </c>
    </row>
    <row r="4816" spans="2:9" x14ac:dyDescent="0.25">
      <c r="B4816">
        <v>4813</v>
      </c>
      <c r="C4816">
        <v>0.28315072340544234</v>
      </c>
      <c r="D4816">
        <v>0.2911653005982352</v>
      </c>
      <c r="G4816">
        <v>4813</v>
      </c>
      <c r="H4816">
        <v>0.26947067678388309</v>
      </c>
      <c r="I4816">
        <v>0.2794180384407064</v>
      </c>
    </row>
    <row r="4817" spans="2:9" x14ac:dyDescent="0.25">
      <c r="B4817">
        <v>4814</v>
      </c>
      <c r="C4817">
        <v>0.28307206561860221</v>
      </c>
      <c r="D4817">
        <v>0.29108483792972156</v>
      </c>
      <c r="G4817">
        <v>4814</v>
      </c>
      <c r="H4817">
        <v>0.26939571973013071</v>
      </c>
      <c r="I4817">
        <v>0.27934051476040783</v>
      </c>
    </row>
    <row r="4818" spans="2:9" x14ac:dyDescent="0.25">
      <c r="B4818">
        <v>4815</v>
      </c>
      <c r="C4818">
        <v>0.28299342646727638</v>
      </c>
      <c r="D4818">
        <v>0.29100439660852934</v>
      </c>
      <c r="G4818">
        <v>4815</v>
      </c>
      <c r="H4818">
        <v>0.26932078389976688</v>
      </c>
      <c r="I4818">
        <v>0.27926301409294985</v>
      </c>
    </row>
    <row r="4819" spans="2:9" x14ac:dyDescent="0.25">
      <c r="B4819">
        <v>4816</v>
      </c>
      <c r="C4819">
        <v>0.28291480594782753</v>
      </c>
      <c r="D4819">
        <v>0.29092397663548458</v>
      </c>
      <c r="G4819">
        <v>4816</v>
      </c>
      <c r="H4819">
        <v>0.26924586928790695</v>
      </c>
      <c r="I4819">
        <v>0.27918553643763144</v>
      </c>
    </row>
    <row r="4820" spans="2:9" x14ac:dyDescent="0.25">
      <c r="B4820">
        <v>4817</v>
      </c>
      <c r="C4820">
        <v>0.28283620405661919</v>
      </c>
      <c r="D4820">
        <v>0.29084357801140764</v>
      </c>
      <c r="G4820">
        <v>4817</v>
      </c>
      <c r="H4820">
        <v>0.26917097588966765</v>
      </c>
      <c r="I4820">
        <v>0.27910808179374669</v>
      </c>
    </row>
    <row r="4821" spans="2:9" x14ac:dyDescent="0.25">
      <c r="B4821">
        <v>4818</v>
      </c>
      <c r="C4821">
        <v>0.2827576207900156</v>
      </c>
      <c r="D4821">
        <v>0.29076320073711343</v>
      </c>
      <c r="G4821">
        <v>4818</v>
      </c>
      <c r="H4821">
        <v>0.26909610370016485</v>
      </c>
      <c r="I4821">
        <v>0.27903065016058504</v>
      </c>
    </row>
    <row r="4822" spans="2:9" x14ac:dyDescent="0.25">
      <c r="B4822">
        <v>4819</v>
      </c>
      <c r="C4822">
        <v>0.28267905614438094</v>
      </c>
      <c r="D4822">
        <v>0.29068284481341095</v>
      </c>
      <c r="G4822">
        <v>4819</v>
      </c>
      <c r="H4822">
        <v>0.2690212527145161</v>
      </c>
      <c r="I4822">
        <v>0.27895324153743073</v>
      </c>
    </row>
    <row r="4823" spans="2:9" x14ac:dyDescent="0.25">
      <c r="B4823">
        <v>4820</v>
      </c>
      <c r="C4823">
        <v>0.28260051011608056</v>
      </c>
      <c r="D4823">
        <v>0.29060251024110406</v>
      </c>
      <c r="G4823">
        <v>4820</v>
      </c>
      <c r="H4823">
        <v>0.26894642292783844</v>
      </c>
      <c r="I4823">
        <v>0.27887585592356368</v>
      </c>
    </row>
    <row r="4824" spans="2:9" x14ac:dyDescent="0.25">
      <c r="B4824">
        <v>4821</v>
      </c>
      <c r="C4824">
        <v>0.28252198270148049</v>
      </c>
      <c r="D4824">
        <v>0.29052219702099075</v>
      </c>
      <c r="G4824">
        <v>4821</v>
      </c>
      <c r="H4824">
        <v>0.26887161433524975</v>
      </c>
      <c r="I4824">
        <v>0.2787984933182584</v>
      </c>
    </row>
    <row r="4825" spans="2:9" x14ac:dyDescent="0.25">
      <c r="B4825">
        <v>4822</v>
      </c>
      <c r="C4825">
        <v>0.2824434738969468</v>
      </c>
      <c r="D4825">
        <v>0.29044190515386353</v>
      </c>
      <c r="G4825">
        <v>4822</v>
      </c>
      <c r="H4825">
        <v>0.26879682693186835</v>
      </c>
      <c r="I4825">
        <v>0.27872115372078499</v>
      </c>
    </row>
    <row r="4826" spans="2:9" x14ac:dyDescent="0.25">
      <c r="B4826">
        <v>4823</v>
      </c>
      <c r="C4826">
        <v>0.28236498369884627</v>
      </c>
      <c r="D4826">
        <v>0.2903616346405094</v>
      </c>
      <c r="G4826">
        <v>4823</v>
      </c>
      <c r="H4826">
        <v>0.26872206071281279</v>
      </c>
      <c r="I4826">
        <v>0.27864383713040841</v>
      </c>
    </row>
    <row r="4827" spans="2:9" x14ac:dyDescent="0.25">
      <c r="B4827">
        <v>4824</v>
      </c>
      <c r="C4827">
        <v>0.28228651210354627</v>
      </c>
      <c r="D4827">
        <v>0.29028138548170968</v>
      </c>
      <c r="G4827">
        <v>4824</v>
      </c>
      <c r="H4827">
        <v>0.26864731567320238</v>
      </c>
      <c r="I4827">
        <v>0.2785665435463891</v>
      </c>
    </row>
    <row r="4828" spans="2:9" x14ac:dyDescent="0.25">
      <c r="B4828">
        <v>4825</v>
      </c>
      <c r="C4828">
        <v>0.28220805910741542</v>
      </c>
      <c r="D4828">
        <v>0.29020115767824012</v>
      </c>
      <c r="G4828">
        <v>4825</v>
      </c>
      <c r="H4828">
        <v>0.26857259180815629</v>
      </c>
      <c r="I4828">
        <v>0.27848927296798237</v>
      </c>
    </row>
    <row r="4829" spans="2:9" x14ac:dyDescent="0.25">
      <c r="B4829">
        <v>4826</v>
      </c>
      <c r="C4829">
        <v>0.28212962470682174</v>
      </c>
      <c r="D4829">
        <v>0.29012095123087117</v>
      </c>
      <c r="G4829">
        <v>4826</v>
      </c>
      <c r="H4829">
        <v>0.26849788911279487</v>
      </c>
      <c r="I4829">
        <v>0.27841202539443899</v>
      </c>
    </row>
    <row r="4830" spans="2:9" x14ac:dyDescent="0.25">
      <c r="B4830">
        <v>4827</v>
      </c>
      <c r="C4830">
        <v>0.28205120889813434</v>
      </c>
      <c r="D4830">
        <v>0.29004076614036745</v>
      </c>
      <c r="G4830">
        <v>4827</v>
      </c>
      <c r="H4830">
        <v>0.26842320758223814</v>
      </c>
      <c r="I4830">
        <v>0.27833480082500461</v>
      </c>
    </row>
    <row r="4831" spans="2:9" x14ac:dyDescent="0.25">
      <c r="B4831">
        <v>4828</v>
      </c>
      <c r="C4831">
        <v>0.28197281167772381</v>
      </c>
      <c r="D4831">
        <v>0.289960602407488</v>
      </c>
      <c r="G4831">
        <v>4828</v>
      </c>
      <c r="H4831">
        <v>0.26834854721160717</v>
      </c>
      <c r="I4831">
        <v>0.27825759925892046</v>
      </c>
    </row>
    <row r="4832" spans="2:9" x14ac:dyDescent="0.25">
      <c r="B4832">
        <v>4829</v>
      </c>
      <c r="C4832">
        <v>0.28189443304196038</v>
      </c>
      <c r="D4832">
        <v>0.28988046003298668</v>
      </c>
      <c r="G4832">
        <v>4829</v>
      </c>
      <c r="H4832">
        <v>0.26827390799602308</v>
      </c>
      <c r="I4832">
        <v>0.27818042069542259</v>
      </c>
    </row>
    <row r="4833" spans="2:9" x14ac:dyDescent="0.25">
      <c r="B4833">
        <v>4830</v>
      </c>
      <c r="C4833">
        <v>0.28181607298721451</v>
      </c>
      <c r="D4833">
        <v>0.28980033901761143</v>
      </c>
      <c r="G4833">
        <v>4830</v>
      </c>
      <c r="H4833">
        <v>0.26819928993060738</v>
      </c>
      <c r="I4833">
        <v>0.27810326513374251</v>
      </c>
    </row>
    <row r="4834" spans="2:9" x14ac:dyDescent="0.25">
      <c r="B4834">
        <v>4831</v>
      </c>
      <c r="C4834">
        <v>0.28173773150985798</v>
      </c>
      <c r="D4834">
        <v>0.28972023936210484</v>
      </c>
      <c r="G4834">
        <v>4831</v>
      </c>
      <c r="H4834">
        <v>0.26812469301048242</v>
      </c>
      <c r="I4834">
        <v>0.27802613257310677</v>
      </c>
    </row>
    <row r="4835" spans="2:9" x14ac:dyDescent="0.25">
      <c r="B4835">
        <v>4832</v>
      </c>
      <c r="C4835">
        <v>0.28165940860626254</v>
      </c>
      <c r="D4835">
        <v>0.28964016106720392</v>
      </c>
      <c r="G4835">
        <v>4832</v>
      </c>
      <c r="H4835">
        <v>0.26805011723077049</v>
      </c>
      <c r="I4835">
        <v>0.27794902301273716</v>
      </c>
    </row>
    <row r="4836" spans="2:9" x14ac:dyDescent="0.25">
      <c r="B4836">
        <v>4833</v>
      </c>
      <c r="C4836">
        <v>0.28158110427280164</v>
      </c>
      <c r="D4836">
        <v>0.28956010413364025</v>
      </c>
      <c r="G4836">
        <v>4833</v>
      </c>
      <c r="H4836">
        <v>0.26797556258659483</v>
      </c>
      <c r="I4836">
        <v>0.27787193645185082</v>
      </c>
    </row>
    <row r="4837" spans="2:9" x14ac:dyDescent="0.25">
      <c r="B4837">
        <v>4834</v>
      </c>
      <c r="C4837">
        <v>0.28150281850584796</v>
      </c>
      <c r="D4837">
        <v>0.28948006856213981</v>
      </c>
      <c r="G4837">
        <v>4834</v>
      </c>
      <c r="H4837">
        <v>0.26790102907307839</v>
      </c>
      <c r="I4837">
        <v>0.27779487288966004</v>
      </c>
    </row>
    <row r="4838" spans="2:9" x14ac:dyDescent="0.25">
      <c r="B4838">
        <v>4835</v>
      </c>
      <c r="C4838">
        <v>0.28142455130177546</v>
      </c>
      <c r="D4838">
        <v>0.28940005435342292</v>
      </c>
      <c r="G4838">
        <v>4835</v>
      </c>
      <c r="H4838">
        <v>0.26782651668534518</v>
      </c>
      <c r="I4838">
        <v>0.27771783232537212</v>
      </c>
    </row>
    <row r="4839" spans="2:9" x14ac:dyDescent="0.25">
      <c r="B4839">
        <v>4836</v>
      </c>
      <c r="C4839">
        <v>0.28134630265695904</v>
      </c>
      <c r="D4839">
        <v>0.28932006150820472</v>
      </c>
      <c r="G4839">
        <v>4836</v>
      </c>
      <c r="H4839">
        <v>0.26775202541851978</v>
      </c>
      <c r="I4839">
        <v>0.2776408147581898</v>
      </c>
    </row>
    <row r="4840" spans="2:9" x14ac:dyDescent="0.25">
      <c r="B4840">
        <v>4837</v>
      </c>
      <c r="C4840">
        <v>0.28126807256777292</v>
      </c>
      <c r="D4840">
        <v>0.28924009002719459</v>
      </c>
      <c r="G4840">
        <v>4837</v>
      </c>
      <c r="H4840">
        <v>0.26767755526772635</v>
      </c>
      <c r="I4840">
        <v>0.27756382018731124</v>
      </c>
    </row>
    <row r="4841" spans="2:9" x14ac:dyDescent="0.25">
      <c r="B4841">
        <v>4838</v>
      </c>
      <c r="C4841">
        <v>0.28118986103059329</v>
      </c>
      <c r="D4841">
        <v>0.28916013991109657</v>
      </c>
      <c r="G4841">
        <v>4838</v>
      </c>
      <c r="H4841">
        <v>0.26760310622809014</v>
      </c>
      <c r="I4841">
        <v>0.2774868486119294</v>
      </c>
    </row>
    <row r="4842" spans="2:9" x14ac:dyDescent="0.25">
      <c r="B4842">
        <v>4839</v>
      </c>
      <c r="C4842">
        <v>0.2811116680417961</v>
      </c>
      <c r="D4842">
        <v>0.28908021116060895</v>
      </c>
      <c r="G4842">
        <v>4839</v>
      </c>
      <c r="H4842">
        <v>0.26752867829473675</v>
      </c>
      <c r="I4842">
        <v>0.27740990003123267</v>
      </c>
    </row>
    <row r="4843" spans="2:9" x14ac:dyDescent="0.25">
      <c r="B4843">
        <v>4840</v>
      </c>
      <c r="C4843">
        <v>0.28103349359775814</v>
      </c>
      <c r="D4843">
        <v>0.28900030377642466</v>
      </c>
      <c r="G4843">
        <v>4840</v>
      </c>
      <c r="H4843">
        <v>0.26745427146279238</v>
      </c>
      <c r="I4843">
        <v>0.27733297444440486</v>
      </c>
    </row>
    <row r="4844" spans="2:9" x14ac:dyDescent="0.25">
      <c r="B4844">
        <v>4841</v>
      </c>
      <c r="C4844">
        <v>0.2809553376948567</v>
      </c>
      <c r="D4844">
        <v>0.28892041775923144</v>
      </c>
      <c r="G4844">
        <v>4841</v>
      </c>
      <c r="H4844">
        <v>0.26737988572738303</v>
      </c>
      <c r="I4844">
        <v>0.27725607185062479</v>
      </c>
    </row>
    <row r="4845" spans="2:9" x14ac:dyDescent="0.25">
      <c r="B4845">
        <v>4842</v>
      </c>
      <c r="C4845">
        <v>0.28087720032946972</v>
      </c>
      <c r="D4845">
        <v>0.28884055310971113</v>
      </c>
      <c r="G4845">
        <v>4842</v>
      </c>
      <c r="H4845">
        <v>0.26730552108363564</v>
      </c>
      <c r="I4845">
        <v>0.27717919224906667</v>
      </c>
    </row>
    <row r="4846" spans="2:9" x14ac:dyDescent="0.25">
      <c r="B4846">
        <v>4843</v>
      </c>
      <c r="C4846">
        <v>0.280799081497976</v>
      </c>
      <c r="D4846">
        <v>0.28876070982854007</v>
      </c>
      <c r="G4846">
        <v>4843</v>
      </c>
      <c r="H4846">
        <v>0.26723117752667763</v>
      </c>
      <c r="I4846">
        <v>0.27710233563889997</v>
      </c>
    </row>
    <row r="4847" spans="2:9" x14ac:dyDescent="0.25">
      <c r="B4847">
        <v>4844</v>
      </c>
      <c r="C4847">
        <v>0.28072098119675426</v>
      </c>
      <c r="D4847">
        <v>0.28868088791638957</v>
      </c>
      <c r="G4847">
        <v>4844</v>
      </c>
      <c r="H4847">
        <v>0.26715685505163644</v>
      </c>
      <c r="I4847">
        <v>0.27702550201928916</v>
      </c>
    </row>
    <row r="4848" spans="2:9" x14ac:dyDescent="0.25">
      <c r="B4848">
        <v>4845</v>
      </c>
      <c r="C4848">
        <v>0.28064289942218407</v>
      </c>
      <c r="D4848">
        <v>0.28860108737392492</v>
      </c>
      <c r="G4848">
        <v>4845</v>
      </c>
      <c r="H4848">
        <v>0.26708255365364053</v>
      </c>
      <c r="I4848">
        <v>0.27694869138939443</v>
      </c>
    </row>
    <row r="4849" spans="2:9" x14ac:dyDescent="0.25">
      <c r="B4849">
        <v>4846</v>
      </c>
      <c r="C4849">
        <v>0.2805648361706457</v>
      </c>
      <c r="D4849">
        <v>0.28852130820180638</v>
      </c>
      <c r="G4849">
        <v>4846</v>
      </c>
      <c r="H4849">
        <v>0.26700827332781824</v>
      </c>
      <c r="I4849">
        <v>0.2768719037483709</v>
      </c>
    </row>
    <row r="4850" spans="2:9" x14ac:dyDescent="0.25">
      <c r="B4850">
        <v>4847</v>
      </c>
      <c r="C4850">
        <v>0.28048679143852018</v>
      </c>
      <c r="D4850">
        <v>0.28844155040068853</v>
      </c>
      <c r="G4850">
        <v>4847</v>
      </c>
      <c r="H4850">
        <v>0.26693401406929868</v>
      </c>
      <c r="I4850">
        <v>0.27679513909536912</v>
      </c>
    </row>
    <row r="4851" spans="2:9" x14ac:dyDescent="0.25">
      <c r="B4851">
        <v>4848</v>
      </c>
      <c r="C4851">
        <v>0.28040876522218838</v>
      </c>
      <c r="D4851">
        <v>0.2883618139712204</v>
      </c>
      <c r="G4851">
        <v>4848</v>
      </c>
      <c r="H4851">
        <v>0.26685977587321108</v>
      </c>
      <c r="I4851">
        <v>0.2767183974295348</v>
      </c>
    </row>
    <row r="4852" spans="2:9" x14ac:dyDescent="0.25">
      <c r="B4852">
        <v>4849</v>
      </c>
      <c r="C4852">
        <v>0.28033075751803299</v>
      </c>
      <c r="D4852">
        <v>0.28828209891404594</v>
      </c>
      <c r="G4852">
        <v>4849</v>
      </c>
      <c r="H4852">
        <v>0.26678555873468579</v>
      </c>
      <c r="I4852">
        <v>0.276641678750009</v>
      </c>
    </row>
    <row r="4853" spans="2:9" x14ac:dyDescent="0.25">
      <c r="B4853">
        <v>4850</v>
      </c>
      <c r="C4853">
        <v>0.28025276832243629</v>
      </c>
      <c r="D4853">
        <v>0.28820240522980323</v>
      </c>
      <c r="G4853">
        <v>4850</v>
      </c>
      <c r="H4853">
        <v>0.26671136264885298</v>
      </c>
      <c r="I4853">
        <v>0.27656498305592825</v>
      </c>
    </row>
    <row r="4854" spans="2:9" x14ac:dyDescent="0.25">
      <c r="B4854">
        <v>4851</v>
      </c>
      <c r="C4854">
        <v>0.28017479763178127</v>
      </c>
      <c r="D4854">
        <v>0.28812273291912505</v>
      </c>
      <c r="G4854">
        <v>4851</v>
      </c>
      <c r="H4854">
        <v>0.26663718761084321</v>
      </c>
      <c r="I4854">
        <v>0.27648831034642413</v>
      </c>
    </row>
    <row r="4855" spans="2:9" x14ac:dyDescent="0.25">
      <c r="B4855">
        <v>4852</v>
      </c>
      <c r="C4855">
        <v>0.28009684544245145</v>
      </c>
      <c r="D4855">
        <v>0.28804308198263884</v>
      </c>
      <c r="G4855">
        <v>4852</v>
      </c>
      <c r="H4855">
        <v>0.26656303361578765</v>
      </c>
      <c r="I4855">
        <v>0.27641166062062344</v>
      </c>
    </row>
    <row r="4856" spans="2:9" x14ac:dyDescent="0.25">
      <c r="B4856">
        <v>4853</v>
      </c>
      <c r="C4856">
        <v>0.28001891175083143</v>
      </c>
      <c r="D4856">
        <v>0.28796345242096644</v>
      </c>
      <c r="G4856">
        <v>4853</v>
      </c>
      <c r="H4856">
        <v>0.26648890065881797</v>
      </c>
      <c r="I4856">
        <v>0.27633503387764863</v>
      </c>
    </row>
    <row r="4857" spans="2:9" x14ac:dyDescent="0.25">
      <c r="B4857">
        <v>4854</v>
      </c>
      <c r="C4857">
        <v>0.27994099655330579</v>
      </c>
      <c r="D4857">
        <v>0.28788384423472452</v>
      </c>
      <c r="G4857">
        <v>4854</v>
      </c>
      <c r="H4857">
        <v>0.26641478873506647</v>
      </c>
      <c r="I4857">
        <v>0.27625843011661722</v>
      </c>
    </row>
    <row r="4858" spans="2:9" x14ac:dyDescent="0.25">
      <c r="B4858">
        <v>4855</v>
      </c>
      <c r="C4858">
        <v>0.27986309984626001</v>
      </c>
      <c r="D4858">
        <v>0.28780425742452387</v>
      </c>
      <c r="G4858">
        <v>4855</v>
      </c>
      <c r="H4858">
        <v>0.26634069783966541</v>
      </c>
      <c r="I4858">
        <v>0.27618184933664208</v>
      </c>
    </row>
    <row r="4859" spans="2:9" x14ac:dyDescent="0.25">
      <c r="B4859">
        <v>4856</v>
      </c>
      <c r="C4859">
        <v>0.27978522162608038</v>
      </c>
      <c r="D4859">
        <v>0.28772469199097028</v>
      </c>
      <c r="G4859">
        <v>4856</v>
      </c>
      <c r="H4859">
        <v>0.2662666279677478</v>
      </c>
      <c r="I4859">
        <v>0.27610529153683139</v>
      </c>
    </row>
    <row r="4860" spans="2:9" x14ac:dyDescent="0.25">
      <c r="B4860">
        <v>4857</v>
      </c>
      <c r="C4860">
        <v>0.27970736188915341</v>
      </c>
      <c r="D4860">
        <v>0.287645147934664</v>
      </c>
      <c r="G4860">
        <v>4857</v>
      </c>
      <c r="H4860">
        <v>0.26619257911444738</v>
      </c>
      <c r="I4860">
        <v>0.27602875671628863</v>
      </c>
    </row>
    <row r="4861" spans="2:9" x14ac:dyDescent="0.25">
      <c r="B4861">
        <v>4858</v>
      </c>
      <c r="C4861">
        <v>0.27962952063186591</v>
      </c>
      <c r="D4861">
        <v>0.28756562525619972</v>
      </c>
      <c r="G4861">
        <v>4858</v>
      </c>
      <c r="H4861">
        <v>0.26611855127489747</v>
      </c>
      <c r="I4861">
        <v>0.2759522448741128</v>
      </c>
    </row>
    <row r="4862" spans="2:9" x14ac:dyDescent="0.25">
      <c r="B4862">
        <v>4859</v>
      </c>
      <c r="C4862">
        <v>0.27955169785060607</v>
      </c>
      <c r="D4862">
        <v>0.28748612395616685</v>
      </c>
      <c r="G4862">
        <v>4859</v>
      </c>
      <c r="H4862">
        <v>0.26604454444423248</v>
      </c>
      <c r="I4862">
        <v>0.2758757560093979</v>
      </c>
    </row>
    <row r="4863" spans="2:9" x14ac:dyDescent="0.25">
      <c r="B4863">
        <v>4860</v>
      </c>
      <c r="C4863">
        <v>0.27947389354176178</v>
      </c>
      <c r="D4863">
        <v>0.28740664403514943</v>
      </c>
      <c r="G4863">
        <v>4860</v>
      </c>
      <c r="H4863">
        <v>0.26597055861758723</v>
      </c>
      <c r="I4863">
        <v>0.27579929012123355</v>
      </c>
    </row>
    <row r="4864" spans="2:9" x14ac:dyDescent="0.25">
      <c r="B4864">
        <v>4861</v>
      </c>
      <c r="C4864">
        <v>0.27939610770172202</v>
      </c>
      <c r="D4864">
        <v>0.28732718549372588</v>
      </c>
      <c r="G4864">
        <v>4861</v>
      </c>
      <c r="H4864">
        <v>0.26589659379009706</v>
      </c>
      <c r="I4864">
        <v>0.2757228472087046</v>
      </c>
    </row>
    <row r="4865" spans="2:9" x14ac:dyDescent="0.25">
      <c r="B4865">
        <v>4862</v>
      </c>
      <c r="C4865">
        <v>0.2793183403268763</v>
      </c>
      <c r="D4865">
        <v>0.28724774833246947</v>
      </c>
      <c r="G4865">
        <v>4862</v>
      </c>
      <c r="H4865">
        <v>0.26582264995689697</v>
      </c>
      <c r="I4865">
        <v>0.27564642727089117</v>
      </c>
    </row>
    <row r="4866" spans="2:9" x14ac:dyDescent="0.25">
      <c r="B4866">
        <v>4863</v>
      </c>
      <c r="C4866">
        <v>0.27924059141361479</v>
      </c>
      <c r="D4866">
        <v>0.28716833255194796</v>
      </c>
      <c r="G4866">
        <v>4863</v>
      </c>
      <c r="H4866">
        <v>0.26574872711312347</v>
      </c>
      <c r="I4866">
        <v>0.27557003030686894</v>
      </c>
    </row>
    <row r="4867" spans="2:9" x14ac:dyDescent="0.25">
      <c r="B4867">
        <v>4864</v>
      </c>
      <c r="C4867">
        <v>0.27916286095832832</v>
      </c>
      <c r="D4867">
        <v>0.28708893815272363</v>
      </c>
      <c r="G4867">
        <v>4864</v>
      </c>
      <c r="H4867">
        <v>0.26567482525391334</v>
      </c>
      <c r="I4867">
        <v>0.27549365631570871</v>
      </c>
    </row>
    <row r="4868" spans="2:9" x14ac:dyDescent="0.25">
      <c r="B4868">
        <v>4865</v>
      </c>
      <c r="C4868">
        <v>0.27908514895740771</v>
      </c>
      <c r="D4868">
        <v>0.28700956513535353</v>
      </c>
      <c r="G4868">
        <v>4865</v>
      </c>
      <c r="H4868">
        <v>0.26560094437440313</v>
      </c>
      <c r="I4868">
        <v>0.27541730529647673</v>
      </c>
    </row>
    <row r="4869" spans="2:9" x14ac:dyDescent="0.25">
      <c r="B4869">
        <v>4866</v>
      </c>
      <c r="C4869">
        <v>0.27900745540724475</v>
      </c>
      <c r="D4869">
        <v>0.28693021350038928</v>
      </c>
      <c r="G4869">
        <v>4866</v>
      </c>
      <c r="H4869">
        <v>0.26552708446973</v>
      </c>
      <c r="I4869">
        <v>0.27534097724823464</v>
      </c>
    </row>
    <row r="4870" spans="2:9" x14ac:dyDescent="0.25">
      <c r="B4870">
        <v>4867</v>
      </c>
      <c r="C4870">
        <v>0.27892978030423177</v>
      </c>
      <c r="D4870">
        <v>0.28685088324837721</v>
      </c>
      <c r="G4870">
        <v>4867</v>
      </c>
      <c r="H4870">
        <v>0.26545324553503208</v>
      </c>
      <c r="I4870">
        <v>0.27526467217003953</v>
      </c>
    </row>
    <row r="4871" spans="2:9" x14ac:dyDescent="0.25">
      <c r="B4871">
        <v>4868</v>
      </c>
      <c r="C4871">
        <v>0.27885212364476197</v>
      </c>
      <c r="D4871">
        <v>0.2867715743798579</v>
      </c>
      <c r="G4871">
        <v>4868</v>
      </c>
      <c r="H4871">
        <v>0.26537942756544736</v>
      </c>
      <c r="I4871">
        <v>0.27518839006094359</v>
      </c>
    </row>
    <row r="4872" spans="2:9" x14ac:dyDescent="0.25">
      <c r="B4872">
        <v>4869</v>
      </c>
      <c r="C4872">
        <v>0.27877448542522837</v>
      </c>
      <c r="D4872">
        <v>0.28669228689536702</v>
      </c>
      <c r="G4872">
        <v>4869</v>
      </c>
      <c r="H4872">
        <v>0.26530563055611467</v>
      </c>
      <c r="I4872">
        <v>0.27511213091999465</v>
      </c>
    </row>
    <row r="4873" spans="2:9" x14ac:dyDescent="0.25">
      <c r="B4873">
        <v>4870</v>
      </c>
      <c r="C4873">
        <v>0.27869686564202556</v>
      </c>
      <c r="D4873">
        <v>0.2866130207954346</v>
      </c>
      <c r="G4873">
        <v>4870</v>
      </c>
      <c r="H4873">
        <v>0.26523185450217351</v>
      </c>
      <c r="I4873">
        <v>0.2750358947462358</v>
      </c>
    </row>
    <row r="4874" spans="2:9" x14ac:dyDescent="0.25">
      <c r="B4874">
        <v>4871</v>
      </c>
      <c r="C4874">
        <v>0.27861926429154826</v>
      </c>
      <c r="D4874">
        <v>0.2865337760805855</v>
      </c>
      <c r="G4874">
        <v>4871</v>
      </c>
      <c r="H4874">
        <v>0.26515809939876328</v>
      </c>
      <c r="I4874">
        <v>0.27495968153870559</v>
      </c>
    </row>
    <row r="4875" spans="2:9" x14ac:dyDescent="0.25">
      <c r="B4875">
        <v>4872</v>
      </c>
      <c r="C4875">
        <v>0.2785416813701912</v>
      </c>
      <c r="D4875">
        <v>0.28645455275133896</v>
      </c>
      <c r="G4875">
        <v>4872</v>
      </c>
      <c r="H4875">
        <v>0.2650843652410238</v>
      </c>
      <c r="I4875">
        <v>0.27488349129643785</v>
      </c>
    </row>
    <row r="4876" spans="2:9" x14ac:dyDescent="0.25">
      <c r="B4876">
        <v>4873</v>
      </c>
      <c r="C4876">
        <v>0.27846411687435052</v>
      </c>
      <c r="D4876">
        <v>0.28637535080820903</v>
      </c>
      <c r="G4876">
        <v>4873</v>
      </c>
      <c r="H4876">
        <v>0.26501065202409585</v>
      </c>
      <c r="I4876">
        <v>0.27480732401846186</v>
      </c>
    </row>
    <row r="4877" spans="2:9" x14ac:dyDescent="0.25">
      <c r="B4877">
        <v>4874</v>
      </c>
      <c r="C4877">
        <v>0.27838657080042245</v>
      </c>
      <c r="D4877">
        <v>0.28629617025170445</v>
      </c>
      <c r="G4877">
        <v>4874</v>
      </c>
      <c r="H4877">
        <v>0.26493695974311998</v>
      </c>
      <c r="I4877">
        <v>0.27473117970380229</v>
      </c>
    </row>
    <row r="4878" spans="2:9" x14ac:dyDescent="0.25">
      <c r="B4878">
        <v>4875</v>
      </c>
      <c r="C4878">
        <v>0.27830904314480404</v>
      </c>
      <c r="D4878">
        <v>0.28621701108232867</v>
      </c>
      <c r="G4878">
        <v>4875</v>
      </c>
      <c r="H4878">
        <v>0.26486328839323792</v>
      </c>
      <c r="I4878">
        <v>0.27465505835147935</v>
      </c>
    </row>
    <row r="4879" spans="2:9" x14ac:dyDescent="0.25">
      <c r="B4879">
        <v>4876</v>
      </c>
      <c r="C4879">
        <v>0.27823153390389249</v>
      </c>
      <c r="D4879">
        <v>0.28613787330057949</v>
      </c>
      <c r="G4879">
        <v>4876</v>
      </c>
      <c r="H4879">
        <v>0.26478963796959121</v>
      </c>
      <c r="I4879">
        <v>0.27457895996050835</v>
      </c>
    </row>
    <row r="4880" spans="2:9" x14ac:dyDescent="0.25">
      <c r="B4880">
        <v>4877</v>
      </c>
      <c r="C4880">
        <v>0.27815404307408648</v>
      </c>
      <c r="D4880">
        <v>0.2860587569069496</v>
      </c>
      <c r="G4880">
        <v>4877</v>
      </c>
      <c r="H4880">
        <v>0.26471600846732263</v>
      </c>
      <c r="I4880">
        <v>0.27450288452990035</v>
      </c>
    </row>
    <row r="4881" spans="2:9" x14ac:dyDescent="0.25">
      <c r="B4881">
        <v>4878</v>
      </c>
      <c r="C4881">
        <v>0.27807657065178454</v>
      </c>
      <c r="D4881">
        <v>0.28597966190192642</v>
      </c>
      <c r="G4881">
        <v>4878</v>
      </c>
      <c r="H4881">
        <v>0.26464239988157467</v>
      </c>
      <c r="I4881">
        <v>0.27442683205866147</v>
      </c>
    </row>
    <row r="4882" spans="2:9" x14ac:dyDescent="0.25">
      <c r="B4882">
        <v>4879</v>
      </c>
      <c r="C4882">
        <v>0.27799911663338589</v>
      </c>
      <c r="D4882">
        <v>0.28590058828599202</v>
      </c>
      <c r="G4882">
        <v>4879</v>
      </c>
      <c r="H4882">
        <v>0.26456881220749029</v>
      </c>
      <c r="I4882">
        <v>0.27435080254579369</v>
      </c>
    </row>
    <row r="4883" spans="2:9" x14ac:dyDescent="0.25">
      <c r="B4883">
        <v>4880</v>
      </c>
      <c r="C4883">
        <v>0.27792168101529008</v>
      </c>
      <c r="D4883">
        <v>0.28582153605962279</v>
      </c>
      <c r="G4883">
        <v>4880</v>
      </c>
      <c r="H4883">
        <v>0.26449524544021336</v>
      </c>
      <c r="I4883">
        <v>0.27427479599029392</v>
      </c>
    </row>
    <row r="4884" spans="2:9" x14ac:dyDescent="0.25">
      <c r="B4884">
        <v>4881</v>
      </c>
      <c r="C4884">
        <v>0.27784426379389787</v>
      </c>
      <c r="D4884">
        <v>0.28574250522329026</v>
      </c>
      <c r="G4884">
        <v>4881</v>
      </c>
      <c r="H4884">
        <v>0.26442169957488798</v>
      </c>
      <c r="I4884">
        <v>0.27419881239115501</v>
      </c>
    </row>
    <row r="4885" spans="2:9" x14ac:dyDescent="0.25">
      <c r="B4885">
        <v>4882</v>
      </c>
      <c r="C4885">
        <v>0.27776686496561004</v>
      </c>
      <c r="D4885">
        <v>0.28566349577746053</v>
      </c>
      <c r="G4885">
        <v>4882</v>
      </c>
      <c r="H4885">
        <v>0.26434817460665849</v>
      </c>
      <c r="I4885">
        <v>0.27412285174736478</v>
      </c>
    </row>
    <row r="4886" spans="2:9" x14ac:dyDescent="0.25">
      <c r="B4886">
        <v>4883</v>
      </c>
      <c r="C4886">
        <v>0.27768948452682796</v>
      </c>
      <c r="D4886">
        <v>0.28558450772259419</v>
      </c>
      <c r="G4886">
        <v>4883</v>
      </c>
      <c r="H4886">
        <v>0.26427467053066994</v>
      </c>
      <c r="I4886">
        <v>0.27404691405790688</v>
      </c>
    </row>
    <row r="4887" spans="2:9" x14ac:dyDescent="0.25">
      <c r="B4887">
        <v>4884</v>
      </c>
      <c r="C4887">
        <v>0.27761212247395439</v>
      </c>
      <c r="D4887">
        <v>0.28550554105914677</v>
      </c>
      <c r="G4887">
        <v>4884</v>
      </c>
      <c r="H4887">
        <v>0.26420118734206788</v>
      </c>
      <c r="I4887">
        <v>0.27397099932175994</v>
      </c>
    </row>
    <row r="4888" spans="2:9" x14ac:dyDescent="0.25">
      <c r="B4888">
        <v>4885</v>
      </c>
      <c r="C4888">
        <v>0.27753477880339172</v>
      </c>
      <c r="D4888">
        <v>0.28542659578756835</v>
      </c>
      <c r="G4888">
        <v>4885</v>
      </c>
      <c r="H4888">
        <v>0.26412772503599824</v>
      </c>
      <c r="I4888">
        <v>0.27389510753789859</v>
      </c>
    </row>
    <row r="4889" spans="2:9" x14ac:dyDescent="0.25">
      <c r="B4889">
        <v>4886</v>
      </c>
      <c r="C4889">
        <v>0.27745745351154316</v>
      </c>
      <c r="D4889">
        <v>0.28534767190830362</v>
      </c>
      <c r="G4889">
        <v>4886</v>
      </c>
      <c r="H4889">
        <v>0.26405428360760724</v>
      </c>
      <c r="I4889">
        <v>0.27381923870529246</v>
      </c>
    </row>
    <row r="4890" spans="2:9" x14ac:dyDescent="0.25">
      <c r="B4890">
        <v>4887</v>
      </c>
      <c r="C4890">
        <v>0.27738014659481253</v>
      </c>
      <c r="D4890">
        <v>0.28526876942179236</v>
      </c>
      <c r="G4890">
        <v>4887</v>
      </c>
      <c r="H4890">
        <v>0.26398086305204155</v>
      </c>
      <c r="I4890">
        <v>0.27374339282290699</v>
      </c>
    </row>
    <row r="4891" spans="2:9" x14ac:dyDescent="0.25">
      <c r="B4891">
        <v>4888</v>
      </c>
      <c r="C4891">
        <v>0.27730285804960447</v>
      </c>
      <c r="D4891">
        <v>0.28518988832846848</v>
      </c>
      <c r="G4891">
        <v>4888</v>
      </c>
      <c r="H4891">
        <v>0.26390746336444876</v>
      </c>
      <c r="I4891">
        <v>0.2736675698897027</v>
      </c>
    </row>
    <row r="4892" spans="2:9" x14ac:dyDescent="0.25">
      <c r="B4892">
        <v>4889</v>
      </c>
      <c r="C4892">
        <v>0.27722558787232365</v>
      </c>
      <c r="D4892">
        <v>0.2851110286287612</v>
      </c>
      <c r="G4892">
        <v>4889</v>
      </c>
      <c r="H4892">
        <v>0.26383408453997614</v>
      </c>
      <c r="I4892">
        <v>0.27359176990463585</v>
      </c>
    </row>
    <row r="4893" spans="2:9" x14ac:dyDescent="0.25">
      <c r="B4893">
        <v>4890</v>
      </c>
      <c r="C4893">
        <v>0.27714833605937583</v>
      </c>
      <c r="D4893">
        <v>0.28503219032309401</v>
      </c>
      <c r="G4893">
        <v>4890</v>
      </c>
      <c r="H4893">
        <v>0.26376072657377192</v>
      </c>
      <c r="I4893">
        <v>0.27351599286665818</v>
      </c>
    </row>
    <row r="4894" spans="2:9" x14ac:dyDescent="0.25">
      <c r="B4894">
        <v>4891</v>
      </c>
      <c r="C4894">
        <v>0.27707110260716755</v>
      </c>
      <c r="D4894">
        <v>0.28495337341188537</v>
      </c>
      <c r="G4894">
        <v>4891</v>
      </c>
      <c r="H4894">
        <v>0.26368738946098519</v>
      </c>
      <c r="I4894">
        <v>0.27344023877471674</v>
      </c>
    </row>
    <row r="4895" spans="2:9" x14ac:dyDescent="0.25">
      <c r="B4895">
        <v>4892</v>
      </c>
      <c r="C4895">
        <v>0.27699388751210524</v>
      </c>
      <c r="D4895">
        <v>0.28487457789554838</v>
      </c>
      <c r="G4895">
        <v>4892</v>
      </c>
      <c r="H4895">
        <v>0.26361407319676472</v>
      </c>
      <c r="I4895">
        <v>0.27336450762775411</v>
      </c>
    </row>
    <row r="4896" spans="2:9" x14ac:dyDescent="0.25">
      <c r="B4896">
        <v>4893</v>
      </c>
      <c r="C4896">
        <v>0.27691669077059594</v>
      </c>
      <c r="D4896">
        <v>0.28479580377449082</v>
      </c>
      <c r="G4896">
        <v>4893</v>
      </c>
      <c r="H4896">
        <v>0.26354077777625989</v>
      </c>
      <c r="I4896">
        <v>0.27328879942470846</v>
      </c>
    </row>
    <row r="4897" spans="2:9" x14ac:dyDescent="0.25">
      <c r="B4897">
        <v>4894</v>
      </c>
      <c r="C4897">
        <v>0.27683951237904797</v>
      </c>
      <c r="D4897">
        <v>0.28471705104911527</v>
      </c>
      <c r="G4897">
        <v>4894</v>
      </c>
      <c r="H4897">
        <v>0.26346750319462076</v>
      </c>
      <c r="I4897">
        <v>0.27321311416451333</v>
      </c>
    </row>
    <row r="4898" spans="2:9" x14ac:dyDescent="0.25">
      <c r="B4898">
        <v>4895</v>
      </c>
      <c r="C4898">
        <v>0.27676235233386925</v>
      </c>
      <c r="D4898">
        <v>0.28463831971981918</v>
      </c>
      <c r="G4898">
        <v>4895</v>
      </c>
      <c r="H4898">
        <v>0.2633942494469978</v>
      </c>
      <c r="I4898">
        <v>0.27313745184609778</v>
      </c>
    </row>
    <row r="4899" spans="2:9" x14ac:dyDescent="0.25">
      <c r="B4899">
        <v>4896</v>
      </c>
      <c r="C4899">
        <v>0.27668521063146939</v>
      </c>
      <c r="D4899">
        <v>0.28455960978699441</v>
      </c>
      <c r="G4899">
        <v>4896</v>
      </c>
      <c r="H4899">
        <v>0.26332101652854184</v>
      </c>
      <c r="I4899">
        <v>0.2730618124683864</v>
      </c>
    </row>
    <row r="4900" spans="2:9" x14ac:dyDescent="0.25">
      <c r="B4900">
        <v>4897</v>
      </c>
      <c r="C4900">
        <v>0.27660808726825764</v>
      </c>
      <c r="D4900">
        <v>0.28448092125102786</v>
      </c>
      <c r="G4900">
        <v>4897</v>
      </c>
      <c r="H4900">
        <v>0.26324780443440421</v>
      </c>
      <c r="I4900">
        <v>0.27298619603029917</v>
      </c>
    </row>
    <row r="4901" spans="2:9" x14ac:dyDescent="0.25">
      <c r="B4901">
        <v>4898</v>
      </c>
      <c r="C4901">
        <v>0.27653098224064449</v>
      </c>
      <c r="D4901">
        <v>0.28440225411230102</v>
      </c>
      <c r="G4901">
        <v>4898</v>
      </c>
      <c r="H4901">
        <v>0.26317461315973678</v>
      </c>
      <c r="I4901">
        <v>0.27291060253075178</v>
      </c>
    </row>
    <row r="4902" spans="2:9" x14ac:dyDescent="0.25">
      <c r="B4902">
        <v>4899</v>
      </c>
      <c r="C4902">
        <v>0.27645389554504035</v>
      </c>
      <c r="D4902">
        <v>0.28432360837119036</v>
      </c>
      <c r="G4902">
        <v>4899</v>
      </c>
      <c r="H4902">
        <v>0.26310144269969188</v>
      </c>
      <c r="I4902">
        <v>0.27283503196865533</v>
      </c>
    </row>
    <row r="4903" spans="2:9" x14ac:dyDescent="0.25">
      <c r="B4903">
        <v>4900</v>
      </c>
      <c r="C4903">
        <v>0.27637682717785655</v>
      </c>
      <c r="D4903">
        <v>0.28424498402806675</v>
      </c>
      <c r="G4903">
        <v>4900</v>
      </c>
      <c r="H4903">
        <v>0.26302829304942182</v>
      </c>
      <c r="I4903">
        <v>0.27275948434291625</v>
      </c>
    </row>
    <row r="4904" spans="2:9" x14ac:dyDescent="0.25">
      <c r="B4904">
        <v>4901</v>
      </c>
      <c r="C4904">
        <v>0.27629977713550535</v>
      </c>
      <c r="D4904">
        <v>0.28416638108329606</v>
      </c>
      <c r="G4904">
        <v>4901</v>
      </c>
      <c r="H4904">
        <v>0.26295516420408033</v>
      </c>
      <c r="I4904">
        <v>0.27268395965243675</v>
      </c>
    </row>
    <row r="4905" spans="2:9" x14ac:dyDescent="0.25">
      <c r="B4905">
        <v>4902</v>
      </c>
      <c r="C4905">
        <v>0.2762227454143989</v>
      </c>
      <c r="D4905">
        <v>0.28408779953723901</v>
      </c>
      <c r="G4905">
        <v>4902</v>
      </c>
      <c r="H4905">
        <v>0.26288205615882088</v>
      </c>
      <c r="I4905">
        <v>0.27260845789611449</v>
      </c>
    </row>
    <row r="4906" spans="2:9" x14ac:dyDescent="0.25">
      <c r="B4906">
        <v>4903</v>
      </c>
      <c r="C4906">
        <v>0.27614573201095022</v>
      </c>
      <c r="D4906">
        <v>0.28400923939025086</v>
      </c>
      <c r="G4906">
        <v>4903</v>
      </c>
      <c r="H4906">
        <v>0.26280896890879718</v>
      </c>
      <c r="I4906">
        <v>0.27253297907284263</v>
      </c>
    </row>
    <row r="4907" spans="2:9" x14ac:dyDescent="0.25">
      <c r="B4907">
        <v>4904</v>
      </c>
      <c r="C4907">
        <v>0.27606873692157302</v>
      </c>
      <c r="D4907">
        <v>0.28393070064268172</v>
      </c>
      <c r="G4907">
        <v>4904</v>
      </c>
      <c r="H4907">
        <v>0.26273590244916406</v>
      </c>
      <c r="I4907">
        <v>0.27245752318150979</v>
      </c>
    </row>
    <row r="4908" spans="2:9" x14ac:dyDescent="0.25">
      <c r="B4908">
        <v>4905</v>
      </c>
      <c r="C4908">
        <v>0.27599176014268167</v>
      </c>
      <c r="D4908">
        <v>0.28385218329487666</v>
      </c>
      <c r="G4908">
        <v>4905</v>
      </c>
      <c r="H4908">
        <v>0.26266285677507684</v>
      </c>
      <c r="I4908">
        <v>0.27238209022100024</v>
      </c>
    </row>
    <row r="4909" spans="2:9" x14ac:dyDescent="0.25">
      <c r="B4909">
        <v>4906</v>
      </c>
      <c r="C4909">
        <v>0.27591480167069088</v>
      </c>
      <c r="D4909">
        <v>0.28377368734717523</v>
      </c>
      <c r="G4909">
        <v>4906</v>
      </c>
      <c r="H4909">
        <v>0.26258983188169072</v>
      </c>
      <c r="I4909">
        <v>0.27230668019019372</v>
      </c>
    </row>
    <row r="4910" spans="2:9" x14ac:dyDescent="0.25">
      <c r="B4910">
        <v>4907</v>
      </c>
      <c r="C4910">
        <v>0.27583786150201561</v>
      </c>
      <c r="D4910">
        <v>0.28369521279991211</v>
      </c>
      <c r="G4910">
        <v>4907</v>
      </c>
      <c r="H4910">
        <v>0.26251682776416135</v>
      </c>
      <c r="I4910">
        <v>0.27223129308796562</v>
      </c>
    </row>
    <row r="4911" spans="2:9" x14ac:dyDescent="0.25">
      <c r="B4911">
        <v>4908</v>
      </c>
      <c r="C4911">
        <v>0.27576093963307219</v>
      </c>
      <c r="D4911">
        <v>0.28361675965341643</v>
      </c>
      <c r="G4911">
        <v>4908</v>
      </c>
      <c r="H4911">
        <v>0.26244384441764546</v>
      </c>
      <c r="I4911">
        <v>0.2721559289131868</v>
      </c>
    </row>
    <row r="4912" spans="2:9" x14ac:dyDescent="0.25">
      <c r="B4912">
        <v>4909</v>
      </c>
      <c r="C4912">
        <v>0.27568403606027692</v>
      </c>
      <c r="D4912">
        <v>0.28353832790801237</v>
      </c>
      <c r="G4912">
        <v>4909</v>
      </c>
      <c r="H4912">
        <v>0.2623708818372999</v>
      </c>
      <c r="I4912">
        <v>0.27208058766472354</v>
      </c>
    </row>
    <row r="4913" spans="2:9" x14ac:dyDescent="0.25">
      <c r="B4913">
        <v>4910</v>
      </c>
      <c r="C4913">
        <v>0.27560715078004677</v>
      </c>
      <c r="D4913">
        <v>0.28345991756401878</v>
      </c>
      <c r="G4913">
        <v>4910</v>
      </c>
      <c r="H4913">
        <v>0.26229794001828194</v>
      </c>
      <c r="I4913">
        <v>0.27200526934143793</v>
      </c>
    </row>
    <row r="4914" spans="2:9" x14ac:dyDescent="0.25">
      <c r="B4914">
        <v>4911</v>
      </c>
      <c r="C4914">
        <v>0.27553028378879935</v>
      </c>
      <c r="D4914">
        <v>0.28338152862174942</v>
      </c>
      <c r="G4914">
        <v>4911</v>
      </c>
      <c r="H4914">
        <v>0.26222501895574901</v>
      </c>
      <c r="I4914">
        <v>0.27192997394218754</v>
      </c>
    </row>
    <row r="4915" spans="2:9" x14ac:dyDescent="0.25">
      <c r="B4915">
        <v>4912</v>
      </c>
      <c r="C4915">
        <v>0.27545343508295306</v>
      </c>
      <c r="D4915">
        <v>0.28330316108151277</v>
      </c>
      <c r="G4915">
        <v>4912</v>
      </c>
      <c r="H4915">
        <v>0.26215211864485982</v>
      </c>
      <c r="I4915">
        <v>0.27185470146582535</v>
      </c>
    </row>
    <row r="4916" spans="2:9" x14ac:dyDescent="0.25">
      <c r="B4916">
        <v>4913</v>
      </c>
      <c r="C4916">
        <v>0.27537660465892688</v>
      </c>
      <c r="D4916">
        <v>0.28322481494361212</v>
      </c>
      <c r="G4916">
        <v>4913</v>
      </c>
      <c r="H4916">
        <v>0.26207923908077324</v>
      </c>
      <c r="I4916">
        <v>0.27177945191120007</v>
      </c>
    </row>
    <row r="4917" spans="2:9" x14ac:dyDescent="0.25">
      <c r="B4917">
        <v>4914</v>
      </c>
      <c r="C4917">
        <v>0.27529979251313957</v>
      </c>
      <c r="D4917">
        <v>0.28314649020834559</v>
      </c>
      <c r="G4917">
        <v>4914</v>
      </c>
      <c r="H4917">
        <v>0.26200638025864792</v>
      </c>
      <c r="I4917">
        <v>0.27170422527715599</v>
      </c>
    </row>
    <row r="4918" spans="2:9" x14ac:dyDescent="0.25">
      <c r="B4918">
        <v>4915</v>
      </c>
      <c r="C4918">
        <v>0.27522299864201144</v>
      </c>
      <c r="D4918">
        <v>0.28306818687600616</v>
      </c>
      <c r="G4918">
        <v>4915</v>
      </c>
      <c r="H4918">
        <v>0.26193354217364373</v>
      </c>
      <c r="I4918">
        <v>0.27162902156253294</v>
      </c>
    </row>
    <row r="4919" spans="2:9" x14ac:dyDescent="0.25">
      <c r="B4919">
        <v>4916</v>
      </c>
      <c r="C4919">
        <v>0.27514622304196285</v>
      </c>
      <c r="D4919">
        <v>0.2829899049468817</v>
      </c>
      <c r="G4919">
        <v>4916</v>
      </c>
      <c r="H4919">
        <v>0.26186072482092076</v>
      </c>
      <c r="I4919">
        <v>0.27155384076616634</v>
      </c>
    </row>
    <row r="4920" spans="2:9" x14ac:dyDescent="0.25">
      <c r="B4920">
        <v>4917</v>
      </c>
      <c r="C4920">
        <v>0.27506946570941498</v>
      </c>
      <c r="D4920">
        <v>0.28291164442125477</v>
      </c>
      <c r="G4920">
        <v>4917</v>
      </c>
      <c r="H4920">
        <v>0.26178792819563962</v>
      </c>
      <c r="I4920">
        <v>0.27147868288688709</v>
      </c>
    </row>
    <row r="4921" spans="2:9" x14ac:dyDescent="0.25">
      <c r="B4921">
        <v>4918</v>
      </c>
      <c r="C4921">
        <v>0.27499272664078911</v>
      </c>
      <c r="D4921">
        <v>0.28283340529940287</v>
      </c>
      <c r="G4921">
        <v>4918</v>
      </c>
      <c r="H4921">
        <v>0.26171515229296111</v>
      </c>
      <c r="I4921">
        <v>0.27140354792352195</v>
      </c>
    </row>
    <row r="4922" spans="2:9" x14ac:dyDescent="0.25">
      <c r="B4922">
        <v>4919</v>
      </c>
      <c r="C4922">
        <v>0.2749160058325078</v>
      </c>
      <c r="D4922">
        <v>0.28275518758159818</v>
      </c>
      <c r="G4922">
        <v>4919</v>
      </c>
      <c r="H4922">
        <v>0.26164239710804693</v>
      </c>
      <c r="I4922">
        <v>0.27132843587489297</v>
      </c>
    </row>
    <row r="4923" spans="2:9" x14ac:dyDescent="0.25">
      <c r="B4923">
        <v>4920</v>
      </c>
      <c r="C4923">
        <v>0.27483930328099382</v>
      </c>
      <c r="D4923">
        <v>0.28267699126810797</v>
      </c>
      <c r="G4923">
        <v>4920</v>
      </c>
      <c r="H4923">
        <v>0.26156966263605902</v>
      </c>
      <c r="I4923">
        <v>0.27125334673981805</v>
      </c>
    </row>
    <row r="4924" spans="2:9" x14ac:dyDescent="0.25">
      <c r="B4924">
        <v>4921</v>
      </c>
      <c r="C4924">
        <v>0.27476261898267046</v>
      </c>
      <c r="D4924">
        <v>0.28259881635919409</v>
      </c>
      <c r="G4924">
        <v>4921</v>
      </c>
      <c r="H4924">
        <v>0.26149694887215985</v>
      </c>
      <c r="I4924">
        <v>0.27117828051711046</v>
      </c>
    </row>
    <row r="4925" spans="2:9" x14ac:dyDescent="0.25">
      <c r="B4925">
        <v>4922</v>
      </c>
      <c r="C4925">
        <v>0.27468595293396125</v>
      </c>
      <c r="D4925">
        <v>0.28252066285511351</v>
      </c>
      <c r="G4925">
        <v>4922</v>
      </c>
      <c r="H4925">
        <v>0.26142425581151224</v>
      </c>
      <c r="I4925">
        <v>0.27110323720557927</v>
      </c>
    </row>
    <row r="4926" spans="2:9" x14ac:dyDescent="0.25">
      <c r="B4926">
        <v>4923</v>
      </c>
      <c r="C4926">
        <v>0.27460930513129123</v>
      </c>
      <c r="D4926">
        <v>0.28244253075611786</v>
      </c>
      <c r="G4926">
        <v>4923</v>
      </c>
      <c r="H4926">
        <v>0.26135158344927956</v>
      </c>
      <c r="I4926">
        <v>0.27102821680402917</v>
      </c>
    </row>
    <row r="4927" spans="2:9" x14ac:dyDescent="0.25">
      <c r="B4927">
        <v>4924</v>
      </c>
      <c r="C4927">
        <v>0.27453267557108529</v>
      </c>
      <c r="D4927">
        <v>0.28236442006245377</v>
      </c>
      <c r="G4927">
        <v>4924</v>
      </c>
      <c r="H4927">
        <v>0.26127893178062572</v>
      </c>
      <c r="I4927">
        <v>0.27095321931126037</v>
      </c>
    </row>
    <row r="4928" spans="2:9" x14ac:dyDescent="0.25">
      <c r="B4928">
        <v>4925</v>
      </c>
      <c r="C4928">
        <v>0.27445606424976876</v>
      </c>
      <c r="D4928">
        <v>0.28228633077436249</v>
      </c>
      <c r="G4928">
        <v>4925</v>
      </c>
      <c r="H4928">
        <v>0.26120630080071472</v>
      </c>
      <c r="I4928">
        <v>0.2708782447260687</v>
      </c>
    </row>
    <row r="4929" spans="2:9" x14ac:dyDescent="0.25">
      <c r="B4929">
        <v>4926</v>
      </c>
      <c r="C4929">
        <v>0.27437947116376826</v>
      </c>
      <c r="D4929">
        <v>0.2822082628920804</v>
      </c>
      <c r="G4929">
        <v>4926</v>
      </c>
      <c r="H4929">
        <v>0.26113369050471164</v>
      </c>
      <c r="I4929">
        <v>0.27080329304724565</v>
      </c>
    </row>
    <row r="4930" spans="2:9" x14ac:dyDescent="0.25">
      <c r="B4930">
        <v>4927</v>
      </c>
      <c r="C4930">
        <v>0.27430289630951066</v>
      </c>
      <c r="D4930">
        <v>0.28213021641583874</v>
      </c>
      <c r="G4930">
        <v>4927</v>
      </c>
      <c r="H4930">
        <v>0.26106110088778173</v>
      </c>
      <c r="I4930">
        <v>0.27072836427357838</v>
      </c>
    </row>
    <row r="4931" spans="2:9" x14ac:dyDescent="0.25">
      <c r="B4931">
        <v>4928</v>
      </c>
      <c r="C4931">
        <v>0.27422633968342291</v>
      </c>
      <c r="D4931">
        <v>0.28205219134586346</v>
      </c>
      <c r="G4931">
        <v>4928</v>
      </c>
      <c r="H4931">
        <v>0.26098853194509042</v>
      </c>
      <c r="I4931">
        <v>0.27065345840384974</v>
      </c>
    </row>
    <row r="4932" spans="2:9" x14ac:dyDescent="0.25">
      <c r="B4932">
        <v>4929</v>
      </c>
      <c r="C4932">
        <v>0.27414980128193289</v>
      </c>
      <c r="D4932">
        <v>0.28197418768237548</v>
      </c>
      <c r="G4932">
        <v>4929</v>
      </c>
      <c r="H4932">
        <v>0.26091598367180424</v>
      </c>
      <c r="I4932">
        <v>0.270578575436838</v>
      </c>
    </row>
    <row r="4933" spans="2:9" x14ac:dyDescent="0.25">
      <c r="B4933">
        <v>4930</v>
      </c>
      <c r="C4933">
        <v>0.27407328110146917</v>
      </c>
      <c r="D4933">
        <v>0.28189620542559052</v>
      </c>
      <c r="G4933">
        <v>4930</v>
      </c>
      <c r="H4933">
        <v>0.26084345606308951</v>
      </c>
      <c r="I4933">
        <v>0.27050371537131723</v>
      </c>
    </row>
    <row r="4934" spans="2:9" x14ac:dyDescent="0.25">
      <c r="B4934">
        <v>4931</v>
      </c>
      <c r="C4934">
        <v>0.2739967791384611</v>
      </c>
      <c r="D4934">
        <v>0.28181824457571947</v>
      </c>
      <c r="G4934">
        <v>4931</v>
      </c>
      <c r="H4934">
        <v>0.26077094911411347</v>
      </c>
      <c r="I4934">
        <v>0.27042887820605715</v>
      </c>
    </row>
    <row r="4935" spans="2:9" x14ac:dyDescent="0.25">
      <c r="B4935">
        <v>4932</v>
      </c>
      <c r="C4935">
        <v>0.27392029538933788</v>
      </c>
      <c r="D4935">
        <v>0.28174030513296777</v>
      </c>
      <c r="G4935">
        <v>4932</v>
      </c>
      <c r="H4935">
        <v>0.2606984628200435</v>
      </c>
      <c r="I4935">
        <v>0.27035406393982325</v>
      </c>
    </row>
    <row r="4936" spans="2:9" x14ac:dyDescent="0.25">
      <c r="B4936">
        <v>4933</v>
      </c>
      <c r="C4936">
        <v>0.27384382985053013</v>
      </c>
      <c r="D4936">
        <v>0.28166238709753588</v>
      </c>
      <c r="G4936">
        <v>4933</v>
      </c>
      <c r="H4936">
        <v>0.26062599717604834</v>
      </c>
      <c r="I4936">
        <v>0.27027927257137635</v>
      </c>
    </row>
    <row r="4937" spans="2:9" x14ac:dyDescent="0.25">
      <c r="B4937">
        <v>4934</v>
      </c>
      <c r="C4937">
        <v>0.27376738251846844</v>
      </c>
      <c r="D4937">
        <v>0.28158449046961931</v>
      </c>
      <c r="G4937">
        <v>4934</v>
      </c>
      <c r="H4937">
        <v>0.26055355217729592</v>
      </c>
      <c r="I4937">
        <v>0.27020450409947322</v>
      </c>
    </row>
    <row r="4938" spans="2:9" x14ac:dyDescent="0.25">
      <c r="B4938">
        <v>4935</v>
      </c>
      <c r="C4938">
        <v>0.27369095338958394</v>
      </c>
      <c r="D4938">
        <v>0.28150661524940823</v>
      </c>
      <c r="G4938">
        <v>4935</v>
      </c>
      <c r="H4938">
        <v>0.2604811278189551</v>
      </c>
      <c r="I4938">
        <v>0.27012975852286614</v>
      </c>
    </row>
    <row r="4939" spans="2:9" x14ac:dyDescent="0.25">
      <c r="B4939">
        <v>4936</v>
      </c>
      <c r="C4939">
        <v>0.2736145424603087</v>
      </c>
      <c r="D4939">
        <v>0.28142876143708795</v>
      </c>
      <c r="G4939">
        <v>4936</v>
      </c>
      <c r="H4939">
        <v>0.26040872409619575</v>
      </c>
      <c r="I4939">
        <v>0.27005503584030327</v>
      </c>
    </row>
    <row r="4940" spans="2:9" x14ac:dyDescent="0.25">
      <c r="B4940">
        <v>4937</v>
      </c>
      <c r="C4940">
        <v>0.2735381497270753</v>
      </c>
      <c r="D4940">
        <v>0.28135092903283848</v>
      </c>
      <c r="G4940">
        <v>4937</v>
      </c>
      <c r="H4940">
        <v>0.26033634100418779</v>
      </c>
      <c r="I4940">
        <v>0.26998033605052824</v>
      </c>
    </row>
    <row r="4941" spans="2:9" x14ac:dyDescent="0.25">
      <c r="B4941">
        <v>4938</v>
      </c>
      <c r="C4941">
        <v>0.27346177518631659</v>
      </c>
      <c r="D4941">
        <v>0.2812731180368348</v>
      </c>
      <c r="G4941">
        <v>4938</v>
      </c>
      <c r="H4941">
        <v>0.2602639785381014</v>
      </c>
      <c r="I4941">
        <v>0.26990565915228037</v>
      </c>
    </row>
    <row r="4942" spans="2:9" x14ac:dyDescent="0.25">
      <c r="B4942">
        <v>4939</v>
      </c>
      <c r="C4942">
        <v>0.27338541883446615</v>
      </c>
      <c r="D4942">
        <v>0.28119532844924705</v>
      </c>
      <c r="G4942">
        <v>4939</v>
      </c>
      <c r="H4942">
        <v>0.26019163669310741</v>
      </c>
      <c r="I4942">
        <v>0.2698310051442947</v>
      </c>
    </row>
    <row r="4943" spans="2:9" x14ac:dyDescent="0.25">
      <c r="B4943">
        <v>4940</v>
      </c>
      <c r="C4943">
        <v>0.27330908066795856</v>
      </c>
      <c r="D4943">
        <v>0.28111756027023999</v>
      </c>
      <c r="G4943">
        <v>4940</v>
      </c>
      <c r="H4943">
        <v>0.2601193154643775</v>
      </c>
      <c r="I4943">
        <v>0.26975637402530206</v>
      </c>
    </row>
    <row r="4944" spans="2:9" x14ac:dyDescent="0.25">
      <c r="B4944">
        <v>4941</v>
      </c>
      <c r="C4944">
        <v>0.27323276068322844</v>
      </c>
      <c r="D4944">
        <v>0.28103981349997348</v>
      </c>
      <c r="G4944">
        <v>4941</v>
      </c>
      <c r="H4944">
        <v>0.2600470148470837</v>
      </c>
      <c r="I4944">
        <v>0.26968176579402892</v>
      </c>
    </row>
    <row r="4945" spans="2:9" x14ac:dyDescent="0.25">
      <c r="B4945">
        <v>4942</v>
      </c>
      <c r="C4945">
        <v>0.27315645887671086</v>
      </c>
      <c r="D4945">
        <v>0.28096208813860218</v>
      </c>
      <c r="G4945">
        <v>4942</v>
      </c>
      <c r="H4945">
        <v>0.25997473483639788</v>
      </c>
      <c r="I4945">
        <v>0.26960718044919735</v>
      </c>
    </row>
    <row r="4946" spans="2:9" x14ac:dyDescent="0.25">
      <c r="B4946">
        <v>4943</v>
      </c>
      <c r="C4946">
        <v>0.27308017524484202</v>
      </c>
      <c r="D4946">
        <v>0.28088438418627593</v>
      </c>
      <c r="G4946">
        <v>4943</v>
      </c>
      <c r="H4946">
        <v>0.25990247542749267</v>
      </c>
      <c r="I4946">
        <v>0.26953261798952516</v>
      </c>
    </row>
    <row r="4947" spans="2:9" x14ac:dyDescent="0.25">
      <c r="B4947">
        <v>4944</v>
      </c>
      <c r="C4947">
        <v>0.27300390978405786</v>
      </c>
      <c r="D4947">
        <v>0.2808067016431392</v>
      </c>
      <c r="G4947">
        <v>4944</v>
      </c>
      <c r="H4947">
        <v>0.25983023661554189</v>
      </c>
      <c r="I4947">
        <v>0.26945807841372604</v>
      </c>
    </row>
    <row r="4948" spans="2:9" x14ac:dyDescent="0.25">
      <c r="B4948">
        <v>4945</v>
      </c>
      <c r="C4948">
        <v>0.27292766249079597</v>
      </c>
      <c r="D4948">
        <v>0.28072904050933167</v>
      </c>
      <c r="G4948">
        <v>4945</v>
      </c>
      <c r="H4948">
        <v>0.25975801839571888</v>
      </c>
      <c r="I4948">
        <v>0.26938356172050909</v>
      </c>
    </row>
    <row r="4949" spans="2:9" x14ac:dyDescent="0.25">
      <c r="B4949">
        <v>4946</v>
      </c>
      <c r="C4949">
        <v>0.27285143336149353</v>
      </c>
      <c r="D4949">
        <v>0.28065140078498779</v>
      </c>
      <c r="G4949">
        <v>4946</v>
      </c>
      <c r="H4949">
        <v>0.25968582076319785</v>
      </c>
      <c r="I4949">
        <v>0.26930906790857939</v>
      </c>
    </row>
    <row r="4950" spans="2:9" x14ac:dyDescent="0.25">
      <c r="B4950">
        <v>4947</v>
      </c>
      <c r="C4950">
        <v>0.27277522239258922</v>
      </c>
      <c r="D4950">
        <v>0.28057378247023712</v>
      </c>
      <c r="G4950">
        <v>4947</v>
      </c>
      <c r="H4950">
        <v>0.25961364371315404</v>
      </c>
      <c r="I4950">
        <v>0.2692345969766376</v>
      </c>
    </row>
    <row r="4951" spans="2:9" x14ac:dyDescent="0.25">
      <c r="B4951">
        <v>4948</v>
      </c>
      <c r="C4951">
        <v>0.27269902958052156</v>
      </c>
      <c r="D4951">
        <v>0.28049618556520411</v>
      </c>
      <c r="G4951">
        <v>4948</v>
      </c>
      <c r="H4951">
        <v>0.25954148724076215</v>
      </c>
      <c r="I4951">
        <v>0.26916014892338019</v>
      </c>
    </row>
    <row r="4952" spans="2:9" x14ac:dyDescent="0.25">
      <c r="B4952">
        <v>4949</v>
      </c>
      <c r="C4952">
        <v>0.27262285492172977</v>
      </c>
      <c r="D4952">
        <v>0.28041861007000807</v>
      </c>
      <c r="G4952">
        <v>4949</v>
      </c>
      <c r="H4952">
        <v>0.25946935134119775</v>
      </c>
      <c r="I4952">
        <v>0.26908572374749923</v>
      </c>
    </row>
    <row r="4953" spans="2:9" x14ac:dyDescent="0.25">
      <c r="B4953">
        <v>4950</v>
      </c>
      <c r="C4953">
        <v>0.27254669841265378</v>
      </c>
      <c r="D4953">
        <v>0.2803410559847635</v>
      </c>
      <c r="G4953">
        <v>4950</v>
      </c>
      <c r="H4953">
        <v>0.25939723600963716</v>
      </c>
      <c r="I4953">
        <v>0.26901132144768264</v>
      </c>
    </row>
    <row r="4954" spans="2:9" x14ac:dyDescent="0.25">
      <c r="B4954">
        <v>4951</v>
      </c>
      <c r="C4954">
        <v>0.27247056004973391</v>
      </c>
      <c r="D4954">
        <v>0.2802635233095796</v>
      </c>
      <c r="G4954">
        <v>4951</v>
      </c>
      <c r="H4954">
        <v>0.25932514124125694</v>
      </c>
      <c r="I4954">
        <v>0.26893694202261398</v>
      </c>
    </row>
    <row r="4955" spans="2:9" x14ac:dyDescent="0.25">
      <c r="B4955">
        <v>4952</v>
      </c>
      <c r="C4955">
        <v>0.27239443982941119</v>
      </c>
      <c r="D4955">
        <v>0.28018601204456084</v>
      </c>
      <c r="G4955">
        <v>4952</v>
      </c>
      <c r="H4955">
        <v>0.25925306703123407</v>
      </c>
      <c r="I4955">
        <v>0.26886258547097275</v>
      </c>
    </row>
    <row r="4956" spans="2:9" x14ac:dyDescent="0.25">
      <c r="B4956">
        <v>4953</v>
      </c>
      <c r="C4956">
        <v>0.27231833774812725</v>
      </c>
      <c r="D4956">
        <v>0.28010852218980647</v>
      </c>
      <c r="G4956">
        <v>4953</v>
      </c>
      <c r="H4956">
        <v>0.25918101337474619</v>
      </c>
      <c r="I4956">
        <v>0.26878825179143401</v>
      </c>
    </row>
    <row r="4957" spans="2:9" x14ac:dyDescent="0.25">
      <c r="B4957">
        <v>4954</v>
      </c>
      <c r="C4957">
        <v>0.27224225380232453</v>
      </c>
      <c r="D4957">
        <v>0.28003105374541071</v>
      </c>
      <c r="G4957">
        <v>4954</v>
      </c>
      <c r="H4957">
        <v>0.25910898026697166</v>
      </c>
      <c r="I4957">
        <v>0.26871394098266849</v>
      </c>
    </row>
    <row r="4958" spans="2:9" x14ac:dyDescent="0.25">
      <c r="B4958">
        <v>4955</v>
      </c>
      <c r="C4958">
        <v>0.27216618798844572</v>
      </c>
      <c r="D4958">
        <v>0.27995360671146297</v>
      </c>
      <c r="G4958">
        <v>4955</v>
      </c>
      <c r="H4958">
        <v>0.25903696770308859</v>
      </c>
      <c r="I4958">
        <v>0.26863965304334292</v>
      </c>
    </row>
    <row r="4959" spans="2:9" x14ac:dyDescent="0.25">
      <c r="B4959">
        <v>4956</v>
      </c>
      <c r="C4959">
        <v>0.27209014030293371</v>
      </c>
      <c r="D4959">
        <v>0.2798761810880474</v>
      </c>
      <c r="G4959">
        <v>4956</v>
      </c>
      <c r="H4959">
        <v>0.25896497567827603</v>
      </c>
      <c r="I4959">
        <v>0.26856538797211965</v>
      </c>
    </row>
    <row r="4960" spans="2:9" x14ac:dyDescent="0.25">
      <c r="B4960">
        <v>4957</v>
      </c>
      <c r="C4960">
        <v>0.27201411074223264</v>
      </c>
      <c r="D4960">
        <v>0.2797987768752434</v>
      </c>
      <c r="G4960">
        <v>4957</v>
      </c>
      <c r="H4960">
        <v>0.25889300418771372</v>
      </c>
      <c r="I4960">
        <v>0.26849114576765681</v>
      </c>
    </row>
    <row r="4961" spans="2:9" x14ac:dyDescent="0.25">
      <c r="B4961">
        <v>4958</v>
      </c>
      <c r="C4961">
        <v>0.27193809930278667</v>
      </c>
      <c r="D4961">
        <v>0.27972139407312513</v>
      </c>
      <c r="G4961">
        <v>4958</v>
      </c>
      <c r="H4961">
        <v>0.25882105322658122</v>
      </c>
      <c r="I4961">
        <v>0.26841692642860826</v>
      </c>
    </row>
    <row r="4962" spans="2:9" x14ac:dyDescent="0.25">
      <c r="B4962">
        <v>4959</v>
      </c>
      <c r="C4962">
        <v>0.2718621059810411</v>
      </c>
      <c r="D4962">
        <v>0.27964403268176186</v>
      </c>
      <c r="G4962">
        <v>4959</v>
      </c>
      <c r="H4962">
        <v>0.25874912279005946</v>
      </c>
      <c r="I4962">
        <v>0.26834272995362379</v>
      </c>
    </row>
    <row r="4963" spans="2:9" x14ac:dyDescent="0.25">
      <c r="B4963">
        <v>4960</v>
      </c>
      <c r="C4963">
        <v>0.27178613077344127</v>
      </c>
      <c r="D4963">
        <v>0.27956669270121798</v>
      </c>
      <c r="G4963">
        <v>4960</v>
      </c>
      <c r="H4963">
        <v>0.25867721287332901</v>
      </c>
      <c r="I4963">
        <v>0.26826855634134866</v>
      </c>
    </row>
    <row r="4964" spans="2:9" x14ac:dyDescent="0.25">
      <c r="B4964">
        <v>4961</v>
      </c>
      <c r="C4964">
        <v>0.27171017367643363</v>
      </c>
      <c r="D4964">
        <v>0.27948937413155267</v>
      </c>
      <c r="G4964">
        <v>4961</v>
      </c>
      <c r="H4964">
        <v>0.25860532347157128</v>
      </c>
      <c r="I4964">
        <v>0.26819440559042429</v>
      </c>
    </row>
    <row r="4965" spans="2:9" x14ac:dyDescent="0.25">
      <c r="B4965">
        <v>4962</v>
      </c>
      <c r="C4965">
        <v>0.2716342346864648</v>
      </c>
      <c r="D4965">
        <v>0.27941207697282033</v>
      </c>
      <c r="G4965">
        <v>4962</v>
      </c>
      <c r="H4965">
        <v>0.25853345457996851</v>
      </c>
      <c r="I4965">
        <v>0.26812027769948754</v>
      </c>
    </row>
    <row r="4966" spans="2:9" x14ac:dyDescent="0.25">
      <c r="B4966">
        <v>4963</v>
      </c>
      <c r="C4966">
        <v>0.27155831379998163</v>
      </c>
      <c r="D4966">
        <v>0.27933480122507032</v>
      </c>
      <c r="G4966">
        <v>4963</v>
      </c>
      <c r="H4966">
        <v>0.25846160619370268</v>
      </c>
      <c r="I4966">
        <v>0.26804617266717129</v>
      </c>
    </row>
    <row r="4967" spans="2:9" x14ac:dyDescent="0.25">
      <c r="B4967">
        <v>4964</v>
      </c>
      <c r="C4967">
        <v>0.27148241101343257</v>
      </c>
      <c r="D4967">
        <v>0.27925754688834692</v>
      </c>
      <c r="G4967">
        <v>4964</v>
      </c>
      <c r="H4967">
        <v>0.2583897783079569</v>
      </c>
      <c r="I4967">
        <v>0.26797209049210413</v>
      </c>
    </row>
    <row r="4968" spans="2:9" x14ac:dyDescent="0.25">
      <c r="B4968">
        <v>4965</v>
      </c>
      <c r="C4968">
        <v>0.27140652632326545</v>
      </c>
      <c r="D4968">
        <v>0.27918031396268966</v>
      </c>
      <c r="G4968">
        <v>4965</v>
      </c>
      <c r="H4968">
        <v>0.25831797091791431</v>
      </c>
      <c r="I4968">
        <v>0.2678980311729105</v>
      </c>
    </row>
    <row r="4969" spans="2:9" x14ac:dyDescent="0.25">
      <c r="B4969">
        <v>4966</v>
      </c>
      <c r="C4969">
        <v>0.27133065972592968</v>
      </c>
      <c r="D4969">
        <v>0.27910310244813269</v>
      </c>
      <c r="G4969">
        <v>4966</v>
      </c>
      <c r="H4969">
        <v>0.25824618401875898</v>
      </c>
      <c r="I4969">
        <v>0.2678239947082105</v>
      </c>
    </row>
    <row r="4970" spans="2:9" x14ac:dyDescent="0.25">
      <c r="B4970">
        <v>4967</v>
      </c>
      <c r="C4970">
        <v>0.27125481121787443</v>
      </c>
      <c r="D4970">
        <v>0.27902591234470575</v>
      </c>
      <c r="G4970">
        <v>4967</v>
      </c>
      <c r="H4970">
        <v>0.25817441760567494</v>
      </c>
      <c r="I4970">
        <v>0.26774998109662018</v>
      </c>
    </row>
    <row r="4971" spans="2:9" x14ac:dyDescent="0.25">
      <c r="B4971">
        <v>4968</v>
      </c>
      <c r="C4971">
        <v>0.2711789807955502</v>
      </c>
      <c r="D4971">
        <v>0.27894874365243333</v>
      </c>
      <c r="G4971">
        <v>4968</v>
      </c>
      <c r="H4971">
        <v>0.25810267167384726</v>
      </c>
      <c r="I4971">
        <v>0.26767599033675127</v>
      </c>
    </row>
    <row r="4972" spans="2:9" x14ac:dyDescent="0.25">
      <c r="B4972">
        <v>4969</v>
      </c>
      <c r="C4972">
        <v>0.27110316845540733</v>
      </c>
      <c r="D4972">
        <v>0.27887159637133491</v>
      </c>
      <c r="G4972">
        <v>4969</v>
      </c>
      <c r="H4972">
        <v>0.25803094621846112</v>
      </c>
      <c r="I4972">
        <v>0.26760202242721159</v>
      </c>
    </row>
    <row r="4973" spans="2:9" x14ac:dyDescent="0.25">
      <c r="B4973">
        <v>4970</v>
      </c>
      <c r="C4973">
        <v>0.27102737419389711</v>
      </c>
      <c r="D4973">
        <v>0.27879447050142508</v>
      </c>
      <c r="G4973">
        <v>4970</v>
      </c>
      <c r="H4973">
        <v>0.25795924123470221</v>
      </c>
      <c r="I4973">
        <v>0.26752807736660439</v>
      </c>
    </row>
    <row r="4974" spans="2:9" x14ac:dyDescent="0.25">
      <c r="B4974">
        <v>4971</v>
      </c>
      <c r="C4974">
        <v>0.27095159800747148</v>
      </c>
      <c r="D4974">
        <v>0.27871736604271352</v>
      </c>
      <c r="G4974">
        <v>4971</v>
      </c>
      <c r="H4974">
        <v>0.25788755671775698</v>
      </c>
      <c r="I4974">
        <v>0.26745415515352911</v>
      </c>
    </row>
    <row r="4975" spans="2:9" x14ac:dyDescent="0.25">
      <c r="B4975">
        <v>4972</v>
      </c>
      <c r="C4975">
        <v>0.27087583989258279</v>
      </c>
      <c r="D4975">
        <v>0.27864028299520494</v>
      </c>
      <c r="G4975">
        <v>4972</v>
      </c>
      <c r="H4975">
        <v>0.25781589266281174</v>
      </c>
      <c r="I4975">
        <v>0.26738025578658065</v>
      </c>
    </row>
    <row r="4976" spans="2:9" x14ac:dyDescent="0.25">
      <c r="B4976">
        <v>4973</v>
      </c>
      <c r="C4976">
        <v>0.27080009984568398</v>
      </c>
      <c r="D4976">
        <v>0.27856322135889927</v>
      </c>
      <c r="G4976">
        <v>4973</v>
      </c>
      <c r="H4976">
        <v>0.25774424906505439</v>
      </c>
      <c r="I4976">
        <v>0.26730637926435014</v>
      </c>
    </row>
    <row r="4977" spans="2:9" x14ac:dyDescent="0.25">
      <c r="B4977">
        <v>4974</v>
      </c>
      <c r="C4977">
        <v>0.27072437786322839</v>
      </c>
      <c r="D4977">
        <v>0.27848618113379109</v>
      </c>
      <c r="G4977">
        <v>4974</v>
      </c>
      <c r="H4977">
        <v>0.25767262591967199</v>
      </c>
      <c r="I4977">
        <v>0.26723252558542421</v>
      </c>
    </row>
    <row r="4978" spans="2:9" x14ac:dyDescent="0.25">
      <c r="B4978">
        <v>4975</v>
      </c>
      <c r="C4978">
        <v>0.27064867394167036</v>
      </c>
      <c r="D4978">
        <v>0.27840916231987062</v>
      </c>
      <c r="G4978">
        <v>4975</v>
      </c>
      <c r="H4978">
        <v>0.25760102322185324</v>
      </c>
      <c r="I4978">
        <v>0.26715869474838544</v>
      </c>
    </row>
    <row r="4979" spans="2:9" x14ac:dyDescent="0.25">
      <c r="B4979">
        <v>4976</v>
      </c>
      <c r="C4979">
        <v>0.27057298807746455</v>
      </c>
      <c r="D4979">
        <v>0.27833216491712265</v>
      </c>
      <c r="G4979">
        <v>4976</v>
      </c>
      <c r="H4979">
        <v>0.25752944096678659</v>
      </c>
      <c r="I4979">
        <v>0.26708488675181247</v>
      </c>
    </row>
    <row r="4980" spans="2:9" x14ac:dyDescent="0.25">
      <c r="B4980">
        <v>4977</v>
      </c>
      <c r="C4980">
        <v>0.27049732026706569</v>
      </c>
      <c r="D4980">
        <v>0.27825518892552736</v>
      </c>
      <c r="G4980">
        <v>4977</v>
      </c>
      <c r="H4980">
        <v>0.25745787914966117</v>
      </c>
      <c r="I4980">
        <v>0.26701110159427949</v>
      </c>
    </row>
    <row r="4981" spans="2:9" x14ac:dyDescent="0.25">
      <c r="B4981">
        <v>4978</v>
      </c>
      <c r="C4981">
        <v>0.27042167050692995</v>
      </c>
      <c r="D4981">
        <v>0.27817823434505984</v>
      </c>
      <c r="G4981">
        <v>4978</v>
      </c>
      <c r="H4981">
        <v>0.25738633776566677</v>
      </c>
      <c r="I4981">
        <v>0.26693733927435653</v>
      </c>
    </row>
    <row r="4982" spans="2:9" x14ac:dyDescent="0.25">
      <c r="B4982">
        <v>4979</v>
      </c>
      <c r="C4982">
        <v>0.27034603879351371</v>
      </c>
      <c r="D4982">
        <v>0.27810130117569043</v>
      </c>
      <c r="G4982">
        <v>4979</v>
      </c>
      <c r="H4982">
        <v>0.25731481680999341</v>
      </c>
      <c r="I4982">
        <v>0.26686359979060981</v>
      </c>
    </row>
    <row r="4983" spans="2:9" x14ac:dyDescent="0.25">
      <c r="B4983">
        <v>4980</v>
      </c>
      <c r="C4983">
        <v>0.27027042512327387</v>
      </c>
      <c r="D4983">
        <v>0.27802438941738444</v>
      </c>
      <c r="G4983">
        <v>4980</v>
      </c>
      <c r="H4983">
        <v>0.25724331627783198</v>
      </c>
      <c r="I4983">
        <v>0.26678988314160107</v>
      </c>
    </row>
    <row r="4984" spans="2:9" x14ac:dyDescent="0.25">
      <c r="B4984">
        <v>4981</v>
      </c>
      <c r="C4984">
        <v>0.27019482949266743</v>
      </c>
      <c r="D4984">
        <v>0.2779474990701023</v>
      </c>
      <c r="G4984">
        <v>4981</v>
      </c>
      <c r="H4984">
        <v>0.25717183616437317</v>
      </c>
      <c r="I4984">
        <v>0.2667161893258882</v>
      </c>
    </row>
    <row r="4985" spans="2:9" x14ac:dyDescent="0.25">
      <c r="B4985">
        <v>4982</v>
      </c>
      <c r="C4985">
        <v>0.27011925189815295</v>
      </c>
      <c r="D4985">
        <v>0.27787063013379953</v>
      </c>
      <c r="G4985">
        <v>4982</v>
      </c>
      <c r="H4985">
        <v>0.25710037646480915</v>
      </c>
      <c r="I4985">
        <v>0.26664251834202463</v>
      </c>
    </row>
    <row r="4986" spans="2:9" x14ac:dyDescent="0.25">
      <c r="B4986">
        <v>4983</v>
      </c>
      <c r="C4986">
        <v>0.27004369233618902</v>
      </c>
      <c r="D4986">
        <v>0.2777937826084268</v>
      </c>
      <c r="G4986">
        <v>4983</v>
      </c>
      <c r="H4986">
        <v>0.2570289371743319</v>
      </c>
      <c r="I4986">
        <v>0.26656887018855996</v>
      </c>
    </row>
    <row r="4987" spans="2:9" x14ac:dyDescent="0.25">
      <c r="B4987">
        <v>4984</v>
      </c>
      <c r="C4987">
        <v>0.26996815080323461</v>
      </c>
      <c r="D4987">
        <v>0.2777169564939298</v>
      </c>
      <c r="G4987">
        <v>4984</v>
      </c>
      <c r="H4987">
        <v>0.25695751828813396</v>
      </c>
      <c r="I4987">
        <v>0.26649524486403958</v>
      </c>
    </row>
    <row r="4988" spans="2:9" x14ac:dyDescent="0.25">
      <c r="B4988">
        <v>4985</v>
      </c>
      <c r="C4988">
        <v>0.26989262729574931</v>
      </c>
      <c r="D4988">
        <v>0.27764015179024959</v>
      </c>
      <c r="G4988">
        <v>4985</v>
      </c>
      <c r="H4988">
        <v>0.25688611980140813</v>
      </c>
      <c r="I4988">
        <v>0.26642164236700466</v>
      </c>
    </row>
    <row r="4989" spans="2:9" x14ac:dyDescent="0.25">
      <c r="B4989">
        <v>4986</v>
      </c>
      <c r="C4989">
        <v>0.26981712181019374</v>
      </c>
      <c r="D4989">
        <v>0.27756336849732188</v>
      </c>
      <c r="G4989">
        <v>4986</v>
      </c>
      <c r="H4989">
        <v>0.25681474170934832</v>
      </c>
      <c r="I4989">
        <v>0.26634806269599232</v>
      </c>
    </row>
    <row r="4990" spans="2:9" x14ac:dyDescent="0.25">
      <c r="B4990">
        <v>4987</v>
      </c>
      <c r="C4990">
        <v>0.26974163434302878</v>
      </c>
      <c r="D4990">
        <v>0.27748660661507801</v>
      </c>
      <c r="G4990">
        <v>4987</v>
      </c>
      <c r="H4990">
        <v>0.25674338400714874</v>
      </c>
      <c r="I4990">
        <v>0.26627450584953571</v>
      </c>
    </row>
    <row r="4991" spans="2:9" x14ac:dyDescent="0.25">
      <c r="B4991">
        <v>4988</v>
      </c>
      <c r="C4991">
        <v>0.26966616489071549</v>
      </c>
      <c r="D4991">
        <v>0.27740986614344398</v>
      </c>
      <c r="G4991">
        <v>4988</v>
      </c>
      <c r="H4991">
        <v>0.25667204669000349</v>
      </c>
      <c r="I4991">
        <v>0.26620097182616359</v>
      </c>
    </row>
    <row r="4992" spans="2:9" x14ac:dyDescent="0.25">
      <c r="B4992">
        <v>4989</v>
      </c>
      <c r="C4992">
        <v>0.26959071344971614</v>
      </c>
      <c r="D4992">
        <v>0.27733314708234141</v>
      </c>
      <c r="G4992">
        <v>4989</v>
      </c>
      <c r="H4992">
        <v>0.25660072975310794</v>
      </c>
      <c r="I4992">
        <v>0.26612746062440101</v>
      </c>
    </row>
    <row r="4993" spans="2:9" x14ac:dyDescent="0.25">
      <c r="B4993">
        <v>4990</v>
      </c>
      <c r="C4993">
        <v>0.2695152800164935</v>
      </c>
      <c r="D4993">
        <v>0.27725644943168665</v>
      </c>
      <c r="G4993">
        <v>4990</v>
      </c>
      <c r="H4993">
        <v>0.25652943319165794</v>
      </c>
      <c r="I4993">
        <v>0.2660539722427685</v>
      </c>
    </row>
    <row r="4994" spans="2:9" x14ac:dyDescent="0.25">
      <c r="B4994">
        <v>4991</v>
      </c>
      <c r="C4994">
        <v>0.26943986458751035</v>
      </c>
      <c r="D4994">
        <v>0.2771797731913912</v>
      </c>
      <c r="G4994">
        <v>4991</v>
      </c>
      <c r="H4994">
        <v>0.25645815700084923</v>
      </c>
      <c r="I4994">
        <v>0.26598050667978279</v>
      </c>
    </row>
    <row r="4995" spans="2:9" x14ac:dyDescent="0.25">
      <c r="B4995">
        <v>4992</v>
      </c>
      <c r="C4995">
        <v>0.26936446715923063</v>
      </c>
      <c r="D4995">
        <v>0.27710311836136209</v>
      </c>
      <c r="G4995">
        <v>4992</v>
      </c>
      <c r="H4995">
        <v>0.2563869011758782</v>
      </c>
      <c r="I4995">
        <v>0.26590706393395641</v>
      </c>
    </row>
    <row r="4996" spans="2:9" x14ac:dyDescent="0.25">
      <c r="B4996">
        <v>4993</v>
      </c>
      <c r="C4996">
        <v>0.26928908772811821</v>
      </c>
      <c r="D4996">
        <v>0.27702648494150106</v>
      </c>
      <c r="G4996">
        <v>4993</v>
      </c>
      <c r="H4996">
        <v>0.25631566571194209</v>
      </c>
      <c r="I4996">
        <v>0.265833644003798</v>
      </c>
    </row>
    <row r="4997" spans="2:9" x14ac:dyDescent="0.25">
      <c r="B4997">
        <v>4994</v>
      </c>
      <c r="C4997">
        <v>0.26921372629063828</v>
      </c>
      <c r="D4997">
        <v>0.27694987293170514</v>
      </c>
      <c r="G4997">
        <v>4994</v>
      </c>
      <c r="H4997">
        <v>0.25624445060423856</v>
      </c>
      <c r="I4997">
        <v>0.26576024688781164</v>
      </c>
    </row>
    <row r="4998" spans="2:9" x14ac:dyDescent="0.25">
      <c r="B4998">
        <v>4995</v>
      </c>
      <c r="C4998">
        <v>0.26913838284325597</v>
      </c>
      <c r="D4998">
        <v>0.2768732823318667</v>
      </c>
      <c r="G4998">
        <v>4995</v>
      </c>
      <c r="H4998">
        <v>0.25617325584796535</v>
      </c>
      <c r="I4998">
        <v>0.26568687258449791</v>
      </c>
    </row>
    <row r="4999" spans="2:9" x14ac:dyDescent="0.25">
      <c r="B4999">
        <v>4996</v>
      </c>
      <c r="C4999">
        <v>0.26906305738243746</v>
      </c>
      <c r="D4999">
        <v>0.27679671314187299</v>
      </c>
      <c r="G4999">
        <v>4996</v>
      </c>
      <c r="H4999">
        <v>0.25610208143832125</v>
      </c>
      <c r="I4999">
        <v>0.26561352109235287</v>
      </c>
    </row>
    <row r="5000" spans="2:9" x14ac:dyDescent="0.25">
      <c r="B5000">
        <v>4997</v>
      </c>
      <c r="C5000">
        <v>0.2689877499046493</v>
      </c>
      <c r="D5000">
        <v>0.2767201653616066</v>
      </c>
      <c r="G5000">
        <v>4997</v>
      </c>
      <c r="H5000">
        <v>0.25603092737050537</v>
      </c>
      <c r="I5000">
        <v>0.26554019240986892</v>
      </c>
    </row>
    <row r="5001" spans="2:9" x14ac:dyDescent="0.25">
      <c r="B5001">
        <v>4998</v>
      </c>
      <c r="C5001">
        <v>0.26891246040635824</v>
      </c>
      <c r="D5001">
        <v>0.27664363899094524</v>
      </c>
      <c r="G5001">
        <v>4998</v>
      </c>
      <c r="H5001">
        <v>0.25595979363971699</v>
      </c>
      <c r="I5001">
        <v>0.26546688653553407</v>
      </c>
    </row>
    <row r="5002" spans="2:9" x14ac:dyDescent="0.25">
      <c r="B5002">
        <v>4999</v>
      </c>
      <c r="C5002">
        <v>0.26883718888403246</v>
      </c>
      <c r="D5002">
        <v>0.27656713402976174</v>
      </c>
      <c r="G5002">
        <v>4999</v>
      </c>
      <c r="H5002">
        <v>0.25588868024115607</v>
      </c>
      <c r="I5002">
        <v>0.26539360346783236</v>
      </c>
    </row>
    <row r="5003" spans="2:9" x14ac:dyDescent="0.25">
      <c r="B5003">
        <v>5000</v>
      </c>
      <c r="C5003">
        <v>0.26876193533413945</v>
      </c>
      <c r="D5003">
        <v>0.27649065047792415</v>
      </c>
      <c r="G5003">
        <v>5000</v>
      </c>
      <c r="H5003">
        <v>0.25581758717002345</v>
      </c>
      <c r="I5003">
        <v>0.26532034320524389</v>
      </c>
    </row>
    <row r="5004" spans="2:9" x14ac:dyDescent="0.25">
      <c r="B5004">
        <v>5001</v>
      </c>
      <c r="C5004">
        <v>0.26868669975314863</v>
      </c>
      <c r="D5004">
        <v>0.27641418833529574</v>
      </c>
      <c r="G5004">
        <v>5001</v>
      </c>
      <c r="H5004">
        <v>0.25574651442151969</v>
      </c>
      <c r="I5004">
        <v>0.26524710574624455</v>
      </c>
    </row>
    <row r="5005" spans="2:9" x14ac:dyDescent="0.25">
      <c r="B5005">
        <v>5002</v>
      </c>
      <c r="C5005">
        <v>0.26861148213752878</v>
      </c>
      <c r="D5005">
        <v>0.27633774760173491</v>
      </c>
      <c r="G5005">
        <v>5002</v>
      </c>
      <c r="H5005">
        <v>0.25567546199084645</v>
      </c>
      <c r="I5005">
        <v>0.26517389108930645</v>
      </c>
    </row>
    <row r="5006" spans="2:9" x14ac:dyDescent="0.25">
      <c r="B5006">
        <v>5003</v>
      </c>
      <c r="C5006">
        <v>0.26853628248375055</v>
      </c>
      <c r="D5006">
        <v>0.27626132827709521</v>
      </c>
      <c r="G5006">
        <v>5003</v>
      </c>
      <c r="H5006">
        <v>0.25560442987320625</v>
      </c>
      <c r="I5006">
        <v>0.2651006992328972</v>
      </c>
    </row>
    <row r="5007" spans="2:9" x14ac:dyDescent="0.25">
      <c r="B5007">
        <v>5004</v>
      </c>
      <c r="C5007">
        <v>0.26846110078828384</v>
      </c>
      <c r="D5007">
        <v>0.27618493036122543</v>
      </c>
      <c r="G5007">
        <v>5004</v>
      </c>
      <c r="H5007">
        <v>0.25553341806380114</v>
      </c>
      <c r="I5007">
        <v>0.26502753017548075</v>
      </c>
    </row>
    <row r="5008" spans="2:9" x14ac:dyDescent="0.25">
      <c r="B5008">
        <v>5005</v>
      </c>
      <c r="C5008">
        <v>0.26838593704759989</v>
      </c>
      <c r="D5008">
        <v>0.27610855385396954</v>
      </c>
      <c r="G5008">
        <v>5005</v>
      </c>
      <c r="H5008">
        <v>0.25546242655783424</v>
      </c>
      <c r="I5008">
        <v>0.26495438391551707</v>
      </c>
    </row>
    <row r="5009" spans="2:9" x14ac:dyDescent="0.25">
      <c r="B5009">
        <v>5006</v>
      </c>
      <c r="C5009">
        <v>0.26831079125817014</v>
      </c>
      <c r="D5009">
        <v>0.27603219875516677</v>
      </c>
      <c r="G5009">
        <v>5006</v>
      </c>
      <c r="H5009">
        <v>0.25539145535050878</v>
      </c>
      <c r="I5009">
        <v>0.26488126045146182</v>
      </c>
    </row>
    <row r="5010" spans="2:9" x14ac:dyDescent="0.25">
      <c r="B5010">
        <v>5007</v>
      </c>
      <c r="C5010">
        <v>0.26823566341646665</v>
      </c>
      <c r="D5010">
        <v>0.27595586506465147</v>
      </c>
      <c r="G5010">
        <v>5007</v>
      </c>
      <c r="H5010">
        <v>0.25532050443702919</v>
      </c>
      <c r="I5010">
        <v>0.26480815978176675</v>
      </c>
    </row>
    <row r="5011" spans="2:9" x14ac:dyDescent="0.25">
      <c r="B5011">
        <v>5008</v>
      </c>
      <c r="C5011">
        <v>0.26816055351896251</v>
      </c>
      <c r="D5011">
        <v>0.27587955278225318</v>
      </c>
      <c r="G5011">
        <v>5008</v>
      </c>
      <c r="H5011">
        <v>0.25524957381259977</v>
      </c>
      <c r="I5011">
        <v>0.26473508190487965</v>
      </c>
    </row>
    <row r="5012" spans="2:9" x14ac:dyDescent="0.25">
      <c r="B5012">
        <v>5009</v>
      </c>
      <c r="C5012">
        <v>0.26808546156213064</v>
      </c>
      <c r="D5012">
        <v>0.27580326190779669</v>
      </c>
      <c r="G5012">
        <v>5009</v>
      </c>
      <c r="H5012">
        <v>0.25517866347242529</v>
      </c>
      <c r="I5012">
        <v>0.26466202681924433</v>
      </c>
    </row>
    <row r="5013" spans="2:9" x14ac:dyDescent="0.25">
      <c r="B5013">
        <v>5010</v>
      </c>
      <c r="C5013">
        <v>0.26801038754244522</v>
      </c>
      <c r="D5013">
        <v>0.27572699244110221</v>
      </c>
      <c r="G5013">
        <v>5010</v>
      </c>
      <c r="H5013">
        <v>0.25510777341171181</v>
      </c>
      <c r="I5013">
        <v>0.26458899452330042</v>
      </c>
    </row>
    <row r="5014" spans="2:9" x14ac:dyDescent="0.25">
      <c r="B5014">
        <v>5011</v>
      </c>
      <c r="C5014">
        <v>0.26793533145638071</v>
      </c>
      <c r="D5014">
        <v>0.27565074438198461</v>
      </c>
      <c r="G5014">
        <v>5011</v>
      </c>
      <c r="H5014">
        <v>0.25503690362566506</v>
      </c>
      <c r="I5014">
        <v>0.26451598501548362</v>
      </c>
    </row>
    <row r="5015" spans="2:9" x14ac:dyDescent="0.25">
      <c r="B5015">
        <v>5012</v>
      </c>
      <c r="C5015">
        <v>0.26786029330041161</v>
      </c>
      <c r="D5015">
        <v>0.27557451773025465</v>
      </c>
      <c r="G5015">
        <v>5012</v>
      </c>
      <c r="H5015">
        <v>0.25496605410949141</v>
      </c>
      <c r="I5015">
        <v>0.26444299829422574</v>
      </c>
    </row>
    <row r="5016" spans="2:9" x14ac:dyDescent="0.25">
      <c r="B5016">
        <v>5013</v>
      </c>
      <c r="C5016">
        <v>0.26778527307101391</v>
      </c>
      <c r="D5016">
        <v>0.27549831248571782</v>
      </c>
      <c r="G5016">
        <v>5013</v>
      </c>
      <c r="H5016">
        <v>0.254895224858398</v>
      </c>
      <c r="I5016">
        <v>0.26437003435795448</v>
      </c>
    </row>
    <row r="5017" spans="2:9" x14ac:dyDescent="0.25">
      <c r="B5017">
        <v>5014</v>
      </c>
      <c r="C5017">
        <v>0.26771027076466347</v>
      </c>
      <c r="D5017">
        <v>0.27542212864817522</v>
      </c>
      <c r="G5017">
        <v>5014</v>
      </c>
      <c r="H5017">
        <v>0.25482441586759252</v>
      </c>
      <c r="I5017">
        <v>0.26429709320509365</v>
      </c>
    </row>
    <row r="5018" spans="2:9" x14ac:dyDescent="0.25">
      <c r="B5018">
        <v>5015</v>
      </c>
      <c r="C5018">
        <v>0.26763528637783696</v>
      </c>
      <c r="D5018">
        <v>0.27534596621742286</v>
      </c>
      <c r="G5018">
        <v>5015</v>
      </c>
      <c r="H5018">
        <v>0.25475362713228256</v>
      </c>
      <c r="I5018">
        <v>0.2642241748340628</v>
      </c>
    </row>
    <row r="5019" spans="2:9" x14ac:dyDescent="0.25">
      <c r="B5019">
        <v>5016</v>
      </c>
      <c r="C5019">
        <v>0.26756031990701168</v>
      </c>
      <c r="D5019">
        <v>0.2752698251932521</v>
      </c>
      <c r="G5019">
        <v>5016</v>
      </c>
      <c r="H5019">
        <v>0.25468285864767687</v>
      </c>
      <c r="I5019">
        <v>0.26415127924327786</v>
      </c>
    </row>
    <row r="5020" spans="2:9" x14ac:dyDescent="0.25">
      <c r="B5020">
        <v>5017</v>
      </c>
      <c r="C5020">
        <v>0.26748537134866551</v>
      </c>
      <c r="D5020">
        <v>0.27519370557544959</v>
      </c>
      <c r="G5020">
        <v>5017</v>
      </c>
      <c r="H5020">
        <v>0.25461211040898479</v>
      </c>
      <c r="I5020">
        <v>0.26407840643115044</v>
      </c>
    </row>
    <row r="5021" spans="2:9" x14ac:dyDescent="0.25">
      <c r="B5021">
        <v>5018</v>
      </c>
      <c r="C5021">
        <v>0.26741044069927689</v>
      </c>
      <c r="D5021">
        <v>0.27511760736379731</v>
      </c>
      <c r="G5021">
        <v>5018</v>
      </c>
      <c r="H5021">
        <v>0.25454138241141561</v>
      </c>
      <c r="I5021">
        <v>0.26400555639608858</v>
      </c>
    </row>
    <row r="5022" spans="2:9" x14ac:dyDescent="0.25">
      <c r="B5022">
        <v>5019</v>
      </c>
      <c r="C5022">
        <v>0.26733552795532423</v>
      </c>
      <c r="D5022">
        <v>0.27504153055807229</v>
      </c>
      <c r="G5022">
        <v>5019</v>
      </c>
      <c r="H5022">
        <v>0.25447067465017903</v>
      </c>
      <c r="I5022">
        <v>0.26393272913649596</v>
      </c>
    </row>
    <row r="5023" spans="2:9" x14ac:dyDescent="0.25">
      <c r="B5023">
        <v>5020</v>
      </c>
      <c r="C5023">
        <v>0.26726063311328768</v>
      </c>
      <c r="D5023">
        <v>0.27496547515804692</v>
      </c>
      <c r="G5023">
        <v>5020</v>
      </c>
      <c r="H5023">
        <v>0.25439998712048612</v>
      </c>
      <c r="I5023">
        <v>0.26385992465077235</v>
      </c>
    </row>
    <row r="5024" spans="2:9" x14ac:dyDescent="0.25">
      <c r="B5024">
        <v>5021</v>
      </c>
      <c r="C5024">
        <v>0.26718575616964674</v>
      </c>
      <c r="D5024">
        <v>0.27488944116348879</v>
      </c>
      <c r="G5024">
        <v>5021</v>
      </c>
      <c r="H5024">
        <v>0.25432931981754758</v>
      </c>
      <c r="I5024">
        <v>0.26378714293731387</v>
      </c>
    </row>
    <row r="5025" spans="2:9" x14ac:dyDescent="0.25">
      <c r="B5025">
        <v>5022</v>
      </c>
      <c r="C5025">
        <v>0.26711089712088221</v>
      </c>
      <c r="D5025">
        <v>0.27481342857416097</v>
      </c>
      <c r="G5025">
        <v>5022</v>
      </c>
      <c r="H5025">
        <v>0.25425867273657504</v>
      </c>
      <c r="I5025">
        <v>0.2637143839945123</v>
      </c>
    </row>
    <row r="5026" spans="2:9" x14ac:dyDescent="0.25">
      <c r="B5026">
        <v>5023</v>
      </c>
      <c r="C5026">
        <v>0.26703605596347518</v>
      </c>
      <c r="D5026">
        <v>0.27473743738982143</v>
      </c>
      <c r="G5026">
        <v>5023</v>
      </c>
      <c r="H5026">
        <v>0.25418804587278038</v>
      </c>
      <c r="I5026">
        <v>0.26364164782075572</v>
      </c>
    </row>
    <row r="5027" spans="2:9" x14ac:dyDescent="0.25">
      <c r="B5027">
        <v>5024</v>
      </c>
      <c r="C5027">
        <v>0.2669612326939077</v>
      </c>
      <c r="D5027">
        <v>0.27466146761022375</v>
      </c>
      <c r="G5027">
        <v>5024</v>
      </c>
      <c r="H5027">
        <v>0.25411743922137675</v>
      </c>
      <c r="I5027">
        <v>0.26356893441442802</v>
      </c>
    </row>
    <row r="5028" spans="2:9" x14ac:dyDescent="0.25">
      <c r="B5028">
        <v>5025</v>
      </c>
      <c r="C5028">
        <v>0.26688642730866197</v>
      </c>
      <c r="D5028">
        <v>0.27458551923511665</v>
      </c>
      <c r="G5028">
        <v>5025</v>
      </c>
      <c r="H5028">
        <v>0.25404685277757671</v>
      </c>
      <c r="I5028">
        <v>0.26349624377390946</v>
      </c>
    </row>
    <row r="5029" spans="2:9" x14ac:dyDescent="0.25">
      <c r="B5029">
        <v>5026</v>
      </c>
      <c r="C5029">
        <v>0.2668116398042204</v>
      </c>
      <c r="D5029">
        <v>0.2745095922642441</v>
      </c>
      <c r="G5029">
        <v>5026</v>
      </c>
      <c r="H5029">
        <v>0.25397628653659376</v>
      </c>
      <c r="I5029">
        <v>0.26342357589757615</v>
      </c>
    </row>
    <row r="5030" spans="2:9" x14ac:dyDescent="0.25">
      <c r="B5030">
        <v>5027</v>
      </c>
      <c r="C5030">
        <v>0.26673687017706688</v>
      </c>
      <c r="D5030">
        <v>0.27443368669734525</v>
      </c>
      <c r="G5030">
        <v>5027</v>
      </c>
      <c r="H5030">
        <v>0.2539057404936424</v>
      </c>
      <c r="I5030">
        <v>0.26335093078380023</v>
      </c>
    </row>
    <row r="5031" spans="2:9" x14ac:dyDescent="0.25">
      <c r="B5031">
        <v>5028</v>
      </c>
      <c r="C5031">
        <v>0.26666211842368509</v>
      </c>
      <c r="D5031">
        <v>0.27435780253415487</v>
      </c>
      <c r="G5031">
        <v>5028</v>
      </c>
      <c r="H5031">
        <v>0.25383521464393677</v>
      </c>
      <c r="I5031">
        <v>0.26327830843095001</v>
      </c>
    </row>
    <row r="5032" spans="2:9" x14ac:dyDescent="0.25">
      <c r="B5032">
        <v>5029</v>
      </c>
      <c r="C5032">
        <v>0.26658738454055975</v>
      </c>
      <c r="D5032">
        <v>0.27428193977440274</v>
      </c>
      <c r="G5032">
        <v>5029</v>
      </c>
      <c r="H5032">
        <v>0.25376470898269221</v>
      </c>
      <c r="I5032">
        <v>0.26320570883738986</v>
      </c>
    </row>
    <row r="5033" spans="2:9" x14ac:dyDescent="0.25">
      <c r="B5033">
        <v>5030</v>
      </c>
      <c r="C5033">
        <v>0.26651266852417582</v>
      </c>
      <c r="D5033">
        <v>0.27420609841781418</v>
      </c>
      <c r="G5033">
        <v>5030</v>
      </c>
      <c r="H5033">
        <v>0.25369422350512411</v>
      </c>
      <c r="I5033">
        <v>0.2631331320014802</v>
      </c>
    </row>
    <row r="5034" spans="2:9" x14ac:dyDescent="0.25">
      <c r="B5034">
        <v>5031</v>
      </c>
      <c r="C5034">
        <v>0.26643797037101929</v>
      </c>
      <c r="D5034">
        <v>0.27413027846410937</v>
      </c>
      <c r="G5034">
        <v>5031</v>
      </c>
      <c r="H5034">
        <v>0.253623758206449</v>
      </c>
      <c r="I5034">
        <v>0.26306057792157744</v>
      </c>
    </row>
    <row r="5035" spans="2:9" x14ac:dyDescent="0.25">
      <c r="B5035">
        <v>5032</v>
      </c>
      <c r="C5035">
        <v>0.26636329007757625</v>
      </c>
      <c r="D5035">
        <v>0.27405447991300413</v>
      </c>
      <c r="G5035">
        <v>5032</v>
      </c>
      <c r="H5035">
        <v>0.25355331308188356</v>
      </c>
      <c r="I5035">
        <v>0.2629880465960342</v>
      </c>
    </row>
    <row r="5036" spans="2:9" x14ac:dyDescent="0.25">
      <c r="B5036">
        <v>5033</v>
      </c>
      <c r="C5036">
        <v>0.26628862764033323</v>
      </c>
      <c r="D5036">
        <v>0.27397870276420971</v>
      </c>
      <c r="G5036">
        <v>5033</v>
      </c>
      <c r="H5036">
        <v>0.25348288812664438</v>
      </c>
      <c r="I5036">
        <v>0.26291553802319917</v>
      </c>
    </row>
    <row r="5037" spans="2:9" x14ac:dyDescent="0.25">
      <c r="B5037">
        <v>5034</v>
      </c>
      <c r="C5037">
        <v>0.26621398305577759</v>
      </c>
      <c r="D5037">
        <v>0.27390294701743245</v>
      </c>
      <c r="G5037">
        <v>5034</v>
      </c>
      <c r="H5037">
        <v>0.25341248333594918</v>
      </c>
      <c r="I5037">
        <v>0.26284305220141718</v>
      </c>
    </row>
    <row r="5038" spans="2:9" x14ac:dyDescent="0.25">
      <c r="B5038">
        <v>5035</v>
      </c>
      <c r="C5038">
        <v>0.26613935632039742</v>
      </c>
      <c r="D5038">
        <v>0.27382721267237387</v>
      </c>
      <c r="G5038">
        <v>5035</v>
      </c>
      <c r="H5038">
        <v>0.25334209870501639</v>
      </c>
      <c r="I5038">
        <v>0.26277058912902895</v>
      </c>
    </row>
    <row r="5039" spans="2:9" x14ac:dyDescent="0.25">
      <c r="B5039">
        <v>5036</v>
      </c>
      <c r="C5039">
        <v>0.26606474743068148</v>
      </c>
      <c r="D5039">
        <v>0.2737514997287312</v>
      </c>
      <c r="G5039">
        <v>5036</v>
      </c>
      <c r="H5039">
        <v>0.25327173422906468</v>
      </c>
      <c r="I5039">
        <v>0.26269814880437153</v>
      </c>
    </row>
    <row r="5040" spans="2:9" x14ac:dyDescent="0.25">
      <c r="B5040">
        <v>5037</v>
      </c>
      <c r="C5040">
        <v>0.26599015638311813</v>
      </c>
      <c r="D5040">
        <v>0.27367580818619658</v>
      </c>
      <c r="G5040">
        <v>5037</v>
      </c>
      <c r="H5040">
        <v>0.25320138990331276</v>
      </c>
      <c r="I5040">
        <v>0.26262573122577793</v>
      </c>
    </row>
    <row r="5041" spans="2:9" x14ac:dyDescent="0.25">
      <c r="B5041">
        <v>5038</v>
      </c>
      <c r="C5041">
        <v>0.26591558317419745</v>
      </c>
      <c r="D5041">
        <v>0.27360013804445793</v>
      </c>
      <c r="G5041">
        <v>5038</v>
      </c>
      <c r="H5041">
        <v>0.25313106572298089</v>
      </c>
      <c r="I5041">
        <v>0.26255333639157741</v>
      </c>
    </row>
    <row r="5042" spans="2:9" x14ac:dyDescent="0.25">
      <c r="B5042">
        <v>5039</v>
      </c>
      <c r="C5042">
        <v>0.26584102780040947</v>
      </c>
      <c r="D5042">
        <v>0.27352448930319812</v>
      </c>
      <c r="G5042">
        <v>5039</v>
      </c>
      <c r="H5042">
        <v>0.25306076168328917</v>
      </c>
      <c r="I5042">
        <v>0.26248096430009504</v>
      </c>
    </row>
    <row r="5043" spans="2:9" x14ac:dyDescent="0.25">
      <c r="B5043">
        <v>5040</v>
      </c>
      <c r="C5043">
        <v>0.26576649025824489</v>
      </c>
      <c r="D5043">
        <v>0.27344886196209545</v>
      </c>
      <c r="G5043">
        <v>5040</v>
      </c>
      <c r="H5043">
        <v>0.25299047777945799</v>
      </c>
      <c r="I5043">
        <v>0.2624086149496524</v>
      </c>
    </row>
    <row r="5044" spans="2:9" x14ac:dyDescent="0.25">
      <c r="B5044">
        <v>5041</v>
      </c>
      <c r="C5044">
        <v>0.26569197054419508</v>
      </c>
      <c r="D5044">
        <v>0.27337325602082369</v>
      </c>
      <c r="G5044">
        <v>5041</v>
      </c>
      <c r="H5044">
        <v>0.25292021400670855</v>
      </c>
      <c r="I5044">
        <v>0.26233628833856693</v>
      </c>
    </row>
    <row r="5045" spans="2:9" x14ac:dyDescent="0.25">
      <c r="B5045">
        <v>5042</v>
      </c>
      <c r="C5045">
        <v>0.26561746865475167</v>
      </c>
      <c r="D5045">
        <v>0.27329767147905182</v>
      </c>
      <c r="G5045">
        <v>5042</v>
      </c>
      <c r="H5045">
        <v>0.25284997036026302</v>
      </c>
      <c r="I5045">
        <v>0.26226398446515237</v>
      </c>
    </row>
    <row r="5046" spans="2:9" x14ac:dyDescent="0.25">
      <c r="B5046">
        <v>5043</v>
      </c>
      <c r="C5046">
        <v>0.26554298458640718</v>
      </c>
      <c r="D5046">
        <v>0.27322210833644428</v>
      </c>
      <c r="G5046">
        <v>5043</v>
      </c>
      <c r="H5046">
        <v>0.25277974683534338</v>
      </c>
      <c r="I5046">
        <v>0.26219170332771835</v>
      </c>
    </row>
    <row r="5047" spans="2:9" x14ac:dyDescent="0.25">
      <c r="B5047">
        <v>5044</v>
      </c>
      <c r="C5047">
        <v>0.26546851833565449</v>
      </c>
      <c r="D5047">
        <v>0.27314656659266073</v>
      </c>
      <c r="G5047">
        <v>5044</v>
      </c>
      <c r="H5047">
        <v>0.25270954342717228</v>
      </c>
      <c r="I5047">
        <v>0.2621194449245709</v>
      </c>
    </row>
    <row r="5048" spans="2:9" x14ac:dyDescent="0.25">
      <c r="B5048">
        <v>5045</v>
      </c>
      <c r="C5048">
        <v>0.26539406989898734</v>
      </c>
      <c r="D5048">
        <v>0.27307104624735629</v>
      </c>
      <c r="G5048">
        <v>5045</v>
      </c>
      <c r="H5048">
        <v>0.25263936013097305</v>
      </c>
      <c r="I5048">
        <v>0.26204720925401198</v>
      </c>
    </row>
    <row r="5049" spans="2:9" x14ac:dyDescent="0.25">
      <c r="B5049">
        <v>5046</v>
      </c>
      <c r="C5049">
        <v>0.2653196392728997</v>
      </c>
      <c r="D5049">
        <v>0.27299554730018138</v>
      </c>
      <c r="G5049">
        <v>5046</v>
      </c>
      <c r="H5049">
        <v>0.25256919694196978</v>
      </c>
      <c r="I5049">
        <v>0.26197499631433974</v>
      </c>
    </row>
    <row r="5050" spans="2:9" x14ac:dyDescent="0.25">
      <c r="B5050">
        <v>5047</v>
      </c>
      <c r="C5050">
        <v>0.26524522645388598</v>
      </c>
      <c r="D5050">
        <v>0.27292006975078192</v>
      </c>
      <c r="G5050">
        <v>5047</v>
      </c>
      <c r="H5050">
        <v>0.25249905385538646</v>
      </c>
      <c r="I5050">
        <v>0.26190280610384858</v>
      </c>
    </row>
    <row r="5051" spans="2:9" x14ac:dyDescent="0.25">
      <c r="B5051">
        <v>5048</v>
      </c>
      <c r="C5051">
        <v>0.26517083143844178</v>
      </c>
      <c r="D5051">
        <v>0.27284461359879886</v>
      </c>
      <c r="G5051">
        <v>5048</v>
      </c>
      <c r="H5051">
        <v>0.25242893086644791</v>
      </c>
      <c r="I5051">
        <v>0.261830638620829</v>
      </c>
    </row>
    <row r="5052" spans="2:9" x14ac:dyDescent="0.25">
      <c r="B5052">
        <v>5049</v>
      </c>
      <c r="C5052">
        <v>0.26509645422306249</v>
      </c>
      <c r="D5052">
        <v>0.27276917884386898</v>
      </c>
      <c r="G5052">
        <v>5049</v>
      </c>
      <c r="H5052">
        <v>0.25235882797037962</v>
      </c>
      <c r="I5052">
        <v>0.26175849386356748</v>
      </c>
    </row>
    <row r="5053" spans="2:9" x14ac:dyDescent="0.25">
      <c r="B5053">
        <v>5050</v>
      </c>
      <c r="C5053">
        <v>0.2650220948042446</v>
      </c>
      <c r="D5053">
        <v>0.27269376548562407</v>
      </c>
      <c r="G5053">
        <v>5050</v>
      </c>
      <c r="H5053">
        <v>0.25228874516240718</v>
      </c>
      <c r="I5053">
        <v>0.26168637183034699</v>
      </c>
    </row>
    <row r="5054" spans="2:9" x14ac:dyDescent="0.25">
      <c r="B5054">
        <v>5051</v>
      </c>
      <c r="C5054">
        <v>0.26494775317848474</v>
      </c>
      <c r="D5054">
        <v>0.27261837352369156</v>
      </c>
      <c r="G5054">
        <v>5051</v>
      </c>
      <c r="H5054">
        <v>0.25221868243775702</v>
      </c>
      <c r="I5054">
        <v>0.26161427251944647</v>
      </c>
    </row>
    <row r="5055" spans="2:9" x14ac:dyDescent="0.25">
      <c r="B5055">
        <v>5052</v>
      </c>
      <c r="C5055">
        <v>0.26487342934228086</v>
      </c>
      <c r="D5055">
        <v>0.27254300295769407</v>
      </c>
      <c r="G5055">
        <v>5052</v>
      </c>
      <c r="H5055">
        <v>0.25214863979165619</v>
      </c>
      <c r="I5055">
        <v>0.26154219592914091</v>
      </c>
    </row>
    <row r="5056" spans="2:9" x14ac:dyDescent="0.25">
      <c r="B5056">
        <v>5053</v>
      </c>
      <c r="C5056">
        <v>0.26479912329213062</v>
      </c>
      <c r="D5056">
        <v>0.27246765378724963</v>
      </c>
      <c r="G5056">
        <v>5053</v>
      </c>
      <c r="H5056">
        <v>0.25207861721933222</v>
      </c>
      <c r="I5056">
        <v>0.26147014205770164</v>
      </c>
    </row>
    <row r="5057" spans="2:9" x14ac:dyDescent="0.25">
      <c r="B5057">
        <v>5054</v>
      </c>
      <c r="C5057">
        <v>0.2647248350245327</v>
      </c>
      <c r="D5057">
        <v>0.27239232601197183</v>
      </c>
      <c r="G5057">
        <v>5054</v>
      </c>
      <c r="H5057">
        <v>0.25200861471601271</v>
      </c>
      <c r="I5057">
        <v>0.26139811090339615</v>
      </c>
    </row>
    <row r="5058" spans="2:9" x14ac:dyDescent="0.25">
      <c r="B5058">
        <v>5055</v>
      </c>
      <c r="C5058">
        <v>0.26465056453598607</v>
      </c>
      <c r="D5058">
        <v>0.27231701963146954</v>
      </c>
      <c r="G5058">
        <v>5055</v>
      </c>
      <c r="H5058">
        <v>0.25193863227692603</v>
      </c>
      <c r="I5058">
        <v>0.26132610246448823</v>
      </c>
    </row>
    <row r="5059" spans="2:9" x14ac:dyDescent="0.25">
      <c r="B5059">
        <v>5056</v>
      </c>
      <c r="C5059">
        <v>0.26457631182299063</v>
      </c>
      <c r="D5059">
        <v>0.2722417346453469</v>
      </c>
      <c r="G5059">
        <v>5056</v>
      </c>
      <c r="H5059">
        <v>0.25186866989730128</v>
      </c>
      <c r="I5059">
        <v>0.26125411673923743</v>
      </c>
    </row>
    <row r="5060" spans="2:9" x14ac:dyDescent="0.25">
      <c r="B5060">
        <v>5057</v>
      </c>
      <c r="C5060">
        <v>0.26450207688204636</v>
      </c>
      <c r="D5060">
        <v>0.2721664710532038</v>
      </c>
      <c r="G5060">
        <v>5057</v>
      </c>
      <c r="H5060">
        <v>0.25179872757236793</v>
      </c>
      <c r="I5060">
        <v>0.26118215372589992</v>
      </c>
    </row>
    <row r="5061" spans="2:9" x14ac:dyDescent="0.25">
      <c r="B5061">
        <v>5058</v>
      </c>
      <c r="C5061">
        <v>0.26442785970965393</v>
      </c>
      <c r="D5061">
        <v>0.2720912288546351</v>
      </c>
      <c r="G5061">
        <v>5058</v>
      </c>
      <c r="H5061">
        <v>0.25172880529735592</v>
      </c>
      <c r="I5061">
        <v>0.26111021342272789</v>
      </c>
    </row>
    <row r="5062" spans="2:9" x14ac:dyDescent="0.25">
      <c r="B5062">
        <v>5059</v>
      </c>
      <c r="C5062">
        <v>0.26435366030231505</v>
      </c>
      <c r="D5062">
        <v>0.27201600804923154</v>
      </c>
      <c r="G5062">
        <v>5059</v>
      </c>
      <c r="H5062">
        <v>0.25165890306749578</v>
      </c>
      <c r="I5062">
        <v>0.26103829582796978</v>
      </c>
    </row>
    <row r="5063" spans="2:9" x14ac:dyDescent="0.25">
      <c r="B5063">
        <v>5060</v>
      </c>
      <c r="C5063">
        <v>0.26427947865653173</v>
      </c>
      <c r="D5063">
        <v>0.27194080863657882</v>
      </c>
      <c r="G5063">
        <v>5060</v>
      </c>
      <c r="H5063">
        <v>0.25158902087801877</v>
      </c>
      <c r="I5063">
        <v>0.26096640093987011</v>
      </c>
    </row>
    <row r="5064" spans="2:9" x14ac:dyDescent="0.25">
      <c r="B5064">
        <v>5061</v>
      </c>
      <c r="C5064">
        <v>0.2642053147688061</v>
      </c>
      <c r="D5064">
        <v>0.27186563061625846</v>
      </c>
      <c r="G5064">
        <v>5061</v>
      </c>
      <c r="H5064">
        <v>0.25151915872415592</v>
      </c>
      <c r="I5064">
        <v>0.26089452875666969</v>
      </c>
    </row>
    <row r="5065" spans="2:9" x14ac:dyDescent="0.25">
      <c r="B5065">
        <v>5062</v>
      </c>
      <c r="C5065">
        <v>0.2641311686356414</v>
      </c>
      <c r="D5065">
        <v>0.27179047398784706</v>
      </c>
      <c r="G5065">
        <v>5062</v>
      </c>
      <c r="H5065">
        <v>0.25144931660113962</v>
      </c>
      <c r="I5065">
        <v>0.26082267927660557</v>
      </c>
    </row>
    <row r="5066" spans="2:9" x14ac:dyDescent="0.25">
      <c r="B5066">
        <v>5063</v>
      </c>
      <c r="C5066">
        <v>0.26405704025354099</v>
      </c>
      <c r="D5066">
        <v>0.27171533875091697</v>
      </c>
      <c r="G5066">
        <v>5063</v>
      </c>
      <c r="H5066">
        <v>0.25137949450420233</v>
      </c>
      <c r="I5066">
        <v>0.26075085249791113</v>
      </c>
    </row>
    <row r="5067" spans="2:9" x14ac:dyDescent="0.25">
      <c r="B5067">
        <v>5064</v>
      </c>
      <c r="C5067">
        <v>0.26398292961900927</v>
      </c>
      <c r="D5067">
        <v>0.27164022490503575</v>
      </c>
      <c r="G5067">
        <v>5064</v>
      </c>
      <c r="H5067">
        <v>0.25130969242857709</v>
      </c>
      <c r="I5067">
        <v>0.26067904841881551</v>
      </c>
    </row>
    <row r="5068" spans="2:9" x14ac:dyDescent="0.25">
      <c r="B5068">
        <v>5065</v>
      </c>
      <c r="C5068">
        <v>0.26390883672855059</v>
      </c>
      <c r="D5068">
        <v>0.27156513244976638</v>
      </c>
      <c r="G5068">
        <v>5065</v>
      </c>
      <c r="H5068">
        <v>0.25123991036949755</v>
      </c>
      <c r="I5068">
        <v>0.26060726703754455</v>
      </c>
    </row>
    <row r="5069" spans="2:9" x14ac:dyDescent="0.25">
      <c r="B5069">
        <v>5066</v>
      </c>
      <c r="C5069">
        <v>0.26383476157867075</v>
      </c>
      <c r="D5069">
        <v>0.27149006138466752</v>
      </c>
      <c r="G5069">
        <v>5066</v>
      </c>
      <c r="H5069">
        <v>0.25117014832219814</v>
      </c>
      <c r="I5069">
        <v>0.26053550835232009</v>
      </c>
    </row>
    <row r="5070" spans="2:9" x14ac:dyDescent="0.25">
      <c r="B5070">
        <v>5067</v>
      </c>
      <c r="C5070">
        <v>0.26376070416587533</v>
      </c>
      <c r="D5070">
        <v>0.27141501170929305</v>
      </c>
      <c r="G5070">
        <v>5067</v>
      </c>
      <c r="H5070">
        <v>0.25110040628191349</v>
      </c>
      <c r="I5070">
        <v>0.26046377236136031</v>
      </c>
    </row>
    <row r="5071" spans="2:9" x14ac:dyDescent="0.25">
      <c r="B5071">
        <v>5068</v>
      </c>
      <c r="C5071">
        <v>0.2636866644866705</v>
      </c>
      <c r="D5071">
        <v>0.27133998342319243</v>
      </c>
      <c r="G5071">
        <v>5068</v>
      </c>
      <c r="H5071">
        <v>0.25103068424387842</v>
      </c>
      <c r="I5071">
        <v>0.26039205906287943</v>
      </c>
    </row>
    <row r="5072" spans="2:9" x14ac:dyDescent="0.25">
      <c r="B5072">
        <v>5069</v>
      </c>
      <c r="C5072">
        <v>0.2636126425375635</v>
      </c>
      <c r="D5072">
        <v>0.27126497652591036</v>
      </c>
      <c r="G5072">
        <v>5069</v>
      </c>
      <c r="H5072">
        <v>0.25096098220332874</v>
      </c>
      <c r="I5072">
        <v>0.26032036845508821</v>
      </c>
    </row>
    <row r="5073" spans="2:9" x14ac:dyDescent="0.25">
      <c r="B5073">
        <v>5070</v>
      </c>
      <c r="C5073">
        <v>0.26353863831506164</v>
      </c>
      <c r="D5073">
        <v>0.27118999101698726</v>
      </c>
      <c r="G5073">
        <v>5070</v>
      </c>
      <c r="H5073">
        <v>0.25089130015550087</v>
      </c>
      <c r="I5073">
        <v>0.26024870053619337</v>
      </c>
    </row>
    <row r="5074" spans="2:9" x14ac:dyDescent="0.25">
      <c r="B5074">
        <v>5071</v>
      </c>
      <c r="C5074">
        <v>0.26346465181567297</v>
      </c>
      <c r="D5074">
        <v>0.27111502689595895</v>
      </c>
      <c r="G5074">
        <v>5071</v>
      </c>
      <c r="H5074">
        <v>0.25082163809563135</v>
      </c>
      <c r="I5074">
        <v>0.260177055304398</v>
      </c>
    </row>
    <row r="5075" spans="2:9" x14ac:dyDescent="0.25">
      <c r="B5075">
        <v>5072</v>
      </c>
      <c r="C5075">
        <v>0.26339068303590607</v>
      </c>
      <c r="D5075">
        <v>0.27104008416235653</v>
      </c>
      <c r="G5075">
        <v>5072</v>
      </c>
      <c r="H5075">
        <v>0.25075199601895737</v>
      </c>
      <c r="I5075">
        <v>0.26010543275790143</v>
      </c>
    </row>
    <row r="5076" spans="2:9" x14ac:dyDescent="0.25">
      <c r="B5076">
        <v>5073</v>
      </c>
      <c r="C5076">
        <v>0.2633167319722704</v>
      </c>
      <c r="D5076">
        <v>0.27096516281570693</v>
      </c>
      <c r="G5076">
        <v>5073</v>
      </c>
      <c r="H5076">
        <v>0.25068237392071707</v>
      </c>
      <c r="I5076">
        <v>0.26003383289489918</v>
      </c>
    </row>
    <row r="5077" spans="2:9" x14ac:dyDescent="0.25">
      <c r="B5077">
        <v>5074</v>
      </c>
      <c r="C5077">
        <v>0.26324279862127581</v>
      </c>
      <c r="D5077">
        <v>0.27089026285553203</v>
      </c>
      <c r="G5077">
        <v>5074</v>
      </c>
      <c r="H5077">
        <v>0.25061277179614883</v>
      </c>
      <c r="I5077">
        <v>0.25996225571358317</v>
      </c>
    </row>
    <row r="5078" spans="2:9" x14ac:dyDescent="0.25">
      <c r="B5078">
        <v>5075</v>
      </c>
      <c r="C5078">
        <v>0.26316888297943208</v>
      </c>
      <c r="D5078">
        <v>0.27081538428134977</v>
      </c>
      <c r="G5078">
        <v>5075</v>
      </c>
      <c r="H5078">
        <v>0.2505431896404911</v>
      </c>
      <c r="I5078">
        <v>0.25989070121214147</v>
      </c>
    </row>
    <row r="5079" spans="2:9" x14ac:dyDescent="0.25">
      <c r="B5079">
        <v>5076</v>
      </c>
      <c r="C5079">
        <v>0.26309498504325018</v>
      </c>
      <c r="D5079">
        <v>0.27074052709267304</v>
      </c>
      <c r="G5079">
        <v>5076</v>
      </c>
      <c r="H5079">
        <v>0.25047362744898333</v>
      </c>
      <c r="I5079">
        <v>0.25981916938875843</v>
      </c>
    </row>
    <row r="5080" spans="2:9" x14ac:dyDescent="0.25">
      <c r="B5080">
        <v>5077</v>
      </c>
      <c r="C5080">
        <v>0.26302110480924173</v>
      </c>
      <c r="D5080">
        <v>0.27066569128901063</v>
      </c>
      <c r="G5080">
        <v>5077</v>
      </c>
      <c r="H5080">
        <v>0.25040408521686569</v>
      </c>
      <c r="I5080">
        <v>0.25974766024161466</v>
      </c>
    </row>
    <row r="5081" spans="2:9" x14ac:dyDescent="0.25">
      <c r="B5081">
        <v>5078</v>
      </c>
      <c r="C5081">
        <v>0.26294724227391836</v>
      </c>
      <c r="D5081">
        <v>0.27059087686986655</v>
      </c>
      <c r="G5081">
        <v>5078</v>
      </c>
      <c r="H5081">
        <v>0.25033456293937828</v>
      </c>
      <c r="I5081">
        <v>0.25967617376888713</v>
      </c>
    </row>
    <row r="5082" spans="2:9" x14ac:dyDescent="0.25">
      <c r="B5082">
        <v>5079</v>
      </c>
      <c r="C5082">
        <v>0.2628733974337929</v>
      </c>
      <c r="D5082">
        <v>0.27051608383474057</v>
      </c>
      <c r="G5082">
        <v>5079</v>
      </c>
      <c r="H5082">
        <v>0.25026506061176207</v>
      </c>
      <c r="I5082">
        <v>0.25960470996874896</v>
      </c>
    </row>
    <row r="5083" spans="2:9" x14ac:dyDescent="0.25">
      <c r="B5083">
        <v>5080</v>
      </c>
      <c r="C5083">
        <v>0.26279957028537837</v>
      </c>
      <c r="D5083">
        <v>0.27044131218312761</v>
      </c>
      <c r="G5083">
        <v>5080</v>
      </c>
      <c r="H5083">
        <v>0.25019557822925892</v>
      </c>
      <c r="I5083">
        <v>0.25953326883936961</v>
      </c>
    </row>
    <row r="5084" spans="2:9" x14ac:dyDescent="0.25">
      <c r="B5084">
        <v>5081</v>
      </c>
      <c r="C5084">
        <v>0.26272576082518834</v>
      </c>
      <c r="D5084">
        <v>0.2703665619145183</v>
      </c>
      <c r="G5084">
        <v>5081</v>
      </c>
      <c r="H5084">
        <v>0.25012611578711064</v>
      </c>
      <c r="I5084">
        <v>0.25946185037891495</v>
      </c>
    </row>
    <row r="5085" spans="2:9" x14ac:dyDescent="0.25">
      <c r="B5085">
        <v>5082</v>
      </c>
      <c r="C5085">
        <v>0.26265196904973698</v>
      </c>
      <c r="D5085">
        <v>0.27029183302839882</v>
      </c>
      <c r="G5085">
        <v>5082</v>
      </c>
      <c r="H5085">
        <v>0.25005667328055969</v>
      </c>
      <c r="I5085">
        <v>0.25939045458554694</v>
      </c>
    </row>
    <row r="5086" spans="2:9" x14ac:dyDescent="0.25">
      <c r="B5086">
        <v>5083</v>
      </c>
      <c r="C5086">
        <v>0.26257819495553908</v>
      </c>
      <c r="D5086">
        <v>0.27021712552425087</v>
      </c>
      <c r="G5086">
        <v>5083</v>
      </c>
      <c r="H5086">
        <v>0.24998725070484912</v>
      </c>
      <c r="I5086">
        <v>0.25931908145742388</v>
      </c>
    </row>
    <row r="5087" spans="2:9" x14ac:dyDescent="0.25">
      <c r="B5087">
        <v>5084</v>
      </c>
      <c r="C5087">
        <v>0.26250443853911004</v>
      </c>
      <c r="D5087">
        <v>0.27014243940155142</v>
      </c>
      <c r="G5087">
        <v>5084</v>
      </c>
      <c r="H5087">
        <v>0.24991784805522235</v>
      </c>
      <c r="I5087">
        <v>0.25924773099270049</v>
      </c>
    </row>
    <row r="5088" spans="2:9" x14ac:dyDescent="0.25">
      <c r="B5088">
        <v>5085</v>
      </c>
      <c r="C5088">
        <v>0.26243069979696554</v>
      </c>
      <c r="D5088">
        <v>0.27006777465977311</v>
      </c>
      <c r="G5088">
        <v>5085</v>
      </c>
      <c r="H5088">
        <v>0.24984846532692376</v>
      </c>
      <c r="I5088">
        <v>0.25917640318952762</v>
      </c>
    </row>
    <row r="5089" spans="2:9" x14ac:dyDescent="0.25">
      <c r="B5089">
        <v>5086</v>
      </c>
      <c r="C5089">
        <v>0.26235697872562219</v>
      </c>
      <c r="D5089">
        <v>0.2699931312983842</v>
      </c>
      <c r="G5089">
        <v>5086</v>
      </c>
      <c r="H5089">
        <v>0.24977910251519764</v>
      </c>
      <c r="I5089">
        <v>0.25910509804605258</v>
      </c>
    </row>
    <row r="5090" spans="2:9" x14ac:dyDescent="0.25">
      <c r="B5090">
        <v>5087</v>
      </c>
      <c r="C5090">
        <v>0.26228327532159673</v>
      </c>
      <c r="D5090">
        <v>0.2699185093168483</v>
      </c>
      <c r="G5090">
        <v>5087</v>
      </c>
      <c r="H5090">
        <v>0.24970975961528963</v>
      </c>
      <c r="I5090">
        <v>0.25903381556041893</v>
      </c>
    </row>
    <row r="5091" spans="2:9" x14ac:dyDescent="0.25">
      <c r="B5091">
        <v>5088</v>
      </c>
      <c r="C5091">
        <v>0.262209589581407</v>
      </c>
      <c r="D5091">
        <v>0.26984390871462471</v>
      </c>
      <c r="G5091">
        <v>5088</v>
      </c>
      <c r="H5091">
        <v>0.24964043662244539</v>
      </c>
      <c r="I5091">
        <v>0.2589625557307666</v>
      </c>
    </row>
    <row r="5092" spans="2:9" x14ac:dyDescent="0.25">
      <c r="B5092">
        <v>5089</v>
      </c>
      <c r="C5092">
        <v>0.26213592150157061</v>
      </c>
      <c r="D5092">
        <v>0.26976932949116816</v>
      </c>
      <c r="G5092">
        <v>5089</v>
      </c>
      <c r="H5092">
        <v>0.2495711335319106</v>
      </c>
      <c r="I5092">
        <v>0.25889131855523168</v>
      </c>
    </row>
    <row r="5093" spans="2:9" x14ac:dyDescent="0.25">
      <c r="B5093">
        <v>5090</v>
      </c>
      <c r="C5093">
        <v>0.2620622710786068</v>
      </c>
      <c r="D5093">
        <v>0.26969477164592898</v>
      </c>
      <c r="G5093">
        <v>5090</v>
      </c>
      <c r="H5093">
        <v>0.24950185033893271</v>
      </c>
      <c r="I5093">
        <v>0.25882010403194672</v>
      </c>
    </row>
    <row r="5094" spans="2:9" x14ac:dyDescent="0.25">
      <c r="B5094">
        <v>5091</v>
      </c>
      <c r="C5094">
        <v>0.26198863830903429</v>
      </c>
      <c r="D5094">
        <v>0.26962023517835293</v>
      </c>
      <c r="G5094">
        <v>5091</v>
      </c>
      <c r="H5094">
        <v>0.2494325870387584</v>
      </c>
      <c r="I5094">
        <v>0.25874891215904056</v>
      </c>
    </row>
    <row r="5095" spans="2:9" x14ac:dyDescent="0.25">
      <c r="B5095">
        <v>5092</v>
      </c>
      <c r="C5095">
        <v>0.2619150231893731</v>
      </c>
      <c r="D5095">
        <v>0.26954572008788147</v>
      </c>
      <c r="G5095">
        <v>5092</v>
      </c>
      <c r="H5095">
        <v>0.24936334362663581</v>
      </c>
      <c r="I5095">
        <v>0.25867774293463847</v>
      </c>
    </row>
    <row r="5096" spans="2:9" x14ac:dyDescent="0.25">
      <c r="B5096">
        <v>5093</v>
      </c>
      <c r="C5096">
        <v>0.26184142571614333</v>
      </c>
      <c r="D5096">
        <v>0.26947122637395138</v>
      </c>
      <c r="G5096">
        <v>5093</v>
      </c>
      <c r="H5096">
        <v>0.2492941200978131</v>
      </c>
      <c r="I5096">
        <v>0.25860659635686178</v>
      </c>
    </row>
    <row r="5097" spans="2:9" x14ac:dyDescent="0.25">
      <c r="B5097">
        <v>5094</v>
      </c>
      <c r="C5097">
        <v>0.2617678458858661</v>
      </c>
      <c r="D5097">
        <v>0.26939675403599533</v>
      </c>
      <c r="G5097">
        <v>5094</v>
      </c>
      <c r="H5097">
        <v>0.24922491644753944</v>
      </c>
      <c r="I5097">
        <v>0.25853547242382857</v>
      </c>
    </row>
    <row r="5098" spans="2:9" x14ac:dyDescent="0.25">
      <c r="B5098">
        <v>5095</v>
      </c>
      <c r="C5098">
        <v>0.26169428369506298</v>
      </c>
      <c r="D5098">
        <v>0.26932230307344118</v>
      </c>
      <c r="G5098">
        <v>5095</v>
      </c>
      <c r="H5098">
        <v>0.2491557326710642</v>
      </c>
      <c r="I5098">
        <v>0.25846437113365284</v>
      </c>
    </row>
    <row r="5099" spans="2:9" x14ac:dyDescent="0.25">
      <c r="B5099">
        <v>5096</v>
      </c>
      <c r="C5099">
        <v>0.26162073914025558</v>
      </c>
      <c r="D5099">
        <v>0.26924787348571266</v>
      </c>
      <c r="G5099">
        <v>5096</v>
      </c>
      <c r="H5099">
        <v>0.24908656876363694</v>
      </c>
      <c r="I5099">
        <v>0.25839329248444526</v>
      </c>
    </row>
    <row r="5100" spans="2:9" x14ac:dyDescent="0.25">
      <c r="B5100">
        <v>5097</v>
      </c>
      <c r="C5100">
        <v>0.26154721221796651</v>
      </c>
      <c r="D5100">
        <v>0.2691734652722288</v>
      </c>
      <c r="G5100">
        <v>5097</v>
      </c>
      <c r="H5100">
        <v>0.24901742472050858</v>
      </c>
      <c r="I5100">
        <v>0.25832223647431268</v>
      </c>
    </row>
    <row r="5101" spans="2:9" x14ac:dyDescent="0.25">
      <c r="B5101">
        <v>5098</v>
      </c>
      <c r="C5101">
        <v>0.26147370292471894</v>
      </c>
      <c r="D5101">
        <v>0.26909907843240449</v>
      </c>
      <c r="G5101">
        <v>5098</v>
      </c>
      <c r="H5101">
        <v>0.24894830053692979</v>
      </c>
      <c r="I5101">
        <v>0.25825120310135835</v>
      </c>
    </row>
    <row r="5102" spans="2:9" x14ac:dyDescent="0.25">
      <c r="B5102">
        <v>5099</v>
      </c>
      <c r="C5102">
        <v>0.26140021125703639</v>
      </c>
      <c r="D5102">
        <v>0.26902471296564995</v>
      </c>
      <c r="G5102">
        <v>5099</v>
      </c>
      <c r="H5102">
        <v>0.24887919620815221</v>
      </c>
      <c r="I5102">
        <v>0.25818019236368189</v>
      </c>
    </row>
    <row r="5103" spans="2:9" x14ac:dyDescent="0.25">
      <c r="B5103">
        <v>5100</v>
      </c>
      <c r="C5103">
        <v>0.26132673721144306</v>
      </c>
      <c r="D5103">
        <v>0.26895036887137108</v>
      </c>
      <c r="G5103">
        <v>5100</v>
      </c>
      <c r="H5103">
        <v>0.24881011172942788</v>
      </c>
      <c r="I5103">
        <v>0.25810920425937933</v>
      </c>
    </row>
    <row r="5104" spans="2:9" x14ac:dyDescent="0.25">
      <c r="B5104">
        <v>5101</v>
      </c>
      <c r="C5104">
        <v>0.26125328078446414</v>
      </c>
      <c r="D5104">
        <v>0.26887604614896932</v>
      </c>
      <c r="G5104">
        <v>5101</v>
      </c>
      <c r="H5104">
        <v>0.24874104709600961</v>
      </c>
      <c r="I5104">
        <v>0.25803823878654292</v>
      </c>
    </row>
    <row r="5105" spans="2:9" x14ac:dyDescent="0.25">
      <c r="B5105">
        <v>5102</v>
      </c>
      <c r="C5105">
        <v>0.26117984197262456</v>
      </c>
      <c r="D5105">
        <v>0.26880174479784169</v>
      </c>
      <c r="G5105">
        <v>5102</v>
      </c>
      <c r="H5105">
        <v>0.24867200230315048</v>
      </c>
      <c r="I5105">
        <v>0.2579672959432614</v>
      </c>
    </row>
    <row r="5106" spans="2:9" x14ac:dyDescent="0.25">
      <c r="B5106">
        <v>5103</v>
      </c>
      <c r="C5106">
        <v>0.26110642077245</v>
      </c>
      <c r="D5106">
        <v>0.26872746481738086</v>
      </c>
      <c r="G5106">
        <v>5103</v>
      </c>
      <c r="H5106">
        <v>0.2486029773461039</v>
      </c>
      <c r="I5106">
        <v>0.25789637572761998</v>
      </c>
    </row>
    <row r="5107" spans="2:9" x14ac:dyDescent="0.25">
      <c r="B5107">
        <v>5104</v>
      </c>
      <c r="C5107">
        <v>0.2610330171804674</v>
      </c>
      <c r="D5107">
        <v>0.26865320620697508</v>
      </c>
      <c r="G5107">
        <v>5104</v>
      </c>
      <c r="H5107">
        <v>0.24853397222012438</v>
      </c>
      <c r="I5107">
        <v>0.25782547813770007</v>
      </c>
    </row>
    <row r="5108" spans="2:9" x14ac:dyDescent="0.25">
      <c r="B5108">
        <v>5105</v>
      </c>
      <c r="C5108">
        <v>0.26095963119320331</v>
      </c>
      <c r="D5108">
        <v>0.26857896896600808</v>
      </c>
      <c r="G5108">
        <v>5105</v>
      </c>
      <c r="H5108">
        <v>0.24846498692046637</v>
      </c>
      <c r="I5108">
        <v>0.25775460317157939</v>
      </c>
    </row>
    <row r="5109" spans="2:9" x14ac:dyDescent="0.25">
      <c r="B5109">
        <v>5106</v>
      </c>
      <c r="C5109">
        <v>0.26088626280718569</v>
      </c>
      <c r="D5109">
        <v>0.26850475309385935</v>
      </c>
      <c r="G5109">
        <v>5106</v>
      </c>
      <c r="H5109">
        <v>0.24839602144238532</v>
      </c>
      <c r="I5109">
        <v>0.25768375082733236</v>
      </c>
    </row>
    <row r="5110" spans="2:9" x14ac:dyDescent="0.25">
      <c r="B5110">
        <v>5107</v>
      </c>
      <c r="C5110">
        <v>0.26081291201894219</v>
      </c>
      <c r="D5110">
        <v>0.26843055858990394</v>
      </c>
      <c r="G5110">
        <v>5107</v>
      </c>
      <c r="H5110">
        <v>0.248327075781137</v>
      </c>
      <c r="I5110">
        <v>0.25761292110302964</v>
      </c>
    </row>
    <row r="5111" spans="2:9" x14ac:dyDescent="0.25">
      <c r="B5111">
        <v>5108</v>
      </c>
      <c r="C5111">
        <v>0.26073957882500154</v>
      </c>
      <c r="D5111">
        <v>0.26835638545351248</v>
      </c>
      <c r="G5111">
        <v>5108</v>
      </c>
      <c r="H5111">
        <v>0.2482581499319777</v>
      </c>
      <c r="I5111">
        <v>0.25754211399673821</v>
      </c>
    </row>
    <row r="5112" spans="2:9" x14ac:dyDescent="0.25">
      <c r="B5112">
        <v>5109</v>
      </c>
      <c r="C5112">
        <v>0.2606662632218934</v>
      </c>
      <c r="D5112">
        <v>0.26828223368405107</v>
      </c>
      <c r="G5112">
        <v>5109</v>
      </c>
      <c r="H5112">
        <v>0.2481892438901647</v>
      </c>
      <c r="I5112">
        <v>0.25747132950652146</v>
      </c>
    </row>
    <row r="5113" spans="2:9" x14ac:dyDescent="0.25">
      <c r="B5113">
        <v>5110</v>
      </c>
      <c r="C5113">
        <v>0.260592965206147</v>
      </c>
      <c r="D5113">
        <v>0.26820810328088179</v>
      </c>
      <c r="G5113">
        <v>5110</v>
      </c>
      <c r="H5113">
        <v>0.24812035765095491</v>
      </c>
      <c r="I5113">
        <v>0.25740056763043934</v>
      </c>
    </row>
    <row r="5114" spans="2:9" x14ac:dyDescent="0.25">
      <c r="B5114">
        <v>5111</v>
      </c>
      <c r="C5114">
        <v>0.26051968477429288</v>
      </c>
      <c r="D5114">
        <v>0.26813399424336204</v>
      </c>
      <c r="G5114">
        <v>5111</v>
      </c>
      <c r="H5114">
        <v>0.24805149120960662</v>
      </c>
      <c r="I5114">
        <v>0.25732982836654805</v>
      </c>
    </row>
    <row r="5115" spans="2:9" x14ac:dyDescent="0.25">
      <c r="B5115">
        <v>5112</v>
      </c>
      <c r="C5115">
        <v>0.26044642192286188</v>
      </c>
      <c r="D5115">
        <v>0.26805990657084494</v>
      </c>
      <c r="G5115">
        <v>5112</v>
      </c>
      <c r="H5115">
        <v>0.24798264456137803</v>
      </c>
      <c r="I5115">
        <v>0.25725911171290033</v>
      </c>
    </row>
    <row r="5116" spans="2:9" x14ac:dyDescent="0.25">
      <c r="B5116">
        <v>5113</v>
      </c>
      <c r="C5116">
        <v>0.2603731766483855</v>
      </c>
      <c r="D5116">
        <v>0.26798584026267919</v>
      </c>
      <c r="G5116">
        <v>5113</v>
      </c>
      <c r="H5116">
        <v>0.24791381770152843</v>
      </c>
      <c r="I5116">
        <v>0.25718841766754513</v>
      </c>
    </row>
    <row r="5117" spans="2:9" x14ac:dyDescent="0.25">
      <c r="B5117">
        <v>5114</v>
      </c>
      <c r="C5117">
        <v>0.26029994894739528</v>
      </c>
      <c r="D5117">
        <v>0.26791179531820908</v>
      </c>
      <c r="G5117">
        <v>5114</v>
      </c>
      <c r="H5117">
        <v>0.247845010625317</v>
      </c>
      <c r="I5117">
        <v>0.25711774622852801</v>
      </c>
    </row>
    <row r="5118" spans="2:9" x14ac:dyDescent="0.25">
      <c r="B5118">
        <v>5115</v>
      </c>
      <c r="C5118">
        <v>0.26022673881642427</v>
      </c>
      <c r="D5118">
        <v>0.26783777173677481</v>
      </c>
      <c r="G5118">
        <v>5115</v>
      </c>
      <c r="H5118">
        <v>0.24777622332800428</v>
      </c>
      <c r="I5118">
        <v>0.25704709739389103</v>
      </c>
    </row>
    <row r="5119" spans="2:9" x14ac:dyDescent="0.25">
      <c r="B5119">
        <v>5116</v>
      </c>
      <c r="C5119">
        <v>0.26015354625200554</v>
      </c>
      <c r="D5119">
        <v>0.26776376951771191</v>
      </c>
      <c r="G5119">
        <v>5116</v>
      </c>
      <c r="H5119">
        <v>0.24770745580485093</v>
      </c>
      <c r="I5119">
        <v>0.25697647116167238</v>
      </c>
    </row>
    <row r="5120" spans="2:9" x14ac:dyDescent="0.25">
      <c r="B5120">
        <v>5117</v>
      </c>
      <c r="C5120">
        <v>0.2600803712506724</v>
      </c>
      <c r="D5120">
        <v>0.26768978866035159</v>
      </c>
      <c r="G5120">
        <v>5117</v>
      </c>
      <c r="H5120">
        <v>0.24763870805111782</v>
      </c>
      <c r="I5120">
        <v>0.25690586752990696</v>
      </c>
    </row>
    <row r="5121" spans="2:9" x14ac:dyDescent="0.25">
      <c r="B5121">
        <v>5118</v>
      </c>
      <c r="C5121">
        <v>0.26000721380895914</v>
      </c>
      <c r="D5121">
        <v>0.26761582916402088</v>
      </c>
      <c r="G5121">
        <v>5118</v>
      </c>
      <c r="H5121">
        <v>0.24756998006206671</v>
      </c>
      <c r="I5121">
        <v>0.25683528649662596</v>
      </c>
    </row>
    <row r="5122" spans="2:9" x14ac:dyDescent="0.25">
      <c r="B5122">
        <v>5119</v>
      </c>
      <c r="C5122">
        <v>0.25993407392340079</v>
      </c>
      <c r="D5122">
        <v>0.26754189102804238</v>
      </c>
      <c r="G5122">
        <v>5119</v>
      </c>
      <c r="H5122">
        <v>0.24750127183296003</v>
      </c>
      <c r="I5122">
        <v>0.25676472805985706</v>
      </c>
    </row>
    <row r="5123" spans="2:9" x14ac:dyDescent="0.25">
      <c r="B5123">
        <v>5120</v>
      </c>
      <c r="C5123">
        <v>0.25986095159053235</v>
      </c>
      <c r="D5123">
        <v>0.26746797425173435</v>
      </c>
      <c r="G5123">
        <v>5120</v>
      </c>
      <c r="H5123">
        <v>0.24743258335906057</v>
      </c>
      <c r="I5123">
        <v>0.25669419221762446</v>
      </c>
    </row>
    <row r="5124" spans="2:9" x14ac:dyDescent="0.25">
      <c r="B5124">
        <v>5121</v>
      </c>
      <c r="C5124">
        <v>0.25978784680688949</v>
      </c>
      <c r="D5124">
        <v>0.26739407883441063</v>
      </c>
      <c r="G5124">
        <v>5121</v>
      </c>
      <c r="H5124">
        <v>0.24736391463563154</v>
      </c>
      <c r="I5124">
        <v>0.25662367896794863</v>
      </c>
    </row>
    <row r="5125" spans="2:9" x14ac:dyDescent="0.25">
      <c r="B5125">
        <v>5122</v>
      </c>
      <c r="C5125">
        <v>0.25971475956900897</v>
      </c>
      <c r="D5125">
        <v>0.26732020477538077</v>
      </c>
      <c r="G5125">
        <v>5122</v>
      </c>
      <c r="H5125">
        <v>0.24729526565793694</v>
      </c>
      <c r="I5125">
        <v>0.2565531883088466</v>
      </c>
    </row>
    <row r="5126" spans="2:9" x14ac:dyDescent="0.25">
      <c r="B5126">
        <v>5123</v>
      </c>
      <c r="C5126">
        <v>0.25964168987342789</v>
      </c>
      <c r="D5126">
        <v>0.26724635207395009</v>
      </c>
      <c r="G5126">
        <v>5123</v>
      </c>
      <c r="H5126">
        <v>0.24722663642124121</v>
      </c>
      <c r="I5126">
        <v>0.25648272023833191</v>
      </c>
    </row>
    <row r="5127" spans="2:9" x14ac:dyDescent="0.25">
      <c r="B5127">
        <v>5124</v>
      </c>
      <c r="C5127">
        <v>0.25956863771668337</v>
      </c>
      <c r="D5127">
        <v>0.26717252072941944</v>
      </c>
      <c r="G5127">
        <v>5124</v>
      </c>
      <c r="H5127">
        <v>0.24715802692080927</v>
      </c>
      <c r="I5127">
        <v>0.25641227475441453</v>
      </c>
    </row>
    <row r="5128" spans="2:9" x14ac:dyDescent="0.25">
      <c r="B5128">
        <v>5125</v>
      </c>
      <c r="C5128">
        <v>0.25949560309531361</v>
      </c>
      <c r="D5128">
        <v>0.26709871074108532</v>
      </c>
      <c r="G5128">
        <v>5125</v>
      </c>
      <c r="H5128">
        <v>0.24708943715190657</v>
      </c>
      <c r="I5128">
        <v>0.25634185185510078</v>
      </c>
    </row>
    <row r="5129" spans="2:9" x14ac:dyDescent="0.25">
      <c r="B5129">
        <v>5126</v>
      </c>
      <c r="C5129">
        <v>0.25942258600585738</v>
      </c>
      <c r="D5129">
        <v>0.26702492210824014</v>
      </c>
      <c r="G5129">
        <v>5126</v>
      </c>
      <c r="H5129">
        <v>0.24702086710979937</v>
      </c>
      <c r="I5129">
        <v>0.25627145153839354</v>
      </c>
    </row>
    <row r="5130" spans="2:9" x14ac:dyDescent="0.25">
      <c r="B5130">
        <v>5127</v>
      </c>
      <c r="C5130">
        <v>0.25934958644485345</v>
      </c>
      <c r="D5130">
        <v>0.26695115483017179</v>
      </c>
      <c r="G5130">
        <v>5127</v>
      </c>
      <c r="H5130">
        <v>0.2469523167897538</v>
      </c>
      <c r="I5130">
        <v>0.25620107380229223</v>
      </c>
    </row>
    <row r="5131" spans="2:9" x14ac:dyDescent="0.25">
      <c r="B5131">
        <v>5128</v>
      </c>
      <c r="C5131">
        <v>0.25927660440884187</v>
      </c>
      <c r="D5131">
        <v>0.26687740890616385</v>
      </c>
      <c r="G5131">
        <v>5128</v>
      </c>
      <c r="H5131">
        <v>0.24688378618703721</v>
      </c>
      <c r="I5131">
        <v>0.2561307186447927</v>
      </c>
    </row>
    <row r="5132" spans="2:9" x14ac:dyDescent="0.25">
      <c r="B5132">
        <v>5129</v>
      </c>
      <c r="C5132">
        <v>0.25920363989436307</v>
      </c>
      <c r="D5132">
        <v>0.26680368433549573</v>
      </c>
      <c r="G5132">
        <v>5129</v>
      </c>
      <c r="H5132">
        <v>0.2468152752969176</v>
      </c>
      <c r="I5132">
        <v>0.2560603860638872</v>
      </c>
    </row>
    <row r="5133" spans="2:9" x14ac:dyDescent="0.25">
      <c r="B5133">
        <v>5130</v>
      </c>
      <c r="C5133">
        <v>0.25913069289795787</v>
      </c>
      <c r="D5133">
        <v>0.26672998111744228</v>
      </c>
      <c r="G5133">
        <v>5130</v>
      </c>
      <c r="H5133">
        <v>0.24674678411466314</v>
      </c>
      <c r="I5133">
        <v>0.25599007605756458</v>
      </c>
    </row>
    <row r="5134" spans="2:9" x14ac:dyDescent="0.25">
      <c r="B5134">
        <v>5131</v>
      </c>
      <c r="C5134">
        <v>0.25905776341616721</v>
      </c>
      <c r="D5134">
        <v>0.26665629925127438</v>
      </c>
      <c r="G5134">
        <v>5131</v>
      </c>
      <c r="H5134">
        <v>0.24667831263554227</v>
      </c>
      <c r="I5134">
        <v>0.25591978862381004</v>
      </c>
    </row>
    <row r="5135" spans="2:9" x14ac:dyDescent="0.25">
      <c r="B5135">
        <v>5132</v>
      </c>
      <c r="C5135">
        <v>0.2589848514455334</v>
      </c>
      <c r="D5135">
        <v>0.26658263873625837</v>
      </c>
      <c r="G5135">
        <v>5132</v>
      </c>
      <c r="H5135">
        <v>0.24660986085482439</v>
      </c>
      <c r="I5135">
        <v>0.25584952376060544</v>
      </c>
    </row>
    <row r="5136" spans="2:9" x14ac:dyDescent="0.25">
      <c r="B5136">
        <v>5133</v>
      </c>
      <c r="C5136">
        <v>0.25891195698259872</v>
      </c>
      <c r="D5136">
        <v>0.26650899957165641</v>
      </c>
      <c r="G5136">
        <v>5133</v>
      </c>
      <c r="H5136">
        <v>0.24654142876777949</v>
      </c>
      <c r="I5136">
        <v>0.25577928146592915</v>
      </c>
    </row>
    <row r="5137" spans="2:9" x14ac:dyDescent="0.25">
      <c r="B5137">
        <v>5134</v>
      </c>
      <c r="C5137">
        <v>0.25883908002390638</v>
      </c>
      <c r="D5137">
        <v>0.26643538175672626</v>
      </c>
      <c r="G5137">
        <v>5134</v>
      </c>
      <c r="H5137">
        <v>0.24647301636967764</v>
      </c>
      <c r="I5137">
        <v>0.25570906173775576</v>
      </c>
    </row>
    <row r="5138" spans="2:9" x14ac:dyDescent="0.25">
      <c r="B5138">
        <v>5135</v>
      </c>
      <c r="C5138">
        <v>0.25876622056599974</v>
      </c>
      <c r="D5138">
        <v>0.26636178529072158</v>
      </c>
      <c r="G5138">
        <v>5135</v>
      </c>
      <c r="H5138">
        <v>0.24640462365578991</v>
      </c>
      <c r="I5138">
        <v>0.25563886457405671</v>
      </c>
    </row>
    <row r="5139" spans="2:9" x14ac:dyDescent="0.25">
      <c r="B5139">
        <v>5136</v>
      </c>
      <c r="C5139">
        <v>0.25869337860542324</v>
      </c>
      <c r="D5139">
        <v>0.2662882101728915</v>
      </c>
      <c r="G5139">
        <v>5136</v>
      </c>
      <c r="H5139">
        <v>0.24633625062138795</v>
      </c>
      <c r="I5139">
        <v>0.25556868997279975</v>
      </c>
    </row>
    <row r="5140" spans="2:9" x14ac:dyDescent="0.25">
      <c r="B5140">
        <v>5137</v>
      </c>
      <c r="C5140">
        <v>0.2586205541387217</v>
      </c>
      <c r="D5140">
        <v>0.26621465640248121</v>
      </c>
      <c r="G5140">
        <v>5137</v>
      </c>
      <c r="H5140">
        <v>0.24626789726174408</v>
      </c>
      <c r="I5140">
        <v>0.25549853793194921</v>
      </c>
    </row>
    <row r="5141" spans="2:9" x14ac:dyDescent="0.25">
      <c r="B5141">
        <v>5138</v>
      </c>
      <c r="C5141">
        <v>0.25854774716244</v>
      </c>
      <c r="D5141">
        <v>0.26614112397873124</v>
      </c>
      <c r="G5141">
        <v>5138</v>
      </c>
      <c r="H5141">
        <v>0.24619956357213041</v>
      </c>
      <c r="I5141">
        <v>0.25542840844946585</v>
      </c>
    </row>
    <row r="5142" spans="2:9" x14ac:dyDescent="0.25">
      <c r="B5142">
        <v>5139</v>
      </c>
      <c r="C5142">
        <v>0.25847495767312395</v>
      </c>
      <c r="D5142">
        <v>0.2660676129008781</v>
      </c>
      <c r="G5142">
        <v>5139</v>
      </c>
      <c r="H5142">
        <v>0.24613124954782001</v>
      </c>
      <c r="I5142">
        <v>0.25535830152330713</v>
      </c>
    </row>
    <row r="5143" spans="2:9" x14ac:dyDescent="0.25">
      <c r="B5143">
        <v>5140</v>
      </c>
      <c r="C5143">
        <v>0.25840218566732026</v>
      </c>
      <c r="D5143">
        <v>0.26599412316815391</v>
      </c>
      <c r="G5143">
        <v>5140</v>
      </c>
      <c r="H5143">
        <v>0.2460629551840868</v>
      </c>
      <c r="I5143">
        <v>0.2552882171514268</v>
      </c>
    </row>
    <row r="5144" spans="2:9" x14ac:dyDescent="0.25">
      <c r="B5144">
        <v>5141</v>
      </c>
      <c r="C5144">
        <v>0.25832943114157542</v>
      </c>
      <c r="D5144">
        <v>0.26592065477978671</v>
      </c>
      <c r="G5144">
        <v>5141</v>
      </c>
      <c r="H5144">
        <v>0.24599468047620482</v>
      </c>
      <c r="I5144">
        <v>0.2552181553317755</v>
      </c>
    </row>
    <row r="5145" spans="2:9" x14ac:dyDescent="0.25">
      <c r="B5145">
        <v>5142</v>
      </c>
      <c r="C5145">
        <v>0.25825669409243701</v>
      </c>
      <c r="D5145">
        <v>0.26584720773500009</v>
      </c>
      <c r="G5145">
        <v>5142</v>
      </c>
      <c r="H5145">
        <v>0.24592642541944884</v>
      </c>
      <c r="I5145">
        <v>0.25514811606229998</v>
      </c>
    </row>
    <row r="5146" spans="2:9" x14ac:dyDescent="0.25">
      <c r="B5146">
        <v>5143</v>
      </c>
      <c r="C5146">
        <v>0.25818397451645336</v>
      </c>
      <c r="D5146">
        <v>0.26577378203301349</v>
      </c>
      <c r="G5146">
        <v>5143</v>
      </c>
      <c r="H5146">
        <v>0.2458581900090944</v>
      </c>
      <c r="I5146">
        <v>0.25507809934094378</v>
      </c>
    </row>
    <row r="5147" spans="2:9" x14ac:dyDescent="0.25">
      <c r="B5147">
        <v>5144</v>
      </c>
      <c r="C5147">
        <v>0.25811127241017306</v>
      </c>
      <c r="D5147">
        <v>0.26570037767304194</v>
      </c>
      <c r="G5147">
        <v>5144</v>
      </c>
      <c r="H5147">
        <v>0.24578997424041743</v>
      </c>
      <c r="I5147">
        <v>0.25500810516564693</v>
      </c>
    </row>
    <row r="5148" spans="2:9" x14ac:dyDescent="0.25">
      <c r="B5148">
        <v>5145</v>
      </c>
      <c r="C5148">
        <v>0.25803858777014455</v>
      </c>
      <c r="D5148">
        <v>0.26562699465429657</v>
      </c>
      <c r="G5148">
        <v>5145</v>
      </c>
      <c r="H5148">
        <v>0.24572177810869383</v>
      </c>
      <c r="I5148">
        <v>0.25493813353434602</v>
      </c>
    </row>
    <row r="5149" spans="2:9" x14ac:dyDescent="0.25">
      <c r="B5149">
        <v>5146</v>
      </c>
      <c r="C5149">
        <v>0.25796592059291812</v>
      </c>
      <c r="D5149">
        <v>0.26555363297598378</v>
      </c>
      <c r="G5149">
        <v>5146</v>
      </c>
      <c r="H5149">
        <v>0.24565360160920113</v>
      </c>
      <c r="I5149">
        <v>0.25486818444497411</v>
      </c>
    </row>
    <row r="5150" spans="2:9" x14ac:dyDescent="0.25">
      <c r="B5150">
        <v>5147</v>
      </c>
      <c r="C5150">
        <v>0.25789327087504377</v>
      </c>
      <c r="D5150">
        <v>0.26548029263730621</v>
      </c>
      <c r="G5150">
        <v>5147</v>
      </c>
      <c r="H5150">
        <v>0.2455854447372163</v>
      </c>
      <c r="I5150">
        <v>0.25479825789546096</v>
      </c>
    </row>
    <row r="5151" spans="2:9" x14ac:dyDescent="0.25">
      <c r="B5151">
        <v>5148</v>
      </c>
      <c r="C5151">
        <v>0.25782063861307231</v>
      </c>
      <c r="D5151">
        <v>0.26540697363746196</v>
      </c>
      <c r="G5151">
        <v>5148</v>
      </c>
      <c r="H5151">
        <v>0.24551730748801776</v>
      </c>
      <c r="I5151">
        <v>0.25472835388373272</v>
      </c>
    </row>
    <row r="5152" spans="2:9" x14ac:dyDescent="0.25">
      <c r="B5152">
        <v>5149</v>
      </c>
      <c r="C5152">
        <v>0.25774802380355483</v>
      </c>
      <c r="D5152">
        <v>0.26533367597564506</v>
      </c>
      <c r="G5152">
        <v>5149</v>
      </c>
      <c r="H5152">
        <v>0.2454491898568838</v>
      </c>
      <c r="I5152">
        <v>0.25465847240771228</v>
      </c>
    </row>
    <row r="5153" spans="2:9" x14ac:dyDescent="0.25">
      <c r="B5153">
        <v>5150</v>
      </c>
      <c r="C5153">
        <v>0.25767542644304364</v>
      </c>
      <c r="D5153">
        <v>0.2652603996510452</v>
      </c>
      <c r="G5153">
        <v>5150</v>
      </c>
      <c r="H5153">
        <v>0.24538109183909404</v>
      </c>
      <c r="I5153">
        <v>0.25458861346531891</v>
      </c>
    </row>
    <row r="5154" spans="2:9" x14ac:dyDescent="0.25">
      <c r="B5154">
        <v>5151</v>
      </c>
      <c r="C5154">
        <v>0.25760284652809112</v>
      </c>
      <c r="D5154">
        <v>0.26518714466284787</v>
      </c>
      <c r="G5154">
        <v>5151</v>
      </c>
      <c r="H5154">
        <v>0.24531301342992795</v>
      </c>
      <c r="I5154">
        <v>0.25451877705446863</v>
      </c>
    </row>
    <row r="5155" spans="2:9" x14ac:dyDescent="0.25">
      <c r="B5155">
        <v>5152</v>
      </c>
      <c r="C5155">
        <v>0.25753028405525008</v>
      </c>
      <c r="D5155">
        <v>0.26511391101023435</v>
      </c>
      <c r="G5155">
        <v>5152</v>
      </c>
      <c r="H5155">
        <v>0.2452449546246657</v>
      </c>
      <c r="I5155">
        <v>0.25444896317307386</v>
      </c>
    </row>
    <row r="5156" spans="2:9" x14ac:dyDescent="0.25">
      <c r="B5156">
        <v>5153</v>
      </c>
      <c r="C5156">
        <v>0.25745773902107372</v>
      </c>
      <c r="D5156">
        <v>0.26504069869238184</v>
      </c>
      <c r="G5156">
        <v>5153</v>
      </c>
      <c r="H5156">
        <v>0.24517691541858813</v>
      </c>
      <c r="I5156">
        <v>0.25437917181904385</v>
      </c>
    </row>
    <row r="5157" spans="2:9" x14ac:dyDescent="0.25">
      <c r="B5157">
        <v>5154</v>
      </c>
      <c r="C5157">
        <v>0.25738521142211673</v>
      </c>
      <c r="D5157">
        <v>0.264967507708463</v>
      </c>
      <c r="G5157">
        <v>5154</v>
      </c>
      <c r="H5157">
        <v>0.24510889580697659</v>
      </c>
      <c r="I5157">
        <v>0.25430940299028409</v>
      </c>
    </row>
    <row r="5158" spans="2:9" x14ac:dyDescent="0.25">
      <c r="B5158">
        <v>5155</v>
      </c>
      <c r="C5158">
        <v>0.25731270125493344</v>
      </c>
      <c r="D5158">
        <v>0.26489433805764673</v>
      </c>
      <c r="G5158">
        <v>5155</v>
      </c>
      <c r="H5158">
        <v>0.24504089578511309</v>
      </c>
      <c r="I5158">
        <v>0.25423965668469689</v>
      </c>
    </row>
    <row r="5159" spans="2:9" x14ac:dyDescent="0.25">
      <c r="B5159">
        <v>5156</v>
      </c>
      <c r="C5159">
        <v>0.25724020851607882</v>
      </c>
      <c r="D5159">
        <v>0.26482118973909724</v>
      </c>
      <c r="G5159">
        <v>5156</v>
      </c>
      <c r="H5159">
        <v>0.24497291534827983</v>
      </c>
      <c r="I5159">
        <v>0.25416993290018108</v>
      </c>
    </row>
    <row r="5160" spans="2:9" x14ac:dyDescent="0.25">
      <c r="B5160">
        <v>5157</v>
      </c>
      <c r="C5160">
        <v>0.25716773320210901</v>
      </c>
      <c r="D5160">
        <v>0.26474806275197504</v>
      </c>
      <c r="G5160">
        <v>5157</v>
      </c>
      <c r="H5160">
        <v>0.24490495449176028</v>
      </c>
      <c r="I5160">
        <v>0.25410023163463219</v>
      </c>
    </row>
    <row r="5161" spans="2:9" x14ac:dyDescent="0.25">
      <c r="B5161">
        <v>5158</v>
      </c>
      <c r="C5161">
        <v>0.25709527530958015</v>
      </c>
      <c r="D5161">
        <v>0.26467495709543598</v>
      </c>
      <c r="G5161">
        <v>5158</v>
      </c>
      <c r="H5161">
        <v>0.24483701321083767</v>
      </c>
      <c r="I5161">
        <v>0.25403055288594217</v>
      </c>
    </row>
    <row r="5162" spans="2:9" x14ac:dyDescent="0.25">
      <c r="B5162">
        <v>5159</v>
      </c>
      <c r="C5162">
        <v>0.25702283483504895</v>
      </c>
      <c r="D5162">
        <v>0.26460187276863206</v>
      </c>
      <c r="G5162">
        <v>5159</v>
      </c>
      <c r="H5162">
        <v>0.24476909150079615</v>
      </c>
      <c r="I5162">
        <v>0.25396089665199967</v>
      </c>
    </row>
    <row r="5163" spans="2:9" x14ac:dyDescent="0.25">
      <c r="B5163">
        <v>5160</v>
      </c>
      <c r="C5163">
        <v>0.25695041177507288</v>
      </c>
      <c r="D5163">
        <v>0.26452880977071086</v>
      </c>
      <c r="G5163">
        <v>5160</v>
      </c>
      <c r="H5163">
        <v>0.24470118935692034</v>
      </c>
      <c r="I5163">
        <v>0.25389126293068986</v>
      </c>
    </row>
    <row r="5164" spans="2:9" x14ac:dyDescent="0.25">
      <c r="B5164">
        <v>5161</v>
      </c>
      <c r="C5164">
        <v>0.25687800612620998</v>
      </c>
      <c r="D5164">
        <v>0.264455768100816</v>
      </c>
      <c r="G5164">
        <v>5161</v>
      </c>
      <c r="H5164">
        <v>0.24463330677449571</v>
      </c>
      <c r="I5164">
        <v>0.25382165171989485</v>
      </c>
    </row>
    <row r="5165" spans="2:9" x14ac:dyDescent="0.25">
      <c r="B5165">
        <v>5162</v>
      </c>
      <c r="C5165">
        <v>0.25680561788501866</v>
      </c>
      <c r="D5165">
        <v>0.26438274775808673</v>
      </c>
      <c r="G5165">
        <v>5162</v>
      </c>
      <c r="H5165">
        <v>0.24456544374880779</v>
      </c>
      <c r="I5165">
        <v>0.25375206301749281</v>
      </c>
    </row>
    <row r="5166" spans="2:9" x14ac:dyDescent="0.25">
      <c r="B5166">
        <v>5163</v>
      </c>
      <c r="C5166">
        <v>0.25673324704805767</v>
      </c>
      <c r="D5166">
        <v>0.26430974874165808</v>
      </c>
      <c r="G5166">
        <v>5163</v>
      </c>
      <c r="H5166">
        <v>0.24449760027514295</v>
      </c>
      <c r="I5166">
        <v>0.25368249682135902</v>
      </c>
    </row>
    <row r="5167" spans="2:9" x14ac:dyDescent="0.25">
      <c r="B5167">
        <v>5164</v>
      </c>
      <c r="C5167">
        <v>0.25666089361188699</v>
      </c>
      <c r="D5167">
        <v>0.26423677105066123</v>
      </c>
      <c r="G5167">
        <v>5164</v>
      </c>
      <c r="H5167">
        <v>0.24442977634878824</v>
      </c>
      <c r="I5167">
        <v>0.2536129531293651</v>
      </c>
    </row>
    <row r="5168" spans="2:9" x14ac:dyDescent="0.25">
      <c r="B5168">
        <v>5165</v>
      </c>
      <c r="C5168">
        <v>0.25658855757306681</v>
      </c>
      <c r="D5168">
        <v>0.2641638146842229</v>
      </c>
      <c r="G5168">
        <v>5165</v>
      </c>
      <c r="H5168">
        <v>0.24436197196503112</v>
      </c>
      <c r="I5168">
        <v>0.25354343193937939</v>
      </c>
    </row>
    <row r="5169" spans="2:9" x14ac:dyDescent="0.25">
      <c r="B5169">
        <v>5166</v>
      </c>
      <c r="C5169">
        <v>0.25651623892815745</v>
      </c>
      <c r="D5169">
        <v>0.26409087964146566</v>
      </c>
      <c r="G5169">
        <v>5166</v>
      </c>
      <c r="H5169">
        <v>0.24429418711915904</v>
      </c>
      <c r="I5169">
        <v>0.25347393324926687</v>
      </c>
    </row>
    <row r="5170" spans="2:9" x14ac:dyDescent="0.25">
      <c r="B5170">
        <v>5167</v>
      </c>
      <c r="C5170">
        <v>0.25644393767372031</v>
      </c>
      <c r="D5170">
        <v>0.264017965921508</v>
      </c>
      <c r="G5170">
        <v>5167</v>
      </c>
      <c r="H5170">
        <v>0.24422642180646137</v>
      </c>
      <c r="I5170">
        <v>0.25340445705688908</v>
      </c>
    </row>
    <row r="5171" spans="2:9" x14ac:dyDescent="0.25">
      <c r="B5171">
        <v>5168</v>
      </c>
      <c r="C5171">
        <v>0.25637165380631716</v>
      </c>
      <c r="D5171">
        <v>0.26394507352346425</v>
      </c>
      <c r="G5171">
        <v>5168</v>
      </c>
      <c r="H5171">
        <v>0.24415867602222666</v>
      </c>
      <c r="I5171">
        <v>0.25333500336010434</v>
      </c>
    </row>
    <row r="5172" spans="2:9" x14ac:dyDescent="0.25">
      <c r="B5172">
        <v>5169</v>
      </c>
      <c r="C5172">
        <v>0.2562993873225104</v>
      </c>
      <c r="D5172">
        <v>0.26387220244644466</v>
      </c>
      <c r="G5172">
        <v>5169</v>
      </c>
      <c r="H5172">
        <v>0.24409094976174478</v>
      </c>
      <c r="I5172">
        <v>0.25326557215676765</v>
      </c>
    </row>
    <row r="5173" spans="2:9" x14ac:dyDescent="0.25">
      <c r="B5173">
        <v>5170</v>
      </c>
      <c r="C5173">
        <v>0.25622713821886262</v>
      </c>
      <c r="D5173">
        <v>0.26379935268955512</v>
      </c>
      <c r="G5173">
        <v>5170</v>
      </c>
      <c r="H5173">
        <v>0.24402324302030573</v>
      </c>
      <c r="I5173">
        <v>0.25319616344473023</v>
      </c>
    </row>
    <row r="5174" spans="2:9" x14ac:dyDescent="0.25">
      <c r="B5174">
        <v>5171</v>
      </c>
      <c r="C5174">
        <v>0.25615490649193773</v>
      </c>
      <c r="D5174">
        <v>0.26372652425189758</v>
      </c>
      <c r="G5174">
        <v>5171</v>
      </c>
      <c r="H5174">
        <v>0.24395555579320047</v>
      </c>
      <c r="I5174">
        <v>0.2531267772218404</v>
      </c>
    </row>
    <row r="5175" spans="2:9" x14ac:dyDescent="0.25">
      <c r="B5175">
        <v>5172</v>
      </c>
      <c r="C5175">
        <v>0.25608269213829959</v>
      </c>
      <c r="D5175">
        <v>0.26365371713256974</v>
      </c>
      <c r="G5175">
        <v>5172</v>
      </c>
      <c r="H5175">
        <v>0.24388788807572057</v>
      </c>
      <c r="I5175">
        <v>0.25305741348594302</v>
      </c>
    </row>
    <row r="5176" spans="2:9" x14ac:dyDescent="0.25">
      <c r="B5176">
        <v>5173</v>
      </c>
      <c r="C5176">
        <v>0.25601049515451263</v>
      </c>
      <c r="D5176">
        <v>0.26358093133066518</v>
      </c>
      <c r="G5176">
        <v>5173</v>
      </c>
      <c r="H5176">
        <v>0.24382023986315771</v>
      </c>
      <c r="I5176">
        <v>0.25298807223487962</v>
      </c>
    </row>
    <row r="5177" spans="2:9" x14ac:dyDescent="0.25">
      <c r="B5177">
        <v>5174</v>
      </c>
      <c r="C5177">
        <v>0.25593831553714169</v>
      </c>
      <c r="D5177">
        <v>0.26350816684527334</v>
      </c>
      <c r="G5177">
        <v>5174</v>
      </c>
      <c r="H5177">
        <v>0.24375261115080404</v>
      </c>
      <c r="I5177">
        <v>0.25291875346648812</v>
      </c>
    </row>
    <row r="5178" spans="2:9" x14ac:dyDescent="0.25">
      <c r="B5178">
        <v>5175</v>
      </c>
      <c r="C5178">
        <v>0.2558661532827527</v>
      </c>
      <c r="D5178">
        <v>0.26343542367547962</v>
      </c>
      <c r="G5178">
        <v>5175</v>
      </c>
      <c r="H5178">
        <v>0.2436850019339529</v>
      </c>
      <c r="I5178">
        <v>0.25284945717860358</v>
      </c>
    </row>
    <row r="5179" spans="2:9" x14ac:dyDescent="0.25">
      <c r="B5179">
        <v>5176</v>
      </c>
      <c r="C5179">
        <v>0.25579400838791178</v>
      </c>
      <c r="D5179">
        <v>0.26336270182036514</v>
      </c>
      <c r="G5179">
        <v>5176</v>
      </c>
      <c r="H5179">
        <v>0.24361741220789773</v>
      </c>
      <c r="I5179">
        <v>0.25278018336905733</v>
      </c>
    </row>
    <row r="5180" spans="2:9" x14ac:dyDescent="0.25">
      <c r="B5180">
        <v>5177</v>
      </c>
      <c r="C5180">
        <v>0.25572188084918546</v>
      </c>
      <c r="D5180">
        <v>0.26329000127900704</v>
      </c>
      <c r="G5180">
        <v>5177</v>
      </c>
      <c r="H5180">
        <v>0.24354984196793267</v>
      </c>
      <c r="I5180">
        <v>0.25271093203567752</v>
      </c>
    </row>
    <row r="5181" spans="2:9" x14ac:dyDescent="0.25">
      <c r="B5181">
        <v>5178</v>
      </c>
      <c r="C5181">
        <v>0.25564977066314137</v>
      </c>
      <c r="D5181">
        <v>0.26321732205047826</v>
      </c>
      <c r="G5181">
        <v>5178</v>
      </c>
      <c r="H5181">
        <v>0.24348229120935255</v>
      </c>
      <c r="I5181">
        <v>0.25264170317628909</v>
      </c>
    </row>
    <row r="5182" spans="2:9" x14ac:dyDescent="0.25">
      <c r="B5182">
        <v>5179</v>
      </c>
      <c r="C5182">
        <v>0.25557767782634722</v>
      </c>
      <c r="D5182">
        <v>0.26314466413384768</v>
      </c>
      <c r="G5182">
        <v>5179</v>
      </c>
      <c r="H5182">
        <v>0.24341475992745276</v>
      </c>
      <c r="I5182">
        <v>0.25257249678871352</v>
      </c>
    </row>
    <row r="5183" spans="2:9" x14ac:dyDescent="0.25">
      <c r="B5183">
        <v>5180</v>
      </c>
      <c r="C5183">
        <v>0.25550560233537123</v>
      </c>
      <c r="D5183">
        <v>0.26307202752817993</v>
      </c>
      <c r="G5183">
        <v>5180</v>
      </c>
      <c r="H5183">
        <v>0.24334724811752853</v>
      </c>
      <c r="I5183">
        <v>0.25250331287076888</v>
      </c>
    </row>
    <row r="5184" spans="2:9" x14ac:dyDescent="0.25">
      <c r="B5184">
        <v>5181</v>
      </c>
      <c r="C5184">
        <v>0.25543354418678249</v>
      </c>
      <c r="D5184">
        <v>0.2629994122325357</v>
      </c>
      <c r="G5184">
        <v>5181</v>
      </c>
      <c r="H5184">
        <v>0.24327975577487662</v>
      </c>
      <c r="I5184">
        <v>0.2524341514202702</v>
      </c>
    </row>
    <row r="5185" spans="2:9" x14ac:dyDescent="0.25">
      <c r="B5185">
        <v>5182</v>
      </c>
      <c r="C5185">
        <v>0.25536150337715036</v>
      </c>
      <c r="D5185">
        <v>0.26292681824597164</v>
      </c>
      <c r="G5185">
        <v>5182</v>
      </c>
      <c r="H5185">
        <v>0.24321228289479396</v>
      </c>
      <c r="I5185">
        <v>0.25236501243502907</v>
      </c>
    </row>
    <row r="5186" spans="2:9" x14ac:dyDescent="0.25">
      <c r="B5186">
        <v>5183</v>
      </c>
      <c r="C5186">
        <v>0.25528947990304479</v>
      </c>
      <c r="D5186">
        <v>0.26285424556754</v>
      </c>
      <c r="G5186">
        <v>5183</v>
      </c>
      <c r="H5186">
        <v>0.2431448294725779</v>
      </c>
      <c r="I5186">
        <v>0.25229589591285362</v>
      </c>
    </row>
    <row r="5187" spans="2:9" x14ac:dyDescent="0.25">
      <c r="B5187">
        <v>5184</v>
      </c>
      <c r="C5187">
        <v>0.25521747376103654</v>
      </c>
      <c r="D5187">
        <v>0.26278169419628916</v>
      </c>
      <c r="G5187">
        <v>5184</v>
      </c>
      <c r="H5187">
        <v>0.24307739550352631</v>
      </c>
      <c r="I5187">
        <v>0.25222680185154889</v>
      </c>
    </row>
    <row r="5188" spans="2:9" x14ac:dyDescent="0.25">
      <c r="B5188">
        <v>5185</v>
      </c>
      <c r="C5188">
        <v>0.25514548494769657</v>
      </c>
      <c r="D5188">
        <v>0.26270916413126338</v>
      </c>
      <c r="G5188">
        <v>5185</v>
      </c>
      <c r="H5188">
        <v>0.24300998098293802</v>
      </c>
      <c r="I5188">
        <v>0.25215773024891658</v>
      </c>
    </row>
    <row r="5189" spans="2:9" x14ac:dyDescent="0.25">
      <c r="B5189">
        <v>5186</v>
      </c>
      <c r="C5189">
        <v>0.25507351345959683</v>
      </c>
      <c r="D5189">
        <v>0.26263665537150288</v>
      </c>
      <c r="G5189">
        <v>5186</v>
      </c>
      <c r="H5189">
        <v>0.24294258590611248</v>
      </c>
      <c r="I5189">
        <v>0.25208868110275512</v>
      </c>
    </row>
    <row r="5190" spans="2:9" x14ac:dyDescent="0.25">
      <c r="B5190">
        <v>5187</v>
      </c>
      <c r="C5190">
        <v>0.25500155929330914</v>
      </c>
      <c r="D5190">
        <v>0.26256416791604364</v>
      </c>
      <c r="G5190">
        <v>5187</v>
      </c>
      <c r="H5190">
        <v>0.24287521026834888</v>
      </c>
      <c r="I5190">
        <v>0.25201965441085949</v>
      </c>
    </row>
    <row r="5191" spans="2:9" x14ac:dyDescent="0.25">
      <c r="B5191">
        <v>5188</v>
      </c>
      <c r="C5191">
        <v>0.25492962244540662</v>
      </c>
      <c r="D5191">
        <v>0.26249170176391762</v>
      </c>
      <c r="G5191">
        <v>5188</v>
      </c>
      <c r="H5191">
        <v>0.24280785406494776</v>
      </c>
      <c r="I5191">
        <v>0.25195065017102158</v>
      </c>
    </row>
    <row r="5192" spans="2:9" x14ac:dyDescent="0.25">
      <c r="B5192">
        <v>5189</v>
      </c>
      <c r="C5192">
        <v>0.25485770291246229</v>
      </c>
      <c r="D5192">
        <v>0.2624192569141528</v>
      </c>
      <c r="G5192">
        <v>5189</v>
      </c>
      <c r="H5192">
        <v>0.24274051729121013</v>
      </c>
      <c r="I5192">
        <v>0.25188166838102999</v>
      </c>
    </row>
    <row r="5193" spans="2:9" x14ac:dyDescent="0.25">
      <c r="B5193">
        <v>5190</v>
      </c>
      <c r="C5193">
        <v>0.25478580069105006</v>
      </c>
      <c r="D5193">
        <v>0.26234683336577308</v>
      </c>
      <c r="G5193">
        <v>5190</v>
      </c>
      <c r="H5193">
        <v>0.24267319994243719</v>
      </c>
      <c r="I5193">
        <v>0.25181270903866998</v>
      </c>
    </row>
    <row r="5194" spans="2:9" x14ac:dyDescent="0.25">
      <c r="B5194">
        <v>5191</v>
      </c>
      <c r="C5194">
        <v>0.25471391577774422</v>
      </c>
      <c r="D5194">
        <v>0.26227443111779813</v>
      </c>
      <c r="G5194">
        <v>5191</v>
      </c>
      <c r="H5194">
        <v>0.24260590201393081</v>
      </c>
      <c r="I5194">
        <v>0.25174377214172333</v>
      </c>
    </row>
    <row r="5195" spans="2:9" x14ac:dyDescent="0.25">
      <c r="B5195">
        <v>5192</v>
      </c>
      <c r="C5195">
        <v>0.25464204816912001</v>
      </c>
      <c r="D5195">
        <v>0.26220205016924364</v>
      </c>
      <c r="G5195">
        <v>5192</v>
      </c>
      <c r="H5195">
        <v>0.24253862350099378</v>
      </c>
      <c r="I5195">
        <v>0.25167485768796899</v>
      </c>
    </row>
    <row r="5196" spans="2:9" x14ac:dyDescent="0.25">
      <c r="B5196">
        <v>5193</v>
      </c>
      <c r="C5196">
        <v>0.25457019786175311</v>
      </c>
      <c r="D5196">
        <v>0.26212969051912133</v>
      </c>
      <c r="G5196">
        <v>5193</v>
      </c>
      <c r="H5196">
        <v>0.24247136439892933</v>
      </c>
      <c r="I5196">
        <v>0.25160596567518229</v>
      </c>
    </row>
    <row r="5197" spans="2:9" x14ac:dyDescent="0.25">
      <c r="B5197">
        <v>5194</v>
      </c>
      <c r="C5197">
        <v>0.25449836485221899</v>
      </c>
      <c r="D5197">
        <v>0.26205735216643888</v>
      </c>
      <c r="G5197">
        <v>5194</v>
      </c>
      <c r="H5197">
        <v>0.24240412470304068</v>
      </c>
      <c r="I5197">
        <v>0.25153709610113556</v>
      </c>
    </row>
    <row r="5198" spans="2:9" x14ac:dyDescent="0.25">
      <c r="B5198">
        <v>5195</v>
      </c>
      <c r="C5198">
        <v>0.25442654913709467</v>
      </c>
      <c r="D5198">
        <v>0.26198503511019966</v>
      </c>
      <c r="G5198">
        <v>5195</v>
      </c>
      <c r="H5198">
        <v>0.24233690440863226</v>
      </c>
      <c r="I5198">
        <v>0.25146824896359765</v>
      </c>
    </row>
    <row r="5199" spans="2:9" x14ac:dyDescent="0.25">
      <c r="B5199">
        <v>5196</v>
      </c>
      <c r="C5199">
        <v>0.25435475071295693</v>
      </c>
      <c r="D5199">
        <v>0.26191273934940318</v>
      </c>
      <c r="G5199">
        <v>5196</v>
      </c>
      <c r="H5199">
        <v>0.24226970351100915</v>
      </c>
      <c r="I5199">
        <v>0.25139942426033413</v>
      </c>
    </row>
    <row r="5200" spans="2:9" x14ac:dyDescent="0.25">
      <c r="B5200">
        <v>5197</v>
      </c>
      <c r="C5200">
        <v>0.25428296957638385</v>
      </c>
      <c r="D5200">
        <v>0.26184046488304502</v>
      </c>
      <c r="G5200">
        <v>5197</v>
      </c>
      <c r="H5200">
        <v>0.24220252200547621</v>
      </c>
      <c r="I5200">
        <v>0.25133062198910766</v>
      </c>
    </row>
    <row r="5201" spans="2:9" x14ac:dyDescent="0.25">
      <c r="B5201">
        <v>5198</v>
      </c>
      <c r="C5201">
        <v>0.25421120572395317</v>
      </c>
      <c r="D5201">
        <v>0.26176821171011649</v>
      </c>
      <c r="G5201">
        <v>5198</v>
      </c>
      <c r="H5201">
        <v>0.24213535988733956</v>
      </c>
      <c r="I5201">
        <v>0.25126184214767744</v>
      </c>
    </row>
    <row r="5202" spans="2:9" x14ac:dyDescent="0.25">
      <c r="B5202">
        <v>5199</v>
      </c>
      <c r="C5202">
        <v>0.25413945915224417</v>
      </c>
      <c r="D5202">
        <v>0.26169597982960491</v>
      </c>
      <c r="G5202">
        <v>5199</v>
      </c>
      <c r="H5202">
        <v>0.24206821715190599</v>
      </c>
      <c r="I5202">
        <v>0.2511930847337992</v>
      </c>
    </row>
    <row r="5203" spans="2:9" x14ac:dyDescent="0.25">
      <c r="B5203">
        <v>5200</v>
      </c>
      <c r="C5203">
        <v>0.25406772985783621</v>
      </c>
      <c r="D5203">
        <v>0.26162376924049374</v>
      </c>
      <c r="G5203">
        <v>5200</v>
      </c>
      <c r="H5203">
        <v>0.2420010937944824</v>
      </c>
      <c r="I5203">
        <v>0.25112434974522585</v>
      </c>
    </row>
    <row r="5204" spans="2:9" x14ac:dyDescent="0.25">
      <c r="B5204">
        <v>5201</v>
      </c>
      <c r="C5204">
        <v>0.2539960178373088</v>
      </c>
      <c r="D5204">
        <v>0.26155157994176215</v>
      </c>
      <c r="G5204">
        <v>5201</v>
      </c>
      <c r="H5204">
        <v>0.24193398981037625</v>
      </c>
      <c r="I5204">
        <v>0.25105563717970686</v>
      </c>
    </row>
    <row r="5205" spans="2:9" x14ac:dyDescent="0.25">
      <c r="B5205">
        <v>5202</v>
      </c>
      <c r="C5205">
        <v>0.25392432308724244</v>
      </c>
      <c r="D5205">
        <v>0.26147941193238561</v>
      </c>
      <c r="G5205">
        <v>5202</v>
      </c>
      <c r="H5205">
        <v>0.24186690519489573</v>
      </c>
      <c r="I5205">
        <v>0.25098694703498847</v>
      </c>
    </row>
    <row r="5206" spans="2:9" x14ac:dyDescent="0.25">
      <c r="B5206">
        <v>5203</v>
      </c>
      <c r="C5206">
        <v>0.25385264560421839</v>
      </c>
      <c r="D5206">
        <v>0.26140726521133512</v>
      </c>
      <c r="G5206">
        <v>5203</v>
      </c>
      <c r="H5206">
        <v>0.24179983994334983</v>
      </c>
      <c r="I5206">
        <v>0.25091827930881361</v>
      </c>
    </row>
    <row r="5207" spans="2:9" x14ac:dyDescent="0.25">
      <c r="B5207">
        <v>5204</v>
      </c>
      <c r="C5207">
        <v>0.25378098538481786</v>
      </c>
      <c r="D5207">
        <v>0.26133513977757805</v>
      </c>
      <c r="G5207">
        <v>5204</v>
      </c>
      <c r="H5207">
        <v>0.24173279405104769</v>
      </c>
      <c r="I5207">
        <v>0.25084963399892218</v>
      </c>
    </row>
    <row r="5208" spans="2:9" x14ac:dyDescent="0.25">
      <c r="B5208">
        <v>5205</v>
      </c>
      <c r="C5208">
        <v>0.25370934242562276</v>
      </c>
      <c r="D5208">
        <v>0.26126303563007769</v>
      </c>
      <c r="G5208">
        <v>5205</v>
      </c>
      <c r="H5208">
        <v>0.24166576751329907</v>
      </c>
      <c r="I5208">
        <v>0.25078101110305079</v>
      </c>
    </row>
    <row r="5209" spans="2:9" x14ac:dyDescent="0.25">
      <c r="B5209">
        <v>5206</v>
      </c>
      <c r="C5209">
        <v>0.25363771672321611</v>
      </c>
      <c r="D5209">
        <v>0.26119095276779319</v>
      </c>
      <c r="G5209">
        <v>5206</v>
      </c>
      <c r="H5209">
        <v>0.24159876032541489</v>
      </c>
      <c r="I5209">
        <v>0.25071241061893285</v>
      </c>
    </row>
    <row r="5210" spans="2:9" x14ac:dyDescent="0.25">
      <c r="B5210">
        <v>5207</v>
      </c>
      <c r="C5210">
        <v>0.25356610827418108</v>
      </c>
      <c r="D5210">
        <v>0.26111889118967968</v>
      </c>
      <c r="G5210">
        <v>5207</v>
      </c>
      <c r="H5210">
        <v>0.2415317724827061</v>
      </c>
      <c r="I5210">
        <v>0.25064383254429839</v>
      </c>
    </row>
    <row r="5211" spans="2:9" x14ac:dyDescent="0.25">
      <c r="B5211">
        <v>5208</v>
      </c>
      <c r="C5211">
        <v>0.25349451707510101</v>
      </c>
      <c r="D5211">
        <v>0.26104685089468849</v>
      </c>
      <c r="G5211">
        <v>5208</v>
      </c>
      <c r="H5211">
        <v>0.24146480398048403</v>
      </c>
      <c r="I5211">
        <v>0.25057527687687459</v>
      </c>
    </row>
    <row r="5212" spans="2:9" x14ac:dyDescent="0.25">
      <c r="B5212">
        <v>5209</v>
      </c>
      <c r="C5212">
        <v>0.25342294312256047</v>
      </c>
      <c r="D5212">
        <v>0.26097483188176673</v>
      </c>
      <c r="G5212">
        <v>5209</v>
      </c>
      <c r="H5212">
        <v>0.2413978548140607</v>
      </c>
      <c r="I5212">
        <v>0.25050674361438507</v>
      </c>
    </row>
    <row r="5213" spans="2:9" x14ac:dyDescent="0.25">
      <c r="B5213">
        <v>5210</v>
      </c>
      <c r="C5213">
        <v>0.25335138641314403</v>
      </c>
      <c r="D5213">
        <v>0.26090283414985771</v>
      </c>
      <c r="G5213">
        <v>5210</v>
      </c>
      <c r="H5213">
        <v>0.24133092497874922</v>
      </c>
      <c r="I5213">
        <v>0.25043823275455041</v>
      </c>
    </row>
    <row r="5214" spans="2:9" x14ac:dyDescent="0.25">
      <c r="B5214">
        <v>5211</v>
      </c>
      <c r="C5214">
        <v>0.25327984694343719</v>
      </c>
      <c r="D5214">
        <v>0.26083085769790054</v>
      </c>
      <c r="G5214">
        <v>5211</v>
      </c>
      <c r="H5214">
        <v>0.24126401446986262</v>
      </c>
      <c r="I5214">
        <v>0.25036974429508801</v>
      </c>
    </row>
    <row r="5215" spans="2:9" x14ac:dyDescent="0.25">
      <c r="B5215">
        <v>5212</v>
      </c>
      <c r="C5215">
        <v>0.25320832471002558</v>
      </c>
      <c r="D5215">
        <v>0.26075890252483047</v>
      </c>
      <c r="G5215">
        <v>5212</v>
      </c>
      <c r="H5215">
        <v>0.24119712328271481</v>
      </c>
      <c r="I5215">
        <v>0.25030127823371207</v>
      </c>
    </row>
    <row r="5216" spans="2:9" x14ac:dyDescent="0.25">
      <c r="B5216">
        <v>5213</v>
      </c>
      <c r="C5216">
        <v>0.25313681970949586</v>
      </c>
      <c r="D5216">
        <v>0.26068696862957869</v>
      </c>
      <c r="G5216">
        <v>5213</v>
      </c>
      <c r="H5216">
        <v>0.24113025141262057</v>
      </c>
      <c r="I5216">
        <v>0.2502328345681335</v>
      </c>
    </row>
    <row r="5217" spans="2:9" x14ac:dyDescent="0.25">
      <c r="B5217">
        <v>5214</v>
      </c>
      <c r="C5217">
        <v>0.25306533193843528</v>
      </c>
      <c r="D5217">
        <v>0.26061505601107265</v>
      </c>
      <c r="G5217">
        <v>5214</v>
      </c>
      <c r="H5217">
        <v>0.24106339885489483</v>
      </c>
      <c r="I5217">
        <v>0.25016441329606026</v>
      </c>
    </row>
    <row r="5218" spans="2:9" x14ac:dyDescent="0.25">
      <c r="B5218">
        <v>5215</v>
      </c>
      <c r="C5218">
        <v>0.25299386139343089</v>
      </c>
      <c r="D5218">
        <v>0.26054316466823552</v>
      </c>
      <c r="G5218">
        <v>5215</v>
      </c>
      <c r="H5218">
        <v>0.24099656560485302</v>
      </c>
      <c r="I5218">
        <v>0.25009601441519685</v>
      </c>
    </row>
    <row r="5219" spans="2:9" x14ac:dyDescent="0.25">
      <c r="B5219">
        <v>5216</v>
      </c>
      <c r="C5219">
        <v>0.25292240807107097</v>
      </c>
      <c r="D5219">
        <v>0.26047129459998652</v>
      </c>
      <c r="G5219">
        <v>5216</v>
      </c>
      <c r="H5219">
        <v>0.24092975165781122</v>
      </c>
      <c r="I5219">
        <v>0.25002763792324484</v>
      </c>
    </row>
    <row r="5220" spans="2:9" x14ac:dyDescent="0.25">
      <c r="B5220">
        <v>5217</v>
      </c>
      <c r="C5220">
        <v>0.25285097196794404</v>
      </c>
      <c r="D5220">
        <v>0.26039944580524116</v>
      </c>
      <c r="G5220">
        <v>5217</v>
      </c>
      <c r="H5220">
        <v>0.24086295700908611</v>
      </c>
      <c r="I5220">
        <v>0.24995928381790247</v>
      </c>
    </row>
    <row r="5221" spans="2:9" x14ac:dyDescent="0.25">
      <c r="B5221">
        <v>5218</v>
      </c>
      <c r="C5221">
        <v>0.25277955308063943</v>
      </c>
      <c r="D5221">
        <v>0.26032761828291079</v>
      </c>
      <c r="G5221">
        <v>5218</v>
      </c>
      <c r="H5221">
        <v>0.24079618165399527</v>
      </c>
      <c r="I5221">
        <v>0.24989095209686485</v>
      </c>
    </row>
    <row r="5222" spans="2:9" x14ac:dyDescent="0.25">
      <c r="B5222">
        <v>5219</v>
      </c>
      <c r="C5222">
        <v>0.25270815140574643</v>
      </c>
      <c r="D5222">
        <v>0.26025581203190273</v>
      </c>
      <c r="G5222">
        <v>5219</v>
      </c>
      <c r="H5222">
        <v>0.24072942558785632</v>
      </c>
      <c r="I5222">
        <v>0.24982264275782395</v>
      </c>
    </row>
    <row r="5223" spans="2:9" x14ac:dyDescent="0.25">
      <c r="B5223">
        <v>5220</v>
      </c>
      <c r="C5223">
        <v>0.25263676693985587</v>
      </c>
      <c r="D5223">
        <v>0.26018402705112054</v>
      </c>
      <c r="G5223">
        <v>5220</v>
      </c>
      <c r="H5223">
        <v>0.24066268880598796</v>
      </c>
      <c r="I5223">
        <v>0.24975435579846864</v>
      </c>
    </row>
    <row r="5224" spans="2:9" x14ac:dyDescent="0.25">
      <c r="B5224">
        <v>5221</v>
      </c>
      <c r="C5224">
        <v>0.25256539967955838</v>
      </c>
      <c r="D5224">
        <v>0.26011226333946363</v>
      </c>
      <c r="G5224">
        <v>5221</v>
      </c>
      <c r="H5224">
        <v>0.24059597130370919</v>
      </c>
      <c r="I5224">
        <v>0.24968609121648444</v>
      </c>
    </row>
    <row r="5225" spans="2:9" x14ac:dyDescent="0.25">
      <c r="B5225">
        <v>5222</v>
      </c>
      <c r="C5225">
        <v>0.25249404962144495</v>
      </c>
      <c r="D5225">
        <v>0.26004052089582774</v>
      </c>
      <c r="G5225">
        <v>5222</v>
      </c>
      <c r="H5225">
        <v>0.2405292730763392</v>
      </c>
      <c r="I5225">
        <v>0.24961784900955394</v>
      </c>
    </row>
    <row r="5226" spans="2:9" x14ac:dyDescent="0.25">
      <c r="B5226">
        <v>5223</v>
      </c>
      <c r="C5226">
        <v>0.25242271676210781</v>
      </c>
      <c r="D5226">
        <v>0.25996879971910436</v>
      </c>
      <c r="G5226">
        <v>5223</v>
      </c>
      <c r="H5226">
        <v>0.24046259411919857</v>
      </c>
      <c r="I5226">
        <v>0.24954962917535656</v>
      </c>
    </row>
    <row r="5227" spans="2:9" x14ac:dyDescent="0.25">
      <c r="B5227">
        <v>5224</v>
      </c>
      <c r="C5227">
        <v>0.25235140109813931</v>
      </c>
      <c r="D5227">
        <v>0.2598970998081811</v>
      </c>
      <c r="G5227">
        <v>5224</v>
      </c>
      <c r="H5227">
        <v>0.24039593442760795</v>
      </c>
      <c r="I5227">
        <v>0.24948143171156834</v>
      </c>
    </row>
    <row r="5228" spans="2:9" x14ac:dyDescent="0.25">
      <c r="B5228">
        <v>5225</v>
      </c>
      <c r="C5228">
        <v>0.25228010262613237</v>
      </c>
      <c r="D5228">
        <v>0.25982542116194179</v>
      </c>
      <c r="G5228">
        <v>5225</v>
      </c>
      <c r="H5228">
        <v>0.24032929399688849</v>
      </c>
      <c r="I5228">
        <v>0.24941325661586247</v>
      </c>
    </row>
    <row r="5229" spans="2:9" x14ac:dyDescent="0.25">
      <c r="B5229">
        <v>5226</v>
      </c>
      <c r="C5229">
        <v>0.25220882134268047</v>
      </c>
      <c r="D5229">
        <v>0.25975376377926623</v>
      </c>
      <c r="G5229">
        <v>5226</v>
      </c>
      <c r="H5229">
        <v>0.24026267282236208</v>
      </c>
      <c r="I5229">
        <v>0.2493451038859088</v>
      </c>
    </row>
    <row r="5230" spans="2:9" x14ac:dyDescent="0.25">
      <c r="B5230">
        <v>5227</v>
      </c>
      <c r="C5230">
        <v>0.25213755724437792</v>
      </c>
      <c r="D5230">
        <v>0.25968212765903026</v>
      </c>
      <c r="G5230">
        <v>5227</v>
      </c>
      <c r="H5230">
        <v>0.24019607089935135</v>
      </c>
      <c r="I5230">
        <v>0.24927697351937417</v>
      </c>
    </row>
    <row r="5231" spans="2:9" x14ac:dyDescent="0.25">
      <c r="B5231">
        <v>5228</v>
      </c>
      <c r="C5231">
        <v>0.25206631032781923</v>
      </c>
      <c r="D5231">
        <v>0.25961051280010577</v>
      </c>
      <c r="G5231">
        <v>5228</v>
      </c>
      <c r="H5231">
        <v>0.2401294882231795</v>
      </c>
      <c r="I5231">
        <v>0.24920886551392227</v>
      </c>
    </row>
    <row r="5232" spans="2:9" x14ac:dyDescent="0.25">
      <c r="B5232">
        <v>5229</v>
      </c>
      <c r="C5232">
        <v>0.25199508058959963</v>
      </c>
      <c r="D5232">
        <v>0.25953891920136091</v>
      </c>
      <c r="G5232">
        <v>5229</v>
      </c>
      <c r="H5232">
        <v>0.24006292478916991</v>
      </c>
      <c r="I5232">
        <v>0.24914077986721359</v>
      </c>
    </row>
    <row r="5233" spans="2:9" x14ac:dyDescent="0.25">
      <c r="B5233">
        <v>5230</v>
      </c>
      <c r="C5233">
        <v>0.25192386802631445</v>
      </c>
      <c r="D5233">
        <v>0.25946734686165968</v>
      </c>
      <c r="G5233">
        <v>5230</v>
      </c>
      <c r="H5233">
        <v>0.23999638059264666</v>
      </c>
      <c r="I5233">
        <v>0.24907271657690561</v>
      </c>
    </row>
    <row r="5234" spans="2:9" x14ac:dyDescent="0.25">
      <c r="B5234">
        <v>5231</v>
      </c>
      <c r="C5234">
        <v>0.25185267263456013</v>
      </c>
      <c r="D5234">
        <v>0.25939579577986227</v>
      </c>
      <c r="G5234">
        <v>5231</v>
      </c>
      <c r="H5234">
        <v>0.23992985562893435</v>
      </c>
      <c r="I5234">
        <v>0.24900467564065265</v>
      </c>
    </row>
    <row r="5235" spans="2:9" x14ac:dyDescent="0.25">
      <c r="B5235">
        <v>5232</v>
      </c>
      <c r="C5235">
        <v>0.25178149441093373</v>
      </c>
      <c r="D5235">
        <v>0.25932426595482505</v>
      </c>
      <c r="G5235">
        <v>5232</v>
      </c>
      <c r="H5235">
        <v>0.23986334989335889</v>
      </c>
      <c r="I5235">
        <v>0.24893665705610582</v>
      </c>
    </row>
    <row r="5236" spans="2:9" x14ac:dyDescent="0.25">
      <c r="B5236">
        <v>5233</v>
      </c>
      <c r="C5236">
        <v>0.25171033335203219</v>
      </c>
      <c r="D5236">
        <v>0.25925275738540016</v>
      </c>
      <c r="G5236">
        <v>5233</v>
      </c>
      <c r="H5236">
        <v>0.23979686338124556</v>
      </c>
      <c r="I5236">
        <v>0.24886866082091325</v>
      </c>
    </row>
    <row r="5237" spans="2:9" x14ac:dyDescent="0.25">
      <c r="B5237">
        <v>5234</v>
      </c>
      <c r="C5237">
        <v>0.25163918945445363</v>
      </c>
      <c r="D5237">
        <v>0.25918127007043629</v>
      </c>
      <c r="G5237">
        <v>5234</v>
      </c>
      <c r="H5237">
        <v>0.23973039608792143</v>
      </c>
      <c r="I5237">
        <v>0.24880068693272001</v>
      </c>
    </row>
    <row r="5238" spans="2:9" x14ac:dyDescent="0.25">
      <c r="B5238">
        <v>5235</v>
      </c>
      <c r="C5238">
        <v>0.25156806271479665</v>
      </c>
      <c r="D5238">
        <v>0.25910980400877787</v>
      </c>
      <c r="G5238">
        <v>5235</v>
      </c>
      <c r="H5238">
        <v>0.23966394800871343</v>
      </c>
      <c r="I5238">
        <v>0.24873273538916782</v>
      </c>
    </row>
    <row r="5239" spans="2:9" x14ac:dyDescent="0.25">
      <c r="B5239">
        <v>5236</v>
      </c>
      <c r="C5239">
        <v>0.25149695312965964</v>
      </c>
      <c r="D5239">
        <v>0.2590383591992656</v>
      </c>
      <c r="G5239">
        <v>5236</v>
      </c>
      <c r="H5239">
        <v>0.23959751913894881</v>
      </c>
      <c r="I5239">
        <v>0.2486648061878956</v>
      </c>
    </row>
    <row r="5240" spans="2:9" x14ac:dyDescent="0.25">
      <c r="B5240">
        <v>5237</v>
      </c>
      <c r="C5240">
        <v>0.2514258606956426</v>
      </c>
      <c r="D5240">
        <v>0.25896693564073625</v>
      </c>
      <c r="G5240">
        <v>5237</v>
      </c>
      <c r="H5240">
        <v>0.23953110947395595</v>
      </c>
      <c r="I5240">
        <v>0.248596899326539</v>
      </c>
    </row>
    <row r="5241" spans="2:9" x14ac:dyDescent="0.25">
      <c r="B5241">
        <v>5238</v>
      </c>
      <c r="C5241">
        <v>0.25135478540934542</v>
      </c>
      <c r="D5241">
        <v>0.25889553333202275</v>
      </c>
      <c r="G5241">
        <v>5238</v>
      </c>
      <c r="H5241">
        <v>0.23946471900906396</v>
      </c>
      <c r="I5241">
        <v>0.24852901480273057</v>
      </c>
    </row>
    <row r="5242" spans="2:9" x14ac:dyDescent="0.25">
      <c r="B5242">
        <v>5239</v>
      </c>
      <c r="C5242">
        <v>0.2512837272673687</v>
      </c>
      <c r="D5242">
        <v>0.25882415227195399</v>
      </c>
      <c r="G5242">
        <v>5239</v>
      </c>
      <c r="H5242">
        <v>0.23939834773960197</v>
      </c>
      <c r="I5242">
        <v>0.24846115261409993</v>
      </c>
    </row>
    <row r="5243" spans="2:9" x14ac:dyDescent="0.25">
      <c r="B5243">
        <v>5240</v>
      </c>
      <c r="C5243">
        <v>0.25121268626631343</v>
      </c>
      <c r="D5243">
        <v>0.25875279245935512</v>
      </c>
      <c r="G5243">
        <v>5240</v>
      </c>
      <c r="H5243">
        <v>0.23933199566089977</v>
      </c>
      <c r="I5243">
        <v>0.24839331275827342</v>
      </c>
    </row>
    <row r="5244" spans="2:9" x14ac:dyDescent="0.25">
      <c r="B5244">
        <v>5241</v>
      </c>
      <c r="C5244">
        <v>0.25114166240278146</v>
      </c>
      <c r="D5244">
        <v>0.25868145389304742</v>
      </c>
      <c r="G5244">
        <v>5241</v>
      </c>
      <c r="H5244">
        <v>0.23926566276828812</v>
      </c>
      <c r="I5244">
        <v>0.24832549523287434</v>
      </c>
    </row>
    <row r="5245" spans="2:9" x14ac:dyDescent="0.25">
      <c r="B5245">
        <v>5242</v>
      </c>
      <c r="C5245">
        <v>0.25107065567337533</v>
      </c>
      <c r="D5245">
        <v>0.25861013657184817</v>
      </c>
      <c r="G5245">
        <v>5242</v>
      </c>
      <c r="H5245">
        <v>0.23919934905709836</v>
      </c>
      <c r="I5245">
        <v>0.24825770003552311</v>
      </c>
    </row>
    <row r="5246" spans="2:9" x14ac:dyDescent="0.25">
      <c r="B5246">
        <v>5243</v>
      </c>
      <c r="C5246">
        <v>0.25099966607469731</v>
      </c>
      <c r="D5246">
        <v>0.25853884049457099</v>
      </c>
      <c r="G5246">
        <v>5243</v>
      </c>
      <c r="H5246">
        <v>0.2391330545226617</v>
      </c>
      <c r="I5246">
        <v>0.24818992716383689</v>
      </c>
    </row>
    <row r="5247" spans="2:9" x14ac:dyDescent="0.25">
      <c r="B5247">
        <v>5244</v>
      </c>
      <c r="C5247">
        <v>0.25092869360335096</v>
      </c>
      <c r="D5247">
        <v>0.25846756566002538</v>
      </c>
      <c r="G5247">
        <v>5244</v>
      </c>
      <c r="H5247">
        <v>0.23906677916031072</v>
      </c>
      <c r="I5247">
        <v>0.24812217661542979</v>
      </c>
    </row>
    <row r="5248" spans="2:9" x14ac:dyDescent="0.25">
      <c r="B5248">
        <v>5245</v>
      </c>
      <c r="C5248">
        <v>0.2508577382559401</v>
      </c>
      <c r="D5248">
        <v>0.25839631206701713</v>
      </c>
      <c r="G5248">
        <v>5245</v>
      </c>
      <c r="H5248">
        <v>0.23900052296537797</v>
      </c>
      <c r="I5248">
        <v>0.24805444838791291</v>
      </c>
    </row>
    <row r="5249" spans="2:9" x14ac:dyDescent="0.25">
      <c r="B5249">
        <v>5246</v>
      </c>
      <c r="C5249">
        <v>0.25078680002906883</v>
      </c>
      <c r="D5249">
        <v>0.2583250797143482</v>
      </c>
      <c r="G5249">
        <v>5246</v>
      </c>
      <c r="H5249">
        <v>0.23893428593319727</v>
      </c>
      <c r="I5249">
        <v>0.24798674247889424</v>
      </c>
    </row>
    <row r="5250" spans="2:9" x14ac:dyDescent="0.25">
      <c r="B5250">
        <v>5247</v>
      </c>
      <c r="C5250">
        <v>0.25071587891934238</v>
      </c>
      <c r="D5250">
        <v>0.25825386860081662</v>
      </c>
      <c r="G5250">
        <v>5247</v>
      </c>
      <c r="H5250">
        <v>0.23886806805910224</v>
      </c>
      <c r="I5250">
        <v>0.24791905888597882</v>
      </c>
    </row>
    <row r="5251" spans="2:9" x14ac:dyDescent="0.25">
      <c r="B5251">
        <v>5248</v>
      </c>
      <c r="C5251">
        <v>0.25064497492336646</v>
      </c>
      <c r="D5251">
        <v>0.25818267872521655</v>
      </c>
      <c r="G5251">
        <v>5248</v>
      </c>
      <c r="H5251">
        <v>0.2388018693384277</v>
      </c>
      <c r="I5251">
        <v>0.24785139760676847</v>
      </c>
    </row>
    <row r="5252" spans="2:9" x14ac:dyDescent="0.25">
      <c r="B5252">
        <v>5249</v>
      </c>
      <c r="C5252">
        <v>0.25057408803774711</v>
      </c>
      <c r="D5252">
        <v>0.25811151008633826</v>
      </c>
      <c r="G5252">
        <v>5249</v>
      </c>
      <c r="H5252">
        <v>0.23873568976650894</v>
      </c>
      <c r="I5252">
        <v>0.24778375863886212</v>
      </c>
    </row>
    <row r="5253" spans="2:9" x14ac:dyDescent="0.25">
      <c r="B5253">
        <v>5250</v>
      </c>
      <c r="C5253">
        <v>0.25050321825909055</v>
      </c>
      <c r="D5253">
        <v>0.25804036268296843</v>
      </c>
      <c r="G5253">
        <v>5250</v>
      </c>
      <c r="H5253">
        <v>0.23866952933868152</v>
      </c>
      <c r="I5253">
        <v>0.24771614197985556</v>
      </c>
    </row>
    <row r="5254" spans="2:9" x14ac:dyDescent="0.25">
      <c r="B5254">
        <v>5251</v>
      </c>
      <c r="C5254">
        <v>0.25043236558400384</v>
      </c>
      <c r="D5254">
        <v>0.2579692365138897</v>
      </c>
      <c r="G5254">
        <v>5251</v>
      </c>
      <c r="H5254">
        <v>0.23860338805028175</v>
      </c>
      <c r="I5254">
        <v>0.24764854762734165</v>
      </c>
    </row>
    <row r="5255" spans="2:9" x14ac:dyDescent="0.25">
      <c r="B5255">
        <v>5252</v>
      </c>
      <c r="C5255">
        <v>0.25036153000909478</v>
      </c>
      <c r="D5255">
        <v>0.25789813157788077</v>
      </c>
      <c r="G5255">
        <v>5252</v>
      </c>
      <c r="H5255">
        <v>0.23853726589664664</v>
      </c>
      <c r="I5255">
        <v>0.24758097557890996</v>
      </c>
    </row>
    <row r="5256" spans="2:9" x14ac:dyDescent="0.25">
      <c r="B5256">
        <v>5253</v>
      </c>
      <c r="C5256">
        <v>0.2502907115309716</v>
      </c>
      <c r="D5256">
        <v>0.25782704787371663</v>
      </c>
      <c r="G5256">
        <v>5253</v>
      </c>
      <c r="H5256">
        <v>0.2384711628731136</v>
      </c>
      <c r="I5256">
        <v>0.24751342583214733</v>
      </c>
    </row>
    <row r="5257" spans="2:9" x14ac:dyDescent="0.25">
      <c r="B5257">
        <v>5254</v>
      </c>
      <c r="C5257">
        <v>0.25021991014624295</v>
      </c>
      <c r="D5257">
        <v>0.25775598540016864</v>
      </c>
      <c r="G5257">
        <v>5254</v>
      </c>
      <c r="H5257">
        <v>0.23840507897502061</v>
      </c>
      <c r="I5257">
        <v>0.24744589838463746</v>
      </c>
    </row>
    <row r="5258" spans="2:9" x14ac:dyDescent="0.25">
      <c r="B5258">
        <v>5255</v>
      </c>
      <c r="C5258">
        <v>0.25014912585151833</v>
      </c>
      <c r="D5258">
        <v>0.25768494415600396</v>
      </c>
      <c r="G5258">
        <v>5255</v>
      </c>
      <c r="H5258">
        <v>0.23833901419770662</v>
      </c>
      <c r="I5258">
        <v>0.24737839323396094</v>
      </c>
    </row>
    <row r="5259" spans="2:9" x14ac:dyDescent="0.25">
      <c r="B5259">
        <v>5256</v>
      </c>
      <c r="C5259">
        <v>0.25007835864340761</v>
      </c>
      <c r="D5259">
        <v>0.25761392413998618</v>
      </c>
      <c r="G5259">
        <v>5256</v>
      </c>
      <c r="H5259">
        <v>0.23827296853651087</v>
      </c>
      <c r="I5259">
        <v>0.24731091037769548</v>
      </c>
    </row>
    <row r="5260" spans="2:9" x14ac:dyDescent="0.25">
      <c r="B5260">
        <v>5257</v>
      </c>
      <c r="C5260">
        <v>0.25000760851852077</v>
      </c>
      <c r="D5260">
        <v>0.25754292535087503</v>
      </c>
      <c r="G5260">
        <v>5257</v>
      </c>
      <c r="H5260">
        <v>0.238206941986773</v>
      </c>
      <c r="I5260">
        <v>0.24724344981341556</v>
      </c>
    </row>
    <row r="5261" spans="2:9" x14ac:dyDescent="0.25">
      <c r="B5261">
        <v>5258</v>
      </c>
      <c r="C5261">
        <v>0.24993687547346888</v>
      </c>
      <c r="D5261">
        <v>0.25747194778742633</v>
      </c>
      <c r="G5261">
        <v>5258</v>
      </c>
      <c r="H5261">
        <v>0.23814093454383348</v>
      </c>
      <c r="I5261">
        <v>0.24717601153869292</v>
      </c>
    </row>
    <row r="5262" spans="2:9" x14ac:dyDescent="0.25">
      <c r="B5262">
        <v>5259</v>
      </c>
      <c r="C5262">
        <v>0.24986615950486374</v>
      </c>
      <c r="D5262">
        <v>0.25740099144839224</v>
      </c>
      <c r="G5262">
        <v>5259</v>
      </c>
      <c r="H5262">
        <v>0.23807494620303318</v>
      </c>
      <c r="I5262">
        <v>0.24710859555109616</v>
      </c>
    </row>
    <row r="5263" spans="2:9" x14ac:dyDescent="0.25">
      <c r="B5263">
        <v>5260</v>
      </c>
      <c r="C5263">
        <v>0.24979546060931693</v>
      </c>
      <c r="D5263">
        <v>0.25733005633252093</v>
      </c>
      <c r="G5263">
        <v>5260</v>
      </c>
      <c r="H5263">
        <v>0.2380089769597139</v>
      </c>
      <c r="I5263">
        <v>0.24704120184819078</v>
      </c>
    </row>
    <row r="5264" spans="2:9" x14ac:dyDescent="0.25">
      <c r="B5264">
        <v>5261</v>
      </c>
      <c r="C5264">
        <v>0.24972477878344088</v>
      </c>
      <c r="D5264">
        <v>0.25725914243855691</v>
      </c>
      <c r="G5264">
        <v>5261</v>
      </c>
      <c r="H5264">
        <v>0.23794302680921761</v>
      </c>
      <c r="I5264">
        <v>0.2469738304275394</v>
      </c>
    </row>
    <row r="5265" spans="2:9" x14ac:dyDescent="0.25">
      <c r="B5265">
        <v>5262</v>
      </c>
      <c r="C5265">
        <v>0.24965411402384921</v>
      </c>
      <c r="D5265">
        <v>0.25718824976524085</v>
      </c>
      <c r="G5265">
        <v>5262</v>
      </c>
      <c r="H5265">
        <v>0.2378770957468872</v>
      </c>
      <c r="I5265">
        <v>0.24690648128670165</v>
      </c>
    </row>
    <row r="5266" spans="2:9" x14ac:dyDescent="0.25">
      <c r="B5266">
        <v>5263</v>
      </c>
      <c r="C5266">
        <v>0.24958346632715539</v>
      </c>
      <c r="D5266">
        <v>0.25711737831130982</v>
      </c>
      <c r="G5266">
        <v>5263</v>
      </c>
      <c r="H5266">
        <v>0.23781118376806618</v>
      </c>
      <c r="I5266">
        <v>0.24683915442323417</v>
      </c>
    </row>
    <row r="5267" spans="2:9" x14ac:dyDescent="0.25">
      <c r="B5267">
        <v>5264</v>
      </c>
      <c r="C5267">
        <v>0.24951283568997337</v>
      </c>
      <c r="D5267">
        <v>0.25704652807549655</v>
      </c>
      <c r="G5267">
        <v>5264</v>
      </c>
      <c r="H5267">
        <v>0.23774529086809812</v>
      </c>
      <c r="I5267">
        <v>0.24677184983469036</v>
      </c>
    </row>
    <row r="5268" spans="2:9" x14ac:dyDescent="0.25">
      <c r="B5268">
        <v>5265</v>
      </c>
      <c r="C5268">
        <v>0.24944222210891767</v>
      </c>
      <c r="D5268">
        <v>0.25697569905653056</v>
      </c>
      <c r="G5268">
        <v>5265</v>
      </c>
      <c r="H5268">
        <v>0.23767941704232759</v>
      </c>
      <c r="I5268">
        <v>0.24670456751862105</v>
      </c>
    </row>
    <row r="5269" spans="2:9" x14ac:dyDescent="0.25">
      <c r="B5269">
        <v>5266</v>
      </c>
      <c r="C5269">
        <v>0.24937162558060399</v>
      </c>
      <c r="D5269">
        <v>0.25690489125313726</v>
      </c>
      <c r="G5269">
        <v>5266</v>
      </c>
      <c r="H5269">
        <v>0.23761356228609981</v>
      </c>
      <c r="I5269">
        <v>0.24663730747257379</v>
      </c>
    </row>
    <row r="5270" spans="2:9" x14ac:dyDescent="0.25">
      <c r="B5270">
        <v>5267</v>
      </c>
      <c r="C5270">
        <v>0.24930104610164786</v>
      </c>
      <c r="D5270">
        <v>0.2568341046640385</v>
      </c>
      <c r="G5270">
        <v>5267</v>
      </c>
      <c r="H5270">
        <v>0.23754772659476042</v>
      </c>
      <c r="I5270">
        <v>0.2465700696940932</v>
      </c>
    </row>
    <row r="5271" spans="2:9" x14ac:dyDescent="0.25">
      <c r="B5271">
        <v>5268</v>
      </c>
      <c r="C5271">
        <v>0.2492304836686654</v>
      </c>
      <c r="D5271">
        <v>0.25676333928795214</v>
      </c>
      <c r="G5271">
        <v>5268</v>
      </c>
      <c r="H5271">
        <v>0.23748190996365548</v>
      </c>
      <c r="I5271">
        <v>0.24650285418072107</v>
      </c>
    </row>
    <row r="5272" spans="2:9" x14ac:dyDescent="0.25">
      <c r="B5272">
        <v>5269</v>
      </c>
      <c r="C5272">
        <v>0.24915993827827401</v>
      </c>
      <c r="D5272">
        <v>0.25669259512359244</v>
      </c>
      <c r="G5272">
        <v>5269</v>
      </c>
      <c r="H5272">
        <v>0.23741611238813232</v>
      </c>
      <c r="I5272">
        <v>0.24643566092999597</v>
      </c>
    </row>
    <row r="5273" spans="2:9" x14ac:dyDescent="0.25">
      <c r="B5273">
        <v>5270</v>
      </c>
      <c r="C5273">
        <v>0.24908940992709111</v>
      </c>
      <c r="D5273">
        <v>0.2566218721696697</v>
      </c>
      <c r="G5273">
        <v>5270</v>
      </c>
      <c r="H5273">
        <v>0.23735033386353815</v>
      </c>
      <c r="I5273">
        <v>0.24636848993945365</v>
      </c>
    </row>
    <row r="5274" spans="2:9" x14ac:dyDescent="0.25">
      <c r="B5274">
        <v>5271</v>
      </c>
      <c r="C5274">
        <v>0.24901889861173424</v>
      </c>
      <c r="D5274">
        <v>0.25655117042489067</v>
      </c>
      <c r="G5274">
        <v>5271</v>
      </c>
      <c r="H5274">
        <v>0.23728457438522074</v>
      </c>
      <c r="I5274">
        <v>0.246301341206627</v>
      </c>
    </row>
    <row r="5275" spans="2:9" x14ac:dyDescent="0.25">
      <c r="B5275">
        <v>5272</v>
      </c>
      <c r="C5275">
        <v>0.24894840432882195</v>
      </c>
      <c r="D5275">
        <v>0.25648048988795819</v>
      </c>
      <c r="G5275">
        <v>5272</v>
      </c>
      <c r="H5275">
        <v>0.23721883394852888</v>
      </c>
      <c r="I5275">
        <v>0.2462342147290458</v>
      </c>
    </row>
    <row r="5276" spans="2:9" x14ac:dyDescent="0.25">
      <c r="B5276">
        <v>5273</v>
      </c>
      <c r="C5276">
        <v>0.24887792707497339</v>
      </c>
      <c r="D5276">
        <v>0.25640983055757144</v>
      </c>
      <c r="G5276">
        <v>5273</v>
      </c>
      <c r="H5276">
        <v>0.23715311254881191</v>
      </c>
      <c r="I5276">
        <v>0.24616711050423687</v>
      </c>
    </row>
    <row r="5277" spans="2:9" x14ac:dyDescent="0.25">
      <c r="B5277">
        <v>5274</v>
      </c>
      <c r="C5277">
        <v>0.24880746684680818</v>
      </c>
      <c r="D5277">
        <v>0.25633919243242576</v>
      </c>
      <c r="G5277">
        <v>5274</v>
      </c>
      <c r="H5277">
        <v>0.23708741018141952</v>
      </c>
      <c r="I5277">
        <v>0.24610002852972407</v>
      </c>
    </row>
    <row r="5278" spans="2:9" x14ac:dyDescent="0.25">
      <c r="B5278">
        <v>5275</v>
      </c>
      <c r="C5278">
        <v>0.24873702364094602</v>
      </c>
      <c r="D5278">
        <v>0.25626857551121274</v>
      </c>
      <c r="G5278">
        <v>5275</v>
      </c>
      <c r="H5278">
        <v>0.23702172684170195</v>
      </c>
      <c r="I5278">
        <v>0.24603296880302847</v>
      </c>
    </row>
    <row r="5279" spans="2:9" x14ac:dyDescent="0.25">
      <c r="B5279">
        <v>5276</v>
      </c>
      <c r="C5279">
        <v>0.2486665974540081</v>
      </c>
      <c r="D5279">
        <v>0.25619797979262032</v>
      </c>
      <c r="G5279">
        <v>5276</v>
      </c>
      <c r="H5279">
        <v>0.23695606252501045</v>
      </c>
      <c r="I5279">
        <v>0.24596593132166794</v>
      </c>
    </row>
    <row r="5280" spans="2:9" x14ac:dyDescent="0.25">
      <c r="B5280">
        <v>5277</v>
      </c>
      <c r="C5280">
        <v>0.24859618828261562</v>
      </c>
      <c r="D5280">
        <v>0.25612740527533256</v>
      </c>
      <c r="G5280">
        <v>5277</v>
      </c>
      <c r="H5280">
        <v>0.23689041722669649</v>
      </c>
      <c r="I5280">
        <v>0.24589891608315767</v>
      </c>
    </row>
    <row r="5281" spans="2:9" x14ac:dyDescent="0.25">
      <c r="B5281">
        <v>5278</v>
      </c>
      <c r="C5281">
        <v>0.24852579612338996</v>
      </c>
      <c r="D5281">
        <v>0.25605685195803002</v>
      </c>
      <c r="G5281">
        <v>5278</v>
      </c>
      <c r="H5281">
        <v>0.2368247909421119</v>
      </c>
      <c r="I5281">
        <v>0.24583192308500967</v>
      </c>
    </row>
    <row r="5282" spans="2:9" x14ac:dyDescent="0.25">
      <c r="B5282">
        <v>5279</v>
      </c>
      <c r="C5282">
        <v>0.24845542097295376</v>
      </c>
      <c r="D5282">
        <v>0.25598631983938913</v>
      </c>
      <c r="G5282">
        <v>5279</v>
      </c>
      <c r="H5282">
        <v>0.23675918366661006</v>
      </c>
      <c r="I5282">
        <v>0.24576495232473325</v>
      </c>
    </row>
    <row r="5283" spans="2:9" x14ac:dyDescent="0.25">
      <c r="B5283">
        <v>5280</v>
      </c>
      <c r="C5283">
        <v>0.24838506282792935</v>
      </c>
      <c r="D5283">
        <v>0.25591580891808297</v>
      </c>
      <c r="G5283">
        <v>5280</v>
      </c>
      <c r="H5283">
        <v>0.23669359539554366</v>
      </c>
      <c r="I5283">
        <v>0.24569800379983461</v>
      </c>
    </row>
    <row r="5284" spans="2:9" x14ac:dyDescent="0.25">
      <c r="B5284">
        <v>5281</v>
      </c>
      <c r="C5284">
        <v>0.24831472168494051</v>
      </c>
      <c r="D5284">
        <v>0.2558453191927807</v>
      </c>
      <c r="G5284">
        <v>5281</v>
      </c>
      <c r="H5284">
        <v>0.23662802612426687</v>
      </c>
      <c r="I5284">
        <v>0.2456310775078171</v>
      </c>
    </row>
    <row r="5285" spans="2:9" x14ac:dyDescent="0.25">
      <c r="B5285">
        <v>5282</v>
      </c>
      <c r="C5285">
        <v>0.24824439754061087</v>
      </c>
      <c r="D5285">
        <v>0.25577485066214789</v>
      </c>
      <c r="G5285">
        <v>5282</v>
      </c>
      <c r="H5285">
        <v>0.23656247584813411</v>
      </c>
      <c r="I5285">
        <v>0.24556417344618114</v>
      </c>
    </row>
    <row r="5286" spans="2:9" x14ac:dyDescent="0.25">
      <c r="B5286">
        <v>5283</v>
      </c>
      <c r="C5286">
        <v>0.24817409039156513</v>
      </c>
      <c r="D5286">
        <v>0.25570440332484606</v>
      </c>
      <c r="G5286">
        <v>5283</v>
      </c>
      <c r="H5286">
        <v>0.23649694456250067</v>
      </c>
      <c r="I5286">
        <v>0.2454972916124242</v>
      </c>
    </row>
    <row r="5287" spans="2:9" x14ac:dyDescent="0.25">
      <c r="B5287">
        <v>5284</v>
      </c>
      <c r="C5287">
        <v>0.24810380023442835</v>
      </c>
      <c r="D5287">
        <v>0.25563397717953351</v>
      </c>
      <c r="G5287">
        <v>5284</v>
      </c>
      <c r="H5287">
        <v>0.2364314322627224</v>
      </c>
      <c r="I5287">
        <v>0.24543043200404097</v>
      </c>
    </row>
    <row r="5288" spans="2:9" x14ac:dyDescent="0.25">
      <c r="B5288">
        <v>5285</v>
      </c>
      <c r="C5288">
        <v>0.24803352706582554</v>
      </c>
      <c r="D5288">
        <v>0.25556357222486448</v>
      </c>
      <c r="G5288">
        <v>5285</v>
      </c>
      <c r="H5288">
        <v>0.2363659389441552</v>
      </c>
      <c r="I5288">
        <v>0.24536359461852292</v>
      </c>
    </row>
    <row r="5289" spans="2:9" x14ac:dyDescent="0.25">
      <c r="B5289">
        <v>5286</v>
      </c>
      <c r="C5289">
        <v>0.24796327088238324</v>
      </c>
      <c r="D5289">
        <v>0.25549318845948948</v>
      </c>
      <c r="G5289">
        <v>5286</v>
      </c>
      <c r="H5289">
        <v>0.23630046460215609</v>
      </c>
      <c r="I5289">
        <v>0.24529677945335893</v>
      </c>
    </row>
    <row r="5290" spans="2:9" x14ac:dyDescent="0.25">
      <c r="B5290">
        <v>5287</v>
      </c>
      <c r="C5290">
        <v>0.24789303168072785</v>
      </c>
      <c r="D5290">
        <v>0.25542282588205556</v>
      </c>
      <c r="G5290">
        <v>5287</v>
      </c>
      <c r="H5290">
        <v>0.23623500923208229</v>
      </c>
      <c r="I5290">
        <v>0.24522998650603481</v>
      </c>
    </row>
    <row r="5291" spans="2:9" x14ac:dyDescent="0.25">
      <c r="B5291">
        <v>5288</v>
      </c>
      <c r="C5291">
        <v>0.24782280945748644</v>
      </c>
      <c r="D5291">
        <v>0.25535248449120584</v>
      </c>
      <c r="G5291">
        <v>5288</v>
      </c>
      <c r="H5291">
        <v>0.23616957282929238</v>
      </c>
      <c r="I5291">
        <v>0.2451632157740336</v>
      </c>
    </row>
    <row r="5292" spans="2:9" x14ac:dyDescent="0.25">
      <c r="B5292">
        <v>5289</v>
      </c>
      <c r="C5292">
        <v>0.2477526042092868</v>
      </c>
      <c r="D5292">
        <v>0.25528216428557993</v>
      </c>
      <c r="G5292">
        <v>5289</v>
      </c>
      <c r="H5292">
        <v>0.23610415538914445</v>
      </c>
      <c r="I5292">
        <v>0.24509646725483528</v>
      </c>
    </row>
    <row r="5293" spans="2:9" x14ac:dyDescent="0.25">
      <c r="B5293">
        <v>5290</v>
      </c>
      <c r="C5293">
        <v>0.24768241593275722</v>
      </c>
      <c r="D5293">
        <v>0.25521186526381351</v>
      </c>
      <c r="G5293">
        <v>5290</v>
      </c>
      <c r="H5293">
        <v>0.23603875690699819</v>
      </c>
      <c r="I5293">
        <v>0.24502974094591704</v>
      </c>
    </row>
    <row r="5294" spans="2:9" x14ac:dyDescent="0.25">
      <c r="B5294">
        <v>5291</v>
      </c>
      <c r="C5294">
        <v>0.24761224462452641</v>
      </c>
      <c r="D5294">
        <v>0.2551415874245388</v>
      </c>
      <c r="G5294">
        <v>5291</v>
      </c>
      <c r="H5294">
        <v>0.23597337737821339</v>
      </c>
      <c r="I5294">
        <v>0.24496303684475312</v>
      </c>
    </row>
    <row r="5295" spans="2:9" x14ac:dyDescent="0.25">
      <c r="B5295">
        <v>5292</v>
      </c>
      <c r="C5295">
        <v>0.24754209028122345</v>
      </c>
      <c r="D5295">
        <v>0.25507133076638422</v>
      </c>
      <c r="G5295">
        <v>5292</v>
      </c>
      <c r="H5295">
        <v>0.23590801679815018</v>
      </c>
      <c r="I5295">
        <v>0.24489635494881498</v>
      </c>
    </row>
    <row r="5296" spans="2:9" x14ac:dyDescent="0.25">
      <c r="B5296">
        <v>5293</v>
      </c>
      <c r="C5296">
        <v>0.2474719528994784</v>
      </c>
      <c r="D5296">
        <v>0.25500109528797449</v>
      </c>
      <c r="G5296">
        <v>5293</v>
      </c>
      <c r="H5296">
        <v>0.23584267516216981</v>
      </c>
      <c r="I5296">
        <v>0.24482969525557102</v>
      </c>
    </row>
    <row r="5297" spans="2:9" x14ac:dyDescent="0.25">
      <c r="B5297">
        <v>5294</v>
      </c>
      <c r="C5297">
        <v>0.2474018324759216</v>
      </c>
      <c r="D5297">
        <v>0.25493088098793076</v>
      </c>
      <c r="G5297">
        <v>5294</v>
      </c>
      <c r="H5297">
        <v>0.23577735246563383</v>
      </c>
      <c r="I5297">
        <v>0.24476305776248697</v>
      </c>
    </row>
    <row r="5298" spans="2:9" x14ac:dyDescent="0.25">
      <c r="B5298">
        <v>5295</v>
      </c>
      <c r="C5298">
        <v>0.24733172900718384</v>
      </c>
      <c r="D5298">
        <v>0.25486068786487037</v>
      </c>
      <c r="G5298">
        <v>5295</v>
      </c>
      <c r="H5298">
        <v>0.23571204870390475</v>
      </c>
      <c r="I5298">
        <v>0.24469644246702552</v>
      </c>
    </row>
    <row r="5299" spans="2:9" x14ac:dyDescent="0.25">
      <c r="B5299">
        <v>5296</v>
      </c>
      <c r="C5299">
        <v>0.24726164248989657</v>
      </c>
      <c r="D5299">
        <v>0.25479051591740703</v>
      </c>
      <c r="G5299">
        <v>5296</v>
      </c>
      <c r="H5299">
        <v>0.23564676387234479</v>
      </c>
      <c r="I5299">
        <v>0.24462984936664661</v>
      </c>
    </row>
    <row r="5300" spans="2:9" x14ac:dyDescent="0.25">
      <c r="B5300">
        <v>5297</v>
      </c>
      <c r="C5300">
        <v>0.24719157292069205</v>
      </c>
      <c r="D5300">
        <v>0.25472036514415086</v>
      </c>
      <c r="G5300">
        <v>5297</v>
      </c>
      <c r="H5300">
        <v>0.23558149796631775</v>
      </c>
      <c r="I5300">
        <v>0.24456327845880721</v>
      </c>
    </row>
    <row r="5301" spans="2:9" x14ac:dyDescent="0.25">
      <c r="B5301">
        <v>5298</v>
      </c>
      <c r="C5301">
        <v>0.2471215202962028</v>
      </c>
      <c r="D5301">
        <v>0.25465023554370819</v>
      </c>
      <c r="G5301">
        <v>5298</v>
      </c>
      <c r="H5301">
        <v>0.23551625098118767</v>
      </c>
      <c r="I5301">
        <v>0.24449672974096145</v>
      </c>
    </row>
    <row r="5302" spans="2:9" x14ac:dyDescent="0.25">
      <c r="B5302">
        <v>5299</v>
      </c>
      <c r="C5302">
        <v>0.24705148461306148</v>
      </c>
      <c r="D5302">
        <v>0.25458012711468181</v>
      </c>
      <c r="G5302">
        <v>5299</v>
      </c>
      <c r="H5302">
        <v>0.23545102291231884</v>
      </c>
      <c r="I5302">
        <v>0.24443020321056069</v>
      </c>
    </row>
    <row r="5303" spans="2:9" x14ac:dyDescent="0.25">
      <c r="B5303">
        <v>5300</v>
      </c>
      <c r="C5303">
        <v>0.24698146586790193</v>
      </c>
      <c r="D5303">
        <v>0.25451003985567072</v>
      </c>
      <c r="G5303">
        <v>5300</v>
      </c>
      <c r="H5303">
        <v>0.23538581375507686</v>
      </c>
      <c r="I5303">
        <v>0.24436369886505338</v>
      </c>
    </row>
    <row r="5304" spans="2:9" x14ac:dyDescent="0.25">
      <c r="B5304">
        <v>5301</v>
      </c>
      <c r="C5304">
        <v>0.24691146405735848</v>
      </c>
      <c r="D5304">
        <v>0.25443997376527044</v>
      </c>
      <c r="G5304">
        <v>5301</v>
      </c>
      <c r="H5304">
        <v>0.23532062350482721</v>
      </c>
      <c r="I5304">
        <v>0.24429721670188501</v>
      </c>
    </row>
    <row r="5305" spans="2:9" x14ac:dyDescent="0.25">
      <c r="B5305">
        <v>5302</v>
      </c>
      <c r="C5305">
        <v>0.24684147917806565</v>
      </c>
      <c r="D5305">
        <v>0.25436992884207266</v>
      </c>
      <c r="G5305">
        <v>5302</v>
      </c>
      <c r="H5305">
        <v>0.2352554521569365</v>
      </c>
      <c r="I5305">
        <v>0.24423075671849834</v>
      </c>
    </row>
    <row r="5306" spans="2:9" x14ac:dyDescent="0.25">
      <c r="B5306">
        <v>5303</v>
      </c>
      <c r="C5306">
        <v>0.24677151122665839</v>
      </c>
      <c r="D5306">
        <v>0.25429990508466543</v>
      </c>
      <c r="G5306">
        <v>5303</v>
      </c>
      <c r="H5306">
        <v>0.23519029970677141</v>
      </c>
      <c r="I5306">
        <v>0.24416431891233331</v>
      </c>
    </row>
    <row r="5307" spans="2:9" x14ac:dyDescent="0.25">
      <c r="B5307">
        <v>5304</v>
      </c>
      <c r="C5307">
        <v>0.24670156019977285</v>
      </c>
      <c r="D5307">
        <v>0.25422990249163346</v>
      </c>
      <c r="G5307">
        <v>5304</v>
      </c>
      <c r="H5307">
        <v>0.23512516614969964</v>
      </c>
      <c r="I5307">
        <v>0.24409790328082698</v>
      </c>
    </row>
    <row r="5308" spans="2:9" x14ac:dyDescent="0.25">
      <c r="B5308">
        <v>5305</v>
      </c>
      <c r="C5308">
        <v>0.24663162609404532</v>
      </c>
      <c r="D5308">
        <v>0.25415992106155738</v>
      </c>
      <c r="G5308">
        <v>5305</v>
      </c>
      <c r="H5308">
        <v>0.23506005148108974</v>
      </c>
      <c r="I5308">
        <v>0.24403150982141356</v>
      </c>
    </row>
    <row r="5309" spans="2:9" x14ac:dyDescent="0.25">
      <c r="B5309">
        <v>5306</v>
      </c>
      <c r="C5309">
        <v>0.24656170890611243</v>
      </c>
      <c r="D5309">
        <v>0.25408996079301444</v>
      </c>
      <c r="G5309">
        <v>5306</v>
      </c>
      <c r="H5309">
        <v>0.23499495569630999</v>
      </c>
      <c r="I5309">
        <v>0.24396513853152432</v>
      </c>
    </row>
    <row r="5310" spans="2:9" x14ac:dyDescent="0.25">
      <c r="B5310">
        <v>5307</v>
      </c>
      <c r="C5310">
        <v>0.24649180863261164</v>
      </c>
      <c r="D5310">
        <v>0.25402002168457827</v>
      </c>
      <c r="G5310">
        <v>5307</v>
      </c>
      <c r="H5310">
        <v>0.23492987879072993</v>
      </c>
      <c r="I5310">
        <v>0.24389878940858797</v>
      </c>
    </row>
    <row r="5311" spans="2:9" x14ac:dyDescent="0.25">
      <c r="B5311">
        <v>5308</v>
      </c>
      <c r="C5311">
        <v>0.24642192527018089</v>
      </c>
      <c r="D5311">
        <v>0.25395010373481886</v>
      </c>
      <c r="G5311">
        <v>5308</v>
      </c>
      <c r="H5311">
        <v>0.23486482075971951</v>
      </c>
      <c r="I5311">
        <v>0.2438324624500301</v>
      </c>
    </row>
    <row r="5312" spans="2:9" x14ac:dyDescent="0.25">
      <c r="B5312">
        <v>5309</v>
      </c>
      <c r="C5312">
        <v>0.24635205881545866</v>
      </c>
      <c r="D5312">
        <v>0.25388020694230229</v>
      </c>
      <c r="G5312">
        <v>5309</v>
      </c>
      <c r="H5312">
        <v>0.2347997815986492</v>
      </c>
      <c r="I5312">
        <v>0.2437661576532737</v>
      </c>
    </row>
    <row r="5313" spans="2:9" x14ac:dyDescent="0.25">
      <c r="B5313">
        <v>5310</v>
      </c>
      <c r="C5313">
        <v>0.2462822092650836</v>
      </c>
      <c r="D5313">
        <v>0.25381033130559155</v>
      </c>
      <c r="G5313">
        <v>5310</v>
      </c>
      <c r="H5313">
        <v>0.23473476130289014</v>
      </c>
      <c r="I5313">
        <v>0.24369987501573884</v>
      </c>
    </row>
    <row r="5314" spans="2:9" x14ac:dyDescent="0.25">
      <c r="B5314">
        <v>5311</v>
      </c>
      <c r="C5314">
        <v>0.24621237661569575</v>
      </c>
      <c r="D5314">
        <v>0.25374047682324552</v>
      </c>
      <c r="G5314">
        <v>5311</v>
      </c>
      <c r="H5314">
        <v>0.23466975986781455</v>
      </c>
      <c r="I5314">
        <v>0.24363361453484272</v>
      </c>
    </row>
    <row r="5315" spans="2:9" x14ac:dyDescent="0.25">
      <c r="B5315">
        <v>5312</v>
      </c>
      <c r="C5315">
        <v>0.24614256086393513</v>
      </c>
      <c r="D5315">
        <v>0.25367064349381979</v>
      </c>
      <c r="G5315">
        <v>5312</v>
      </c>
      <c r="H5315">
        <v>0.23460477728879472</v>
      </c>
      <c r="I5315">
        <v>0.24356737620799987</v>
      </c>
    </row>
    <row r="5316" spans="2:9" x14ac:dyDescent="0.25">
      <c r="B5316">
        <v>5313</v>
      </c>
      <c r="C5316">
        <v>0.24607276200644201</v>
      </c>
      <c r="D5316">
        <v>0.25360083131586619</v>
      </c>
      <c r="G5316">
        <v>5313</v>
      </c>
      <c r="H5316">
        <v>0.23453981356120315</v>
      </c>
      <c r="I5316">
        <v>0.24350116003262193</v>
      </c>
    </row>
    <row r="5317" spans="2:9" x14ac:dyDescent="0.25">
      <c r="B5317">
        <v>5314</v>
      </c>
      <c r="C5317">
        <v>0.24600298003985752</v>
      </c>
      <c r="D5317">
        <v>0.25353104028793289</v>
      </c>
      <c r="G5317">
        <v>5314</v>
      </c>
      <c r="H5317">
        <v>0.23447486868041359</v>
      </c>
      <c r="I5317">
        <v>0.24343496600611766</v>
      </c>
    </row>
    <row r="5318" spans="2:9" x14ac:dyDescent="0.25">
      <c r="B5318">
        <v>5315</v>
      </c>
      <c r="C5318">
        <v>0.24593321496082357</v>
      </c>
      <c r="D5318">
        <v>0.25346127040856459</v>
      </c>
      <c r="G5318">
        <v>5315</v>
      </c>
      <c r="H5318">
        <v>0.23440994264180029</v>
      </c>
      <c r="I5318">
        <v>0.24336879412589324</v>
      </c>
    </row>
    <row r="5319" spans="2:9" x14ac:dyDescent="0.25">
      <c r="B5319">
        <v>5316</v>
      </c>
      <c r="C5319">
        <v>0.24586346676598231</v>
      </c>
      <c r="D5319">
        <v>0.25339152167630241</v>
      </c>
      <c r="G5319">
        <v>5316</v>
      </c>
      <c r="H5319">
        <v>0.23434503544073795</v>
      </c>
      <c r="I5319">
        <v>0.24330264438935181</v>
      </c>
    </row>
    <row r="5320" spans="2:9" x14ac:dyDescent="0.25">
      <c r="B5320">
        <v>5317</v>
      </c>
      <c r="C5320">
        <v>0.24579373545197647</v>
      </c>
      <c r="D5320">
        <v>0.25332179408968375</v>
      </c>
      <c r="G5320">
        <v>5317</v>
      </c>
      <c r="H5320">
        <v>0.2342801470726017</v>
      </c>
      <c r="I5320">
        <v>0.24323651679389394</v>
      </c>
    </row>
    <row r="5321" spans="2:9" x14ac:dyDescent="0.25">
      <c r="B5321">
        <v>5318</v>
      </c>
      <c r="C5321">
        <v>0.24572402101544932</v>
      </c>
      <c r="D5321">
        <v>0.25325208764724244</v>
      </c>
      <c r="G5321">
        <v>5318</v>
      </c>
      <c r="H5321">
        <v>0.23421527753276802</v>
      </c>
      <c r="I5321">
        <v>0.24317041133691711</v>
      </c>
    </row>
    <row r="5322" spans="2:9" x14ac:dyDescent="0.25">
      <c r="B5322">
        <v>5319</v>
      </c>
      <c r="C5322">
        <v>0.24565432345304503</v>
      </c>
      <c r="D5322">
        <v>0.25318240234750877</v>
      </c>
      <c r="G5322">
        <v>5319</v>
      </c>
      <c r="H5322">
        <v>0.23415042681661349</v>
      </c>
      <c r="I5322">
        <v>0.24310432801581633</v>
      </c>
    </row>
    <row r="5323" spans="2:9" x14ac:dyDescent="0.25">
      <c r="B5323">
        <v>5320</v>
      </c>
      <c r="C5323">
        <v>0.24558464276140737</v>
      </c>
      <c r="D5323">
        <v>0.25311273818900948</v>
      </c>
      <c r="G5323">
        <v>5320</v>
      </c>
      <c r="H5323">
        <v>0.23408559491951483</v>
      </c>
      <c r="I5323">
        <v>0.24303826682798366</v>
      </c>
    </row>
    <row r="5324" spans="2:9" x14ac:dyDescent="0.25">
      <c r="B5324">
        <v>5321</v>
      </c>
      <c r="C5324">
        <v>0.24551497893718147</v>
      </c>
      <c r="D5324">
        <v>0.25304309517026768</v>
      </c>
      <c r="G5324">
        <v>5321</v>
      </c>
      <c r="H5324">
        <v>0.23402078183684974</v>
      </c>
      <c r="I5324">
        <v>0.24297222777080851</v>
      </c>
    </row>
    <row r="5325" spans="2:9" x14ac:dyDescent="0.25">
      <c r="B5325">
        <v>5322</v>
      </c>
      <c r="C5325">
        <v>0.24544533197701301</v>
      </c>
      <c r="D5325">
        <v>0.25297347328980285</v>
      </c>
      <c r="G5325">
        <v>5322</v>
      </c>
      <c r="H5325">
        <v>0.23395598756399713</v>
      </c>
      <c r="I5325">
        <v>0.24290621084167732</v>
      </c>
    </row>
    <row r="5326" spans="2:9" x14ac:dyDescent="0.25">
      <c r="B5326">
        <v>5323</v>
      </c>
      <c r="C5326">
        <v>0.24537570187754765</v>
      </c>
      <c r="D5326">
        <v>0.25290387254613095</v>
      </c>
      <c r="G5326">
        <v>5323</v>
      </c>
      <c r="H5326">
        <v>0.2338912120963357</v>
      </c>
      <c r="I5326">
        <v>0.24284021603797379</v>
      </c>
    </row>
    <row r="5327" spans="2:9" x14ac:dyDescent="0.25">
      <c r="B5327">
        <v>5324</v>
      </c>
      <c r="C5327">
        <v>0.24530608863543177</v>
      </c>
      <c r="D5327">
        <v>0.25283429293776444</v>
      </c>
      <c r="G5327">
        <v>5324</v>
      </c>
      <c r="H5327">
        <v>0.23382645542924477</v>
      </c>
      <c r="I5327">
        <v>0.24277424335707906</v>
      </c>
    </row>
    <row r="5328" spans="2:9" x14ac:dyDescent="0.25">
      <c r="B5328">
        <v>5325</v>
      </c>
      <c r="C5328">
        <v>0.24523649224731287</v>
      </c>
      <c r="D5328">
        <v>0.25276473446321207</v>
      </c>
      <c r="G5328">
        <v>5325</v>
      </c>
      <c r="H5328">
        <v>0.23376171755810501</v>
      </c>
      <c r="I5328">
        <v>0.24270829279637141</v>
      </c>
    </row>
    <row r="5329" spans="2:9" x14ac:dyDescent="0.25">
      <c r="B5329">
        <v>5326</v>
      </c>
      <c r="C5329">
        <v>0.24516691270983862</v>
      </c>
      <c r="D5329">
        <v>0.25269519712097915</v>
      </c>
      <c r="G5329">
        <v>5326</v>
      </c>
      <c r="H5329">
        <v>0.23369699847829709</v>
      </c>
      <c r="I5329">
        <v>0.24264236435322614</v>
      </c>
    </row>
    <row r="5330" spans="2:9" x14ac:dyDescent="0.25">
      <c r="B5330">
        <v>5327</v>
      </c>
      <c r="C5330">
        <v>0.24509735001965668</v>
      </c>
      <c r="D5330">
        <v>0.25262568090956738</v>
      </c>
      <c r="G5330">
        <v>5327</v>
      </c>
      <c r="H5330">
        <v>0.23363229818520201</v>
      </c>
      <c r="I5330">
        <v>0.24257645802501612</v>
      </c>
    </row>
    <row r="5331" spans="2:9" x14ac:dyDescent="0.25">
      <c r="B5331">
        <v>5328</v>
      </c>
      <c r="C5331">
        <v>0.24502780417341558</v>
      </c>
      <c r="D5331">
        <v>0.25255618582747486</v>
      </c>
      <c r="G5331">
        <v>5328</v>
      </c>
      <c r="H5331">
        <v>0.23356761667420209</v>
      </c>
      <c r="I5331">
        <v>0.24251057380911131</v>
      </c>
    </row>
    <row r="5332" spans="2:9" x14ac:dyDescent="0.25">
      <c r="B5332">
        <v>5329</v>
      </c>
      <c r="C5332">
        <v>0.244958275167765</v>
      </c>
      <c r="D5332">
        <v>0.25248671187319632</v>
      </c>
      <c r="G5332">
        <v>5329</v>
      </c>
      <c r="H5332">
        <v>0.2335029539406801</v>
      </c>
      <c r="I5332">
        <v>0.2424447117028789</v>
      </c>
    </row>
    <row r="5333" spans="2:9" x14ac:dyDescent="0.25">
      <c r="B5333">
        <v>5330</v>
      </c>
      <c r="C5333">
        <v>0.24488876299935441</v>
      </c>
      <c r="D5333">
        <v>0.25241725904522266</v>
      </c>
      <c r="G5333">
        <v>5330</v>
      </c>
      <c r="H5333">
        <v>0.2334383099800188</v>
      </c>
      <c r="I5333">
        <v>0.24237887170368339</v>
      </c>
    </row>
    <row r="5334" spans="2:9" x14ac:dyDescent="0.25">
      <c r="B5334">
        <v>5331</v>
      </c>
      <c r="C5334">
        <v>0.24481926766483389</v>
      </c>
      <c r="D5334">
        <v>0.25234782734204148</v>
      </c>
      <c r="G5334">
        <v>5331</v>
      </c>
      <c r="H5334">
        <v>0.23337368478760212</v>
      </c>
      <c r="I5334">
        <v>0.24231305380888649</v>
      </c>
    </row>
    <row r="5335" spans="2:9" x14ac:dyDescent="0.25">
      <c r="B5335">
        <v>5332</v>
      </c>
      <c r="C5335">
        <v>0.24474978916085474</v>
      </c>
      <c r="D5335">
        <v>0.25227841676213669</v>
      </c>
      <c r="G5335">
        <v>5332</v>
      </c>
      <c r="H5335">
        <v>0.23330907835881456</v>
      </c>
      <c r="I5335">
        <v>0.24224725801584718</v>
      </c>
    </row>
    <row r="5336" spans="2:9" x14ac:dyDescent="0.25">
      <c r="B5336">
        <v>5333</v>
      </c>
      <c r="C5336">
        <v>0.24468032748406821</v>
      </c>
      <c r="D5336">
        <v>0.25220902730398881</v>
      </c>
      <c r="G5336">
        <v>5333</v>
      </c>
      <c r="H5336">
        <v>0.23324449068904149</v>
      </c>
      <c r="I5336">
        <v>0.24218148432192182</v>
      </c>
    </row>
    <row r="5337" spans="2:9" x14ac:dyDescent="0.25">
      <c r="B5337">
        <v>5334</v>
      </c>
      <c r="C5337">
        <v>0.24461088263112582</v>
      </c>
      <c r="D5337">
        <v>0.2521396589660746</v>
      </c>
      <c r="G5337">
        <v>5334</v>
      </c>
      <c r="H5337">
        <v>0.23317992177366789</v>
      </c>
      <c r="I5337">
        <v>0.24211573272446379</v>
      </c>
    </row>
    <row r="5338" spans="2:9" x14ac:dyDescent="0.25">
      <c r="B5338">
        <v>5335</v>
      </c>
      <c r="C5338">
        <v>0.24454145459868018</v>
      </c>
      <c r="D5338">
        <v>0.25207031174686756</v>
      </c>
      <c r="G5338">
        <v>5335</v>
      </c>
      <c r="H5338">
        <v>0.2331153716080803</v>
      </c>
      <c r="I5338">
        <v>0.24205000322082409</v>
      </c>
    </row>
    <row r="5339" spans="2:9" x14ac:dyDescent="0.25">
      <c r="B5339">
        <v>5336</v>
      </c>
      <c r="C5339">
        <v>0.24447204338338419</v>
      </c>
      <c r="D5339">
        <v>0.25200098564483736</v>
      </c>
      <c r="G5339">
        <v>5336</v>
      </c>
      <c r="H5339">
        <v>0.23305084018766556</v>
      </c>
      <c r="I5339">
        <v>0.24198429580835065</v>
      </c>
    </row>
    <row r="5340" spans="2:9" x14ac:dyDescent="0.25">
      <c r="B5340">
        <v>5337</v>
      </c>
      <c r="C5340">
        <v>0.24440264898189129</v>
      </c>
      <c r="D5340">
        <v>0.25193168065845056</v>
      </c>
      <c r="G5340">
        <v>5337</v>
      </c>
      <c r="H5340">
        <v>0.23298632750781104</v>
      </c>
      <c r="I5340">
        <v>0.24191861048438895</v>
      </c>
    </row>
    <row r="5341" spans="2:9" x14ac:dyDescent="0.25">
      <c r="B5341">
        <v>5338</v>
      </c>
      <c r="C5341">
        <v>0.24433327139085537</v>
      </c>
      <c r="D5341">
        <v>0.25186239678616978</v>
      </c>
      <c r="G5341">
        <v>5338</v>
      </c>
      <c r="H5341">
        <v>0.23292183356390464</v>
      </c>
      <c r="I5341">
        <v>0.24185294724628156</v>
      </c>
    </row>
    <row r="5342" spans="2:9" x14ac:dyDescent="0.25">
      <c r="B5342">
        <v>5339</v>
      </c>
      <c r="C5342">
        <v>0.24426391060693159</v>
      </c>
      <c r="D5342">
        <v>0.25179313402645431</v>
      </c>
      <c r="G5342">
        <v>5339</v>
      </c>
      <c r="H5342">
        <v>0.23285735835133545</v>
      </c>
      <c r="I5342">
        <v>0.24178730609136842</v>
      </c>
    </row>
    <row r="5343" spans="2:9" x14ac:dyDescent="0.25">
      <c r="B5343">
        <v>5340</v>
      </c>
      <c r="C5343">
        <v>0.24419456662677452</v>
      </c>
      <c r="D5343">
        <v>0.25172389237776005</v>
      </c>
      <c r="G5343">
        <v>5340</v>
      </c>
      <c r="H5343">
        <v>0.23279290186549251</v>
      </c>
      <c r="I5343">
        <v>0.24172168701698671</v>
      </c>
    </row>
    <row r="5344" spans="2:9" x14ac:dyDescent="0.25">
      <c r="B5344">
        <v>5341</v>
      </c>
      <c r="C5344">
        <v>0.24412523944703968</v>
      </c>
      <c r="D5344">
        <v>0.25165467183853912</v>
      </c>
      <c r="G5344">
        <v>5341</v>
      </c>
      <c r="H5344">
        <v>0.23272846410176537</v>
      </c>
      <c r="I5344">
        <v>0.24165609002047117</v>
      </c>
    </row>
    <row r="5345" spans="2:9" x14ac:dyDescent="0.25">
      <c r="B5345">
        <v>5342</v>
      </c>
      <c r="C5345">
        <v>0.24405592906438348</v>
      </c>
      <c r="D5345">
        <v>0.25158547240724038</v>
      </c>
      <c r="G5345">
        <v>5342</v>
      </c>
      <c r="H5345">
        <v>0.23266404505554511</v>
      </c>
      <c r="I5345">
        <v>0.24159051509915336</v>
      </c>
    </row>
    <row r="5346" spans="2:9" x14ac:dyDescent="0.25">
      <c r="B5346">
        <v>5343</v>
      </c>
      <c r="C5346">
        <v>0.24398663547546251</v>
      </c>
      <c r="D5346">
        <v>0.25151629408230908</v>
      </c>
      <c r="G5346">
        <v>5343</v>
      </c>
      <c r="H5346">
        <v>0.23259964472222233</v>
      </c>
      <c r="I5346">
        <v>0.24152496225036246</v>
      </c>
    </row>
    <row r="5347" spans="2:9" x14ac:dyDescent="0.25">
      <c r="B5347">
        <v>5344</v>
      </c>
      <c r="C5347">
        <v>0.24391735867693401</v>
      </c>
      <c r="D5347">
        <v>0.25144713686218689</v>
      </c>
      <c r="G5347">
        <v>5344</v>
      </c>
      <c r="H5347">
        <v>0.2325352630971888</v>
      </c>
      <c r="I5347">
        <v>0.24145943147142501</v>
      </c>
    </row>
    <row r="5348" spans="2:9" x14ac:dyDescent="0.25">
      <c r="B5348">
        <v>5345</v>
      </c>
      <c r="C5348">
        <v>0.24384809866545556</v>
      </c>
      <c r="D5348">
        <v>0.25137800074531225</v>
      </c>
      <c r="G5348">
        <v>5345</v>
      </c>
      <c r="H5348">
        <v>0.23247090017583691</v>
      </c>
      <c r="I5348">
        <v>0.24139392275966473</v>
      </c>
    </row>
    <row r="5349" spans="2:9" x14ac:dyDescent="0.25">
      <c r="B5349">
        <v>5346</v>
      </c>
      <c r="C5349">
        <v>0.24377885543768596</v>
      </c>
      <c r="D5349">
        <v>0.25130888573011984</v>
      </c>
      <c r="G5349">
        <v>5346</v>
      </c>
      <c r="H5349">
        <v>0.2324065559535595</v>
      </c>
      <c r="I5349">
        <v>0.24132843611240257</v>
      </c>
    </row>
    <row r="5350" spans="2:9" x14ac:dyDescent="0.25">
      <c r="B5350">
        <v>5347</v>
      </c>
      <c r="C5350">
        <v>0.24370962899028381</v>
      </c>
      <c r="D5350">
        <v>0.25123979181504091</v>
      </c>
      <c r="G5350">
        <v>5347</v>
      </c>
      <c r="H5350">
        <v>0.23234223042575033</v>
      </c>
      <c r="I5350">
        <v>0.24126297152695692</v>
      </c>
    </row>
    <row r="5351" spans="2:9" x14ac:dyDescent="0.25">
      <c r="B5351">
        <v>5348</v>
      </c>
      <c r="C5351">
        <v>0.24364041931990818</v>
      </c>
      <c r="D5351">
        <v>0.25117071899850341</v>
      </c>
      <c r="G5351">
        <v>5348</v>
      </c>
      <c r="H5351">
        <v>0.23227792358780322</v>
      </c>
      <c r="I5351">
        <v>0.24119752900064359</v>
      </c>
    </row>
    <row r="5352" spans="2:9" x14ac:dyDescent="0.25">
      <c r="B5352">
        <v>5349</v>
      </c>
      <c r="C5352">
        <v>0.24357122642321929</v>
      </c>
      <c r="D5352">
        <v>0.25110166727893157</v>
      </c>
      <c r="G5352">
        <v>5349</v>
      </c>
      <c r="H5352">
        <v>0.23221363543511314</v>
      </c>
      <c r="I5352">
        <v>0.24113210853077546</v>
      </c>
    </row>
    <row r="5353" spans="2:9" x14ac:dyDescent="0.25">
      <c r="B5353">
        <v>5350</v>
      </c>
      <c r="C5353">
        <v>0.24350205029687738</v>
      </c>
      <c r="D5353">
        <v>0.25103263665474623</v>
      </c>
      <c r="G5353">
        <v>5350</v>
      </c>
      <c r="H5353">
        <v>0.23214936596307514</v>
      </c>
      <c r="I5353">
        <v>0.24106671011466294</v>
      </c>
    </row>
    <row r="5354" spans="2:9" x14ac:dyDescent="0.25">
      <c r="B5354">
        <v>5351</v>
      </c>
      <c r="C5354">
        <v>0.2434328909375435</v>
      </c>
      <c r="D5354">
        <v>0.25096362712436482</v>
      </c>
      <c r="G5354">
        <v>5351</v>
      </c>
      <c r="H5354">
        <v>0.23208511516708538</v>
      </c>
      <c r="I5354">
        <v>0.24100133374961363</v>
      </c>
    </row>
    <row r="5355" spans="2:9" x14ac:dyDescent="0.25">
      <c r="B5355">
        <v>5352</v>
      </c>
      <c r="C5355">
        <v>0.2433637483418791</v>
      </c>
      <c r="D5355">
        <v>0.25089463868620132</v>
      </c>
      <c r="G5355">
        <v>5352</v>
      </c>
      <c r="H5355">
        <v>0.23202088304254037</v>
      </c>
      <c r="I5355">
        <v>0.24093597943293252</v>
      </c>
    </row>
    <row r="5356" spans="2:9" x14ac:dyDescent="0.25">
      <c r="B5356">
        <v>5353</v>
      </c>
      <c r="C5356">
        <v>0.24329462250654621</v>
      </c>
      <c r="D5356">
        <v>0.25082567133866618</v>
      </c>
      <c r="G5356">
        <v>5353</v>
      </c>
      <c r="H5356">
        <v>0.23195666958483743</v>
      </c>
      <c r="I5356">
        <v>0.24087064716192216</v>
      </c>
    </row>
    <row r="5357" spans="2:9" x14ac:dyDescent="0.25">
      <c r="B5357">
        <v>5354</v>
      </c>
      <c r="C5357">
        <v>0.24322551342820792</v>
      </c>
      <c r="D5357">
        <v>0.25075672508016628</v>
      </c>
      <c r="G5357">
        <v>5354</v>
      </c>
      <c r="H5357">
        <v>0.23189247478937425</v>
      </c>
      <c r="I5357">
        <v>0.24080533693388195</v>
      </c>
    </row>
    <row r="5358" spans="2:9" x14ac:dyDescent="0.25">
      <c r="B5358">
        <v>5355</v>
      </c>
      <c r="C5358">
        <v>0.24315642110352664</v>
      </c>
      <c r="D5358">
        <v>0.25068779990910528</v>
      </c>
      <c r="G5358">
        <v>5355</v>
      </c>
      <c r="H5358">
        <v>0.23182829865154911</v>
      </c>
      <c r="I5358">
        <v>0.24074004874610916</v>
      </c>
    </row>
    <row r="5359" spans="2:9" x14ac:dyDescent="0.25">
      <c r="B5359">
        <v>5356</v>
      </c>
      <c r="C5359">
        <v>0.24308734552916617</v>
      </c>
      <c r="D5359">
        <v>0.25061889582388314</v>
      </c>
      <c r="G5359">
        <v>5356</v>
      </c>
      <c r="H5359">
        <v>0.23176414116676106</v>
      </c>
      <c r="I5359">
        <v>0.24067478259589803</v>
      </c>
    </row>
    <row r="5360" spans="2:9" x14ac:dyDescent="0.25">
      <c r="B5360">
        <v>5357</v>
      </c>
      <c r="C5360">
        <v>0.24301828670179076</v>
      </c>
      <c r="D5360">
        <v>0.25055001282289663</v>
      </c>
      <c r="G5360">
        <v>5357</v>
      </c>
      <c r="H5360">
        <v>0.23170000233040985</v>
      </c>
      <c r="I5360">
        <v>0.24060953848054034</v>
      </c>
    </row>
    <row r="5361" spans="2:9" x14ac:dyDescent="0.25">
      <c r="B5361">
        <v>5358</v>
      </c>
      <c r="C5361">
        <v>0.24294924461806522</v>
      </c>
      <c r="D5361">
        <v>0.25048115090453887</v>
      </c>
      <c r="G5361">
        <v>5358</v>
      </c>
      <c r="H5361">
        <v>0.23163588213789585</v>
      </c>
      <c r="I5361">
        <v>0.24054431639732515</v>
      </c>
    </row>
    <row r="5362" spans="2:9" x14ac:dyDescent="0.25">
      <c r="B5362">
        <v>5359</v>
      </c>
      <c r="C5362">
        <v>0.24288021927465445</v>
      </c>
      <c r="D5362">
        <v>0.25041231006719961</v>
      </c>
      <c r="G5362">
        <v>5359</v>
      </c>
      <c r="H5362">
        <v>0.23157178058461933</v>
      </c>
      <c r="I5362">
        <v>0.24047911634353894</v>
      </c>
    </row>
    <row r="5363" spans="2:9" x14ac:dyDescent="0.25">
      <c r="B5363">
        <v>5360</v>
      </c>
      <c r="C5363">
        <v>0.24281121066822467</v>
      </c>
      <c r="D5363">
        <v>0.25034349030926512</v>
      </c>
      <c r="G5363">
        <v>5360</v>
      </c>
      <c r="H5363">
        <v>0.23150769766598223</v>
      </c>
      <c r="I5363">
        <v>0.24041393831646554</v>
      </c>
    </row>
    <row r="5364" spans="2:9" x14ac:dyDescent="0.25">
      <c r="B5364">
        <v>5361</v>
      </c>
      <c r="C5364">
        <v>0.24274221879544214</v>
      </c>
      <c r="D5364">
        <v>0.25027469162911836</v>
      </c>
      <c r="G5364">
        <v>5361</v>
      </c>
      <c r="H5364">
        <v>0.23144363337738666</v>
      </c>
      <c r="I5364">
        <v>0.24034878231338611</v>
      </c>
    </row>
    <row r="5365" spans="2:9" x14ac:dyDescent="0.25">
      <c r="B5365">
        <v>5362</v>
      </c>
      <c r="C5365">
        <v>0.24267324365297321</v>
      </c>
      <c r="D5365">
        <v>0.25020591402513881</v>
      </c>
      <c r="G5365">
        <v>5362</v>
      </c>
      <c r="H5365">
        <v>0.23137958771423511</v>
      </c>
      <c r="I5365">
        <v>0.24028364833157922</v>
      </c>
    </row>
    <row r="5366" spans="2:9" x14ac:dyDescent="0.25">
      <c r="B5366">
        <v>5363</v>
      </c>
      <c r="C5366">
        <v>0.24260428523748589</v>
      </c>
      <c r="D5366">
        <v>0.25013715749570231</v>
      </c>
      <c r="G5366">
        <v>5363</v>
      </c>
      <c r="H5366">
        <v>0.2313155606719309</v>
      </c>
      <c r="I5366">
        <v>0.24021853636832075</v>
      </c>
    </row>
    <row r="5367" spans="2:9" x14ac:dyDescent="0.25">
      <c r="B5367">
        <v>5364</v>
      </c>
      <c r="C5367">
        <v>0.24253534354564779</v>
      </c>
      <c r="D5367">
        <v>0.25006842203918156</v>
      </c>
      <c r="G5367">
        <v>5364</v>
      </c>
      <c r="H5367">
        <v>0.23125155224587804</v>
      </c>
      <c r="I5367">
        <v>0.24015344642088404</v>
      </c>
    </row>
    <row r="5368" spans="2:9" x14ac:dyDescent="0.25">
      <c r="B5368">
        <v>5365</v>
      </c>
      <c r="C5368">
        <v>0.24246641857412718</v>
      </c>
      <c r="D5368">
        <v>0.24999970765394577</v>
      </c>
      <c r="G5368">
        <v>5365</v>
      </c>
      <c r="H5368">
        <v>0.23118756243148084</v>
      </c>
      <c r="I5368">
        <v>0.24008837848653977</v>
      </c>
    </row>
    <row r="5369" spans="2:9" x14ac:dyDescent="0.25">
      <c r="B5369">
        <v>5366</v>
      </c>
      <c r="C5369">
        <v>0.24239751031959311</v>
      </c>
      <c r="D5369">
        <v>0.24993101433836057</v>
      </c>
      <c r="G5369">
        <v>5366</v>
      </c>
      <c r="H5369">
        <v>0.23112359122414458</v>
      </c>
      <c r="I5369">
        <v>0.24002333256255604</v>
      </c>
    </row>
    <row r="5370" spans="2:9" x14ac:dyDescent="0.25">
      <c r="B5370">
        <v>5367</v>
      </c>
      <c r="C5370">
        <v>0.24232861877871531</v>
      </c>
      <c r="D5370">
        <v>0.24986234209078834</v>
      </c>
      <c r="G5370">
        <v>5367</v>
      </c>
      <c r="H5370">
        <v>0.23105963861927495</v>
      </c>
      <c r="I5370">
        <v>0.23995830864619824</v>
      </c>
    </row>
    <row r="5371" spans="2:9" x14ac:dyDescent="0.25">
      <c r="B5371">
        <v>5368</v>
      </c>
      <c r="C5371">
        <v>0.24225974394816391</v>
      </c>
      <c r="D5371">
        <v>0.24979369090958803</v>
      </c>
      <c r="G5371">
        <v>5368</v>
      </c>
      <c r="H5371">
        <v>0.2309957046122787</v>
      </c>
      <c r="I5371">
        <v>0.23989330673472925</v>
      </c>
    </row>
    <row r="5372" spans="2:9" x14ac:dyDescent="0.25">
      <c r="B5372">
        <v>5369</v>
      </c>
      <c r="C5372">
        <v>0.24219088582460913</v>
      </c>
      <c r="D5372">
        <v>0.24972506079311518</v>
      </c>
      <c r="G5372">
        <v>5369</v>
      </c>
      <c r="H5372">
        <v>0.23093178919856236</v>
      </c>
      <c r="I5372">
        <v>0.23982832682540933</v>
      </c>
    </row>
    <row r="5373" spans="2:9" x14ac:dyDescent="0.25">
      <c r="B5373">
        <v>5370</v>
      </c>
      <c r="C5373">
        <v>0.24212204440472218</v>
      </c>
      <c r="D5373">
        <v>0.2496564517397219</v>
      </c>
      <c r="G5373">
        <v>5370</v>
      </c>
      <c r="H5373">
        <v>0.23086789237353367</v>
      </c>
      <c r="I5373">
        <v>0.23976336891549624</v>
      </c>
    </row>
    <row r="5374" spans="2:9" x14ac:dyDescent="0.25">
      <c r="B5374">
        <v>5371</v>
      </c>
      <c r="C5374">
        <v>0.24205321968517474</v>
      </c>
      <c r="D5374">
        <v>0.24958786374775682</v>
      </c>
      <c r="G5374">
        <v>5371</v>
      </c>
      <c r="H5374">
        <v>0.23080401413260071</v>
      </c>
      <c r="I5374">
        <v>0.2396984330022448</v>
      </c>
    </row>
    <row r="5375" spans="2:9" x14ac:dyDescent="0.25">
      <c r="B5375">
        <v>5372</v>
      </c>
      <c r="C5375">
        <v>0.24198441166263904</v>
      </c>
      <c r="D5375">
        <v>0.24951929681556531</v>
      </c>
      <c r="G5375">
        <v>5372</v>
      </c>
      <c r="H5375">
        <v>0.23074015447117255</v>
      </c>
      <c r="I5375">
        <v>0.23963351908290764</v>
      </c>
    </row>
    <row r="5376" spans="2:9" x14ac:dyDescent="0.25">
      <c r="B5376">
        <v>5373</v>
      </c>
      <c r="C5376">
        <v>0.24191562033378747</v>
      </c>
      <c r="D5376">
        <v>0.24945075094148933</v>
      </c>
      <c r="G5376">
        <v>5373</v>
      </c>
      <c r="H5376">
        <v>0.23067631338465827</v>
      </c>
      <c r="I5376">
        <v>0.23956862715473462</v>
      </c>
    </row>
    <row r="5377" spans="2:9" x14ac:dyDescent="0.25">
      <c r="B5377">
        <v>5374</v>
      </c>
      <c r="C5377">
        <v>0.24184684569529388</v>
      </c>
      <c r="D5377">
        <v>0.24938222612386746</v>
      </c>
      <c r="G5377">
        <v>5374</v>
      </c>
      <c r="H5377">
        <v>0.23061249086846849</v>
      </c>
      <c r="I5377">
        <v>0.23950375721497291</v>
      </c>
    </row>
    <row r="5378" spans="2:9" x14ac:dyDescent="0.25">
      <c r="B5378">
        <v>5375</v>
      </c>
      <c r="C5378">
        <v>0.24177808774383167</v>
      </c>
      <c r="D5378">
        <v>0.24931372236103469</v>
      </c>
      <c r="G5378">
        <v>5375</v>
      </c>
      <c r="H5378">
        <v>0.23054868691801358</v>
      </c>
      <c r="I5378">
        <v>0.23943890926086731</v>
      </c>
    </row>
    <row r="5379" spans="2:9" x14ac:dyDescent="0.25">
      <c r="B5379">
        <v>5376</v>
      </c>
      <c r="C5379">
        <v>0.24170934647607512</v>
      </c>
      <c r="D5379">
        <v>0.24924523965132298</v>
      </c>
      <c r="G5379">
        <v>5376</v>
      </c>
      <c r="H5379">
        <v>0.23048490152870474</v>
      </c>
      <c r="I5379">
        <v>0.23937408328965992</v>
      </c>
    </row>
    <row r="5380" spans="2:9" x14ac:dyDescent="0.25">
      <c r="B5380">
        <v>5377</v>
      </c>
      <c r="C5380">
        <v>0.24164062188869903</v>
      </c>
      <c r="D5380">
        <v>0.24917677799306057</v>
      </c>
      <c r="G5380">
        <v>5377</v>
      </c>
      <c r="H5380">
        <v>0.23042113469595424</v>
      </c>
      <c r="I5380">
        <v>0.23930927929859025</v>
      </c>
    </row>
    <row r="5381" spans="2:9" x14ac:dyDescent="0.25">
      <c r="B5381">
        <v>5378</v>
      </c>
      <c r="C5381">
        <v>0.24157191397837888</v>
      </c>
      <c r="D5381">
        <v>0.24910833738457258</v>
      </c>
      <c r="G5381">
        <v>5378</v>
      </c>
      <c r="H5381">
        <v>0.23035738641517414</v>
      </c>
      <c r="I5381">
        <v>0.23924449728489544</v>
      </c>
    </row>
    <row r="5382" spans="2:9" x14ac:dyDescent="0.25">
      <c r="B5382">
        <v>5379</v>
      </c>
      <c r="C5382">
        <v>0.24150322274179051</v>
      </c>
      <c r="D5382">
        <v>0.24903991782418064</v>
      </c>
      <c r="G5382">
        <v>5379</v>
      </c>
      <c r="H5382">
        <v>0.23029365668177776</v>
      </c>
      <c r="I5382">
        <v>0.23917973724580965</v>
      </c>
    </row>
    <row r="5383" spans="2:9" x14ac:dyDescent="0.25">
      <c r="B5383">
        <v>5380</v>
      </c>
      <c r="C5383">
        <v>0.24143454817561025</v>
      </c>
      <c r="D5383">
        <v>0.24897151931020298</v>
      </c>
      <c r="G5383">
        <v>5380</v>
      </c>
      <c r="H5383">
        <v>0.23022994549117867</v>
      </c>
      <c r="I5383">
        <v>0.23911499917856482</v>
      </c>
    </row>
    <row r="5384" spans="2:9" x14ac:dyDescent="0.25">
      <c r="B5384">
        <v>5381</v>
      </c>
      <c r="C5384">
        <v>0.24136589027651548</v>
      </c>
      <c r="D5384">
        <v>0.24890314184095463</v>
      </c>
      <c r="G5384">
        <v>5381</v>
      </c>
      <c r="H5384">
        <v>0.23016625283879175</v>
      </c>
      <c r="I5384">
        <v>0.23905028308039028</v>
      </c>
    </row>
    <row r="5385" spans="2:9" x14ac:dyDescent="0.25">
      <c r="B5385">
        <v>5382</v>
      </c>
      <c r="C5385">
        <v>0.24129724904118338</v>
      </c>
      <c r="D5385">
        <v>0.24883478541474702</v>
      </c>
      <c r="G5385">
        <v>5382</v>
      </c>
      <c r="H5385">
        <v>0.23010257872003209</v>
      </c>
      <c r="I5385">
        <v>0.23898558894851274</v>
      </c>
    </row>
    <row r="5386" spans="2:9" x14ac:dyDescent="0.25">
      <c r="B5386">
        <v>5383</v>
      </c>
      <c r="C5386">
        <v>0.24122862446629198</v>
      </c>
      <c r="D5386">
        <v>0.2487664500298884</v>
      </c>
      <c r="G5386">
        <v>5383</v>
      </c>
      <c r="H5386">
        <v>0.23003892313031479</v>
      </c>
      <c r="I5386">
        <v>0.23892091678015631</v>
      </c>
    </row>
    <row r="5387" spans="2:9" x14ac:dyDescent="0.25">
      <c r="B5387">
        <v>5384</v>
      </c>
      <c r="C5387">
        <v>0.24116001654851982</v>
      </c>
      <c r="D5387">
        <v>0.24869813568468366</v>
      </c>
      <c r="G5387">
        <v>5384</v>
      </c>
      <c r="H5387">
        <v>0.22997528606505607</v>
      </c>
      <c r="I5387">
        <v>0.23885626657254266</v>
      </c>
    </row>
    <row r="5388" spans="2:9" x14ac:dyDescent="0.25">
      <c r="B5388">
        <v>5385</v>
      </c>
      <c r="C5388">
        <v>0.241091425284546</v>
      </c>
      <c r="D5388">
        <v>0.24862984237743427</v>
      </c>
      <c r="G5388">
        <v>5385</v>
      </c>
      <c r="H5388">
        <v>0.22991166751967321</v>
      </c>
      <c r="I5388">
        <v>0.23879163832289088</v>
      </c>
    </row>
    <row r="5389" spans="2:9" x14ac:dyDescent="0.25">
      <c r="B5389">
        <v>5386</v>
      </c>
      <c r="C5389">
        <v>0.24102285067105017</v>
      </c>
      <c r="D5389">
        <v>0.24856157010643837</v>
      </c>
      <c r="G5389">
        <v>5386</v>
      </c>
      <c r="H5389">
        <v>0.22984806748958331</v>
      </c>
      <c r="I5389">
        <v>0.23872703202841744</v>
      </c>
    </row>
    <row r="5390" spans="2:9" x14ac:dyDescent="0.25">
      <c r="B5390">
        <v>5387</v>
      </c>
      <c r="C5390">
        <v>0.24095429270471239</v>
      </c>
      <c r="D5390">
        <v>0.24849331886999076</v>
      </c>
      <c r="G5390">
        <v>5387</v>
      </c>
      <c r="H5390">
        <v>0.2297844859702044</v>
      </c>
      <c r="I5390">
        <v>0.23866244768633635</v>
      </c>
    </row>
    <row r="5391" spans="2:9" x14ac:dyDescent="0.25">
      <c r="B5391">
        <v>5388</v>
      </c>
      <c r="C5391">
        <v>0.24088575138221371</v>
      </c>
      <c r="D5391">
        <v>0.24842508866638291</v>
      </c>
      <c r="G5391">
        <v>5388</v>
      </c>
      <c r="H5391">
        <v>0.22972092295695576</v>
      </c>
      <c r="I5391">
        <v>0.23859788529385909</v>
      </c>
    </row>
    <row r="5392" spans="2:9" x14ac:dyDescent="0.25">
      <c r="B5392">
        <v>5389</v>
      </c>
      <c r="C5392">
        <v>0.24081722670023503</v>
      </c>
      <c r="D5392">
        <v>0.24835687949390303</v>
      </c>
      <c r="G5392">
        <v>5389</v>
      </c>
      <c r="H5392">
        <v>0.22965737844525644</v>
      </c>
      <c r="I5392">
        <v>0.23853334484819458</v>
      </c>
    </row>
    <row r="5393" spans="2:9" x14ac:dyDescent="0.25">
      <c r="B5393">
        <v>5390</v>
      </c>
      <c r="C5393">
        <v>0.24074871865545824</v>
      </c>
      <c r="D5393">
        <v>0.24828869135083587</v>
      </c>
      <c r="G5393">
        <v>5390</v>
      </c>
      <c r="H5393">
        <v>0.2295938524305263</v>
      </c>
      <c r="I5393">
        <v>0.2384688263465492</v>
      </c>
    </row>
    <row r="5394" spans="2:9" x14ac:dyDescent="0.25">
      <c r="B5394">
        <v>5391</v>
      </c>
      <c r="C5394">
        <v>0.24068022724456534</v>
      </c>
      <c r="D5394">
        <v>0.24822052423546284</v>
      </c>
      <c r="G5394">
        <v>5391</v>
      </c>
      <c r="H5394">
        <v>0.2295303449081858</v>
      </c>
      <c r="I5394">
        <v>0.23840432978612677</v>
      </c>
    </row>
    <row r="5395" spans="2:9" x14ac:dyDescent="0.25">
      <c r="B5395">
        <v>5392</v>
      </c>
      <c r="C5395">
        <v>0.24061175246423941</v>
      </c>
      <c r="D5395">
        <v>0.24815237814606222</v>
      </c>
      <c r="G5395">
        <v>5392</v>
      </c>
      <c r="H5395">
        <v>0.22946685587365651</v>
      </c>
      <c r="I5395">
        <v>0.2383398551641287</v>
      </c>
    </row>
    <row r="5396" spans="2:9" x14ac:dyDescent="0.25">
      <c r="B5396">
        <v>5393</v>
      </c>
      <c r="C5396">
        <v>0.24054329431116372</v>
      </c>
      <c r="D5396">
        <v>0.24808425308090876</v>
      </c>
      <c r="G5396">
        <v>5393</v>
      </c>
      <c r="H5396">
        <v>0.22940338532235993</v>
      </c>
      <c r="I5396">
        <v>0.23827540247775378</v>
      </c>
    </row>
    <row r="5397" spans="2:9" x14ac:dyDescent="0.25">
      <c r="B5397">
        <v>5394</v>
      </c>
      <c r="C5397">
        <v>0.24047485278202194</v>
      </c>
      <c r="D5397">
        <v>0.24801614903827407</v>
      </c>
      <c r="G5397">
        <v>5394</v>
      </c>
      <c r="H5397">
        <v>0.22933993324971849</v>
      </c>
      <c r="I5397">
        <v>0.23821097172419842</v>
      </c>
    </row>
    <row r="5398" spans="2:9" x14ac:dyDescent="0.25">
      <c r="B5398">
        <v>5395</v>
      </c>
      <c r="C5398">
        <v>0.24040642787349889</v>
      </c>
      <c r="D5398">
        <v>0.24794806601642622</v>
      </c>
      <c r="G5398">
        <v>5395</v>
      </c>
      <c r="H5398">
        <v>0.22927649965115549</v>
      </c>
      <c r="I5398">
        <v>0.23814656290065619</v>
      </c>
    </row>
    <row r="5399" spans="2:9" x14ac:dyDescent="0.25">
      <c r="B5399">
        <v>5396</v>
      </c>
      <c r="C5399">
        <v>0.24033801958227941</v>
      </c>
      <c r="D5399">
        <v>0.24788000401363008</v>
      </c>
      <c r="G5399">
        <v>5396</v>
      </c>
      <c r="H5399">
        <v>0.22921308452209477</v>
      </c>
      <c r="I5399">
        <v>0.23808217600431858</v>
      </c>
    </row>
    <row r="5400" spans="2:9" x14ac:dyDescent="0.25">
      <c r="B5400">
        <v>5397</v>
      </c>
      <c r="C5400">
        <v>0.2402696279050488</v>
      </c>
      <c r="D5400">
        <v>0.24781196302814737</v>
      </c>
      <c r="G5400">
        <v>5397</v>
      </c>
      <c r="H5400">
        <v>0.22914968785796025</v>
      </c>
      <c r="I5400">
        <v>0.23801781103237429</v>
      </c>
    </row>
    <row r="5401" spans="2:9" x14ac:dyDescent="0.25">
      <c r="B5401">
        <v>5398</v>
      </c>
      <c r="C5401">
        <v>0.240201252838493</v>
      </c>
      <c r="D5401">
        <v>0.24774394305823635</v>
      </c>
      <c r="G5401">
        <v>5398</v>
      </c>
      <c r="H5401">
        <v>0.2290863096541769</v>
      </c>
      <c r="I5401">
        <v>0.23795346798200973</v>
      </c>
    </row>
    <row r="5402" spans="2:9" x14ac:dyDescent="0.25">
      <c r="B5402">
        <v>5399</v>
      </c>
      <c r="C5402">
        <v>0.24013289437929877</v>
      </c>
      <c r="D5402">
        <v>0.24767594410215191</v>
      </c>
      <c r="G5402">
        <v>5399</v>
      </c>
      <c r="H5402">
        <v>0.22902294990617045</v>
      </c>
      <c r="I5402">
        <v>0.23788914685040854</v>
      </c>
    </row>
    <row r="5403" spans="2:9" x14ac:dyDescent="0.25">
      <c r="B5403">
        <v>5400</v>
      </c>
      <c r="C5403">
        <v>0.2400645525241529</v>
      </c>
      <c r="D5403">
        <v>0.24760796615814576</v>
      </c>
      <c r="G5403">
        <v>5400</v>
      </c>
      <c r="H5403">
        <v>0.2289596086093669</v>
      </c>
      <c r="I5403">
        <v>0.23782484763475209</v>
      </c>
    </row>
    <row r="5404" spans="2:9" x14ac:dyDescent="0.25">
      <c r="B5404">
        <v>5401</v>
      </c>
      <c r="C5404">
        <v>0.23999622726974304</v>
      </c>
      <c r="D5404">
        <v>0.24754000922446634</v>
      </c>
      <c r="G5404">
        <v>5401</v>
      </c>
      <c r="H5404">
        <v>0.22889628575919305</v>
      </c>
      <c r="I5404">
        <v>0.23776057033221915</v>
      </c>
    </row>
    <row r="5405" spans="2:9" x14ac:dyDescent="0.25">
      <c r="B5405">
        <v>5402</v>
      </c>
      <c r="C5405">
        <v>0.23992791861275756</v>
      </c>
      <c r="D5405">
        <v>0.24747207329935872</v>
      </c>
      <c r="G5405">
        <v>5402</v>
      </c>
      <c r="H5405">
        <v>0.22883298135107674</v>
      </c>
      <c r="I5405">
        <v>0.23769631493998608</v>
      </c>
    </row>
    <row r="5406" spans="2:9" x14ac:dyDescent="0.25">
      <c r="B5406">
        <v>5403</v>
      </c>
      <c r="C5406">
        <v>0.23985962654988505</v>
      </c>
      <c r="D5406">
        <v>0.24740415838106472</v>
      </c>
      <c r="G5406">
        <v>5403</v>
      </c>
      <c r="H5406">
        <v>0.22876969538044581</v>
      </c>
      <c r="I5406">
        <v>0.23763208145522677</v>
      </c>
    </row>
    <row r="5407" spans="2:9" x14ac:dyDescent="0.25">
      <c r="B5407">
        <v>5404</v>
      </c>
      <c r="C5407">
        <v>0.23979135107781449</v>
      </c>
      <c r="D5407">
        <v>0.24733626446782286</v>
      </c>
      <c r="G5407">
        <v>5404</v>
      </c>
      <c r="H5407">
        <v>0.22870642784272863</v>
      </c>
      <c r="I5407">
        <v>0.23756786987511239</v>
      </c>
    </row>
    <row r="5408" spans="2:9" x14ac:dyDescent="0.25">
      <c r="B5408">
        <v>5405</v>
      </c>
      <c r="C5408">
        <v>0.23972309219323548</v>
      </c>
      <c r="D5408">
        <v>0.24726839155786842</v>
      </c>
      <c r="G5408">
        <v>5405</v>
      </c>
      <c r="H5408">
        <v>0.2286431787333546</v>
      </c>
      <c r="I5408">
        <v>0.23750368019681201</v>
      </c>
    </row>
    <row r="5409" spans="2:9" x14ac:dyDescent="0.25">
      <c r="B5409">
        <v>5406</v>
      </c>
      <c r="C5409">
        <v>0.23965484989283867</v>
      </c>
      <c r="D5409">
        <v>0.24720053964943339</v>
      </c>
      <c r="G5409">
        <v>5406</v>
      </c>
      <c r="H5409">
        <v>0.22857994804775389</v>
      </c>
      <c r="I5409">
        <v>0.23743951241749192</v>
      </c>
    </row>
    <row r="5410" spans="2:9" x14ac:dyDescent="0.25">
      <c r="B5410">
        <v>5407</v>
      </c>
      <c r="C5410">
        <v>0.23958662417331433</v>
      </c>
      <c r="D5410">
        <v>0.24713270874074642</v>
      </c>
      <c r="G5410">
        <v>5407</v>
      </c>
      <c r="H5410">
        <v>0.22851673578135664</v>
      </c>
      <c r="I5410">
        <v>0.23737536653431612</v>
      </c>
    </row>
    <row r="5411" spans="2:9" x14ac:dyDescent="0.25">
      <c r="B5411">
        <v>5408</v>
      </c>
      <c r="C5411">
        <v>0.23951841503135407</v>
      </c>
      <c r="D5411">
        <v>0.24706489883003305</v>
      </c>
      <c r="G5411">
        <v>5408</v>
      </c>
      <c r="H5411">
        <v>0.22845354192959433</v>
      </c>
      <c r="I5411">
        <v>0.23731124254444608</v>
      </c>
    </row>
    <row r="5412" spans="2:9" x14ac:dyDescent="0.25">
      <c r="B5412">
        <v>5409</v>
      </c>
      <c r="C5412">
        <v>0.23945022246364986</v>
      </c>
      <c r="D5412">
        <v>0.24699710991551535</v>
      </c>
      <c r="G5412">
        <v>5409</v>
      </c>
      <c r="H5412">
        <v>0.22839036648789895</v>
      </c>
      <c r="I5412">
        <v>0.23724714044504083</v>
      </c>
    </row>
    <row r="5413" spans="2:9" x14ac:dyDescent="0.25">
      <c r="B5413">
        <v>5410</v>
      </c>
      <c r="C5413">
        <v>0.23938204646689404</v>
      </c>
      <c r="D5413">
        <v>0.24692934199541222</v>
      </c>
      <c r="G5413">
        <v>5410</v>
      </c>
      <c r="H5413">
        <v>0.22832720945170282</v>
      </c>
      <c r="I5413">
        <v>0.23718306023325689</v>
      </c>
    </row>
    <row r="5414" spans="2:9" x14ac:dyDescent="0.25">
      <c r="B5414">
        <v>5411</v>
      </c>
      <c r="C5414">
        <v>0.23931388703777903</v>
      </c>
      <c r="D5414">
        <v>0.24686159506793948</v>
      </c>
      <c r="G5414">
        <v>5411</v>
      </c>
      <c r="H5414">
        <v>0.22826407081643854</v>
      </c>
      <c r="I5414">
        <v>0.23711900190624835</v>
      </c>
    </row>
    <row r="5415" spans="2:9" x14ac:dyDescent="0.25">
      <c r="B5415">
        <v>5412</v>
      </c>
      <c r="C5415">
        <v>0.23924574417299865</v>
      </c>
      <c r="D5415">
        <v>0.24679386913130946</v>
      </c>
      <c r="G5415">
        <v>5412</v>
      </c>
      <c r="H5415">
        <v>0.22820095057754025</v>
      </c>
      <c r="I5415">
        <v>0.23705496546116686</v>
      </c>
    </row>
    <row r="5416" spans="2:9" x14ac:dyDescent="0.25">
      <c r="B5416">
        <v>5413</v>
      </c>
      <c r="C5416">
        <v>0.23917761786924674</v>
      </c>
      <c r="D5416">
        <v>0.24672616418373119</v>
      </c>
      <c r="G5416">
        <v>5413</v>
      </c>
      <c r="H5416">
        <v>0.22813784873044196</v>
      </c>
      <c r="I5416">
        <v>0.23699095089516162</v>
      </c>
    </row>
    <row r="5417" spans="2:9" x14ac:dyDescent="0.25">
      <c r="B5417">
        <v>5414</v>
      </c>
      <c r="C5417">
        <v>0.23910950812321774</v>
      </c>
      <c r="D5417">
        <v>0.24665848022341069</v>
      </c>
      <c r="G5417">
        <v>5414</v>
      </c>
      <c r="H5417">
        <v>0.22807476527057891</v>
      </c>
      <c r="I5417">
        <v>0.2369269582053794</v>
      </c>
    </row>
    <row r="5418" spans="2:9" x14ac:dyDescent="0.25">
      <c r="B5418">
        <v>5415</v>
      </c>
      <c r="C5418">
        <v>0.23904141493160663</v>
      </c>
      <c r="D5418">
        <v>0.2465908172485507</v>
      </c>
      <c r="G5418">
        <v>5415</v>
      </c>
      <c r="H5418">
        <v>0.22801170019338629</v>
      </c>
      <c r="I5418">
        <v>0.23686298738896455</v>
      </c>
    </row>
    <row r="5419" spans="2:9" x14ac:dyDescent="0.25">
      <c r="B5419">
        <v>5416</v>
      </c>
      <c r="C5419">
        <v>0.23897333829110914</v>
      </c>
      <c r="D5419">
        <v>0.24652317525735051</v>
      </c>
      <c r="G5419">
        <v>5416</v>
      </c>
      <c r="H5419">
        <v>0.22794865349430052</v>
      </c>
      <c r="I5419">
        <v>0.23679903844305894</v>
      </c>
    </row>
    <row r="5420" spans="2:9" x14ac:dyDescent="0.25">
      <c r="B5420">
        <v>5417</v>
      </c>
      <c r="C5420">
        <v>0.23890527819842136</v>
      </c>
      <c r="D5420">
        <v>0.24645555424800636</v>
      </c>
      <c r="G5420">
        <v>5417</v>
      </c>
      <c r="H5420">
        <v>0.22788562516875849</v>
      </c>
      <c r="I5420">
        <v>0.23673511136480191</v>
      </c>
    </row>
    <row r="5421" spans="2:9" x14ac:dyDescent="0.25">
      <c r="B5421">
        <v>5418</v>
      </c>
      <c r="C5421">
        <v>0.23883723465023959</v>
      </c>
      <c r="D5421">
        <v>0.24638795421871121</v>
      </c>
      <c r="G5421">
        <v>5418</v>
      </c>
      <c r="H5421">
        <v>0.22782261521219727</v>
      </c>
      <c r="I5421">
        <v>0.23667120615133058</v>
      </c>
    </row>
    <row r="5422" spans="2:9" x14ac:dyDescent="0.25">
      <c r="B5422">
        <v>5419</v>
      </c>
      <c r="C5422">
        <v>0.2387692076432609</v>
      </c>
      <c r="D5422">
        <v>0.24632037516765473</v>
      </c>
      <c r="G5422">
        <v>5419</v>
      </c>
      <c r="H5422">
        <v>0.22775962362005539</v>
      </c>
      <c r="I5422">
        <v>0.2366073227997795</v>
      </c>
    </row>
    <row r="5423" spans="2:9" x14ac:dyDescent="0.25">
      <c r="B5423">
        <v>5420</v>
      </c>
      <c r="C5423">
        <v>0.23870119717418337</v>
      </c>
      <c r="D5423">
        <v>0.24625281709302352</v>
      </c>
      <c r="G5423">
        <v>5420</v>
      </c>
      <c r="H5423">
        <v>0.22769665038777126</v>
      </c>
      <c r="I5423">
        <v>0.23654346130728085</v>
      </c>
    </row>
    <row r="5424" spans="2:9" x14ac:dyDescent="0.25">
      <c r="B5424">
        <v>5421</v>
      </c>
      <c r="C5424">
        <v>0.23863320323970497</v>
      </c>
      <c r="D5424">
        <v>0.24618527999300077</v>
      </c>
      <c r="G5424">
        <v>5421</v>
      </c>
      <c r="H5424">
        <v>0.22763369551078436</v>
      </c>
      <c r="I5424">
        <v>0.23647962167096431</v>
      </c>
    </row>
    <row r="5425" spans="2:9" x14ac:dyDescent="0.25">
      <c r="B5425">
        <v>5422</v>
      </c>
      <c r="C5425">
        <v>0.23856522583652409</v>
      </c>
      <c r="D5425">
        <v>0.24611776386576661</v>
      </c>
      <c r="G5425">
        <v>5422</v>
      </c>
      <c r="H5425">
        <v>0.22757075898453427</v>
      </c>
      <c r="I5425">
        <v>0.2364158038879573</v>
      </c>
    </row>
    <row r="5426" spans="2:9" x14ac:dyDescent="0.25">
      <c r="B5426">
        <v>5423</v>
      </c>
      <c r="C5426">
        <v>0.23849726496134052</v>
      </c>
      <c r="D5426">
        <v>0.24605026870949789</v>
      </c>
      <c r="G5426">
        <v>5423</v>
      </c>
      <c r="H5426">
        <v>0.22750784080446193</v>
      </c>
      <c r="I5426">
        <v>0.23635200795538472</v>
      </c>
    </row>
    <row r="5427" spans="2:9" x14ac:dyDescent="0.25">
      <c r="B5427">
        <v>5424</v>
      </c>
      <c r="C5427">
        <v>0.23842932061085367</v>
      </c>
      <c r="D5427">
        <v>0.24598279452236815</v>
      </c>
      <c r="G5427">
        <v>5424</v>
      </c>
      <c r="H5427">
        <v>0.2274449409660087</v>
      </c>
      <c r="I5427">
        <v>0.23628823387036899</v>
      </c>
    </row>
    <row r="5428" spans="2:9" x14ac:dyDescent="0.25">
      <c r="B5428">
        <v>5425</v>
      </c>
      <c r="C5428">
        <v>0.23836139278176377</v>
      </c>
      <c r="D5428">
        <v>0.24591534130254786</v>
      </c>
      <c r="G5428">
        <v>5425</v>
      </c>
      <c r="H5428">
        <v>0.22738205946461609</v>
      </c>
      <c r="I5428">
        <v>0.23622448163003029</v>
      </c>
    </row>
    <row r="5429" spans="2:9" x14ac:dyDescent="0.25">
      <c r="B5429">
        <v>5426</v>
      </c>
      <c r="C5429">
        <v>0.23829348147077203</v>
      </c>
      <c r="D5429">
        <v>0.24584790904820431</v>
      </c>
      <c r="G5429">
        <v>5426</v>
      </c>
      <c r="H5429">
        <v>0.22731919629572647</v>
      </c>
      <c r="I5429">
        <v>0.23616075123148628</v>
      </c>
    </row>
    <row r="5430" spans="2:9" x14ac:dyDescent="0.25">
      <c r="B5430">
        <v>5427</v>
      </c>
      <c r="C5430">
        <v>0.23822558667457935</v>
      </c>
      <c r="D5430">
        <v>0.24578049775750144</v>
      </c>
      <c r="G5430">
        <v>5427</v>
      </c>
      <c r="H5430">
        <v>0.22725635145478315</v>
      </c>
      <c r="I5430">
        <v>0.23609704267185228</v>
      </c>
    </row>
    <row r="5431" spans="2:9" x14ac:dyDescent="0.25">
      <c r="B5431">
        <v>5428</v>
      </c>
      <c r="C5431">
        <v>0.23815770838988792</v>
      </c>
      <c r="D5431">
        <v>0.24571310742860009</v>
      </c>
      <c r="G5431">
        <v>5428</v>
      </c>
      <c r="H5431">
        <v>0.22719352493723011</v>
      </c>
      <c r="I5431">
        <v>0.23603335594824115</v>
      </c>
    </row>
    <row r="5432" spans="2:9" x14ac:dyDescent="0.25">
      <c r="B5432">
        <v>5429</v>
      </c>
      <c r="C5432">
        <v>0.2380898466133998</v>
      </c>
      <c r="D5432">
        <v>0.24564573805965789</v>
      </c>
      <c r="G5432">
        <v>5429</v>
      </c>
      <c r="H5432">
        <v>0.22713071673851112</v>
      </c>
      <c r="I5432">
        <v>0.23596969105776344</v>
      </c>
    </row>
    <row r="5433" spans="2:9" x14ac:dyDescent="0.25">
      <c r="B5433">
        <v>5430</v>
      </c>
      <c r="C5433">
        <v>0.23802200134181853</v>
      </c>
      <c r="D5433">
        <v>0.24557838964882928</v>
      </c>
      <c r="G5433">
        <v>5430</v>
      </c>
      <c r="H5433">
        <v>0.22706792685407159</v>
      </c>
      <c r="I5433">
        <v>0.23590604799752721</v>
      </c>
    </row>
    <row r="5434" spans="2:9" x14ac:dyDescent="0.25">
      <c r="B5434">
        <v>5431</v>
      </c>
      <c r="C5434">
        <v>0.23795417257184726</v>
      </c>
      <c r="D5434">
        <v>0.24551106219426555</v>
      </c>
      <c r="G5434">
        <v>5431</v>
      </c>
      <c r="H5434">
        <v>0.22700515527935719</v>
      </c>
      <c r="I5434">
        <v>0.23584242676463832</v>
      </c>
    </row>
    <row r="5435" spans="2:9" x14ac:dyDescent="0.25">
      <c r="B5435">
        <v>5432</v>
      </c>
      <c r="C5435">
        <v>0.23788636030018973</v>
      </c>
      <c r="D5435">
        <v>0.24544375569411467</v>
      </c>
      <c r="G5435">
        <v>5432</v>
      </c>
      <c r="H5435">
        <v>0.22694240200981386</v>
      </c>
      <c r="I5435">
        <v>0.23577882735619998</v>
      </c>
    </row>
    <row r="5436" spans="2:9" x14ac:dyDescent="0.25">
      <c r="B5436">
        <v>5433</v>
      </c>
      <c r="C5436">
        <v>0.23781856452355071</v>
      </c>
      <c r="D5436">
        <v>0.24537647014652159</v>
      </c>
      <c r="G5436">
        <v>5433</v>
      </c>
      <c r="H5436">
        <v>0.22687966704088872</v>
      </c>
      <c r="I5436">
        <v>0.23571524976931327</v>
      </c>
    </row>
    <row r="5437" spans="2:9" x14ac:dyDescent="0.25">
      <c r="B5437">
        <v>5434</v>
      </c>
      <c r="C5437">
        <v>0.23775078523863513</v>
      </c>
      <c r="D5437">
        <v>0.24530920554962798</v>
      </c>
      <c r="G5437">
        <v>5434</v>
      </c>
      <c r="H5437">
        <v>0.2268169503680291</v>
      </c>
      <c r="I5437">
        <v>0.23565169400107672</v>
      </c>
    </row>
    <row r="5438" spans="2:9" x14ac:dyDescent="0.25">
      <c r="B5438">
        <v>5435</v>
      </c>
      <c r="C5438">
        <v>0.23768302244214873</v>
      </c>
      <c r="D5438">
        <v>0.24524196190157252</v>
      </c>
      <c r="G5438">
        <v>5435</v>
      </c>
      <c r="H5438">
        <v>0.22675425198668342</v>
      </c>
      <c r="I5438">
        <v>0.23558816004858665</v>
      </c>
    </row>
    <row r="5439" spans="2:9" x14ac:dyDescent="0.25">
      <c r="B5439">
        <v>5436</v>
      </c>
      <c r="C5439">
        <v>0.2376152761307973</v>
      </c>
      <c r="D5439">
        <v>0.24517473920049035</v>
      </c>
      <c r="G5439">
        <v>5436</v>
      </c>
      <c r="H5439">
        <v>0.22669157189229999</v>
      </c>
      <c r="I5439">
        <v>0.23552464790893679</v>
      </c>
    </row>
    <row r="5440" spans="2:9" x14ac:dyDescent="0.25">
      <c r="B5440">
        <v>5437</v>
      </c>
      <c r="C5440">
        <v>0.2375475463012876</v>
      </c>
      <c r="D5440">
        <v>0.24510753744451386</v>
      </c>
      <c r="G5440">
        <v>5437</v>
      </c>
      <c r="H5440">
        <v>0.22662891008032857</v>
      </c>
      <c r="I5440">
        <v>0.23546115757921876</v>
      </c>
    </row>
    <row r="5441" spans="2:9" x14ac:dyDescent="0.25">
      <c r="B5441">
        <v>5438</v>
      </c>
      <c r="C5441">
        <v>0.23747983295032724</v>
      </c>
      <c r="D5441">
        <v>0.24504035663177193</v>
      </c>
      <c r="G5441">
        <v>5438</v>
      </c>
      <c r="H5441">
        <v>0.22656626654621939</v>
      </c>
      <c r="I5441">
        <v>0.23539768905652159</v>
      </c>
    </row>
    <row r="5442" spans="2:9" x14ac:dyDescent="0.25">
      <c r="B5442">
        <v>5439</v>
      </c>
      <c r="C5442">
        <v>0.23741213607462339</v>
      </c>
      <c r="D5442">
        <v>0.24497319676039067</v>
      </c>
      <c r="G5442">
        <v>5439</v>
      </c>
      <c r="H5442">
        <v>0.2265036412854228</v>
      </c>
      <c r="I5442">
        <v>0.23533424233793221</v>
      </c>
    </row>
    <row r="5443" spans="2:9" x14ac:dyDescent="0.25">
      <c r="B5443">
        <v>5440</v>
      </c>
      <c r="C5443">
        <v>0.23734445567088433</v>
      </c>
      <c r="D5443">
        <v>0.24490605782849253</v>
      </c>
      <c r="G5443">
        <v>5440</v>
      </c>
      <c r="H5443">
        <v>0.22644103429339019</v>
      </c>
      <c r="I5443">
        <v>0.23527081742053491</v>
      </c>
    </row>
    <row r="5444" spans="2:9" x14ac:dyDescent="0.25">
      <c r="B5444">
        <v>5441</v>
      </c>
      <c r="C5444">
        <v>0.23727679173581884</v>
      </c>
      <c r="D5444">
        <v>0.24483893983419722</v>
      </c>
      <c r="G5444">
        <v>5441</v>
      </c>
      <c r="H5444">
        <v>0.22637844556557349</v>
      </c>
      <c r="I5444">
        <v>0.23520741430141182</v>
      </c>
    </row>
    <row r="5445" spans="2:9" x14ac:dyDescent="0.25">
      <c r="B5445">
        <v>5442</v>
      </c>
      <c r="C5445">
        <v>0.23720914426613629</v>
      </c>
      <c r="D5445">
        <v>0.24477184277562114</v>
      </c>
      <c r="G5445">
        <v>5442</v>
      </c>
      <c r="H5445">
        <v>0.22631587509742532</v>
      </c>
      <c r="I5445">
        <v>0.23514403297764264</v>
      </c>
    </row>
    <row r="5446" spans="2:9" x14ac:dyDescent="0.25">
      <c r="B5446">
        <v>5443</v>
      </c>
      <c r="C5446">
        <v>0.23714151325854618</v>
      </c>
      <c r="D5446">
        <v>0.24470476665087762</v>
      </c>
      <c r="G5446">
        <v>5443</v>
      </c>
      <c r="H5446">
        <v>0.22625332288439864</v>
      </c>
      <c r="I5446">
        <v>0.23508067344630484</v>
      </c>
    </row>
    <row r="5447" spans="2:9" x14ac:dyDescent="0.25">
      <c r="B5447">
        <v>5444</v>
      </c>
      <c r="C5447">
        <v>0.23707389870975903</v>
      </c>
      <c r="D5447">
        <v>0.2446377114580767</v>
      </c>
      <c r="G5447">
        <v>5444</v>
      </c>
      <c r="H5447">
        <v>0.22619078892194774</v>
      </c>
      <c r="I5447">
        <v>0.23501733570447333</v>
      </c>
    </row>
    <row r="5448" spans="2:9" x14ac:dyDescent="0.25">
      <c r="B5448">
        <v>5445</v>
      </c>
      <c r="C5448">
        <v>0.23700630061648609</v>
      </c>
      <c r="D5448">
        <v>0.24457067719532544</v>
      </c>
      <c r="G5448">
        <v>5445</v>
      </c>
      <c r="H5448">
        <v>0.22612827320552709</v>
      </c>
      <c r="I5448">
        <v>0.23495401974922089</v>
      </c>
    </row>
    <row r="5449" spans="2:9" x14ac:dyDescent="0.25">
      <c r="B5449">
        <v>5446</v>
      </c>
      <c r="C5449">
        <v>0.23693871897543817</v>
      </c>
      <c r="D5449">
        <v>0.24450366386072764</v>
      </c>
      <c r="G5449">
        <v>5446</v>
      </c>
      <c r="H5449">
        <v>0.22606577573059145</v>
      </c>
      <c r="I5449">
        <v>0.23489072557761792</v>
      </c>
    </row>
    <row r="5450" spans="2:9" x14ac:dyDescent="0.25">
      <c r="B5450">
        <v>5447</v>
      </c>
      <c r="C5450">
        <v>0.23687115378332727</v>
      </c>
      <c r="D5450">
        <v>0.2444366714523841</v>
      </c>
      <c r="G5450">
        <v>5447</v>
      </c>
      <c r="H5450">
        <v>0.22600329649259671</v>
      </c>
      <c r="I5450">
        <v>0.2348274531867324</v>
      </c>
    </row>
    <row r="5451" spans="2:9" x14ac:dyDescent="0.25">
      <c r="B5451">
        <v>5448</v>
      </c>
      <c r="C5451">
        <v>0.23680360503686584</v>
      </c>
      <c r="D5451">
        <v>0.24436969996839245</v>
      </c>
      <c r="G5451">
        <v>5448</v>
      </c>
      <c r="H5451">
        <v>0.22594083548699931</v>
      </c>
      <c r="I5451">
        <v>0.23476420257363018</v>
      </c>
    </row>
    <row r="5452" spans="2:9" x14ac:dyDescent="0.25">
      <c r="B5452">
        <v>5449</v>
      </c>
      <c r="C5452">
        <v>0.23673607273276706</v>
      </c>
      <c r="D5452">
        <v>0.24430274940684701</v>
      </c>
      <c r="G5452">
        <v>5449</v>
      </c>
      <c r="H5452">
        <v>0.22587839270925616</v>
      </c>
      <c r="I5452">
        <v>0.23470097373537446</v>
      </c>
    </row>
    <row r="5453" spans="2:9" x14ac:dyDescent="0.25">
      <c r="B5453">
        <v>5450</v>
      </c>
      <c r="C5453">
        <v>0.23666855686774396</v>
      </c>
      <c r="D5453">
        <v>0.24423581976583933</v>
      </c>
      <c r="G5453">
        <v>5450</v>
      </c>
      <c r="H5453">
        <v>0.22581596815482477</v>
      </c>
      <c r="I5453">
        <v>0.2346377666690265</v>
      </c>
    </row>
    <row r="5454" spans="2:9" x14ac:dyDescent="0.25">
      <c r="B5454">
        <v>5451</v>
      </c>
      <c r="C5454">
        <v>0.23660105743851087</v>
      </c>
      <c r="D5454">
        <v>0.24416891104345748</v>
      </c>
      <c r="G5454">
        <v>5451</v>
      </c>
      <c r="H5454">
        <v>0.22575356181916395</v>
      </c>
      <c r="I5454">
        <v>0.23457458137164497</v>
      </c>
    </row>
    <row r="5455" spans="2:9" x14ac:dyDescent="0.25">
      <c r="B5455">
        <v>5452</v>
      </c>
      <c r="C5455">
        <v>0.23653357444178241</v>
      </c>
      <c r="D5455">
        <v>0.24410202323778668</v>
      </c>
      <c r="G5455">
        <v>5452</v>
      </c>
      <c r="H5455">
        <v>0.22569117369773239</v>
      </c>
      <c r="I5455">
        <v>0.23451141784028631</v>
      </c>
    </row>
    <row r="5456" spans="2:9" x14ac:dyDescent="0.25">
      <c r="B5456">
        <v>5453</v>
      </c>
      <c r="C5456">
        <v>0.23646610787427333</v>
      </c>
      <c r="D5456">
        <v>0.24403515634690895</v>
      </c>
      <c r="G5456">
        <v>5453</v>
      </c>
      <c r="H5456">
        <v>0.2256288037859894</v>
      </c>
      <c r="I5456">
        <v>0.23444827607200472</v>
      </c>
    </row>
    <row r="5457" spans="2:9" x14ac:dyDescent="0.25">
      <c r="B5457">
        <v>5454</v>
      </c>
      <c r="C5457">
        <v>0.23639865773269944</v>
      </c>
      <c r="D5457">
        <v>0.24396831036890312</v>
      </c>
      <c r="G5457">
        <v>5454</v>
      </c>
      <c r="H5457">
        <v>0.22556645207939544</v>
      </c>
      <c r="I5457">
        <v>0.23438515606385193</v>
      </c>
    </row>
    <row r="5458" spans="2:9" x14ac:dyDescent="0.25">
      <c r="B5458">
        <v>5455</v>
      </c>
      <c r="C5458">
        <v>0.23633122401377679</v>
      </c>
      <c r="D5458">
        <v>0.24390148530184502</v>
      </c>
      <c r="G5458">
        <v>5455</v>
      </c>
      <c r="H5458">
        <v>0.22550411857341121</v>
      </c>
      <c r="I5458">
        <v>0.2343220578128776</v>
      </c>
    </row>
    <row r="5459" spans="2:9" x14ac:dyDescent="0.25">
      <c r="B5459">
        <v>5456</v>
      </c>
      <c r="C5459">
        <v>0.23626380671422192</v>
      </c>
      <c r="D5459">
        <v>0.24383468114380749</v>
      </c>
      <c r="G5459">
        <v>5456</v>
      </c>
      <c r="H5459">
        <v>0.2254418032634983</v>
      </c>
      <c r="I5459">
        <v>0.23425898131612888</v>
      </c>
    </row>
    <row r="5460" spans="2:9" x14ac:dyDescent="0.25">
      <c r="B5460">
        <v>5457</v>
      </c>
      <c r="C5460">
        <v>0.23619640583075188</v>
      </c>
      <c r="D5460">
        <v>0.24376789789285991</v>
      </c>
      <c r="G5460">
        <v>5457</v>
      </c>
      <c r="H5460">
        <v>0.22537950614511854</v>
      </c>
      <c r="I5460">
        <v>0.23419592657065072</v>
      </c>
    </row>
    <row r="5461" spans="2:9" x14ac:dyDescent="0.25">
      <c r="B5461">
        <v>5458</v>
      </c>
      <c r="C5461">
        <v>0.23612902136008487</v>
      </c>
      <c r="D5461">
        <v>0.2437011355470689</v>
      </c>
      <c r="G5461">
        <v>5458</v>
      </c>
      <c r="H5461">
        <v>0.22531722721373512</v>
      </c>
      <c r="I5461">
        <v>0.23413289357348577</v>
      </c>
    </row>
    <row r="5462" spans="2:9" x14ac:dyDescent="0.25">
      <c r="B5462">
        <v>5459</v>
      </c>
      <c r="C5462">
        <v>0.23606165329893899</v>
      </c>
      <c r="D5462">
        <v>0.24363439410449797</v>
      </c>
      <c r="G5462">
        <v>5459</v>
      </c>
      <c r="H5462">
        <v>0.22525496646481147</v>
      </c>
      <c r="I5462">
        <v>0.23406988232167439</v>
      </c>
    </row>
    <row r="5463" spans="2:9" x14ac:dyDescent="0.25">
      <c r="B5463">
        <v>5460</v>
      </c>
      <c r="C5463">
        <v>0.23599430164403251</v>
      </c>
      <c r="D5463">
        <v>0.2435676735632073</v>
      </c>
      <c r="G5463">
        <v>5460</v>
      </c>
      <c r="H5463">
        <v>0.2251927238938112</v>
      </c>
      <c r="I5463">
        <v>0.23400689281225473</v>
      </c>
    </row>
    <row r="5464" spans="2:9" x14ac:dyDescent="0.25">
      <c r="B5464">
        <v>5461</v>
      </c>
      <c r="C5464">
        <v>0.23592696639208494</v>
      </c>
      <c r="D5464">
        <v>0.24350097391930789</v>
      </c>
      <c r="G5464">
        <v>5461</v>
      </c>
      <c r="H5464">
        <v>0.22513049949619901</v>
      </c>
      <c r="I5464">
        <v>0.23394392504226236</v>
      </c>
    </row>
    <row r="5465" spans="2:9" x14ac:dyDescent="0.25">
      <c r="B5465">
        <v>5462</v>
      </c>
      <c r="C5465">
        <v>0.23585964753981603</v>
      </c>
      <c r="D5465">
        <v>0.24343429516112655</v>
      </c>
      <c r="G5465">
        <v>5462</v>
      </c>
      <c r="H5465">
        <v>0.22506829326729158</v>
      </c>
      <c r="I5465">
        <v>0.233880979008731</v>
      </c>
    </row>
    <row r="5466" spans="2:9" x14ac:dyDescent="0.25">
      <c r="B5466">
        <v>5463</v>
      </c>
      <c r="C5466">
        <v>0.23579234508394625</v>
      </c>
      <c r="D5466">
        <v>0.24336763727505251</v>
      </c>
      <c r="G5466">
        <v>5463</v>
      </c>
      <c r="H5466">
        <v>0.22500610520181066</v>
      </c>
      <c r="I5466">
        <v>0.2338180547072741</v>
      </c>
    </row>
    <row r="5467" spans="2:9" x14ac:dyDescent="0.25">
      <c r="B5467">
        <v>5464</v>
      </c>
      <c r="C5467">
        <v>0.23572505902119611</v>
      </c>
      <c r="D5467">
        <v>0.24330100024748455</v>
      </c>
      <c r="G5467">
        <v>5464</v>
      </c>
      <c r="H5467">
        <v>0.22494393529433054</v>
      </c>
      <c r="I5467">
        <v>0.23375515212783518</v>
      </c>
    </row>
    <row r="5468" spans="2:9" x14ac:dyDescent="0.25">
      <c r="B5468">
        <v>5465</v>
      </c>
      <c r="C5468">
        <v>0.23565778934828757</v>
      </c>
      <c r="D5468">
        <v>0.24323438406483119</v>
      </c>
      <c r="G5468">
        <v>5465</v>
      </c>
      <c r="H5468">
        <v>0.22488178353942828</v>
      </c>
      <c r="I5468">
        <v>0.23369227125894604</v>
      </c>
    </row>
    <row r="5469" spans="2:9" x14ac:dyDescent="0.25">
      <c r="B5469">
        <v>5466</v>
      </c>
      <c r="C5469">
        <v>0.23559053606194227</v>
      </c>
      <c r="D5469">
        <v>0.24316778871351072</v>
      </c>
      <c r="G5469">
        <v>5466</v>
      </c>
      <c r="H5469">
        <v>0.22481964993168166</v>
      </c>
      <c r="I5469">
        <v>0.23362941208914545</v>
      </c>
    </row>
    <row r="5470" spans="2:9" x14ac:dyDescent="0.25">
      <c r="B5470">
        <v>5467</v>
      </c>
      <c r="C5470">
        <v>0.23552329915888229</v>
      </c>
      <c r="D5470">
        <v>0.24310121417995101</v>
      </c>
      <c r="G5470">
        <v>5467</v>
      </c>
      <c r="H5470">
        <v>0.22475753446566932</v>
      </c>
      <c r="I5470">
        <v>0.23356657460697908</v>
      </c>
    </row>
    <row r="5471" spans="2:9" x14ac:dyDescent="0.25">
      <c r="B5471">
        <v>5468</v>
      </c>
      <c r="C5471">
        <v>0.23545607863658416</v>
      </c>
      <c r="D5471">
        <v>0.2430346604505898</v>
      </c>
      <c r="G5471">
        <v>5468</v>
      </c>
      <c r="H5471">
        <v>0.22469543713597276</v>
      </c>
      <c r="I5471">
        <v>0.23350375880099944</v>
      </c>
    </row>
    <row r="5472" spans="2:9" x14ac:dyDescent="0.25">
      <c r="B5472">
        <v>5469</v>
      </c>
      <c r="C5472">
        <v>0.23538887449553594</v>
      </c>
      <c r="D5472">
        <v>0.24296812751187424</v>
      </c>
      <c r="G5472">
        <v>5469</v>
      </c>
      <c r="H5472">
        <v>0.22463335793717498</v>
      </c>
      <c r="I5472">
        <v>0.2334409646597658</v>
      </c>
    </row>
    <row r="5473" spans="2:9" x14ac:dyDescent="0.25">
      <c r="B5473">
        <v>5470</v>
      </c>
      <c r="C5473">
        <v>0.23532168673697504</v>
      </c>
      <c r="D5473">
        <v>0.24290161535026134</v>
      </c>
      <c r="G5473">
        <v>5470</v>
      </c>
      <c r="H5473">
        <v>0.22457129686386001</v>
      </c>
      <c r="I5473">
        <v>0.23337819217184447</v>
      </c>
    </row>
    <row r="5474" spans="2:9" x14ac:dyDescent="0.25">
      <c r="B5474">
        <v>5471</v>
      </c>
      <c r="C5474">
        <v>0.23525451536213535</v>
      </c>
      <c r="D5474">
        <v>0.24283512395221765</v>
      </c>
      <c r="G5474">
        <v>5471</v>
      </c>
      <c r="H5474">
        <v>0.22450925391061344</v>
      </c>
      <c r="I5474">
        <v>0.23331544132580845</v>
      </c>
    </row>
    <row r="5475" spans="2:9" x14ac:dyDescent="0.25">
      <c r="B5475">
        <v>5472</v>
      </c>
      <c r="C5475">
        <v>0.2351873603722425</v>
      </c>
      <c r="D5475">
        <v>0.24276865330421948</v>
      </c>
      <c r="G5475">
        <v>5472</v>
      </c>
      <c r="H5475">
        <v>0.22444722907202394</v>
      </c>
      <c r="I5475">
        <v>0.23325271211023779</v>
      </c>
    </row>
    <row r="5476" spans="2:9" x14ac:dyDescent="0.25">
      <c r="B5476">
        <v>5473</v>
      </c>
      <c r="C5476">
        <v>0.23512022176851963</v>
      </c>
      <c r="D5476">
        <v>0.24270220339275264</v>
      </c>
      <c r="G5476">
        <v>5473</v>
      </c>
      <c r="H5476">
        <v>0.22438522234268052</v>
      </c>
      <c r="I5476">
        <v>0.23319000451371916</v>
      </c>
    </row>
    <row r="5477" spans="2:9" x14ac:dyDescent="0.25">
      <c r="B5477">
        <v>5474</v>
      </c>
      <c r="C5477">
        <v>0.23505309955218809</v>
      </c>
      <c r="D5477">
        <v>0.24263577420431279</v>
      </c>
      <c r="G5477">
        <v>5474</v>
      </c>
      <c r="H5477">
        <v>0.22432323371717316</v>
      </c>
      <c r="I5477">
        <v>0.23312731852484614</v>
      </c>
    </row>
    <row r="5478" spans="2:9" x14ac:dyDescent="0.25">
      <c r="B5478">
        <v>5475</v>
      </c>
      <c r="C5478">
        <v>0.23498599372446097</v>
      </c>
      <c r="D5478">
        <v>0.24256936572540497</v>
      </c>
      <c r="G5478">
        <v>5475</v>
      </c>
      <c r="H5478">
        <v>0.22426126319009476</v>
      </c>
      <c r="I5478">
        <v>0.23306465413221936</v>
      </c>
    </row>
    <row r="5479" spans="2:9" x14ac:dyDescent="0.25">
      <c r="B5479">
        <v>5476</v>
      </c>
      <c r="C5479">
        <v>0.23491890428654802</v>
      </c>
      <c r="D5479">
        <v>0.24250297794254416</v>
      </c>
      <c r="G5479">
        <v>5476</v>
      </c>
      <c r="H5479">
        <v>0.2241993107560396</v>
      </c>
      <c r="I5479">
        <v>0.23300201132444595</v>
      </c>
    </row>
    <row r="5480" spans="2:9" x14ac:dyDescent="0.25">
      <c r="B5480">
        <v>5477</v>
      </c>
      <c r="C5480">
        <v>0.23485183123965356</v>
      </c>
      <c r="D5480">
        <v>0.24243661084225457</v>
      </c>
      <c r="G5480">
        <v>5477</v>
      </c>
      <c r="H5480">
        <v>0.2241373764096031</v>
      </c>
      <c r="I5480">
        <v>0.23293939009014003</v>
      </c>
    </row>
    <row r="5481" spans="2:9" x14ac:dyDescent="0.25">
      <c r="B5481">
        <v>5478</v>
      </c>
      <c r="C5481">
        <v>0.23478477458497965</v>
      </c>
      <c r="D5481">
        <v>0.24237026441107035</v>
      </c>
      <c r="G5481">
        <v>5478</v>
      </c>
      <c r="H5481">
        <v>0.22407546014538235</v>
      </c>
      <c r="I5481">
        <v>0.23287679041792267</v>
      </c>
    </row>
    <row r="5482" spans="2:9" x14ac:dyDescent="0.25">
      <c r="B5482">
        <v>5479</v>
      </c>
      <c r="C5482">
        <v>0.23471773432371945</v>
      </c>
      <c r="D5482">
        <v>0.24230393863553509</v>
      </c>
      <c r="G5482">
        <v>5479</v>
      </c>
      <c r="H5482">
        <v>0.22401356195797703</v>
      </c>
      <c r="I5482">
        <v>0.23281421229642144</v>
      </c>
    </row>
    <row r="5483" spans="2:9" x14ac:dyDescent="0.25">
      <c r="B5483">
        <v>5480</v>
      </c>
      <c r="C5483">
        <v>0.23465071045706393</v>
      </c>
      <c r="D5483">
        <v>0.24223763350220209</v>
      </c>
      <c r="G5483">
        <v>5480</v>
      </c>
      <c r="H5483">
        <v>0.22395168184198763</v>
      </c>
      <c r="I5483">
        <v>0.23275165571427112</v>
      </c>
    </row>
    <row r="5484" spans="2:9" x14ac:dyDescent="0.25">
      <c r="B5484">
        <v>5481</v>
      </c>
      <c r="C5484">
        <v>0.2345837029862021</v>
      </c>
      <c r="D5484">
        <v>0.24217134899763409</v>
      </c>
      <c r="G5484">
        <v>5481</v>
      </c>
      <c r="H5484">
        <v>0.22388981979201558</v>
      </c>
      <c r="I5484">
        <v>0.23268912066011296</v>
      </c>
    </row>
    <row r="5485" spans="2:9" x14ac:dyDescent="0.25">
      <c r="B5485">
        <v>5482</v>
      </c>
      <c r="C5485">
        <v>0.23451671191231485</v>
      </c>
      <c r="D5485">
        <v>0.24210508510840362</v>
      </c>
      <c r="G5485">
        <v>5482</v>
      </c>
      <c r="H5485">
        <v>0.2238279758026652</v>
      </c>
      <c r="I5485">
        <v>0.23262660712259517</v>
      </c>
    </row>
    <row r="5486" spans="2:9" x14ac:dyDescent="0.25">
      <c r="B5486">
        <v>5483</v>
      </c>
      <c r="C5486">
        <v>0.23444973723657939</v>
      </c>
      <c r="D5486">
        <v>0.24203884182109259</v>
      </c>
      <c r="G5486">
        <v>5483</v>
      </c>
      <c r="H5486">
        <v>0.22376614986854176</v>
      </c>
      <c r="I5486">
        <v>0.23256411509037278</v>
      </c>
    </row>
    <row r="5487" spans="2:9" x14ac:dyDescent="0.25">
      <c r="B5487">
        <v>5484</v>
      </c>
      <c r="C5487">
        <v>0.23438277896016843</v>
      </c>
      <c r="D5487">
        <v>0.24197261912229262</v>
      </c>
      <c r="G5487">
        <v>5484</v>
      </c>
      <c r="H5487">
        <v>0.22370434198425226</v>
      </c>
      <c r="I5487">
        <v>0.23250164455210759</v>
      </c>
    </row>
    <row r="5488" spans="2:9" x14ac:dyDescent="0.25">
      <c r="B5488">
        <v>5485</v>
      </c>
      <c r="C5488">
        <v>0.23431583708425133</v>
      </c>
      <c r="D5488">
        <v>0.2419064169986048</v>
      </c>
      <c r="G5488">
        <v>5485</v>
      </c>
      <c r="H5488">
        <v>0.22364255214440501</v>
      </c>
      <c r="I5488">
        <v>0.23243919549646813</v>
      </c>
    </row>
    <row r="5489" spans="2:9" x14ac:dyDescent="0.25">
      <c r="B5489">
        <v>5486</v>
      </c>
      <c r="C5489">
        <v>0.23424891160998912</v>
      </c>
      <c r="D5489">
        <v>0.24184023543663991</v>
      </c>
      <c r="G5489">
        <v>5486</v>
      </c>
      <c r="H5489">
        <v>0.22358078034361098</v>
      </c>
      <c r="I5489">
        <v>0.23237676791212983</v>
      </c>
    </row>
    <row r="5490" spans="2:9" x14ac:dyDescent="0.25">
      <c r="B5490">
        <v>5487</v>
      </c>
      <c r="C5490">
        <v>0.2341820025385411</v>
      </c>
      <c r="D5490">
        <v>0.2417740744230181</v>
      </c>
      <c r="G5490">
        <v>5487</v>
      </c>
      <c r="H5490">
        <v>0.22351902657648207</v>
      </c>
      <c r="I5490">
        <v>0.23231436178777481</v>
      </c>
    </row>
    <row r="5491" spans="2:9" x14ac:dyDescent="0.25">
      <c r="B5491">
        <v>5488</v>
      </c>
      <c r="C5491">
        <v>0.23411510987106399</v>
      </c>
      <c r="D5491">
        <v>0.24170793394436935</v>
      </c>
      <c r="G5491">
        <v>5488</v>
      </c>
      <c r="H5491">
        <v>0.22345729083763094</v>
      </c>
      <c r="I5491">
        <v>0.23225197711209203</v>
      </c>
    </row>
    <row r="5492" spans="2:9" x14ac:dyDescent="0.25">
      <c r="B5492">
        <v>5489</v>
      </c>
      <c r="C5492">
        <v>0.23404823360870616</v>
      </c>
      <c r="D5492">
        <v>0.24164181398733281</v>
      </c>
      <c r="G5492">
        <v>5489</v>
      </c>
      <c r="H5492">
        <v>0.22339557312167332</v>
      </c>
      <c r="I5492">
        <v>0.23218961387377721</v>
      </c>
    </row>
    <row r="5493" spans="2:9" x14ac:dyDescent="0.25">
      <c r="B5493">
        <v>5490</v>
      </c>
      <c r="C5493">
        <v>0.23398137375261302</v>
      </c>
      <c r="D5493">
        <v>0.24157571453855747</v>
      </c>
      <c r="G5493">
        <v>5490</v>
      </c>
      <c r="H5493">
        <v>0.22333387342322555</v>
      </c>
      <c r="I5493">
        <v>0.23212727206153277</v>
      </c>
    </row>
    <row r="5494" spans="2:9" x14ac:dyDescent="0.25">
      <c r="B5494">
        <v>5491</v>
      </c>
      <c r="C5494">
        <v>0.23391453030392526</v>
      </c>
      <c r="D5494">
        <v>0.24150963558470173</v>
      </c>
      <c r="G5494">
        <v>5491</v>
      </c>
      <c r="H5494">
        <v>0.22327219173690627</v>
      </c>
      <c r="I5494">
        <v>0.23206495166406807</v>
      </c>
    </row>
    <row r="5495" spans="2:9" x14ac:dyDescent="0.25">
      <c r="B5495">
        <v>5492</v>
      </c>
      <c r="C5495">
        <v>0.23384770326378043</v>
      </c>
      <c r="D5495">
        <v>0.24144357711243358</v>
      </c>
      <c r="G5495">
        <v>5492</v>
      </c>
      <c r="H5495">
        <v>0.22321052805733477</v>
      </c>
      <c r="I5495">
        <v>0.23200265267009904</v>
      </c>
    </row>
    <row r="5496" spans="2:9" x14ac:dyDescent="0.25">
      <c r="B5496">
        <v>5493</v>
      </c>
      <c r="C5496">
        <v>0.23378089263330742</v>
      </c>
      <c r="D5496">
        <v>0.24137753910843041</v>
      </c>
      <c r="G5496">
        <v>5493</v>
      </c>
      <c r="H5496">
        <v>0.22314888237913355</v>
      </c>
      <c r="I5496">
        <v>0.2319403750683485</v>
      </c>
    </row>
    <row r="5497" spans="2:9" x14ac:dyDescent="0.25">
      <c r="B5497">
        <v>5494</v>
      </c>
      <c r="C5497">
        <v>0.23371409841363314</v>
      </c>
      <c r="D5497">
        <v>0.24131152155937918</v>
      </c>
      <c r="G5497">
        <v>5494</v>
      </c>
      <c r="H5497">
        <v>0.22308725469692589</v>
      </c>
      <c r="I5497">
        <v>0.23187811884754597</v>
      </c>
    </row>
    <row r="5498" spans="2:9" x14ac:dyDescent="0.25">
      <c r="B5498">
        <v>5495</v>
      </c>
      <c r="C5498">
        <v>0.23364732060588247</v>
      </c>
      <c r="D5498">
        <v>0.24124552445197639</v>
      </c>
      <c r="G5498">
        <v>5495</v>
      </c>
      <c r="H5498">
        <v>0.22302564500533548</v>
      </c>
      <c r="I5498">
        <v>0.23181588399642769</v>
      </c>
    </row>
    <row r="5499" spans="2:9" x14ac:dyDescent="0.25">
      <c r="B5499">
        <v>5496</v>
      </c>
      <c r="C5499">
        <v>0.23358055921117232</v>
      </c>
      <c r="D5499">
        <v>0.24117954777292799</v>
      </c>
      <c r="G5499">
        <v>5496</v>
      </c>
      <c r="H5499">
        <v>0.22296405329898927</v>
      </c>
      <c r="I5499">
        <v>0.23175367050373671</v>
      </c>
    </row>
    <row r="5500" spans="2:9" x14ac:dyDescent="0.25">
      <c r="B5500">
        <v>5497</v>
      </c>
      <c r="C5500">
        <v>0.23351381423061579</v>
      </c>
      <c r="D5500">
        <v>0.24111359150894948</v>
      </c>
      <c r="G5500">
        <v>5497</v>
      </c>
      <c r="H5500">
        <v>0.22290247957251527</v>
      </c>
      <c r="I5500">
        <v>0.23169147835822279</v>
      </c>
    </row>
    <row r="5501" spans="2:9" x14ac:dyDescent="0.25">
      <c r="B5501">
        <v>5498</v>
      </c>
      <c r="C5501">
        <v>0.23344708566532196</v>
      </c>
      <c r="D5501">
        <v>0.24104765564676572</v>
      </c>
      <c r="G5501">
        <v>5498</v>
      </c>
      <c r="H5501">
        <v>0.22284092382054296</v>
      </c>
      <c r="I5501">
        <v>0.23162930754864242</v>
      </c>
    </row>
    <row r="5502" spans="2:9" x14ac:dyDescent="0.25">
      <c r="B5502">
        <v>5499</v>
      </c>
      <c r="C5502">
        <v>0.23338037351639587</v>
      </c>
      <c r="D5502">
        <v>0.24098174017311116</v>
      </c>
      <c r="G5502">
        <v>5499</v>
      </c>
      <c r="H5502">
        <v>0.22277938603770325</v>
      </c>
      <c r="I5502">
        <v>0.23156715806375883</v>
      </c>
    </row>
    <row r="5503" spans="2:9" x14ac:dyDescent="0.25">
      <c r="B5503">
        <v>5500</v>
      </c>
      <c r="C5503">
        <v>0.23331367778493517</v>
      </c>
      <c r="D5503">
        <v>0.24091584507472974</v>
      </c>
      <c r="G5503">
        <v>5500</v>
      </c>
      <c r="H5503">
        <v>0.22271786621862971</v>
      </c>
      <c r="I5503">
        <v>0.23150502989234195</v>
      </c>
    </row>
    <row r="5504" spans="2:9" x14ac:dyDescent="0.25">
      <c r="B5504">
        <v>5501</v>
      </c>
      <c r="C5504">
        <v>0.23324699847203473</v>
      </c>
      <c r="D5504">
        <v>0.24084997033837482</v>
      </c>
      <c r="G5504">
        <v>5501</v>
      </c>
      <c r="H5504">
        <v>0.22265636435795683</v>
      </c>
      <c r="I5504">
        <v>0.23144292302316849</v>
      </c>
    </row>
    <row r="5505" spans="2:9" x14ac:dyDescent="0.25">
      <c r="B5505">
        <v>5502</v>
      </c>
      <c r="C5505">
        <v>0.23318033557878787</v>
      </c>
      <c r="D5505">
        <v>0.24078411595080915</v>
      </c>
      <c r="G5505">
        <v>5502</v>
      </c>
      <c r="H5505">
        <v>0.22259488045031969</v>
      </c>
      <c r="I5505">
        <v>0.2313808374450218</v>
      </c>
    </row>
    <row r="5506" spans="2:9" x14ac:dyDescent="0.25">
      <c r="B5506">
        <v>5503</v>
      </c>
      <c r="C5506">
        <v>0.23311368910627908</v>
      </c>
      <c r="D5506">
        <v>0.24071828189880498</v>
      </c>
      <c r="G5506">
        <v>5503</v>
      </c>
      <c r="H5506">
        <v>0.2225334144903566</v>
      </c>
      <c r="I5506">
        <v>0.23131877314669205</v>
      </c>
    </row>
    <row r="5507" spans="2:9" x14ac:dyDescent="0.25">
      <c r="B5507">
        <v>5504</v>
      </c>
      <c r="C5507">
        <v>0.23304705905559014</v>
      </c>
      <c r="D5507">
        <v>0.2406524681691441</v>
      </c>
      <c r="G5507">
        <v>5504</v>
      </c>
      <c r="H5507">
        <v>0.22247196647270659</v>
      </c>
      <c r="I5507">
        <v>0.23125673011697606</v>
      </c>
    </row>
    <row r="5508" spans="2:9" x14ac:dyDescent="0.25">
      <c r="B5508">
        <v>5505</v>
      </c>
      <c r="C5508">
        <v>0.23298044542779831</v>
      </c>
      <c r="D5508">
        <v>0.2405866747486177</v>
      </c>
      <c r="G5508">
        <v>5505</v>
      </c>
      <c r="H5508">
        <v>0.22241053639201072</v>
      </c>
      <c r="I5508">
        <v>0.23119470834467731</v>
      </c>
    </row>
    <row r="5509" spans="2:9" x14ac:dyDescent="0.25">
      <c r="B5509">
        <v>5506</v>
      </c>
      <c r="C5509">
        <v>0.23291384822397695</v>
      </c>
      <c r="D5509">
        <v>0.24052090162402626</v>
      </c>
      <c r="G5509">
        <v>5506</v>
      </c>
      <c r="H5509">
        <v>0.22234912424291087</v>
      </c>
      <c r="I5509">
        <v>0.23113270781860604</v>
      </c>
    </row>
    <row r="5510" spans="2:9" x14ac:dyDescent="0.25">
      <c r="B5510">
        <v>5507</v>
      </c>
      <c r="C5510">
        <v>0.23284726744519177</v>
      </c>
      <c r="D5510">
        <v>0.24045514878217988</v>
      </c>
      <c r="G5510">
        <v>5507</v>
      </c>
      <c r="H5510">
        <v>0.22228773002005192</v>
      </c>
      <c r="I5510">
        <v>0.23107072852757918</v>
      </c>
    </row>
    <row r="5511" spans="2:9" x14ac:dyDescent="0.25">
      <c r="B5511">
        <v>5508</v>
      </c>
      <c r="C5511">
        <v>0.23278070309250623</v>
      </c>
      <c r="D5511">
        <v>0.24038941620989798</v>
      </c>
      <c r="G5511">
        <v>5508</v>
      </c>
      <c r="H5511">
        <v>0.22222635371807958</v>
      </c>
      <c r="I5511">
        <v>0.23100877046042034</v>
      </c>
    </row>
    <row r="5512" spans="2:9" x14ac:dyDescent="0.25">
      <c r="B5512">
        <v>5509</v>
      </c>
      <c r="C5512">
        <v>0.23271415516698168</v>
      </c>
      <c r="D5512">
        <v>0.24032370389400945</v>
      </c>
      <c r="G5512">
        <v>5509</v>
      </c>
      <c r="H5512">
        <v>0.2221649953316403</v>
      </c>
      <c r="I5512">
        <v>0.23094683360595988</v>
      </c>
    </row>
    <row r="5513" spans="2:9" x14ac:dyDescent="0.25">
      <c r="B5513">
        <v>5510</v>
      </c>
      <c r="C5513">
        <v>0.2326476236696714</v>
      </c>
      <c r="D5513">
        <v>0.24025801182135245</v>
      </c>
      <c r="G5513">
        <v>5510</v>
      </c>
      <c r="H5513">
        <v>0.22210365485538344</v>
      </c>
      <c r="I5513">
        <v>0.23088491795303465</v>
      </c>
    </row>
    <row r="5514" spans="2:9" x14ac:dyDescent="0.25">
      <c r="B5514">
        <v>5511</v>
      </c>
      <c r="C5514">
        <v>0.23258110860162534</v>
      </c>
      <c r="D5514">
        <v>0.24019233997877473</v>
      </c>
      <c r="G5514">
        <v>5511</v>
      </c>
      <c r="H5514">
        <v>0.22204233228395964</v>
      </c>
      <c r="I5514">
        <v>0.23082302349048844</v>
      </c>
    </row>
    <row r="5515" spans="2:9" x14ac:dyDescent="0.25">
      <c r="B5515">
        <v>5512</v>
      </c>
      <c r="C5515">
        <v>0.2325146099638887</v>
      </c>
      <c r="D5515">
        <v>0.24012668835313333</v>
      </c>
      <c r="G5515">
        <v>5512</v>
      </c>
      <c r="H5515">
        <v>0.22198102761202071</v>
      </c>
      <c r="I5515">
        <v>0.23076115020717153</v>
      </c>
    </row>
    <row r="5516" spans="2:9" x14ac:dyDescent="0.25">
      <c r="B5516">
        <v>5513</v>
      </c>
      <c r="C5516">
        <v>0.23244812775750395</v>
      </c>
      <c r="D5516">
        <v>0.24006105693129479</v>
      </c>
      <c r="G5516">
        <v>5513</v>
      </c>
      <c r="H5516">
        <v>0.22191974083421995</v>
      </c>
      <c r="I5516">
        <v>0.23069929809194104</v>
      </c>
    </row>
    <row r="5517" spans="2:9" x14ac:dyDescent="0.25">
      <c r="B5517">
        <v>5514</v>
      </c>
      <c r="C5517">
        <v>0.23238166198350499</v>
      </c>
      <c r="D5517">
        <v>0.23999544570013476</v>
      </c>
      <c r="G5517">
        <v>5514</v>
      </c>
      <c r="H5517">
        <v>0.22185847194521344</v>
      </c>
      <c r="I5517">
        <v>0.23063746713366048</v>
      </c>
    </row>
    <row r="5518" spans="2:9" x14ac:dyDescent="0.25">
      <c r="B5518">
        <v>5515</v>
      </c>
      <c r="C5518">
        <v>0.23231521264292354</v>
      </c>
      <c r="D5518">
        <v>0.23992985464653857</v>
      </c>
      <c r="G5518">
        <v>5515</v>
      </c>
      <c r="H5518">
        <v>0.2217972209396584</v>
      </c>
      <c r="I5518">
        <v>0.23057565732120025</v>
      </c>
    </row>
    <row r="5519" spans="2:9" x14ac:dyDescent="0.25">
      <c r="B5519">
        <v>5516</v>
      </c>
      <c r="C5519">
        <v>0.23224877973678953</v>
      </c>
      <c r="D5519">
        <v>0.23986428375740079</v>
      </c>
      <c r="G5519">
        <v>5516</v>
      </c>
      <c r="H5519">
        <v>0.22173598781221235</v>
      </c>
      <c r="I5519">
        <v>0.23051386864343743</v>
      </c>
    </row>
    <row r="5520" spans="2:9" x14ac:dyDescent="0.25">
      <c r="B5520">
        <v>5517</v>
      </c>
      <c r="C5520">
        <v>0.2321823632661251</v>
      </c>
      <c r="D5520">
        <v>0.23979873301962545</v>
      </c>
      <c r="G5520">
        <v>5517</v>
      </c>
      <c r="H5520">
        <v>0.22167477255753557</v>
      </c>
      <c r="I5520">
        <v>0.23045210108925562</v>
      </c>
    </row>
    <row r="5521" spans="2:9" x14ac:dyDescent="0.25">
      <c r="B5521">
        <v>5518</v>
      </c>
      <c r="C5521">
        <v>0.23211596323194814</v>
      </c>
      <c r="D5521">
        <v>0.23973320242012572</v>
      </c>
      <c r="G5521">
        <v>5518</v>
      </c>
      <c r="H5521">
        <v>0.22161357517029007</v>
      </c>
      <c r="I5521">
        <v>0.23039035464754504</v>
      </c>
    </row>
    <row r="5522" spans="2:9" x14ac:dyDescent="0.25">
      <c r="B5522">
        <v>5519</v>
      </c>
      <c r="C5522">
        <v>0.23204957963527312</v>
      </c>
      <c r="D5522">
        <v>0.2396676919458243</v>
      </c>
      <c r="G5522">
        <v>5519</v>
      </c>
      <c r="H5522">
        <v>0.22155239564513884</v>
      </c>
      <c r="I5522">
        <v>0.23032862930720274</v>
      </c>
    </row>
    <row r="5523" spans="2:9" x14ac:dyDescent="0.25">
      <c r="B5523">
        <v>5520</v>
      </c>
      <c r="C5523">
        <v>0.23198321247711035</v>
      </c>
      <c r="D5523">
        <v>0.23960220158365322</v>
      </c>
      <c r="G5523">
        <v>5520</v>
      </c>
      <c r="H5523">
        <v>0.22149123397674664</v>
      </c>
      <c r="I5523">
        <v>0.23026692505713228</v>
      </c>
    </row>
    <row r="5524" spans="2:9" x14ac:dyDescent="0.25">
      <c r="B5524">
        <v>5521</v>
      </c>
      <c r="C5524">
        <v>0.23191686175846246</v>
      </c>
      <c r="D5524">
        <v>0.23953673132055389</v>
      </c>
      <c r="G5524">
        <v>5521</v>
      </c>
      <c r="H5524">
        <v>0.2214300901597806</v>
      </c>
      <c r="I5524">
        <v>0.23020524188624389</v>
      </c>
    </row>
    <row r="5525" spans="2:9" x14ac:dyDescent="0.25">
      <c r="B5525">
        <v>5522</v>
      </c>
      <c r="C5525">
        <v>0.23185052748033025</v>
      </c>
      <c r="D5525">
        <v>0.23947128114347688</v>
      </c>
      <c r="G5525">
        <v>5522</v>
      </c>
      <c r="H5525">
        <v>0.22136896418890908</v>
      </c>
      <c r="I5525">
        <v>0.23014357978345437</v>
      </c>
    </row>
    <row r="5526" spans="2:9" x14ac:dyDescent="0.25">
      <c r="B5526">
        <v>5523</v>
      </c>
      <c r="C5526">
        <v>0.23178420964371205</v>
      </c>
      <c r="D5526">
        <v>0.23940585103938217</v>
      </c>
      <c r="G5526">
        <v>5523</v>
      </c>
      <c r="H5526">
        <v>0.22130785605880079</v>
      </c>
      <c r="I5526">
        <v>0.23008193873768723</v>
      </c>
    </row>
    <row r="5527" spans="2:9" x14ac:dyDescent="0.25">
      <c r="B5527">
        <v>5524</v>
      </c>
      <c r="C5527">
        <v>0.23171790824959815</v>
      </c>
      <c r="D5527">
        <v>0.23934044099523924</v>
      </c>
      <c r="G5527">
        <v>5524</v>
      </c>
      <c r="H5527">
        <v>0.22124676576412727</v>
      </c>
      <c r="I5527">
        <v>0.2300203187378726</v>
      </c>
    </row>
    <row r="5528" spans="2:9" x14ac:dyDescent="0.25">
      <c r="B5528">
        <v>5525</v>
      </c>
      <c r="C5528">
        <v>0.23165162329897576</v>
      </c>
      <c r="D5528">
        <v>0.23927505099802665</v>
      </c>
      <c r="G5528">
        <v>5525</v>
      </c>
      <c r="H5528">
        <v>0.22118569329956159</v>
      </c>
      <c r="I5528">
        <v>0.22995871977294718</v>
      </c>
    </row>
    <row r="5529" spans="2:9" x14ac:dyDescent="0.25">
      <c r="B5529">
        <v>5526</v>
      </c>
      <c r="C5529">
        <v>0.23158535479282757</v>
      </c>
      <c r="D5529">
        <v>0.23920968103473234</v>
      </c>
      <c r="G5529">
        <v>5526</v>
      </c>
      <c r="H5529">
        <v>0.2211246386597783</v>
      </c>
      <c r="I5529">
        <v>0.22989714183185431</v>
      </c>
    </row>
    <row r="5530" spans="2:9" x14ac:dyDescent="0.25">
      <c r="B5530">
        <v>5527</v>
      </c>
      <c r="C5530">
        <v>0.23151910273213311</v>
      </c>
      <c r="D5530">
        <v>0.2391443310923535</v>
      </c>
      <c r="G5530">
        <v>5527</v>
      </c>
      <c r="H5530">
        <v>0.22106360183945289</v>
      </c>
      <c r="I5530">
        <v>0.22983558490354389</v>
      </c>
    </row>
    <row r="5531" spans="2:9" x14ac:dyDescent="0.25">
      <c r="B5531">
        <v>5528</v>
      </c>
      <c r="C5531">
        <v>0.23145286711786359</v>
      </c>
      <c r="D5531">
        <v>0.23907900115789685</v>
      </c>
      <c r="G5531">
        <v>5528</v>
      </c>
      <c r="H5531">
        <v>0.22100258283326379</v>
      </c>
      <c r="I5531">
        <v>0.22977404897697257</v>
      </c>
    </row>
    <row r="5532" spans="2:9" x14ac:dyDescent="0.25">
      <c r="B5532">
        <v>5529</v>
      </c>
      <c r="C5532">
        <v>0.23138664795098826</v>
      </c>
      <c r="D5532">
        <v>0.23901369121837809</v>
      </c>
      <c r="G5532">
        <v>5529</v>
      </c>
      <c r="H5532">
        <v>0.22094158163589059</v>
      </c>
      <c r="I5532">
        <v>0.22971253404110345</v>
      </c>
    </row>
    <row r="5533" spans="2:9" x14ac:dyDescent="0.25">
      <c r="B5533">
        <v>5530</v>
      </c>
      <c r="C5533">
        <v>0.23132044523247461</v>
      </c>
      <c r="D5533">
        <v>0.23894840126082245</v>
      </c>
      <c r="G5533">
        <v>5530</v>
      </c>
      <c r="H5533">
        <v>0.22088059824201317</v>
      </c>
      <c r="I5533">
        <v>0.22965104008490628</v>
      </c>
    </row>
    <row r="5534" spans="2:9" x14ac:dyDescent="0.25">
      <c r="B5534">
        <v>5531</v>
      </c>
      <c r="C5534">
        <v>0.23125425896328139</v>
      </c>
      <c r="D5534">
        <v>0.23888313127226421</v>
      </c>
      <c r="G5534">
        <v>5531</v>
      </c>
      <c r="H5534">
        <v>0.22081963264631424</v>
      </c>
      <c r="I5534">
        <v>0.22958956709735739</v>
      </c>
    </row>
    <row r="5535" spans="2:9" x14ac:dyDescent="0.25">
      <c r="B5535">
        <v>5532</v>
      </c>
      <c r="C5535">
        <v>0.23118808914436506</v>
      </c>
      <c r="D5535">
        <v>0.23881788123974709</v>
      </c>
      <c r="G5535">
        <v>5532</v>
      </c>
      <c r="H5535">
        <v>0.22075868484347813</v>
      </c>
      <c r="I5535">
        <v>0.22952811506743975</v>
      </c>
    </row>
    <row r="5536" spans="2:9" x14ac:dyDescent="0.25">
      <c r="B5536">
        <v>5533</v>
      </c>
      <c r="C5536">
        <v>0.23112193577667681</v>
      </c>
      <c r="D5536">
        <v>0.23875265115032415</v>
      </c>
      <c r="G5536">
        <v>5533</v>
      </c>
      <c r="H5536">
        <v>0.2206977548281904</v>
      </c>
      <c r="I5536">
        <v>0.22946668398414297</v>
      </c>
    </row>
    <row r="5537" spans="2:9" x14ac:dyDescent="0.25">
      <c r="B5537">
        <v>5534</v>
      </c>
      <c r="C5537">
        <v>0.23105579886116506</v>
      </c>
      <c r="D5537">
        <v>0.23868744099105738</v>
      </c>
      <c r="G5537">
        <v>5534</v>
      </c>
      <c r="H5537">
        <v>0.22063684259513783</v>
      </c>
      <c r="I5537">
        <v>0.22940527383646289</v>
      </c>
    </row>
    <row r="5538" spans="2:9" x14ac:dyDescent="0.25">
      <c r="B5538">
        <v>5535</v>
      </c>
      <c r="C5538">
        <v>0.23098967839876994</v>
      </c>
      <c r="D5538">
        <v>0.23862225074901838</v>
      </c>
      <c r="G5538">
        <v>5535</v>
      </c>
      <c r="H5538">
        <v>0.22057594813901002</v>
      </c>
      <c r="I5538">
        <v>0.22934388461340241</v>
      </c>
    </row>
    <row r="5539" spans="2:9" x14ac:dyDescent="0.25">
      <c r="B5539">
        <v>5536</v>
      </c>
      <c r="C5539">
        <v>0.23092357439042968</v>
      </c>
      <c r="D5539">
        <v>0.23855708041128776</v>
      </c>
      <c r="G5539">
        <v>5536</v>
      </c>
      <c r="H5539">
        <v>0.22051507145449756</v>
      </c>
      <c r="I5539">
        <v>0.22928251630397073</v>
      </c>
    </row>
    <row r="5540" spans="2:9" x14ac:dyDescent="0.25">
      <c r="B5540">
        <v>5537</v>
      </c>
      <c r="C5540">
        <v>0.23085748683708041</v>
      </c>
      <c r="D5540">
        <v>0.23849192996495555</v>
      </c>
      <c r="G5540">
        <v>5537</v>
      </c>
      <c r="H5540">
        <v>0.22045421253629138</v>
      </c>
      <c r="I5540">
        <v>0.22922116889718361</v>
      </c>
    </row>
    <row r="5541" spans="2:9" x14ac:dyDescent="0.25">
      <c r="B5541">
        <v>5538</v>
      </c>
      <c r="C5541">
        <v>0.23079141573965048</v>
      </c>
      <c r="D5541">
        <v>0.23842679939712091</v>
      </c>
      <c r="G5541">
        <v>5538</v>
      </c>
      <c r="H5541">
        <v>0.22039337137908568</v>
      </c>
      <c r="I5541">
        <v>0.22915984238206355</v>
      </c>
    </row>
    <row r="5542" spans="2:9" x14ac:dyDescent="0.25">
      <c r="B5542">
        <v>5539</v>
      </c>
      <c r="C5542">
        <v>0.23072536109906477</v>
      </c>
      <c r="D5542">
        <v>0.23836168869489213</v>
      </c>
      <c r="G5542">
        <v>5539</v>
      </c>
      <c r="H5542">
        <v>0.22033254797757576</v>
      </c>
      <c r="I5542">
        <v>0.2290985367476393</v>
      </c>
    </row>
    <row r="5543" spans="2:9" x14ac:dyDescent="0.25">
      <c r="B5543">
        <v>5540</v>
      </c>
      <c r="C5543">
        <v>0.23065932291624372</v>
      </c>
      <c r="D5543">
        <v>0.23829659784538695</v>
      </c>
      <c r="G5543">
        <v>5540</v>
      </c>
      <c r="H5543">
        <v>0.22027174232645821</v>
      </c>
      <c r="I5543">
        <v>0.22903725198294655</v>
      </c>
    </row>
    <row r="5544" spans="2:9" x14ac:dyDescent="0.25">
      <c r="B5544">
        <v>5541</v>
      </c>
      <c r="C5544">
        <v>0.23059330119210447</v>
      </c>
      <c r="D5544">
        <v>0.23823152683573218</v>
      </c>
      <c r="G5544">
        <v>5541</v>
      </c>
      <c r="H5544">
        <v>0.22021095442043107</v>
      </c>
      <c r="I5544">
        <v>0.22897598807702721</v>
      </c>
    </row>
    <row r="5545" spans="2:9" x14ac:dyDescent="0.25">
      <c r="B5545">
        <v>5542</v>
      </c>
      <c r="C5545">
        <v>0.23052729592755652</v>
      </c>
      <c r="D5545">
        <v>0.23816647565306392</v>
      </c>
      <c r="G5545">
        <v>5542</v>
      </c>
      <c r="H5545">
        <v>0.22015018425419502</v>
      </c>
      <c r="I5545">
        <v>0.22891474501892994</v>
      </c>
    </row>
    <row r="5546" spans="2:9" x14ac:dyDescent="0.25">
      <c r="B5546">
        <v>5543</v>
      </c>
      <c r="C5546">
        <v>0.23046130712350696</v>
      </c>
      <c r="D5546">
        <v>0.23810144428452729</v>
      </c>
      <c r="G5546">
        <v>5543</v>
      </c>
      <c r="H5546">
        <v>0.22008943182245189</v>
      </c>
      <c r="I5546">
        <v>0.22885352279770979</v>
      </c>
    </row>
    <row r="5547" spans="2:9" x14ac:dyDescent="0.25">
      <c r="B5547">
        <v>5544</v>
      </c>
      <c r="C5547">
        <v>0.23039533478086119</v>
      </c>
      <c r="D5547">
        <v>0.23803643271727687</v>
      </c>
      <c r="G5547">
        <v>5544</v>
      </c>
      <c r="H5547">
        <v>0.22002869711990367</v>
      </c>
      <c r="I5547">
        <v>0.22879232140242853</v>
      </c>
    </row>
    <row r="5548" spans="2:9" x14ac:dyDescent="0.25">
      <c r="B5548">
        <v>5545</v>
      </c>
      <c r="C5548">
        <v>0.23032937890051641</v>
      </c>
      <c r="D5548">
        <v>0.23797144093847622</v>
      </c>
      <c r="G5548">
        <v>5545</v>
      </c>
      <c r="H5548">
        <v>0.21996798014125582</v>
      </c>
      <c r="I5548">
        <v>0.22873114082215432</v>
      </c>
    </row>
    <row r="5549" spans="2:9" x14ac:dyDescent="0.25">
      <c r="B5549">
        <v>5546</v>
      </c>
      <c r="C5549">
        <v>0.23026343948336664</v>
      </c>
      <c r="D5549">
        <v>0.23790646893529827</v>
      </c>
      <c r="G5549">
        <v>5546</v>
      </c>
      <c r="H5549">
        <v>0.21990728088121425</v>
      </c>
      <c r="I5549">
        <v>0.22866998104596187</v>
      </c>
    </row>
    <row r="5550" spans="2:9" x14ac:dyDescent="0.25">
      <c r="B5550">
        <v>5547</v>
      </c>
      <c r="C5550">
        <v>0.23019751653030163</v>
      </c>
      <c r="D5550">
        <v>0.23784151669492495</v>
      </c>
      <c r="G5550">
        <v>5547</v>
      </c>
      <c r="H5550">
        <v>0.21984659933448744</v>
      </c>
      <c r="I5550">
        <v>0.2286088420629325</v>
      </c>
    </row>
    <row r="5551" spans="2:9" x14ac:dyDescent="0.25">
      <c r="B5551">
        <v>5548</v>
      </c>
      <c r="C5551">
        <v>0.23013161004220764</v>
      </c>
      <c r="D5551">
        <v>0.23777658420454739</v>
      </c>
      <c r="G5551">
        <v>5548</v>
      </c>
      <c r="H5551">
        <v>0.2197859354957839</v>
      </c>
      <c r="I5551">
        <v>0.22854772386215388</v>
      </c>
    </row>
    <row r="5552" spans="2:9" x14ac:dyDescent="0.25">
      <c r="B5552">
        <v>5549</v>
      </c>
      <c r="C5552">
        <v>0.23006572001996334</v>
      </c>
      <c r="D5552">
        <v>0.2377116714513661</v>
      </c>
      <c r="G5552">
        <v>5549</v>
      </c>
      <c r="H5552">
        <v>0.21972528935981583</v>
      </c>
      <c r="I5552">
        <v>0.22848662643272041</v>
      </c>
    </row>
    <row r="5553" spans="2:9" x14ac:dyDescent="0.25">
      <c r="B5553">
        <v>5550</v>
      </c>
      <c r="C5553">
        <v>0.22999984646444499</v>
      </c>
      <c r="D5553">
        <v>0.23764677842259049</v>
      </c>
      <c r="G5553">
        <v>5550</v>
      </c>
      <c r="H5553">
        <v>0.21966466092129575</v>
      </c>
      <c r="I5553">
        <v>0.22842554976373294</v>
      </c>
    </row>
    <row r="5554" spans="2:9" x14ac:dyDescent="0.25">
      <c r="B5554">
        <v>5551</v>
      </c>
      <c r="C5554">
        <v>0.2299339893765272</v>
      </c>
      <c r="D5554">
        <v>0.23758190510543922</v>
      </c>
      <c r="G5554">
        <v>5551</v>
      </c>
      <c r="H5554">
        <v>0.21960405017493712</v>
      </c>
      <c r="I5554">
        <v>0.22836449384429869</v>
      </c>
    </row>
    <row r="5555" spans="2:9" x14ac:dyDescent="0.25">
      <c r="B5555">
        <v>5552</v>
      </c>
      <c r="C5555">
        <v>0.22986814875707637</v>
      </c>
      <c r="D5555">
        <v>0.23751705148714014</v>
      </c>
      <c r="G5555">
        <v>5552</v>
      </c>
      <c r="H5555">
        <v>0.2195434571154562</v>
      </c>
      <c r="I5555">
        <v>0.22830345866353144</v>
      </c>
    </row>
    <row r="5556" spans="2:9" x14ac:dyDescent="0.25">
      <c r="B5556">
        <v>5553</v>
      </c>
      <c r="C5556">
        <v>0.22980232460695599</v>
      </c>
      <c r="D5556">
        <v>0.23745221755493015</v>
      </c>
      <c r="G5556">
        <v>5553</v>
      </c>
      <c r="H5556">
        <v>0.21948288173757044</v>
      </c>
      <c r="I5556">
        <v>0.22824244421055165</v>
      </c>
    </row>
    <row r="5557" spans="2:9" x14ac:dyDescent="0.25">
      <c r="B5557">
        <v>5554</v>
      </c>
      <c r="C5557">
        <v>0.22973651692702493</v>
      </c>
      <c r="D5557">
        <v>0.23738740329605545</v>
      </c>
      <c r="G5557">
        <v>5554</v>
      </c>
      <c r="H5557">
        <v>0.21942232403599887</v>
      </c>
      <c r="I5557">
        <v>0.22818145047448604</v>
      </c>
    </row>
    <row r="5558" spans="2:9" x14ac:dyDescent="0.25">
      <c r="B5558">
        <v>5555</v>
      </c>
      <c r="C5558">
        <v>0.22967072571813898</v>
      </c>
      <c r="D5558">
        <v>0.23732260869777119</v>
      </c>
      <c r="G5558">
        <v>5555</v>
      </c>
      <c r="H5558">
        <v>0.21936178400546158</v>
      </c>
      <c r="I5558">
        <v>0.22812047744446792</v>
      </c>
    </row>
    <row r="5559" spans="2:9" x14ac:dyDescent="0.25">
      <c r="B5559">
        <v>5556</v>
      </c>
      <c r="C5559">
        <v>0.22960495098114578</v>
      </c>
      <c r="D5559">
        <v>0.23725783374734175</v>
      </c>
      <c r="G5559">
        <v>5556</v>
      </c>
      <c r="H5559">
        <v>0.21930126164068156</v>
      </c>
      <c r="I5559">
        <v>0.22805952510963712</v>
      </c>
    </row>
    <row r="5560" spans="2:9" x14ac:dyDescent="0.25">
      <c r="B5560">
        <v>5557</v>
      </c>
      <c r="C5560">
        <v>0.22953919271689119</v>
      </c>
      <c r="D5560">
        <v>0.23719307843204057</v>
      </c>
      <c r="G5560">
        <v>5557</v>
      </c>
      <c r="H5560">
        <v>0.21924075693638259</v>
      </c>
      <c r="I5560">
        <v>0.22799859345913995</v>
      </c>
    </row>
    <row r="5561" spans="2:9" x14ac:dyDescent="0.25">
      <c r="B5561">
        <v>5558</v>
      </c>
      <c r="C5561">
        <v>0.22947345092621918</v>
      </c>
      <c r="D5561">
        <v>0.23712834273915032</v>
      </c>
      <c r="G5561">
        <v>5558</v>
      </c>
      <c r="H5561">
        <v>0.21918026988728906</v>
      </c>
      <c r="I5561">
        <v>0.22793768248212914</v>
      </c>
    </row>
    <row r="5562" spans="2:9" x14ac:dyDescent="0.25">
      <c r="B5562">
        <v>5559</v>
      </c>
      <c r="C5562">
        <v>0.22940772560996561</v>
      </c>
      <c r="D5562">
        <v>0.23706362665596262</v>
      </c>
      <c r="G5562">
        <v>5559</v>
      </c>
      <c r="H5562">
        <v>0.21911980048812849</v>
      </c>
      <c r="I5562">
        <v>0.22787679216776385</v>
      </c>
    </row>
    <row r="5563" spans="2:9" x14ac:dyDescent="0.25">
      <c r="B5563">
        <v>5560</v>
      </c>
      <c r="C5563">
        <v>0.22934201676896307</v>
      </c>
      <c r="D5563">
        <v>0.23699893016977819</v>
      </c>
      <c r="G5563">
        <v>5560</v>
      </c>
      <c r="H5563">
        <v>0.2190593487336292</v>
      </c>
      <c r="I5563">
        <v>0.22781592250520993</v>
      </c>
    </row>
    <row r="5564" spans="2:9" x14ac:dyDescent="0.25">
      <c r="B5564">
        <v>5561</v>
      </c>
      <c r="C5564">
        <v>0.22927632440404028</v>
      </c>
      <c r="D5564">
        <v>0.2369342532679071</v>
      </c>
      <c r="G5564">
        <v>5561</v>
      </c>
      <c r="H5564">
        <v>0.21899891461852136</v>
      </c>
      <c r="I5564">
        <v>0.22775507348363938</v>
      </c>
    </row>
    <row r="5565" spans="2:9" x14ac:dyDescent="0.25">
      <c r="B5565">
        <v>5562</v>
      </c>
      <c r="C5565">
        <v>0.22921064851602213</v>
      </c>
      <c r="D5565">
        <v>0.23686959593766818</v>
      </c>
      <c r="G5565">
        <v>5562</v>
      </c>
      <c r="H5565">
        <v>0.21893849813753599</v>
      </c>
      <c r="I5565">
        <v>0.22769424509223099</v>
      </c>
    </row>
    <row r="5566" spans="2:9" x14ac:dyDescent="0.25">
      <c r="B5566">
        <v>5563</v>
      </c>
      <c r="C5566">
        <v>0.22914498910572595</v>
      </c>
      <c r="D5566">
        <v>0.2368049581663895</v>
      </c>
      <c r="G5566">
        <v>5563</v>
      </c>
      <c r="H5566">
        <v>0.2188780992854073</v>
      </c>
      <c r="I5566">
        <v>0.2276334373201698</v>
      </c>
    </row>
    <row r="5567" spans="2:9" x14ac:dyDescent="0.25">
      <c r="B5567">
        <v>5564</v>
      </c>
      <c r="C5567">
        <v>0.22907934617396719</v>
      </c>
      <c r="D5567">
        <v>0.23674033994140825</v>
      </c>
      <c r="G5567">
        <v>5564</v>
      </c>
      <c r="H5567">
        <v>0.21881771805687034</v>
      </c>
      <c r="I5567">
        <v>0.22757265015664729</v>
      </c>
    </row>
    <row r="5568" spans="2:9" x14ac:dyDescent="0.25">
      <c r="B5568">
        <v>5565</v>
      </c>
      <c r="C5568">
        <v>0.22901371972155918</v>
      </c>
      <c r="D5568">
        <v>0.2366757412500706</v>
      </c>
      <c r="G5568">
        <v>5565</v>
      </c>
      <c r="H5568">
        <v>0.21875735444666031</v>
      </c>
      <c r="I5568">
        <v>0.22751188359086152</v>
      </c>
    </row>
    <row r="5569" spans="2:9" x14ac:dyDescent="0.25">
      <c r="B5569">
        <v>5566</v>
      </c>
      <c r="C5569">
        <v>0.22894810974930729</v>
      </c>
      <c r="D5569">
        <v>0.2366111620797319</v>
      </c>
      <c r="G5569">
        <v>5566</v>
      </c>
      <c r="H5569">
        <v>0.21869700844951565</v>
      </c>
      <c r="I5569">
        <v>0.22745113761201699</v>
      </c>
    </row>
    <row r="5570" spans="2:9" x14ac:dyDescent="0.25">
      <c r="B5570">
        <v>5567</v>
      </c>
      <c r="C5570">
        <v>0.22888251625801387</v>
      </c>
      <c r="D5570">
        <v>0.23654660241775632</v>
      </c>
      <c r="G5570">
        <v>5567</v>
      </c>
      <c r="H5570">
        <v>0.21863668006017586</v>
      </c>
      <c r="I5570">
        <v>0.22739041220932443</v>
      </c>
    </row>
    <row r="5571" spans="2:9" x14ac:dyDescent="0.25">
      <c r="B5571">
        <v>5568</v>
      </c>
      <c r="C5571">
        <v>0.22881693924847693</v>
      </c>
      <c r="D5571">
        <v>0.23648206225151738</v>
      </c>
      <c r="G5571">
        <v>5568</v>
      </c>
      <c r="H5571">
        <v>0.21857636927338231</v>
      </c>
      <c r="I5571">
        <v>0.22732970737200126</v>
      </c>
    </row>
    <row r="5572" spans="2:9" x14ac:dyDescent="0.25">
      <c r="B5572">
        <v>5569</v>
      </c>
      <c r="C5572">
        <v>0.22875137872149115</v>
      </c>
      <c r="D5572">
        <v>0.23641754156839745</v>
      </c>
      <c r="G5572">
        <v>5569</v>
      </c>
      <c r="H5572">
        <v>0.21851607608387699</v>
      </c>
      <c r="I5572">
        <v>0.22726902308927119</v>
      </c>
    </row>
    <row r="5573" spans="2:9" x14ac:dyDescent="0.25">
      <c r="B5573">
        <v>5570</v>
      </c>
      <c r="C5573">
        <v>0.22868583467784367</v>
      </c>
      <c r="D5573">
        <v>0.23635304035578808</v>
      </c>
      <c r="G5573">
        <v>5570</v>
      </c>
      <c r="H5573">
        <v>0.21845580048640517</v>
      </c>
      <c r="I5573">
        <v>0.22720835935036449</v>
      </c>
    </row>
    <row r="5574" spans="2:9" x14ac:dyDescent="0.25">
      <c r="B5574">
        <v>5571</v>
      </c>
      <c r="C5574">
        <v>0.22862030711831924</v>
      </c>
      <c r="D5574">
        <v>0.23628855860108963</v>
      </c>
      <c r="G5574">
        <v>5571</v>
      </c>
      <c r="H5574">
        <v>0.21839554247571255</v>
      </c>
      <c r="I5574">
        <v>0.22714771614451762</v>
      </c>
    </row>
    <row r="5575" spans="2:9" x14ac:dyDescent="0.25">
      <c r="B5575">
        <v>5572</v>
      </c>
      <c r="C5575">
        <v>0.22855479604370096</v>
      </c>
      <c r="D5575">
        <v>0.23622409629171173</v>
      </c>
      <c r="G5575">
        <v>5572</v>
      </c>
      <c r="H5575">
        <v>0.218335302046546</v>
      </c>
      <c r="I5575">
        <v>0.22708709346097375</v>
      </c>
    </row>
    <row r="5576" spans="2:9" x14ac:dyDescent="0.25">
      <c r="B5576">
        <v>5573</v>
      </c>
      <c r="C5576">
        <v>0.22848930145476412</v>
      </c>
      <c r="D5576">
        <v>0.23615965341507292</v>
      </c>
      <c r="G5576">
        <v>5573</v>
      </c>
      <c r="H5576">
        <v>0.21827507919365444</v>
      </c>
      <c r="I5576">
        <v>0.22702649128898222</v>
      </c>
    </row>
    <row r="5577" spans="2:9" x14ac:dyDescent="0.25">
      <c r="B5577">
        <v>5574</v>
      </c>
      <c r="C5577">
        <v>0.22842382335228056</v>
      </c>
      <c r="D5577">
        <v>0.23609522995860077</v>
      </c>
      <c r="G5577">
        <v>5574</v>
      </c>
      <c r="H5577">
        <v>0.21821487391178887</v>
      </c>
      <c r="I5577">
        <v>0.226965909617799</v>
      </c>
    </row>
    <row r="5578" spans="2:9" x14ac:dyDescent="0.25">
      <c r="B5578">
        <v>5575</v>
      </c>
      <c r="C5578">
        <v>0.22835836173701801</v>
      </c>
      <c r="D5578">
        <v>0.2360308259097319</v>
      </c>
      <c r="G5578">
        <v>5575</v>
      </c>
      <c r="H5578">
        <v>0.2181546861957013</v>
      </c>
      <c r="I5578">
        <v>0.22690534843668619</v>
      </c>
    </row>
    <row r="5579" spans="2:9" x14ac:dyDescent="0.25">
      <c r="B5579">
        <v>5576</v>
      </c>
      <c r="C5579">
        <v>0.2282929166097411</v>
      </c>
      <c r="D5579">
        <v>0.23596644125591182</v>
      </c>
      <c r="G5579">
        <v>5576</v>
      </c>
      <c r="H5579">
        <v>0.21809451604014493</v>
      </c>
      <c r="I5579">
        <v>0.22684480773491264</v>
      </c>
    </row>
    <row r="5580" spans="2:9" x14ac:dyDescent="0.25">
      <c r="B5580">
        <v>5577</v>
      </c>
      <c r="C5580">
        <v>0.22822748797120651</v>
      </c>
      <c r="D5580">
        <v>0.23590207598459517</v>
      </c>
      <c r="G5580">
        <v>5577</v>
      </c>
      <c r="H5580">
        <v>0.21803436343987606</v>
      </c>
      <c r="I5580">
        <v>0.22678428750175325</v>
      </c>
    </row>
    <row r="5581" spans="2:9" x14ac:dyDescent="0.25">
      <c r="B5581">
        <v>5578</v>
      </c>
      <c r="C5581">
        <v>0.22816207582216907</v>
      </c>
      <c r="D5581">
        <v>0.23583773008324557</v>
      </c>
      <c r="G5581">
        <v>5578</v>
      </c>
      <c r="H5581">
        <v>0.21797422838965141</v>
      </c>
      <c r="I5581">
        <v>0.22672378772648963</v>
      </c>
    </row>
    <row r="5582" spans="2:9" x14ac:dyDescent="0.25">
      <c r="B5582">
        <v>5579</v>
      </c>
      <c r="C5582">
        <v>0.22809668016338158</v>
      </c>
      <c r="D5582">
        <v>0.23577340353933554</v>
      </c>
      <c r="G5582">
        <v>5579</v>
      </c>
      <c r="H5582">
        <v>0.21791411088422855</v>
      </c>
      <c r="I5582">
        <v>0.22666330839840959</v>
      </c>
    </row>
    <row r="5583" spans="2:9" x14ac:dyDescent="0.25">
      <c r="B5583">
        <v>5580</v>
      </c>
      <c r="C5583">
        <v>0.22803130099558899</v>
      </c>
      <c r="D5583">
        <v>0.23570909634034656</v>
      </c>
      <c r="G5583">
        <v>5580</v>
      </c>
      <c r="H5583">
        <v>0.21785401091836809</v>
      </c>
      <c r="I5583">
        <v>0.22660284950680729</v>
      </c>
    </row>
    <row r="5584" spans="2:9" x14ac:dyDescent="0.25">
      <c r="B5584">
        <v>5581</v>
      </c>
      <c r="C5584">
        <v>0.22796593831953318</v>
      </c>
      <c r="D5584">
        <v>0.23564480847376934</v>
      </c>
      <c r="G5584">
        <v>5581</v>
      </c>
      <c r="H5584">
        <v>0.21779392848683138</v>
      </c>
      <c r="I5584">
        <v>0.22654241104098344</v>
      </c>
    </row>
    <row r="5585" spans="2:9" x14ac:dyDescent="0.25">
      <c r="B5585">
        <v>5582</v>
      </c>
      <c r="C5585">
        <v>0.22790059213595179</v>
      </c>
      <c r="D5585">
        <v>0.23558053992710323</v>
      </c>
      <c r="G5585">
        <v>5582</v>
      </c>
      <c r="H5585">
        <v>0.21773386358438176</v>
      </c>
      <c r="I5585">
        <v>0.22648199299024505</v>
      </c>
    </row>
    <row r="5586" spans="2:9" x14ac:dyDescent="0.25">
      <c r="B5586">
        <v>5583</v>
      </c>
      <c r="C5586">
        <v>0.22783526244557914</v>
      </c>
      <c r="D5586">
        <v>0.23551629068785676</v>
      </c>
      <c r="G5586">
        <v>5583</v>
      </c>
      <c r="H5586">
        <v>0.2176738162057833</v>
      </c>
      <c r="I5586">
        <v>0.22642159534390552</v>
      </c>
    </row>
    <row r="5587" spans="2:9" x14ac:dyDescent="0.25">
      <c r="B5587">
        <v>5584</v>
      </c>
      <c r="C5587">
        <v>0.22776994924914198</v>
      </c>
      <c r="D5587">
        <v>0.23545206074354727</v>
      </c>
      <c r="G5587">
        <v>5584</v>
      </c>
      <c r="H5587">
        <v>0.21761378634580322</v>
      </c>
      <c r="I5587">
        <v>0.22636121809128457</v>
      </c>
    </row>
    <row r="5588" spans="2:9" x14ac:dyDescent="0.25">
      <c r="B5588">
        <v>5585</v>
      </c>
      <c r="C5588">
        <v>0.22770465254736516</v>
      </c>
      <c r="D5588">
        <v>0.23538785008170118</v>
      </c>
      <c r="G5588">
        <v>5585</v>
      </c>
      <c r="H5588">
        <v>0.21755377399920933</v>
      </c>
      <c r="I5588">
        <v>0.22630086122170828</v>
      </c>
    </row>
    <row r="5589" spans="2:9" x14ac:dyDescent="0.25">
      <c r="B5589">
        <v>5586</v>
      </c>
      <c r="C5589">
        <v>0.22763937234097142</v>
      </c>
      <c r="D5589">
        <v>0.23532365868985386</v>
      </c>
      <c r="G5589">
        <v>5586</v>
      </c>
      <c r="H5589">
        <v>0.21749377916077051</v>
      </c>
      <c r="I5589">
        <v>0.22624052472450917</v>
      </c>
    </row>
    <row r="5590" spans="2:9" x14ac:dyDescent="0.25">
      <c r="B5590">
        <v>5587</v>
      </c>
      <c r="C5590">
        <v>0.22757410863067554</v>
      </c>
      <c r="D5590">
        <v>0.23525948655554949</v>
      </c>
      <c r="G5590">
        <v>5587</v>
      </c>
      <c r="H5590">
        <v>0.21743380182525759</v>
      </c>
      <c r="I5590">
        <v>0.22618020858902618</v>
      </c>
    </row>
    <row r="5591" spans="2:9" x14ac:dyDescent="0.25">
      <c r="B5591">
        <v>5588</v>
      </c>
      <c r="C5591">
        <v>0.22750886141718954</v>
      </c>
      <c r="D5591">
        <v>0.23519533366634127</v>
      </c>
      <c r="G5591">
        <v>5588</v>
      </c>
      <c r="H5591">
        <v>0.21737384198744369</v>
      </c>
      <c r="I5591">
        <v>0.22611991280460433</v>
      </c>
    </row>
    <row r="5592" spans="2:9" x14ac:dyDescent="0.25">
      <c r="B5592">
        <v>5589</v>
      </c>
      <c r="C5592">
        <v>0.22744363070122109</v>
      </c>
      <c r="D5592">
        <v>0.23513120000979135</v>
      </c>
      <c r="G5592">
        <v>5589</v>
      </c>
      <c r="H5592">
        <v>0.2173138996421026</v>
      </c>
      <c r="I5592">
        <v>0.22605963736059526</v>
      </c>
    </row>
    <row r="5593" spans="2:9" x14ac:dyDescent="0.25">
      <c r="B5593">
        <v>5590</v>
      </c>
      <c r="C5593">
        <v>0.22737841648347451</v>
      </c>
      <c r="D5593">
        <v>0.23506708557347075</v>
      </c>
      <c r="G5593">
        <v>5590</v>
      </c>
      <c r="H5593">
        <v>0.21725397478400957</v>
      </c>
      <c r="I5593">
        <v>0.22599938224635691</v>
      </c>
    </row>
    <row r="5594" spans="2:9" x14ac:dyDescent="0.25">
      <c r="B5594">
        <v>5591</v>
      </c>
      <c r="C5594">
        <v>0.22731321876464683</v>
      </c>
      <c r="D5594">
        <v>0.23500299034495944</v>
      </c>
      <c r="G5594">
        <v>5591</v>
      </c>
      <c r="H5594">
        <v>0.21719406740794298</v>
      </c>
      <c r="I5594">
        <v>0.22593914745125343</v>
      </c>
    </row>
    <row r="5595" spans="2:9" x14ac:dyDescent="0.25">
      <c r="B5595">
        <v>5592</v>
      </c>
      <c r="C5595">
        <v>0.22724803754543277</v>
      </c>
      <c r="D5595">
        <v>0.2349389143118463</v>
      </c>
      <c r="G5595">
        <v>5592</v>
      </c>
      <c r="H5595">
        <v>0.21713417750868153</v>
      </c>
      <c r="I5595">
        <v>0.2258789329646555</v>
      </c>
    </row>
    <row r="5596" spans="2:9" x14ac:dyDescent="0.25">
      <c r="B5596">
        <v>5593</v>
      </c>
      <c r="C5596">
        <v>0.22718287282652513</v>
      </c>
      <c r="D5596">
        <v>0.23487485746172904</v>
      </c>
      <c r="G5596">
        <v>5593</v>
      </c>
      <c r="H5596">
        <v>0.2170743050810047</v>
      </c>
      <c r="I5596">
        <v>0.22581873877593989</v>
      </c>
    </row>
    <row r="5597" spans="2:9" x14ac:dyDescent="0.25">
      <c r="B5597">
        <v>5594</v>
      </c>
      <c r="C5597">
        <v>0.2271177246086091</v>
      </c>
      <c r="D5597">
        <v>0.23481081978221438</v>
      </c>
      <c r="G5597">
        <v>5594</v>
      </c>
      <c r="H5597">
        <v>0.21701445011969467</v>
      </c>
      <c r="I5597">
        <v>0.22575856487449</v>
      </c>
    </row>
    <row r="5598" spans="2:9" x14ac:dyDescent="0.25">
      <c r="B5598">
        <v>5595</v>
      </c>
      <c r="C5598">
        <v>0.22705259289236668</v>
      </c>
      <c r="D5598">
        <v>0.23474680126091799</v>
      </c>
      <c r="G5598">
        <v>5595</v>
      </c>
      <c r="H5598">
        <v>0.21695461261953541</v>
      </c>
      <c r="I5598">
        <v>0.22569841124969534</v>
      </c>
    </row>
    <row r="5599" spans="2:9" x14ac:dyDescent="0.25">
      <c r="B5599">
        <v>5596</v>
      </c>
      <c r="C5599">
        <v>0.22698747767847563</v>
      </c>
      <c r="D5599">
        <v>0.23468280188546409</v>
      </c>
      <c r="G5599">
        <v>5596</v>
      </c>
      <c r="H5599">
        <v>0.2168947925753115</v>
      </c>
      <c r="I5599">
        <v>0.22563827789095167</v>
      </c>
    </row>
    <row r="5600" spans="2:9" x14ac:dyDescent="0.25">
      <c r="B5600">
        <v>5597</v>
      </c>
      <c r="C5600">
        <v>0.22692237896761067</v>
      </c>
      <c r="D5600">
        <v>0.23461882164348621</v>
      </c>
      <c r="G5600">
        <v>5597</v>
      </c>
      <c r="H5600">
        <v>0.21683498998180947</v>
      </c>
      <c r="I5600">
        <v>0.22557816478766141</v>
      </c>
    </row>
    <row r="5601" spans="2:9" x14ac:dyDescent="0.25">
      <c r="B5601">
        <v>5598</v>
      </c>
      <c r="C5601">
        <v>0.22685729676043875</v>
      </c>
      <c r="D5601">
        <v>0.23455486052262645</v>
      </c>
      <c r="G5601">
        <v>5598</v>
      </c>
      <c r="H5601">
        <v>0.21677520483381846</v>
      </c>
      <c r="I5601">
        <v>0.2255180719292329</v>
      </c>
    </row>
    <row r="5602" spans="2:9" x14ac:dyDescent="0.25">
      <c r="B5602">
        <v>5599</v>
      </c>
      <c r="C5602">
        <v>0.22679223105762525</v>
      </c>
      <c r="D5602">
        <v>0.23449091851053602</v>
      </c>
      <c r="G5602">
        <v>5599</v>
      </c>
      <c r="H5602">
        <v>0.21671543712612795</v>
      </c>
      <c r="I5602">
        <v>0.22545799930508109</v>
      </c>
    </row>
    <row r="5603" spans="2:9" x14ac:dyDescent="0.25">
      <c r="B5603">
        <v>5600</v>
      </c>
      <c r="C5603">
        <v>0.2267271818598329</v>
      </c>
      <c r="D5603">
        <v>0.2344269955948747</v>
      </c>
      <c r="G5603">
        <v>5600</v>
      </c>
      <c r="H5603">
        <v>0.21665568685352854</v>
      </c>
      <c r="I5603">
        <v>0.22539794690462711</v>
      </c>
    </row>
    <row r="5604" spans="2:9" x14ac:dyDescent="0.25">
      <c r="B5604">
        <v>5601</v>
      </c>
      <c r="C5604">
        <v>0.22666214916771724</v>
      </c>
      <c r="D5604">
        <v>0.23436309176331144</v>
      </c>
      <c r="G5604">
        <v>5601</v>
      </c>
      <c r="H5604">
        <v>0.21659595401081366</v>
      </c>
      <c r="I5604">
        <v>0.22533791471729833</v>
      </c>
    </row>
    <row r="5605" spans="2:9" x14ac:dyDescent="0.25">
      <c r="B5605">
        <v>5602</v>
      </c>
      <c r="C5605">
        <v>0.22659713298193063</v>
      </c>
      <c r="D5605">
        <v>0.23429920700352377</v>
      </c>
      <c r="G5605">
        <v>5602</v>
      </c>
      <c r="H5605">
        <v>0.21653623859277762</v>
      </c>
      <c r="I5605">
        <v>0.22527790273252854</v>
      </c>
    </row>
    <row r="5606" spans="2:9" x14ac:dyDescent="0.25">
      <c r="B5606">
        <v>5603</v>
      </c>
      <c r="C5606">
        <v>0.22653213330312114</v>
      </c>
      <c r="D5606">
        <v>0.23423534130319834</v>
      </c>
      <c r="G5606">
        <v>5603</v>
      </c>
      <c r="H5606">
        <v>0.21647654059421639</v>
      </c>
      <c r="I5606">
        <v>0.22521791093975782</v>
      </c>
    </row>
    <row r="5607" spans="2:9" x14ac:dyDescent="0.25">
      <c r="B5607">
        <v>5604</v>
      </c>
      <c r="C5607">
        <v>0.226467150131934</v>
      </c>
      <c r="D5607">
        <v>0.23417149465003037</v>
      </c>
      <c r="G5607">
        <v>5604</v>
      </c>
      <c r="H5607">
        <v>0.21641686000992724</v>
      </c>
      <c r="I5607">
        <v>0.22515793932843239</v>
      </c>
    </row>
    <row r="5608" spans="2:9" x14ac:dyDescent="0.25">
      <c r="B5608">
        <v>5605</v>
      </c>
      <c r="C5608">
        <v>0.2264021834690064</v>
      </c>
      <c r="D5608">
        <v>0.23410766703172406</v>
      </c>
      <c r="G5608">
        <v>5605</v>
      </c>
      <c r="H5608">
        <v>0.21635719683471008</v>
      </c>
      <c r="I5608">
        <v>0.22509798788800489</v>
      </c>
    </row>
    <row r="5609" spans="2:9" x14ac:dyDescent="0.25">
      <c r="B5609">
        <v>5606</v>
      </c>
      <c r="C5609">
        <v>0.2263372333149738</v>
      </c>
      <c r="D5609">
        <v>0.23404385843599246</v>
      </c>
      <c r="G5609">
        <v>5606</v>
      </c>
      <c r="H5609">
        <v>0.21629755106336571</v>
      </c>
      <c r="I5609">
        <v>0.22503805660793419</v>
      </c>
    </row>
    <row r="5610" spans="2:9" x14ac:dyDescent="0.25">
      <c r="B5610">
        <v>5607</v>
      </c>
      <c r="C5610">
        <v>0.22627229967046977</v>
      </c>
      <c r="D5610">
        <v>0.23398006885055747</v>
      </c>
      <c r="G5610">
        <v>5607</v>
      </c>
      <c r="H5610">
        <v>0.21623792269069539</v>
      </c>
      <c r="I5610">
        <v>0.2249781454776856</v>
      </c>
    </row>
    <row r="5611" spans="2:9" x14ac:dyDescent="0.25">
      <c r="B5611">
        <v>5608</v>
      </c>
      <c r="C5611">
        <v>0.22620738253612016</v>
      </c>
      <c r="D5611">
        <v>0.23391629826314955</v>
      </c>
      <c r="G5611">
        <v>5608</v>
      </c>
      <c r="H5611">
        <v>0.2161783117115034</v>
      </c>
      <c r="I5611">
        <v>0.22491825448673036</v>
      </c>
    </row>
    <row r="5612" spans="2:9" x14ac:dyDescent="0.25">
      <c r="B5612">
        <v>5609</v>
      </c>
      <c r="C5612">
        <v>0.22614248191254771</v>
      </c>
      <c r="D5612">
        <v>0.23385254666150831</v>
      </c>
      <c r="G5612">
        <v>5609</v>
      </c>
      <c r="H5612">
        <v>0.21611871812059513</v>
      </c>
      <c r="I5612">
        <v>0.2248583836245463</v>
      </c>
    </row>
    <row r="5613" spans="2:9" x14ac:dyDescent="0.25">
      <c r="B5613">
        <v>5610</v>
      </c>
      <c r="C5613">
        <v>0.22607759780037115</v>
      </c>
      <c r="D5613">
        <v>0.23378881403338192</v>
      </c>
      <c r="G5613">
        <v>5610</v>
      </c>
      <c r="H5613">
        <v>0.21605914191277756</v>
      </c>
      <c r="I5613">
        <v>0.22479853288061732</v>
      </c>
    </row>
    <row r="5614" spans="2:9" x14ac:dyDescent="0.25">
      <c r="B5614">
        <v>5611</v>
      </c>
      <c r="C5614">
        <v>0.22601273020020579</v>
      </c>
      <c r="D5614">
        <v>0.23372510036652763</v>
      </c>
      <c r="G5614">
        <v>5611</v>
      </c>
      <c r="H5614">
        <v>0.21599958308285874</v>
      </c>
      <c r="I5614">
        <v>0.22473870224443379</v>
      </c>
    </row>
    <row r="5615" spans="2:9" x14ac:dyDescent="0.25">
      <c r="B5615">
        <v>5612</v>
      </c>
      <c r="C5615">
        <v>0.22594787911265979</v>
      </c>
      <c r="D5615">
        <v>0.2336614056487111</v>
      </c>
      <c r="G5615">
        <v>5612</v>
      </c>
      <c r="H5615">
        <v>0.21594004162564934</v>
      </c>
      <c r="I5615">
        <v>0.22467889170549207</v>
      </c>
    </row>
    <row r="5616" spans="2:9" x14ac:dyDescent="0.25">
      <c r="B5616">
        <v>5613</v>
      </c>
      <c r="C5616">
        <v>0.22588304453833905</v>
      </c>
      <c r="D5616">
        <v>0.23359772986770705</v>
      </c>
      <c r="G5616">
        <v>5613</v>
      </c>
      <c r="H5616">
        <v>0.21588051753596121</v>
      </c>
      <c r="I5616">
        <v>0.22461910125329493</v>
      </c>
    </row>
    <row r="5617" spans="2:9" x14ac:dyDescent="0.25">
      <c r="B5617">
        <v>5614</v>
      </c>
      <c r="C5617">
        <v>0.22581822647784741</v>
      </c>
      <c r="D5617">
        <v>0.23353407301129897</v>
      </c>
      <c r="G5617">
        <v>5614</v>
      </c>
      <c r="H5617">
        <v>0.21582101080860661</v>
      </c>
      <c r="I5617">
        <v>0.22455933087735142</v>
      </c>
    </row>
    <row r="5618" spans="2:9" x14ac:dyDescent="0.25">
      <c r="B5618">
        <v>5615</v>
      </c>
      <c r="C5618">
        <v>0.22575342493178149</v>
      </c>
      <c r="D5618">
        <v>0.23347043506727908</v>
      </c>
      <c r="G5618">
        <v>5615</v>
      </c>
      <c r="H5618">
        <v>0.21576152143840047</v>
      </c>
      <c r="I5618">
        <v>0.22449958056717678</v>
      </c>
    </row>
    <row r="5619" spans="2:9" x14ac:dyDescent="0.25">
      <c r="B5619">
        <v>5616</v>
      </c>
      <c r="C5619">
        <v>0.22568863990073479</v>
      </c>
      <c r="D5619">
        <v>0.23340681602344823</v>
      </c>
      <c r="G5619">
        <v>5616</v>
      </c>
      <c r="H5619">
        <v>0.21570204942015916</v>
      </c>
      <c r="I5619">
        <v>0.22443985031229241</v>
      </c>
    </row>
    <row r="5620" spans="2:9" x14ac:dyDescent="0.25">
      <c r="B5620">
        <v>5617</v>
      </c>
      <c r="C5620">
        <v>0.22562387138529635</v>
      </c>
      <c r="D5620">
        <v>0.2333432158676163</v>
      </c>
      <c r="G5620">
        <v>5617</v>
      </c>
      <c r="H5620">
        <v>0.21564259474870071</v>
      </c>
      <c r="I5620">
        <v>0.22438014010222615</v>
      </c>
    </row>
    <row r="5621" spans="2:9" x14ac:dyDescent="0.25">
      <c r="B5621">
        <v>5618</v>
      </c>
      <c r="C5621">
        <v>0.22555911938605247</v>
      </c>
      <c r="D5621">
        <v>0.23327963458760181</v>
      </c>
      <c r="G5621">
        <v>5618</v>
      </c>
      <c r="H5621">
        <v>0.21558315741884382</v>
      </c>
      <c r="I5621">
        <v>0.22432044992651187</v>
      </c>
    </row>
    <row r="5622" spans="2:9" x14ac:dyDescent="0.25">
      <c r="B5622">
        <v>5619</v>
      </c>
      <c r="C5622">
        <v>0.22549438390358167</v>
      </c>
      <c r="D5622">
        <v>0.233216072171232</v>
      </c>
      <c r="G5622">
        <v>5619</v>
      </c>
      <c r="H5622">
        <v>0.21552373742541034</v>
      </c>
      <c r="I5622">
        <v>0.22426077977468981</v>
      </c>
    </row>
    <row r="5623" spans="2:9" x14ac:dyDescent="0.25">
      <c r="B5623">
        <v>5620</v>
      </c>
      <c r="C5623">
        <v>0.22542966493846045</v>
      </c>
      <c r="D5623">
        <v>0.23315252860634281</v>
      </c>
      <c r="G5623">
        <v>5620</v>
      </c>
      <c r="H5623">
        <v>0.2154643347632226</v>
      </c>
      <c r="I5623">
        <v>0.22420112963630637</v>
      </c>
    </row>
    <row r="5624" spans="2:9" x14ac:dyDescent="0.25">
      <c r="B5624">
        <v>5621</v>
      </c>
      <c r="C5624">
        <v>0.22536496249126378</v>
      </c>
      <c r="D5624">
        <v>0.23308900388077911</v>
      </c>
      <c r="G5624">
        <v>5621</v>
      </c>
      <c r="H5624">
        <v>0.21540494942710389</v>
      </c>
      <c r="I5624">
        <v>0.22414149950091408</v>
      </c>
    </row>
    <row r="5625" spans="2:9" x14ac:dyDescent="0.25">
      <c r="B5625">
        <v>5622</v>
      </c>
      <c r="C5625">
        <v>0.22530027656255874</v>
      </c>
      <c r="D5625">
        <v>0.2330254979823943</v>
      </c>
      <c r="G5625">
        <v>5622</v>
      </c>
      <c r="H5625">
        <v>0.21534558141188034</v>
      </c>
      <c r="I5625">
        <v>0.22408188935807197</v>
      </c>
    </row>
    <row r="5626" spans="2:9" x14ac:dyDescent="0.25">
      <c r="B5626">
        <v>5623</v>
      </c>
      <c r="C5626">
        <v>0.22523560715290963</v>
      </c>
      <c r="D5626">
        <v>0.23296201089905075</v>
      </c>
      <c r="G5626">
        <v>5623</v>
      </c>
      <c r="H5626">
        <v>0.21528623071237879</v>
      </c>
      <c r="I5626">
        <v>0.22402229919734498</v>
      </c>
    </row>
    <row r="5627" spans="2:9" x14ac:dyDescent="0.25">
      <c r="B5627">
        <v>5624</v>
      </c>
      <c r="C5627">
        <v>0.22517095426287612</v>
      </c>
      <c r="D5627">
        <v>0.23289854261861928</v>
      </c>
      <c r="G5627">
        <v>5624</v>
      </c>
      <c r="H5627">
        <v>0.21522689732342826</v>
      </c>
      <c r="I5627">
        <v>0.22396272900830441</v>
      </c>
    </row>
    <row r="5628" spans="2:9" x14ac:dyDescent="0.25">
      <c r="B5628">
        <v>5625</v>
      </c>
      <c r="C5628">
        <v>0.22510631789301536</v>
      </c>
      <c r="D5628">
        <v>0.23283509312897957</v>
      </c>
      <c r="G5628">
        <v>5625</v>
      </c>
      <c r="H5628">
        <v>0.21516758123985841</v>
      </c>
      <c r="I5628">
        <v>0.22390317878052776</v>
      </c>
    </row>
    <row r="5629" spans="2:9" x14ac:dyDescent="0.25">
      <c r="B5629">
        <v>5626</v>
      </c>
      <c r="C5629">
        <v>0.2250416980438768</v>
      </c>
      <c r="D5629">
        <v>0.23277166241802014</v>
      </c>
      <c r="G5629">
        <v>5626</v>
      </c>
      <c r="H5629">
        <v>0.21510828245650163</v>
      </c>
      <c r="I5629">
        <v>0.22384364850359864</v>
      </c>
    </row>
    <row r="5630" spans="2:9" x14ac:dyDescent="0.25">
      <c r="B5630">
        <v>5627</v>
      </c>
      <c r="C5630">
        <v>0.2249770947160078</v>
      </c>
      <c r="D5630">
        <v>0.23270825047363794</v>
      </c>
      <c r="G5630">
        <v>5627</v>
      </c>
      <c r="H5630">
        <v>0.21504900096819163</v>
      </c>
      <c r="I5630">
        <v>0.22378413816710702</v>
      </c>
    </row>
    <row r="5631" spans="2:9" x14ac:dyDescent="0.25">
      <c r="B5631">
        <v>5628</v>
      </c>
      <c r="C5631">
        <v>0.22491250790995385</v>
      </c>
      <c r="D5631">
        <v>0.23264485728373893</v>
      </c>
      <c r="G5631">
        <v>5628</v>
      </c>
      <c r="H5631">
        <v>0.21498973676976219</v>
      </c>
      <c r="I5631">
        <v>0.2237246477606489</v>
      </c>
    </row>
    <row r="5632" spans="2:9" x14ac:dyDescent="0.25">
      <c r="B5632">
        <v>5629</v>
      </c>
      <c r="C5632">
        <v>0.22484793762625344</v>
      </c>
      <c r="D5632">
        <v>0.23258148283623745</v>
      </c>
      <c r="G5632">
        <v>5629</v>
      </c>
      <c r="H5632">
        <v>0.21493048985605032</v>
      </c>
      <c r="I5632">
        <v>0.22366517727382662</v>
      </c>
    </row>
    <row r="5633" spans="2:9" x14ac:dyDescent="0.25">
      <c r="B5633">
        <v>5630</v>
      </c>
      <c r="C5633">
        <v>0.22478338386544119</v>
      </c>
      <c r="D5633">
        <v>0.23251812711905681</v>
      </c>
      <c r="G5633">
        <v>5630</v>
      </c>
      <c r="H5633">
        <v>0.21487126022189387</v>
      </c>
      <c r="I5633">
        <v>0.22360572669624851</v>
      </c>
    </row>
    <row r="5634" spans="2:9" x14ac:dyDescent="0.25">
      <c r="B5634">
        <v>5631</v>
      </c>
      <c r="C5634">
        <v>0.224718846628048</v>
      </c>
      <c r="D5634">
        <v>0.23245479012012879</v>
      </c>
      <c r="G5634">
        <v>5631</v>
      </c>
      <c r="H5634">
        <v>0.21481204786213243</v>
      </c>
      <c r="I5634">
        <v>0.22354629601752932</v>
      </c>
    </row>
    <row r="5635" spans="2:9" x14ac:dyDescent="0.25">
      <c r="B5635">
        <v>5632</v>
      </c>
      <c r="C5635">
        <v>0.22465432591460191</v>
      </c>
      <c r="D5635">
        <v>0.23239147182739411</v>
      </c>
      <c r="G5635">
        <v>5632</v>
      </c>
      <c r="H5635">
        <v>0.21475285277160652</v>
      </c>
      <c r="I5635">
        <v>0.22348688522728979</v>
      </c>
    </row>
    <row r="5636" spans="2:9" x14ac:dyDescent="0.25">
      <c r="B5636">
        <v>5633</v>
      </c>
      <c r="C5636">
        <v>0.22458982172562331</v>
      </c>
      <c r="D5636">
        <v>0.23232817222880184</v>
      </c>
      <c r="G5636">
        <v>5633</v>
      </c>
      <c r="H5636">
        <v>0.21469367494515973</v>
      </c>
      <c r="I5636">
        <v>0.2234274943151569</v>
      </c>
    </row>
    <row r="5637" spans="2:9" x14ac:dyDescent="0.25">
      <c r="B5637">
        <v>5634</v>
      </c>
      <c r="C5637">
        <v>0.22452533406163055</v>
      </c>
      <c r="D5637">
        <v>0.23226489131230996</v>
      </c>
      <c r="G5637">
        <v>5634</v>
      </c>
      <c r="H5637">
        <v>0.21463451437763639</v>
      </c>
      <c r="I5637">
        <v>0.2233681232707638</v>
      </c>
    </row>
    <row r="5638" spans="2:9" x14ac:dyDescent="0.25">
      <c r="B5638">
        <v>5635</v>
      </c>
      <c r="C5638">
        <v>0.22446086292314019</v>
      </c>
      <c r="D5638">
        <v>0.23220162906588501</v>
      </c>
      <c r="G5638">
        <v>5635</v>
      </c>
      <c r="H5638">
        <v>0.21457537106388122</v>
      </c>
      <c r="I5638">
        <v>0.2233087720837498</v>
      </c>
    </row>
    <row r="5639" spans="2:9" x14ac:dyDescent="0.25">
      <c r="B5639">
        <v>5636</v>
      </c>
      <c r="C5639">
        <v>0.22439640831066143</v>
      </c>
      <c r="D5639">
        <v>0.23213838547750232</v>
      </c>
      <c r="G5639">
        <v>5636</v>
      </c>
      <c r="H5639">
        <v>0.21451624499874172</v>
      </c>
      <c r="I5639">
        <v>0.22324944074376049</v>
      </c>
    </row>
    <row r="5640" spans="2:9" x14ac:dyDescent="0.25">
      <c r="B5640">
        <v>5637</v>
      </c>
      <c r="C5640">
        <v>0.22433197022470028</v>
      </c>
      <c r="D5640">
        <v>0.23207516053514565</v>
      </c>
      <c r="G5640">
        <v>5637</v>
      </c>
      <c r="H5640">
        <v>0.21445713617706683</v>
      </c>
      <c r="I5640">
        <v>0.22319012924044732</v>
      </c>
    </row>
    <row r="5641" spans="2:9" x14ac:dyDescent="0.25">
      <c r="B5641">
        <v>5638</v>
      </c>
      <c r="C5641">
        <v>0.22426754866575854</v>
      </c>
      <c r="D5641">
        <v>0.23201195422680759</v>
      </c>
      <c r="G5641">
        <v>5638</v>
      </c>
      <c r="H5641">
        <v>0.2143980445937069</v>
      </c>
      <c r="I5641">
        <v>0.22313083756346816</v>
      </c>
    </row>
    <row r="5642" spans="2:9" x14ac:dyDescent="0.25">
      <c r="B5642">
        <v>5639</v>
      </c>
      <c r="C5642">
        <v>0.22420314363433544</v>
      </c>
      <c r="D5642">
        <v>0.23194876654048929</v>
      </c>
      <c r="G5642">
        <v>5639</v>
      </c>
      <c r="H5642">
        <v>0.21433897024351337</v>
      </c>
      <c r="I5642">
        <v>0.22307156570248698</v>
      </c>
    </row>
    <row r="5643" spans="2:9" x14ac:dyDescent="0.25">
      <c r="B5643">
        <v>5640</v>
      </c>
      <c r="C5643">
        <v>0.22413875513092227</v>
      </c>
      <c r="D5643">
        <v>0.23188559746420057</v>
      </c>
      <c r="G5643">
        <v>5640</v>
      </c>
      <c r="H5643">
        <v>0.21427991312134062</v>
      </c>
      <c r="I5643">
        <v>0.22301231364717386</v>
      </c>
    </row>
    <row r="5644" spans="2:9" x14ac:dyDescent="0.25">
      <c r="B5644">
        <v>5641</v>
      </c>
      <c r="C5644">
        <v>0.22407438315600872</v>
      </c>
      <c r="D5644">
        <v>0.23182244698595983</v>
      </c>
      <c r="G5644">
        <v>5641</v>
      </c>
      <c r="H5644">
        <v>0.2142208732220435</v>
      </c>
      <c r="I5644">
        <v>0.22295308138720499</v>
      </c>
    </row>
    <row r="5645" spans="2:9" x14ac:dyDescent="0.25">
      <c r="B5645">
        <v>5642</v>
      </c>
      <c r="C5645">
        <v>0.22401002771008241</v>
      </c>
      <c r="D5645">
        <v>0.23175931509379416</v>
      </c>
      <c r="G5645">
        <v>5642</v>
      </c>
      <c r="H5645">
        <v>0.21416185054047779</v>
      </c>
      <c r="I5645">
        <v>0.2228938689122627</v>
      </c>
    </row>
    <row r="5646" spans="2:9" x14ac:dyDescent="0.25">
      <c r="B5646">
        <v>5643</v>
      </c>
      <c r="C5646">
        <v>0.22394568879362356</v>
      </c>
      <c r="D5646">
        <v>0.23169620177573924</v>
      </c>
      <c r="G5646">
        <v>5643</v>
      </c>
      <c r="H5646">
        <v>0.2141028450715019</v>
      </c>
      <c r="I5646">
        <v>0.22283467621203562</v>
      </c>
    </row>
    <row r="5647" spans="2:9" x14ac:dyDescent="0.25">
      <c r="B5647">
        <v>5644</v>
      </c>
      <c r="C5647">
        <v>0.22388136640710948</v>
      </c>
      <c r="D5647">
        <v>0.23163310701983938</v>
      </c>
      <c r="G5647">
        <v>5644</v>
      </c>
      <c r="H5647">
        <v>0.21404385680997556</v>
      </c>
      <c r="I5647">
        <v>0.22277550327621828</v>
      </c>
    </row>
    <row r="5648" spans="2:9" x14ac:dyDescent="0.25">
      <c r="B5648">
        <v>5645</v>
      </c>
      <c r="C5648">
        <v>0.22381706055101352</v>
      </c>
      <c r="D5648">
        <v>0.23157003081414743</v>
      </c>
      <c r="G5648">
        <v>5645</v>
      </c>
      <c r="H5648">
        <v>0.21398488575075969</v>
      </c>
      <c r="I5648">
        <v>0.22271635009451143</v>
      </c>
    </row>
    <row r="5649" spans="2:9" x14ac:dyDescent="0.25">
      <c r="B5649">
        <v>5646</v>
      </c>
      <c r="C5649">
        <v>0.22375277122580553</v>
      </c>
      <c r="D5649">
        <v>0.23150697314672491</v>
      </c>
      <c r="G5649">
        <v>5646</v>
      </c>
      <c r="H5649">
        <v>0.21392593188871661</v>
      </c>
      <c r="I5649">
        <v>0.22265721665662203</v>
      </c>
    </row>
    <row r="5650" spans="2:9" x14ac:dyDescent="0.25">
      <c r="B5650">
        <v>5647</v>
      </c>
      <c r="C5650">
        <v>0.22368849843194835</v>
      </c>
      <c r="D5650">
        <v>0.231443934005642</v>
      </c>
      <c r="G5650">
        <v>5647</v>
      </c>
      <c r="H5650">
        <v>0.21386699521871147</v>
      </c>
      <c r="I5650">
        <v>0.22259810295226298</v>
      </c>
    </row>
    <row r="5651" spans="2:9" x14ac:dyDescent="0.25">
      <c r="B5651">
        <v>5648</v>
      </c>
      <c r="C5651">
        <v>0.22362424216990281</v>
      </c>
      <c r="D5651">
        <v>0.23138091337897734</v>
      </c>
      <c r="G5651">
        <v>5648</v>
      </c>
      <c r="H5651">
        <v>0.2138080757356102</v>
      </c>
      <c r="I5651">
        <v>0.22253900897115353</v>
      </c>
    </row>
    <row r="5652" spans="2:9" x14ac:dyDescent="0.25">
      <c r="B5652">
        <v>5649</v>
      </c>
      <c r="C5652">
        <v>0.22356000244012783</v>
      </c>
      <c r="D5652">
        <v>0.2313179112548181</v>
      </c>
      <c r="G5652">
        <v>5649</v>
      </c>
      <c r="H5652">
        <v>0.2137491734342791</v>
      </c>
      <c r="I5652">
        <v>0.22247993470301877</v>
      </c>
    </row>
    <row r="5653" spans="2:9" x14ac:dyDescent="0.25">
      <c r="B5653">
        <v>5650</v>
      </c>
      <c r="C5653">
        <v>0.2234957792430754</v>
      </c>
      <c r="D5653">
        <v>0.23125492762126029</v>
      </c>
      <c r="G5653">
        <v>5650</v>
      </c>
      <c r="H5653">
        <v>0.2136902883095872</v>
      </c>
      <c r="I5653">
        <v>0.22242088013759007</v>
      </c>
    </row>
    <row r="5654" spans="2:9" x14ac:dyDescent="0.25">
      <c r="B5654">
        <v>5651</v>
      </c>
      <c r="C5654">
        <v>0.22343157257919366</v>
      </c>
      <c r="D5654">
        <v>0.23119196246640827</v>
      </c>
      <c r="G5654">
        <v>5651</v>
      </c>
      <c r="H5654">
        <v>0.21363142035640525</v>
      </c>
      <c r="I5654">
        <v>0.22236184526460484</v>
      </c>
    </row>
    <row r="5655" spans="2:9" x14ac:dyDescent="0.25">
      <c r="B5655">
        <v>5652</v>
      </c>
      <c r="C5655">
        <v>0.22336738244892729</v>
      </c>
      <c r="D5655">
        <v>0.23112901577837511</v>
      </c>
      <c r="G5655">
        <v>5652</v>
      </c>
      <c r="H5655">
        <v>0.21357256956960502</v>
      </c>
      <c r="I5655">
        <v>0.22230283007380672</v>
      </c>
    </row>
    <row r="5656" spans="2:9" x14ac:dyDescent="0.25">
      <c r="B5656">
        <v>5653</v>
      </c>
      <c r="C5656">
        <v>0.22330320885271782</v>
      </c>
      <c r="D5656">
        <v>0.23106608754528221</v>
      </c>
      <c r="G5656">
        <v>5653</v>
      </c>
      <c r="H5656">
        <v>0.21351373594405948</v>
      </c>
      <c r="I5656">
        <v>0.22224383455494523</v>
      </c>
    </row>
    <row r="5657" spans="2:9" x14ac:dyDescent="0.25">
      <c r="B5657">
        <v>5654</v>
      </c>
      <c r="C5657">
        <v>0.2232390517909994</v>
      </c>
      <c r="D5657">
        <v>0.23100317775525986</v>
      </c>
      <c r="G5657">
        <v>5654</v>
      </c>
      <c r="H5657">
        <v>0.21345491947464457</v>
      </c>
      <c r="I5657">
        <v>0.22218485869777613</v>
      </c>
    </row>
    <row r="5658" spans="2:9" x14ac:dyDescent="0.25">
      <c r="B5658">
        <v>5655</v>
      </c>
      <c r="C5658">
        <v>0.22317491126420408</v>
      </c>
      <c r="D5658">
        <v>0.23094028639644665</v>
      </c>
      <c r="G5658">
        <v>5655</v>
      </c>
      <c r="H5658">
        <v>0.21339612015623693</v>
      </c>
      <c r="I5658">
        <v>0.22212590249206124</v>
      </c>
    </row>
    <row r="5659" spans="2:9" x14ac:dyDescent="0.25">
      <c r="B5659">
        <v>5656</v>
      </c>
      <c r="C5659">
        <v>0.22311078727276257</v>
      </c>
      <c r="D5659">
        <v>0.23087741345698989</v>
      </c>
      <c r="G5659">
        <v>5656</v>
      </c>
      <c r="H5659">
        <v>0.21333733798371363</v>
      </c>
      <c r="I5659">
        <v>0.22206696592756844</v>
      </c>
    </row>
    <row r="5660" spans="2:9" x14ac:dyDescent="0.25">
      <c r="B5660">
        <v>5657</v>
      </c>
      <c r="C5660">
        <v>0.22304667981709775</v>
      </c>
      <c r="D5660">
        <v>0.23081455892504521</v>
      </c>
      <c r="G5660">
        <v>5657</v>
      </c>
      <c r="H5660">
        <v>0.21327857295195471</v>
      </c>
      <c r="I5660">
        <v>0.22200804899407167</v>
      </c>
    </row>
    <row r="5661" spans="2:9" x14ac:dyDescent="0.25">
      <c r="B5661">
        <v>5658</v>
      </c>
      <c r="C5661">
        <v>0.22298258889762959</v>
      </c>
      <c r="D5661">
        <v>0.23075172278877698</v>
      </c>
      <c r="G5661">
        <v>5658</v>
      </c>
      <c r="H5661">
        <v>0.21321982505584128</v>
      </c>
      <c r="I5661">
        <v>0.22194915168135104</v>
      </c>
    </row>
    <row r="5662" spans="2:9" x14ac:dyDescent="0.25">
      <c r="B5662">
        <v>5659</v>
      </c>
      <c r="C5662">
        <v>0.22291851451477432</v>
      </c>
      <c r="D5662">
        <v>0.23068890503635803</v>
      </c>
      <c r="G5662">
        <v>5659</v>
      </c>
      <c r="H5662">
        <v>0.21316109429025601</v>
      </c>
      <c r="I5662">
        <v>0.22189027397919256</v>
      </c>
    </row>
    <row r="5663" spans="2:9" x14ac:dyDescent="0.25">
      <c r="B5663">
        <v>5660</v>
      </c>
      <c r="C5663">
        <v>0.22285445666894485</v>
      </c>
      <c r="D5663">
        <v>0.23062610565596972</v>
      </c>
      <c r="G5663">
        <v>5660</v>
      </c>
      <c r="H5663">
        <v>0.21310238065008275</v>
      </c>
      <c r="I5663">
        <v>0.22183141587738855</v>
      </c>
    </row>
    <row r="5664" spans="2:9" x14ac:dyDescent="0.25">
      <c r="B5664">
        <v>5661</v>
      </c>
      <c r="C5664">
        <v>0.22279041536054714</v>
      </c>
      <c r="D5664">
        <v>0.2305633246358019</v>
      </c>
      <c r="G5664">
        <v>5661</v>
      </c>
      <c r="H5664">
        <v>0.21304368413020816</v>
      </c>
      <c r="I5664">
        <v>0.22177257736573719</v>
      </c>
    </row>
    <row r="5665" spans="2:9" x14ac:dyDescent="0.25">
      <c r="B5665">
        <v>5662</v>
      </c>
      <c r="C5665">
        <v>0.22272639058998461</v>
      </c>
      <c r="D5665">
        <v>0.23050056196405291</v>
      </c>
      <c r="G5665">
        <v>5662</v>
      </c>
      <c r="H5665">
        <v>0.21298500472551946</v>
      </c>
      <c r="I5665">
        <v>0.22171375843404281</v>
      </c>
    </row>
    <row r="5666" spans="2:9" x14ac:dyDescent="0.25">
      <c r="B5666">
        <v>5663</v>
      </c>
      <c r="C5666">
        <v>0.22266238235765928</v>
      </c>
      <c r="D5666">
        <v>0.23043781762892976</v>
      </c>
      <c r="G5666">
        <v>5663</v>
      </c>
      <c r="H5666">
        <v>0.21292634243090475</v>
      </c>
      <c r="I5666">
        <v>0.22165495907211571</v>
      </c>
    </row>
    <row r="5667" spans="2:9" x14ac:dyDescent="0.25">
      <c r="B5667">
        <v>5664</v>
      </c>
      <c r="C5667">
        <v>0.222598390663966</v>
      </c>
      <c r="D5667">
        <v>0.23037509161864783</v>
      </c>
      <c r="G5667">
        <v>5664</v>
      </c>
      <c r="H5667">
        <v>0.21286769724125451</v>
      </c>
      <c r="I5667">
        <v>0.22159617926977246</v>
      </c>
    </row>
    <row r="5668" spans="2:9" x14ac:dyDescent="0.25">
      <c r="B5668">
        <v>5665</v>
      </c>
      <c r="C5668">
        <v>0.22253441550929656</v>
      </c>
      <c r="D5668">
        <v>0.23031238392143089</v>
      </c>
      <c r="G5668">
        <v>5665</v>
      </c>
      <c r="H5668">
        <v>0.21280906915146069</v>
      </c>
      <c r="I5668">
        <v>0.22153741901683538</v>
      </c>
    </row>
    <row r="5669" spans="2:9" x14ac:dyDescent="0.25">
      <c r="B5669">
        <v>5666</v>
      </c>
      <c r="C5669">
        <v>0.22247045689403819</v>
      </c>
      <c r="D5669">
        <v>0.23024969452551139</v>
      </c>
      <c r="G5669">
        <v>5666</v>
      </c>
      <c r="H5669">
        <v>0.21275045815641688</v>
      </c>
      <c r="I5669">
        <v>0.22147867830313309</v>
      </c>
    </row>
    <row r="5670" spans="2:9" x14ac:dyDescent="0.25">
      <c r="B5670">
        <v>5667</v>
      </c>
      <c r="C5670">
        <v>0.2224065148185759</v>
      </c>
      <c r="D5670">
        <v>0.23018702341913022</v>
      </c>
      <c r="G5670">
        <v>5667</v>
      </c>
      <c r="H5670">
        <v>0.21269186425101738</v>
      </c>
      <c r="I5670">
        <v>0.22141995711850002</v>
      </c>
    </row>
    <row r="5671" spans="2:9" x14ac:dyDescent="0.25">
      <c r="B5671">
        <v>5668</v>
      </c>
      <c r="C5671">
        <v>0.22234258928328701</v>
      </c>
      <c r="D5671">
        <v>0.23012437059053675</v>
      </c>
      <c r="G5671">
        <v>5668</v>
      </c>
      <c r="H5671">
        <v>0.21263328743015975</v>
      </c>
      <c r="I5671">
        <v>0.22136125545277691</v>
      </c>
    </row>
    <row r="5672" spans="2:9" x14ac:dyDescent="0.25">
      <c r="B5672">
        <v>5669</v>
      </c>
      <c r="C5672">
        <v>0.222278680288547</v>
      </c>
      <c r="D5672">
        <v>0.23006173602798879</v>
      </c>
      <c r="G5672">
        <v>5669</v>
      </c>
      <c r="H5672">
        <v>0.21257472768874175</v>
      </c>
      <c r="I5672">
        <v>0.22130257329581021</v>
      </c>
    </row>
    <row r="5673" spans="2:9" x14ac:dyDescent="0.25">
      <c r="B5673">
        <v>5670</v>
      </c>
      <c r="C5673">
        <v>0.22221478783472953</v>
      </c>
      <c r="D5673">
        <v>0.22999911971975265</v>
      </c>
      <c r="G5673">
        <v>5670</v>
      </c>
      <c r="H5673">
        <v>0.21251618502166217</v>
      </c>
      <c r="I5673">
        <v>0.22124391063745275</v>
      </c>
    </row>
    <row r="5674" spans="2:9" x14ac:dyDescent="0.25">
      <c r="B5674">
        <v>5671</v>
      </c>
      <c r="C5674">
        <v>0.22215091192220129</v>
      </c>
      <c r="D5674">
        <v>0.22993652165410303</v>
      </c>
      <c r="G5674">
        <v>5671</v>
      </c>
      <c r="H5674">
        <v>0.21245765942382275</v>
      </c>
      <c r="I5674">
        <v>0.22118526746756312</v>
      </c>
    </row>
    <row r="5675" spans="2:9" x14ac:dyDescent="0.25">
      <c r="B5675">
        <v>5672</v>
      </c>
      <c r="C5675">
        <v>0.22208705255132546</v>
      </c>
      <c r="D5675">
        <v>0.22987394181932316</v>
      </c>
      <c r="G5675">
        <v>5672</v>
      </c>
      <c r="H5675">
        <v>0.21239915089012557</v>
      </c>
      <c r="I5675">
        <v>0.22112664377600605</v>
      </c>
    </row>
    <row r="5676" spans="2:9" x14ac:dyDescent="0.25">
      <c r="B5676">
        <v>5673</v>
      </c>
      <c r="C5676">
        <v>0.2220232097224614</v>
      </c>
      <c r="D5676">
        <v>0.22981138020370484</v>
      </c>
      <c r="G5676">
        <v>5673</v>
      </c>
      <c r="H5676">
        <v>0.21234065941547497</v>
      </c>
      <c r="I5676">
        <v>0.22106803955265225</v>
      </c>
    </row>
    <row r="5677" spans="2:9" x14ac:dyDescent="0.25">
      <c r="B5677">
        <v>5674</v>
      </c>
      <c r="C5677">
        <v>0.22195938343596586</v>
      </c>
      <c r="D5677">
        <v>0.22974883679554808</v>
      </c>
      <c r="G5677">
        <v>5674</v>
      </c>
      <c r="H5677">
        <v>0.21228218499477644</v>
      </c>
      <c r="I5677">
        <v>0.22100945478737846</v>
      </c>
    </row>
    <row r="5678" spans="2:9" x14ac:dyDescent="0.25">
      <c r="B5678">
        <v>5675</v>
      </c>
      <c r="C5678">
        <v>0.2218955736921881</v>
      </c>
      <c r="D5678">
        <v>0.22968631158316144</v>
      </c>
      <c r="G5678">
        <v>5675</v>
      </c>
      <c r="H5678">
        <v>0.21222372762293779</v>
      </c>
      <c r="I5678">
        <v>0.22095088947006736</v>
      </c>
    </row>
    <row r="5679" spans="2:9" x14ac:dyDescent="0.25">
      <c r="B5679">
        <v>5676</v>
      </c>
      <c r="C5679">
        <v>0.22183178049147503</v>
      </c>
      <c r="D5679">
        <v>0.22962380455486192</v>
      </c>
      <c r="G5679">
        <v>5676</v>
      </c>
      <c r="H5679">
        <v>0.21216528729486764</v>
      </c>
      <c r="I5679">
        <v>0.22089234359060778</v>
      </c>
    </row>
    <row r="5680" spans="2:9" x14ac:dyDescent="0.25">
      <c r="B5680">
        <v>5677</v>
      </c>
      <c r="C5680">
        <v>0.22176800383417261</v>
      </c>
      <c r="D5680">
        <v>0.22956131569897503</v>
      </c>
      <c r="G5680">
        <v>5677</v>
      </c>
      <c r="H5680">
        <v>0.21210686400547529</v>
      </c>
      <c r="I5680">
        <v>0.22083381713889449</v>
      </c>
    </row>
    <row r="5681" spans="2:9" x14ac:dyDescent="0.25">
      <c r="B5681">
        <v>5678</v>
      </c>
      <c r="C5681">
        <v>0.22170424372061923</v>
      </c>
      <c r="D5681">
        <v>0.22949884500383461</v>
      </c>
      <c r="G5681">
        <v>5678</v>
      </c>
      <c r="H5681">
        <v>0.21204845774967335</v>
      </c>
      <c r="I5681">
        <v>0.22077531010482818</v>
      </c>
    </row>
    <row r="5682" spans="2:9" x14ac:dyDescent="0.25">
      <c r="B5682">
        <v>5679</v>
      </c>
      <c r="C5682">
        <v>0.22164050015114983</v>
      </c>
      <c r="D5682">
        <v>0.22943639245778288</v>
      </c>
      <c r="G5682">
        <v>5679</v>
      </c>
      <c r="H5682">
        <v>0.21199006852237462</v>
      </c>
      <c r="I5682">
        <v>0.22071682247831559</v>
      </c>
    </row>
    <row r="5683" spans="2:9" x14ac:dyDescent="0.25">
      <c r="B5683">
        <v>5680</v>
      </c>
      <c r="C5683">
        <v>0.22157677312609619</v>
      </c>
      <c r="D5683">
        <v>0.22937395804917055</v>
      </c>
      <c r="G5683">
        <v>5680</v>
      </c>
      <c r="H5683">
        <v>0.21193169631849429</v>
      </c>
      <c r="I5683">
        <v>0.22065835424926952</v>
      </c>
    </row>
    <row r="5684" spans="2:9" x14ac:dyDescent="0.25">
      <c r="B5684">
        <v>5681</v>
      </c>
      <c r="C5684">
        <v>0.22151306264578666</v>
      </c>
      <c r="D5684">
        <v>0.22931154176635682</v>
      </c>
      <c r="G5684">
        <v>5681</v>
      </c>
      <c r="H5684">
        <v>0.21187334113294809</v>
      </c>
      <c r="I5684">
        <v>0.22059990540760868</v>
      </c>
    </row>
    <row r="5685" spans="2:9" x14ac:dyDescent="0.25">
      <c r="B5685">
        <v>5682</v>
      </c>
      <c r="C5685">
        <v>0.2214493687105423</v>
      </c>
      <c r="D5685">
        <v>0.22924914359770904</v>
      </c>
      <c r="G5685">
        <v>5682</v>
      </c>
      <c r="H5685">
        <v>0.21181500296065461</v>
      </c>
      <c r="I5685">
        <v>0.22054147594325768</v>
      </c>
    </row>
    <row r="5686" spans="2:9" x14ac:dyDescent="0.25">
      <c r="B5686">
        <v>5683</v>
      </c>
      <c r="C5686">
        <v>0.22138569132068264</v>
      </c>
      <c r="D5686">
        <v>0.22918676353160325</v>
      </c>
      <c r="G5686">
        <v>5683</v>
      </c>
      <c r="H5686">
        <v>0.21175668179653337</v>
      </c>
      <c r="I5686">
        <v>0.2204830658461473</v>
      </c>
    </row>
    <row r="5687" spans="2:9" x14ac:dyDescent="0.25">
      <c r="B5687">
        <v>5684</v>
      </c>
      <c r="C5687">
        <v>0.22132203047652493</v>
      </c>
      <c r="D5687">
        <v>0.22912440155642372</v>
      </c>
      <c r="G5687">
        <v>5684</v>
      </c>
      <c r="H5687">
        <v>0.21169837763550461</v>
      </c>
      <c r="I5687">
        <v>0.22042467510621419</v>
      </c>
    </row>
    <row r="5688" spans="2:9" x14ac:dyDescent="0.25">
      <c r="B5688">
        <v>5685</v>
      </c>
      <c r="C5688">
        <v>0.22125838617838012</v>
      </c>
      <c r="D5688">
        <v>0.22906205766056315</v>
      </c>
      <c r="G5688">
        <v>5685</v>
      </c>
      <c r="H5688">
        <v>0.21164009047249083</v>
      </c>
      <c r="I5688">
        <v>0.22036630371340105</v>
      </c>
    </row>
    <row r="5689" spans="2:9" x14ac:dyDescent="0.25">
      <c r="B5689">
        <v>5686</v>
      </c>
      <c r="C5689">
        <v>0.22119475842655503</v>
      </c>
      <c r="D5689">
        <v>0.22899973183242261</v>
      </c>
      <c r="G5689">
        <v>5686</v>
      </c>
      <c r="H5689">
        <v>0.2115818203024161</v>
      </c>
      <c r="I5689">
        <v>0.22030795165765638</v>
      </c>
    </row>
    <row r="5690" spans="2:9" x14ac:dyDescent="0.25">
      <c r="B5690">
        <v>5687</v>
      </c>
      <c r="C5690">
        <v>0.22113114722135346</v>
      </c>
      <c r="D5690">
        <v>0.22893742406041148</v>
      </c>
      <c r="G5690">
        <v>5687</v>
      </c>
      <c r="H5690">
        <v>0.21152356712020612</v>
      </c>
      <c r="I5690">
        <v>0.22024961892893474</v>
      </c>
    </row>
    <row r="5691" spans="2:9" x14ac:dyDescent="0.25">
      <c r="B5691">
        <v>5688</v>
      </c>
      <c r="C5691">
        <v>0.22106755256307586</v>
      </c>
      <c r="D5691">
        <v>0.22887513433294773</v>
      </c>
      <c r="G5691">
        <v>5688</v>
      </c>
      <c r="H5691">
        <v>0.21146533092078718</v>
      </c>
      <c r="I5691">
        <v>0.22019130551719676</v>
      </c>
    </row>
    <row r="5692" spans="2:9" x14ac:dyDescent="0.25">
      <c r="B5692">
        <v>5689</v>
      </c>
      <c r="C5692">
        <v>0.2210039744520155</v>
      </c>
      <c r="D5692">
        <v>0.22881286263845749</v>
      </c>
      <c r="G5692">
        <v>5689</v>
      </c>
      <c r="H5692">
        <v>0.21140711169908877</v>
      </c>
      <c r="I5692">
        <v>0.22013301141240887</v>
      </c>
    </row>
    <row r="5693" spans="2:9" x14ac:dyDescent="0.25">
      <c r="B5693">
        <v>5690</v>
      </c>
      <c r="C5693">
        <v>0.220940412888464</v>
      </c>
      <c r="D5693">
        <v>0.22875060896537527</v>
      </c>
      <c r="G5693">
        <v>5690</v>
      </c>
      <c r="H5693">
        <v>0.21134890945004089</v>
      </c>
      <c r="I5693">
        <v>0.22007473660454352</v>
      </c>
    </row>
    <row r="5694" spans="2:9" x14ac:dyDescent="0.25">
      <c r="B5694">
        <v>5691</v>
      </c>
      <c r="C5694">
        <v>0.22087686787271096</v>
      </c>
      <c r="D5694">
        <v>0.228688373302144</v>
      </c>
      <c r="G5694">
        <v>5691</v>
      </c>
      <c r="H5694">
        <v>0.21129072416857433</v>
      </c>
      <c r="I5694">
        <v>0.22001648108357902</v>
      </c>
    </row>
    <row r="5695" spans="2:9" x14ac:dyDescent="0.25">
      <c r="B5695">
        <v>5692</v>
      </c>
      <c r="C5695">
        <v>0.22081333940503914</v>
      </c>
      <c r="D5695">
        <v>0.22862615563721497</v>
      </c>
      <c r="G5695">
        <v>5692</v>
      </c>
      <c r="H5695">
        <v>0.21123255584962247</v>
      </c>
      <c r="I5695">
        <v>0.2199582448394998</v>
      </c>
    </row>
    <row r="5696" spans="2:9" x14ac:dyDescent="0.25">
      <c r="B5696">
        <v>5693</v>
      </c>
      <c r="C5696">
        <v>0.22074982748572794</v>
      </c>
      <c r="D5696">
        <v>0.22856395595904783</v>
      </c>
      <c r="G5696">
        <v>5693</v>
      </c>
      <c r="H5696">
        <v>0.21117440448812005</v>
      </c>
      <c r="I5696">
        <v>0.2199000278622962</v>
      </c>
    </row>
    <row r="5697" spans="2:9" x14ac:dyDescent="0.25">
      <c r="B5697">
        <v>5694</v>
      </c>
      <c r="C5697">
        <v>0.22068633211505306</v>
      </c>
      <c r="D5697">
        <v>0.22850177425611037</v>
      </c>
      <c r="G5697">
        <v>5694</v>
      </c>
      <c r="H5697">
        <v>0.21111627007900305</v>
      </c>
      <c r="I5697">
        <v>0.21984183014196423</v>
      </c>
    </row>
    <row r="5698" spans="2:9" x14ac:dyDescent="0.25">
      <c r="B5698">
        <v>5695</v>
      </c>
      <c r="C5698">
        <v>0.2206228532932874</v>
      </c>
      <c r="D5698">
        <v>0.22843961051687903</v>
      </c>
      <c r="G5698">
        <v>5695</v>
      </c>
      <c r="H5698">
        <v>0.2110581526172087</v>
      </c>
      <c r="I5698">
        <v>0.21978365166850619</v>
      </c>
    </row>
    <row r="5699" spans="2:9" x14ac:dyDescent="0.25">
      <c r="B5699">
        <v>5696</v>
      </c>
      <c r="C5699">
        <v>0.2205593910206963</v>
      </c>
      <c r="D5699">
        <v>0.22837746472983836</v>
      </c>
      <c r="G5699">
        <v>5696</v>
      </c>
      <c r="H5699">
        <v>0.2110000520976773</v>
      </c>
      <c r="I5699">
        <v>0.2197254924319301</v>
      </c>
    </row>
    <row r="5700" spans="2:9" x14ac:dyDescent="0.25">
      <c r="B5700">
        <v>5697</v>
      </c>
      <c r="C5700">
        <v>0.22049594529754379</v>
      </c>
      <c r="D5700">
        <v>0.22831533688348135</v>
      </c>
      <c r="G5700">
        <v>5697</v>
      </c>
      <c r="H5700">
        <v>0.21094196851534908</v>
      </c>
      <c r="I5700">
        <v>0.21966735242225</v>
      </c>
    </row>
    <row r="5701" spans="2:9" x14ac:dyDescent="0.25">
      <c r="B5701">
        <v>5698</v>
      </c>
      <c r="C5701">
        <v>0.22043251612409195</v>
      </c>
      <c r="D5701">
        <v>0.22825322696630912</v>
      </c>
      <c r="G5701">
        <v>5698</v>
      </c>
      <c r="H5701">
        <v>0.21088390186516559</v>
      </c>
      <c r="I5701">
        <v>0.21960923162948581</v>
      </c>
    </row>
    <row r="5702" spans="2:9" x14ac:dyDescent="0.25">
      <c r="B5702">
        <v>5699</v>
      </c>
      <c r="C5702">
        <v>0.22036910350059563</v>
      </c>
      <c r="D5702">
        <v>0.22819113496683138</v>
      </c>
      <c r="G5702">
        <v>5699</v>
      </c>
      <c r="H5702">
        <v>0.210825852142071</v>
      </c>
      <c r="I5702">
        <v>0.21955113004366331</v>
      </c>
    </row>
    <row r="5703" spans="2:9" x14ac:dyDescent="0.25">
      <c r="B5703">
        <v>5700</v>
      </c>
      <c r="C5703">
        <v>0.22030570742730651</v>
      </c>
      <c r="D5703">
        <v>0.22812906087356591</v>
      </c>
      <c r="G5703">
        <v>5700</v>
      </c>
      <c r="H5703">
        <v>0.21076781934101052</v>
      </c>
      <c r="I5703">
        <v>0.21949304765481434</v>
      </c>
    </row>
    <row r="5704" spans="2:9" x14ac:dyDescent="0.25">
      <c r="B5704">
        <v>5701</v>
      </c>
      <c r="C5704">
        <v>0.22024232790447301</v>
      </c>
      <c r="D5704">
        <v>0.22806700467503901</v>
      </c>
      <c r="G5704">
        <v>5701</v>
      </c>
      <c r="H5704">
        <v>0.21070980345693088</v>
      </c>
      <c r="I5704">
        <v>0.2194349844529766</v>
      </c>
    </row>
    <row r="5705" spans="2:9" x14ac:dyDescent="0.25">
      <c r="B5705">
        <v>5702</v>
      </c>
      <c r="C5705">
        <v>0.22017896493234004</v>
      </c>
      <c r="D5705">
        <v>0.22800496635978507</v>
      </c>
      <c r="G5705">
        <v>5702</v>
      </c>
      <c r="H5705">
        <v>0.21065180448477996</v>
      </c>
      <c r="I5705">
        <v>0.21937694042819353</v>
      </c>
    </row>
    <row r="5706" spans="2:9" x14ac:dyDescent="0.25">
      <c r="B5706">
        <v>5703</v>
      </c>
      <c r="C5706">
        <v>0.22011561851114567</v>
      </c>
      <c r="D5706">
        <v>0.22794294591634678</v>
      </c>
      <c r="G5706">
        <v>5703</v>
      </c>
      <c r="H5706">
        <v>0.210593822419508</v>
      </c>
      <c r="I5706">
        <v>0.21931891557051475</v>
      </c>
    </row>
    <row r="5707" spans="2:9" x14ac:dyDescent="0.25">
      <c r="B5707">
        <v>5704</v>
      </c>
      <c r="C5707">
        <v>0.22005228864112605</v>
      </c>
      <c r="D5707">
        <v>0.22788094333327533</v>
      </c>
      <c r="G5707">
        <v>5704</v>
      </c>
      <c r="H5707">
        <v>0.21053585725606683</v>
      </c>
      <c r="I5707">
        <v>0.21926090986999558</v>
      </c>
    </row>
    <row r="5708" spans="2:9" x14ac:dyDescent="0.25">
      <c r="B5708">
        <v>5705</v>
      </c>
      <c r="C5708">
        <v>0.21998897532251604</v>
      </c>
      <c r="D5708">
        <v>0.22781895859913007</v>
      </c>
      <c r="G5708">
        <v>5705</v>
      </c>
      <c r="H5708">
        <v>0.21047790898940807</v>
      </c>
      <c r="I5708">
        <v>0.21920292331669733</v>
      </c>
    </row>
    <row r="5709" spans="2:9" x14ac:dyDescent="0.25">
      <c r="B5709">
        <v>5706</v>
      </c>
      <c r="C5709">
        <v>0.21992567855554254</v>
      </c>
      <c r="D5709">
        <v>0.22775699170247851</v>
      </c>
      <c r="G5709">
        <v>5706</v>
      </c>
      <c r="H5709">
        <v>0.21041997761448672</v>
      </c>
      <c r="I5709">
        <v>0.21914495590068717</v>
      </c>
    </row>
    <row r="5710" spans="2:9" x14ac:dyDescent="0.25">
      <c r="B5710">
        <v>5707</v>
      </c>
      <c r="C5710">
        <v>0.2198623983404302</v>
      </c>
      <c r="D5710">
        <v>0.22769504263189658</v>
      </c>
      <c r="G5710">
        <v>5707</v>
      </c>
      <c r="H5710">
        <v>0.21036206312625841</v>
      </c>
      <c r="I5710">
        <v>0.21908700761203814</v>
      </c>
    </row>
    <row r="5711" spans="2:9" x14ac:dyDescent="0.25">
      <c r="B5711">
        <v>5708</v>
      </c>
      <c r="C5711">
        <v>0.21979913467739953</v>
      </c>
      <c r="D5711">
        <v>0.22763311137596839</v>
      </c>
      <c r="G5711">
        <v>5708</v>
      </c>
      <c r="H5711">
        <v>0.21030416551968051</v>
      </c>
      <c r="I5711">
        <v>0.21902907844082919</v>
      </c>
    </row>
    <row r="5712" spans="2:9" x14ac:dyDescent="0.25">
      <c r="B5712">
        <v>5709</v>
      </c>
      <c r="C5712">
        <v>0.21973588756666815</v>
      </c>
      <c r="D5712">
        <v>0.22757119792328651</v>
      </c>
      <c r="G5712">
        <v>5709</v>
      </c>
      <c r="H5712">
        <v>0.21024628478971155</v>
      </c>
      <c r="I5712">
        <v>0.21897116837714523</v>
      </c>
    </row>
    <row r="5713" spans="2:9" x14ac:dyDescent="0.25">
      <c r="B5713">
        <v>5710</v>
      </c>
      <c r="C5713">
        <v>0.21967265700844676</v>
      </c>
      <c r="D5713">
        <v>0.22750930226245139</v>
      </c>
      <c r="G5713">
        <v>5710</v>
      </c>
      <c r="H5713">
        <v>0.21018842093131249</v>
      </c>
      <c r="I5713">
        <v>0.2189132774110768</v>
      </c>
    </row>
    <row r="5714" spans="2:9" x14ac:dyDescent="0.25">
      <c r="B5714">
        <v>5711</v>
      </c>
      <c r="C5714">
        <v>0.21960944300294422</v>
      </c>
      <c r="D5714">
        <v>0.22744742438207211</v>
      </c>
      <c r="G5714">
        <v>5711</v>
      </c>
      <c r="H5714">
        <v>0.21013057393944543</v>
      </c>
      <c r="I5714">
        <v>0.21885540553272062</v>
      </c>
    </row>
    <row r="5715" spans="2:9" x14ac:dyDescent="0.25">
      <c r="B5715">
        <v>5712</v>
      </c>
      <c r="C5715">
        <v>0.2195462455503675</v>
      </c>
      <c r="D5715">
        <v>0.22738556427076573</v>
      </c>
      <c r="G5715">
        <v>5712</v>
      </c>
      <c r="H5715">
        <v>0.21007274380907273</v>
      </c>
      <c r="I5715">
        <v>0.21879755273217916</v>
      </c>
    </row>
    <row r="5716" spans="2:9" x14ac:dyDescent="0.25">
      <c r="B5716">
        <v>5713</v>
      </c>
      <c r="C5716">
        <v>0.21948306465091647</v>
      </c>
      <c r="D5716">
        <v>0.22732372191715775</v>
      </c>
      <c r="G5716">
        <v>5713</v>
      </c>
      <c r="H5716">
        <v>0.2100149305351601</v>
      </c>
      <c r="I5716">
        <v>0.21873971899956063</v>
      </c>
    </row>
    <row r="5717" spans="2:9" x14ac:dyDescent="0.25">
      <c r="B5717">
        <v>5714</v>
      </c>
      <c r="C5717">
        <v>0.21941990030478842</v>
      </c>
      <c r="D5717">
        <v>0.22726189730988169</v>
      </c>
      <c r="G5717">
        <v>5714</v>
      </c>
      <c r="H5717">
        <v>0.20995713411267361</v>
      </c>
      <c r="I5717">
        <v>0.21868190432497928</v>
      </c>
    </row>
    <row r="5718" spans="2:9" x14ac:dyDescent="0.25">
      <c r="B5718">
        <v>5715</v>
      </c>
      <c r="C5718">
        <v>0.21935675251217626</v>
      </c>
      <c r="D5718">
        <v>0.22720009043757947</v>
      </c>
      <c r="G5718">
        <v>5715</v>
      </c>
      <c r="H5718">
        <v>0.20989935453658126</v>
      </c>
      <c r="I5718">
        <v>0.21862410869855511</v>
      </c>
    </row>
    <row r="5719" spans="2:9" x14ac:dyDescent="0.25">
      <c r="B5719">
        <v>5716</v>
      </c>
      <c r="C5719">
        <v>0.21929362127327048</v>
      </c>
      <c r="D5719">
        <v>0.2271383012889012</v>
      </c>
      <c r="G5719">
        <v>5716</v>
      </c>
      <c r="H5719">
        <v>0.20984159180185197</v>
      </c>
      <c r="I5719">
        <v>0.21856633211041404</v>
      </c>
    </row>
    <row r="5720" spans="2:9" x14ac:dyDescent="0.25">
      <c r="B5720">
        <v>5717</v>
      </c>
      <c r="C5720">
        <v>0.21923050658825474</v>
      </c>
      <c r="D5720">
        <v>0.22707652985250512</v>
      </c>
      <c r="G5720">
        <v>5717</v>
      </c>
      <c r="H5720">
        <v>0.20978384590345764</v>
      </c>
      <c r="I5720">
        <v>0.21850857455068784</v>
      </c>
    </row>
    <row r="5721" spans="2:9" x14ac:dyDescent="0.25">
      <c r="B5721">
        <v>5718</v>
      </c>
      <c r="C5721">
        <v>0.2191674084573102</v>
      </c>
      <c r="D5721">
        <v>0.22701477611705784</v>
      </c>
      <c r="G5721">
        <v>5718</v>
      </c>
      <c r="H5721">
        <v>0.20972611683637082</v>
      </c>
      <c r="I5721">
        <v>0.21845083600951412</v>
      </c>
    </row>
    <row r="5722" spans="2:9" x14ac:dyDescent="0.25">
      <c r="B5722">
        <v>5719</v>
      </c>
      <c r="C5722">
        <v>0.21910432688061657</v>
      </c>
      <c r="D5722">
        <v>0.22695304007123407</v>
      </c>
      <c r="G5722">
        <v>5719</v>
      </c>
      <c r="H5722">
        <v>0.20966840459556435</v>
      </c>
      <c r="I5722">
        <v>0.21839311647703627</v>
      </c>
    </row>
    <row r="5723" spans="2:9" x14ac:dyDescent="0.25">
      <c r="B5723">
        <v>5720</v>
      </c>
      <c r="C5723">
        <v>0.21904126185834663</v>
      </c>
      <c r="D5723">
        <v>0.22689132170371668</v>
      </c>
      <c r="G5723">
        <v>5720</v>
      </c>
      <c r="H5723">
        <v>0.20961070917601424</v>
      </c>
      <c r="I5723">
        <v>0.21833541594340355</v>
      </c>
    </row>
    <row r="5724" spans="2:9" x14ac:dyDescent="0.25">
      <c r="B5724">
        <v>5721</v>
      </c>
      <c r="C5724">
        <v>0.21897821339067061</v>
      </c>
      <c r="D5724">
        <v>0.22682962100319679</v>
      </c>
      <c r="G5724">
        <v>5721</v>
      </c>
      <c r="H5724">
        <v>0.2095530305726977</v>
      </c>
      <c r="I5724">
        <v>0.2182777343987711</v>
      </c>
    </row>
    <row r="5725" spans="2:9" x14ac:dyDescent="0.25">
      <c r="B5725">
        <v>5722</v>
      </c>
      <c r="C5725">
        <v>0.21891518147775393</v>
      </c>
      <c r="D5725">
        <v>0.22676793795837383</v>
      </c>
      <c r="G5725">
        <v>5722</v>
      </c>
      <c r="H5725">
        <v>0.20949536878059286</v>
      </c>
      <c r="I5725">
        <v>0.21822007183329994</v>
      </c>
    </row>
    <row r="5726" spans="2:9" x14ac:dyDescent="0.25">
      <c r="B5726">
        <v>5723</v>
      </c>
      <c r="C5726">
        <v>0.21885216611976027</v>
      </c>
      <c r="D5726">
        <v>0.2267062725579552</v>
      </c>
      <c r="G5726">
        <v>5723</v>
      </c>
      <c r="H5726">
        <v>0.20943772379467937</v>
      </c>
      <c r="I5726">
        <v>0.21816242823715673</v>
      </c>
    </row>
    <row r="5727" spans="2:9" x14ac:dyDescent="0.25">
      <c r="B5727">
        <v>5724</v>
      </c>
      <c r="C5727">
        <v>0.21878916731684547</v>
      </c>
      <c r="D5727">
        <v>0.22664462479065661</v>
      </c>
      <c r="G5727">
        <v>5724</v>
      </c>
      <c r="H5727">
        <v>0.20938009560993953</v>
      </c>
      <c r="I5727">
        <v>0.21810480360051415</v>
      </c>
    </row>
    <row r="5728" spans="2:9" x14ac:dyDescent="0.25">
      <c r="B5728">
        <v>5725</v>
      </c>
      <c r="C5728">
        <v>0.21872618506916416</v>
      </c>
      <c r="D5728">
        <v>0.22658299464520196</v>
      </c>
      <c r="G5728">
        <v>5725</v>
      </c>
      <c r="H5728">
        <v>0.20932248422135649</v>
      </c>
      <c r="I5728">
        <v>0.21804719791355068</v>
      </c>
    </row>
    <row r="5729" spans="2:9" x14ac:dyDescent="0.25">
      <c r="B5729">
        <v>5726</v>
      </c>
      <c r="C5729">
        <v>0.21866321937686878</v>
      </c>
      <c r="D5729">
        <v>0.2265213821103233</v>
      </c>
      <c r="G5729">
        <v>5726</v>
      </c>
      <c r="H5729">
        <v>0.20926488962391379</v>
      </c>
      <c r="I5729">
        <v>0.21798961116645044</v>
      </c>
    </row>
    <row r="5730" spans="2:9" x14ac:dyDescent="0.25">
      <c r="B5730">
        <v>5727</v>
      </c>
      <c r="C5730">
        <v>0.21860027024010503</v>
      </c>
      <c r="D5730">
        <v>0.22645978717476076</v>
      </c>
      <c r="G5730">
        <v>5727</v>
      </c>
      <c r="H5730">
        <v>0.20920731181259783</v>
      </c>
      <c r="I5730">
        <v>0.21793204334940358</v>
      </c>
    </row>
    <row r="5731" spans="2:9" x14ac:dyDescent="0.25">
      <c r="B5731">
        <v>5728</v>
      </c>
      <c r="C5731">
        <v>0.21853733765901556</v>
      </c>
      <c r="D5731">
        <v>0.22639820982726278</v>
      </c>
      <c r="G5731">
        <v>5728</v>
      </c>
      <c r="H5731">
        <v>0.20914975078239637</v>
      </c>
      <c r="I5731">
        <v>0.21787449445260593</v>
      </c>
    </row>
    <row r="5732" spans="2:9" x14ac:dyDescent="0.25">
      <c r="B5732">
        <v>5729</v>
      </c>
      <c r="C5732">
        <v>0.21847442163373959</v>
      </c>
      <c r="D5732">
        <v>0.22633665005658579</v>
      </c>
      <c r="G5732">
        <v>5729</v>
      </c>
      <c r="H5732">
        <v>0.20909220652829794</v>
      </c>
      <c r="I5732">
        <v>0.21781696446625917</v>
      </c>
    </row>
    <row r="5733" spans="2:9" x14ac:dyDescent="0.25">
      <c r="B5733">
        <v>5730</v>
      </c>
      <c r="C5733">
        <v>0.21841152216441317</v>
      </c>
      <c r="D5733">
        <v>0.22627510785149457</v>
      </c>
      <c r="G5733">
        <v>5730</v>
      </c>
      <c r="H5733">
        <v>0.20903467904529291</v>
      </c>
      <c r="I5733">
        <v>0.21775945338057087</v>
      </c>
    </row>
    <row r="5734" spans="2:9" x14ac:dyDescent="0.25">
      <c r="B5734">
        <v>5731</v>
      </c>
      <c r="C5734">
        <v>0.21834863925116541</v>
      </c>
      <c r="D5734">
        <v>0.22621358320076185</v>
      </c>
      <c r="G5734">
        <v>5731</v>
      </c>
      <c r="H5734">
        <v>0.2089771683283744</v>
      </c>
      <c r="I5734">
        <v>0.21770196118575416</v>
      </c>
    </row>
    <row r="5735" spans="2:9" x14ac:dyDescent="0.25">
      <c r="B5735">
        <v>5732</v>
      </c>
      <c r="C5735">
        <v>0.21828577289412371</v>
      </c>
      <c r="D5735">
        <v>0.22615207609316862</v>
      </c>
      <c r="G5735">
        <v>5732</v>
      </c>
      <c r="H5735">
        <v>0.20891967437253553</v>
      </c>
      <c r="I5735">
        <v>0.21764448787202822</v>
      </c>
    </row>
    <row r="5736" spans="2:9" x14ac:dyDescent="0.25">
      <c r="B5736">
        <v>5733</v>
      </c>
      <c r="C5736">
        <v>0.21822292309341385</v>
      </c>
      <c r="D5736">
        <v>0.22609058651750402</v>
      </c>
      <c r="G5736">
        <v>5733</v>
      </c>
      <c r="H5736">
        <v>0.20886219717277063</v>
      </c>
      <c r="I5736">
        <v>0.21758703342961791</v>
      </c>
    </row>
    <row r="5737" spans="2:9" x14ac:dyDescent="0.25">
      <c r="B5737">
        <v>5734</v>
      </c>
      <c r="C5737">
        <v>0.21816008984915411</v>
      </c>
      <c r="D5737">
        <v>0.22602911446256521</v>
      </c>
      <c r="G5737">
        <v>5734</v>
      </c>
      <c r="H5737">
        <v>0.20880473672407671</v>
      </c>
      <c r="I5737">
        <v>0.21752959784875395</v>
      </c>
    </row>
    <row r="5738" spans="2:9" x14ac:dyDescent="0.25">
      <c r="B5738">
        <v>5735</v>
      </c>
      <c r="C5738">
        <v>0.21809727316146083</v>
      </c>
      <c r="D5738">
        <v>0.22596765991715756</v>
      </c>
      <c r="G5738">
        <v>5735</v>
      </c>
      <c r="H5738">
        <v>0.20874729302145156</v>
      </c>
      <c r="I5738">
        <v>0.21747218111967262</v>
      </c>
    </row>
    <row r="5739" spans="2:9" x14ac:dyDescent="0.25">
      <c r="B5739">
        <v>5736</v>
      </c>
      <c r="C5739">
        <v>0.21803447303044574</v>
      </c>
      <c r="D5739">
        <v>0.22590622287009449</v>
      </c>
      <c r="G5739">
        <v>5736</v>
      </c>
      <c r="H5739">
        <v>0.2086898660598949</v>
      </c>
      <c r="I5739">
        <v>0.21741478323261626</v>
      </c>
    </row>
    <row r="5740" spans="2:9" x14ac:dyDescent="0.25">
      <c r="B5740">
        <v>5737</v>
      </c>
      <c r="C5740">
        <v>0.21797168945621814</v>
      </c>
      <c r="D5740">
        <v>0.22584480331019763</v>
      </c>
      <c r="G5740">
        <v>5737</v>
      </c>
      <c r="H5740">
        <v>0.2086324558344074</v>
      </c>
      <c r="I5740">
        <v>0.21735740417783289</v>
      </c>
    </row>
    <row r="5741" spans="2:9" x14ac:dyDescent="0.25">
      <c r="B5741">
        <v>5738</v>
      </c>
      <c r="C5741">
        <v>0.21790892243888052</v>
      </c>
      <c r="D5741">
        <v>0.2257834012262967</v>
      </c>
      <c r="G5741">
        <v>5738</v>
      </c>
      <c r="H5741">
        <v>0.20857506233999212</v>
      </c>
      <c r="I5741">
        <v>0.21730004394557628</v>
      </c>
    </row>
    <row r="5742" spans="2:9" x14ac:dyDescent="0.25">
      <c r="B5742">
        <v>5739</v>
      </c>
      <c r="C5742">
        <v>0.21784617197853315</v>
      </c>
      <c r="D5742">
        <v>0.22572201660722946</v>
      </c>
      <c r="G5742">
        <v>5739</v>
      </c>
      <c r="H5742">
        <v>0.20851768557165351</v>
      </c>
      <c r="I5742">
        <v>0.21724270252610592</v>
      </c>
    </row>
    <row r="5743" spans="2:9" x14ac:dyDescent="0.25">
      <c r="B5743">
        <v>5740</v>
      </c>
      <c r="C5743">
        <v>0.21778343807527503</v>
      </c>
      <c r="D5743">
        <v>0.22566064944184178</v>
      </c>
      <c r="G5743">
        <v>5740</v>
      </c>
      <c r="H5743">
        <v>0.20846032552439586</v>
      </c>
      <c r="I5743">
        <v>0.21718537990968717</v>
      </c>
    </row>
    <row r="5744" spans="2:9" x14ac:dyDescent="0.25">
      <c r="B5744">
        <v>5741</v>
      </c>
      <c r="C5744">
        <v>0.21772072072919799</v>
      </c>
      <c r="D5744">
        <v>0.22559929971898762</v>
      </c>
      <c r="G5744">
        <v>5741</v>
      </c>
      <c r="H5744">
        <v>0.20840298219322692</v>
      </c>
      <c r="I5744">
        <v>0.21712807608659113</v>
      </c>
    </row>
    <row r="5745" spans="2:9" x14ac:dyDescent="0.25">
      <c r="B5745">
        <v>5742</v>
      </c>
      <c r="C5745">
        <v>0.21765801994039105</v>
      </c>
      <c r="D5745">
        <v>0.22553796742752918</v>
      </c>
      <c r="G5745">
        <v>5742</v>
      </c>
      <c r="H5745">
        <v>0.20834565557315499</v>
      </c>
      <c r="I5745">
        <v>0.21707079104709459</v>
      </c>
    </row>
    <row r="5746" spans="2:9" x14ac:dyDescent="0.25">
      <c r="B5746">
        <v>5743</v>
      </c>
      <c r="C5746">
        <v>0.2175953357089396</v>
      </c>
      <c r="D5746">
        <v>0.22547665255633653</v>
      </c>
      <c r="G5746">
        <v>5743</v>
      </c>
      <c r="H5746">
        <v>0.20828834565919019</v>
      </c>
      <c r="I5746">
        <v>0.21701352478148023</v>
      </c>
    </row>
    <row r="5747" spans="2:9" x14ac:dyDescent="0.25">
      <c r="B5747">
        <v>5744</v>
      </c>
      <c r="C5747">
        <v>0.21753266803492594</v>
      </c>
      <c r="D5747">
        <v>0.22541535509428792</v>
      </c>
      <c r="G5747">
        <v>5744</v>
      </c>
      <c r="H5747">
        <v>0.20823105244634352</v>
      </c>
      <c r="I5747">
        <v>0.2169562772800363</v>
      </c>
    </row>
    <row r="5748" spans="2:9" x14ac:dyDescent="0.25">
      <c r="B5748">
        <v>5745</v>
      </c>
      <c r="C5748">
        <v>0.21747001691842571</v>
      </c>
      <c r="D5748">
        <v>0.22535407503026963</v>
      </c>
      <c r="G5748">
        <v>5745</v>
      </c>
      <c r="H5748">
        <v>0.20817377592962891</v>
      </c>
      <c r="I5748">
        <v>0.21689904853305697</v>
      </c>
    </row>
    <row r="5749" spans="2:9" x14ac:dyDescent="0.25">
      <c r="B5749">
        <v>5746</v>
      </c>
      <c r="C5749">
        <v>0.21740738235951279</v>
      </c>
      <c r="D5749">
        <v>0.22529281235317616</v>
      </c>
      <c r="G5749">
        <v>5746</v>
      </c>
      <c r="H5749">
        <v>0.20811651610406076</v>
      </c>
      <c r="I5749">
        <v>0.21684183853084207</v>
      </c>
    </row>
    <row r="5750" spans="2:9" x14ac:dyDescent="0.25">
      <c r="B5750">
        <v>5747</v>
      </c>
      <c r="C5750">
        <v>0.21734476435825936</v>
      </c>
      <c r="D5750">
        <v>0.22523156705190986</v>
      </c>
      <c r="G5750">
        <v>5747</v>
      </c>
      <c r="H5750">
        <v>0.20805927296465446</v>
      </c>
      <c r="I5750">
        <v>0.21678464726369712</v>
      </c>
    </row>
    <row r="5751" spans="2:9" x14ac:dyDescent="0.25">
      <c r="B5751">
        <v>5748</v>
      </c>
      <c r="C5751">
        <v>0.21728216291473049</v>
      </c>
      <c r="D5751">
        <v>0.2251703391153812</v>
      </c>
      <c r="G5751">
        <v>5748</v>
      </c>
      <c r="H5751">
        <v>0.20800204650642762</v>
      </c>
      <c r="I5751">
        <v>0.21672747472193352</v>
      </c>
    </row>
    <row r="5752" spans="2:9" x14ac:dyDescent="0.25">
      <c r="B5752">
        <v>5749</v>
      </c>
      <c r="C5752">
        <v>0.21721957802898861</v>
      </c>
      <c r="D5752">
        <v>0.22510912853250881</v>
      </c>
      <c r="G5752">
        <v>5749</v>
      </c>
      <c r="H5752">
        <v>0.2079448367243994</v>
      </c>
      <c r="I5752">
        <v>0.2166703208958683</v>
      </c>
    </row>
    <row r="5753" spans="2:9" x14ac:dyDescent="0.25">
      <c r="B5753">
        <v>5750</v>
      </c>
      <c r="C5753">
        <v>0.21715700970109236</v>
      </c>
      <c r="D5753">
        <v>0.22504793529221931</v>
      </c>
      <c r="G5753">
        <v>5750</v>
      </c>
      <c r="H5753">
        <v>0.20788764361359038</v>
      </c>
      <c r="I5753">
        <v>0.21661318577582428</v>
      </c>
    </row>
    <row r="5754" spans="2:9" x14ac:dyDescent="0.25">
      <c r="B5754">
        <v>5751</v>
      </c>
      <c r="C5754">
        <v>0.21709445793109777</v>
      </c>
      <c r="D5754">
        <v>0.22498675938344728</v>
      </c>
      <c r="G5754">
        <v>5751</v>
      </c>
      <c r="H5754">
        <v>0.20783046716902204</v>
      </c>
      <c r="I5754">
        <v>0.2165560693521299</v>
      </c>
    </row>
    <row r="5755" spans="2:9" x14ac:dyDescent="0.25">
      <c r="B5755">
        <v>5752</v>
      </c>
      <c r="C5755">
        <v>0.21703192271905375</v>
      </c>
      <c r="D5755">
        <v>0.22492560079513538</v>
      </c>
      <c r="G5755">
        <v>5752</v>
      </c>
      <c r="H5755">
        <v>0.20777330738571867</v>
      </c>
      <c r="I5755">
        <v>0.21649897161511944</v>
      </c>
    </row>
    <row r="5756" spans="2:9" x14ac:dyDescent="0.25">
      <c r="B5756">
        <v>5753</v>
      </c>
      <c r="C5756">
        <v>0.21696940406500753</v>
      </c>
      <c r="D5756">
        <v>0.22486445951623446</v>
      </c>
      <c r="G5756">
        <v>5753</v>
      </c>
      <c r="H5756">
        <v>0.20771616425870498</v>
      </c>
      <c r="I5756">
        <v>0.21644189255513288</v>
      </c>
    </row>
    <row r="5757" spans="2:9" x14ac:dyDescent="0.25">
      <c r="B5757">
        <v>5754</v>
      </c>
      <c r="C5757">
        <v>0.21690690196900481</v>
      </c>
      <c r="D5757">
        <v>0.22480333553570314</v>
      </c>
      <c r="G5757">
        <v>5754</v>
      </c>
      <c r="H5757">
        <v>0.20765903778300701</v>
      </c>
      <c r="I5757">
        <v>0.21638483216251586</v>
      </c>
    </row>
    <row r="5758" spans="2:9" x14ac:dyDescent="0.25">
      <c r="B5758">
        <v>5755</v>
      </c>
      <c r="C5758">
        <v>0.21684441643108399</v>
      </c>
      <c r="D5758">
        <v>0.22474222884250827</v>
      </c>
      <c r="G5758">
        <v>5755</v>
      </c>
      <c r="H5758">
        <v>0.20760192795365295</v>
      </c>
      <c r="I5758">
        <v>0.21632779042761976</v>
      </c>
    </row>
    <row r="5759" spans="2:9" x14ac:dyDescent="0.25">
      <c r="B5759">
        <v>5756</v>
      </c>
      <c r="C5759">
        <v>0.21678194745128115</v>
      </c>
      <c r="D5759">
        <v>0.22468113942562459</v>
      </c>
      <c r="G5759">
        <v>5756</v>
      </c>
      <c r="H5759">
        <v>0.20754483476567226</v>
      </c>
      <c r="I5759">
        <v>0.2162707673408017</v>
      </c>
    </row>
    <row r="5760" spans="2:9" x14ac:dyDescent="0.25">
      <c r="B5760">
        <v>5757</v>
      </c>
      <c r="C5760">
        <v>0.21671949502962864</v>
      </c>
      <c r="D5760">
        <v>0.22462006727403486</v>
      </c>
      <c r="G5760">
        <v>5757</v>
      </c>
      <c r="H5760">
        <v>0.20748775821409579</v>
      </c>
      <c r="I5760">
        <v>0.21621376289242444</v>
      </c>
    </row>
    <row r="5761" spans="2:9" x14ac:dyDescent="0.25">
      <c r="B5761">
        <v>5758</v>
      </c>
      <c r="C5761">
        <v>0.21665705916615549</v>
      </c>
      <c r="D5761">
        <v>0.22455901237673001</v>
      </c>
      <c r="G5761">
        <v>5758</v>
      </c>
      <c r="H5761">
        <v>0.20743069829395566</v>
      </c>
      <c r="I5761">
        <v>0.2161567770728566</v>
      </c>
    </row>
    <row r="5762" spans="2:9" x14ac:dyDescent="0.25">
      <c r="B5762">
        <v>5759</v>
      </c>
      <c r="C5762">
        <v>0.21659463986088448</v>
      </c>
      <c r="D5762">
        <v>0.22449797472270872</v>
      </c>
      <c r="G5762">
        <v>5759</v>
      </c>
      <c r="H5762">
        <v>0.20737365500028657</v>
      </c>
      <c r="I5762">
        <v>0.21609980987247224</v>
      </c>
    </row>
    <row r="5763" spans="2:9" x14ac:dyDescent="0.25">
      <c r="B5763">
        <v>5760</v>
      </c>
      <c r="C5763">
        <v>0.2165322371138366</v>
      </c>
      <c r="D5763">
        <v>0.2244369543009779</v>
      </c>
      <c r="G5763">
        <v>5760</v>
      </c>
      <c r="H5763">
        <v>0.20731662832812384</v>
      </c>
      <c r="I5763">
        <v>0.21604286128165126</v>
      </c>
    </row>
    <row r="5764" spans="2:9" x14ac:dyDescent="0.25">
      <c r="B5764">
        <v>5761</v>
      </c>
      <c r="C5764">
        <v>0.21646985092503079</v>
      </c>
      <c r="D5764">
        <v>0.22437595110055228</v>
      </c>
      <c r="G5764">
        <v>5761</v>
      </c>
      <c r="H5764">
        <v>0.20725961827250369</v>
      </c>
      <c r="I5764">
        <v>0.21598593129077934</v>
      </c>
    </row>
    <row r="5765" spans="2:9" x14ac:dyDescent="0.25">
      <c r="B5765">
        <v>5762</v>
      </c>
      <c r="C5765">
        <v>0.21640748129447937</v>
      </c>
      <c r="D5765">
        <v>0.22431496511045457</v>
      </c>
      <c r="G5765">
        <v>5762</v>
      </c>
      <c r="H5765">
        <v>0.2072026248284648</v>
      </c>
      <c r="I5765">
        <v>0.21592901989024765</v>
      </c>
    </row>
    <row r="5766" spans="2:9" x14ac:dyDescent="0.25">
      <c r="B5766">
        <v>5763</v>
      </c>
      <c r="C5766">
        <v>0.21634512822219187</v>
      </c>
      <c r="D5766">
        <v>0.22425399631971576</v>
      </c>
      <c r="G5766">
        <v>5763</v>
      </c>
      <c r="H5766">
        <v>0.20714564799104718</v>
      </c>
      <c r="I5766">
        <v>0.21587212707045328</v>
      </c>
    </row>
    <row r="5767" spans="2:9" x14ac:dyDescent="0.25">
      <c r="B5767">
        <v>5764</v>
      </c>
      <c r="C5767">
        <v>0.21628279170817427</v>
      </c>
      <c r="D5767">
        <v>0.22419304471737431</v>
      </c>
      <c r="G5767">
        <v>5764</v>
      </c>
      <c r="H5767">
        <v>0.20708868775529202</v>
      </c>
      <c r="I5767">
        <v>0.2158152528217987</v>
      </c>
    </row>
    <row r="5768" spans="2:9" x14ac:dyDescent="0.25">
      <c r="B5768">
        <v>5765</v>
      </c>
      <c r="C5768">
        <v>0.21622047175242939</v>
      </c>
      <c r="D5768">
        <v>0.22413211029247723</v>
      </c>
      <c r="G5768">
        <v>5765</v>
      </c>
      <c r="H5768">
        <v>0.20703174411624176</v>
      </c>
      <c r="I5768">
        <v>0.21575839713469233</v>
      </c>
    </row>
    <row r="5769" spans="2:9" x14ac:dyDescent="0.25">
      <c r="B5769">
        <v>5766</v>
      </c>
      <c r="C5769">
        <v>0.21615816835495374</v>
      </c>
      <c r="D5769">
        <v>0.22407119303407905</v>
      </c>
      <c r="G5769">
        <v>5766</v>
      </c>
      <c r="H5769">
        <v>0.20697481706894177</v>
      </c>
      <c r="I5769">
        <v>0.21570155999954818</v>
      </c>
    </row>
    <row r="5770" spans="2:9" x14ac:dyDescent="0.25">
      <c r="B5770">
        <v>5767</v>
      </c>
      <c r="C5770">
        <v>0.21609588151574174</v>
      </c>
      <c r="D5770">
        <v>0.22401029293124231</v>
      </c>
      <c r="G5770">
        <v>5767</v>
      </c>
      <c r="H5770">
        <v>0.20691790660843767</v>
      </c>
      <c r="I5770">
        <v>0.2156447414067858</v>
      </c>
    </row>
    <row r="5771" spans="2:9" x14ac:dyDescent="0.25">
      <c r="B5771">
        <v>5768</v>
      </c>
      <c r="C5771">
        <v>0.21603361123478662</v>
      </c>
      <c r="D5771">
        <v>0.22394940997303786</v>
      </c>
      <c r="G5771">
        <v>5768</v>
      </c>
      <c r="H5771">
        <v>0.20686101272977592</v>
      </c>
      <c r="I5771">
        <v>0.21558794134683065</v>
      </c>
    </row>
    <row r="5772" spans="2:9" x14ac:dyDescent="0.25">
      <c r="B5772">
        <v>5769</v>
      </c>
      <c r="C5772">
        <v>0.21597135751207394</v>
      </c>
      <c r="D5772">
        <v>0.22388854414854412</v>
      </c>
      <c r="G5772">
        <v>5769</v>
      </c>
      <c r="H5772">
        <v>0.20680413542800585</v>
      </c>
      <c r="I5772">
        <v>0.21553115981011362</v>
      </c>
    </row>
    <row r="5773" spans="2:9" x14ac:dyDescent="0.25">
      <c r="B5773">
        <v>5770</v>
      </c>
      <c r="C5773">
        <v>0.2159091203475873</v>
      </c>
      <c r="D5773">
        <v>0.22382769544684752</v>
      </c>
      <c r="G5773">
        <v>5770</v>
      </c>
      <c r="H5773">
        <v>0.2067472746981778</v>
      </c>
      <c r="I5773">
        <v>0.21547439678707128</v>
      </c>
    </row>
    <row r="5774" spans="2:9" x14ac:dyDescent="0.25">
      <c r="B5774">
        <v>5771</v>
      </c>
      <c r="C5774">
        <v>0.21584689974130619</v>
      </c>
      <c r="D5774">
        <v>0.22376686385704261</v>
      </c>
      <c r="G5774">
        <v>5771</v>
      </c>
      <c r="H5774">
        <v>0.20669043053534336</v>
      </c>
      <c r="I5774">
        <v>0.21541765226814608</v>
      </c>
    </row>
    <row r="5775" spans="2:9" x14ac:dyDescent="0.25">
      <c r="B5775">
        <v>5772</v>
      </c>
      <c r="C5775">
        <v>0.2157846956932076</v>
      </c>
      <c r="D5775">
        <v>0.22370604936823171</v>
      </c>
      <c r="G5775">
        <v>5772</v>
      </c>
      <c r="H5775">
        <v>0.20663360293455532</v>
      </c>
      <c r="I5775">
        <v>0.21536092624378581</v>
      </c>
    </row>
    <row r="5776" spans="2:9" x14ac:dyDescent="0.25">
      <c r="B5776">
        <v>5773</v>
      </c>
      <c r="C5776">
        <v>0.21572250820326178</v>
      </c>
      <c r="D5776">
        <v>0.22364525196952525</v>
      </c>
      <c r="G5776">
        <v>5773</v>
      </c>
      <c r="H5776">
        <v>0.20657679189086942</v>
      </c>
      <c r="I5776">
        <v>0.21530421870444427</v>
      </c>
    </row>
    <row r="5777" spans="2:9" x14ac:dyDescent="0.25">
      <c r="B5777">
        <v>5774</v>
      </c>
      <c r="C5777">
        <v>0.21566033727143696</v>
      </c>
      <c r="D5777">
        <v>0.22358447165004136</v>
      </c>
      <c r="G5777">
        <v>5774</v>
      </c>
      <c r="H5777">
        <v>0.20651999739934179</v>
      </c>
      <c r="I5777">
        <v>0.21524752964058055</v>
      </c>
    </row>
    <row r="5778" spans="2:9" x14ac:dyDescent="0.25">
      <c r="B5778">
        <v>5775</v>
      </c>
      <c r="C5778">
        <v>0.21559818289770002</v>
      </c>
      <c r="D5778">
        <v>0.2235237083989062</v>
      </c>
      <c r="G5778">
        <v>5775</v>
      </c>
      <c r="H5778">
        <v>0.20646321945502932</v>
      </c>
      <c r="I5778">
        <v>0.2151908590426595</v>
      </c>
    </row>
    <row r="5779" spans="2:9" x14ac:dyDescent="0.25">
      <c r="B5779">
        <v>5776</v>
      </c>
      <c r="C5779">
        <v>0.21553604508201085</v>
      </c>
      <c r="D5779">
        <v>0.22346296220525391</v>
      </c>
      <c r="G5779">
        <v>5776</v>
      </c>
      <c r="H5779">
        <v>0.2064064580529916</v>
      </c>
      <c r="I5779">
        <v>0.21513420690115179</v>
      </c>
    </row>
    <row r="5780" spans="2:9" x14ac:dyDescent="0.25">
      <c r="B5780">
        <v>5777</v>
      </c>
      <c r="C5780">
        <v>0.21547392382432673</v>
      </c>
      <c r="D5780">
        <v>0.22340223305822648</v>
      </c>
      <c r="G5780">
        <v>5777</v>
      </c>
      <c r="H5780">
        <v>0.20634971318828921</v>
      </c>
      <c r="I5780">
        <v>0.21507757320653351</v>
      </c>
    </row>
    <row r="5781" spans="2:9" x14ac:dyDescent="0.25">
      <c r="B5781">
        <v>5778</v>
      </c>
      <c r="C5781">
        <v>0.21541181912460119</v>
      </c>
      <c r="D5781">
        <v>0.22334152094697371</v>
      </c>
      <c r="G5781">
        <v>5778</v>
      </c>
      <c r="H5781">
        <v>0.20629298485598449</v>
      </c>
      <c r="I5781">
        <v>0.21502095794928633</v>
      </c>
    </row>
    <row r="5782" spans="2:9" x14ac:dyDescent="0.25">
      <c r="B5782">
        <v>5779</v>
      </c>
      <c r="C5782">
        <v>0.21534973098278515</v>
      </c>
      <c r="D5782">
        <v>0.22328082586065356</v>
      </c>
      <c r="G5782">
        <v>5779</v>
      </c>
      <c r="H5782">
        <v>0.20623627305114048</v>
      </c>
      <c r="I5782">
        <v>0.21496436111989778</v>
      </c>
    </row>
    <row r="5783" spans="2:9" x14ac:dyDescent="0.25">
      <c r="B5783">
        <v>5780</v>
      </c>
      <c r="C5783">
        <v>0.21528765939882269</v>
      </c>
      <c r="D5783">
        <v>0.22322014778843152</v>
      </c>
      <c r="G5783">
        <v>5780</v>
      </c>
      <c r="H5783">
        <v>0.20617957776882317</v>
      </c>
      <c r="I5783">
        <v>0.21490778270886085</v>
      </c>
    </row>
    <row r="5784" spans="2:9" x14ac:dyDescent="0.25">
      <c r="B5784">
        <v>5781</v>
      </c>
      <c r="C5784">
        <v>0.2152256043726562</v>
      </c>
      <c r="D5784">
        <v>0.22315948671948141</v>
      </c>
      <c r="G5784">
        <v>5781</v>
      </c>
      <c r="H5784">
        <v>0.20612289900409922</v>
      </c>
      <c r="I5784">
        <v>0.21485122270667426</v>
      </c>
    </row>
    <row r="5785" spans="2:9" x14ac:dyDescent="0.25">
      <c r="B5785">
        <v>5782</v>
      </c>
      <c r="C5785">
        <v>0.21516356590422653</v>
      </c>
      <c r="D5785">
        <v>0.22309884264298463</v>
      </c>
      <c r="G5785">
        <v>5782</v>
      </c>
      <c r="H5785">
        <v>0.20606623675203578</v>
      </c>
      <c r="I5785">
        <v>0.2147946811038422</v>
      </c>
    </row>
    <row r="5786" spans="2:9" x14ac:dyDescent="0.25">
      <c r="B5786">
        <v>5783</v>
      </c>
      <c r="C5786">
        <v>0.21510154399346754</v>
      </c>
      <c r="D5786">
        <v>0.22303821554813041</v>
      </c>
      <c r="G5786">
        <v>5783</v>
      </c>
      <c r="H5786">
        <v>0.20600959100770283</v>
      </c>
      <c r="I5786">
        <v>0.21473815789087455</v>
      </c>
    </row>
    <row r="5787" spans="2:9" x14ac:dyDescent="0.25">
      <c r="B5787">
        <v>5784</v>
      </c>
      <c r="C5787">
        <v>0.21503953864031083</v>
      </c>
      <c r="D5787">
        <v>0.22297760542411618</v>
      </c>
      <c r="G5787">
        <v>5784</v>
      </c>
      <c r="H5787">
        <v>0.20595296176617145</v>
      </c>
      <c r="I5787">
        <v>0.21468165305828679</v>
      </c>
    </row>
    <row r="5788" spans="2:9" x14ac:dyDescent="0.25">
      <c r="B5788">
        <v>5785</v>
      </c>
      <c r="C5788">
        <v>0.21497754984468392</v>
      </c>
      <c r="D5788">
        <v>0.22291701226014696</v>
      </c>
      <c r="G5788">
        <v>5785</v>
      </c>
      <c r="H5788">
        <v>0.20589634902251394</v>
      </c>
      <c r="I5788">
        <v>0.21462516659660014</v>
      </c>
    </row>
    <row r="5789" spans="2:9" x14ac:dyDescent="0.25">
      <c r="B5789">
        <v>5786</v>
      </c>
      <c r="C5789">
        <v>0.21491557760651153</v>
      </c>
      <c r="D5789">
        <v>0.22285643604543567</v>
      </c>
      <c r="G5789">
        <v>5786</v>
      </c>
      <c r="H5789">
        <v>0.20583975277180433</v>
      </c>
      <c r="I5789">
        <v>0.21456869849634114</v>
      </c>
    </row>
    <row r="5790" spans="2:9" x14ac:dyDescent="0.25">
      <c r="B5790">
        <v>5787</v>
      </c>
      <c r="C5790">
        <v>0.21485362192571228</v>
      </c>
      <c r="D5790">
        <v>0.22279587676920329</v>
      </c>
      <c r="G5790">
        <v>5787</v>
      </c>
      <c r="H5790">
        <v>0.2057831730091185</v>
      </c>
      <c r="I5790">
        <v>0.21451224874804217</v>
      </c>
    </row>
    <row r="5791" spans="2:9" x14ac:dyDescent="0.25">
      <c r="B5791">
        <v>5788</v>
      </c>
      <c r="C5791">
        <v>0.21479168280220262</v>
      </c>
      <c r="D5791">
        <v>0.22273533442067833</v>
      </c>
      <c r="G5791">
        <v>5788</v>
      </c>
      <c r="H5791">
        <v>0.20572660972953352</v>
      </c>
      <c r="I5791">
        <v>0.21445581734224101</v>
      </c>
    </row>
    <row r="5792" spans="2:9" x14ac:dyDescent="0.25">
      <c r="B5792">
        <v>5789</v>
      </c>
      <c r="C5792">
        <v>0.21472976023589743</v>
      </c>
      <c r="D5792">
        <v>0.22267480898909756</v>
      </c>
      <c r="G5792">
        <v>5789</v>
      </c>
      <c r="H5792">
        <v>0.20567006292812692</v>
      </c>
      <c r="I5792">
        <v>0.21439940426948134</v>
      </c>
    </row>
    <row r="5793" spans="2:9" x14ac:dyDescent="0.25">
      <c r="B5793">
        <v>5790</v>
      </c>
      <c r="C5793">
        <v>0.2146678542267047</v>
      </c>
      <c r="D5793">
        <v>0.22261430046370528</v>
      </c>
      <c r="G5793">
        <v>5790</v>
      </c>
      <c r="H5793">
        <v>0.205613532599979</v>
      </c>
      <c r="I5793">
        <v>0.2143430095203121</v>
      </c>
    </row>
    <row r="5794" spans="2:9" x14ac:dyDescent="0.25">
      <c r="B5794">
        <v>5791</v>
      </c>
      <c r="C5794">
        <v>0.21460596477453034</v>
      </c>
      <c r="D5794">
        <v>0.2225538088337537</v>
      </c>
      <c r="G5794">
        <v>5791</v>
      </c>
      <c r="H5794">
        <v>0.20555701874017138</v>
      </c>
      <c r="I5794">
        <v>0.21428663308528789</v>
      </c>
    </row>
    <row r="5795" spans="2:9" x14ac:dyDescent="0.25">
      <c r="B5795">
        <v>5792</v>
      </c>
      <c r="C5795">
        <v>0.21454409187927606</v>
      </c>
      <c r="D5795">
        <v>0.22249333408850294</v>
      </c>
      <c r="G5795">
        <v>5792</v>
      </c>
      <c r="H5795">
        <v>0.20550052134378669</v>
      </c>
      <c r="I5795">
        <v>0.21423027495496907</v>
      </c>
    </row>
    <row r="5796" spans="2:9" x14ac:dyDescent="0.25">
      <c r="B5796">
        <v>5793</v>
      </c>
      <c r="C5796">
        <v>0.21448223554084098</v>
      </c>
      <c r="D5796">
        <v>0.22243287621722097</v>
      </c>
      <c r="G5796">
        <v>5793</v>
      </c>
      <c r="H5796">
        <v>0.20544404040590886</v>
      </c>
      <c r="I5796">
        <v>0.21417393511992136</v>
      </c>
    </row>
    <row r="5797" spans="2:9" x14ac:dyDescent="0.25">
      <c r="B5797">
        <v>5794</v>
      </c>
      <c r="C5797">
        <v>0.2144203957591177</v>
      </c>
      <c r="D5797">
        <v>0.22237243520918334</v>
      </c>
      <c r="G5797">
        <v>5794</v>
      </c>
      <c r="H5797">
        <v>0.20538757592162452</v>
      </c>
      <c r="I5797">
        <v>0.21411761357071618</v>
      </c>
    </row>
    <row r="5798" spans="2:9" x14ac:dyDescent="0.25">
      <c r="B5798">
        <v>5795</v>
      </c>
      <c r="C5798">
        <v>0.21435857253399734</v>
      </c>
      <c r="D5798">
        <v>0.22231201105367387</v>
      </c>
      <c r="G5798">
        <v>5795</v>
      </c>
      <c r="H5798">
        <v>0.2053311278860209</v>
      </c>
      <c r="I5798">
        <v>0.21406131029793049</v>
      </c>
    </row>
    <row r="5799" spans="2:9" x14ac:dyDescent="0.25">
      <c r="B5799">
        <v>5796</v>
      </c>
      <c r="C5799">
        <v>0.21429676586536867</v>
      </c>
      <c r="D5799">
        <v>0.22225160373998371</v>
      </c>
      <c r="G5799">
        <v>5796</v>
      </c>
      <c r="H5799">
        <v>0.2052746962941861</v>
      </c>
      <c r="I5799">
        <v>0.21400502529214674</v>
      </c>
    </row>
    <row r="5800" spans="2:9" x14ac:dyDescent="0.25">
      <c r="B5800">
        <v>5797</v>
      </c>
      <c r="C5800">
        <v>0.21423497575311443</v>
      </c>
      <c r="D5800">
        <v>0.22219121325741223</v>
      </c>
      <c r="G5800">
        <v>5797</v>
      </c>
      <c r="H5800">
        <v>0.20521828114121057</v>
      </c>
      <c r="I5800">
        <v>0.21394875854395318</v>
      </c>
    </row>
    <row r="5801" spans="2:9" x14ac:dyDescent="0.25">
      <c r="B5801">
        <v>5798</v>
      </c>
      <c r="C5801">
        <v>0.21417320219711447</v>
      </c>
      <c r="D5801">
        <v>0.22213083959526642</v>
      </c>
      <c r="G5801">
        <v>5798</v>
      </c>
      <c r="H5801">
        <v>0.20516188242218591</v>
      </c>
      <c r="I5801">
        <v>0.2138925100439433</v>
      </c>
    </row>
    <row r="5802" spans="2:9" x14ac:dyDescent="0.25">
      <c r="B5802">
        <v>5799</v>
      </c>
      <c r="C5802">
        <v>0.21411144519724504</v>
      </c>
      <c r="D5802">
        <v>0.22207048274286095</v>
      </c>
      <c r="G5802">
        <v>5799</v>
      </c>
      <c r="H5802">
        <v>0.20510550013220577</v>
      </c>
      <c r="I5802">
        <v>0.21383627978271633</v>
      </c>
    </row>
    <row r="5803" spans="2:9" x14ac:dyDescent="0.25">
      <c r="B5803">
        <v>5800</v>
      </c>
      <c r="C5803">
        <v>0.2140497047533797</v>
      </c>
      <c r="D5803">
        <v>0.22201014268951866</v>
      </c>
      <c r="G5803">
        <v>5800</v>
      </c>
      <c r="H5803">
        <v>0.2050491342663639</v>
      </c>
      <c r="I5803">
        <v>0.21378006775087705</v>
      </c>
    </row>
    <row r="5804" spans="2:9" x14ac:dyDescent="0.25">
      <c r="B5804">
        <v>5801</v>
      </c>
      <c r="C5804">
        <v>0.21398798086538551</v>
      </c>
      <c r="D5804">
        <v>0.22194981942456973</v>
      </c>
      <c r="G5804">
        <v>5801</v>
      </c>
      <c r="H5804">
        <v>0.20499278481975736</v>
      </c>
      <c r="I5804">
        <v>0.21372387393903583</v>
      </c>
    </row>
    <row r="5805" spans="2:9" x14ac:dyDescent="0.25">
      <c r="B5805">
        <v>5802</v>
      </c>
      <c r="C5805">
        <v>0.21392627353312754</v>
      </c>
      <c r="D5805">
        <v>0.2218895129373524</v>
      </c>
      <c r="G5805">
        <v>5802</v>
      </c>
      <c r="H5805">
        <v>0.20493645178748371</v>
      </c>
      <c r="I5805">
        <v>0.21366769833780827</v>
      </c>
    </row>
    <row r="5806" spans="2:9" x14ac:dyDescent="0.25">
      <c r="B5806">
        <v>5803</v>
      </c>
      <c r="C5806">
        <v>0.21386458275646969</v>
      </c>
      <c r="D5806">
        <v>0.22182922321721282</v>
      </c>
      <c r="G5806">
        <v>5803</v>
      </c>
      <c r="H5806">
        <v>0.20488013516464124</v>
      </c>
      <c r="I5806">
        <v>0.21361154093781609</v>
      </c>
    </row>
    <row r="5807" spans="2:9" x14ac:dyDescent="0.25">
      <c r="B5807">
        <v>5804</v>
      </c>
      <c r="C5807">
        <v>0.21380290853526893</v>
      </c>
      <c r="D5807">
        <v>0.22176895025350452</v>
      </c>
      <c r="G5807">
        <v>5804</v>
      </c>
      <c r="H5807">
        <v>0.204823834946331</v>
      </c>
      <c r="I5807">
        <v>0.21355540172968596</v>
      </c>
    </row>
    <row r="5808" spans="2:9" x14ac:dyDescent="0.25">
      <c r="B5808">
        <v>5805</v>
      </c>
      <c r="C5808">
        <v>0.21374125086937945</v>
      </c>
      <c r="D5808">
        <v>0.22170869403558918</v>
      </c>
      <c r="G5808">
        <v>5805</v>
      </c>
      <c r="H5808">
        <v>0.20476755112765482</v>
      </c>
      <c r="I5808">
        <v>0.21349928070405047</v>
      </c>
    </row>
    <row r="5809" spans="2:9" x14ac:dyDescent="0.25">
      <c r="B5809">
        <v>5806</v>
      </c>
      <c r="C5809">
        <v>0.21367960975865197</v>
      </c>
      <c r="D5809">
        <v>0.2216484545528361</v>
      </c>
      <c r="G5809">
        <v>5806</v>
      </c>
      <c r="H5809">
        <v>0.20471128370371616</v>
      </c>
      <c r="I5809">
        <v>0.21344317785154765</v>
      </c>
    </row>
    <row r="5810" spans="2:9" x14ac:dyDescent="0.25">
      <c r="B5810">
        <v>5807</v>
      </c>
      <c r="C5810">
        <v>0.21361798520293471</v>
      </c>
      <c r="D5810">
        <v>0.22158823179462223</v>
      </c>
      <c r="G5810">
        <v>5807</v>
      </c>
      <c r="H5810">
        <v>0.20465503266961957</v>
      </c>
      <c r="I5810">
        <v>0.2133870931628209</v>
      </c>
    </row>
    <row r="5811" spans="2:9" x14ac:dyDescent="0.25">
      <c r="B5811">
        <v>5808</v>
      </c>
      <c r="C5811">
        <v>0.21355637720206935</v>
      </c>
      <c r="D5811">
        <v>0.22152802575033251</v>
      </c>
      <c r="G5811">
        <v>5808</v>
      </c>
      <c r="H5811">
        <v>0.2045987980204724</v>
      </c>
      <c r="I5811">
        <v>0.21333102662851933</v>
      </c>
    </row>
    <row r="5812" spans="2:9" x14ac:dyDescent="0.25">
      <c r="B5812">
        <v>5809</v>
      </c>
      <c r="C5812">
        <v>0.21349478575589551</v>
      </c>
      <c r="D5812">
        <v>0.22146783640935938</v>
      </c>
      <c r="G5812">
        <v>5809</v>
      </c>
      <c r="H5812">
        <v>0.20454257975138221</v>
      </c>
      <c r="I5812">
        <v>0.2132749782392975</v>
      </c>
    </row>
    <row r="5813" spans="2:9" x14ac:dyDescent="0.25">
      <c r="B5813">
        <v>5810</v>
      </c>
      <c r="C5813">
        <v>0.21343321086425138</v>
      </c>
      <c r="D5813">
        <v>0.22140766376110341</v>
      </c>
      <c r="G5813">
        <v>5810</v>
      </c>
      <c r="H5813">
        <v>0.20448637785745769</v>
      </c>
      <c r="I5813">
        <v>0.21321894798581553</v>
      </c>
    </row>
    <row r="5814" spans="2:9" x14ac:dyDescent="0.25">
      <c r="B5814">
        <v>5811</v>
      </c>
      <c r="C5814">
        <v>0.2133716525269688</v>
      </c>
      <c r="D5814">
        <v>0.2213475077949725</v>
      </c>
      <c r="G5814">
        <v>5811</v>
      </c>
      <c r="H5814">
        <v>0.2044301923338103</v>
      </c>
      <c r="I5814">
        <v>0.21316293585873908</v>
      </c>
    </row>
    <row r="5815" spans="2:9" x14ac:dyDescent="0.25">
      <c r="B5815">
        <v>5812</v>
      </c>
      <c r="C5815">
        <v>0.21331011074387651</v>
      </c>
      <c r="D5815">
        <v>0.22128736850038247</v>
      </c>
      <c r="G5815">
        <v>5812</v>
      </c>
      <c r="H5815">
        <v>0.20437402317555198</v>
      </c>
      <c r="I5815">
        <v>0.21310694184873902</v>
      </c>
    </row>
    <row r="5816" spans="2:9" x14ac:dyDescent="0.25">
      <c r="B5816">
        <v>5813</v>
      </c>
      <c r="C5816">
        <v>0.21324858551480022</v>
      </c>
      <c r="D5816">
        <v>0.22122724586675702</v>
      </c>
      <c r="G5816">
        <v>5813</v>
      </c>
      <c r="H5816">
        <v>0.2043178703777967</v>
      </c>
      <c r="I5816">
        <v>0.21305096594649228</v>
      </c>
    </row>
    <row r="5817" spans="2:9" x14ac:dyDescent="0.25">
      <c r="B5817">
        <v>5814</v>
      </c>
      <c r="C5817">
        <v>0.21318707683956251</v>
      </c>
      <c r="D5817">
        <v>0.22116713988352729</v>
      </c>
      <c r="G5817">
        <v>5814</v>
      </c>
      <c r="H5817">
        <v>0.20426173393565902</v>
      </c>
      <c r="I5817">
        <v>0.2129950081426808</v>
      </c>
    </row>
    <row r="5818" spans="2:9" x14ac:dyDescent="0.25">
      <c r="B5818">
        <v>5815</v>
      </c>
      <c r="C5818">
        <v>0.21312558471797954</v>
      </c>
      <c r="D5818">
        <v>0.2211070505401323</v>
      </c>
      <c r="G5818">
        <v>5815</v>
      </c>
      <c r="H5818">
        <v>0.20420561384425662</v>
      </c>
      <c r="I5818">
        <v>0.21293906842799223</v>
      </c>
    </row>
    <row r="5819" spans="2:9" x14ac:dyDescent="0.25">
      <c r="B5819">
        <v>5816</v>
      </c>
      <c r="C5819">
        <v>0.21306410914986579</v>
      </c>
      <c r="D5819">
        <v>0.22104697782601887</v>
      </c>
      <c r="G5819">
        <v>5816</v>
      </c>
      <c r="H5819">
        <v>0.20414951009870752</v>
      </c>
      <c r="I5819">
        <v>0.2128831467931197</v>
      </c>
    </row>
    <row r="5820" spans="2:9" x14ac:dyDescent="0.25">
      <c r="B5820">
        <v>5817</v>
      </c>
      <c r="C5820">
        <v>0.21300265013503433</v>
      </c>
      <c r="D5820">
        <v>0.2209869217306413</v>
      </c>
      <c r="G5820">
        <v>5817</v>
      </c>
      <c r="H5820">
        <v>0.20409342269413069</v>
      </c>
      <c r="I5820">
        <v>0.21282724322876181</v>
      </c>
    </row>
    <row r="5821" spans="2:9" x14ac:dyDescent="0.25">
      <c r="B5821">
        <v>5818</v>
      </c>
      <c r="C5821">
        <v>0.21294120767329161</v>
      </c>
      <c r="D5821">
        <v>0.22092688224346196</v>
      </c>
      <c r="G5821">
        <v>5818</v>
      </c>
      <c r="H5821">
        <v>0.20403735162564723</v>
      </c>
      <c r="I5821">
        <v>0.21277135772562275</v>
      </c>
    </row>
    <row r="5822" spans="2:9" x14ac:dyDescent="0.25">
      <c r="B5822">
        <v>5819</v>
      </c>
      <c r="C5822">
        <v>0.21287978176444139</v>
      </c>
      <c r="D5822">
        <v>0.22086685935395065</v>
      </c>
      <c r="G5822">
        <v>5819</v>
      </c>
      <c r="H5822">
        <v>0.20398129688838021</v>
      </c>
      <c r="I5822">
        <v>0.21271549027441208</v>
      </c>
    </row>
    <row r="5823" spans="2:9" x14ac:dyDescent="0.25">
      <c r="B5823">
        <v>5820</v>
      </c>
      <c r="C5823">
        <v>0.21281837240828383</v>
      </c>
      <c r="D5823">
        <v>0.22080685305158479</v>
      </c>
      <c r="G5823">
        <v>5820</v>
      </c>
      <c r="H5823">
        <v>0.20392525847745319</v>
      </c>
      <c r="I5823">
        <v>0.21265964086584471</v>
      </c>
    </row>
    <row r="5824" spans="2:9" x14ac:dyDescent="0.25">
      <c r="B5824">
        <v>5821</v>
      </c>
      <c r="C5824">
        <v>0.2127569796046164</v>
      </c>
      <c r="D5824">
        <v>0.22074686332584983</v>
      </c>
      <c r="G5824">
        <v>5821</v>
      </c>
      <c r="H5824">
        <v>0.2038692363879914</v>
      </c>
      <c r="I5824">
        <v>0.21260380949064148</v>
      </c>
    </row>
    <row r="5825" spans="2:9" x14ac:dyDescent="0.25">
      <c r="B5825">
        <v>5822</v>
      </c>
      <c r="C5825">
        <v>0.21269560335323018</v>
      </c>
      <c r="D5825">
        <v>0.22068689016623874</v>
      </c>
      <c r="G5825">
        <v>5822</v>
      </c>
      <c r="H5825">
        <v>0.2038132306151226</v>
      </c>
      <c r="I5825">
        <v>0.21254799613952827</v>
      </c>
    </row>
    <row r="5826" spans="2:9" x14ac:dyDescent="0.25">
      <c r="B5826">
        <v>5823</v>
      </c>
      <c r="C5826">
        <v>0.21263424365391459</v>
      </c>
      <c r="D5826">
        <v>0.22062693356225202</v>
      </c>
      <c r="G5826">
        <v>5823</v>
      </c>
      <c r="H5826">
        <v>0.20375724115397501</v>
      </c>
      <c r="I5826">
        <v>0.2124922008032365</v>
      </c>
    </row>
    <row r="5827" spans="2:9" x14ac:dyDescent="0.25">
      <c r="B5827">
        <v>5824</v>
      </c>
      <c r="C5827">
        <v>0.21257290050645747</v>
      </c>
      <c r="D5827">
        <v>0.22056699350339815</v>
      </c>
      <c r="G5827">
        <v>5824</v>
      </c>
      <c r="H5827">
        <v>0.20370126799967778</v>
      </c>
      <c r="I5827">
        <v>0.21243642347250336</v>
      </c>
    </row>
    <row r="5828" spans="2:9" x14ac:dyDescent="0.25">
      <c r="B5828">
        <v>5825</v>
      </c>
      <c r="C5828">
        <v>0.21251157391063999</v>
      </c>
      <c r="D5828">
        <v>0.22050706997919295</v>
      </c>
      <c r="G5828">
        <v>5825</v>
      </c>
      <c r="H5828">
        <v>0.20364531114736265</v>
      </c>
      <c r="I5828">
        <v>0.21238066413807108</v>
      </c>
    </row>
    <row r="5829" spans="2:9" x14ac:dyDescent="0.25">
      <c r="B5829">
        <v>5826</v>
      </c>
      <c r="C5829">
        <v>0.212450263866241</v>
      </c>
      <c r="D5829">
        <v>0.22044716297916037</v>
      </c>
      <c r="G5829">
        <v>5826</v>
      </c>
      <c r="H5829">
        <v>0.20358937059216223</v>
      </c>
      <c r="I5829">
        <v>0.21232492279068771</v>
      </c>
    </row>
    <row r="5830" spans="2:9" x14ac:dyDescent="0.25">
      <c r="B5830">
        <v>5827</v>
      </c>
      <c r="C5830">
        <v>0.21238897037303556</v>
      </c>
      <c r="D5830">
        <v>0.22038727249283166</v>
      </c>
      <c r="G5830">
        <v>5827</v>
      </c>
      <c r="H5830">
        <v>0.20353344632921103</v>
      </c>
      <c r="I5830">
        <v>0.21226919942110656</v>
      </c>
    </row>
    <row r="5831" spans="2:9" x14ac:dyDescent="0.25">
      <c r="B5831">
        <v>5828</v>
      </c>
      <c r="C5831">
        <v>0.21232769343079602</v>
      </c>
      <c r="D5831">
        <v>0.2203273985097457</v>
      </c>
      <c r="G5831">
        <v>5828</v>
      </c>
      <c r="H5831">
        <v>0.2034775383536441</v>
      </c>
      <c r="I5831">
        <v>0.21221349402008641</v>
      </c>
    </row>
    <row r="5832" spans="2:9" x14ac:dyDescent="0.25">
      <c r="B5832">
        <v>5829</v>
      </c>
      <c r="C5832">
        <v>0.21226643303928858</v>
      </c>
      <c r="D5832">
        <v>0.22026754101944937</v>
      </c>
      <c r="G5832">
        <v>5829</v>
      </c>
      <c r="H5832">
        <v>0.20342164666059948</v>
      </c>
      <c r="I5832">
        <v>0.21215780657839164</v>
      </c>
    </row>
    <row r="5833" spans="2:9" x14ac:dyDescent="0.25">
      <c r="B5833">
        <v>5830</v>
      </c>
      <c r="C5833">
        <v>0.21220518919827747</v>
      </c>
      <c r="D5833">
        <v>0.22020770001149692</v>
      </c>
      <c r="G5833">
        <v>5830</v>
      </c>
      <c r="H5833">
        <v>0.20336577124521571</v>
      </c>
      <c r="I5833">
        <v>0.2121021370867919</v>
      </c>
    </row>
    <row r="5834" spans="2:9" x14ac:dyDescent="0.25">
      <c r="B5834">
        <v>5831</v>
      </c>
      <c r="C5834">
        <v>0.21214396190752574</v>
      </c>
      <c r="D5834">
        <v>0.22014787547545026</v>
      </c>
      <c r="G5834">
        <v>5831</v>
      </c>
      <c r="H5834">
        <v>0.20330991210263219</v>
      </c>
      <c r="I5834">
        <v>0.21204648553606228</v>
      </c>
    </row>
    <row r="5835" spans="2:9" x14ac:dyDescent="0.25">
      <c r="B5835">
        <v>5832</v>
      </c>
      <c r="C5835">
        <v>0.21208275116678937</v>
      </c>
      <c r="D5835">
        <v>0.22008806740087913</v>
      </c>
      <c r="G5835">
        <v>5832</v>
      </c>
      <c r="H5835">
        <v>0.20325406922799069</v>
      </c>
      <c r="I5835">
        <v>0.21199085191698358</v>
      </c>
    </row>
    <row r="5836" spans="2:9" x14ac:dyDescent="0.25">
      <c r="B5836">
        <v>5833</v>
      </c>
      <c r="C5836">
        <v>0.21202155697582237</v>
      </c>
      <c r="D5836">
        <v>0.22002827577736073</v>
      </c>
      <c r="G5836">
        <v>5833</v>
      </c>
      <c r="H5836">
        <v>0.2031982426164344</v>
      </c>
      <c r="I5836">
        <v>0.21193523622034163</v>
      </c>
    </row>
    <row r="5837" spans="2:9" x14ac:dyDescent="0.25">
      <c r="B5837">
        <v>5834</v>
      </c>
      <c r="C5837">
        <v>0.21196037933437495</v>
      </c>
      <c r="D5837">
        <v>0.21996850059448003</v>
      </c>
      <c r="G5837">
        <v>5834</v>
      </c>
      <c r="H5837">
        <v>0.20314243226310746</v>
      </c>
      <c r="I5837">
        <v>0.21187963843692811</v>
      </c>
    </row>
    <row r="5838" spans="2:9" x14ac:dyDescent="0.25">
      <c r="B5838">
        <v>5835</v>
      </c>
      <c r="C5838">
        <v>0.21189921824219446</v>
      </c>
      <c r="D5838">
        <v>0.21990874184182957</v>
      </c>
      <c r="G5838">
        <v>5835</v>
      </c>
      <c r="H5838">
        <v>0.20308663816315567</v>
      </c>
      <c r="I5838">
        <v>0.21182405855753991</v>
      </c>
    </row>
    <row r="5839" spans="2:9" x14ac:dyDescent="0.25">
      <c r="B5839">
        <v>5836</v>
      </c>
      <c r="C5839">
        <v>0.21183807369902205</v>
      </c>
      <c r="D5839">
        <v>0.21984899950900938</v>
      </c>
      <c r="G5839">
        <v>5836</v>
      </c>
      <c r="H5839">
        <v>0.20303086031172701</v>
      </c>
      <c r="I5839">
        <v>0.21176849657297916</v>
      </c>
    </row>
    <row r="5840" spans="2:9" x14ac:dyDescent="0.25">
      <c r="B5840">
        <v>5837</v>
      </c>
      <c r="C5840">
        <v>0.21177694570459743</v>
      </c>
      <c r="D5840">
        <v>0.21978927358562739</v>
      </c>
      <c r="G5840">
        <v>5837</v>
      </c>
      <c r="H5840">
        <v>0.20297509870397037</v>
      </c>
      <c r="I5840">
        <v>0.21171295247405386</v>
      </c>
    </row>
    <row r="5841" spans="2:9" x14ac:dyDescent="0.25">
      <c r="B5841">
        <v>5838</v>
      </c>
      <c r="C5841">
        <v>0.21171583425865839</v>
      </c>
      <c r="D5841">
        <v>0.21972956406129898</v>
      </c>
      <c r="G5841">
        <v>5838</v>
      </c>
      <c r="H5841">
        <v>0.20291935333503519</v>
      </c>
      <c r="I5841">
        <v>0.21165742625157713</v>
      </c>
    </row>
    <row r="5842" spans="2:9" x14ac:dyDescent="0.25">
      <c r="B5842">
        <v>5839</v>
      </c>
      <c r="C5842">
        <v>0.21165473936093659</v>
      </c>
      <c r="D5842">
        <v>0.21966987092564708</v>
      </c>
      <c r="G5842">
        <v>5839</v>
      </c>
      <c r="H5842">
        <v>0.20286362420007364</v>
      </c>
      <c r="I5842">
        <v>0.21160191789636756</v>
      </c>
    </row>
    <row r="5843" spans="2:9" x14ac:dyDescent="0.25">
      <c r="B5843">
        <v>5840</v>
      </c>
      <c r="C5843">
        <v>0.21159366101116076</v>
      </c>
      <c r="D5843">
        <v>0.21961019416830238</v>
      </c>
      <c r="G5843">
        <v>5840</v>
      </c>
      <c r="H5843">
        <v>0.20280791129423864</v>
      </c>
      <c r="I5843">
        <v>0.21154642739924923</v>
      </c>
    </row>
    <row r="5844" spans="2:9" x14ac:dyDescent="0.25">
      <c r="B5844">
        <v>5841</v>
      </c>
      <c r="C5844">
        <v>0.21153259920905634</v>
      </c>
      <c r="D5844">
        <v>0.21955053377890305</v>
      </c>
      <c r="G5844">
        <v>5841</v>
      </c>
      <c r="H5844">
        <v>0.20275221461268514</v>
      </c>
      <c r="I5844">
        <v>0.2114909547510514</v>
      </c>
    </row>
    <row r="5845" spans="2:9" x14ac:dyDescent="0.25">
      <c r="B5845">
        <v>5842</v>
      </c>
      <c r="C5845">
        <v>0.21147155395434628</v>
      </c>
      <c r="D5845">
        <v>0.21949088974709502</v>
      </c>
      <c r="G5845">
        <v>5842</v>
      </c>
      <c r="H5845">
        <v>0.20269653415056876</v>
      </c>
      <c r="I5845">
        <v>0.21143549994260921</v>
      </c>
    </row>
    <row r="5846" spans="2:9" x14ac:dyDescent="0.25">
      <c r="B5846">
        <v>5843</v>
      </c>
      <c r="C5846">
        <v>0.21141052524674678</v>
      </c>
      <c r="D5846">
        <v>0.21943126206253161</v>
      </c>
      <c r="G5846">
        <v>5843</v>
      </c>
      <c r="H5846">
        <v>0.2026408699030478</v>
      </c>
      <c r="I5846">
        <v>0.21138006296476269</v>
      </c>
    </row>
    <row r="5847" spans="2:9" x14ac:dyDescent="0.25">
      <c r="B5847">
        <v>5844</v>
      </c>
      <c r="C5847">
        <v>0.21134951308597283</v>
      </c>
      <c r="D5847">
        <v>0.21937165071487377</v>
      </c>
      <c r="G5847">
        <v>5844</v>
      </c>
      <c r="H5847">
        <v>0.20258522186528119</v>
      </c>
      <c r="I5847">
        <v>0.2113246438083575</v>
      </c>
    </row>
    <row r="5848" spans="2:9" x14ac:dyDescent="0.25">
      <c r="B5848">
        <v>5845</v>
      </c>
      <c r="C5848">
        <v>0.21128851747173749</v>
      </c>
      <c r="D5848">
        <v>0.21931205569379025</v>
      </c>
      <c r="G5848">
        <v>5845</v>
      </c>
      <c r="H5848">
        <v>0.20252959003242874</v>
      </c>
      <c r="I5848">
        <v>0.21126924246424481</v>
      </c>
    </row>
    <row r="5849" spans="2:9" x14ac:dyDescent="0.25">
      <c r="B5849">
        <v>5846</v>
      </c>
      <c r="C5849">
        <v>0.21122753840374744</v>
      </c>
      <c r="D5849">
        <v>0.21925247698895714</v>
      </c>
      <c r="G5849">
        <v>5846</v>
      </c>
      <c r="H5849">
        <v>0.20247397439965256</v>
      </c>
      <c r="I5849">
        <v>0.21121385892328096</v>
      </c>
    </row>
    <row r="5850" spans="2:9" x14ac:dyDescent="0.25">
      <c r="B5850">
        <v>5847</v>
      </c>
      <c r="C5850">
        <v>0.21116657588170723</v>
      </c>
      <c r="D5850">
        <v>0.21919291459005807</v>
      </c>
      <c r="G5850">
        <v>5847</v>
      </c>
      <c r="H5850">
        <v>0.20241837496211609</v>
      </c>
      <c r="I5850">
        <v>0.21115849317632779</v>
      </c>
    </row>
    <row r="5851" spans="2:9" x14ac:dyDescent="0.25">
      <c r="B5851">
        <v>5848</v>
      </c>
      <c r="C5851">
        <v>0.21110562990531739</v>
      </c>
      <c r="D5851">
        <v>0.21913336848678458</v>
      </c>
      <c r="G5851">
        <v>5848</v>
      </c>
      <c r="H5851">
        <v>0.20236279171498406</v>
      </c>
      <c r="I5851">
        <v>0.21110314521425261</v>
      </c>
    </row>
    <row r="5852" spans="2:9" x14ac:dyDescent="0.25">
      <c r="B5852">
        <v>5849</v>
      </c>
      <c r="C5852">
        <v>0.21104470047427623</v>
      </c>
      <c r="D5852">
        <v>0.21907383866883526</v>
      </c>
      <c r="G5852">
        <v>5849</v>
      </c>
      <c r="H5852">
        <v>0.20230722465342257</v>
      </c>
      <c r="I5852">
        <v>0.21104781502792785</v>
      </c>
    </row>
    <row r="5853" spans="2:9" x14ac:dyDescent="0.25">
      <c r="B5853">
        <v>5850</v>
      </c>
      <c r="C5853">
        <v>0.21098378758827549</v>
      </c>
      <c r="D5853">
        <v>0.21901432512591681</v>
      </c>
      <c r="G5853">
        <v>5850</v>
      </c>
      <c r="H5853">
        <v>0.20225167377259987</v>
      </c>
      <c r="I5853">
        <v>0.21099250260823174</v>
      </c>
    </row>
    <row r="5854" spans="2:9" x14ac:dyDescent="0.25">
      <c r="B5854">
        <v>5851</v>
      </c>
      <c r="C5854">
        <v>0.21092289124700533</v>
      </c>
      <c r="D5854">
        <v>0.21895482784774314</v>
      </c>
      <c r="G5854">
        <v>5851</v>
      </c>
      <c r="H5854">
        <v>0.20219613906768519</v>
      </c>
      <c r="I5854">
        <v>0.21093720794604748</v>
      </c>
    </row>
    <row r="5855" spans="2:9" x14ac:dyDescent="0.25">
      <c r="B5855">
        <v>5852</v>
      </c>
      <c r="C5855">
        <v>0.21086201145015432</v>
      </c>
      <c r="D5855">
        <v>0.21889534682403566</v>
      </c>
      <c r="G5855">
        <v>5852</v>
      </c>
      <c r="H5855">
        <v>0.20214062053384829</v>
      </c>
      <c r="I5855">
        <v>0.21088193103226385</v>
      </c>
    </row>
    <row r="5856" spans="2:9" x14ac:dyDescent="0.25">
      <c r="B5856">
        <v>5853</v>
      </c>
      <c r="C5856">
        <v>0.21080114819740484</v>
      </c>
      <c r="D5856">
        <v>0.21883588204452364</v>
      </c>
      <c r="G5856">
        <v>5853</v>
      </c>
      <c r="H5856">
        <v>0.20208511816626182</v>
      </c>
      <c r="I5856">
        <v>0.21082667185777498</v>
      </c>
    </row>
    <row r="5857" spans="2:9" x14ac:dyDescent="0.25">
      <c r="B5857">
        <v>5854</v>
      </c>
      <c r="C5857">
        <v>0.21074030148843653</v>
      </c>
      <c r="D5857">
        <v>0.2187764334989436</v>
      </c>
      <c r="G5857">
        <v>5854</v>
      </c>
      <c r="H5857">
        <v>0.20202963196009902</v>
      </c>
      <c r="I5857">
        <v>0.21077143041348026</v>
      </c>
    </row>
    <row r="5858" spans="2:9" x14ac:dyDescent="0.25">
      <c r="B5858">
        <v>5855</v>
      </c>
      <c r="C5858">
        <v>0.21067947132292578</v>
      </c>
      <c r="D5858">
        <v>0.21871700117703982</v>
      </c>
      <c r="G5858">
        <v>5855</v>
      </c>
      <c r="H5858">
        <v>0.20197416191053499</v>
      </c>
      <c r="I5858">
        <v>0.21071620669028474</v>
      </c>
    </row>
    <row r="5859" spans="2:9" x14ac:dyDescent="0.25">
      <c r="B5859">
        <v>5856</v>
      </c>
      <c r="C5859">
        <v>0.21061865770054586</v>
      </c>
      <c r="D5859">
        <v>0.21865758506856389</v>
      </c>
      <c r="G5859">
        <v>5856</v>
      </c>
      <c r="H5859">
        <v>0.20191870801274572</v>
      </c>
      <c r="I5859">
        <v>0.21066100067909846</v>
      </c>
    </row>
    <row r="5860" spans="2:9" x14ac:dyDescent="0.25">
      <c r="B5860">
        <v>5857</v>
      </c>
      <c r="C5860">
        <v>0.21055786062096452</v>
      </c>
      <c r="D5860">
        <v>0.21859818516327501</v>
      </c>
      <c r="G5860">
        <v>5857</v>
      </c>
      <c r="H5860">
        <v>0.20186327026190978</v>
      </c>
      <c r="I5860">
        <v>0.21060581237083692</v>
      </c>
    </row>
    <row r="5861" spans="2:9" x14ac:dyDescent="0.25">
      <c r="B5861">
        <v>5858</v>
      </c>
      <c r="C5861">
        <v>0.21049708008384749</v>
      </c>
      <c r="D5861">
        <v>0.2185388014509401</v>
      </c>
      <c r="G5861">
        <v>5858</v>
      </c>
      <c r="H5861">
        <v>0.20180784865320653</v>
      </c>
      <c r="I5861">
        <v>0.21055064175642124</v>
      </c>
    </row>
    <row r="5862" spans="2:9" x14ac:dyDescent="0.25">
      <c r="B5862">
        <v>5859</v>
      </c>
      <c r="C5862">
        <v>0.21043631608885874</v>
      </c>
      <c r="D5862">
        <v>0.21847943392133334</v>
      </c>
      <c r="G5862">
        <v>5859</v>
      </c>
      <c r="H5862">
        <v>0.20175244318181587</v>
      </c>
      <c r="I5862">
        <v>0.21049548882677757</v>
      </c>
    </row>
    <row r="5863" spans="2:9" x14ac:dyDescent="0.25">
      <c r="B5863">
        <v>5860</v>
      </c>
      <c r="C5863">
        <v>0.21037556863565621</v>
      </c>
      <c r="D5863">
        <v>0.21842008256423642</v>
      </c>
      <c r="G5863">
        <v>5860</v>
      </c>
      <c r="H5863">
        <v>0.20169705384292055</v>
      </c>
      <c r="I5863">
        <v>0.21044035357283747</v>
      </c>
    </row>
    <row r="5864" spans="2:9" x14ac:dyDescent="0.25">
      <c r="B5864">
        <v>5861</v>
      </c>
      <c r="C5864">
        <v>0.21031483772389525</v>
      </c>
      <c r="D5864">
        <v>0.21836074736943881</v>
      </c>
      <c r="G5864">
        <v>5861</v>
      </c>
      <c r="H5864">
        <v>0.2016416806317039</v>
      </c>
      <c r="I5864">
        <v>0.21038523598553804</v>
      </c>
    </row>
    <row r="5865" spans="2:9" x14ac:dyDescent="0.25">
      <c r="B5865">
        <v>5862</v>
      </c>
      <c r="C5865">
        <v>0.21025412335322741</v>
      </c>
      <c r="D5865">
        <v>0.21830142832673718</v>
      </c>
      <c r="G5865">
        <v>5862</v>
      </c>
      <c r="H5865">
        <v>0.20158632354335132</v>
      </c>
      <c r="I5865">
        <v>0.21033013605582146</v>
      </c>
    </row>
    <row r="5866" spans="2:9" x14ac:dyDescent="0.25">
      <c r="B5866">
        <v>5863</v>
      </c>
      <c r="C5866">
        <v>0.21019342552330234</v>
      </c>
      <c r="D5866">
        <v>0.21824212542593593</v>
      </c>
      <c r="G5866">
        <v>5863</v>
      </c>
      <c r="H5866">
        <v>0.20153098257304886</v>
      </c>
      <c r="I5866">
        <v>0.21027505377463554</v>
      </c>
    </row>
    <row r="5867" spans="2:9" x14ac:dyDescent="0.25">
      <c r="B5867">
        <v>5864</v>
      </c>
      <c r="C5867">
        <v>0.21013274423376305</v>
      </c>
      <c r="D5867">
        <v>0.21818283865684679</v>
      </c>
      <c r="G5867">
        <v>5864</v>
      </c>
      <c r="H5867">
        <v>0.20147565771598516</v>
      </c>
      <c r="I5867">
        <v>0.21021998913293308</v>
      </c>
    </row>
    <row r="5868" spans="2:9" x14ac:dyDescent="0.25">
      <c r="B5868">
        <v>5865</v>
      </c>
      <c r="C5868">
        <v>0.210072079484251</v>
      </c>
      <c r="D5868">
        <v>0.218123568009289</v>
      </c>
      <c r="G5868">
        <v>5865</v>
      </c>
      <c r="H5868">
        <v>0.20142034896734956</v>
      </c>
      <c r="I5868">
        <v>0.21016494212167239</v>
      </c>
    </row>
    <row r="5869" spans="2:9" x14ac:dyDescent="0.25">
      <c r="B5869">
        <v>5866</v>
      </c>
      <c r="C5869">
        <v>0.210011431274406</v>
      </c>
      <c r="D5869">
        <v>0.21806431347308947</v>
      </c>
      <c r="G5869">
        <v>5866</v>
      </c>
      <c r="H5869">
        <v>0.20136505632233229</v>
      </c>
      <c r="I5869">
        <v>0.21010991273181726</v>
      </c>
    </row>
    <row r="5870" spans="2:9" x14ac:dyDescent="0.25">
      <c r="B5870">
        <v>5867</v>
      </c>
      <c r="C5870">
        <v>0.20995079960386137</v>
      </c>
      <c r="D5870">
        <v>0.21800507503808236</v>
      </c>
      <c r="G5870">
        <v>5867</v>
      </c>
      <c r="H5870">
        <v>0.20130977977612621</v>
      </c>
      <c r="I5870">
        <v>0.21005490095433654</v>
      </c>
    </row>
    <row r="5871" spans="2:9" x14ac:dyDescent="0.25">
      <c r="B5871">
        <v>5868</v>
      </c>
      <c r="C5871">
        <v>0.20989018447224864</v>
      </c>
      <c r="D5871">
        <v>0.2179458526941094</v>
      </c>
      <c r="G5871">
        <v>5868</v>
      </c>
      <c r="H5871">
        <v>0.20125451932392474</v>
      </c>
      <c r="I5871">
        <v>0.20999990678020439</v>
      </c>
    </row>
    <row r="5872" spans="2:9" x14ac:dyDescent="0.25">
      <c r="B5872">
        <v>5869</v>
      </c>
      <c r="C5872">
        <v>0.20982958587919498</v>
      </c>
      <c r="D5872">
        <v>0.21788664643101985</v>
      </c>
      <c r="G5872">
        <v>5869</v>
      </c>
      <c r="H5872">
        <v>0.20119927496092316</v>
      </c>
      <c r="I5872">
        <v>0.20994493020040061</v>
      </c>
    </row>
    <row r="5873" spans="2:9" x14ac:dyDescent="0.25">
      <c r="B5873">
        <v>5870</v>
      </c>
      <c r="C5873">
        <v>0.20976900382432576</v>
      </c>
      <c r="D5873">
        <v>0.21782745623867031</v>
      </c>
      <c r="G5873">
        <v>5870</v>
      </c>
      <c r="H5873">
        <v>0.20114404668231786</v>
      </c>
      <c r="I5873">
        <v>0.20988997120591002</v>
      </c>
    </row>
    <row r="5874" spans="2:9" x14ac:dyDescent="0.25">
      <c r="B5874">
        <v>5871</v>
      </c>
      <c r="C5874">
        <v>0.20970843830725963</v>
      </c>
      <c r="D5874">
        <v>0.21776828210692498</v>
      </c>
      <c r="G5874">
        <v>5871</v>
      </c>
      <c r="H5874">
        <v>0.20108883448330761</v>
      </c>
      <c r="I5874">
        <v>0.20983502978772287</v>
      </c>
    </row>
    <row r="5875" spans="2:9" x14ac:dyDescent="0.25">
      <c r="B5875">
        <v>5872</v>
      </c>
      <c r="C5875">
        <v>0.20964788932761394</v>
      </c>
      <c r="D5875">
        <v>0.21770912402565545</v>
      </c>
      <c r="G5875">
        <v>5872</v>
      </c>
      <c r="H5875">
        <v>0.2010336383590918</v>
      </c>
      <c r="I5875">
        <v>0.20978010593683469</v>
      </c>
    </row>
    <row r="5876" spans="2:9" x14ac:dyDescent="0.25">
      <c r="B5876">
        <v>5873</v>
      </c>
      <c r="C5876">
        <v>0.20958735688500438</v>
      </c>
      <c r="D5876">
        <v>0.2176499819847407</v>
      </c>
      <c r="G5876">
        <v>5873</v>
      </c>
      <c r="H5876">
        <v>0.20097845830487068</v>
      </c>
      <c r="I5876">
        <v>0.20972519964424621</v>
      </c>
    </row>
    <row r="5877" spans="2:9" x14ac:dyDescent="0.25">
      <c r="B5877">
        <v>5874</v>
      </c>
      <c r="C5877">
        <v>0.20952684097904048</v>
      </c>
      <c r="D5877">
        <v>0.21759085597406733</v>
      </c>
      <c r="G5877">
        <v>5874</v>
      </c>
      <c r="H5877">
        <v>0.20092329431584707</v>
      </c>
      <c r="I5877">
        <v>0.20967031090096375</v>
      </c>
    </row>
    <row r="5878" spans="2:9" x14ac:dyDescent="0.25">
      <c r="B5878">
        <v>5875</v>
      </c>
      <c r="C5878">
        <v>0.20946634160932909</v>
      </c>
      <c r="D5878">
        <v>0.21753174598352926</v>
      </c>
      <c r="G5878">
        <v>5875</v>
      </c>
      <c r="H5878">
        <v>0.20086814638722475</v>
      </c>
      <c r="I5878">
        <v>0.20961543969799859</v>
      </c>
    </row>
    <row r="5879" spans="2:9" x14ac:dyDescent="0.25">
      <c r="B5879">
        <v>5876</v>
      </c>
      <c r="C5879">
        <v>0.2094058587754738</v>
      </c>
      <c r="D5879">
        <v>0.21747265200302776</v>
      </c>
      <c r="G5879">
        <v>5876</v>
      </c>
      <c r="H5879">
        <v>0.20081301451420921</v>
      </c>
      <c r="I5879">
        <v>0.20956058602636748</v>
      </c>
    </row>
    <row r="5880" spans="2:9" x14ac:dyDescent="0.25">
      <c r="B5880">
        <v>5877</v>
      </c>
      <c r="C5880">
        <v>0.20934539247707556</v>
      </c>
      <c r="D5880">
        <v>0.2174135740224718</v>
      </c>
      <c r="G5880">
        <v>5877</v>
      </c>
      <c r="H5880">
        <v>0.20075789869200644</v>
      </c>
      <c r="I5880">
        <v>0.20950574987709253</v>
      </c>
    </row>
    <row r="5881" spans="2:9" x14ac:dyDescent="0.25">
      <c r="B5881">
        <v>5878</v>
      </c>
      <c r="C5881">
        <v>0.20928494271372919</v>
      </c>
      <c r="D5881">
        <v>0.21735451203177752</v>
      </c>
      <c r="G5881">
        <v>5878</v>
      </c>
      <c r="H5881">
        <v>0.20070279891582549</v>
      </c>
      <c r="I5881">
        <v>0.2094509312412009</v>
      </c>
    </row>
    <row r="5882" spans="2:9" x14ac:dyDescent="0.25">
      <c r="B5882">
        <v>5879</v>
      </c>
      <c r="C5882">
        <v>0.2092245094850278</v>
      </c>
      <c r="D5882">
        <v>0.21729546602086874</v>
      </c>
      <c r="G5882">
        <v>5879</v>
      </c>
      <c r="H5882">
        <v>0.2006477151808761</v>
      </c>
      <c r="I5882">
        <v>0.20939613010972535</v>
      </c>
    </row>
    <row r="5883" spans="2:9" x14ac:dyDescent="0.25">
      <c r="B5883">
        <v>5880</v>
      </c>
      <c r="C5883">
        <v>0.20916409279056314</v>
      </c>
      <c r="D5883">
        <v>0.21723643597967648</v>
      </c>
      <c r="G5883">
        <v>5880</v>
      </c>
      <c r="H5883">
        <v>0.20059264748236849</v>
      </c>
      <c r="I5883">
        <v>0.2093413464737037</v>
      </c>
    </row>
    <row r="5884" spans="2:9" x14ac:dyDescent="0.25">
      <c r="B5884">
        <v>5881</v>
      </c>
      <c r="C5884">
        <v>0.20910369262992079</v>
      </c>
      <c r="D5884">
        <v>0.2171774218981391</v>
      </c>
      <c r="G5884">
        <v>5881</v>
      </c>
      <c r="H5884">
        <v>0.2005375958155152</v>
      </c>
      <c r="I5884">
        <v>0.20928658032417893</v>
      </c>
    </row>
    <row r="5885" spans="2:9" x14ac:dyDescent="0.25">
      <c r="B5885">
        <v>5882</v>
      </c>
      <c r="C5885">
        <v>0.20904330900268345</v>
      </c>
      <c r="D5885">
        <v>0.21711842376620286</v>
      </c>
      <c r="G5885">
        <v>5882</v>
      </c>
      <c r="H5885">
        <v>0.20048256017553062</v>
      </c>
      <c r="I5885">
        <v>0.20923183165219975</v>
      </c>
    </row>
    <row r="5886" spans="2:9" x14ac:dyDescent="0.25">
      <c r="B5886">
        <v>5883</v>
      </c>
      <c r="C5886">
        <v>0.20898294190843089</v>
      </c>
      <c r="D5886">
        <v>0.21705944157382087</v>
      </c>
      <c r="G5886">
        <v>5883</v>
      </c>
      <c r="H5886">
        <v>0.20042754055762951</v>
      </c>
      <c r="I5886">
        <v>0.20917710044881971</v>
      </c>
    </row>
    <row r="5887" spans="2:9" x14ac:dyDescent="0.25">
      <c r="B5887">
        <v>5884</v>
      </c>
      <c r="C5887">
        <v>0.20892259134674007</v>
      </c>
      <c r="D5887">
        <v>0.21700047531095384</v>
      </c>
      <c r="G5887">
        <v>5884</v>
      </c>
      <c r="H5887">
        <v>0.20037253695702872</v>
      </c>
      <c r="I5887">
        <v>0.20912238670509767</v>
      </c>
    </row>
    <row r="5888" spans="2:9" x14ac:dyDescent="0.25">
      <c r="B5888">
        <v>5885</v>
      </c>
      <c r="C5888">
        <v>0.20886225731718203</v>
      </c>
      <c r="D5888">
        <v>0.21694152496757013</v>
      </c>
      <c r="G5888">
        <v>5885</v>
      </c>
      <c r="H5888">
        <v>0.20031754936894722</v>
      </c>
      <c r="I5888">
        <v>0.20906769041209802</v>
      </c>
    </row>
    <row r="5889" spans="2:9" x14ac:dyDescent="0.25">
      <c r="B5889">
        <v>5886</v>
      </c>
      <c r="C5889">
        <v>0.20880193981932574</v>
      </c>
      <c r="D5889">
        <v>0.21688259053364509</v>
      </c>
      <c r="G5889">
        <v>5886</v>
      </c>
      <c r="H5889">
        <v>0.20026257778860457</v>
      </c>
      <c r="I5889">
        <v>0.20901301156089019</v>
      </c>
    </row>
    <row r="5890" spans="2:9" x14ac:dyDescent="0.25">
      <c r="B5890">
        <v>5887</v>
      </c>
      <c r="C5890">
        <v>0.20874163885273941</v>
      </c>
      <c r="D5890">
        <v>0.21682367199916172</v>
      </c>
      <c r="G5890">
        <v>5887</v>
      </c>
      <c r="H5890">
        <v>0.20020762221122074</v>
      </c>
      <c r="I5890">
        <v>0.20895835014254899</v>
      </c>
    </row>
    <row r="5891" spans="2:9" x14ac:dyDescent="0.25">
      <c r="B5891">
        <v>5888</v>
      </c>
      <c r="C5891">
        <v>0.20868135441698432</v>
      </c>
      <c r="D5891">
        <v>0.21676476935411043</v>
      </c>
      <c r="G5891">
        <v>5888</v>
      </c>
      <c r="H5891">
        <v>0.20015268263201896</v>
      </c>
      <c r="I5891">
        <v>0.20890370614815437</v>
      </c>
    </row>
    <row r="5892" spans="2:9" x14ac:dyDescent="0.25">
      <c r="B5892">
        <v>5889</v>
      </c>
      <c r="C5892">
        <v>0.20862108651161973</v>
      </c>
      <c r="D5892">
        <v>0.21670588258848866</v>
      </c>
      <c r="G5892">
        <v>5889</v>
      </c>
      <c r="H5892">
        <v>0.20009775904622343</v>
      </c>
      <c r="I5892">
        <v>0.20884907956879151</v>
      </c>
    </row>
    <row r="5893" spans="2:9" x14ac:dyDescent="0.25">
      <c r="B5893">
        <v>5890</v>
      </c>
      <c r="C5893">
        <v>0.20856083513620122</v>
      </c>
      <c r="D5893">
        <v>0.2166470116923018</v>
      </c>
      <c r="G5893">
        <v>5890</v>
      </c>
      <c r="H5893">
        <v>0.20004285144905909</v>
      </c>
      <c r="I5893">
        <v>0.20879447039555107</v>
      </c>
    </row>
    <row r="5894" spans="2:9" x14ac:dyDescent="0.25">
      <c r="B5894">
        <v>5891</v>
      </c>
      <c r="C5894">
        <v>0.20850060029028231</v>
      </c>
      <c r="D5894">
        <v>0.21658815665556208</v>
      </c>
      <c r="G5894">
        <v>5891</v>
      </c>
      <c r="H5894">
        <v>0.19998795983575254</v>
      </c>
      <c r="I5894">
        <v>0.20873987861952878</v>
      </c>
    </row>
    <row r="5895" spans="2:9" x14ac:dyDescent="0.25">
      <c r="B5895">
        <v>5892</v>
      </c>
      <c r="C5895">
        <v>0.20844038197340997</v>
      </c>
      <c r="D5895">
        <v>0.21652931746828938</v>
      </c>
      <c r="G5895">
        <v>5892</v>
      </c>
      <c r="H5895">
        <v>0.19993308420153277</v>
      </c>
      <c r="I5895">
        <v>0.20868530423182549</v>
      </c>
    </row>
    <row r="5896" spans="2:9" x14ac:dyDescent="0.25">
      <c r="B5896">
        <v>5893</v>
      </c>
      <c r="C5896">
        <v>0.20838018018512974</v>
      </c>
      <c r="D5896">
        <v>0.21647049412051089</v>
      </c>
      <c r="G5896">
        <v>5893</v>
      </c>
      <c r="H5896">
        <v>0.19987822454162957</v>
      </c>
      <c r="I5896">
        <v>0.2086307472235476</v>
      </c>
    </row>
    <row r="5897" spans="2:9" x14ac:dyDescent="0.25">
      <c r="B5897">
        <v>5894</v>
      </c>
      <c r="C5897">
        <v>0.20831999492498562</v>
      </c>
      <c r="D5897">
        <v>0.21641168660226109</v>
      </c>
      <c r="G5897">
        <v>5894</v>
      </c>
      <c r="H5897">
        <v>0.19982338085127316</v>
      </c>
      <c r="I5897">
        <v>0.20857620758580642</v>
      </c>
    </row>
    <row r="5898" spans="2:9" x14ac:dyDescent="0.25">
      <c r="B5898">
        <v>5895</v>
      </c>
      <c r="C5898">
        <v>0.20825982619251554</v>
      </c>
      <c r="D5898">
        <v>0.21635289490358198</v>
      </c>
      <c r="G5898">
        <v>5895</v>
      </c>
      <c r="H5898">
        <v>0.19976855312569647</v>
      </c>
      <c r="I5898">
        <v>0.20852168530971879</v>
      </c>
    </row>
    <row r="5899" spans="2:9" x14ac:dyDescent="0.25">
      <c r="B5899">
        <v>5896</v>
      </c>
      <c r="C5899">
        <v>0.20819967398725486</v>
      </c>
      <c r="D5899">
        <v>0.21629411901452281</v>
      </c>
      <c r="G5899">
        <v>5896</v>
      </c>
      <c r="H5899">
        <v>0.19971374136013359</v>
      </c>
      <c r="I5899">
        <v>0.20846718038640666</v>
      </c>
    </row>
    <row r="5900" spans="2:9" x14ac:dyDescent="0.25">
      <c r="B5900">
        <v>5897</v>
      </c>
      <c r="C5900">
        <v>0.20813953830873569</v>
      </c>
      <c r="D5900">
        <v>0.21623535892513995</v>
      </c>
      <c r="G5900">
        <v>5897</v>
      </c>
      <c r="H5900">
        <v>0.19965894554981964</v>
      </c>
      <c r="I5900">
        <v>0.20841269280699695</v>
      </c>
    </row>
    <row r="5901" spans="2:9" x14ac:dyDescent="0.25">
      <c r="B5901">
        <v>5898</v>
      </c>
      <c r="C5901">
        <v>0.20807941915648759</v>
      </c>
      <c r="D5901">
        <v>0.21617661462549762</v>
      </c>
      <c r="G5901">
        <v>5898</v>
      </c>
      <c r="H5901">
        <v>0.19960416568999148</v>
      </c>
      <c r="I5901">
        <v>0.20835822256262232</v>
      </c>
    </row>
    <row r="5902" spans="2:9" x14ac:dyDescent="0.25">
      <c r="B5902">
        <v>5899</v>
      </c>
      <c r="C5902">
        <v>0.20801931653003419</v>
      </c>
      <c r="D5902">
        <v>0.21611788610566687</v>
      </c>
      <c r="G5902">
        <v>5899</v>
      </c>
      <c r="H5902">
        <v>0.19954940177588792</v>
      </c>
      <c r="I5902">
        <v>0.20830376964442016</v>
      </c>
    </row>
    <row r="5903" spans="2:9" x14ac:dyDescent="0.25">
      <c r="B5903">
        <v>5900</v>
      </c>
      <c r="C5903">
        <v>0.20795923042889713</v>
      </c>
      <c r="D5903">
        <v>0.21605917335572639</v>
      </c>
      <c r="G5903">
        <v>5900</v>
      </c>
      <c r="H5903">
        <v>0.19949465380274881</v>
      </c>
      <c r="I5903">
        <v>0.20824933404353344</v>
      </c>
    </row>
    <row r="5904" spans="2:9" x14ac:dyDescent="0.25">
      <c r="B5904">
        <v>5901</v>
      </c>
      <c r="C5904">
        <v>0.20789916085259688</v>
      </c>
      <c r="D5904">
        <v>0.21600047636576214</v>
      </c>
      <c r="G5904">
        <v>5901</v>
      </c>
      <c r="H5904">
        <v>0.19943992176581424</v>
      </c>
      <c r="I5904">
        <v>0.20819491575111013</v>
      </c>
    </row>
    <row r="5905" spans="2:9" x14ac:dyDescent="0.25">
      <c r="B5905">
        <v>5902</v>
      </c>
      <c r="C5905">
        <v>0.20783910780064799</v>
      </c>
      <c r="D5905">
        <v>0.21594179512586728</v>
      </c>
      <c r="G5905">
        <v>5902</v>
      </c>
      <c r="H5905">
        <v>0.19938520566032725</v>
      </c>
      <c r="I5905">
        <v>0.20814051475830331</v>
      </c>
    </row>
    <row r="5906" spans="2:9" x14ac:dyDescent="0.25">
      <c r="B5906">
        <v>5903</v>
      </c>
      <c r="C5906">
        <v>0.20777907127256198</v>
      </c>
      <c r="D5906">
        <v>0.21588312962614245</v>
      </c>
      <c r="G5906">
        <v>5903</v>
      </c>
      <c r="H5906">
        <v>0.19933050548153206</v>
      </c>
      <c r="I5906">
        <v>0.20808613105627169</v>
      </c>
    </row>
    <row r="5907" spans="2:9" x14ac:dyDescent="0.25">
      <c r="B5907">
        <v>5904</v>
      </c>
      <c r="C5907">
        <v>0.2077190512678477</v>
      </c>
      <c r="D5907">
        <v>0.21582447985669556</v>
      </c>
      <c r="G5907">
        <v>5904</v>
      </c>
      <c r="H5907">
        <v>0.1992758212246738</v>
      </c>
      <c r="I5907">
        <v>0.20803176463617876</v>
      </c>
    </row>
    <row r="5908" spans="2:9" x14ac:dyDescent="0.25">
      <c r="B5908">
        <v>5905</v>
      </c>
      <c r="C5908">
        <v>0.20765904778601096</v>
      </c>
      <c r="D5908">
        <v>0.2157658458076416</v>
      </c>
      <c r="G5908">
        <v>5905</v>
      </c>
      <c r="H5908">
        <v>0.19922115288499895</v>
      </c>
      <c r="I5908">
        <v>0.20797741548919332</v>
      </c>
    </row>
    <row r="5909" spans="2:9" x14ac:dyDescent="0.25">
      <c r="B5909">
        <v>5906</v>
      </c>
      <c r="C5909">
        <v>0.20759906082655175</v>
      </c>
      <c r="D5909">
        <v>0.21570722746910337</v>
      </c>
      <c r="G5909">
        <v>5906</v>
      </c>
      <c r="H5909">
        <v>0.19916650045775666</v>
      </c>
      <c r="I5909">
        <v>0.20792308360648951</v>
      </c>
    </row>
    <row r="5910" spans="2:9" x14ac:dyDescent="0.25">
      <c r="B5910">
        <v>5907</v>
      </c>
      <c r="C5910">
        <v>0.20753909038896853</v>
      </c>
      <c r="D5910">
        <v>0.21564862483121039</v>
      </c>
      <c r="G5910">
        <v>5907</v>
      </c>
      <c r="H5910">
        <v>0.1991118639381966</v>
      </c>
      <c r="I5910">
        <v>0.20786876897924653</v>
      </c>
    </row>
    <row r="5911" spans="2:9" x14ac:dyDescent="0.25">
      <c r="B5911">
        <v>5908</v>
      </c>
      <c r="C5911">
        <v>0.2074791364727582</v>
      </c>
      <c r="D5911">
        <v>0.21559003788409994</v>
      </c>
      <c r="G5911">
        <v>5908</v>
      </c>
      <c r="H5911">
        <v>0.1990572433215691</v>
      </c>
      <c r="I5911">
        <v>0.20781447159864885</v>
      </c>
    </row>
    <row r="5912" spans="2:9" x14ac:dyDescent="0.25">
      <c r="B5912">
        <v>5909</v>
      </c>
      <c r="C5912">
        <v>0.20741919907741166</v>
      </c>
      <c r="D5912">
        <v>0.21553146661791639</v>
      </c>
      <c r="G5912">
        <v>5909</v>
      </c>
      <c r="H5912">
        <v>0.19900263860312711</v>
      </c>
      <c r="I5912">
        <v>0.20776019145588601</v>
      </c>
    </row>
    <row r="5913" spans="2:9" x14ac:dyDescent="0.25">
      <c r="B5913">
        <v>5910</v>
      </c>
      <c r="C5913">
        <v>0.20735927820241751</v>
      </c>
      <c r="D5913">
        <v>0.21547291102281124</v>
      </c>
      <c r="G5913">
        <v>5910</v>
      </c>
      <c r="H5913">
        <v>0.19894804977812439</v>
      </c>
      <c r="I5913">
        <v>0.20770592854215275</v>
      </c>
    </row>
    <row r="5914" spans="2:9" x14ac:dyDescent="0.25">
      <c r="B5914">
        <v>5911</v>
      </c>
      <c r="C5914">
        <v>0.20729937384726063</v>
      </c>
      <c r="D5914">
        <v>0.21541437108894371</v>
      </c>
      <c r="G5914">
        <v>5911</v>
      </c>
      <c r="H5914">
        <v>0.1988934768418166</v>
      </c>
      <c r="I5914">
        <v>0.20765168284864927</v>
      </c>
    </row>
    <row r="5915" spans="2:9" x14ac:dyDescent="0.25">
      <c r="B5915">
        <v>5912</v>
      </c>
      <c r="C5915">
        <v>0.2072394860114237</v>
      </c>
      <c r="D5915">
        <v>0.21535584680647984</v>
      </c>
      <c r="G5915">
        <v>5912</v>
      </c>
      <c r="H5915">
        <v>0.19883891978946017</v>
      </c>
      <c r="I5915">
        <v>0.2075974543665805</v>
      </c>
    </row>
    <row r="5916" spans="2:9" x14ac:dyDescent="0.25">
      <c r="B5916">
        <v>5913</v>
      </c>
      <c r="C5916">
        <v>0.20717961469438342</v>
      </c>
      <c r="D5916">
        <v>0.21529733816559318</v>
      </c>
      <c r="G5916">
        <v>5913</v>
      </c>
      <c r="H5916">
        <v>0.19878437861631396</v>
      </c>
      <c r="I5916">
        <v>0.20754324308715683</v>
      </c>
    </row>
    <row r="5917" spans="2:9" x14ac:dyDescent="0.25">
      <c r="B5917">
        <v>5914</v>
      </c>
      <c r="C5917">
        <v>0.20711975989561457</v>
      </c>
      <c r="D5917">
        <v>0.21523884515646463</v>
      </c>
      <c r="G5917">
        <v>5914</v>
      </c>
      <c r="H5917">
        <v>0.19872985331763759</v>
      </c>
      <c r="I5917">
        <v>0.20748904900159379</v>
      </c>
    </row>
    <row r="5918" spans="2:9" x14ac:dyDescent="0.25">
      <c r="B5918">
        <v>5915</v>
      </c>
      <c r="C5918">
        <v>0.20705992161459102</v>
      </c>
      <c r="D5918">
        <v>0.21518036776928204</v>
      </c>
      <c r="G5918">
        <v>5915</v>
      </c>
      <c r="H5918">
        <v>0.19867534388869135</v>
      </c>
      <c r="I5918">
        <v>0.207434872101112</v>
      </c>
    </row>
    <row r="5919" spans="2:9" x14ac:dyDescent="0.25">
      <c r="B5919">
        <v>5916</v>
      </c>
      <c r="C5919">
        <v>0.20700009985078038</v>
      </c>
      <c r="D5919">
        <v>0.21512190599424089</v>
      </c>
      <c r="G5919">
        <v>5916</v>
      </c>
      <c r="H5919">
        <v>0.1986208503247385</v>
      </c>
      <c r="I5919">
        <v>0.20738071237693737</v>
      </c>
    </row>
    <row r="5920" spans="2:9" x14ac:dyDescent="0.25">
      <c r="B5920">
        <v>5917</v>
      </c>
      <c r="C5920">
        <v>0.20694029460364774</v>
      </c>
      <c r="D5920">
        <v>0.21506345982154368</v>
      </c>
      <c r="G5920">
        <v>5917</v>
      </c>
      <c r="H5920">
        <v>0.19856637262104285</v>
      </c>
      <c r="I5920">
        <v>0.20732656982030084</v>
      </c>
    </row>
    <row r="5921" spans="2:9" x14ac:dyDescent="0.25">
      <c r="B5921">
        <v>5918</v>
      </c>
      <c r="C5921">
        <v>0.20688050587265466</v>
      </c>
      <c r="D5921">
        <v>0.21500502924140014</v>
      </c>
      <c r="G5921">
        <v>5918</v>
      </c>
      <c r="H5921">
        <v>0.19851191077286937</v>
      </c>
      <c r="I5921">
        <v>0.20727244442243853</v>
      </c>
    </row>
    <row r="5922" spans="2:9" x14ac:dyDescent="0.25">
      <c r="B5922">
        <v>5919</v>
      </c>
      <c r="C5922">
        <v>0.20682073365726089</v>
      </c>
      <c r="D5922">
        <v>0.2149466142440275</v>
      </c>
      <c r="G5922">
        <v>5919</v>
      </c>
      <c r="H5922">
        <v>0.19845746477548479</v>
      </c>
      <c r="I5922">
        <v>0.20721833617459176</v>
      </c>
    </row>
    <row r="5923" spans="2:9" x14ac:dyDescent="0.25">
      <c r="B5923">
        <v>5920</v>
      </c>
      <c r="C5923">
        <v>0.20676097795691961</v>
      </c>
      <c r="D5923">
        <v>0.21488821481964998</v>
      </c>
      <c r="G5923">
        <v>5920</v>
      </c>
      <c r="H5923">
        <v>0.19840303462415812</v>
      </c>
      <c r="I5923">
        <v>0.2071642450680071</v>
      </c>
    </row>
    <row r="5924" spans="2:9" x14ac:dyDescent="0.25">
      <c r="B5924">
        <v>5921</v>
      </c>
      <c r="C5924">
        <v>0.20670123877108271</v>
      </c>
      <c r="D5924">
        <v>0.21482983095849906</v>
      </c>
      <c r="G5924">
        <v>5921</v>
      </c>
      <c r="H5924">
        <v>0.19834862031415867</v>
      </c>
      <c r="I5924">
        <v>0.2071101710939359</v>
      </c>
    </row>
    <row r="5925" spans="2:9" x14ac:dyDescent="0.25">
      <c r="B5925">
        <v>5922</v>
      </c>
      <c r="C5925">
        <v>0.20664151609920056</v>
      </c>
      <c r="D5925">
        <v>0.21477146265081365</v>
      </c>
      <c r="G5925">
        <v>5922</v>
      </c>
      <c r="H5925">
        <v>0.19829422184075701</v>
      </c>
      <c r="I5925">
        <v>0.20705611424363518</v>
      </c>
    </row>
    <row r="5926" spans="2:9" x14ac:dyDescent="0.25">
      <c r="B5926">
        <v>5923</v>
      </c>
      <c r="C5926">
        <v>0.20658180994071787</v>
      </c>
      <c r="D5926">
        <v>0.21471310988683967</v>
      </c>
      <c r="G5926">
        <v>5923</v>
      </c>
      <c r="H5926">
        <v>0.19823983919922589</v>
      </c>
      <c r="I5926">
        <v>0.20700207450836658</v>
      </c>
    </row>
    <row r="5927" spans="2:9" x14ac:dyDescent="0.25">
      <c r="B5927">
        <v>5924</v>
      </c>
      <c r="C5927">
        <v>0.20652212029507594</v>
      </c>
      <c r="D5927">
        <v>0.21465477265683042</v>
      </c>
      <c r="G5927">
        <v>5924</v>
      </c>
      <c r="H5927">
        <v>0.19818547238483913</v>
      </c>
      <c r="I5927">
        <v>0.20694805187939741</v>
      </c>
    </row>
    <row r="5928" spans="2:9" x14ac:dyDescent="0.25">
      <c r="B5928">
        <v>5925</v>
      </c>
      <c r="C5928">
        <v>0.20646244716171402</v>
      </c>
      <c r="D5928">
        <v>0.21459645095104635</v>
      </c>
      <c r="G5928">
        <v>5925</v>
      </c>
      <c r="H5928">
        <v>0.19813112139287195</v>
      </c>
      <c r="I5928">
        <v>0.20689404634799965</v>
      </c>
    </row>
    <row r="5929" spans="2:9" x14ac:dyDescent="0.25">
      <c r="B5929">
        <v>5926</v>
      </c>
      <c r="C5929">
        <v>0.20640279054006816</v>
      </c>
      <c r="D5929">
        <v>0.21453814475975502</v>
      </c>
      <c r="G5929">
        <v>5926</v>
      </c>
      <c r="H5929">
        <v>0.19807678621860098</v>
      </c>
      <c r="I5929">
        <v>0.20684005790545054</v>
      </c>
    </row>
    <row r="5930" spans="2:9" x14ac:dyDescent="0.25">
      <c r="B5930">
        <v>5927</v>
      </c>
      <c r="C5930">
        <v>0.20634315042956861</v>
      </c>
      <c r="D5930">
        <v>0.2144798540732315</v>
      </c>
      <c r="G5930">
        <v>5927</v>
      </c>
      <c r="H5930">
        <v>0.1980224668573049</v>
      </c>
      <c r="I5930">
        <v>0.20678608654303268</v>
      </c>
    </row>
    <row r="5931" spans="2:9" x14ac:dyDescent="0.25">
      <c r="B5931">
        <v>5928</v>
      </c>
      <c r="C5931">
        <v>0.20628352682964432</v>
      </c>
      <c r="D5931">
        <v>0.21442157888175783</v>
      </c>
      <c r="G5931">
        <v>5928</v>
      </c>
      <c r="H5931">
        <v>0.19796816330426334</v>
      </c>
      <c r="I5931">
        <v>0.20673213225203355</v>
      </c>
    </row>
    <row r="5932" spans="2:9" x14ac:dyDescent="0.25">
      <c r="B5932">
        <v>5929</v>
      </c>
      <c r="C5932">
        <v>0.20622391973972265</v>
      </c>
      <c r="D5932">
        <v>0.21436331917562318</v>
      </c>
      <c r="G5932">
        <v>5929</v>
      </c>
      <c r="H5932">
        <v>0.19791387555475629</v>
      </c>
      <c r="I5932">
        <v>0.20667819502374576</v>
      </c>
    </row>
    <row r="5933" spans="2:9" x14ac:dyDescent="0.25">
      <c r="B5933">
        <v>5930</v>
      </c>
      <c r="C5933">
        <v>0.2061643291592247</v>
      </c>
      <c r="D5933">
        <v>0.21430507494512427</v>
      </c>
      <c r="G5933">
        <v>5930</v>
      </c>
      <c r="H5933">
        <v>0.19785960360406679</v>
      </c>
      <c r="I5933">
        <v>0.20662427484946724</v>
      </c>
    </row>
    <row r="5934" spans="2:9" x14ac:dyDescent="0.25">
      <c r="B5934">
        <v>5931</v>
      </c>
      <c r="C5934">
        <v>0.20610475508756959</v>
      </c>
      <c r="D5934">
        <v>0.21424684618056458</v>
      </c>
      <c r="G5934">
        <v>5931</v>
      </c>
      <c r="H5934">
        <v>0.19780534744747844</v>
      </c>
      <c r="I5934">
        <v>0.2065703717205008</v>
      </c>
    </row>
    <row r="5935" spans="2:9" x14ac:dyDescent="0.25">
      <c r="B5935">
        <v>5932</v>
      </c>
      <c r="C5935">
        <v>0.20604519752417302</v>
      </c>
      <c r="D5935">
        <v>0.21418863287225517</v>
      </c>
      <c r="G5935">
        <v>5932</v>
      </c>
      <c r="H5935">
        <v>0.1977511070802766</v>
      </c>
      <c r="I5935">
        <v>0.20651648562815453</v>
      </c>
    </row>
    <row r="5936" spans="2:9" x14ac:dyDescent="0.25">
      <c r="B5936">
        <v>5933</v>
      </c>
      <c r="C5936">
        <v>0.20598565646844805</v>
      </c>
      <c r="D5936">
        <v>0.21413043501051404</v>
      </c>
      <c r="G5936">
        <v>5933</v>
      </c>
      <c r="H5936">
        <v>0.19769688249774739</v>
      </c>
      <c r="I5936">
        <v>0.20646261656374151</v>
      </c>
    </row>
    <row r="5937" spans="2:9" x14ac:dyDescent="0.25">
      <c r="B5937">
        <v>5934</v>
      </c>
      <c r="C5937">
        <v>0.20592613191980227</v>
      </c>
      <c r="D5937">
        <v>0.21407225258566642</v>
      </c>
      <c r="G5937">
        <v>5934</v>
      </c>
      <c r="H5937">
        <v>0.19764267369517971</v>
      </c>
      <c r="I5937">
        <v>0.20640876451857998</v>
      </c>
    </row>
    <row r="5938" spans="2:9" x14ac:dyDescent="0.25">
      <c r="B5938">
        <v>5935</v>
      </c>
      <c r="C5938">
        <v>0.2058666238776414</v>
      </c>
      <c r="D5938">
        <v>0.21401408558804483</v>
      </c>
      <c r="G5938">
        <v>5935</v>
      </c>
      <c r="H5938">
        <v>0.19758848066786308</v>
      </c>
      <c r="I5938">
        <v>0.20635492948399334</v>
      </c>
    </row>
    <row r="5939" spans="2:9" x14ac:dyDescent="0.25">
      <c r="B5939">
        <v>5936</v>
      </c>
      <c r="C5939">
        <v>0.20580713234136999</v>
      </c>
      <c r="D5939">
        <v>0.21395593400798879</v>
      </c>
      <c r="G5939">
        <v>5936</v>
      </c>
      <c r="H5939">
        <v>0.19753430341108763</v>
      </c>
      <c r="I5939">
        <v>0.20630111145131005</v>
      </c>
    </row>
    <row r="5940" spans="2:9" x14ac:dyDescent="0.25">
      <c r="B5940">
        <v>5937</v>
      </c>
      <c r="C5940">
        <v>0.20574765731038622</v>
      </c>
      <c r="D5940">
        <v>0.21389779783584506</v>
      </c>
      <c r="G5940">
        <v>5937</v>
      </c>
      <c r="H5940">
        <v>0.19748014192014554</v>
      </c>
      <c r="I5940">
        <v>0.20624731041186353</v>
      </c>
    </row>
    <row r="5941" spans="2:9" x14ac:dyDescent="0.25">
      <c r="B5941">
        <v>5938</v>
      </c>
      <c r="C5941">
        <v>0.2056881987840864</v>
      </c>
      <c r="D5941">
        <v>0.21383967706196774</v>
      </c>
      <c r="G5941">
        <v>5938</v>
      </c>
      <c r="H5941">
        <v>0.19742599619033127</v>
      </c>
      <c r="I5941">
        <v>0.20619352635699259</v>
      </c>
    </row>
    <row r="5942" spans="2:9" x14ac:dyDescent="0.25">
      <c r="B5942">
        <v>5939</v>
      </c>
      <c r="C5942">
        <v>0.20562875676186326</v>
      </c>
      <c r="D5942">
        <v>0.21378157167671774</v>
      </c>
      <c r="G5942">
        <v>5939</v>
      </c>
      <c r="H5942">
        <v>0.19737186621693947</v>
      </c>
      <c r="I5942">
        <v>0.20613975927804079</v>
      </c>
    </row>
    <row r="5943" spans="2:9" x14ac:dyDescent="0.25">
      <c r="B5943">
        <v>5940</v>
      </c>
      <c r="C5943">
        <v>0.2055693312431072</v>
      </c>
      <c r="D5943">
        <v>0.21372348167046348</v>
      </c>
      <c r="G5943">
        <v>5940</v>
      </c>
      <c r="H5943">
        <v>0.19731775199526638</v>
      </c>
      <c r="I5943">
        <v>0.20608600916635714</v>
      </c>
    </row>
    <row r="5944" spans="2:9" x14ac:dyDescent="0.25">
      <c r="B5944">
        <v>5941</v>
      </c>
      <c r="C5944">
        <v>0.20550992222720274</v>
      </c>
      <c r="D5944">
        <v>0.21366540703358028</v>
      </c>
      <c r="G5944">
        <v>5941</v>
      </c>
      <c r="H5944">
        <v>0.19726365352061073</v>
      </c>
      <c r="I5944">
        <v>0.20603227601329543</v>
      </c>
    </row>
    <row r="5945" spans="2:9" x14ac:dyDescent="0.25">
      <c r="B5945">
        <v>5942</v>
      </c>
      <c r="C5945">
        <v>0.20545052971353284</v>
      </c>
      <c r="D5945">
        <v>0.21360734775645066</v>
      </c>
      <c r="G5945">
        <v>5942</v>
      </c>
      <c r="H5945">
        <v>0.19720957078827184</v>
      </c>
      <c r="I5945">
        <v>0.20597855981021462</v>
      </c>
    </row>
    <row r="5946" spans="2:9" x14ac:dyDescent="0.25">
      <c r="B5946">
        <v>5943</v>
      </c>
      <c r="C5946">
        <v>0.20539115370147934</v>
      </c>
      <c r="D5946">
        <v>0.21354930382946449</v>
      </c>
      <c r="G5946">
        <v>5943</v>
      </c>
      <c r="H5946">
        <v>0.1971555037935496</v>
      </c>
      <c r="I5946">
        <v>0.20592486054847886</v>
      </c>
    </row>
    <row r="5947" spans="2:9" x14ac:dyDescent="0.25">
      <c r="B5947">
        <v>5944</v>
      </c>
      <c r="C5947">
        <v>0.20533179419041772</v>
      </c>
      <c r="D5947">
        <v>0.21349127524301839</v>
      </c>
      <c r="G5947">
        <v>5944</v>
      </c>
      <c r="H5947">
        <v>0.1971014525317468</v>
      </c>
      <c r="I5947">
        <v>0.20587117821945722</v>
      </c>
    </row>
    <row r="5948" spans="2:9" x14ac:dyDescent="0.25">
      <c r="B5948">
        <v>5945</v>
      </c>
      <c r="C5948">
        <v>0.20527245117972123</v>
      </c>
      <c r="D5948">
        <v>0.21343326198751653</v>
      </c>
      <c r="G5948">
        <v>5945</v>
      </c>
      <c r="H5948">
        <v>0.197047416998167</v>
      </c>
      <c r="I5948">
        <v>0.20581751281452396</v>
      </c>
    </row>
    <row r="5949" spans="2:9" x14ac:dyDescent="0.25">
      <c r="B5949">
        <v>5946</v>
      </c>
      <c r="C5949">
        <v>0.2052131246687601</v>
      </c>
      <c r="D5949">
        <v>0.21337526405336993</v>
      </c>
      <c r="G5949">
        <v>5946</v>
      </c>
      <c r="H5949">
        <v>0.19699339718811493</v>
      </c>
      <c r="I5949">
        <v>0.20576386432505839</v>
      </c>
    </row>
    <row r="5950" spans="2:9" x14ac:dyDescent="0.25">
      <c r="B5950">
        <v>5947</v>
      </c>
      <c r="C5950">
        <v>0.20515381465690208</v>
      </c>
      <c r="D5950">
        <v>0.21331728143099674</v>
      </c>
      <c r="G5950">
        <v>5947</v>
      </c>
      <c r="H5950">
        <v>0.19693939309689673</v>
      </c>
      <c r="I5950">
        <v>0.20571023274244474</v>
      </c>
    </row>
    <row r="5951" spans="2:9" x14ac:dyDescent="0.25">
      <c r="B5951">
        <v>5948</v>
      </c>
      <c r="C5951">
        <v>0.2050945211435091</v>
      </c>
      <c r="D5951">
        <v>0.2132593141108225</v>
      </c>
      <c r="G5951">
        <v>5948</v>
      </c>
      <c r="H5951">
        <v>0.19688540471982124</v>
      </c>
      <c r="I5951">
        <v>0.20565661805807256</v>
      </c>
    </row>
    <row r="5952" spans="2:9" x14ac:dyDescent="0.25">
      <c r="B5952">
        <v>5949</v>
      </c>
      <c r="C5952">
        <v>0.20503524412794125</v>
      </c>
      <c r="D5952">
        <v>0.21320136208327958</v>
      </c>
      <c r="G5952">
        <v>5949</v>
      </c>
      <c r="H5952">
        <v>0.19683143205219739</v>
      </c>
      <c r="I5952">
        <v>0.20560302026333627</v>
      </c>
    </row>
    <row r="5953" spans="2:9" x14ac:dyDescent="0.25">
      <c r="B5953">
        <v>5950</v>
      </c>
      <c r="C5953">
        <v>0.20497598360955763</v>
      </c>
      <c r="D5953">
        <v>0.21314342533880756</v>
      </c>
      <c r="G5953">
        <v>5950</v>
      </c>
      <c r="H5953">
        <v>0.1967774750893351</v>
      </c>
      <c r="I5953">
        <v>0.20554943934963529</v>
      </c>
    </row>
    <row r="5954" spans="2:9" x14ac:dyDescent="0.25">
      <c r="B5954">
        <v>5951</v>
      </c>
      <c r="C5954">
        <v>0.20491673958771123</v>
      </c>
      <c r="D5954">
        <v>0.21308550386785316</v>
      </c>
      <c r="G5954">
        <v>5951</v>
      </c>
      <c r="H5954">
        <v>0.19672353382654689</v>
      </c>
      <c r="I5954">
        <v>0.2054958753083744</v>
      </c>
    </row>
    <row r="5955" spans="2:9" x14ac:dyDescent="0.25">
      <c r="B5955">
        <v>5952</v>
      </c>
      <c r="C5955">
        <v>0.20485751206175279</v>
      </c>
      <c r="D5955">
        <v>0.21302759766087009</v>
      </c>
      <c r="G5955">
        <v>5952</v>
      </c>
      <c r="H5955">
        <v>0.19666960825914612</v>
      </c>
      <c r="I5955">
        <v>0.20544232813096303</v>
      </c>
    </row>
    <row r="5956" spans="2:9" x14ac:dyDescent="0.25">
      <c r="B5956">
        <v>5953</v>
      </c>
      <c r="C5956">
        <v>0.20479830103102967</v>
      </c>
      <c r="D5956">
        <v>0.21296970670831941</v>
      </c>
      <c r="G5956">
        <v>5953</v>
      </c>
      <c r="H5956">
        <v>0.19661569838244761</v>
      </c>
      <c r="I5956">
        <v>0.20538879780881608</v>
      </c>
    </row>
    <row r="5957" spans="2:9" x14ac:dyDescent="0.25">
      <c r="B5957">
        <v>5954</v>
      </c>
      <c r="C5957">
        <v>0.20473910649488705</v>
      </c>
      <c r="D5957">
        <v>0.21291183100066902</v>
      </c>
      <c r="G5957">
        <v>5954</v>
      </c>
      <c r="H5957">
        <v>0.19656180419176725</v>
      </c>
      <c r="I5957">
        <v>0.20533528433335316</v>
      </c>
    </row>
    <row r="5958" spans="2:9" x14ac:dyDescent="0.25">
      <c r="B5958">
        <v>5955</v>
      </c>
      <c r="C5958">
        <v>0.2046799284526645</v>
      </c>
      <c r="D5958">
        <v>0.21285397052839394</v>
      </c>
      <c r="G5958">
        <v>5955</v>
      </c>
      <c r="H5958">
        <v>0.19650792568242359</v>
      </c>
      <c r="I5958">
        <v>0.20528178769599895</v>
      </c>
    </row>
    <row r="5959" spans="2:9" x14ac:dyDescent="0.25">
      <c r="B5959">
        <v>5956</v>
      </c>
      <c r="C5959">
        <v>0.20462076690369954</v>
      </c>
      <c r="D5959">
        <v>0.21279612528197656</v>
      </c>
      <c r="G5959">
        <v>5956</v>
      </c>
      <c r="H5959">
        <v>0.1964540628497356</v>
      </c>
      <c r="I5959">
        <v>0.20522830788818339</v>
      </c>
    </row>
    <row r="5960" spans="2:9" x14ac:dyDescent="0.25">
      <c r="B5960">
        <v>5957</v>
      </c>
      <c r="C5960">
        <v>0.20456162184732879</v>
      </c>
      <c r="D5960">
        <v>0.21273829525190593</v>
      </c>
      <c r="G5960">
        <v>5957</v>
      </c>
      <c r="H5960">
        <v>0.19640021568902299</v>
      </c>
      <c r="I5960">
        <v>0.2051748449013413</v>
      </c>
    </row>
    <row r="5961" spans="2:9" x14ac:dyDescent="0.25">
      <c r="B5961">
        <v>5958</v>
      </c>
      <c r="C5961">
        <v>0.20450249328288272</v>
      </c>
      <c r="D5961">
        <v>0.21268048042867846</v>
      </c>
      <c r="G5961">
        <v>5958</v>
      </c>
      <c r="H5961">
        <v>0.19634638419560807</v>
      </c>
      <c r="I5961">
        <v>0.20512139872691243</v>
      </c>
    </row>
    <row r="5962" spans="2:9" x14ac:dyDescent="0.25">
      <c r="B5962">
        <v>5959</v>
      </c>
      <c r="C5962">
        <v>0.20444338120968927</v>
      </c>
      <c r="D5962">
        <v>0.21262268080279759</v>
      </c>
      <c r="G5962">
        <v>5959</v>
      </c>
      <c r="H5962">
        <v>0.19629256836481421</v>
      </c>
      <c r="I5962">
        <v>0.20506796935634183</v>
      </c>
    </row>
    <row r="5963" spans="2:9" x14ac:dyDescent="0.25">
      <c r="B5963">
        <v>5960</v>
      </c>
      <c r="C5963">
        <v>0.20438428562707381</v>
      </c>
      <c r="D5963">
        <v>0.21256489636477371</v>
      </c>
      <c r="G5963">
        <v>5960</v>
      </c>
      <c r="H5963">
        <v>0.19623876819196581</v>
      </c>
      <c r="I5963">
        <v>0.20501455678107933</v>
      </c>
    </row>
    <row r="5964" spans="2:9" x14ac:dyDescent="0.25">
      <c r="B5964">
        <v>5961</v>
      </c>
      <c r="C5964">
        <v>0.20432520653435904</v>
      </c>
      <c r="D5964">
        <v>0.21250712710512451</v>
      </c>
      <c r="G5964">
        <v>5961</v>
      </c>
      <c r="H5964">
        <v>0.1961849836723889</v>
      </c>
      <c r="I5964">
        <v>0.20496116099257994</v>
      </c>
    </row>
    <row r="5965" spans="2:9" x14ac:dyDescent="0.25">
      <c r="B5965">
        <v>5962</v>
      </c>
      <c r="C5965">
        <v>0.20426614393086173</v>
      </c>
      <c r="D5965">
        <v>0.21244937301437455</v>
      </c>
      <c r="G5965">
        <v>5962</v>
      </c>
      <c r="H5965">
        <v>0.19613121480141163</v>
      </c>
      <c r="I5965">
        <v>0.20490778198230361</v>
      </c>
    </row>
    <row r="5966" spans="2:9" x14ac:dyDescent="0.25">
      <c r="B5966">
        <v>5963</v>
      </c>
      <c r="C5966">
        <v>0.20420709781589727</v>
      </c>
      <c r="D5966">
        <v>0.21239163408305539</v>
      </c>
      <c r="G5966">
        <v>5963</v>
      </c>
      <c r="H5966">
        <v>0.19607746157436282</v>
      </c>
      <c r="I5966">
        <v>0.20485441974171525</v>
      </c>
    </row>
    <row r="5967" spans="2:9" x14ac:dyDescent="0.25">
      <c r="B5967">
        <v>5964</v>
      </c>
      <c r="C5967">
        <v>0.2041480681887797</v>
      </c>
      <c r="D5967">
        <v>0.2123339103017059</v>
      </c>
      <c r="G5967">
        <v>5964</v>
      </c>
      <c r="H5967">
        <v>0.19602372398657189</v>
      </c>
      <c r="I5967">
        <v>0.20480107426228503</v>
      </c>
    </row>
    <row r="5968" spans="2:9" x14ac:dyDescent="0.25">
      <c r="B5968">
        <v>5965</v>
      </c>
      <c r="C5968">
        <v>0.20408905504881733</v>
      </c>
      <c r="D5968">
        <v>0.21227620166087183</v>
      </c>
      <c r="G5968">
        <v>5965</v>
      </c>
      <c r="H5968">
        <v>0.19597000203337139</v>
      </c>
      <c r="I5968">
        <v>0.2047477455354878</v>
      </c>
    </row>
    <row r="5969" spans="2:9" x14ac:dyDescent="0.25">
      <c r="B5969">
        <v>5966</v>
      </c>
      <c r="C5969">
        <v>0.20403005839531588</v>
      </c>
      <c r="D5969">
        <v>0.21221850815110588</v>
      </c>
      <c r="G5969">
        <v>5966</v>
      </c>
      <c r="H5969">
        <v>0.19591629571009411</v>
      </c>
      <c r="I5969">
        <v>0.20469443355280353</v>
      </c>
    </row>
    <row r="5970" spans="2:9" x14ac:dyDescent="0.25">
      <c r="B5970">
        <v>5967</v>
      </c>
      <c r="C5970">
        <v>0.20397107822757815</v>
      </c>
      <c r="D5970">
        <v>0.21216082976296805</v>
      </c>
      <c r="G5970">
        <v>5967</v>
      </c>
      <c r="H5970">
        <v>0.19586260501207445</v>
      </c>
      <c r="I5970">
        <v>0.20464113830571742</v>
      </c>
    </row>
    <row r="5971" spans="2:9" x14ac:dyDescent="0.25">
      <c r="B5971">
        <v>5968</v>
      </c>
      <c r="C5971">
        <v>0.2039121145449044</v>
      </c>
      <c r="D5971">
        <v>0.2121031664870251</v>
      </c>
      <c r="G5971">
        <v>5968</v>
      </c>
      <c r="H5971">
        <v>0.19580892993464821</v>
      </c>
      <c r="I5971">
        <v>0.20458785978571936</v>
      </c>
    </row>
    <row r="5972" spans="2:9" x14ac:dyDescent="0.25">
      <c r="B5972">
        <v>5969</v>
      </c>
      <c r="C5972">
        <v>0.20385316734658934</v>
      </c>
      <c r="D5972">
        <v>0.21204551831385113</v>
      </c>
      <c r="G5972">
        <v>5969</v>
      </c>
      <c r="H5972">
        <v>0.19575527047315336</v>
      </c>
      <c r="I5972">
        <v>0.2045345979843044</v>
      </c>
    </row>
    <row r="5973" spans="2:9" x14ac:dyDescent="0.25">
      <c r="B5973">
        <v>5970</v>
      </c>
      <c r="C5973">
        <v>0.20379423663192622</v>
      </c>
      <c r="D5973">
        <v>0.21198788523402701</v>
      </c>
      <c r="G5973">
        <v>5970</v>
      </c>
      <c r="H5973">
        <v>0.19570162662292859</v>
      </c>
      <c r="I5973">
        <v>0.20448135289297262</v>
      </c>
    </row>
    <row r="5974" spans="2:9" x14ac:dyDescent="0.25">
      <c r="B5974">
        <v>5971</v>
      </c>
      <c r="C5974">
        <v>0.20373532240020653</v>
      </c>
      <c r="D5974">
        <v>0.2119302672381406</v>
      </c>
      <c r="G5974">
        <v>5971</v>
      </c>
      <c r="H5974">
        <v>0.19564799837931326</v>
      </c>
      <c r="I5974">
        <v>0.20442812450322889</v>
      </c>
    </row>
    <row r="5975" spans="2:9" x14ac:dyDescent="0.25">
      <c r="B5975">
        <v>5972</v>
      </c>
      <c r="C5975">
        <v>0.20367642465071653</v>
      </c>
      <c r="D5975">
        <v>0.21187266431678717</v>
      </c>
      <c r="G5975">
        <v>5972</v>
      </c>
      <c r="H5975">
        <v>0.1955943857376492</v>
      </c>
      <c r="I5975">
        <v>0.20437491280658326</v>
      </c>
    </row>
    <row r="5976" spans="2:9" x14ac:dyDescent="0.25">
      <c r="B5976">
        <v>5973</v>
      </c>
      <c r="C5976">
        <v>0.20361754338273963</v>
      </c>
      <c r="D5976">
        <v>0.21181507646056852</v>
      </c>
      <c r="G5976">
        <v>5973</v>
      </c>
      <c r="H5976">
        <v>0.19554078869327929</v>
      </c>
      <c r="I5976">
        <v>0.20432171779455077</v>
      </c>
    </row>
    <row r="5977" spans="2:9" x14ac:dyDescent="0.25">
      <c r="B5977">
        <v>5974</v>
      </c>
      <c r="C5977">
        <v>0.20355867859555651</v>
      </c>
      <c r="D5977">
        <v>0.21175750366009366</v>
      </c>
      <c r="G5977">
        <v>5974</v>
      </c>
      <c r="H5977">
        <v>0.19548720724154803</v>
      </c>
      <c r="I5977">
        <v>0.20426853945865128</v>
      </c>
    </row>
    <row r="5978" spans="2:9" x14ac:dyDescent="0.25">
      <c r="B5978">
        <v>5975</v>
      </c>
      <c r="C5978">
        <v>0.20349983028844537</v>
      </c>
      <c r="D5978">
        <v>0.21169994590597876</v>
      </c>
      <c r="G5978">
        <v>5975</v>
      </c>
      <c r="H5978">
        <v>0.19543364137780067</v>
      </c>
      <c r="I5978">
        <v>0.20421537779040977</v>
      </c>
    </row>
    <row r="5979" spans="2:9" x14ac:dyDescent="0.25">
      <c r="B5979">
        <v>5976</v>
      </c>
      <c r="C5979">
        <v>0.20344099846067856</v>
      </c>
      <c r="D5979">
        <v>0.21164240318884675</v>
      </c>
      <c r="G5979">
        <v>5976</v>
      </c>
      <c r="H5979">
        <v>0.19538009109738497</v>
      </c>
      <c r="I5979">
        <v>0.20416223278135615</v>
      </c>
    </row>
    <row r="5980" spans="2:9" x14ac:dyDescent="0.25">
      <c r="B5980">
        <v>5977</v>
      </c>
      <c r="C5980">
        <v>0.2033821831115272</v>
      </c>
      <c r="D5980">
        <v>0.21158487549932783</v>
      </c>
      <c r="G5980">
        <v>5977</v>
      </c>
      <c r="H5980">
        <v>0.19532655639564953</v>
      </c>
      <c r="I5980">
        <v>0.20410910442302535</v>
      </c>
    </row>
    <row r="5981" spans="2:9" x14ac:dyDescent="0.25">
      <c r="B5981">
        <v>5978</v>
      </c>
      <c r="C5981">
        <v>0.20332338424026086</v>
      </c>
      <c r="D5981">
        <v>0.2115273628280589</v>
      </c>
      <c r="G5981">
        <v>5978</v>
      </c>
      <c r="H5981">
        <v>0.19527303726794337</v>
      </c>
      <c r="I5981">
        <v>0.20405599270695721</v>
      </c>
    </row>
    <row r="5982" spans="2:9" x14ac:dyDescent="0.25">
      <c r="B5982">
        <v>5979</v>
      </c>
      <c r="C5982">
        <v>0.20326460184614348</v>
      </c>
      <c r="D5982">
        <v>0.21146986516568392</v>
      </c>
      <c r="G5982">
        <v>5979</v>
      </c>
      <c r="H5982">
        <v>0.19521953370961839</v>
      </c>
      <c r="I5982">
        <v>0.20400289762469648</v>
      </c>
    </row>
    <row r="5983" spans="2:9" x14ac:dyDescent="0.25">
      <c r="B5983">
        <v>5980</v>
      </c>
      <c r="C5983">
        <v>0.20320583592843661</v>
      </c>
      <c r="D5983">
        <v>0.21141238250285405</v>
      </c>
      <c r="G5983">
        <v>5980</v>
      </c>
      <c r="H5983">
        <v>0.19516604571602703</v>
      </c>
      <c r="I5983">
        <v>0.20394981916779306</v>
      </c>
    </row>
    <row r="5984" spans="2:9" x14ac:dyDescent="0.25">
      <c r="B5984">
        <v>5981</v>
      </c>
      <c r="C5984">
        <v>0.20314708648639879</v>
      </c>
      <c r="D5984">
        <v>0.21135491483022717</v>
      </c>
      <c r="G5984">
        <v>5981</v>
      </c>
      <c r="H5984">
        <v>0.19511257328252352</v>
      </c>
      <c r="I5984">
        <v>0.20389675732780163</v>
      </c>
    </row>
    <row r="5985" spans="2:9" x14ac:dyDescent="0.25">
      <c r="B5985">
        <v>5982</v>
      </c>
      <c r="C5985">
        <v>0.203088353519286</v>
      </c>
      <c r="D5985">
        <v>0.21129746213846828</v>
      </c>
      <c r="G5985">
        <v>5982</v>
      </c>
      <c r="H5985">
        <v>0.19505911640446294</v>
      </c>
      <c r="I5985">
        <v>0.20384371209628185</v>
      </c>
    </row>
    <row r="5986" spans="2:9" x14ac:dyDescent="0.25">
      <c r="B5986">
        <v>5983</v>
      </c>
      <c r="C5986">
        <v>0.20302963702634866</v>
      </c>
      <c r="D5986">
        <v>0.21124002441824938</v>
      </c>
      <c r="G5986">
        <v>5983</v>
      </c>
      <c r="H5986">
        <v>0.19500567507720293</v>
      </c>
      <c r="I5986">
        <v>0.20379068346479853</v>
      </c>
    </row>
    <row r="5987" spans="2:9" x14ac:dyDescent="0.25">
      <c r="B5987">
        <v>5984</v>
      </c>
      <c r="C5987">
        <v>0.20297093700683611</v>
      </c>
      <c r="D5987">
        <v>0.21118260166024924</v>
      </c>
      <c r="G5987">
        <v>5984</v>
      </c>
      <c r="H5987">
        <v>0.19495224929610155</v>
      </c>
      <c r="I5987">
        <v>0.20373767142492116</v>
      </c>
    </row>
    <row r="5988" spans="2:9" x14ac:dyDescent="0.25">
      <c r="B5988">
        <v>5985</v>
      </c>
      <c r="C5988">
        <v>0.20291225345999589</v>
      </c>
      <c r="D5988">
        <v>0.21112519385515394</v>
      </c>
      <c r="G5988">
        <v>5985</v>
      </c>
      <c r="H5988">
        <v>0.19489883905651798</v>
      </c>
      <c r="I5988">
        <v>0.20368467596822437</v>
      </c>
    </row>
    <row r="5989" spans="2:9" x14ac:dyDescent="0.25">
      <c r="B5989">
        <v>5986</v>
      </c>
      <c r="C5989">
        <v>0.20285358638506965</v>
      </c>
      <c r="D5989">
        <v>0.21106780099365621</v>
      </c>
      <c r="G5989">
        <v>5986</v>
      </c>
      <c r="H5989">
        <v>0.19484544435381373</v>
      </c>
      <c r="I5989">
        <v>0.20363169708628767</v>
      </c>
    </row>
    <row r="5990" spans="2:9" x14ac:dyDescent="0.25">
      <c r="B5990">
        <v>5987</v>
      </c>
      <c r="C5990">
        <v>0.20279493578129729</v>
      </c>
      <c r="D5990">
        <v>0.21101042306645576</v>
      </c>
      <c r="G5990">
        <v>5987</v>
      </c>
      <c r="H5990">
        <v>0.19479206518335085</v>
      </c>
      <c r="I5990">
        <v>0.20357873477069541</v>
      </c>
    </row>
    <row r="5991" spans="2:9" x14ac:dyDescent="0.25">
      <c r="B5991">
        <v>5988</v>
      </c>
      <c r="C5991">
        <v>0.20273630164791531</v>
      </c>
      <c r="D5991">
        <v>0.21095306006425948</v>
      </c>
      <c r="G5991">
        <v>5988</v>
      </c>
      <c r="H5991">
        <v>0.1947387015404935</v>
      </c>
      <c r="I5991">
        <v>0.20352578901303711</v>
      </c>
    </row>
    <row r="5992" spans="2:9" x14ac:dyDescent="0.25">
      <c r="B5992">
        <v>5989</v>
      </c>
      <c r="C5992">
        <v>0.20267768398415784</v>
      </c>
      <c r="D5992">
        <v>0.21089571197778095</v>
      </c>
      <c r="G5992">
        <v>5989</v>
      </c>
      <c r="H5992">
        <v>0.19468535342060644</v>
      </c>
      <c r="I5992">
        <v>0.20347285980490701</v>
      </c>
    </row>
    <row r="5993" spans="2:9" x14ac:dyDescent="0.25">
      <c r="B5993">
        <v>5990</v>
      </c>
      <c r="C5993">
        <v>0.20261908278925345</v>
      </c>
      <c r="D5993">
        <v>0.21083837879774095</v>
      </c>
      <c r="G5993">
        <v>5990</v>
      </c>
      <c r="H5993">
        <v>0.19463202081905701</v>
      </c>
      <c r="I5993">
        <v>0.20341994713790448</v>
      </c>
    </row>
    <row r="5994" spans="2:9" x14ac:dyDescent="0.25">
      <c r="B5994">
        <v>5991</v>
      </c>
      <c r="C5994">
        <v>0.20256049806242951</v>
      </c>
      <c r="D5994">
        <v>0.210781060514867</v>
      </c>
      <c r="G5994">
        <v>5991</v>
      </c>
      <c r="H5994">
        <v>0.1945787037312133</v>
      </c>
      <c r="I5994">
        <v>0.20336705100363359</v>
      </c>
    </row>
    <row r="5995" spans="2:9" x14ac:dyDescent="0.25">
      <c r="B5995">
        <v>5992</v>
      </c>
      <c r="C5995">
        <v>0.20250192980291182</v>
      </c>
      <c r="D5995">
        <v>0.21072375711989352</v>
      </c>
      <c r="G5995">
        <v>5992</v>
      </c>
      <c r="H5995">
        <v>0.19452540215244402</v>
      </c>
      <c r="I5995">
        <v>0.2033141713937035</v>
      </c>
    </row>
    <row r="5996" spans="2:9" x14ac:dyDescent="0.25">
      <c r="B5996">
        <v>5993</v>
      </c>
      <c r="C5996">
        <v>0.20244337800992013</v>
      </c>
      <c r="D5996">
        <v>0.21066646860356214</v>
      </c>
      <c r="G5996">
        <v>5993</v>
      </c>
      <c r="H5996">
        <v>0.19447211607812021</v>
      </c>
      <c r="I5996">
        <v>0.2032613082997283</v>
      </c>
    </row>
    <row r="5997" spans="2:9" x14ac:dyDescent="0.25">
      <c r="B5997">
        <v>5994</v>
      </c>
      <c r="C5997">
        <v>0.20238484268267257</v>
      </c>
      <c r="D5997">
        <v>0.21060919495662114</v>
      </c>
      <c r="G5997">
        <v>5994</v>
      </c>
      <c r="H5997">
        <v>0.19441884550361413</v>
      </c>
      <c r="I5997">
        <v>0.2032084617133269</v>
      </c>
    </row>
    <row r="5998" spans="2:9" x14ac:dyDescent="0.25">
      <c r="B5998">
        <v>5995</v>
      </c>
      <c r="C5998">
        <v>0.20232632382038379</v>
      </c>
      <c r="D5998">
        <v>0.21055193616982573</v>
      </c>
      <c r="G5998">
        <v>5995</v>
      </c>
      <c r="H5998">
        <v>0.19436559042429935</v>
      </c>
      <c r="I5998">
        <v>0.20315563162612316</v>
      </c>
    </row>
    <row r="5999" spans="2:9" x14ac:dyDescent="0.25">
      <c r="B5999">
        <v>5996</v>
      </c>
      <c r="C5999">
        <v>0.20226782142226626</v>
      </c>
      <c r="D5999">
        <v>0.21049469223393838</v>
      </c>
      <c r="G5999">
        <v>5996</v>
      </c>
      <c r="H5999">
        <v>0.19431235083555037</v>
      </c>
      <c r="I5999">
        <v>0.203102818029746</v>
      </c>
    </row>
    <row r="6000" spans="2:9" x14ac:dyDescent="0.25">
      <c r="B6000">
        <v>5997</v>
      </c>
      <c r="C6000">
        <v>0.20220933548752665</v>
      </c>
      <c r="D6000">
        <v>0.210437463139728</v>
      </c>
      <c r="G6000">
        <v>5997</v>
      </c>
      <c r="H6000">
        <v>0.19425912673274445</v>
      </c>
      <c r="I6000">
        <v>0.20305002091582894</v>
      </c>
    </row>
    <row r="6001" spans="2:9" x14ac:dyDescent="0.25">
      <c r="B6001">
        <v>5998</v>
      </c>
      <c r="C6001">
        <v>0.20215086601537069</v>
      </c>
      <c r="D6001">
        <v>0.21038024887797077</v>
      </c>
      <c r="G6001">
        <v>5998</v>
      </c>
      <c r="H6001">
        <v>0.19420591811125917</v>
      </c>
      <c r="I6001">
        <v>0.20299724027601082</v>
      </c>
    </row>
    <row r="6002" spans="2:9" x14ac:dyDescent="0.25">
      <c r="B6002">
        <v>5999</v>
      </c>
      <c r="C6002">
        <v>0.2020924130050023</v>
      </c>
      <c r="D6002">
        <v>0.21032304943944966</v>
      </c>
      <c r="G6002">
        <v>5999</v>
      </c>
      <c r="H6002">
        <v>0.19415272496647315</v>
      </c>
      <c r="I6002">
        <v>0.20294447610193503</v>
      </c>
    </row>
    <row r="6003" spans="2:9" x14ac:dyDescent="0.25">
      <c r="B6003">
        <v>6000</v>
      </c>
      <c r="C6003">
        <v>0.20203397645561982</v>
      </c>
      <c r="D6003">
        <v>0.21026586481495435</v>
      </c>
      <c r="G6003">
        <v>6000</v>
      </c>
      <c r="H6003">
        <v>0.19409954729376688</v>
      </c>
      <c r="I6003">
        <v>0.20289172838524999</v>
      </c>
    </row>
    <row r="6004" spans="2:9" x14ac:dyDescent="0.25">
      <c r="B6004">
        <v>6001</v>
      </c>
      <c r="C6004">
        <v>0.20197555636641948</v>
      </c>
      <c r="D6004">
        <v>0.21020869499528186</v>
      </c>
      <c r="G6004">
        <v>6001</v>
      </c>
      <c r="H6004">
        <v>0.19404638508852279</v>
      </c>
      <c r="I6004">
        <v>0.20283899711760914</v>
      </c>
    </row>
    <row r="6005" spans="2:9" x14ac:dyDescent="0.25">
      <c r="B6005">
        <v>6002</v>
      </c>
      <c r="C6005">
        <v>0.20191715273659455</v>
      </c>
      <c r="D6005">
        <v>0.2101515399712357</v>
      </c>
      <c r="G6005">
        <v>6002</v>
      </c>
      <c r="H6005">
        <v>0.19399323834612381</v>
      </c>
      <c r="I6005">
        <v>0.20278628229067061</v>
      </c>
    </row>
    <row r="6006" spans="2:9" x14ac:dyDescent="0.25">
      <c r="B6006">
        <v>6003</v>
      </c>
      <c r="C6006">
        <v>0.20185876556533539</v>
      </c>
      <c r="D6006">
        <v>0.21009439973362637</v>
      </c>
      <c r="G6006">
        <v>6003</v>
      </c>
      <c r="H6006">
        <v>0.19394010706195436</v>
      </c>
      <c r="I6006">
        <v>0.2027335838960975</v>
      </c>
    </row>
    <row r="6007" spans="2:9" x14ac:dyDescent="0.25">
      <c r="B6007">
        <v>6004</v>
      </c>
      <c r="C6007">
        <v>0.2018003948518276</v>
      </c>
      <c r="D6007">
        <v>0.21003727427327146</v>
      </c>
      <c r="G6007">
        <v>6004</v>
      </c>
      <c r="H6007">
        <v>0.19388699123140116</v>
      </c>
      <c r="I6007">
        <v>0.20268090192555793</v>
      </c>
    </row>
    <row r="6008" spans="2:9" x14ac:dyDescent="0.25">
      <c r="B6008">
        <v>6005</v>
      </c>
      <c r="C6008">
        <v>0.20174204059525488</v>
      </c>
      <c r="D6008">
        <v>0.20998016358099514</v>
      </c>
      <c r="G6008">
        <v>6005</v>
      </c>
      <c r="H6008">
        <v>0.19383389084985189</v>
      </c>
      <c r="I6008">
        <v>0.20262823637072469</v>
      </c>
    </row>
    <row r="6009" spans="2:9" x14ac:dyDescent="0.25">
      <c r="B6009">
        <v>6006</v>
      </c>
      <c r="C6009">
        <v>0.2016837027947998</v>
      </c>
      <c r="D6009">
        <v>0.20992306764762872</v>
      </c>
      <c r="G6009">
        <v>6006</v>
      </c>
      <c r="H6009">
        <v>0.1937808059126945</v>
      </c>
      <c r="I6009">
        <v>0.20257558722327565</v>
      </c>
    </row>
    <row r="6010" spans="2:9" x14ac:dyDescent="0.25">
      <c r="B6010">
        <v>6007</v>
      </c>
      <c r="C6010">
        <v>0.20162538144963907</v>
      </c>
      <c r="D6010">
        <v>0.20986598646401022</v>
      </c>
      <c r="G6010">
        <v>6007</v>
      </c>
      <c r="H6010">
        <v>0.19372773641531951</v>
      </c>
      <c r="I6010">
        <v>0.20252295447489346</v>
      </c>
    </row>
    <row r="6011" spans="2:9" x14ac:dyDescent="0.25">
      <c r="B6011">
        <v>6008</v>
      </c>
      <c r="C6011">
        <v>0.2015670765589474</v>
      </c>
      <c r="D6011">
        <v>0.20980892002098459</v>
      </c>
      <c r="G6011">
        <v>6008</v>
      </c>
      <c r="H6011">
        <v>0.19367468235311863</v>
      </c>
      <c r="I6011">
        <v>0.20247033811726564</v>
      </c>
    </row>
    <row r="6012" spans="2:9" x14ac:dyDescent="0.25">
      <c r="B6012">
        <v>6009</v>
      </c>
      <c r="C6012">
        <v>0.20150878812189621</v>
      </c>
      <c r="D6012">
        <v>0.20975186830940362</v>
      </c>
      <c r="G6012">
        <v>6009</v>
      </c>
      <c r="H6012">
        <v>0.19362164372148483</v>
      </c>
      <c r="I6012">
        <v>0.20241773814208464</v>
      </c>
    </row>
    <row r="6013" spans="2:9" x14ac:dyDescent="0.25">
      <c r="B6013">
        <v>6010</v>
      </c>
      <c r="C6013">
        <v>0.20145051613765491</v>
      </c>
      <c r="D6013">
        <v>0.20969483132012606</v>
      </c>
      <c r="G6013">
        <v>6010</v>
      </c>
      <c r="H6013">
        <v>0.19356862051581197</v>
      </c>
      <c r="I6013">
        <v>0.20236515454104778</v>
      </c>
    </row>
    <row r="6014" spans="2:9" x14ac:dyDescent="0.25">
      <c r="B6014">
        <v>6011</v>
      </c>
      <c r="C6014">
        <v>0.20139226060538731</v>
      </c>
      <c r="D6014">
        <v>0.20963780904401727</v>
      </c>
      <c r="G6014">
        <v>6011</v>
      </c>
      <c r="H6014">
        <v>0.19351561273149681</v>
      </c>
      <c r="I6014">
        <v>0.20231258730585713</v>
      </c>
    </row>
    <row r="6015" spans="2:9" x14ac:dyDescent="0.25">
      <c r="B6015">
        <v>6012</v>
      </c>
      <c r="C6015">
        <v>0.20133402152425586</v>
      </c>
      <c r="D6015">
        <v>0.20958080147194988</v>
      </c>
      <c r="G6015">
        <v>6012</v>
      </c>
      <c r="H6015">
        <v>0.19346262036393649</v>
      </c>
      <c r="I6015">
        <v>0.20226003642821982</v>
      </c>
    </row>
    <row r="6016" spans="2:9" x14ac:dyDescent="0.25">
      <c r="B6016">
        <v>6013</v>
      </c>
      <c r="C6016">
        <v>0.20127579889342145</v>
      </c>
      <c r="D6016">
        <v>0.20952380859480288</v>
      </c>
      <c r="G6016">
        <v>6013</v>
      </c>
      <c r="H6016">
        <v>0.1934096434085287</v>
      </c>
      <c r="I6016">
        <v>0.20220750189984768</v>
      </c>
    </row>
    <row r="6017" spans="2:9" x14ac:dyDescent="0.25">
      <c r="B6017">
        <v>6014</v>
      </c>
      <c r="C6017">
        <v>0.20121759271203901</v>
      </c>
      <c r="D6017">
        <v>0.20946683040346256</v>
      </c>
      <c r="G6017">
        <v>6014</v>
      </c>
      <c r="H6017">
        <v>0.1933566818606734</v>
      </c>
      <c r="I6017">
        <v>0.20215498371245758</v>
      </c>
    </row>
    <row r="6018" spans="2:9" x14ac:dyDescent="0.25">
      <c r="B6018">
        <v>6015</v>
      </c>
      <c r="C6018">
        <v>0.20115940297926255</v>
      </c>
      <c r="D6018">
        <v>0.20940986688882171</v>
      </c>
      <c r="G6018">
        <v>6015</v>
      </c>
      <c r="H6018">
        <v>0.19330373571577233</v>
      </c>
      <c r="I6018">
        <v>0.2021024818577711</v>
      </c>
    </row>
    <row r="6019" spans="2:9" x14ac:dyDescent="0.25">
      <c r="B6019">
        <v>6016</v>
      </c>
      <c r="C6019">
        <v>0.2011012296942418</v>
      </c>
      <c r="D6019">
        <v>0.20935291804178008</v>
      </c>
      <c r="G6019">
        <v>6016</v>
      </c>
      <c r="H6019">
        <v>0.193250804969228</v>
      </c>
      <c r="I6019">
        <v>0.20204999632751458</v>
      </c>
    </row>
    <row r="6020" spans="2:9" x14ac:dyDescent="0.25">
      <c r="B6020">
        <v>6017</v>
      </c>
      <c r="C6020">
        <v>0.2010430728561248</v>
      </c>
      <c r="D6020">
        <v>0.20929598385324444</v>
      </c>
      <c r="G6020">
        <v>6017</v>
      </c>
      <c r="H6020">
        <v>0.19319788961644407</v>
      </c>
      <c r="I6020">
        <v>0.20199752711341951</v>
      </c>
    </row>
    <row r="6021" spans="2:9" x14ac:dyDescent="0.25">
      <c r="B6021">
        <v>6018</v>
      </c>
      <c r="C6021">
        <v>0.20098493246405388</v>
      </c>
      <c r="D6021">
        <v>0.20923906431412803</v>
      </c>
      <c r="G6021">
        <v>6018</v>
      </c>
      <c r="H6021">
        <v>0.19314498965282664</v>
      </c>
      <c r="I6021">
        <v>0.20194507420722202</v>
      </c>
    </row>
    <row r="6022" spans="2:9" x14ac:dyDescent="0.25">
      <c r="B6022">
        <v>6019</v>
      </c>
      <c r="C6022">
        <v>0.20092680851717032</v>
      </c>
      <c r="D6022">
        <v>0.20918215941535112</v>
      </c>
      <c r="G6022">
        <v>6019</v>
      </c>
      <c r="H6022">
        <v>0.19309210507378272</v>
      </c>
      <c r="I6022">
        <v>0.20189263760066306</v>
      </c>
    </row>
    <row r="6023" spans="2:9" x14ac:dyDescent="0.25">
      <c r="B6023">
        <v>6020</v>
      </c>
      <c r="C6023">
        <v>0.20086870101461349</v>
      </c>
      <c r="D6023">
        <v>0.20912526914784091</v>
      </c>
      <c r="G6023">
        <v>6020</v>
      </c>
      <c r="H6023">
        <v>0.19303923587471966</v>
      </c>
      <c r="I6023">
        <v>0.20184021728548862</v>
      </c>
    </row>
    <row r="6024" spans="2:9" x14ac:dyDescent="0.25">
      <c r="B6024">
        <v>6021</v>
      </c>
      <c r="C6024">
        <v>0.20081060995551769</v>
      </c>
      <c r="D6024">
        <v>0.20906839350253112</v>
      </c>
      <c r="G6024">
        <v>6021</v>
      </c>
      <c r="H6024">
        <v>0.19298638205104718</v>
      </c>
      <c r="I6024">
        <v>0.20178781325344927</v>
      </c>
    </row>
    <row r="6025" spans="2:9" x14ac:dyDescent="0.25">
      <c r="B6025">
        <v>6022</v>
      </c>
      <c r="C6025">
        <v>0.20075253533901474</v>
      </c>
      <c r="D6025">
        <v>0.20901153247036267</v>
      </c>
      <c r="G6025">
        <v>6022</v>
      </c>
      <c r="H6025">
        <v>0.19293354359817649</v>
      </c>
      <c r="I6025">
        <v>0.20173542549630069</v>
      </c>
    </row>
    <row r="6026" spans="2:9" x14ac:dyDescent="0.25">
      <c r="B6026">
        <v>6023</v>
      </c>
      <c r="C6026">
        <v>0.20069447716423341</v>
      </c>
      <c r="D6026">
        <v>0.20895468604228293</v>
      </c>
      <c r="G6026">
        <v>6023</v>
      </c>
      <c r="H6026">
        <v>0.19288072051151989</v>
      </c>
      <c r="I6026">
        <v>0.20168305400580319</v>
      </c>
    </row>
    <row r="6027" spans="2:9" x14ac:dyDescent="0.25">
      <c r="B6027">
        <v>6024</v>
      </c>
      <c r="C6027">
        <v>0.20063643543030069</v>
      </c>
      <c r="D6027">
        <v>0.20889785420924623</v>
      </c>
      <c r="G6027">
        <v>6024</v>
      </c>
      <c r="H6027">
        <v>0.1928279127864907</v>
      </c>
      <c r="I6027">
        <v>0.20163069877372194</v>
      </c>
    </row>
    <row r="6028" spans="2:9" x14ac:dyDescent="0.25">
      <c r="B6028">
        <v>6025</v>
      </c>
      <c r="C6028">
        <v>0.20057841013633765</v>
      </c>
      <c r="D6028">
        <v>0.20884103696221368</v>
      </c>
      <c r="G6028">
        <v>6025</v>
      </c>
      <c r="H6028">
        <v>0.19277512041850464</v>
      </c>
      <c r="I6028">
        <v>0.20157835979182706</v>
      </c>
    </row>
    <row r="6029" spans="2:9" x14ac:dyDescent="0.25">
      <c r="B6029">
        <v>6026</v>
      </c>
      <c r="C6029">
        <v>0.2005204012814642</v>
      </c>
      <c r="D6029">
        <v>0.20878423429215331</v>
      </c>
      <c r="G6029">
        <v>6026</v>
      </c>
      <c r="H6029">
        <v>0.19272234340297817</v>
      </c>
      <c r="I6029">
        <v>0.2015260370518934</v>
      </c>
    </row>
    <row r="6030" spans="2:9" x14ac:dyDescent="0.25">
      <c r="B6030">
        <v>6027</v>
      </c>
      <c r="C6030">
        <v>0.20046240886479874</v>
      </c>
      <c r="D6030">
        <v>0.20872744619003969</v>
      </c>
      <c r="G6030">
        <v>6027</v>
      </c>
      <c r="H6030">
        <v>0.1926695817353285</v>
      </c>
      <c r="I6030">
        <v>0.20147373054570056</v>
      </c>
    </row>
    <row r="6031" spans="2:9" x14ac:dyDescent="0.25">
      <c r="B6031">
        <v>6028</v>
      </c>
      <c r="C6031">
        <v>0.20040443288545406</v>
      </c>
      <c r="D6031">
        <v>0.20867067264685449</v>
      </c>
      <c r="G6031">
        <v>6028</v>
      </c>
      <c r="H6031">
        <v>0.19261683541097507</v>
      </c>
      <c r="I6031">
        <v>0.20142144026503314</v>
      </c>
    </row>
    <row r="6032" spans="2:9" x14ac:dyDescent="0.25">
      <c r="B6032">
        <v>6029</v>
      </c>
      <c r="C6032">
        <v>0.20034647334254116</v>
      </c>
      <c r="D6032">
        <v>0.20861391365358581</v>
      </c>
      <c r="G6032">
        <v>6029</v>
      </c>
      <c r="H6032">
        <v>0.19256410442533864</v>
      </c>
      <c r="I6032">
        <v>0.20136916620168036</v>
      </c>
    </row>
    <row r="6033" spans="2:9" x14ac:dyDescent="0.25">
      <c r="B6033">
        <v>6030</v>
      </c>
      <c r="C6033">
        <v>0.20028853023516791</v>
      </c>
      <c r="D6033">
        <v>0.20855716920122888</v>
      </c>
      <c r="G6033">
        <v>6030</v>
      </c>
      <c r="H6033">
        <v>0.19251138877384111</v>
      </c>
      <c r="I6033">
        <v>0.20131690834743654</v>
      </c>
    </row>
    <row r="6034" spans="2:9" x14ac:dyDescent="0.25">
      <c r="B6034">
        <v>6031</v>
      </c>
      <c r="C6034">
        <v>0.20023060356243957</v>
      </c>
      <c r="D6034">
        <v>0.20850043928078549</v>
      </c>
      <c r="G6034">
        <v>6031</v>
      </c>
      <c r="H6034">
        <v>0.19245868845190534</v>
      </c>
      <c r="I6034">
        <v>0.20126466669410048</v>
      </c>
    </row>
    <row r="6035" spans="2:9" x14ac:dyDescent="0.25">
      <c r="B6035">
        <v>6032</v>
      </c>
      <c r="C6035">
        <v>0.20017269332345644</v>
      </c>
      <c r="D6035">
        <v>0.20844372388326421</v>
      </c>
      <c r="G6035">
        <v>6032</v>
      </c>
      <c r="H6035">
        <v>0.19240600345495684</v>
      </c>
      <c r="I6035">
        <v>0.20121244123347592</v>
      </c>
    </row>
    <row r="6036" spans="2:9" x14ac:dyDescent="0.25">
      <c r="B6036">
        <v>6033</v>
      </c>
      <c r="C6036">
        <v>0.20011479951731725</v>
      </c>
      <c r="D6036">
        <v>0.20838702299968057</v>
      </c>
      <c r="G6036">
        <v>6033</v>
      </c>
      <c r="H6036">
        <v>0.19235333377842176</v>
      </c>
      <c r="I6036">
        <v>0.20116023195737157</v>
      </c>
    </row>
    <row r="6037" spans="2:9" x14ac:dyDescent="0.25">
      <c r="B6037">
        <v>6034</v>
      </c>
      <c r="C6037">
        <v>0.20005692214311949</v>
      </c>
      <c r="D6037">
        <v>0.20833033662105657</v>
      </c>
      <c r="G6037">
        <v>6034</v>
      </c>
      <c r="H6037">
        <v>0.19230067941772677</v>
      </c>
      <c r="I6037">
        <v>0.20110803885760062</v>
      </c>
    </row>
    <row r="6038" spans="2:9" x14ac:dyDescent="0.25">
      <c r="B6038">
        <v>6035</v>
      </c>
      <c r="C6038">
        <v>0.19999906119995509</v>
      </c>
      <c r="D6038">
        <v>0.20827366473842132</v>
      </c>
      <c r="G6038">
        <v>6035</v>
      </c>
      <c r="H6038">
        <v>0.19224804036830098</v>
      </c>
      <c r="I6038">
        <v>0.20105586192598135</v>
      </c>
    </row>
    <row r="6039" spans="2:9" x14ac:dyDescent="0.25">
      <c r="B6039">
        <v>6036</v>
      </c>
      <c r="C6039">
        <v>0.1999412166869137</v>
      </c>
      <c r="D6039">
        <v>0.20821700734281035</v>
      </c>
      <c r="G6039">
        <v>6036</v>
      </c>
      <c r="H6039">
        <v>0.19219541662557479</v>
      </c>
      <c r="I6039">
        <v>0.20100370115433669</v>
      </c>
    </row>
    <row r="6040" spans="2:9" x14ac:dyDescent="0.25">
      <c r="B6040">
        <v>6037</v>
      </c>
      <c r="C6040">
        <v>0.19988338860308197</v>
      </c>
      <c r="D6040">
        <v>0.20816036442526611</v>
      </c>
      <c r="G6040">
        <v>6037</v>
      </c>
      <c r="H6040">
        <v>0.19214280818497947</v>
      </c>
      <c r="I6040">
        <v>0.20095155653449431</v>
      </c>
    </row>
    <row r="6041" spans="2:9" x14ac:dyDescent="0.25">
      <c r="B6041">
        <v>6038</v>
      </c>
      <c r="C6041">
        <v>0.1998255769475448</v>
      </c>
      <c r="D6041">
        <v>0.20810373597683787</v>
      </c>
      <c r="G6041">
        <v>6038</v>
      </c>
      <c r="H6041">
        <v>0.19209021504194793</v>
      </c>
      <c r="I6041">
        <v>0.20089942805828689</v>
      </c>
    </row>
    <row r="6042" spans="2:9" x14ac:dyDescent="0.25">
      <c r="B6042">
        <v>6039</v>
      </c>
      <c r="C6042">
        <v>0.19976778171938128</v>
      </c>
      <c r="D6042">
        <v>0.20804712198858144</v>
      </c>
      <c r="G6042">
        <v>6039</v>
      </c>
      <c r="H6042">
        <v>0.19203763719191511</v>
      </c>
      <c r="I6042">
        <v>0.20084731571755171</v>
      </c>
    </row>
    <row r="6043" spans="2:9" x14ac:dyDescent="0.25">
      <c r="B6043">
        <v>6040</v>
      </c>
      <c r="C6043">
        <v>0.19971000291766916</v>
      </c>
      <c r="D6043">
        <v>0.20799052245155955</v>
      </c>
      <c r="G6043">
        <v>6040</v>
      </c>
      <c r="H6043">
        <v>0.19198507463031675</v>
      </c>
      <c r="I6043">
        <v>0.20079521950413076</v>
      </c>
    </row>
    <row r="6044" spans="2:9" x14ac:dyDescent="0.25">
      <c r="B6044">
        <v>6041</v>
      </c>
      <c r="C6044">
        <v>0.19965224054148487</v>
      </c>
      <c r="D6044">
        <v>0.20793393735684165</v>
      </c>
      <c r="G6044">
        <v>6041</v>
      </c>
      <c r="H6044">
        <v>0.19193252735258892</v>
      </c>
      <c r="I6044">
        <v>0.20074313940987112</v>
      </c>
    </row>
    <row r="6045" spans="2:9" x14ac:dyDescent="0.25">
      <c r="B6045">
        <v>6042</v>
      </c>
      <c r="C6045">
        <v>0.1995944945898995</v>
      </c>
      <c r="D6045">
        <v>0.20787736669550377</v>
      </c>
      <c r="G6045">
        <v>6042</v>
      </c>
      <c r="H6045">
        <v>0.19187999535417072</v>
      </c>
      <c r="I6045">
        <v>0.20069107542662432</v>
      </c>
    </row>
    <row r="6046" spans="2:9" x14ac:dyDescent="0.25">
      <c r="B6046">
        <v>6043</v>
      </c>
      <c r="C6046">
        <v>0.19953676506198204</v>
      </c>
      <c r="D6046">
        <v>0.20782081045862894</v>
      </c>
      <c r="G6046">
        <v>6043</v>
      </c>
      <c r="H6046">
        <v>0.19182747863050181</v>
      </c>
      <c r="I6046">
        <v>0.20063902754624693</v>
      </c>
    </row>
    <row r="6047" spans="2:9" x14ac:dyDescent="0.25">
      <c r="B6047">
        <v>6044</v>
      </c>
      <c r="C6047">
        <v>0.19947905195679816</v>
      </c>
      <c r="D6047">
        <v>0.20776426863730668</v>
      </c>
      <c r="G6047">
        <v>6044</v>
      </c>
      <c r="H6047">
        <v>0.19177497717702346</v>
      </c>
      <c r="I6047">
        <v>0.20058699576060013</v>
      </c>
    </row>
    <row r="6048" spans="2:9" x14ac:dyDescent="0.25">
      <c r="B6048">
        <v>6045</v>
      </c>
      <c r="C6048">
        <v>0.19942135527341179</v>
      </c>
      <c r="D6048">
        <v>0.20770774122263322</v>
      </c>
      <c r="G6048">
        <v>6045</v>
      </c>
      <c r="H6048">
        <v>0.19172249098917768</v>
      </c>
      <c r="I6048">
        <v>0.20053498006154982</v>
      </c>
    </row>
    <row r="6049" spans="2:9" x14ac:dyDescent="0.25">
      <c r="B6049">
        <v>6046</v>
      </c>
      <c r="C6049">
        <v>0.1993636750108812</v>
      </c>
      <c r="D6049">
        <v>0.20765122820571175</v>
      </c>
      <c r="G6049">
        <v>6046</v>
      </c>
      <c r="H6049">
        <v>0.19167002006240935</v>
      </c>
      <c r="I6049">
        <v>0.20048298044096691</v>
      </c>
    </row>
    <row r="6050" spans="2:9" x14ac:dyDescent="0.25">
      <c r="B6050">
        <v>6047</v>
      </c>
      <c r="C6050">
        <v>0.19930601116826338</v>
      </c>
      <c r="D6050">
        <v>0.20759472957765196</v>
      </c>
      <c r="G6050">
        <v>6047</v>
      </c>
      <c r="H6050">
        <v>0.19161756439216349</v>
      </c>
      <c r="I6050">
        <v>0.20043099689072683</v>
      </c>
    </row>
    <row r="6051" spans="2:9" x14ac:dyDescent="0.25">
      <c r="B6051">
        <v>6048</v>
      </c>
      <c r="C6051">
        <v>0.19924836374461413</v>
      </c>
      <c r="D6051">
        <v>0.20753824532957024</v>
      </c>
      <c r="G6051">
        <v>6048</v>
      </c>
      <c r="H6051">
        <v>0.19156512397388609</v>
      </c>
      <c r="I6051">
        <v>0.20037902940270982</v>
      </c>
    </row>
    <row r="6052" spans="2:9" x14ac:dyDescent="0.25">
      <c r="B6052">
        <v>6049</v>
      </c>
      <c r="C6052">
        <v>0.19919073273898372</v>
      </c>
      <c r="D6052">
        <v>0.20748177545258992</v>
      </c>
      <c r="G6052">
        <v>6049</v>
      </c>
      <c r="H6052">
        <v>0.19151269880302579</v>
      </c>
      <c r="I6052">
        <v>0.20032707796880109</v>
      </c>
    </row>
    <row r="6053" spans="2:9" x14ac:dyDescent="0.25">
      <c r="B6053">
        <v>6050</v>
      </c>
      <c r="C6053">
        <v>0.19913311815041992</v>
      </c>
      <c r="D6053">
        <v>0.20742531993784066</v>
      </c>
      <c r="G6053">
        <v>6050</v>
      </c>
      <c r="H6053">
        <v>0.1914602888750315</v>
      </c>
      <c r="I6053">
        <v>0.20027514258089024</v>
      </c>
    </row>
    <row r="6054" spans="2:9" x14ac:dyDescent="0.25">
      <c r="B6054">
        <v>6051</v>
      </c>
      <c r="C6054">
        <v>0.1990755199779683</v>
      </c>
      <c r="D6054">
        <v>0.20736887877645929</v>
      </c>
      <c r="G6054">
        <v>6051</v>
      </c>
      <c r="H6054">
        <v>0.19140789418535437</v>
      </c>
      <c r="I6054">
        <v>0.20022322323087197</v>
      </c>
    </row>
    <row r="6055" spans="2:9" x14ac:dyDescent="0.25">
      <c r="B6055">
        <v>6052</v>
      </c>
      <c r="C6055">
        <v>0.19901793822067185</v>
      </c>
      <c r="D6055">
        <v>0.20731245195958889</v>
      </c>
      <c r="G6055">
        <v>6052</v>
      </c>
      <c r="H6055">
        <v>0.19135551472944604</v>
      </c>
      <c r="I6055">
        <v>0.20017131991064555</v>
      </c>
    </row>
    <row r="6056" spans="2:9" x14ac:dyDescent="0.25">
      <c r="B6056">
        <v>6053</v>
      </c>
      <c r="C6056">
        <v>0.19896037287756804</v>
      </c>
      <c r="D6056">
        <v>0.20725603947837939</v>
      </c>
      <c r="G6056">
        <v>6053</v>
      </c>
      <c r="H6056">
        <v>0.19130315050276073</v>
      </c>
      <c r="I6056">
        <v>0.2001194326121149</v>
      </c>
    </row>
    <row r="6057" spans="2:9" x14ac:dyDescent="0.25">
      <c r="B6057">
        <v>6054</v>
      </c>
      <c r="C6057">
        <v>0.19890282394769324</v>
      </c>
      <c r="D6057">
        <v>0.20719964132398758</v>
      </c>
      <c r="G6057">
        <v>6054</v>
      </c>
      <c r="H6057">
        <v>0.19125080150075324</v>
      </c>
      <c r="I6057">
        <v>0.20006756132718892</v>
      </c>
    </row>
    <row r="6058" spans="2:9" x14ac:dyDescent="0.25">
      <c r="B6058">
        <v>6055</v>
      </c>
      <c r="C6058">
        <v>0.1988452914300825</v>
      </c>
      <c r="D6058">
        <v>0.2071432574875767</v>
      </c>
      <c r="G6058">
        <v>6055</v>
      </c>
      <c r="H6058">
        <v>0.19119846771887888</v>
      </c>
      <c r="I6058">
        <v>0.20001570604778121</v>
      </c>
    </row>
    <row r="6059" spans="2:9" x14ac:dyDescent="0.25">
      <c r="B6059">
        <v>6056</v>
      </c>
      <c r="C6059">
        <v>0.19878777532376549</v>
      </c>
      <c r="D6059">
        <v>0.20708688796031668</v>
      </c>
      <c r="G6059">
        <v>6056</v>
      </c>
      <c r="H6059">
        <v>0.19114614915259584</v>
      </c>
      <c r="I6059">
        <v>0.19996386676580988</v>
      </c>
    </row>
    <row r="6060" spans="2:9" x14ac:dyDescent="0.25">
      <c r="B6060">
        <v>6057</v>
      </c>
      <c r="C6060">
        <v>0.19873027562776974</v>
      </c>
      <c r="D6060">
        <v>0.20703053273338434</v>
      </c>
      <c r="G6060">
        <v>6057</v>
      </c>
      <c r="H6060">
        <v>0.1910938457973631</v>
      </c>
      <c r="I6060">
        <v>0.19991204347319805</v>
      </c>
    </row>
    <row r="6061" spans="2:9" x14ac:dyDescent="0.25">
      <c r="B6061">
        <v>6058</v>
      </c>
      <c r="C6061">
        <v>0.19867279234111976</v>
      </c>
      <c r="D6061">
        <v>0.20697419179796292</v>
      </c>
      <c r="G6061">
        <v>6058</v>
      </c>
      <c r="H6061">
        <v>0.19104155764864095</v>
      </c>
      <c r="I6061">
        <v>0.1998602361618734</v>
      </c>
    </row>
    <row r="6062" spans="2:9" x14ac:dyDescent="0.25">
      <c r="B6062">
        <v>6059</v>
      </c>
      <c r="C6062">
        <v>0.19861532546283792</v>
      </c>
      <c r="D6062">
        <v>0.20691786514524255</v>
      </c>
      <c r="G6062">
        <v>6059</v>
      </c>
      <c r="H6062">
        <v>0.19098928470189042</v>
      </c>
      <c r="I6062">
        <v>0.19980844482376839</v>
      </c>
    </row>
    <row r="6063" spans="2:9" x14ac:dyDescent="0.25">
      <c r="B6063">
        <v>6060</v>
      </c>
      <c r="C6063">
        <v>0.19855787499194144</v>
      </c>
      <c r="D6063">
        <v>0.20686155276641982</v>
      </c>
      <c r="G6063">
        <v>6060</v>
      </c>
      <c r="H6063">
        <v>0.19093702695257553</v>
      </c>
      <c r="I6063">
        <v>0.1997566694508203</v>
      </c>
    </row>
    <row r="6064" spans="2:9" x14ac:dyDescent="0.25">
      <c r="B6064">
        <v>6061</v>
      </c>
      <c r="C6064">
        <v>0.19850044092744601</v>
      </c>
      <c r="D6064">
        <v>0.20680525465269803</v>
      </c>
      <c r="G6064">
        <v>6061</v>
      </c>
      <c r="H6064">
        <v>0.19088478439616058</v>
      </c>
      <c r="I6064">
        <v>0.19970491003497087</v>
      </c>
    </row>
    <row r="6065" spans="2:9" x14ac:dyDescent="0.25">
      <c r="B6065">
        <v>6062</v>
      </c>
      <c r="C6065">
        <v>0.19844302326836613</v>
      </c>
      <c r="D6065">
        <v>0.20674897079528728</v>
      </c>
      <c r="G6065">
        <v>6062</v>
      </c>
      <c r="H6065">
        <v>0.19083255702811072</v>
      </c>
      <c r="I6065">
        <v>0.19965316656816695</v>
      </c>
    </row>
    <row r="6066" spans="2:9" x14ac:dyDescent="0.25">
      <c r="B6066">
        <v>6063</v>
      </c>
      <c r="C6066">
        <v>0.19838562201371093</v>
      </c>
      <c r="D6066">
        <v>0.2066927011854042</v>
      </c>
      <c r="G6066">
        <v>6063</v>
      </c>
      <c r="H6066">
        <v>0.19078034484389322</v>
      </c>
      <c r="I6066">
        <v>0.19960143904235972</v>
      </c>
    </row>
    <row r="6067" spans="2:9" x14ac:dyDescent="0.25">
      <c r="B6067">
        <v>6064</v>
      </c>
      <c r="C6067">
        <v>0.19832823716248732</v>
      </c>
      <c r="D6067">
        <v>0.20663644581427193</v>
      </c>
      <c r="G6067">
        <v>6064</v>
      </c>
      <c r="H6067">
        <v>0.19072814783897671</v>
      </c>
      <c r="I6067">
        <v>0.1995497274495053</v>
      </c>
    </row>
    <row r="6068" spans="2:9" x14ac:dyDescent="0.25">
      <c r="B6068">
        <v>6065</v>
      </c>
      <c r="C6068">
        <v>0.19827086871369951</v>
      </c>
      <c r="D6068">
        <v>0.20658020467312063</v>
      </c>
      <c r="G6068">
        <v>6065</v>
      </c>
      <c r="H6068">
        <v>0.19067596600883097</v>
      </c>
      <c r="I6068">
        <v>0.19949803178156453</v>
      </c>
    </row>
    <row r="6069" spans="2:9" x14ac:dyDescent="0.25">
      <c r="B6069">
        <v>6066</v>
      </c>
      <c r="C6069">
        <v>0.19821351666634943</v>
      </c>
      <c r="D6069">
        <v>0.20652397775318668</v>
      </c>
      <c r="G6069">
        <v>6066</v>
      </c>
      <c r="H6069">
        <v>0.19062379934892695</v>
      </c>
      <c r="I6069">
        <v>0.19944635203050276</v>
      </c>
    </row>
    <row r="6070" spans="2:9" x14ac:dyDescent="0.25">
      <c r="B6070">
        <v>6067</v>
      </c>
      <c r="C6070">
        <v>0.19815618101943383</v>
      </c>
      <c r="D6070">
        <v>0.2064677650457134</v>
      </c>
      <c r="G6070">
        <v>6067</v>
      </c>
      <c r="H6070">
        <v>0.19057164785473787</v>
      </c>
      <c r="I6070">
        <v>0.19939468818829034</v>
      </c>
    </row>
    <row r="6071" spans="2:9" x14ac:dyDescent="0.25">
      <c r="B6071">
        <v>6068</v>
      </c>
      <c r="C6071">
        <v>0.19809886177194794</v>
      </c>
      <c r="D6071">
        <v>0.20641156654195067</v>
      </c>
      <c r="G6071">
        <v>6068</v>
      </c>
      <c r="H6071">
        <v>0.19051951152173763</v>
      </c>
      <c r="I6071">
        <v>0.19934304024690211</v>
      </c>
    </row>
    <row r="6072" spans="2:9" x14ac:dyDescent="0.25">
      <c r="B6072">
        <v>6069</v>
      </c>
      <c r="C6072">
        <v>0.19804155892288611</v>
      </c>
      <c r="D6072">
        <v>0.20635538223315478</v>
      </c>
      <c r="G6072">
        <v>6069</v>
      </c>
      <c r="H6072">
        <v>0.19046739034540069</v>
      </c>
      <c r="I6072">
        <v>0.19929140819831762</v>
      </c>
    </row>
    <row r="6073" spans="2:9" x14ac:dyDescent="0.25">
      <c r="B6073">
        <v>6070</v>
      </c>
      <c r="C6073">
        <v>0.19798427247123668</v>
      </c>
      <c r="D6073">
        <v>0.20629921211058905</v>
      </c>
      <c r="G6073">
        <v>6070</v>
      </c>
      <c r="H6073">
        <v>0.19041528432120436</v>
      </c>
      <c r="I6073">
        <v>0.19923979203452122</v>
      </c>
    </row>
    <row r="6074" spans="2:9" x14ac:dyDescent="0.25">
      <c r="B6074">
        <v>6071</v>
      </c>
      <c r="C6074">
        <v>0.1979270024159866</v>
      </c>
      <c r="D6074">
        <v>0.20624305616552308</v>
      </c>
      <c r="G6074">
        <v>6071</v>
      </c>
      <c r="H6074">
        <v>0.19036319344462641</v>
      </c>
      <c r="I6074">
        <v>0.19918819174750188</v>
      </c>
    </row>
    <row r="6075" spans="2:9" x14ac:dyDescent="0.25">
      <c r="B6075">
        <v>6072</v>
      </c>
      <c r="C6075">
        <v>0.19786974875611923</v>
      </c>
      <c r="D6075">
        <v>0.20618691438923312</v>
      </c>
      <c r="G6075">
        <v>6072</v>
      </c>
      <c r="H6075">
        <v>0.1903111177111462</v>
      </c>
      <c r="I6075">
        <v>0.19913660732925326</v>
      </c>
    </row>
    <row r="6076" spans="2:9" x14ac:dyDescent="0.25">
      <c r="B6076">
        <v>6073</v>
      </c>
      <c r="C6076">
        <v>0.19781251149061663</v>
      </c>
      <c r="D6076">
        <v>0.20613078677300223</v>
      </c>
      <c r="G6076">
        <v>6073</v>
      </c>
      <c r="H6076">
        <v>0.19025905711624405</v>
      </c>
      <c r="I6076">
        <v>0.19908503877177378</v>
      </c>
    </row>
    <row r="6077" spans="2:9" x14ac:dyDescent="0.25">
      <c r="B6077">
        <v>6074</v>
      </c>
      <c r="C6077">
        <v>0.19775529061845507</v>
      </c>
      <c r="D6077">
        <v>0.20607467330811993</v>
      </c>
      <c r="G6077">
        <v>6074</v>
      </c>
      <c r="H6077">
        <v>0.19020701165540285</v>
      </c>
      <c r="I6077">
        <v>0.19903348606706647</v>
      </c>
    </row>
    <row r="6078" spans="2:9" x14ac:dyDescent="0.25">
      <c r="B6078">
        <v>6075</v>
      </c>
      <c r="C6078">
        <v>0.1976980861386097</v>
      </c>
      <c r="D6078">
        <v>0.20601857398588247</v>
      </c>
      <c r="G6078">
        <v>6075</v>
      </c>
      <c r="H6078">
        <v>0.19015498132410613</v>
      </c>
      <c r="I6078">
        <v>0.19898194920713907</v>
      </c>
    </row>
    <row r="6079" spans="2:9" x14ac:dyDescent="0.25">
      <c r="B6079">
        <v>6076</v>
      </c>
      <c r="C6079">
        <v>0.19764089805005405</v>
      </c>
      <c r="D6079">
        <v>0.20596248879759244</v>
      </c>
      <c r="G6079">
        <v>6076</v>
      </c>
      <c r="H6079">
        <v>0.19010296611783775</v>
      </c>
      <c r="I6079">
        <v>0.19893042818400408</v>
      </c>
    </row>
    <row r="6080" spans="2:9" x14ac:dyDescent="0.25">
      <c r="B6080">
        <v>6077</v>
      </c>
      <c r="C6080">
        <v>0.19758372635175667</v>
      </c>
      <c r="D6080">
        <v>0.20590641773455923</v>
      </c>
      <c r="G6080">
        <v>6077</v>
      </c>
      <c r="H6080">
        <v>0.19005096603208432</v>
      </c>
      <c r="I6080">
        <v>0.19887892298967841</v>
      </c>
    </row>
    <row r="6081" spans="2:9" x14ac:dyDescent="0.25">
      <c r="B6081">
        <v>6078</v>
      </c>
      <c r="C6081">
        <v>0.19752657104268415</v>
      </c>
      <c r="D6081">
        <v>0.2058503607880989</v>
      </c>
      <c r="G6081">
        <v>6078</v>
      </c>
      <c r="H6081">
        <v>0.1899989810623334</v>
      </c>
      <c r="I6081">
        <v>0.19882743361618402</v>
      </c>
    </row>
    <row r="6082" spans="2:9" x14ac:dyDescent="0.25">
      <c r="B6082">
        <v>6079</v>
      </c>
      <c r="C6082">
        <v>0.19746943212179996</v>
      </c>
      <c r="D6082">
        <v>0.2057943179495339</v>
      </c>
      <c r="G6082">
        <v>6079</v>
      </c>
      <c r="H6082">
        <v>0.1899470112040737</v>
      </c>
      <c r="I6082">
        <v>0.19877596005554721</v>
      </c>
    </row>
    <row r="6083" spans="2:9" x14ac:dyDescent="0.25">
      <c r="B6083">
        <v>6080</v>
      </c>
      <c r="C6083">
        <v>0.19741230958806549</v>
      </c>
      <c r="D6083">
        <v>0.20573828921019341</v>
      </c>
      <c r="G6083">
        <v>6080</v>
      </c>
      <c r="H6083">
        <v>0.18989505645279509</v>
      </c>
      <c r="I6083">
        <v>0.19872450229979929</v>
      </c>
    </row>
    <row r="6084" spans="2:9" x14ac:dyDescent="0.25">
      <c r="B6084">
        <v>6081</v>
      </c>
      <c r="C6084">
        <v>0.19735520344043686</v>
      </c>
      <c r="D6084">
        <v>0.20568227456141311</v>
      </c>
      <c r="G6084">
        <v>6081</v>
      </c>
      <c r="H6084">
        <v>0.1898431168039901</v>
      </c>
      <c r="I6084">
        <v>0.1986730603409759</v>
      </c>
    </row>
    <row r="6085" spans="2:9" x14ac:dyDescent="0.25">
      <c r="B6085">
        <v>6082</v>
      </c>
      <c r="C6085">
        <v>0.19729811367786923</v>
      </c>
      <c r="D6085">
        <v>0.2056262739945352</v>
      </c>
      <c r="G6085">
        <v>6082</v>
      </c>
      <c r="H6085">
        <v>0.18979119225315139</v>
      </c>
      <c r="I6085">
        <v>0.19862163417111739</v>
      </c>
    </row>
    <row r="6086" spans="2:9" x14ac:dyDescent="0.25">
      <c r="B6086">
        <v>6083</v>
      </c>
      <c r="C6086">
        <v>0.19724104029931602</v>
      </c>
      <c r="D6086">
        <v>0.20557028750090864</v>
      </c>
      <c r="G6086">
        <v>6083</v>
      </c>
      <c r="H6086">
        <v>0.18973928279577251</v>
      </c>
      <c r="I6086">
        <v>0.19857022378226907</v>
      </c>
    </row>
    <row r="6087" spans="2:9" x14ac:dyDescent="0.25">
      <c r="B6087">
        <v>6084</v>
      </c>
      <c r="C6087">
        <v>0.19718398330372566</v>
      </c>
      <c r="D6087">
        <v>0.20551431507188883</v>
      </c>
      <c r="G6087">
        <v>6084</v>
      </c>
      <c r="H6087">
        <v>0.18968738842734961</v>
      </c>
      <c r="I6087">
        <v>0.19851882916648064</v>
      </c>
    </row>
    <row r="6088" spans="2:9" x14ac:dyDescent="0.25">
      <c r="B6088">
        <v>6085</v>
      </c>
      <c r="C6088">
        <v>0.19712694269004452</v>
      </c>
      <c r="D6088">
        <v>0.20545835669883772</v>
      </c>
      <c r="G6088">
        <v>6085</v>
      </c>
      <c r="H6088">
        <v>0.18963550914337957</v>
      </c>
      <c r="I6088">
        <v>0.1984674503158064</v>
      </c>
    </row>
    <row r="6089" spans="2:9" x14ac:dyDescent="0.25">
      <c r="B6089">
        <v>6086</v>
      </c>
      <c r="C6089">
        <v>0.19706991845721578</v>
      </c>
      <c r="D6089">
        <v>0.20540241237312398</v>
      </c>
      <c r="G6089">
        <v>6086</v>
      </c>
      <c r="H6089">
        <v>0.1895836449393607</v>
      </c>
      <c r="I6089">
        <v>0.19841608722230558</v>
      </c>
    </row>
    <row r="6090" spans="2:9" x14ac:dyDescent="0.25">
      <c r="B6090">
        <v>6087</v>
      </c>
      <c r="C6090">
        <v>0.19701291060418116</v>
      </c>
      <c r="D6090">
        <v>0.20534648208612252</v>
      </c>
      <c r="G6090">
        <v>6087</v>
      </c>
      <c r="H6090">
        <v>0.18953179581079235</v>
      </c>
      <c r="I6090">
        <v>0.19836473987804173</v>
      </c>
    </row>
    <row r="6091" spans="2:9" x14ac:dyDescent="0.25">
      <c r="B6091">
        <v>6088</v>
      </c>
      <c r="C6091">
        <v>0.19695591912987673</v>
      </c>
      <c r="D6091">
        <v>0.20529056582921526</v>
      </c>
      <c r="G6091">
        <v>6088</v>
      </c>
      <c r="H6091">
        <v>0.18947996175317644</v>
      </c>
      <c r="I6091">
        <v>0.19831340827508342</v>
      </c>
    </row>
    <row r="6092" spans="2:9" x14ac:dyDescent="0.25">
      <c r="B6092">
        <v>6089</v>
      </c>
      <c r="C6092">
        <v>0.19689894403323738</v>
      </c>
      <c r="D6092">
        <v>0.20523466359379028</v>
      </c>
      <c r="G6092">
        <v>6089</v>
      </c>
      <c r="H6092">
        <v>0.18942814276201519</v>
      </c>
      <c r="I6092">
        <v>0.19826209240550349</v>
      </c>
    </row>
    <row r="6093" spans="2:9" x14ac:dyDescent="0.25">
      <c r="B6093">
        <v>6090</v>
      </c>
      <c r="C6093">
        <v>0.19684198531319674</v>
      </c>
      <c r="D6093">
        <v>0.20517877537124229</v>
      </c>
      <c r="G6093">
        <v>6090</v>
      </c>
      <c r="H6093">
        <v>0.18937633883281157</v>
      </c>
      <c r="I6093">
        <v>0.19821079226137966</v>
      </c>
    </row>
    <row r="6094" spans="2:9" x14ac:dyDescent="0.25">
      <c r="B6094">
        <v>6091</v>
      </c>
      <c r="C6094">
        <v>0.19678504296868296</v>
      </c>
      <c r="D6094">
        <v>0.20512290115297277</v>
      </c>
      <c r="G6094">
        <v>6091</v>
      </c>
      <c r="H6094">
        <v>0.18932454996107109</v>
      </c>
      <c r="I6094">
        <v>0.19815950783479419</v>
      </c>
    </row>
    <row r="6095" spans="2:9" x14ac:dyDescent="0.25">
      <c r="B6095">
        <v>6092</v>
      </c>
      <c r="C6095">
        <v>0.19672811699862269</v>
      </c>
      <c r="D6095">
        <v>0.20506704093038947</v>
      </c>
      <c r="G6095">
        <v>6092</v>
      </c>
      <c r="H6095">
        <v>0.18927277614230029</v>
      </c>
      <c r="I6095">
        <v>0.19810823911783407</v>
      </c>
    </row>
    <row r="6096" spans="2:9" x14ac:dyDescent="0.25">
      <c r="B6096">
        <v>6093</v>
      </c>
      <c r="C6096">
        <v>0.19667120740193922</v>
      </c>
      <c r="D6096">
        <v>0.2050111946949067</v>
      </c>
      <c r="G6096">
        <v>6093</v>
      </c>
      <c r="H6096">
        <v>0.18922101737200692</v>
      </c>
      <c r="I6096">
        <v>0.1980569861025907</v>
      </c>
    </row>
    <row r="6097" spans="2:9" x14ac:dyDescent="0.25">
      <c r="B6097">
        <v>6094</v>
      </c>
      <c r="C6097">
        <v>0.19661431417755401</v>
      </c>
      <c r="D6097">
        <v>0.20495536243794552</v>
      </c>
      <c r="G6097">
        <v>6094</v>
      </c>
      <c r="H6097">
        <v>0.18916927364569966</v>
      </c>
      <c r="I6097">
        <v>0.19800574878116048</v>
      </c>
    </row>
    <row r="6098" spans="2:9" x14ac:dyDescent="0.25">
      <c r="B6098">
        <v>6095</v>
      </c>
      <c r="C6098">
        <v>0.19655743732438336</v>
      </c>
      <c r="D6098">
        <v>0.20489954415093328</v>
      </c>
      <c r="G6098">
        <v>6095</v>
      </c>
      <c r="H6098">
        <v>0.18911754495888991</v>
      </c>
      <c r="I6098">
        <v>0.19795452714564402</v>
      </c>
    </row>
    <row r="6099" spans="2:9" x14ac:dyDescent="0.25">
      <c r="B6099">
        <v>6096</v>
      </c>
      <c r="C6099">
        <v>0.19650057684134234</v>
      </c>
      <c r="D6099">
        <v>0.20484373982530402</v>
      </c>
      <c r="G6099">
        <v>6096</v>
      </c>
      <c r="H6099">
        <v>0.18906583130708923</v>
      </c>
      <c r="I6099">
        <v>0.19790332118814685</v>
      </c>
    </row>
    <row r="6100" spans="2:9" x14ac:dyDescent="0.25">
      <c r="B6100">
        <v>6097</v>
      </c>
      <c r="C6100">
        <v>0.19644373272734453</v>
      </c>
      <c r="D6100">
        <v>0.20478794945249823</v>
      </c>
      <c r="G6100">
        <v>6097</v>
      </c>
      <c r="H6100">
        <v>0.18901413268581019</v>
      </c>
      <c r="I6100">
        <v>0.19785213090077902</v>
      </c>
    </row>
    <row r="6101" spans="2:9" x14ac:dyDescent="0.25">
      <c r="B6101">
        <v>6098</v>
      </c>
      <c r="C6101">
        <v>0.19638690498129852</v>
      </c>
      <c r="D6101">
        <v>0.20473217302396282</v>
      </c>
      <c r="G6101">
        <v>6098</v>
      </c>
      <c r="H6101">
        <v>0.18896244909056789</v>
      </c>
      <c r="I6101">
        <v>0.19780095627565519</v>
      </c>
    </row>
    <row r="6102" spans="2:9" x14ac:dyDescent="0.25">
      <c r="B6102">
        <v>6099</v>
      </c>
      <c r="C6102">
        <v>0.19633009360211073</v>
      </c>
      <c r="D6102">
        <v>0.20467641053115143</v>
      </c>
      <c r="G6102">
        <v>6099</v>
      </c>
      <c r="H6102">
        <v>0.18891078051687804</v>
      </c>
      <c r="I6102">
        <v>0.1977497973048947</v>
      </c>
    </row>
    <row r="6103" spans="2:9" x14ac:dyDescent="0.25">
      <c r="B6103">
        <v>6100</v>
      </c>
      <c r="C6103">
        <v>0.1962732985886847</v>
      </c>
      <c r="D6103">
        <v>0.20462066196552409</v>
      </c>
      <c r="G6103">
        <v>6100</v>
      </c>
      <c r="H6103">
        <v>0.18885912696025783</v>
      </c>
      <c r="I6103">
        <v>0.19769865398062136</v>
      </c>
    </row>
    <row r="6104" spans="2:9" x14ac:dyDescent="0.25">
      <c r="B6104">
        <v>6101</v>
      </c>
      <c r="C6104">
        <v>0.19621651993992234</v>
      </c>
      <c r="D6104">
        <v>0.2045649273185472</v>
      </c>
      <c r="G6104">
        <v>6101</v>
      </c>
      <c r="H6104">
        <v>0.18880748841622558</v>
      </c>
      <c r="I6104">
        <v>0.19764752629496368</v>
      </c>
    </row>
    <row r="6105" spans="2:9" x14ac:dyDescent="0.25">
      <c r="B6105">
        <v>6102</v>
      </c>
      <c r="C6105">
        <v>0.19615975765472007</v>
      </c>
      <c r="D6105">
        <v>0.20450920658169389</v>
      </c>
      <c r="G6105">
        <v>6102</v>
      </c>
      <c r="H6105">
        <v>0.18875586488030205</v>
      </c>
      <c r="I6105">
        <v>0.19759641424005495</v>
      </c>
    </row>
    <row r="6106" spans="2:9" x14ac:dyDescent="0.25">
      <c r="B6106">
        <v>6103</v>
      </c>
      <c r="C6106">
        <v>0.196103011731973</v>
      </c>
      <c r="D6106">
        <v>0.20445349974644367</v>
      </c>
      <c r="G6106">
        <v>6103</v>
      </c>
      <c r="H6106">
        <v>0.18870425634800822</v>
      </c>
      <c r="I6106">
        <v>0.19754531780803261</v>
      </c>
    </row>
    <row r="6107" spans="2:9" x14ac:dyDescent="0.25">
      <c r="B6107">
        <v>6104</v>
      </c>
      <c r="C6107">
        <v>0.19604628217057496</v>
      </c>
      <c r="D6107">
        <v>0.20439780680428268</v>
      </c>
      <c r="G6107">
        <v>6104</v>
      </c>
      <c r="H6107">
        <v>0.18865266281486603</v>
      </c>
      <c r="I6107">
        <v>0.19749423699103924</v>
      </c>
    </row>
    <row r="6108" spans="2:9" x14ac:dyDescent="0.25">
      <c r="B6108">
        <v>6105</v>
      </c>
      <c r="C6108">
        <v>0.19598956896941508</v>
      </c>
      <c r="D6108">
        <v>0.20434212774670332</v>
      </c>
      <c r="G6108">
        <v>6105</v>
      </c>
      <c r="H6108">
        <v>0.18860108427639996</v>
      </c>
      <c r="I6108">
        <v>0.19744317178122167</v>
      </c>
    </row>
    <row r="6109" spans="2:9" x14ac:dyDescent="0.25">
      <c r="B6109">
        <v>6106</v>
      </c>
      <c r="C6109">
        <v>0.19593287212737986</v>
      </c>
      <c r="D6109">
        <v>0.20428646256520458</v>
      </c>
      <c r="G6109">
        <v>6106</v>
      </c>
      <c r="H6109">
        <v>0.18854952072813516</v>
      </c>
      <c r="I6109">
        <v>0.19739212217073135</v>
      </c>
    </row>
    <row r="6110" spans="2:9" x14ac:dyDescent="0.25">
      <c r="B6110">
        <v>6107</v>
      </c>
      <c r="C6110">
        <v>0.19587619164335335</v>
      </c>
      <c r="D6110">
        <v>0.20423081125129205</v>
      </c>
      <c r="G6110">
        <v>6107</v>
      </c>
      <c r="H6110">
        <v>0.18849797216559852</v>
      </c>
      <c r="I6110">
        <v>0.19734108815172449</v>
      </c>
    </row>
    <row r="6111" spans="2:9" x14ac:dyDescent="0.25">
      <c r="B6111">
        <v>6108</v>
      </c>
      <c r="C6111">
        <v>0.19581952751621748</v>
      </c>
      <c r="D6111">
        <v>0.2041751737964777</v>
      </c>
      <c r="G6111">
        <v>6108</v>
      </c>
      <c r="H6111">
        <v>0.18844643858431748</v>
      </c>
      <c r="I6111">
        <v>0.19729006971636176</v>
      </c>
    </row>
    <row r="6112" spans="2:9" x14ac:dyDescent="0.25">
      <c r="B6112">
        <v>6109</v>
      </c>
      <c r="C6112">
        <v>0.19576287974484899</v>
      </c>
      <c r="D6112">
        <v>0.20411955019227981</v>
      </c>
      <c r="G6112">
        <v>6109</v>
      </c>
      <c r="H6112">
        <v>0.18839491997982208</v>
      </c>
      <c r="I6112">
        <v>0.19723906685680836</v>
      </c>
    </row>
    <row r="6113" spans="2:9" x14ac:dyDescent="0.25">
      <c r="B6113">
        <v>6110</v>
      </c>
      <c r="C6113">
        <v>0.19570624832812361</v>
      </c>
      <c r="D6113">
        <v>0.20406394043022352</v>
      </c>
      <c r="G6113">
        <v>6110</v>
      </c>
      <c r="H6113">
        <v>0.18834341634764307</v>
      </c>
      <c r="I6113">
        <v>0.19718807956523432</v>
      </c>
    </row>
    <row r="6114" spans="2:9" x14ac:dyDescent="0.25">
      <c r="B6114">
        <v>6111</v>
      </c>
      <c r="C6114">
        <v>0.19564963326491561</v>
      </c>
      <c r="D6114">
        <v>0.20400834450184002</v>
      </c>
      <c r="G6114">
        <v>6111</v>
      </c>
      <c r="H6114">
        <v>0.18829192768331157</v>
      </c>
      <c r="I6114">
        <v>0.19713710783381394</v>
      </c>
    </row>
    <row r="6115" spans="2:9" x14ac:dyDescent="0.25">
      <c r="B6115">
        <v>6112</v>
      </c>
      <c r="C6115">
        <v>0.1955930345540941</v>
      </c>
      <c r="D6115">
        <v>0.20395276239866728</v>
      </c>
      <c r="G6115">
        <v>6112</v>
      </c>
      <c r="H6115">
        <v>0.18824045398236183</v>
      </c>
      <c r="I6115">
        <v>0.19708615165472645</v>
      </c>
    </row>
    <row r="6116" spans="2:9" x14ac:dyDescent="0.25">
      <c r="B6116">
        <v>6113</v>
      </c>
      <c r="C6116">
        <v>0.1955364521945262</v>
      </c>
      <c r="D6116">
        <v>0.20389719411224957</v>
      </c>
      <c r="G6116">
        <v>6113</v>
      </c>
      <c r="H6116">
        <v>0.18818899524032792</v>
      </c>
      <c r="I6116">
        <v>0.19703521102015528</v>
      </c>
    </row>
    <row r="6117" spans="2:9" x14ac:dyDescent="0.25">
      <c r="B6117">
        <v>6114</v>
      </c>
      <c r="C6117">
        <v>0.19547988618507642</v>
      </c>
      <c r="D6117">
        <v>0.20384163963413759</v>
      </c>
      <c r="G6117">
        <v>6114</v>
      </c>
      <c r="H6117">
        <v>0.18813755145274622</v>
      </c>
      <c r="I6117">
        <v>0.19698428592228859</v>
      </c>
    </row>
    <row r="6118" spans="2:9" x14ac:dyDescent="0.25">
      <c r="B6118">
        <v>6115</v>
      </c>
      <c r="C6118">
        <v>0.19542333652460708</v>
      </c>
      <c r="D6118">
        <v>0.20378609895588873</v>
      </c>
      <c r="G6118">
        <v>6115</v>
      </c>
      <c r="H6118">
        <v>0.18808612261515373</v>
      </c>
      <c r="I6118">
        <v>0.19693337635331931</v>
      </c>
    </row>
    <row r="6119" spans="2:9" x14ac:dyDescent="0.25">
      <c r="B6119">
        <v>6116</v>
      </c>
      <c r="C6119">
        <v>0.19536680321197569</v>
      </c>
      <c r="D6119">
        <v>0.2037305720690665</v>
      </c>
      <c r="G6119">
        <v>6116</v>
      </c>
      <c r="H6119">
        <v>0.18803470872308989</v>
      </c>
      <c r="I6119">
        <v>0.19688248230544472</v>
      </c>
    </row>
    <row r="6120" spans="2:9" x14ac:dyDescent="0.25">
      <c r="B6120">
        <v>6117</v>
      </c>
      <c r="C6120">
        <v>0.195310286246038</v>
      </c>
      <c r="D6120">
        <v>0.20367505896524105</v>
      </c>
      <c r="G6120">
        <v>6117</v>
      </c>
      <c r="H6120">
        <v>0.18798330977209468</v>
      </c>
      <c r="I6120">
        <v>0.19683160377086653</v>
      </c>
    </row>
    <row r="6121" spans="2:9" x14ac:dyDescent="0.25">
      <c r="B6121">
        <v>6118</v>
      </c>
      <c r="C6121">
        <v>0.19525378562564885</v>
      </c>
      <c r="D6121">
        <v>0.20361955963598899</v>
      </c>
      <c r="G6121">
        <v>6118</v>
      </c>
      <c r="H6121">
        <v>0.18793192575770881</v>
      </c>
      <c r="I6121">
        <v>0.19678074074179139</v>
      </c>
    </row>
    <row r="6122" spans="2:9" x14ac:dyDescent="0.25">
      <c r="B6122">
        <v>6119</v>
      </c>
      <c r="C6122">
        <v>0.19519730134965801</v>
      </c>
      <c r="D6122">
        <v>0.2035640740728932</v>
      </c>
      <c r="G6122">
        <v>6119</v>
      </c>
      <c r="H6122">
        <v>0.18788055667547562</v>
      </c>
      <c r="I6122">
        <v>0.19672989321043025</v>
      </c>
    </row>
    <row r="6123" spans="2:9" x14ac:dyDescent="0.25">
      <c r="B6123">
        <v>6120</v>
      </c>
      <c r="C6123">
        <v>0.19514083341691327</v>
      </c>
      <c r="D6123">
        <v>0.20350860226754325</v>
      </c>
      <c r="G6123">
        <v>6120</v>
      </c>
      <c r="H6123">
        <v>0.18782920252093888</v>
      </c>
      <c r="I6123">
        <v>0.19667906116899866</v>
      </c>
    </row>
    <row r="6124" spans="2:9" x14ac:dyDescent="0.25">
      <c r="B6124">
        <v>6121</v>
      </c>
      <c r="C6124">
        <v>0.19508438182625959</v>
      </c>
      <c r="D6124">
        <v>0.20345314421153488</v>
      </c>
      <c r="G6124">
        <v>6121</v>
      </c>
      <c r="H6124">
        <v>0.18777786328964427</v>
      </c>
      <c r="I6124">
        <v>0.19662824460971676</v>
      </c>
    </row>
    <row r="6125" spans="2:9" x14ac:dyDescent="0.25">
      <c r="B6125">
        <v>6122</v>
      </c>
      <c r="C6125">
        <v>0.19502794657653977</v>
      </c>
      <c r="D6125">
        <v>0.20339769989647039</v>
      </c>
      <c r="G6125">
        <v>6122</v>
      </c>
      <c r="H6125">
        <v>0.18772653897713806</v>
      </c>
      <c r="I6125">
        <v>0.1965774435248091</v>
      </c>
    </row>
    <row r="6126" spans="2:9" x14ac:dyDescent="0.25">
      <c r="B6126">
        <v>6123</v>
      </c>
      <c r="C6126">
        <v>0.19497152766659187</v>
      </c>
      <c r="D6126">
        <v>0.20334226931395855</v>
      </c>
      <c r="G6126">
        <v>6123</v>
      </c>
      <c r="H6126">
        <v>0.18767522957896898</v>
      </c>
      <c r="I6126">
        <v>0.19652665790650517</v>
      </c>
    </row>
    <row r="6127" spans="2:9" x14ac:dyDescent="0.25">
      <c r="B6127">
        <v>6124</v>
      </c>
      <c r="C6127">
        <v>0.19491512509525244</v>
      </c>
      <c r="D6127">
        <v>0.2032868524556144</v>
      </c>
      <c r="G6127">
        <v>6124</v>
      </c>
      <c r="H6127">
        <v>0.18762393509068659</v>
      </c>
      <c r="I6127">
        <v>0.19647588774703847</v>
      </c>
    </row>
    <row r="6128" spans="2:9" x14ac:dyDescent="0.25">
      <c r="B6128">
        <v>6125</v>
      </c>
      <c r="C6128">
        <v>0.19485873886135691</v>
      </c>
      <c r="D6128">
        <v>0.20323144931305961</v>
      </c>
      <c r="G6128">
        <v>6125</v>
      </c>
      <c r="H6128">
        <v>0.187572655507841</v>
      </c>
      <c r="I6128">
        <v>0.19642513303864745</v>
      </c>
    </row>
    <row r="6129" spans="2:9" x14ac:dyDescent="0.25">
      <c r="B6129">
        <v>6126</v>
      </c>
      <c r="C6129">
        <v>0.19480236896373557</v>
      </c>
      <c r="D6129">
        <v>0.20317605987792209</v>
      </c>
      <c r="G6129">
        <v>6126</v>
      </c>
      <c r="H6129">
        <v>0.18752139082598465</v>
      </c>
      <c r="I6129">
        <v>0.19637439377357499</v>
      </c>
    </row>
    <row r="6130" spans="2:9" x14ac:dyDescent="0.25">
      <c r="B6130">
        <v>6127</v>
      </c>
      <c r="C6130">
        <v>0.19474601540121689</v>
      </c>
      <c r="D6130">
        <v>0.20312068414183601</v>
      </c>
      <c r="G6130">
        <v>6127</v>
      </c>
      <c r="H6130">
        <v>0.18747014104067078</v>
      </c>
      <c r="I6130">
        <v>0.19632366994406833</v>
      </c>
    </row>
    <row r="6131" spans="2:9" x14ac:dyDescent="0.25">
      <c r="B6131">
        <v>6128</v>
      </c>
      <c r="C6131">
        <v>0.19468967817262645</v>
      </c>
      <c r="D6131">
        <v>0.20306532209644243</v>
      </c>
      <c r="G6131">
        <v>6128</v>
      </c>
      <c r="H6131">
        <v>0.18741890614745468</v>
      </c>
      <c r="I6131">
        <v>0.19627296154237955</v>
      </c>
    </row>
    <row r="6132" spans="2:9" x14ac:dyDescent="0.25">
      <c r="B6132">
        <v>6129</v>
      </c>
      <c r="C6132">
        <v>0.19463335727678807</v>
      </c>
      <c r="D6132">
        <v>0.20300997373338836</v>
      </c>
      <c r="G6132">
        <v>6129</v>
      </c>
      <c r="H6132">
        <v>0.18736768614189173</v>
      </c>
      <c r="I6132">
        <v>0.196222268560765</v>
      </c>
    </row>
    <row r="6133" spans="2:9" x14ac:dyDescent="0.25">
      <c r="B6133">
        <v>6130</v>
      </c>
      <c r="C6133">
        <v>0.19457705271252032</v>
      </c>
      <c r="D6133">
        <v>0.20295463904432731</v>
      </c>
      <c r="G6133">
        <v>6130</v>
      </c>
      <c r="H6133">
        <v>0.1873164810195401</v>
      </c>
      <c r="I6133">
        <v>0.19617159099148568</v>
      </c>
    </row>
    <row r="6134" spans="2:9" x14ac:dyDescent="0.25">
      <c r="B6134">
        <v>6131</v>
      </c>
      <c r="C6134">
        <v>0.19452076447864047</v>
      </c>
      <c r="D6134">
        <v>0.20289931802091937</v>
      </c>
      <c r="G6134">
        <v>6131</v>
      </c>
      <c r="H6134">
        <v>0.18726529077595863</v>
      </c>
      <c r="I6134">
        <v>0.19612092882680718</v>
      </c>
    </row>
    <row r="6135" spans="2:9" x14ac:dyDescent="0.25">
      <c r="B6135">
        <v>6132</v>
      </c>
      <c r="C6135">
        <v>0.19446449257396484</v>
      </c>
      <c r="D6135">
        <v>0.20284401065483082</v>
      </c>
      <c r="G6135">
        <v>6132</v>
      </c>
      <c r="H6135">
        <v>0.18721411540670677</v>
      </c>
      <c r="I6135">
        <v>0.19607028205899937</v>
      </c>
    </row>
    <row r="6136" spans="2:9" x14ac:dyDescent="0.25">
      <c r="B6136">
        <v>6133</v>
      </c>
      <c r="C6136">
        <v>0.19440823699730431</v>
      </c>
      <c r="D6136">
        <v>0.2027887169377344</v>
      </c>
      <c r="G6136">
        <v>6133</v>
      </c>
      <c r="H6136">
        <v>0.18716295490734644</v>
      </c>
      <c r="I6136">
        <v>0.196019650680337</v>
      </c>
    </row>
    <row r="6137" spans="2:9" x14ac:dyDescent="0.25">
      <c r="B6137">
        <v>6134</v>
      </c>
      <c r="C6137">
        <v>0.1943519977474682</v>
      </c>
      <c r="D6137">
        <v>0.20273343686130926</v>
      </c>
      <c r="G6137">
        <v>6134</v>
      </c>
      <c r="H6137">
        <v>0.1871118092734402</v>
      </c>
      <c r="I6137">
        <v>0.19596903468309909</v>
      </c>
    </row>
    <row r="6138" spans="2:9" x14ac:dyDescent="0.25">
      <c r="B6138">
        <v>6135</v>
      </c>
      <c r="C6138">
        <v>0.19429577482326302</v>
      </c>
      <c r="D6138">
        <v>0.20267817041724084</v>
      </c>
      <c r="G6138">
        <v>6135</v>
      </c>
      <c r="H6138">
        <v>0.18706067850055241</v>
      </c>
      <c r="I6138">
        <v>0.19591843405956913</v>
      </c>
    </row>
    <row r="6139" spans="2:9" x14ac:dyDescent="0.25">
      <c r="B6139">
        <v>6136</v>
      </c>
      <c r="C6139">
        <v>0.19423956822349309</v>
      </c>
      <c r="D6139">
        <v>0.20262291759722104</v>
      </c>
      <c r="G6139">
        <v>6136</v>
      </c>
      <c r="H6139">
        <v>0.18700956258424806</v>
      </c>
      <c r="I6139">
        <v>0.19586784880203537</v>
      </c>
    </row>
    <row r="6140" spans="2:9" x14ac:dyDescent="0.25">
      <c r="B6140">
        <v>6137</v>
      </c>
      <c r="C6140">
        <v>0.19418337794695814</v>
      </c>
      <c r="D6140">
        <v>0.20256767839294818</v>
      </c>
      <c r="G6140">
        <v>6137</v>
      </c>
      <c r="H6140">
        <v>0.18695846152009457</v>
      </c>
      <c r="I6140">
        <v>0.1958172789027903</v>
      </c>
    </row>
    <row r="6141" spans="2:9" x14ac:dyDescent="0.25">
      <c r="B6141">
        <v>6138</v>
      </c>
      <c r="C6141">
        <v>0.19412720399245628</v>
      </c>
      <c r="D6141">
        <v>0.20251245279612667</v>
      </c>
      <c r="G6141">
        <v>6138</v>
      </c>
      <c r="H6141">
        <v>0.18690737530366022</v>
      </c>
      <c r="I6141">
        <v>0.19576672435413106</v>
      </c>
    </row>
    <row r="6142" spans="2:9" x14ac:dyDescent="0.25">
      <c r="B6142">
        <v>6139</v>
      </c>
      <c r="C6142">
        <v>0.19407104635878458</v>
      </c>
      <c r="D6142">
        <v>0.20245724079846766</v>
      </c>
      <c r="G6142">
        <v>6139</v>
      </c>
      <c r="H6142">
        <v>0.18685630393051367</v>
      </c>
      <c r="I6142">
        <v>0.19571618514835934</v>
      </c>
    </row>
    <row r="6143" spans="2:9" x14ac:dyDescent="0.25">
      <c r="B6143">
        <v>6140</v>
      </c>
      <c r="C6143">
        <v>0.19401490504473476</v>
      </c>
      <c r="D6143">
        <v>0.20240204239168838</v>
      </c>
      <c r="G6143">
        <v>6140</v>
      </c>
      <c r="H6143">
        <v>0.18680524739622606</v>
      </c>
      <c r="I6143">
        <v>0.19566566127778123</v>
      </c>
    </row>
    <row r="6144" spans="2:9" x14ac:dyDescent="0.25">
      <c r="B6144">
        <v>6141</v>
      </c>
      <c r="C6144">
        <v>0.1939587800490975</v>
      </c>
      <c r="D6144">
        <v>0.20234685756751267</v>
      </c>
      <c r="G6144">
        <v>6141</v>
      </c>
      <c r="H6144">
        <v>0.18675420569636958</v>
      </c>
      <c r="I6144">
        <v>0.19561515273470739</v>
      </c>
    </row>
    <row r="6145" spans="2:9" x14ac:dyDescent="0.25">
      <c r="B6145">
        <v>6142</v>
      </c>
      <c r="C6145">
        <v>0.19390267137065989</v>
      </c>
      <c r="D6145">
        <v>0.20229168631767044</v>
      </c>
      <c r="G6145">
        <v>6142</v>
      </c>
      <c r="H6145">
        <v>0.18670317882651774</v>
      </c>
      <c r="I6145">
        <v>0.19556465951145288</v>
      </c>
    </row>
    <row r="6146" spans="2:9" x14ac:dyDescent="0.25">
      <c r="B6146">
        <v>6143</v>
      </c>
      <c r="C6146">
        <v>0.19384657900820723</v>
      </c>
      <c r="D6146">
        <v>0.20223652863389804</v>
      </c>
      <c r="G6146">
        <v>6143</v>
      </c>
      <c r="H6146">
        <v>0.18665216678224469</v>
      </c>
      <c r="I6146">
        <v>0.19551418160033732</v>
      </c>
    </row>
    <row r="6147" spans="2:9" x14ac:dyDescent="0.25">
      <c r="B6147">
        <v>6144</v>
      </c>
      <c r="C6147">
        <v>0.19379050296052003</v>
      </c>
      <c r="D6147">
        <v>0.20218138450793841</v>
      </c>
      <c r="G6147">
        <v>6144</v>
      </c>
      <c r="H6147">
        <v>0.18660116955912742</v>
      </c>
      <c r="I6147">
        <v>0.19546371899368492</v>
      </c>
    </row>
    <row r="6148" spans="2:9" x14ac:dyDescent="0.25">
      <c r="B6148">
        <v>6145</v>
      </c>
      <c r="C6148">
        <v>0.19373444322637773</v>
      </c>
      <c r="D6148">
        <v>0.20212625393154049</v>
      </c>
      <c r="G6148">
        <v>6145</v>
      </c>
      <c r="H6148">
        <v>0.18655018715274352</v>
      </c>
      <c r="I6148">
        <v>0.19541327168382422</v>
      </c>
    </row>
    <row r="6149" spans="2:9" x14ac:dyDescent="0.25">
      <c r="B6149">
        <v>6146</v>
      </c>
      <c r="C6149">
        <v>0.19367839980455817</v>
      </c>
      <c r="D6149">
        <v>0.20207113689645964</v>
      </c>
      <c r="G6149">
        <v>6146</v>
      </c>
      <c r="H6149">
        <v>0.18649921955867094</v>
      </c>
      <c r="I6149">
        <v>0.19536283966308823</v>
      </c>
    </row>
    <row r="6150" spans="2:9" x14ac:dyDescent="0.25">
      <c r="B6150">
        <v>6147</v>
      </c>
      <c r="C6150">
        <v>0.19362237269383462</v>
      </c>
      <c r="D6150">
        <v>0.20201603339445776</v>
      </c>
      <c r="G6150">
        <v>6147</v>
      </c>
      <c r="H6150">
        <v>0.18644826677248999</v>
      </c>
      <c r="I6150">
        <v>0.19531242292381465</v>
      </c>
    </row>
    <row r="6151" spans="2:9" x14ac:dyDescent="0.25">
      <c r="B6151">
        <v>6148</v>
      </c>
      <c r="C6151">
        <v>0.19356636189297799</v>
      </c>
      <c r="D6151">
        <v>0.20196094341730275</v>
      </c>
      <c r="G6151">
        <v>6148</v>
      </c>
      <c r="H6151">
        <v>0.1863973287897821</v>
      </c>
      <c r="I6151">
        <v>0.19526202145834534</v>
      </c>
    </row>
    <row r="6152" spans="2:9" x14ac:dyDescent="0.25">
      <c r="B6152">
        <v>6149</v>
      </c>
      <c r="C6152">
        <v>0.19351036740075683</v>
      </c>
      <c r="D6152">
        <v>0.20190586695676929</v>
      </c>
      <c r="G6152">
        <v>6149</v>
      </c>
      <c r="H6152">
        <v>0.18634640560613017</v>
      </c>
      <c r="I6152">
        <v>0.19521163525902713</v>
      </c>
    </row>
    <row r="6153" spans="2:9" x14ac:dyDescent="0.25">
      <c r="B6153">
        <v>6150</v>
      </c>
      <c r="C6153">
        <v>0.19345438921593761</v>
      </c>
      <c r="D6153">
        <v>0.20185080400463795</v>
      </c>
      <c r="G6153">
        <v>6150</v>
      </c>
      <c r="H6153">
        <v>0.18629549721711783</v>
      </c>
      <c r="I6153">
        <v>0.19516126431821074</v>
      </c>
    </row>
    <row r="6154" spans="2:9" x14ac:dyDescent="0.25">
      <c r="B6154">
        <v>6151</v>
      </c>
      <c r="C6154">
        <v>0.19339842733728196</v>
      </c>
      <c r="D6154">
        <v>0.20179575455269572</v>
      </c>
      <c r="G6154">
        <v>6151</v>
      </c>
      <c r="H6154">
        <v>0.18624460361833123</v>
      </c>
      <c r="I6154">
        <v>0.19511090862825167</v>
      </c>
    </row>
    <row r="6155" spans="2:9" x14ac:dyDescent="0.25">
      <c r="B6155">
        <v>6152</v>
      </c>
      <c r="C6155">
        <v>0.19334248176355029</v>
      </c>
      <c r="D6155">
        <v>0.20174071859273618</v>
      </c>
      <c r="G6155">
        <v>6152</v>
      </c>
      <c r="H6155">
        <v>0.18619372480535717</v>
      </c>
      <c r="I6155">
        <v>0.19506056818151002</v>
      </c>
    </row>
    <row r="6156" spans="2:9" x14ac:dyDescent="0.25">
      <c r="B6156">
        <v>6153</v>
      </c>
      <c r="C6156">
        <v>0.19328655249350168</v>
      </c>
      <c r="D6156">
        <v>0.20168569611655887</v>
      </c>
      <c r="G6156">
        <v>6153</v>
      </c>
      <c r="H6156">
        <v>0.18614286077378306</v>
      </c>
      <c r="I6156">
        <v>0.19501024297035011</v>
      </c>
    </row>
    <row r="6157" spans="2:9" x14ac:dyDescent="0.25">
      <c r="B6157">
        <v>6154</v>
      </c>
      <c r="C6157">
        <v>0.1932306395258902</v>
      </c>
      <c r="D6157">
        <v>0.20163068711596976</v>
      </c>
      <c r="G6157">
        <v>6154</v>
      </c>
      <c r="H6157">
        <v>0.18609201151919841</v>
      </c>
      <c r="I6157">
        <v>0.19495993298714076</v>
      </c>
    </row>
    <row r="6158" spans="2:9" x14ac:dyDescent="0.25">
      <c r="B6158">
        <v>6155</v>
      </c>
      <c r="C6158">
        <v>0.19317474285946859</v>
      </c>
      <c r="D6158">
        <v>0.2015756915827813</v>
      </c>
      <c r="G6158">
        <v>6155</v>
      </c>
      <c r="H6158">
        <v>0.18604117703719392</v>
      </c>
      <c r="I6158">
        <v>0.19490963822425542</v>
      </c>
    </row>
    <row r="6159" spans="2:9" x14ac:dyDescent="0.25">
      <c r="B6159">
        <v>6156</v>
      </c>
      <c r="C6159">
        <v>0.1931188624929861</v>
      </c>
      <c r="D6159">
        <v>0.20152070950881193</v>
      </c>
      <c r="G6159">
        <v>6156</v>
      </c>
      <c r="H6159">
        <v>0.18599035732336189</v>
      </c>
      <c r="I6159">
        <v>0.1948593586740717</v>
      </c>
    </row>
    <row r="6160" spans="2:9" x14ac:dyDescent="0.25">
      <c r="B6160">
        <v>6157</v>
      </c>
      <c r="C6160">
        <v>0.19306299842519051</v>
      </c>
      <c r="D6160">
        <v>0.2014657408858867</v>
      </c>
      <c r="G6160">
        <v>6157</v>
      </c>
      <c r="H6160">
        <v>0.1859395523732951</v>
      </c>
      <c r="I6160">
        <v>0.19480909432897206</v>
      </c>
    </row>
    <row r="6161" spans="2:9" x14ac:dyDescent="0.25">
      <c r="B6161">
        <v>6158</v>
      </c>
      <c r="C6161">
        <v>0.19300715065482474</v>
      </c>
      <c r="D6161">
        <v>0.20141078570583676</v>
      </c>
      <c r="G6161">
        <v>6158</v>
      </c>
      <c r="H6161">
        <v>0.18588876218258896</v>
      </c>
      <c r="I6161">
        <v>0.19475884518134315</v>
      </c>
    </row>
    <row r="6162" spans="2:9" x14ac:dyDescent="0.25">
      <c r="B6162">
        <v>6159</v>
      </c>
      <c r="C6162">
        <v>0.19295131918063019</v>
      </c>
      <c r="D6162">
        <v>0.20135584396049949</v>
      </c>
      <c r="G6162">
        <v>6159</v>
      </c>
      <c r="H6162">
        <v>0.18583798674683946</v>
      </c>
      <c r="I6162">
        <v>0.19470861122357594</v>
      </c>
    </row>
    <row r="6163" spans="2:9" x14ac:dyDescent="0.25">
      <c r="B6163">
        <v>6160</v>
      </c>
      <c r="C6163">
        <v>0.19289550400134739</v>
      </c>
      <c r="D6163">
        <v>0.20130091564171887</v>
      </c>
      <c r="G6163">
        <v>6160</v>
      </c>
      <c r="H6163">
        <v>0.18578722606164336</v>
      </c>
      <c r="I6163">
        <v>0.19465839244806629</v>
      </c>
    </row>
    <row r="6164" spans="2:9" x14ac:dyDescent="0.25">
      <c r="B6164">
        <v>6161</v>
      </c>
      <c r="C6164">
        <v>0.19283970511571213</v>
      </c>
      <c r="D6164">
        <v>0.2012460007413448</v>
      </c>
      <c r="G6164">
        <v>6161</v>
      </c>
      <c r="H6164">
        <v>0.18573648012259972</v>
      </c>
      <c r="I6164">
        <v>0.19460818884721412</v>
      </c>
    </row>
    <row r="6165" spans="2:9" x14ac:dyDescent="0.25">
      <c r="B6165">
        <v>6162</v>
      </c>
      <c r="C6165">
        <v>0.19278392252245763</v>
      </c>
      <c r="D6165">
        <v>0.20119109925123366</v>
      </c>
      <c r="G6165">
        <v>6162</v>
      </c>
      <c r="H6165">
        <v>0.18568574892530829</v>
      </c>
      <c r="I6165">
        <v>0.19455800041342389</v>
      </c>
    </row>
    <row r="6166" spans="2:9" x14ac:dyDescent="0.25">
      <c r="B6166">
        <v>6163</v>
      </c>
      <c r="C6166">
        <v>0.19272815622031483</v>
      </c>
      <c r="D6166">
        <v>0.20113621116324817</v>
      </c>
      <c r="G6166">
        <v>6163</v>
      </c>
      <c r="H6166">
        <v>0.18563503246537041</v>
      </c>
      <c r="I6166">
        <v>0.19450782713910458</v>
      </c>
    </row>
    <row r="6167" spans="2:9" x14ac:dyDescent="0.25">
      <c r="B6167">
        <v>6164</v>
      </c>
      <c r="C6167">
        <v>0.19267240620801299</v>
      </c>
      <c r="D6167">
        <v>0.20108133646925702</v>
      </c>
      <c r="G6167">
        <v>6164</v>
      </c>
      <c r="H6167">
        <v>0.1855843307383884</v>
      </c>
      <c r="I6167">
        <v>0.19445766901666953</v>
      </c>
    </row>
    <row r="6168" spans="2:9" x14ac:dyDescent="0.25">
      <c r="B6168">
        <v>6165</v>
      </c>
      <c r="C6168">
        <v>0.19261667248427627</v>
      </c>
      <c r="D6168">
        <v>0.20102647516113559</v>
      </c>
      <c r="G6168">
        <v>6165</v>
      </c>
      <c r="H6168">
        <v>0.18553364373996697</v>
      </c>
      <c r="I6168">
        <v>0.19440752603853662</v>
      </c>
    </row>
    <row r="6169" spans="2:9" x14ac:dyDescent="0.25">
      <c r="B6169">
        <v>6166</v>
      </c>
      <c r="C6169">
        <v>0.1925609550478275</v>
      </c>
      <c r="D6169">
        <v>0.20097162723076523</v>
      </c>
      <c r="G6169">
        <v>6166</v>
      </c>
      <c r="H6169">
        <v>0.18548297146571133</v>
      </c>
      <c r="I6169">
        <v>0.19435739819712797</v>
      </c>
    </row>
    <row r="6170" spans="2:9" x14ac:dyDescent="0.25">
      <c r="B6170">
        <v>6167</v>
      </c>
      <c r="C6170">
        <v>0.19250525389738843</v>
      </c>
      <c r="D6170">
        <v>0.20091679267003357</v>
      </c>
      <c r="G6170">
        <v>6167</v>
      </c>
      <c r="H6170">
        <v>0.18543231391122719</v>
      </c>
      <c r="I6170">
        <v>0.19430728548487025</v>
      </c>
    </row>
    <row r="6171" spans="2:9" x14ac:dyDescent="0.25">
      <c r="B6171">
        <v>6168</v>
      </c>
      <c r="C6171">
        <v>0.19244956903167615</v>
      </c>
      <c r="D6171">
        <v>0.20086197147083465</v>
      </c>
      <c r="G6171">
        <v>6168</v>
      </c>
      <c r="H6171">
        <v>0.18538167107212308</v>
      </c>
      <c r="I6171">
        <v>0.19425718789419466</v>
      </c>
    </row>
    <row r="6172" spans="2:9" x14ac:dyDescent="0.25">
      <c r="B6172">
        <v>6169</v>
      </c>
      <c r="C6172">
        <v>0.19239390044940563</v>
      </c>
      <c r="D6172">
        <v>0.20080716362506856</v>
      </c>
      <c r="G6172">
        <v>6169</v>
      </c>
      <c r="H6172">
        <v>0.18533104294400807</v>
      </c>
      <c r="I6172">
        <v>0.19420710541753658</v>
      </c>
    </row>
    <row r="6173" spans="2:9" x14ac:dyDescent="0.25">
      <c r="B6173">
        <v>6170</v>
      </c>
      <c r="C6173">
        <v>0.19233824814928926</v>
      </c>
      <c r="D6173">
        <v>0.20075236912464195</v>
      </c>
      <c r="G6173">
        <v>6170</v>
      </c>
      <c r="H6173">
        <v>0.18528042952249291</v>
      </c>
      <c r="I6173">
        <v>0.19415703804733611</v>
      </c>
    </row>
    <row r="6174" spans="2:9" x14ac:dyDescent="0.25">
      <c r="B6174">
        <v>6171</v>
      </c>
      <c r="C6174">
        <v>0.19228261213003756</v>
      </c>
      <c r="D6174">
        <v>0.20069758796146739</v>
      </c>
      <c r="G6174">
        <v>6171</v>
      </c>
      <c r="H6174">
        <v>0.18522983080318878</v>
      </c>
      <c r="I6174">
        <v>0.19410698577603741</v>
      </c>
    </row>
    <row r="6175" spans="2:9" x14ac:dyDescent="0.25">
      <c r="B6175">
        <v>6172</v>
      </c>
      <c r="C6175">
        <v>0.19222699239035596</v>
      </c>
      <c r="D6175">
        <v>0.20064282012746382</v>
      </c>
      <c r="G6175">
        <v>6172</v>
      </c>
      <c r="H6175">
        <v>0.18517924678170961</v>
      </c>
      <c r="I6175">
        <v>0.19405694859608938</v>
      </c>
    </row>
    <row r="6176" spans="2:9" x14ac:dyDescent="0.25">
      <c r="B6176">
        <v>6173</v>
      </c>
      <c r="C6176">
        <v>0.19217138892894919</v>
      </c>
      <c r="D6176">
        <v>0.2005880656145565</v>
      </c>
      <c r="G6176">
        <v>6173</v>
      </c>
      <c r="H6176">
        <v>0.18512867745367009</v>
      </c>
      <c r="I6176">
        <v>0.19400692649994516</v>
      </c>
    </row>
    <row r="6177" spans="2:9" x14ac:dyDescent="0.25">
      <c r="B6177">
        <v>6174</v>
      </c>
      <c r="C6177">
        <v>0.1921158017445205</v>
      </c>
      <c r="D6177">
        <v>0.20053332441467689</v>
      </c>
      <c r="G6177">
        <v>6174</v>
      </c>
      <c r="H6177">
        <v>0.1850781228146853</v>
      </c>
      <c r="I6177">
        <v>0.19395691948006236</v>
      </c>
    </row>
    <row r="6178" spans="2:9" x14ac:dyDescent="0.25">
      <c r="B6178">
        <v>6175</v>
      </c>
      <c r="C6178">
        <v>0.19206023083576823</v>
      </c>
      <c r="D6178">
        <v>0.20047859651976249</v>
      </c>
      <c r="G6178">
        <v>6175</v>
      </c>
      <c r="H6178">
        <v>0.18502758286037263</v>
      </c>
      <c r="I6178">
        <v>0.19390692752890293</v>
      </c>
    </row>
    <row r="6179" spans="2:9" x14ac:dyDescent="0.25">
      <c r="B6179">
        <v>6176</v>
      </c>
      <c r="C6179">
        <v>0.19200467620138903</v>
      </c>
      <c r="D6179">
        <v>0.20042388192175739</v>
      </c>
      <c r="G6179">
        <v>6176</v>
      </c>
      <c r="H6179">
        <v>0.18497705758635052</v>
      </c>
      <c r="I6179">
        <v>0.19385695063893335</v>
      </c>
    </row>
    <row r="6180" spans="2:9" x14ac:dyDescent="0.25">
      <c r="B6180">
        <v>6177</v>
      </c>
      <c r="C6180">
        <v>0.19194913784007681</v>
      </c>
      <c r="D6180">
        <v>0.20036918061261155</v>
      </c>
      <c r="G6180">
        <v>6177</v>
      </c>
      <c r="H6180">
        <v>0.18492654698823874</v>
      </c>
      <c r="I6180">
        <v>0.19380698880262431</v>
      </c>
    </row>
    <row r="6181" spans="2:9" x14ac:dyDescent="0.25">
      <c r="B6181">
        <v>6178</v>
      </c>
      <c r="C6181">
        <v>0.19189361575052377</v>
      </c>
      <c r="D6181">
        <v>0.20031449258428147</v>
      </c>
      <c r="G6181">
        <v>6178</v>
      </c>
      <c r="H6181">
        <v>0.18487605106165814</v>
      </c>
      <c r="I6181">
        <v>0.1937570420124512</v>
      </c>
    </row>
    <row r="6182" spans="2:9" x14ac:dyDescent="0.25">
      <c r="B6182">
        <v>6179</v>
      </c>
      <c r="C6182">
        <v>0.19183810993141695</v>
      </c>
      <c r="D6182">
        <v>0.20025981782872962</v>
      </c>
      <c r="G6182">
        <v>6179</v>
      </c>
      <c r="H6182">
        <v>0.18482556980223183</v>
      </c>
      <c r="I6182">
        <v>0.19370711026089349</v>
      </c>
    </row>
    <row r="6183" spans="2:9" x14ac:dyDescent="0.25">
      <c r="B6183">
        <v>6180</v>
      </c>
      <c r="C6183">
        <v>0.19178262038144261</v>
      </c>
      <c r="D6183">
        <v>0.20020515633792477</v>
      </c>
      <c r="G6183">
        <v>6180</v>
      </c>
      <c r="H6183">
        <v>0.1847751032055833</v>
      </c>
      <c r="I6183">
        <v>0.19365719354043515</v>
      </c>
    </row>
    <row r="6184" spans="2:9" x14ac:dyDescent="0.25">
      <c r="B6184">
        <v>6181</v>
      </c>
      <c r="C6184">
        <v>0.19172714709928557</v>
      </c>
      <c r="D6184">
        <v>0.20015050810384202</v>
      </c>
      <c r="G6184">
        <v>6181</v>
      </c>
      <c r="H6184">
        <v>0.184724651267337</v>
      </c>
      <c r="I6184">
        <v>0.19360729184356476</v>
      </c>
    </row>
    <row r="6185" spans="2:9" x14ac:dyDescent="0.25">
      <c r="B6185">
        <v>6182</v>
      </c>
      <c r="C6185">
        <v>0.19167169008362589</v>
      </c>
      <c r="D6185">
        <v>0.20009587311846247</v>
      </c>
      <c r="G6185">
        <v>6182</v>
      </c>
      <c r="H6185">
        <v>0.18467421398311973</v>
      </c>
      <c r="I6185">
        <v>0.19355740516277495</v>
      </c>
    </row>
    <row r="6186" spans="2:9" x14ac:dyDescent="0.25">
      <c r="B6186">
        <v>6183</v>
      </c>
      <c r="C6186">
        <v>0.191616249333142</v>
      </c>
      <c r="D6186">
        <v>0.20004125137377352</v>
      </c>
      <c r="G6186">
        <v>6183</v>
      </c>
      <c r="H6186">
        <v>0.18462379134855897</v>
      </c>
      <c r="I6186">
        <v>0.19350753349056285</v>
      </c>
    </row>
    <row r="6187" spans="2:9" x14ac:dyDescent="0.25">
      <c r="B6187">
        <v>6184</v>
      </c>
      <c r="C6187">
        <v>0.19156082484650952</v>
      </c>
      <c r="D6187">
        <v>0.1999866428617689</v>
      </c>
      <c r="G6187">
        <v>6184</v>
      </c>
      <c r="H6187">
        <v>0.18457338335928383</v>
      </c>
      <c r="I6187">
        <v>0.19345767681943019</v>
      </c>
    </row>
    <row r="6188" spans="2:9" x14ac:dyDescent="0.25">
      <c r="B6188">
        <v>6185</v>
      </c>
      <c r="C6188">
        <v>0.19150541662240209</v>
      </c>
      <c r="D6188">
        <v>0.1999320475744483</v>
      </c>
      <c r="G6188">
        <v>6185</v>
      </c>
      <c r="H6188">
        <v>0.18452299001092412</v>
      </c>
      <c r="I6188">
        <v>0.19340783514188267</v>
      </c>
    </row>
    <row r="6189" spans="2:9" x14ac:dyDescent="0.25">
      <c r="B6189">
        <v>6186</v>
      </c>
      <c r="C6189">
        <v>0.19145002465948874</v>
      </c>
      <c r="D6189">
        <v>0.1998774655038178</v>
      </c>
      <c r="G6189">
        <v>6186</v>
      </c>
      <c r="H6189">
        <v>0.18447261129911227</v>
      </c>
      <c r="I6189">
        <v>0.19335800845043086</v>
      </c>
    </row>
    <row r="6190" spans="2:9" x14ac:dyDescent="0.25">
      <c r="B6190">
        <v>6187</v>
      </c>
      <c r="C6190">
        <v>0.19139464895643732</v>
      </c>
      <c r="D6190">
        <v>0.19982289664188957</v>
      </c>
      <c r="G6190">
        <v>6187</v>
      </c>
      <c r="H6190">
        <v>0.18442224721948111</v>
      </c>
      <c r="I6190">
        <v>0.19330819673758931</v>
      </c>
    </row>
    <row r="6191" spans="2:9" x14ac:dyDescent="0.25">
      <c r="B6191">
        <v>6188</v>
      </c>
      <c r="C6191">
        <v>0.1913392895119144</v>
      </c>
      <c r="D6191">
        <v>0.199768340980682</v>
      </c>
      <c r="G6191">
        <v>6188</v>
      </c>
      <c r="H6191">
        <v>0.18437189776766416</v>
      </c>
      <c r="I6191">
        <v>0.19325839999587702</v>
      </c>
    </row>
    <row r="6192" spans="2:9" x14ac:dyDescent="0.25">
      <c r="B6192">
        <v>6189</v>
      </c>
      <c r="C6192">
        <v>0.19128394632458212</v>
      </c>
      <c r="D6192">
        <v>0.19971379851221968</v>
      </c>
      <c r="G6192">
        <v>6189</v>
      </c>
      <c r="H6192">
        <v>0.1843215629392975</v>
      </c>
      <c r="I6192">
        <v>0.19320861821781754</v>
      </c>
    </row>
    <row r="6193" spans="2:9" x14ac:dyDescent="0.25">
      <c r="B6193">
        <v>6190</v>
      </c>
      <c r="C6193">
        <v>0.19122861939310032</v>
      </c>
      <c r="D6193">
        <v>0.19965926922853333</v>
      </c>
      <c r="G6193">
        <v>6190</v>
      </c>
      <c r="H6193">
        <v>0.18427124273001758</v>
      </c>
      <c r="I6193">
        <v>0.19315885139593869</v>
      </c>
    </row>
    <row r="6194" spans="2:9" x14ac:dyDescent="0.25">
      <c r="B6194">
        <v>6191</v>
      </c>
      <c r="C6194">
        <v>0.19117330871612651</v>
      </c>
      <c r="D6194">
        <v>0.19960475312165987</v>
      </c>
      <c r="G6194">
        <v>6191</v>
      </c>
      <c r="H6194">
        <v>0.18422093713546289</v>
      </c>
      <c r="I6194">
        <v>0.1931090995227725</v>
      </c>
    </row>
    <row r="6195" spans="2:9" x14ac:dyDescent="0.25">
      <c r="B6195">
        <v>6192</v>
      </c>
      <c r="C6195">
        <v>0.19111801429231629</v>
      </c>
      <c r="D6195">
        <v>0.19955025018364247</v>
      </c>
      <c r="G6195">
        <v>6192</v>
      </c>
      <c r="H6195">
        <v>0.18417064615127249</v>
      </c>
      <c r="I6195">
        <v>0.19305936259085568</v>
      </c>
    </row>
    <row r="6196" spans="2:9" x14ac:dyDescent="0.25">
      <c r="B6196">
        <v>6193</v>
      </c>
      <c r="C6196">
        <v>0.19106273612032051</v>
      </c>
      <c r="D6196">
        <v>0.1994957604065303</v>
      </c>
      <c r="G6196">
        <v>6193</v>
      </c>
      <c r="H6196">
        <v>0.18412036977308768</v>
      </c>
      <c r="I6196">
        <v>0.19300964059272893</v>
      </c>
    </row>
    <row r="6197" spans="2:9" x14ac:dyDescent="0.25">
      <c r="B6197">
        <v>6194</v>
      </c>
      <c r="C6197">
        <v>0.19100747419878877</v>
      </c>
      <c r="D6197">
        <v>0.19944128378237894</v>
      </c>
      <c r="G6197">
        <v>6194</v>
      </c>
      <c r="H6197">
        <v>0.1840701079965508</v>
      </c>
      <c r="I6197">
        <v>0.19295993352093768</v>
      </c>
    </row>
    <row r="6198" spans="2:9" x14ac:dyDescent="0.25">
      <c r="B6198">
        <v>6195</v>
      </c>
      <c r="C6198">
        <v>0.19095222852636981</v>
      </c>
      <c r="D6198">
        <v>0.19938682030324989</v>
      </c>
      <c r="G6198">
        <v>6195</v>
      </c>
      <c r="H6198">
        <v>0.1840198608173044</v>
      </c>
      <c r="I6198">
        <v>0.1929102413680315</v>
      </c>
    </row>
    <row r="6199" spans="2:9" x14ac:dyDescent="0.25">
      <c r="B6199">
        <v>6196</v>
      </c>
      <c r="C6199">
        <v>0.19089699910170727</v>
      </c>
      <c r="D6199">
        <v>0.1993323699612109</v>
      </c>
      <c r="G6199">
        <v>6196</v>
      </c>
      <c r="H6199">
        <v>0.18396962823099358</v>
      </c>
      <c r="I6199">
        <v>0.19286056412656419</v>
      </c>
    </row>
    <row r="6200" spans="2:9" x14ac:dyDescent="0.25">
      <c r="B6200">
        <v>6197</v>
      </c>
      <c r="C6200">
        <v>0.19084178592344322</v>
      </c>
      <c r="D6200">
        <v>0.19927793274833597</v>
      </c>
      <c r="G6200">
        <v>6197</v>
      </c>
      <c r="H6200">
        <v>0.18391941023326441</v>
      </c>
      <c r="I6200">
        <v>0.1928109017890943</v>
      </c>
    </row>
    <row r="6201" spans="2:9" x14ac:dyDescent="0.25">
      <c r="B6201">
        <v>6198</v>
      </c>
      <c r="C6201">
        <v>0.190786588990217</v>
      </c>
      <c r="D6201">
        <v>0.19922350865670518</v>
      </c>
      <c r="G6201">
        <v>6198</v>
      </c>
      <c r="H6201">
        <v>0.18386920681976407</v>
      </c>
      <c r="I6201">
        <v>0.19276125434818431</v>
      </c>
    </row>
    <row r="6202" spans="2:9" x14ac:dyDescent="0.25">
      <c r="B6202">
        <v>6199</v>
      </c>
      <c r="C6202">
        <v>0.19073140830066615</v>
      </c>
      <c r="D6202">
        <v>0.19916909767840463</v>
      </c>
      <c r="G6202">
        <v>6199</v>
      </c>
      <c r="H6202">
        <v>0.18381901798614095</v>
      </c>
      <c r="I6202">
        <v>0.19271162179640122</v>
      </c>
    </row>
    <row r="6203" spans="2:9" x14ac:dyDescent="0.25">
      <c r="B6203">
        <v>6200</v>
      </c>
      <c r="C6203">
        <v>0.19067624385342341</v>
      </c>
      <c r="D6203">
        <v>0.19911469980552679</v>
      </c>
      <c r="G6203">
        <v>6200</v>
      </c>
      <c r="H6203">
        <v>0.18376884372804558</v>
      </c>
      <c r="I6203">
        <v>0.19266200412631648</v>
      </c>
    </row>
    <row r="6204" spans="2:9" x14ac:dyDescent="0.25">
      <c r="B6204">
        <v>6201</v>
      </c>
      <c r="C6204">
        <v>0.19062109564712063</v>
      </c>
      <c r="D6204">
        <v>0.19906031503017013</v>
      </c>
      <c r="G6204">
        <v>6201</v>
      </c>
      <c r="H6204">
        <v>0.18371868404112937</v>
      </c>
      <c r="I6204">
        <v>0.19261240133050569</v>
      </c>
    </row>
    <row r="6205" spans="2:9" x14ac:dyDescent="0.25">
      <c r="B6205">
        <v>6202</v>
      </c>
      <c r="C6205">
        <v>0.19056596368038817</v>
      </c>
      <c r="D6205">
        <v>0.19900594334443944</v>
      </c>
      <c r="G6205">
        <v>6202</v>
      </c>
      <c r="H6205">
        <v>0.18366853892104421</v>
      </c>
      <c r="I6205">
        <v>0.19256281340154896</v>
      </c>
    </row>
    <row r="6206" spans="2:9" x14ac:dyDescent="0.25">
      <c r="B6206">
        <v>6203</v>
      </c>
      <c r="C6206">
        <v>0.19051084795185211</v>
      </c>
      <c r="D6206">
        <v>0.1989515847404453</v>
      </c>
      <c r="G6206">
        <v>6203</v>
      </c>
      <c r="H6206">
        <v>0.18361840836344406</v>
      </c>
      <c r="I6206">
        <v>0.19251324033203057</v>
      </c>
    </row>
    <row r="6207" spans="2:9" x14ac:dyDescent="0.25">
      <c r="B6207">
        <v>6204</v>
      </c>
      <c r="C6207">
        <v>0.19045574846013641</v>
      </c>
      <c r="D6207">
        <v>0.19889723921030469</v>
      </c>
      <c r="G6207">
        <v>6204</v>
      </c>
      <c r="H6207">
        <v>0.18356829236398428</v>
      </c>
      <c r="I6207">
        <v>0.19246368211453918</v>
      </c>
    </row>
    <row r="6208" spans="2:9" x14ac:dyDescent="0.25">
      <c r="B6208">
        <v>6205</v>
      </c>
      <c r="C6208">
        <v>0.19040066520386231</v>
      </c>
      <c r="D6208">
        <v>0.19884290674614072</v>
      </c>
      <c r="G6208">
        <v>6205</v>
      </c>
      <c r="H6208">
        <v>0.18351819091832142</v>
      </c>
      <c r="I6208">
        <v>0.19241413874166788</v>
      </c>
    </row>
    <row r="6209" spans="2:9" x14ac:dyDescent="0.25">
      <c r="B6209">
        <v>6206</v>
      </c>
      <c r="C6209">
        <v>0.19034559818164953</v>
      </c>
      <c r="D6209">
        <v>0.19878858734008259</v>
      </c>
      <c r="G6209">
        <v>6206</v>
      </c>
      <c r="H6209">
        <v>0.18346810402211264</v>
      </c>
      <c r="I6209">
        <v>0.19236461020601398</v>
      </c>
    </row>
    <row r="6210" spans="2:9" x14ac:dyDescent="0.25">
      <c r="B6210">
        <v>6207</v>
      </c>
      <c r="C6210">
        <v>0.19029054739211301</v>
      </c>
      <c r="D6210">
        <v>0.19873428098426543</v>
      </c>
      <c r="G6210">
        <v>6207</v>
      </c>
      <c r="H6210">
        <v>0.18341803167101789</v>
      </c>
      <c r="I6210">
        <v>0.19231509650017908</v>
      </c>
    </row>
    <row r="6211" spans="2:9" x14ac:dyDescent="0.25">
      <c r="B6211">
        <v>6208</v>
      </c>
      <c r="C6211">
        <v>0.19023551283386675</v>
      </c>
      <c r="D6211">
        <v>0.19867998767083089</v>
      </c>
      <c r="G6211">
        <v>6208</v>
      </c>
      <c r="H6211">
        <v>0.18336797386069756</v>
      </c>
      <c r="I6211">
        <v>0.19226559761676934</v>
      </c>
    </row>
    <row r="6212" spans="2:9" x14ac:dyDescent="0.25">
      <c r="B6212">
        <v>6209</v>
      </c>
      <c r="C6212">
        <v>0.1901804945055231</v>
      </c>
      <c r="D6212">
        <v>0.1986257073919262</v>
      </c>
      <c r="G6212">
        <v>6209</v>
      </c>
      <c r="H6212">
        <v>0.1833179305868127</v>
      </c>
      <c r="I6212">
        <v>0.19221611354839488</v>
      </c>
    </row>
    <row r="6213" spans="2:9" x14ac:dyDescent="0.25">
      <c r="B6213">
        <v>6210</v>
      </c>
      <c r="C6213">
        <v>0.19012549240569021</v>
      </c>
      <c r="D6213">
        <v>0.19857144013970526</v>
      </c>
      <c r="G6213">
        <v>6210</v>
      </c>
      <c r="H6213">
        <v>0.18326790184502653</v>
      </c>
      <c r="I6213">
        <v>0.19216664428767041</v>
      </c>
    </row>
    <row r="6214" spans="2:9" x14ac:dyDescent="0.25">
      <c r="B6214">
        <v>6211</v>
      </c>
      <c r="C6214">
        <v>0.19007050653297428</v>
      </c>
      <c r="D6214">
        <v>0.19851718590632775</v>
      </c>
      <c r="G6214">
        <v>6211</v>
      </c>
      <c r="H6214">
        <v>0.18321788763100338</v>
      </c>
      <c r="I6214">
        <v>0.19211718982721493</v>
      </c>
    </row>
    <row r="6215" spans="2:9" x14ac:dyDescent="0.25">
      <c r="B6215">
        <v>6212</v>
      </c>
      <c r="C6215">
        <v>0.19001553688597886</v>
      </c>
      <c r="D6215">
        <v>0.19846294468395945</v>
      </c>
      <c r="G6215">
        <v>6212</v>
      </c>
      <c r="H6215">
        <v>0.183167887940409</v>
      </c>
      <c r="I6215">
        <v>0.19206775015965147</v>
      </c>
    </row>
    <row r="6216" spans="2:9" x14ac:dyDescent="0.25">
      <c r="B6216">
        <v>6213</v>
      </c>
      <c r="C6216">
        <v>0.18996058346330574</v>
      </c>
      <c r="D6216">
        <v>0.19840871646477237</v>
      </c>
      <c r="G6216">
        <v>6213</v>
      </c>
      <c r="H6216">
        <v>0.18311790276890974</v>
      </c>
      <c r="I6216">
        <v>0.19201832527760787</v>
      </c>
    </row>
    <row r="6217" spans="2:9" x14ac:dyDescent="0.25">
      <c r="B6217">
        <v>6214</v>
      </c>
      <c r="C6217">
        <v>0.18990564626355222</v>
      </c>
      <c r="D6217">
        <v>0.1983545012409445</v>
      </c>
      <c r="G6217">
        <v>6214</v>
      </c>
      <c r="H6217">
        <v>0.18306793211217465</v>
      </c>
      <c r="I6217">
        <v>0.19196891517371573</v>
      </c>
    </row>
    <row r="6218" spans="2:9" x14ac:dyDescent="0.25">
      <c r="B6218">
        <v>6215</v>
      </c>
      <c r="C6218">
        <v>0.1898507252853143</v>
      </c>
      <c r="D6218">
        <v>0.19830029900466006</v>
      </c>
      <c r="G6218">
        <v>6215</v>
      </c>
      <c r="H6218">
        <v>0.18301797596587308</v>
      </c>
      <c r="I6218">
        <v>0.19191951984061145</v>
      </c>
    </row>
    <row r="6219" spans="2:9" x14ac:dyDescent="0.25">
      <c r="B6219">
        <v>6216</v>
      </c>
      <c r="C6219">
        <v>0.18979582052718694</v>
      </c>
      <c r="D6219">
        <v>0.19824610974810927</v>
      </c>
      <c r="G6219">
        <v>6216</v>
      </c>
      <c r="H6219">
        <v>0.18296803432567532</v>
      </c>
      <c r="I6219">
        <v>0.19187013927093535</v>
      </c>
    </row>
    <row r="6220" spans="2:9" x14ac:dyDescent="0.25">
      <c r="B6220">
        <v>6217</v>
      </c>
      <c r="C6220">
        <v>0.18974093198776013</v>
      </c>
      <c r="D6220">
        <v>0.19819193346348837</v>
      </c>
      <c r="G6220">
        <v>6217</v>
      </c>
      <c r="H6220">
        <v>0.1829181071872536</v>
      </c>
      <c r="I6220">
        <v>0.19182077345733217</v>
      </c>
    </row>
    <row r="6221" spans="2:9" x14ac:dyDescent="0.25">
      <c r="B6221">
        <v>6218</v>
      </c>
      <c r="C6221">
        <v>0.1896860596656226</v>
      </c>
      <c r="D6221">
        <v>0.19813777014299988</v>
      </c>
      <c r="G6221">
        <v>6218</v>
      </c>
      <c r="H6221">
        <v>0.18286819454628159</v>
      </c>
      <c r="I6221">
        <v>0.19177142239245107</v>
      </c>
    </row>
    <row r="6222" spans="2:9" x14ac:dyDescent="0.25">
      <c r="B6222">
        <v>6219</v>
      </c>
      <c r="C6222">
        <v>0.18963120355936025</v>
      </c>
      <c r="D6222">
        <v>0.19808361977885225</v>
      </c>
      <c r="G6222">
        <v>6219</v>
      </c>
      <c r="H6222">
        <v>0.18281829639843397</v>
      </c>
      <c r="I6222">
        <v>0.19172208606894542</v>
      </c>
    </row>
    <row r="6223" spans="2:9" x14ac:dyDescent="0.25">
      <c r="B6223">
        <v>6220</v>
      </c>
      <c r="C6223">
        <v>0.1895763636675572</v>
      </c>
      <c r="D6223">
        <v>0.19802948236325996</v>
      </c>
      <c r="G6223">
        <v>6220</v>
      </c>
      <c r="H6223">
        <v>0.18276841273938638</v>
      </c>
      <c r="I6223">
        <v>0.19167276447947265</v>
      </c>
    </row>
    <row r="6224" spans="2:9" x14ac:dyDescent="0.25">
      <c r="B6224">
        <v>6221</v>
      </c>
      <c r="C6224">
        <v>0.18952153998879284</v>
      </c>
      <c r="D6224">
        <v>0.19797535788844375</v>
      </c>
      <c r="G6224">
        <v>6221</v>
      </c>
      <c r="H6224">
        <v>0.1827185435648167</v>
      </c>
      <c r="I6224">
        <v>0.19162345761669494</v>
      </c>
    </row>
    <row r="6225" spans="2:9" x14ac:dyDescent="0.25">
      <c r="B6225">
        <v>6222</v>
      </c>
      <c r="C6225">
        <v>0.18946673252164573</v>
      </c>
      <c r="D6225">
        <v>0.19792124634663025</v>
      </c>
      <c r="G6225">
        <v>6222</v>
      </c>
      <c r="H6225">
        <v>0.18266868887040369</v>
      </c>
      <c r="I6225">
        <v>0.19157416547327838</v>
      </c>
    </row>
    <row r="6226" spans="2:9" x14ac:dyDescent="0.25">
      <c r="B6226">
        <v>6223</v>
      </c>
      <c r="C6226">
        <v>0.1894119412646931</v>
      </c>
      <c r="D6226">
        <v>0.19786714773005232</v>
      </c>
      <c r="G6226">
        <v>6223</v>
      </c>
      <c r="H6226">
        <v>0.18261884865182648</v>
      </c>
      <c r="I6226">
        <v>0.19152488804189352</v>
      </c>
    </row>
    <row r="6227" spans="2:9" x14ac:dyDescent="0.25">
      <c r="B6227">
        <v>6224</v>
      </c>
      <c r="C6227">
        <v>0.18935716621650756</v>
      </c>
      <c r="D6227">
        <v>0.19781306203094873</v>
      </c>
      <c r="G6227">
        <v>6224</v>
      </c>
      <c r="H6227">
        <v>0.1825690229047667</v>
      </c>
      <c r="I6227">
        <v>0.19147562531521514</v>
      </c>
    </row>
    <row r="6228" spans="2:9" x14ac:dyDescent="0.25">
      <c r="B6228">
        <v>6225</v>
      </c>
      <c r="C6228">
        <v>0.1893024073756602</v>
      </c>
      <c r="D6228">
        <v>0.19775898924156435</v>
      </c>
      <c r="G6228">
        <v>6225</v>
      </c>
      <c r="H6228">
        <v>0.18251921162490681</v>
      </c>
      <c r="I6228">
        <v>0.19142637728592224</v>
      </c>
    </row>
    <row r="6229" spans="2:9" x14ac:dyDescent="0.25">
      <c r="B6229">
        <v>6226</v>
      </c>
      <c r="C6229">
        <v>0.18924766474071908</v>
      </c>
      <c r="D6229">
        <v>0.19770492935415024</v>
      </c>
      <c r="G6229">
        <v>6226</v>
      </c>
      <c r="H6229">
        <v>0.1824694148079305</v>
      </c>
      <c r="I6229">
        <v>0.19137714394669816</v>
      </c>
    </row>
    <row r="6230" spans="2:9" x14ac:dyDescent="0.25">
      <c r="B6230">
        <v>6227</v>
      </c>
      <c r="C6230">
        <v>0.18919293831025102</v>
      </c>
      <c r="D6230">
        <v>0.19765088236096329</v>
      </c>
      <c r="G6230">
        <v>6227</v>
      </c>
      <c r="H6230">
        <v>0.18241963244952275</v>
      </c>
      <c r="I6230">
        <v>0.1913279252902306</v>
      </c>
    </row>
    <row r="6231" spans="2:9" x14ac:dyDescent="0.25">
      <c r="B6231">
        <v>6228</v>
      </c>
      <c r="C6231">
        <v>0.18913822808281794</v>
      </c>
      <c r="D6231">
        <v>0.19759684825426654</v>
      </c>
      <c r="G6231">
        <v>6228</v>
      </c>
      <c r="H6231">
        <v>0.18236986454537071</v>
      </c>
      <c r="I6231">
        <v>0.19127872130921131</v>
      </c>
    </row>
    <row r="6232" spans="2:9" x14ac:dyDescent="0.25">
      <c r="B6232">
        <v>6229</v>
      </c>
      <c r="C6232">
        <v>0.18908353405698064</v>
      </c>
      <c r="D6232">
        <v>0.19754282702632919</v>
      </c>
      <c r="G6232">
        <v>6229</v>
      </c>
      <c r="H6232">
        <v>0.18232011109116184</v>
      </c>
      <c r="I6232">
        <v>0.19122953199633652</v>
      </c>
    </row>
    <row r="6233" spans="2:9" x14ac:dyDescent="0.25">
      <c r="B6233">
        <v>6230</v>
      </c>
      <c r="C6233">
        <v>0.18902885623129878</v>
      </c>
      <c r="D6233">
        <v>0.19748881866942633</v>
      </c>
      <c r="G6233">
        <v>6230</v>
      </c>
      <c r="H6233">
        <v>0.18227037208258431</v>
      </c>
      <c r="I6233">
        <v>0.19118035734430655</v>
      </c>
    </row>
    <row r="6234" spans="2:9" x14ac:dyDescent="0.25">
      <c r="B6234">
        <v>6231</v>
      </c>
      <c r="C6234">
        <v>0.18897419460432802</v>
      </c>
      <c r="D6234">
        <v>0.19743482317583916</v>
      </c>
      <c r="G6234">
        <v>6231</v>
      </c>
      <c r="H6234">
        <v>0.1822206475153291</v>
      </c>
      <c r="I6234">
        <v>0.19113119734582618</v>
      </c>
    </row>
    <row r="6235" spans="2:9" x14ac:dyDescent="0.25">
      <c r="B6235">
        <v>6232</v>
      </c>
      <c r="C6235">
        <v>0.18891954917462131</v>
      </c>
      <c r="D6235">
        <v>0.19738084053785493</v>
      </c>
      <c r="G6235">
        <v>6232</v>
      </c>
      <c r="H6235">
        <v>0.18217093738508769</v>
      </c>
      <c r="I6235">
        <v>0.19108205199360428</v>
      </c>
    </row>
    <row r="6236" spans="2:9" x14ac:dyDescent="0.25">
      <c r="B6236">
        <v>6233</v>
      </c>
      <c r="C6236">
        <v>0.18886491994072976</v>
      </c>
      <c r="D6236">
        <v>0.19732687074776672</v>
      </c>
      <c r="G6236">
        <v>6233</v>
      </c>
      <c r="H6236">
        <v>0.18212124168755289</v>
      </c>
      <c r="I6236">
        <v>0.19103292128035393</v>
      </c>
    </row>
    <row r="6237" spans="2:9" x14ac:dyDescent="0.25">
      <c r="B6237">
        <v>6234</v>
      </c>
      <c r="C6237">
        <v>0.18881030690120251</v>
      </c>
      <c r="D6237">
        <v>0.19727291379787407</v>
      </c>
      <c r="G6237">
        <v>6234</v>
      </c>
      <c r="H6237">
        <v>0.18207156041841852</v>
      </c>
      <c r="I6237">
        <v>0.19098380519879279</v>
      </c>
    </row>
    <row r="6238" spans="2:9" x14ac:dyDescent="0.25">
      <c r="B6238">
        <v>6235</v>
      </c>
      <c r="C6238">
        <v>0.18875571005458402</v>
      </c>
      <c r="D6238">
        <v>0.19721896968048211</v>
      </c>
      <c r="G6238">
        <v>6235</v>
      </c>
      <c r="H6238">
        <v>0.18202189357338081</v>
      </c>
      <c r="I6238">
        <v>0.19093470374164245</v>
      </c>
    </row>
    <row r="6239" spans="2:9" x14ac:dyDescent="0.25">
      <c r="B6239">
        <v>6236</v>
      </c>
      <c r="C6239">
        <v>0.18870112939941794</v>
      </c>
      <c r="D6239">
        <v>0.19716503838790211</v>
      </c>
      <c r="G6239">
        <v>6236</v>
      </c>
      <c r="H6239">
        <v>0.18197224114813662</v>
      </c>
      <c r="I6239">
        <v>0.19088561690162872</v>
      </c>
    </row>
    <row r="6240" spans="2:9" x14ac:dyDescent="0.25">
      <c r="B6240">
        <v>6237</v>
      </c>
      <c r="C6240">
        <v>0.18864656493424656</v>
      </c>
      <c r="D6240">
        <v>0.19711111991245159</v>
      </c>
      <c r="G6240">
        <v>6237</v>
      </c>
      <c r="H6240">
        <v>0.18192260313838307</v>
      </c>
      <c r="I6240">
        <v>0.19083654467148206</v>
      </c>
    </row>
    <row r="6241" spans="2:9" x14ac:dyDescent="0.25">
      <c r="B6241">
        <v>6238</v>
      </c>
      <c r="C6241">
        <v>0.18859201665760772</v>
      </c>
      <c r="D6241">
        <v>0.19705721424645378</v>
      </c>
      <c r="G6241">
        <v>6238</v>
      </c>
      <c r="H6241">
        <v>0.18187297953982007</v>
      </c>
      <c r="I6241">
        <v>0.19078748704393661</v>
      </c>
    </row>
    <row r="6242" spans="2:9" x14ac:dyDescent="0.25">
      <c r="B6242">
        <v>6239</v>
      </c>
      <c r="C6242">
        <v>0.18853748456803754</v>
      </c>
      <c r="D6242">
        <v>0.19700332138223814</v>
      </c>
      <c r="G6242">
        <v>6239</v>
      </c>
      <c r="H6242">
        <v>0.18182337034814799</v>
      </c>
      <c r="I6242">
        <v>0.19073844401173129</v>
      </c>
    </row>
    <row r="6243" spans="2:9" x14ac:dyDescent="0.25">
      <c r="B6243">
        <v>6240</v>
      </c>
      <c r="C6243">
        <v>0.18848296866406969</v>
      </c>
      <c r="D6243">
        <v>0.19694944131214007</v>
      </c>
      <c r="G6243">
        <v>6240</v>
      </c>
      <c r="H6243">
        <v>0.18177377555906901</v>
      </c>
      <c r="I6243">
        <v>0.19068941556760893</v>
      </c>
    </row>
    <row r="6244" spans="2:9" x14ac:dyDescent="0.25">
      <c r="B6244">
        <v>6241</v>
      </c>
      <c r="C6244">
        <v>0.18842846894423593</v>
      </c>
      <c r="D6244">
        <v>0.19689557402850077</v>
      </c>
      <c r="G6244">
        <v>6241</v>
      </c>
      <c r="H6244">
        <v>0.18172419516828595</v>
      </c>
      <c r="I6244">
        <v>0.19064040170431659</v>
      </c>
    </row>
    <row r="6245" spans="2:9" x14ac:dyDescent="0.25">
      <c r="B6245">
        <v>6242</v>
      </c>
      <c r="C6245">
        <v>0.18837398540706335</v>
      </c>
      <c r="D6245">
        <v>0.19684171952366789</v>
      </c>
      <c r="G6245">
        <v>6242</v>
      </c>
      <c r="H6245">
        <v>0.18167462917150398</v>
      </c>
      <c r="I6245">
        <v>0.19059140241460576</v>
      </c>
    </row>
    <row r="6246" spans="2:9" x14ac:dyDescent="0.25">
      <c r="B6246">
        <v>6243</v>
      </c>
      <c r="C6246">
        <v>0.18831951805107827</v>
      </c>
      <c r="D6246">
        <v>0.19678787778999463</v>
      </c>
      <c r="G6246">
        <v>6243</v>
      </c>
      <c r="H6246">
        <v>0.18162507756442889</v>
      </c>
      <c r="I6246">
        <v>0.19054241769123206</v>
      </c>
    </row>
    <row r="6247" spans="2:9" x14ac:dyDescent="0.25">
      <c r="B6247">
        <v>6244</v>
      </c>
      <c r="C6247">
        <v>0.1882650668748059</v>
      </c>
      <c r="D6247">
        <v>0.19673404881984041</v>
      </c>
      <c r="G6247">
        <v>6244</v>
      </c>
      <c r="H6247">
        <v>0.1815755403427671</v>
      </c>
      <c r="I6247">
        <v>0.19049344752695527</v>
      </c>
    </row>
    <row r="6248" spans="2:9" x14ac:dyDescent="0.25">
      <c r="B6248">
        <v>6245</v>
      </c>
      <c r="C6248">
        <v>0.1882106318767669</v>
      </c>
      <c r="D6248">
        <v>0.19668023260557066</v>
      </c>
      <c r="G6248">
        <v>6245</v>
      </c>
      <c r="H6248">
        <v>0.18152601750222752</v>
      </c>
      <c r="I6248">
        <v>0.19044449191453958</v>
      </c>
    </row>
    <row r="6249" spans="2:9" x14ac:dyDescent="0.25">
      <c r="B6249">
        <v>6246</v>
      </c>
      <c r="C6249">
        <v>0.18815621305547997</v>
      </c>
      <c r="D6249">
        <v>0.19662642913955666</v>
      </c>
      <c r="G6249">
        <v>6246</v>
      </c>
      <c r="H6249">
        <v>0.18147650903851947</v>
      </c>
      <c r="I6249">
        <v>0.19039555084675305</v>
      </c>
    </row>
    <row r="6250" spans="2:9" x14ac:dyDescent="0.25">
      <c r="B6250">
        <v>6247</v>
      </c>
      <c r="C6250">
        <v>0.18810181040946169</v>
      </c>
      <c r="D6250">
        <v>0.19657263841417583</v>
      </c>
      <c r="G6250">
        <v>6247</v>
      </c>
      <c r="H6250">
        <v>0.1814270149473543</v>
      </c>
      <c r="I6250">
        <v>0.19034662431636856</v>
      </c>
    </row>
    <row r="6251" spans="2:9" x14ac:dyDescent="0.25">
      <c r="B6251">
        <v>6248</v>
      </c>
      <c r="C6251">
        <v>0.18804742393722648</v>
      </c>
      <c r="D6251">
        <v>0.19651886042181152</v>
      </c>
      <c r="G6251">
        <v>6248</v>
      </c>
      <c r="H6251">
        <v>0.18137753522444369</v>
      </c>
      <c r="I6251">
        <v>0.19029771231616255</v>
      </c>
    </row>
    <row r="6252" spans="2:9" x14ac:dyDescent="0.25">
      <c r="B6252">
        <v>6249</v>
      </c>
      <c r="C6252">
        <v>0.18799305363728444</v>
      </c>
      <c r="D6252">
        <v>0.19646509515485291</v>
      </c>
      <c r="G6252">
        <v>6249</v>
      </c>
      <c r="H6252">
        <v>0.18132806986550185</v>
      </c>
      <c r="I6252">
        <v>0.19024881483891606</v>
      </c>
    </row>
    <row r="6253" spans="2:9" x14ac:dyDescent="0.25">
      <c r="B6253">
        <v>6250</v>
      </c>
      <c r="C6253">
        <v>0.1879386995081449</v>
      </c>
      <c r="D6253">
        <v>0.19641134260569545</v>
      </c>
      <c r="G6253">
        <v>6250</v>
      </c>
      <c r="H6253">
        <v>0.18127861886624372</v>
      </c>
      <c r="I6253">
        <v>0.19019993187741432</v>
      </c>
    </row>
    <row r="6254" spans="2:9" x14ac:dyDescent="0.25">
      <c r="B6254">
        <v>6251</v>
      </c>
      <c r="C6254">
        <v>0.1878843615483157</v>
      </c>
      <c r="D6254">
        <v>0.19635760276674027</v>
      </c>
      <c r="G6254">
        <v>6251</v>
      </c>
      <c r="H6254">
        <v>0.1812291822223846</v>
      </c>
      <c r="I6254">
        <v>0.19015106342444668</v>
      </c>
    </row>
    <row r="6255" spans="2:9" x14ac:dyDescent="0.25">
      <c r="B6255">
        <v>6252</v>
      </c>
      <c r="C6255">
        <v>0.18783003975630022</v>
      </c>
      <c r="D6255">
        <v>0.19630387563039459</v>
      </c>
      <c r="G6255">
        <v>6252</v>
      </c>
      <c r="H6255">
        <v>0.1811797599296425</v>
      </c>
      <c r="I6255">
        <v>0.19010220947280668</v>
      </c>
    </row>
    <row r="6256" spans="2:9" x14ac:dyDescent="0.25">
      <c r="B6256">
        <v>6253</v>
      </c>
      <c r="C6256">
        <v>0.18777573413060042</v>
      </c>
      <c r="D6256">
        <v>0.19625016118907174</v>
      </c>
      <c r="G6256">
        <v>6253</v>
      </c>
      <c r="H6256">
        <v>0.18113035198373592</v>
      </c>
      <c r="I6256">
        <v>0.19005337001529224</v>
      </c>
    </row>
    <row r="6257" spans="2:9" x14ac:dyDescent="0.25">
      <c r="B6257">
        <v>6254</v>
      </c>
      <c r="C6257">
        <v>0.18772144466971541</v>
      </c>
      <c r="D6257">
        <v>0.19619645943519068</v>
      </c>
      <c r="G6257">
        <v>6254</v>
      </c>
      <c r="H6257">
        <v>0.18108095838038482</v>
      </c>
      <c r="I6257">
        <v>0.19000454504470518</v>
      </c>
    </row>
    <row r="6258" spans="2:9" x14ac:dyDescent="0.25">
      <c r="B6258">
        <v>6255</v>
      </c>
      <c r="C6258">
        <v>0.18766717137214278</v>
      </c>
      <c r="D6258">
        <v>0.19614277036117669</v>
      </c>
      <c r="G6258">
        <v>6255</v>
      </c>
      <c r="H6258">
        <v>0.1810315791153102</v>
      </c>
      <c r="I6258">
        <v>0.1899557345538519</v>
      </c>
    </row>
    <row r="6259" spans="2:9" x14ac:dyDescent="0.25">
      <c r="B6259">
        <v>6256</v>
      </c>
      <c r="C6259">
        <v>0.18761291423637574</v>
      </c>
      <c r="D6259">
        <v>0.19608909395946075</v>
      </c>
      <c r="G6259">
        <v>6256</v>
      </c>
      <c r="H6259">
        <v>0.18098221418423532</v>
      </c>
      <c r="I6259">
        <v>0.18990693853554266</v>
      </c>
    </row>
    <row r="6260" spans="2:9" x14ac:dyDescent="0.25">
      <c r="B6260">
        <v>6257</v>
      </c>
      <c r="C6260">
        <v>0.18755867326090619</v>
      </c>
      <c r="D6260">
        <v>0.19603543022247982</v>
      </c>
      <c r="G6260">
        <v>6257</v>
      </c>
      <c r="H6260">
        <v>0.18093286358288399</v>
      </c>
      <c r="I6260">
        <v>0.18985815698259212</v>
      </c>
    </row>
    <row r="6261" spans="2:9" x14ac:dyDescent="0.25">
      <c r="B6261">
        <v>6258</v>
      </c>
      <c r="C6261">
        <v>0.18750444844422517</v>
      </c>
      <c r="D6261">
        <v>0.19598177914267698</v>
      </c>
      <c r="G6261">
        <v>6258</v>
      </c>
      <c r="H6261">
        <v>0.18088352730698062</v>
      </c>
      <c r="I6261">
        <v>0.18980938988781904</v>
      </c>
    </row>
    <row r="6262" spans="2:9" x14ac:dyDescent="0.25">
      <c r="B6262">
        <v>6259</v>
      </c>
      <c r="C6262">
        <v>0.1874502397848192</v>
      </c>
      <c r="D6262">
        <v>0.19592814071250103</v>
      </c>
      <c r="G6262">
        <v>6259</v>
      </c>
      <c r="H6262">
        <v>0.18083420535225209</v>
      </c>
      <c r="I6262">
        <v>0.1897606372440464</v>
      </c>
    </row>
    <row r="6263" spans="2:9" x14ac:dyDescent="0.25">
      <c r="B6263">
        <v>6260</v>
      </c>
      <c r="C6263">
        <v>0.18739604728117304</v>
      </c>
      <c r="D6263">
        <v>0.19587451492440694</v>
      </c>
      <c r="G6263">
        <v>6260</v>
      </c>
      <c r="H6263">
        <v>0.18078489771442599</v>
      </c>
      <c r="I6263">
        <v>0.18971189904410149</v>
      </c>
    </row>
    <row r="6264" spans="2:9" x14ac:dyDescent="0.25">
      <c r="B6264">
        <v>6261</v>
      </c>
      <c r="C6264">
        <v>0.18734187093176888</v>
      </c>
      <c r="D6264">
        <v>0.1958209017708554</v>
      </c>
      <c r="G6264">
        <v>6261</v>
      </c>
      <c r="H6264">
        <v>0.18073560438923122</v>
      </c>
      <c r="I6264">
        <v>0.18966317528081558</v>
      </c>
    </row>
    <row r="6265" spans="2:9" x14ac:dyDescent="0.25">
      <c r="B6265">
        <v>6262</v>
      </c>
      <c r="C6265">
        <v>0.18728771073508749</v>
      </c>
      <c r="D6265">
        <v>0.19576730124431316</v>
      </c>
      <c r="G6265">
        <v>6262</v>
      </c>
      <c r="H6265">
        <v>0.18068632537239779</v>
      </c>
      <c r="I6265">
        <v>0.18961446594702411</v>
      </c>
    </row>
    <row r="6266" spans="2:9" x14ac:dyDescent="0.25">
      <c r="B6266">
        <v>6263</v>
      </c>
      <c r="C6266">
        <v>0.18723356668960506</v>
      </c>
      <c r="D6266">
        <v>0.19571371333725288</v>
      </c>
      <c r="G6266">
        <v>6263</v>
      </c>
      <c r="H6266">
        <v>0.18063706065965804</v>
      </c>
      <c r="I6266">
        <v>0.18956577103556702</v>
      </c>
    </row>
    <row r="6267" spans="2:9" x14ac:dyDescent="0.25">
      <c r="B6267">
        <v>6264</v>
      </c>
      <c r="C6267">
        <v>0.18717943879379656</v>
      </c>
      <c r="D6267">
        <v>0.19566013804215315</v>
      </c>
      <c r="G6267">
        <v>6264</v>
      </c>
      <c r="H6267">
        <v>0.18058781024674472</v>
      </c>
      <c r="I6267">
        <v>0.18951709053928809</v>
      </c>
    </row>
    <row r="6268" spans="2:9" x14ac:dyDescent="0.25">
      <c r="B6268">
        <v>6265</v>
      </c>
      <c r="C6268">
        <v>0.18712532704613621</v>
      </c>
      <c r="D6268">
        <v>0.19560657535149845</v>
      </c>
      <c r="G6268">
        <v>6265</v>
      </c>
      <c r="H6268">
        <v>0.1805385741293912</v>
      </c>
      <c r="I6268">
        <v>0.1894684244510354</v>
      </c>
    </row>
    <row r="6269" spans="2:9" x14ac:dyDescent="0.25">
      <c r="B6269">
        <v>6266</v>
      </c>
      <c r="C6269">
        <v>0.18707123144509338</v>
      </c>
      <c r="D6269">
        <v>0.19555302525777926</v>
      </c>
      <c r="G6269">
        <v>6266</v>
      </c>
      <c r="H6269">
        <v>0.18048935230333324</v>
      </c>
      <c r="I6269">
        <v>0.18941977276366126</v>
      </c>
    </row>
    <row r="6270" spans="2:9" x14ac:dyDescent="0.25">
      <c r="B6270">
        <v>6267</v>
      </c>
      <c r="C6270">
        <v>0.18701715198913646</v>
      </c>
      <c r="D6270">
        <v>0.19549948775349188</v>
      </c>
      <c r="G6270">
        <v>6267</v>
      </c>
      <c r="H6270">
        <v>0.1804401447643075</v>
      </c>
      <c r="I6270">
        <v>0.18937113547002202</v>
      </c>
    </row>
    <row r="6271" spans="2:9" x14ac:dyDescent="0.25">
      <c r="B6271">
        <v>6268</v>
      </c>
      <c r="C6271">
        <v>0.18696308867673042</v>
      </c>
      <c r="D6271">
        <v>0.1954459628311386</v>
      </c>
      <c r="G6271">
        <v>6268</v>
      </c>
      <c r="H6271">
        <v>0.18039095150805212</v>
      </c>
      <c r="I6271">
        <v>0.18932251256297836</v>
      </c>
    </row>
    <row r="6272" spans="2:9" x14ac:dyDescent="0.25">
      <c r="B6272">
        <v>6269</v>
      </c>
      <c r="C6272">
        <v>0.18690904150633927</v>
      </c>
      <c r="D6272">
        <v>0.19539245048322762</v>
      </c>
      <c r="G6272">
        <v>6269</v>
      </c>
      <c r="H6272">
        <v>0.18034177253030573</v>
      </c>
      <c r="I6272">
        <v>0.18927390403539507</v>
      </c>
    </row>
    <row r="6273" spans="2:9" x14ac:dyDescent="0.25">
      <c r="B6273">
        <v>6270</v>
      </c>
      <c r="C6273">
        <v>0.18685501047642245</v>
      </c>
      <c r="D6273">
        <v>0.19533895070227295</v>
      </c>
      <c r="G6273">
        <v>6270</v>
      </c>
      <c r="H6273">
        <v>0.1802926078268097</v>
      </c>
      <c r="I6273">
        <v>0.18922530988014089</v>
      </c>
    </row>
    <row r="6274" spans="2:9" x14ac:dyDescent="0.25">
      <c r="B6274">
        <v>6271</v>
      </c>
      <c r="C6274">
        <v>0.1868009955854382</v>
      </c>
      <c r="D6274">
        <v>0.19528546348079465</v>
      </c>
      <c r="G6274">
        <v>6271</v>
      </c>
      <c r="H6274">
        <v>0.18024345739330583</v>
      </c>
      <c r="I6274">
        <v>0.18917673009008915</v>
      </c>
    </row>
    <row r="6275" spans="2:9" x14ac:dyDescent="0.25">
      <c r="B6275">
        <v>6272</v>
      </c>
      <c r="C6275">
        <v>0.18674699683184379</v>
      </c>
      <c r="D6275">
        <v>0.19523198881131856</v>
      </c>
      <c r="G6275">
        <v>6272</v>
      </c>
      <c r="H6275">
        <v>0.18019432122553639</v>
      </c>
      <c r="I6275">
        <v>0.18912816465811694</v>
      </c>
    </row>
    <row r="6276" spans="2:9" x14ac:dyDescent="0.25">
      <c r="B6276">
        <v>6273</v>
      </c>
      <c r="C6276">
        <v>0.18669301421409221</v>
      </c>
      <c r="D6276">
        <v>0.19517852668637647</v>
      </c>
      <c r="G6276">
        <v>6273</v>
      </c>
      <c r="H6276">
        <v>0.18014519931924619</v>
      </c>
      <c r="I6276">
        <v>0.1890796135771057</v>
      </c>
    </row>
    <row r="6277" spans="2:9" x14ac:dyDescent="0.25">
      <c r="B6277">
        <v>6274</v>
      </c>
      <c r="C6277">
        <v>0.18663904773063439</v>
      </c>
      <c r="D6277">
        <v>0.19512507709850618</v>
      </c>
      <c r="G6277">
        <v>6274</v>
      </c>
      <c r="H6277">
        <v>0.18009609167018087</v>
      </c>
      <c r="I6277">
        <v>0.18903107683994105</v>
      </c>
    </row>
    <row r="6278" spans="2:9" x14ac:dyDescent="0.25">
      <c r="B6278">
        <v>6275</v>
      </c>
      <c r="C6278">
        <v>0.1865850973799193</v>
      </c>
      <c r="D6278">
        <v>0.19507164004025107</v>
      </c>
      <c r="G6278">
        <v>6275</v>
      </c>
      <c r="H6278">
        <v>0.18004699827408743</v>
      </c>
      <c r="I6278">
        <v>0.18898255443951259</v>
      </c>
    </row>
    <row r="6279" spans="2:9" x14ac:dyDescent="0.25">
      <c r="B6279">
        <v>6276</v>
      </c>
      <c r="C6279">
        <v>0.186531163160394</v>
      </c>
      <c r="D6279">
        <v>0.19501821550416079</v>
      </c>
      <c r="G6279">
        <v>6276</v>
      </c>
      <c r="H6279">
        <v>0.17999791912671345</v>
      </c>
      <c r="I6279">
        <v>0.18893404636871433</v>
      </c>
    </row>
    <row r="6280" spans="2:9" x14ac:dyDescent="0.25">
      <c r="B6280">
        <v>6277</v>
      </c>
      <c r="C6280">
        <v>0.18647724507050104</v>
      </c>
      <c r="D6280">
        <v>0.19496480348279061</v>
      </c>
      <c r="G6280">
        <v>6277</v>
      </c>
      <c r="H6280">
        <v>0.17994885422380935</v>
      </c>
      <c r="I6280">
        <v>0.18888555262044421</v>
      </c>
    </row>
    <row r="6281" spans="2:9" x14ac:dyDescent="0.25">
      <c r="B6281">
        <v>6278</v>
      </c>
      <c r="C6281">
        <v>0.18642334310868233</v>
      </c>
      <c r="D6281">
        <v>0.19491140396870174</v>
      </c>
      <c r="G6281">
        <v>6278</v>
      </c>
      <c r="H6281">
        <v>0.17989980356112592</v>
      </c>
      <c r="I6281">
        <v>0.18883707318760432</v>
      </c>
    </row>
    <row r="6282" spans="2:9" x14ac:dyDescent="0.25">
      <c r="B6282">
        <v>6279</v>
      </c>
      <c r="C6282">
        <v>0.18636945727337836</v>
      </c>
      <c r="D6282">
        <v>0.19485801695446134</v>
      </c>
      <c r="G6282">
        <v>6279</v>
      </c>
      <c r="H6282">
        <v>0.17985076713441442</v>
      </c>
      <c r="I6282">
        <v>0.18878860806310105</v>
      </c>
    </row>
    <row r="6283" spans="2:9" x14ac:dyDescent="0.25">
      <c r="B6283">
        <v>6280</v>
      </c>
      <c r="C6283">
        <v>0.18631558756302513</v>
      </c>
      <c r="D6283">
        <v>0.19480464243264237</v>
      </c>
      <c r="G6283">
        <v>6280</v>
      </c>
      <c r="H6283">
        <v>0.17980174493942816</v>
      </c>
      <c r="I6283">
        <v>0.18874015723984477</v>
      </c>
    </row>
    <row r="6284" spans="2:9" x14ac:dyDescent="0.25">
      <c r="B6284">
        <v>6281</v>
      </c>
      <c r="C6284">
        <v>0.18626173397605758</v>
      </c>
      <c r="D6284">
        <v>0.19475128039582365</v>
      </c>
      <c r="G6284">
        <v>6281</v>
      </c>
      <c r="H6284">
        <v>0.17975273697192226</v>
      </c>
      <c r="I6284">
        <v>0.18869172071075008</v>
      </c>
    </row>
    <row r="6285" spans="2:9" x14ac:dyDescent="0.25">
      <c r="B6285">
        <v>6282</v>
      </c>
      <c r="C6285">
        <v>0.18620789651090761</v>
      </c>
      <c r="D6285">
        <v>0.19469793083659007</v>
      </c>
      <c r="G6285">
        <v>6282</v>
      </c>
      <c r="H6285">
        <v>0.1797037432276524</v>
      </c>
      <c r="I6285">
        <v>0.18864329846873568</v>
      </c>
    </row>
    <row r="6286" spans="2:9" x14ac:dyDescent="0.25">
      <c r="B6286">
        <v>6283</v>
      </c>
      <c r="C6286">
        <v>0.18615407516600568</v>
      </c>
      <c r="D6286">
        <v>0.19464459374753196</v>
      </c>
      <c r="G6286">
        <v>6283</v>
      </c>
      <c r="H6286">
        <v>0.17965476370237518</v>
      </c>
      <c r="I6286">
        <v>0.18859489050672437</v>
      </c>
    </row>
    <row r="6287" spans="2:9" x14ac:dyDescent="0.25">
      <c r="B6287">
        <v>6284</v>
      </c>
      <c r="C6287">
        <v>0.18610026993977824</v>
      </c>
      <c r="D6287">
        <v>0.19459126912124605</v>
      </c>
      <c r="G6287">
        <v>6284</v>
      </c>
      <c r="H6287">
        <v>0.1796057983918499</v>
      </c>
      <c r="I6287">
        <v>0.18854649681764324</v>
      </c>
    </row>
    <row r="6288" spans="2:9" x14ac:dyDescent="0.25">
      <c r="B6288">
        <v>6285</v>
      </c>
      <c r="C6288">
        <v>0.18604648083065017</v>
      </c>
      <c r="D6288">
        <v>0.19453795695033457</v>
      </c>
      <c r="G6288">
        <v>6285</v>
      </c>
      <c r="H6288">
        <v>0.1795568472918363</v>
      </c>
      <c r="I6288">
        <v>0.18849811739442326</v>
      </c>
    </row>
    <row r="6289" spans="2:9" x14ac:dyDescent="0.25">
      <c r="B6289">
        <v>6286</v>
      </c>
      <c r="C6289">
        <v>0.18599270783704569</v>
      </c>
      <c r="D6289">
        <v>0.19448465722740557</v>
      </c>
      <c r="G6289">
        <v>6286</v>
      </c>
      <c r="H6289">
        <v>0.17950791039809461</v>
      </c>
      <c r="I6289">
        <v>0.18844975222999971</v>
      </c>
    </row>
    <row r="6290" spans="2:9" x14ac:dyDescent="0.25">
      <c r="B6290">
        <v>6287</v>
      </c>
      <c r="C6290">
        <v>0.1859389509573843</v>
      </c>
      <c r="D6290">
        <v>0.19443136994507321</v>
      </c>
      <c r="G6290">
        <v>6287</v>
      </c>
      <c r="H6290">
        <v>0.17945898770638719</v>
      </c>
      <c r="I6290">
        <v>0.18840140131731198</v>
      </c>
    </row>
    <row r="6291" spans="2:9" x14ac:dyDescent="0.25">
      <c r="B6291">
        <v>6288</v>
      </c>
      <c r="C6291">
        <v>0.18588521019008408</v>
      </c>
      <c r="D6291">
        <v>0.19437809509595738</v>
      </c>
      <c r="G6291">
        <v>6288</v>
      </c>
      <c r="H6291">
        <v>0.17941007921247781</v>
      </c>
      <c r="I6291">
        <v>0.1883530646493034</v>
      </c>
    </row>
    <row r="6292" spans="2:9" x14ac:dyDescent="0.25">
      <c r="B6292">
        <v>6289</v>
      </c>
      <c r="C6292">
        <v>0.18583148553356083</v>
      </c>
      <c r="D6292">
        <v>0.19432483267268363</v>
      </c>
      <c r="G6292">
        <v>6289</v>
      </c>
      <c r="H6292">
        <v>0.17936118491213096</v>
      </c>
      <c r="I6292">
        <v>0.18830474221892163</v>
      </c>
    </row>
    <row r="6293" spans="2:9" x14ac:dyDescent="0.25">
      <c r="B6293">
        <v>6290</v>
      </c>
      <c r="C6293">
        <v>0.18577777698622844</v>
      </c>
      <c r="D6293">
        <v>0.19427158266788375</v>
      </c>
      <c r="G6293">
        <v>6290</v>
      </c>
      <c r="H6293">
        <v>0.17931230480111268</v>
      </c>
      <c r="I6293">
        <v>0.1882564340191184</v>
      </c>
    </row>
    <row r="6294" spans="2:9" x14ac:dyDescent="0.25">
      <c r="B6294">
        <v>6291</v>
      </c>
      <c r="C6294">
        <v>0.18572408454649689</v>
      </c>
      <c r="D6294">
        <v>0.19421834507419491</v>
      </c>
      <c r="G6294">
        <v>6291</v>
      </c>
      <c r="H6294">
        <v>0.17926343887519089</v>
      </c>
      <c r="I6294">
        <v>0.18820814004284936</v>
      </c>
    </row>
    <row r="6295" spans="2:9" x14ac:dyDescent="0.25">
      <c r="B6295">
        <v>6292</v>
      </c>
      <c r="C6295">
        <v>0.18567040821277467</v>
      </c>
      <c r="D6295">
        <v>0.19416511988426061</v>
      </c>
      <c r="G6295">
        <v>6292</v>
      </c>
      <c r="H6295">
        <v>0.17921458713013422</v>
      </c>
      <c r="I6295">
        <v>0.18815986028307466</v>
      </c>
    </row>
    <row r="6296" spans="2:9" x14ac:dyDescent="0.25">
      <c r="B6296">
        <v>6293</v>
      </c>
      <c r="C6296">
        <v>0.18561674798346939</v>
      </c>
      <c r="D6296">
        <v>0.19411190709072976</v>
      </c>
      <c r="G6296">
        <v>6293</v>
      </c>
      <c r="H6296">
        <v>0.17916574956171169</v>
      </c>
      <c r="I6296">
        <v>0.18811159473275821</v>
      </c>
    </row>
    <row r="6297" spans="2:9" x14ac:dyDescent="0.25">
      <c r="B6297">
        <v>6294</v>
      </c>
      <c r="C6297">
        <v>0.1855631038569843</v>
      </c>
      <c r="D6297">
        <v>0.19405870668625727</v>
      </c>
      <c r="G6297">
        <v>6294</v>
      </c>
      <c r="H6297">
        <v>0.179116926165695</v>
      </c>
      <c r="I6297">
        <v>0.1880633433848681</v>
      </c>
    </row>
    <row r="6298" spans="2:9" x14ac:dyDescent="0.25">
      <c r="B6298">
        <v>6295</v>
      </c>
      <c r="C6298">
        <v>0.18550947583172134</v>
      </c>
      <c r="D6298">
        <v>0.19400551866350393</v>
      </c>
      <c r="G6298">
        <v>6295</v>
      </c>
      <c r="H6298">
        <v>0.17906811693785638</v>
      </c>
      <c r="I6298">
        <v>0.18801510623237666</v>
      </c>
    </row>
    <row r="6299" spans="2:9" x14ac:dyDescent="0.25">
      <c r="B6299">
        <v>6296</v>
      </c>
      <c r="C6299">
        <v>0.18545586390607946</v>
      </c>
      <c r="D6299">
        <v>0.19395234301513628</v>
      </c>
      <c r="G6299">
        <v>6296</v>
      </c>
      <c r="H6299">
        <v>0.17901932187396971</v>
      </c>
      <c r="I6299">
        <v>0.18796688326826017</v>
      </c>
    </row>
    <row r="6300" spans="2:9" x14ac:dyDescent="0.25">
      <c r="B6300">
        <v>6297</v>
      </c>
      <c r="C6300">
        <v>0.18540226807845669</v>
      </c>
      <c r="D6300">
        <v>0.19389917973382662</v>
      </c>
      <c r="G6300">
        <v>6297</v>
      </c>
      <c r="H6300">
        <v>0.17897054096980941</v>
      </c>
      <c r="I6300">
        <v>0.18791867448549895</v>
      </c>
    </row>
    <row r="6301" spans="2:9" x14ac:dyDescent="0.25">
      <c r="B6301">
        <v>6298</v>
      </c>
      <c r="C6301">
        <v>0.18534868834724624</v>
      </c>
      <c r="D6301">
        <v>0.19384602881225327</v>
      </c>
      <c r="G6301">
        <v>6298</v>
      </c>
      <c r="H6301">
        <v>0.17892177422115246</v>
      </c>
      <c r="I6301">
        <v>0.18787047987707775</v>
      </c>
    </row>
    <row r="6302" spans="2:9" x14ac:dyDescent="0.25">
      <c r="B6302">
        <v>6299</v>
      </c>
      <c r="C6302">
        <v>0.1852951247108405</v>
      </c>
      <c r="D6302">
        <v>0.19379289024310006</v>
      </c>
      <c r="G6302">
        <v>6299</v>
      </c>
      <c r="H6302">
        <v>0.17887302162377644</v>
      </c>
      <c r="I6302">
        <v>0.18782229943598502</v>
      </c>
    </row>
    <row r="6303" spans="2:9" x14ac:dyDescent="0.25">
      <c r="B6303">
        <v>6300</v>
      </c>
      <c r="C6303">
        <v>0.18524157716763079</v>
      </c>
      <c r="D6303">
        <v>0.19373976401905704</v>
      </c>
      <c r="G6303">
        <v>6300</v>
      </c>
      <c r="H6303">
        <v>0.17882428317345933</v>
      </c>
      <c r="I6303">
        <v>0.18777413315521357</v>
      </c>
    </row>
    <row r="6304" spans="2:9" x14ac:dyDescent="0.25">
      <c r="B6304">
        <v>6301</v>
      </c>
      <c r="C6304">
        <v>0.1851880457160042</v>
      </c>
      <c r="D6304">
        <v>0.19368665013281972</v>
      </c>
      <c r="G6304">
        <v>6301</v>
      </c>
      <c r="H6304">
        <v>0.17877555886598157</v>
      </c>
      <c r="I6304">
        <v>0.1877259810277602</v>
      </c>
    </row>
    <row r="6305" spans="2:9" x14ac:dyDescent="0.25">
      <c r="B6305">
        <v>6302</v>
      </c>
      <c r="C6305">
        <v>0.18513453035434593</v>
      </c>
      <c r="D6305">
        <v>0.19363354857708939</v>
      </c>
      <c r="G6305">
        <v>6302</v>
      </c>
      <c r="H6305">
        <v>0.17872684869712441</v>
      </c>
      <c r="I6305">
        <v>0.18767784304662566</v>
      </c>
    </row>
    <row r="6306" spans="2:9" x14ac:dyDescent="0.25">
      <c r="B6306">
        <v>6303</v>
      </c>
      <c r="C6306">
        <v>0.18508103108103943</v>
      </c>
      <c r="D6306">
        <v>0.19358045934457352</v>
      </c>
      <c r="G6306">
        <v>6303</v>
      </c>
      <c r="H6306">
        <v>0.17867815266267051</v>
      </c>
      <c r="I6306">
        <v>0.18762971920481511</v>
      </c>
    </row>
    <row r="6307" spans="2:9" x14ac:dyDescent="0.25">
      <c r="B6307">
        <v>6304</v>
      </c>
      <c r="C6307">
        <v>0.18502754789446588</v>
      </c>
      <c r="D6307">
        <v>0.19352738242798498</v>
      </c>
      <c r="G6307">
        <v>6304</v>
      </c>
      <c r="H6307">
        <v>0.17862947075840338</v>
      </c>
      <c r="I6307">
        <v>0.18758160949533742</v>
      </c>
    </row>
    <row r="6308" spans="2:9" x14ac:dyDescent="0.25">
      <c r="B6308">
        <v>6305</v>
      </c>
      <c r="C6308">
        <v>0.18497408079300257</v>
      </c>
      <c r="D6308">
        <v>0.19347431782004268</v>
      </c>
      <c r="G6308">
        <v>6305</v>
      </c>
      <c r="H6308">
        <v>0.17858080298010878</v>
      </c>
      <c r="I6308">
        <v>0.18753351391120585</v>
      </c>
    </row>
    <row r="6309" spans="2:9" x14ac:dyDescent="0.25">
      <c r="B6309">
        <v>6306</v>
      </c>
      <c r="C6309">
        <v>0.18492062977502552</v>
      </c>
      <c r="D6309">
        <v>0.19342126551347119</v>
      </c>
      <c r="G6309">
        <v>6306</v>
      </c>
      <c r="H6309">
        <v>0.17853214932357303</v>
      </c>
      <c r="I6309">
        <v>0.18748543244543758</v>
      </c>
    </row>
    <row r="6310" spans="2:9" x14ac:dyDescent="0.25">
      <c r="B6310">
        <v>6307</v>
      </c>
      <c r="C6310">
        <v>0.18486719483890987</v>
      </c>
      <c r="D6310">
        <v>0.19336822550100083</v>
      </c>
      <c r="G6310">
        <v>6307</v>
      </c>
      <c r="H6310">
        <v>0.17848350978458299</v>
      </c>
      <c r="I6310">
        <v>0.1874373650910538</v>
      </c>
    </row>
    <row r="6311" spans="2:9" x14ac:dyDescent="0.25">
      <c r="B6311">
        <v>6308</v>
      </c>
      <c r="C6311">
        <v>0.18481377598302684</v>
      </c>
      <c r="D6311">
        <v>0.19331519777536796</v>
      </c>
      <c r="G6311">
        <v>6308</v>
      </c>
      <c r="H6311">
        <v>0.1784348843589281</v>
      </c>
      <c r="I6311">
        <v>0.18738931184107999</v>
      </c>
    </row>
    <row r="6312" spans="2:9" x14ac:dyDescent="0.25">
      <c r="B6312">
        <v>6309</v>
      </c>
      <c r="C6312">
        <v>0.18476037320574543</v>
      </c>
      <c r="D6312">
        <v>0.19326218232931447</v>
      </c>
      <c r="G6312">
        <v>6309</v>
      </c>
      <c r="H6312">
        <v>0.1783862730423986</v>
      </c>
      <c r="I6312">
        <v>0.1873412726885455</v>
      </c>
    </row>
    <row r="6313" spans="2:9" x14ac:dyDescent="0.25">
      <c r="B6313">
        <v>6310</v>
      </c>
      <c r="C6313">
        <v>0.18470698650543271</v>
      </c>
      <c r="D6313">
        <v>0.19320917915558805</v>
      </c>
      <c r="G6313">
        <v>6310</v>
      </c>
      <c r="H6313">
        <v>0.17833767583078566</v>
      </c>
      <c r="I6313">
        <v>0.18729324762648378</v>
      </c>
    </row>
    <row r="6314" spans="2:9" x14ac:dyDescent="0.25">
      <c r="B6314">
        <v>6311</v>
      </c>
      <c r="C6314">
        <v>0.18465361588045387</v>
      </c>
      <c r="D6314">
        <v>0.19315618824694231</v>
      </c>
      <c r="G6314">
        <v>6311</v>
      </c>
      <c r="H6314">
        <v>0.17828909271988191</v>
      </c>
      <c r="I6314">
        <v>0.18724523664793247</v>
      </c>
    </row>
    <row r="6315" spans="2:9" x14ac:dyDescent="0.25">
      <c r="B6315">
        <v>6312</v>
      </c>
      <c r="C6315">
        <v>0.18460026132917004</v>
      </c>
      <c r="D6315">
        <v>0.19310320959613639</v>
      </c>
      <c r="G6315">
        <v>6312</v>
      </c>
      <c r="H6315">
        <v>0.17824052370548202</v>
      </c>
      <c r="I6315">
        <v>0.18719723974593305</v>
      </c>
    </row>
    <row r="6316" spans="2:9" x14ac:dyDescent="0.25">
      <c r="B6316">
        <v>6313</v>
      </c>
      <c r="C6316">
        <v>0.18454692284994129</v>
      </c>
      <c r="D6316">
        <v>0.19305024319593558</v>
      </c>
      <c r="G6316">
        <v>6313</v>
      </c>
      <c r="H6316">
        <v>0.17819196878338087</v>
      </c>
      <c r="I6316">
        <v>0.18714925691353135</v>
      </c>
    </row>
    <row r="6317" spans="2:9" x14ac:dyDescent="0.25">
      <c r="B6317">
        <v>6314</v>
      </c>
      <c r="C6317">
        <v>0.18449360044112673</v>
      </c>
      <c r="D6317">
        <v>0.19299728903911059</v>
      </c>
      <c r="G6317">
        <v>6314</v>
      </c>
      <c r="H6317">
        <v>0.17814342794937449</v>
      </c>
      <c r="I6317">
        <v>0.18710128814377699</v>
      </c>
    </row>
    <row r="6318" spans="2:9" x14ac:dyDescent="0.25">
      <c r="B6318">
        <v>6315</v>
      </c>
      <c r="C6318">
        <v>0.18444029410108129</v>
      </c>
      <c r="D6318">
        <v>0.19294434711843794</v>
      </c>
      <c r="G6318">
        <v>6315</v>
      </c>
      <c r="H6318">
        <v>0.17809490119926116</v>
      </c>
      <c r="I6318">
        <v>0.18705333342972377</v>
      </c>
    </row>
    <row r="6319" spans="2:9" x14ac:dyDescent="0.25">
      <c r="B6319">
        <v>6316</v>
      </c>
      <c r="C6319">
        <v>0.18438700382815809</v>
      </c>
      <c r="D6319">
        <v>0.19289141742670013</v>
      </c>
      <c r="G6319">
        <v>6316</v>
      </c>
      <c r="H6319">
        <v>0.17804638852883964</v>
      </c>
      <c r="I6319">
        <v>0.18700539276442954</v>
      </c>
    </row>
    <row r="6320" spans="2:9" x14ac:dyDescent="0.25">
      <c r="B6320">
        <v>6317</v>
      </c>
      <c r="C6320">
        <v>0.18433372962070826</v>
      </c>
      <c r="D6320">
        <v>0.19283849995668517</v>
      </c>
      <c r="G6320">
        <v>6317</v>
      </c>
      <c r="H6320">
        <v>0.1779978899339103</v>
      </c>
      <c r="I6320">
        <v>0.18695746614095621</v>
      </c>
    </row>
    <row r="6321" spans="2:9" x14ac:dyDescent="0.25">
      <c r="B6321">
        <v>6318</v>
      </c>
      <c r="C6321">
        <v>0.18428047147708099</v>
      </c>
      <c r="D6321">
        <v>0.19278559470118689</v>
      </c>
      <c r="G6321">
        <v>6318</v>
      </c>
      <c r="H6321">
        <v>0.17794940541027449</v>
      </c>
      <c r="I6321">
        <v>0.18690955355236957</v>
      </c>
    </row>
    <row r="6322" spans="2:9" x14ac:dyDescent="0.25">
      <c r="B6322">
        <v>6319</v>
      </c>
      <c r="C6322">
        <v>0.18422722939562133</v>
      </c>
      <c r="D6322">
        <v>0.19273270165300507</v>
      </c>
      <c r="G6322">
        <v>6319</v>
      </c>
      <c r="H6322">
        <v>0.17790093495373557</v>
      </c>
      <c r="I6322">
        <v>0.18686165499173979</v>
      </c>
    </row>
    <row r="6323" spans="2:9" x14ac:dyDescent="0.25">
      <c r="B6323">
        <v>6320</v>
      </c>
      <c r="C6323">
        <v>0.1841740033746736</v>
      </c>
      <c r="D6323">
        <v>0.19267982080494483</v>
      </c>
      <c r="G6323">
        <v>6320</v>
      </c>
      <c r="H6323">
        <v>0.17785247856009759</v>
      </c>
      <c r="I6323">
        <v>0.18681377045214073</v>
      </c>
    </row>
    <row r="6324" spans="2:9" x14ac:dyDescent="0.25">
      <c r="B6324">
        <v>6321</v>
      </c>
      <c r="C6324">
        <v>0.18412079341258081</v>
      </c>
      <c r="D6324">
        <v>0.19262695214981748</v>
      </c>
      <c r="G6324">
        <v>6321</v>
      </c>
      <c r="H6324">
        <v>0.17780403622516527</v>
      </c>
      <c r="I6324">
        <v>0.18676589992665052</v>
      </c>
    </row>
    <row r="6325" spans="2:9" x14ac:dyDescent="0.25">
      <c r="B6325">
        <v>6322</v>
      </c>
      <c r="C6325">
        <v>0.18406759950768201</v>
      </c>
      <c r="D6325">
        <v>0.19257409568043973</v>
      </c>
      <c r="G6325">
        <v>6322</v>
      </c>
      <c r="H6325">
        <v>0.17775560794474571</v>
      </c>
      <c r="I6325">
        <v>0.1867180434083513</v>
      </c>
    </row>
    <row r="6326" spans="2:9" x14ac:dyDescent="0.25">
      <c r="B6326">
        <v>6323</v>
      </c>
      <c r="C6326">
        <v>0.18401442165831439</v>
      </c>
      <c r="D6326">
        <v>0.19252125138963416</v>
      </c>
      <c r="G6326">
        <v>6323</v>
      </c>
      <c r="H6326">
        <v>0.17770719371464638</v>
      </c>
      <c r="I6326">
        <v>0.1866702008903291</v>
      </c>
    </row>
    <row r="6327" spans="2:9" x14ac:dyDescent="0.25">
      <c r="B6327">
        <v>6324</v>
      </c>
      <c r="C6327">
        <v>0.18396125986281298</v>
      </c>
      <c r="D6327">
        <v>0.19246841927022923</v>
      </c>
      <c r="G6327">
        <v>6324</v>
      </c>
      <c r="H6327">
        <v>0.17765879353067668</v>
      </c>
      <c r="I6327">
        <v>0.18662237236567419</v>
      </c>
    </row>
    <row r="6328" spans="2:9" x14ac:dyDescent="0.25">
      <c r="B6328">
        <v>6325</v>
      </c>
      <c r="C6328">
        <v>0.1839081141195113</v>
      </c>
      <c r="D6328">
        <v>0.19241559931505881</v>
      </c>
      <c r="G6328">
        <v>6325</v>
      </c>
      <c r="H6328">
        <v>0.17761040738864675</v>
      </c>
      <c r="I6328">
        <v>0.18657455782748067</v>
      </c>
    </row>
    <row r="6329" spans="2:9" x14ac:dyDescent="0.25">
      <c r="B6329">
        <v>6326</v>
      </c>
      <c r="C6329">
        <v>0.18385498442673867</v>
      </c>
      <c r="D6329">
        <v>0.19236279151696267</v>
      </c>
      <c r="G6329">
        <v>6326</v>
      </c>
      <c r="H6329">
        <v>0.17756203528436865</v>
      </c>
      <c r="I6329">
        <v>0.18652675726884674</v>
      </c>
    </row>
    <row r="6330" spans="2:9" x14ac:dyDescent="0.25">
      <c r="B6330">
        <v>6327</v>
      </c>
      <c r="C6330">
        <v>0.18380187078282337</v>
      </c>
      <c r="D6330">
        <v>0.19230999586878644</v>
      </c>
      <c r="G6330">
        <v>6327</v>
      </c>
      <c r="H6330">
        <v>0.17751367721365532</v>
      </c>
      <c r="I6330">
        <v>0.18647897068287478</v>
      </c>
    </row>
    <row r="6331" spans="2:9" x14ac:dyDescent="0.25">
      <c r="B6331">
        <v>6328</v>
      </c>
      <c r="C6331">
        <v>0.18374877318609273</v>
      </c>
      <c r="D6331">
        <v>0.19225721236338117</v>
      </c>
      <c r="G6331">
        <v>6328</v>
      </c>
      <c r="H6331">
        <v>0.17746533317232022</v>
      </c>
      <c r="I6331">
        <v>0.18643119806267092</v>
      </c>
    </row>
    <row r="6332" spans="2:9" x14ac:dyDescent="0.25">
      <c r="B6332">
        <v>6329</v>
      </c>
      <c r="C6332">
        <v>0.18369569163486973</v>
      </c>
      <c r="D6332">
        <v>0.19220444099360401</v>
      </c>
      <c r="G6332">
        <v>6329</v>
      </c>
      <c r="H6332">
        <v>0.17741700315617936</v>
      </c>
      <c r="I6332">
        <v>0.18638343940134558</v>
      </c>
    </row>
    <row r="6333" spans="2:9" x14ac:dyDescent="0.25">
      <c r="B6333">
        <v>6330</v>
      </c>
      <c r="C6333">
        <v>0.18364262612747601</v>
      </c>
      <c r="D6333">
        <v>0.19215168175231745</v>
      </c>
      <c r="G6333">
        <v>6330</v>
      </c>
      <c r="H6333">
        <v>0.17736868716104923</v>
      </c>
      <c r="I6333">
        <v>0.18633569469201303</v>
      </c>
    </row>
    <row r="6334" spans="2:9" x14ac:dyDescent="0.25">
      <c r="B6334">
        <v>6331</v>
      </c>
      <c r="C6334">
        <v>0.18358957666223089</v>
      </c>
      <c r="D6334">
        <v>0.19209893463238981</v>
      </c>
      <c r="G6334">
        <v>6331</v>
      </c>
      <c r="H6334">
        <v>0.17732038518274768</v>
      </c>
      <c r="I6334">
        <v>0.18628796392779151</v>
      </c>
    </row>
    <row r="6335" spans="2:9" x14ac:dyDescent="0.25">
      <c r="B6335">
        <v>6332</v>
      </c>
      <c r="C6335">
        <v>0.183536543237452</v>
      </c>
      <c r="D6335">
        <v>0.19204619962669531</v>
      </c>
      <c r="G6335">
        <v>6332</v>
      </c>
      <c r="H6335">
        <v>0.17727209721709369</v>
      </c>
      <c r="I6335">
        <v>0.18624024710180345</v>
      </c>
    </row>
    <row r="6336" spans="2:9" x14ac:dyDescent="0.25">
      <c r="B6336">
        <v>6333</v>
      </c>
      <c r="C6336">
        <v>0.18348352585145286</v>
      </c>
      <c r="D6336">
        <v>0.19199347672811365</v>
      </c>
      <c r="G6336">
        <v>6333</v>
      </c>
      <c r="H6336">
        <v>0.1772238232599084</v>
      </c>
      <c r="I6336">
        <v>0.18619254420717524</v>
      </c>
    </row>
    <row r="6337" spans="2:9" x14ac:dyDescent="0.25">
      <c r="B6337">
        <v>6334</v>
      </c>
      <c r="C6337">
        <v>0.1834305245025461</v>
      </c>
      <c r="D6337">
        <v>0.19194076592953022</v>
      </c>
      <c r="G6337">
        <v>6334</v>
      </c>
      <c r="H6337">
        <v>0.17717556330701342</v>
      </c>
      <c r="I6337">
        <v>0.18614485523703705</v>
      </c>
    </row>
    <row r="6338" spans="2:9" x14ac:dyDescent="0.25">
      <c r="B6338">
        <v>6335</v>
      </c>
      <c r="C6338">
        <v>0.18337753918904326</v>
      </c>
      <c r="D6338">
        <v>0.19188806722383636</v>
      </c>
      <c r="G6338">
        <v>6335</v>
      </c>
      <c r="H6338">
        <v>0.17712731735423107</v>
      </c>
      <c r="I6338">
        <v>0.18609718018452351</v>
      </c>
    </row>
    <row r="6339" spans="2:9" x14ac:dyDescent="0.25">
      <c r="B6339">
        <v>6336</v>
      </c>
      <c r="C6339">
        <v>0.18332456990925203</v>
      </c>
      <c r="D6339">
        <v>0.19183538060392882</v>
      </c>
      <c r="G6339">
        <v>6336</v>
      </c>
      <c r="H6339">
        <v>0.17707908539738598</v>
      </c>
      <c r="I6339">
        <v>0.18604951904277275</v>
      </c>
    </row>
    <row r="6340" spans="2:9" x14ac:dyDescent="0.25">
      <c r="B6340">
        <v>6337</v>
      </c>
      <c r="C6340">
        <v>0.18327161666147782</v>
      </c>
      <c r="D6340">
        <v>0.19178270606271028</v>
      </c>
      <c r="G6340">
        <v>6337</v>
      </c>
      <c r="H6340">
        <v>0.17703086743230359</v>
      </c>
      <c r="I6340">
        <v>0.18600187180492736</v>
      </c>
    </row>
    <row r="6341" spans="2:9" x14ac:dyDescent="0.25">
      <c r="B6341">
        <v>6338</v>
      </c>
      <c r="C6341">
        <v>0.18321867944402451</v>
      </c>
      <c r="D6341">
        <v>0.19173004359308893</v>
      </c>
      <c r="G6341">
        <v>6338</v>
      </c>
      <c r="H6341">
        <v>0.17698266345481051</v>
      </c>
      <c r="I6341">
        <v>0.18595423846413356</v>
      </c>
    </row>
    <row r="6342" spans="2:9" x14ac:dyDescent="0.25">
      <c r="B6342">
        <v>6339</v>
      </c>
      <c r="C6342">
        <v>0.18316575825519416</v>
      </c>
      <c r="D6342">
        <v>0.19167739318797861</v>
      </c>
      <c r="G6342">
        <v>6339</v>
      </c>
      <c r="H6342">
        <v>0.1769344734607344</v>
      </c>
      <c r="I6342">
        <v>0.18590661901354175</v>
      </c>
    </row>
    <row r="6343" spans="2:9" x14ac:dyDescent="0.25">
      <c r="B6343">
        <v>6340</v>
      </c>
      <c r="C6343">
        <v>0.18311285309328465</v>
      </c>
      <c r="D6343">
        <v>0.19162475484029912</v>
      </c>
      <c r="G6343">
        <v>6340</v>
      </c>
      <c r="H6343">
        <v>0.17688629744590534</v>
      </c>
      <c r="I6343">
        <v>0.18585901344630637</v>
      </c>
    </row>
    <row r="6344" spans="2:9" x14ac:dyDescent="0.25">
      <c r="B6344">
        <v>6341</v>
      </c>
      <c r="C6344">
        <v>0.18305996395659299</v>
      </c>
      <c r="D6344">
        <v>0.1915721285429757</v>
      </c>
      <c r="G6344">
        <v>6341</v>
      </c>
      <c r="H6344">
        <v>0.17683813540615367</v>
      </c>
      <c r="I6344">
        <v>0.18581142175558574</v>
      </c>
    </row>
    <row r="6345" spans="2:9" x14ac:dyDescent="0.25">
      <c r="B6345">
        <v>6342</v>
      </c>
      <c r="C6345">
        <v>0.1830070908434151</v>
      </c>
      <c r="D6345">
        <v>0.19151951428893926</v>
      </c>
      <c r="G6345">
        <v>6342</v>
      </c>
      <c r="H6345">
        <v>0.17678998733731061</v>
      </c>
      <c r="I6345">
        <v>0.18576384393454212</v>
      </c>
    </row>
    <row r="6346" spans="2:9" x14ac:dyDescent="0.25">
      <c r="B6346">
        <v>6343</v>
      </c>
      <c r="C6346">
        <v>0.18295423375204278</v>
      </c>
      <c r="D6346">
        <v>0.19146691207112662</v>
      </c>
      <c r="G6346">
        <v>6343</v>
      </c>
      <c r="H6346">
        <v>0.17674185323520919</v>
      </c>
      <c r="I6346">
        <v>0.18571627997634202</v>
      </c>
    </row>
    <row r="6347" spans="2:9" x14ac:dyDescent="0.25">
      <c r="B6347">
        <v>6344</v>
      </c>
      <c r="C6347">
        <v>0.18290139268076663</v>
      </c>
      <c r="D6347">
        <v>0.19141432188247992</v>
      </c>
      <c r="G6347">
        <v>6344</v>
      </c>
      <c r="H6347">
        <v>0.17669373309568398</v>
      </c>
      <c r="I6347">
        <v>0.18566872987415561</v>
      </c>
    </row>
    <row r="6348" spans="2:9" x14ac:dyDescent="0.25">
      <c r="B6348">
        <v>6345</v>
      </c>
      <c r="C6348">
        <v>0.18284856762787452</v>
      </c>
      <c r="D6348">
        <v>0.19136174371594733</v>
      </c>
      <c r="G6348">
        <v>6345</v>
      </c>
      <c r="H6348">
        <v>0.17664562691457036</v>
      </c>
      <c r="I6348">
        <v>0.18562119362115725</v>
      </c>
    </row>
    <row r="6349" spans="2:9" x14ac:dyDescent="0.25">
      <c r="B6349">
        <v>6346</v>
      </c>
      <c r="C6349">
        <v>0.1827957585916529</v>
      </c>
      <c r="D6349">
        <v>0.19130917756448246</v>
      </c>
      <c r="G6349">
        <v>6346</v>
      </c>
      <c r="H6349">
        <v>0.17659753468770475</v>
      </c>
      <c r="I6349">
        <v>0.18557367121052532</v>
      </c>
    </row>
    <row r="6350" spans="2:9" x14ac:dyDescent="0.25">
      <c r="B6350">
        <v>6347</v>
      </c>
      <c r="C6350">
        <v>0.18274296557038439</v>
      </c>
      <c r="D6350">
        <v>0.19125662342104449</v>
      </c>
      <c r="G6350">
        <v>6347</v>
      </c>
      <c r="H6350">
        <v>0.17654945641092581</v>
      </c>
      <c r="I6350">
        <v>0.18552616263544189</v>
      </c>
    </row>
    <row r="6351" spans="2:9" x14ac:dyDescent="0.25">
      <c r="B6351">
        <v>6348</v>
      </c>
      <c r="C6351">
        <v>0.18269018856235034</v>
      </c>
      <c r="D6351">
        <v>0.19120408127859864</v>
      </c>
      <c r="G6351">
        <v>6348</v>
      </c>
      <c r="H6351">
        <v>0.17650139208007279</v>
      </c>
      <c r="I6351">
        <v>0.18547866788909337</v>
      </c>
    </row>
    <row r="6352" spans="2:9" x14ac:dyDescent="0.25">
      <c r="B6352">
        <v>6349</v>
      </c>
      <c r="C6352">
        <v>0.18263742756583121</v>
      </c>
      <c r="D6352">
        <v>0.19115155113011531</v>
      </c>
      <c r="G6352">
        <v>6349</v>
      </c>
      <c r="H6352">
        <v>0.17645334169098559</v>
      </c>
      <c r="I6352">
        <v>0.18543118696466987</v>
      </c>
    </row>
    <row r="6353" spans="2:9" x14ac:dyDescent="0.25">
      <c r="B6353">
        <v>6350</v>
      </c>
      <c r="C6353">
        <v>0.18258468257910349</v>
      </c>
      <c r="D6353">
        <v>0.191099032968571</v>
      </c>
      <c r="G6353">
        <v>6350</v>
      </c>
      <c r="H6353">
        <v>0.17640530523950629</v>
      </c>
      <c r="I6353">
        <v>0.18538371985536564</v>
      </c>
    </row>
    <row r="6354" spans="2:9" x14ac:dyDescent="0.25">
      <c r="B6354">
        <v>6351</v>
      </c>
      <c r="C6354">
        <v>0.18253195360044211</v>
      </c>
      <c r="D6354">
        <v>0.19104652678694758</v>
      </c>
      <c r="G6354">
        <v>6351</v>
      </c>
      <c r="H6354">
        <v>0.1763572827214778</v>
      </c>
      <c r="I6354">
        <v>0.18533626655437888</v>
      </c>
    </row>
    <row r="6355" spans="2:9" x14ac:dyDescent="0.25">
      <c r="B6355">
        <v>6352</v>
      </c>
      <c r="C6355">
        <v>0.1824792406281196</v>
      </c>
      <c r="D6355">
        <v>0.19099403257823253</v>
      </c>
      <c r="G6355">
        <v>6352</v>
      </c>
      <c r="H6355">
        <v>0.17630927413274439</v>
      </c>
      <c r="I6355">
        <v>0.18528882705491156</v>
      </c>
    </row>
    <row r="6356" spans="2:9" x14ac:dyDescent="0.25">
      <c r="B6356">
        <v>6353</v>
      </c>
      <c r="C6356">
        <v>0.1824265436604072</v>
      </c>
      <c r="D6356">
        <v>0.19094155033541926</v>
      </c>
      <c r="G6356">
        <v>6353</v>
      </c>
      <c r="H6356">
        <v>0.17626127946915138</v>
      </c>
      <c r="I6356">
        <v>0.18524140135016992</v>
      </c>
    </row>
    <row r="6357" spans="2:9" x14ac:dyDescent="0.25">
      <c r="B6357">
        <v>6354</v>
      </c>
      <c r="C6357">
        <v>0.18237386269557196</v>
      </c>
      <c r="D6357">
        <v>0.19088908005150654</v>
      </c>
      <c r="G6357">
        <v>6354</v>
      </c>
      <c r="H6357">
        <v>0.17621329872654615</v>
      </c>
      <c r="I6357">
        <v>0.18519398943336399</v>
      </c>
    </row>
    <row r="6358" spans="2:9" x14ac:dyDescent="0.25">
      <c r="B6358">
        <v>6355</v>
      </c>
      <c r="C6358">
        <v>0.18232119773187982</v>
      </c>
      <c r="D6358">
        <v>0.19083662171949881</v>
      </c>
      <c r="G6358">
        <v>6355</v>
      </c>
      <c r="H6358">
        <v>0.17616533190077671</v>
      </c>
      <c r="I6358">
        <v>0.18514659129770761</v>
      </c>
    </row>
    <row r="6359" spans="2:9" x14ac:dyDescent="0.25">
      <c r="B6359">
        <v>6356</v>
      </c>
      <c r="C6359">
        <v>0.18226854876759593</v>
      </c>
      <c r="D6359">
        <v>0.19078417533240638</v>
      </c>
      <c r="G6359">
        <v>6356</v>
      </c>
      <c r="H6359">
        <v>0.1761173789876915</v>
      </c>
      <c r="I6359">
        <v>0.18509920693641899</v>
      </c>
    </row>
    <row r="6360" spans="2:9" x14ac:dyDescent="0.25">
      <c r="B6360">
        <v>6357</v>
      </c>
      <c r="C6360">
        <v>0.18221591580098159</v>
      </c>
      <c r="D6360">
        <v>0.19073174088324485</v>
      </c>
      <c r="G6360">
        <v>6357</v>
      </c>
      <c r="H6360">
        <v>0.17606943998314151</v>
      </c>
      <c r="I6360">
        <v>0.18505183634271982</v>
      </c>
    </row>
    <row r="6361" spans="2:9" x14ac:dyDescent="0.25">
      <c r="B6361">
        <v>6358</v>
      </c>
      <c r="C6361">
        <v>0.18216329883029611</v>
      </c>
      <c r="D6361">
        <v>0.19067931836503577</v>
      </c>
      <c r="G6361">
        <v>6358</v>
      </c>
      <c r="H6361">
        <v>0.1760215148829784</v>
      </c>
      <c r="I6361">
        <v>0.1850044795098362</v>
      </c>
    </row>
    <row r="6362" spans="2:9" x14ac:dyDescent="0.25">
      <c r="B6362">
        <v>6359</v>
      </c>
      <c r="C6362">
        <v>0.18211069785379697</v>
      </c>
      <c r="D6362">
        <v>0.19062690777080607</v>
      </c>
      <c r="G6362">
        <v>6359</v>
      </c>
      <c r="H6362">
        <v>0.17597360368305531</v>
      </c>
      <c r="I6362">
        <v>0.18495713643099784</v>
      </c>
    </row>
    <row r="6363" spans="2:9" x14ac:dyDescent="0.25">
      <c r="B6363">
        <v>6360</v>
      </c>
      <c r="C6363">
        <v>0.18205811286974008</v>
      </c>
      <c r="D6363">
        <v>0.19057450909358839</v>
      </c>
      <c r="G6363">
        <v>6360</v>
      </c>
      <c r="H6363">
        <v>0.17592570637922605</v>
      </c>
      <c r="I6363">
        <v>0.18490980709943841</v>
      </c>
    </row>
    <row r="6364" spans="2:9" x14ac:dyDescent="0.25">
      <c r="B6364">
        <v>6361</v>
      </c>
      <c r="C6364">
        <v>0.18200554387637702</v>
      </c>
      <c r="D6364">
        <v>0.19052212232642105</v>
      </c>
      <c r="G6364">
        <v>6361</v>
      </c>
      <c r="H6364">
        <v>0.17587782296734666</v>
      </c>
      <c r="I6364">
        <v>0.18486249150839587</v>
      </c>
    </row>
    <row r="6365" spans="2:9" x14ac:dyDescent="0.25">
      <c r="B6365">
        <v>6362</v>
      </c>
      <c r="C6365">
        <v>0.1819529908719586</v>
      </c>
      <c r="D6365">
        <v>0.1904697474623479</v>
      </c>
      <c r="G6365">
        <v>6362</v>
      </c>
      <c r="H6365">
        <v>0.17582995344327412</v>
      </c>
      <c r="I6365">
        <v>0.18481518965111171</v>
      </c>
    </row>
    <row r="6366" spans="2:9" x14ac:dyDescent="0.25">
      <c r="B6366">
        <v>6363</v>
      </c>
      <c r="C6366">
        <v>0.18190045385473472</v>
      </c>
      <c r="D6366">
        <v>0.19041738449441836</v>
      </c>
      <c r="G6366">
        <v>6363</v>
      </c>
      <c r="H6366">
        <v>0.17578209780286549</v>
      </c>
      <c r="I6366">
        <v>0.18476790152083153</v>
      </c>
    </row>
    <row r="6367" spans="2:9" x14ac:dyDescent="0.25">
      <c r="B6367">
        <v>6364</v>
      </c>
      <c r="C6367">
        <v>0.18184793282295153</v>
      </c>
      <c r="D6367">
        <v>0.1903650334156877</v>
      </c>
      <c r="G6367">
        <v>6364</v>
      </c>
      <c r="H6367">
        <v>0.17573425604198059</v>
      </c>
      <c r="I6367">
        <v>0.18472062711080492</v>
      </c>
    </row>
    <row r="6368" spans="2:9" x14ac:dyDescent="0.25">
      <c r="B6368">
        <v>6365</v>
      </c>
      <c r="C6368">
        <v>0.18179542777485302</v>
      </c>
      <c r="D6368">
        <v>0.19031269421921646</v>
      </c>
      <c r="G6368">
        <v>6365</v>
      </c>
      <c r="H6368">
        <v>0.17568642815647981</v>
      </c>
      <c r="I6368">
        <v>0.18467336641428539</v>
      </c>
    </row>
    <row r="6369" spans="2:9" x14ac:dyDescent="0.25">
      <c r="B6369">
        <v>6366</v>
      </c>
      <c r="C6369">
        <v>0.18174293870868161</v>
      </c>
      <c r="D6369">
        <v>0.1902603668980711</v>
      </c>
      <c r="G6369">
        <v>6366</v>
      </c>
      <c r="H6369">
        <v>0.1756386141422247</v>
      </c>
      <c r="I6369">
        <v>0.18462611942453028</v>
      </c>
    </row>
    <row r="6370" spans="2:9" x14ac:dyDescent="0.25">
      <c r="B6370">
        <v>6367</v>
      </c>
      <c r="C6370">
        <v>0.18169046562267779</v>
      </c>
      <c r="D6370">
        <v>0.19020805144532341</v>
      </c>
      <c r="G6370">
        <v>6367</v>
      </c>
      <c r="H6370">
        <v>0.17559081399507809</v>
      </c>
      <c r="I6370">
        <v>0.18457888613480106</v>
      </c>
    </row>
    <row r="6371" spans="2:9" x14ac:dyDescent="0.25">
      <c r="B6371">
        <v>6368</v>
      </c>
      <c r="C6371">
        <v>0.18163800851507819</v>
      </c>
      <c r="D6371">
        <v>0.19015574785405093</v>
      </c>
      <c r="G6371">
        <v>6368</v>
      </c>
      <c r="H6371">
        <v>0.17554302771090483</v>
      </c>
      <c r="I6371">
        <v>0.18453166653836278</v>
      </c>
    </row>
    <row r="6372" spans="2:9" x14ac:dyDescent="0.25">
      <c r="B6372">
        <v>6369</v>
      </c>
      <c r="C6372">
        <v>0.18158556738411849</v>
      </c>
      <c r="D6372">
        <v>0.19010345611733676</v>
      </c>
      <c r="G6372">
        <v>6369</v>
      </c>
      <c r="H6372">
        <v>0.17549525528557031</v>
      </c>
      <c r="I6372">
        <v>0.18448446062848486</v>
      </c>
    </row>
    <row r="6373" spans="2:9" x14ac:dyDescent="0.25">
      <c r="B6373">
        <v>6370</v>
      </c>
      <c r="C6373">
        <v>0.18153314222803343</v>
      </c>
      <c r="D6373">
        <v>0.19005117622826967</v>
      </c>
      <c r="G6373">
        <v>6370</v>
      </c>
      <c r="H6373">
        <v>0.17544749671494048</v>
      </c>
      <c r="I6373">
        <v>0.18443726839844038</v>
      </c>
    </row>
    <row r="6374" spans="2:9" x14ac:dyDescent="0.25">
      <c r="B6374">
        <v>6371</v>
      </c>
      <c r="C6374">
        <v>0.18148073304505377</v>
      </c>
      <c r="D6374">
        <v>0.18999890817994378</v>
      </c>
      <c r="G6374">
        <v>6371</v>
      </c>
      <c r="H6374">
        <v>0.17539975199488386</v>
      </c>
      <c r="I6374">
        <v>0.18439008984150626</v>
      </c>
    </row>
    <row r="6375" spans="2:9" x14ac:dyDescent="0.25">
      <c r="B6375">
        <v>6372</v>
      </c>
      <c r="C6375">
        <v>0.18142833983340903</v>
      </c>
      <c r="D6375">
        <v>0.18994665196545915</v>
      </c>
      <c r="G6375">
        <v>6372</v>
      </c>
      <c r="H6375">
        <v>0.17535202112126944</v>
      </c>
      <c r="I6375">
        <v>0.18434292495096363</v>
      </c>
    </row>
    <row r="6376" spans="2:9" x14ac:dyDescent="0.25">
      <c r="B6376">
        <v>6373</v>
      </c>
      <c r="C6376">
        <v>0.18137596259132593</v>
      </c>
      <c r="D6376">
        <v>0.18989440757792103</v>
      </c>
      <c r="G6376">
        <v>6373</v>
      </c>
      <c r="H6376">
        <v>0.17530430408996767</v>
      </c>
      <c r="I6376">
        <v>0.18429577372009728</v>
      </c>
    </row>
    <row r="6377" spans="2:9" x14ac:dyDescent="0.25">
      <c r="B6377">
        <v>6374</v>
      </c>
      <c r="C6377">
        <v>0.18132360131703007</v>
      </c>
      <c r="D6377">
        <v>0.18984217501044059</v>
      </c>
      <c r="G6377">
        <v>6374</v>
      </c>
      <c r="H6377">
        <v>0.17525660089684983</v>
      </c>
      <c r="I6377">
        <v>0.18424863614219608</v>
      </c>
    </row>
    <row r="6378" spans="2:9" x14ac:dyDescent="0.25">
      <c r="B6378">
        <v>6375</v>
      </c>
      <c r="C6378">
        <v>0.18127125600874319</v>
      </c>
      <c r="D6378">
        <v>0.1897899542561344</v>
      </c>
      <c r="G6378">
        <v>6375</v>
      </c>
      <c r="H6378">
        <v>0.17520891153778953</v>
      </c>
      <c r="I6378">
        <v>0.18420151221055273</v>
      </c>
    </row>
    <row r="6379" spans="2:9" x14ac:dyDescent="0.25">
      <c r="B6379">
        <v>6376</v>
      </c>
      <c r="C6379">
        <v>0.18121892666468589</v>
      </c>
      <c r="D6379">
        <v>0.18973774530812454</v>
      </c>
      <c r="G6379">
        <v>6376</v>
      </c>
      <c r="H6379">
        <v>0.17516123600866099</v>
      </c>
      <c r="I6379">
        <v>0.18415440191846374</v>
      </c>
    </row>
    <row r="6380" spans="2:9" x14ac:dyDescent="0.25">
      <c r="B6380">
        <v>6377</v>
      </c>
      <c r="C6380">
        <v>0.18116661328307787</v>
      </c>
      <c r="D6380">
        <v>0.18968554815953889</v>
      </c>
      <c r="G6380">
        <v>6377</v>
      </c>
      <c r="H6380">
        <v>0.175113574305339</v>
      </c>
      <c r="I6380">
        <v>0.18410730525922986</v>
      </c>
    </row>
    <row r="6381" spans="2:9" x14ac:dyDescent="0.25">
      <c r="B6381">
        <v>6378</v>
      </c>
      <c r="C6381">
        <v>0.18111431586213514</v>
      </c>
      <c r="D6381">
        <v>0.18963336280351073</v>
      </c>
      <c r="G6381">
        <v>6378</v>
      </c>
      <c r="H6381">
        <v>0.17506592642370031</v>
      </c>
      <c r="I6381">
        <v>0.1840602222261554</v>
      </c>
    </row>
    <row r="6382" spans="2:9" x14ac:dyDescent="0.25">
      <c r="B6382">
        <v>6379</v>
      </c>
      <c r="C6382">
        <v>0.18106203440007146</v>
      </c>
      <c r="D6382">
        <v>0.18958118923317879</v>
      </c>
      <c r="G6382">
        <v>6379</v>
      </c>
      <c r="H6382">
        <v>0.17501829235962268</v>
      </c>
      <c r="I6382">
        <v>0.18401315281254865</v>
      </c>
    </row>
    <row r="6383" spans="2:9" x14ac:dyDescent="0.25">
      <c r="B6383">
        <v>6380</v>
      </c>
      <c r="C6383">
        <v>0.1810097688950994</v>
      </c>
      <c r="D6383">
        <v>0.1895290274416877</v>
      </c>
      <c r="G6383">
        <v>6380</v>
      </c>
      <c r="H6383">
        <v>0.17497067210898559</v>
      </c>
      <c r="I6383">
        <v>0.18396609701172201</v>
      </c>
    </row>
    <row r="6384" spans="2:9" x14ac:dyDescent="0.25">
      <c r="B6384">
        <v>6381</v>
      </c>
      <c r="C6384">
        <v>0.18095751934542942</v>
      </c>
      <c r="D6384">
        <v>0.1894768774221873</v>
      </c>
      <c r="G6384">
        <v>6381</v>
      </c>
      <c r="H6384">
        <v>0.17492306566766894</v>
      </c>
      <c r="I6384">
        <v>0.18391905481699147</v>
      </c>
    </row>
    <row r="6385" spans="2:9" x14ac:dyDescent="0.25">
      <c r="B6385">
        <v>6382</v>
      </c>
      <c r="C6385">
        <v>0.18090528574926823</v>
      </c>
      <c r="D6385">
        <v>0.18942473916783326</v>
      </c>
      <c r="G6385">
        <v>6382</v>
      </c>
      <c r="H6385">
        <v>0.17487547303155482</v>
      </c>
      <c r="I6385">
        <v>0.18387202622167725</v>
      </c>
    </row>
    <row r="6386" spans="2:9" x14ac:dyDescent="0.25">
      <c r="B6386">
        <v>6383</v>
      </c>
      <c r="C6386">
        <v>0.18085306810482152</v>
      </c>
      <c r="D6386">
        <v>0.18937261267178662</v>
      </c>
      <c r="G6386">
        <v>6383</v>
      </c>
      <c r="H6386">
        <v>0.17482789419652614</v>
      </c>
      <c r="I6386">
        <v>0.18382501121910325</v>
      </c>
    </row>
    <row r="6387" spans="2:9" x14ac:dyDescent="0.25">
      <c r="B6387">
        <v>6384</v>
      </c>
      <c r="C6387">
        <v>0.180800866410294</v>
      </c>
      <c r="D6387">
        <v>0.18932049792721395</v>
      </c>
      <c r="G6387">
        <v>6384</v>
      </c>
      <c r="H6387">
        <v>0.17478032915846622</v>
      </c>
      <c r="I6387">
        <v>0.18377800980259712</v>
      </c>
    </row>
    <row r="6388" spans="2:9" x14ac:dyDescent="0.25">
      <c r="B6388">
        <v>6385</v>
      </c>
      <c r="C6388">
        <v>0.18074868066388683</v>
      </c>
      <c r="D6388">
        <v>0.18926839492728759</v>
      </c>
      <c r="G6388">
        <v>6385</v>
      </c>
      <c r="H6388">
        <v>0.17473277791326089</v>
      </c>
      <c r="I6388">
        <v>0.18373102196549082</v>
      </c>
    </row>
    <row r="6389" spans="2:9" x14ac:dyDescent="0.25">
      <c r="B6389">
        <v>6386</v>
      </c>
      <c r="C6389">
        <v>0.1806965108637992</v>
      </c>
      <c r="D6389">
        <v>0.18921630366518516</v>
      </c>
      <c r="G6389">
        <v>6386</v>
      </c>
      <c r="H6389">
        <v>0.17468524045679656</v>
      </c>
      <c r="I6389">
        <v>0.1836840477011199</v>
      </c>
    </row>
    <row r="6390" spans="2:9" x14ac:dyDescent="0.25">
      <c r="B6390">
        <v>6387</v>
      </c>
      <c r="C6390">
        <v>0.18064435700822848</v>
      </c>
      <c r="D6390">
        <v>0.18916422413408993</v>
      </c>
      <c r="G6390">
        <v>6387</v>
      </c>
      <c r="H6390">
        <v>0.17463771678496104</v>
      </c>
      <c r="I6390">
        <v>0.18363708700282369</v>
      </c>
    </row>
    <row r="6391" spans="2:9" x14ac:dyDescent="0.25">
      <c r="B6391">
        <v>6388</v>
      </c>
      <c r="C6391">
        <v>0.18059221909537043</v>
      </c>
      <c r="D6391">
        <v>0.18911215632719078</v>
      </c>
      <c r="G6391">
        <v>6388</v>
      </c>
      <c r="H6391">
        <v>0.17459020689364288</v>
      </c>
      <c r="I6391">
        <v>0.18359013986394584</v>
      </c>
    </row>
    <row r="6392" spans="2:9" x14ac:dyDescent="0.25">
      <c r="B6392">
        <v>6389</v>
      </c>
      <c r="C6392">
        <v>0.1805400971234169</v>
      </c>
      <c r="D6392">
        <v>0.18906010023768199</v>
      </c>
      <c r="G6392">
        <v>6389</v>
      </c>
      <c r="H6392">
        <v>0.17454271077873307</v>
      </c>
      <c r="I6392">
        <v>0.18354320627783341</v>
      </c>
    </row>
    <row r="6393" spans="2:9" x14ac:dyDescent="0.25">
      <c r="B6393">
        <v>6390</v>
      </c>
      <c r="C6393">
        <v>0.1804879910905588</v>
      </c>
      <c r="D6393">
        <v>0.18900805585876349</v>
      </c>
      <c r="G6393">
        <v>6390</v>
      </c>
      <c r="H6393">
        <v>0.17449522843612322</v>
      </c>
      <c r="I6393">
        <v>0.18349628623783765</v>
      </c>
    </row>
    <row r="6394" spans="2:9" x14ac:dyDescent="0.25">
      <c r="B6394">
        <v>6391</v>
      </c>
      <c r="C6394">
        <v>0.18043590099498619</v>
      </c>
      <c r="D6394">
        <v>0.18895602318364066</v>
      </c>
      <c r="G6394">
        <v>6391</v>
      </c>
      <c r="H6394">
        <v>0.17444775986170521</v>
      </c>
      <c r="I6394">
        <v>0.18344937973731357</v>
      </c>
    </row>
    <row r="6395" spans="2:9" x14ac:dyDescent="0.25">
      <c r="B6395">
        <v>6392</v>
      </c>
      <c r="C6395">
        <v>0.1803838268348853</v>
      </c>
      <c r="D6395">
        <v>0.18890400220552434</v>
      </c>
      <c r="G6395">
        <v>6392</v>
      </c>
      <c r="H6395">
        <v>0.17440030505137341</v>
      </c>
      <c r="I6395">
        <v>0.18340248676962001</v>
      </c>
    </row>
    <row r="6396" spans="2:9" x14ac:dyDescent="0.25">
      <c r="B6396">
        <v>6393</v>
      </c>
      <c r="C6396">
        <v>0.18033176860844063</v>
      </c>
      <c r="D6396">
        <v>0.18885199291763105</v>
      </c>
      <c r="G6396">
        <v>6393</v>
      </c>
      <c r="H6396">
        <v>0.17435286400102293</v>
      </c>
      <c r="I6396">
        <v>0.18335560732811979</v>
      </c>
    </row>
    <row r="6397" spans="2:9" x14ac:dyDescent="0.25">
      <c r="B6397">
        <v>6394</v>
      </c>
      <c r="C6397">
        <v>0.18027972631383479</v>
      </c>
      <c r="D6397">
        <v>0.18879999531318276</v>
      </c>
      <c r="G6397">
        <v>6394</v>
      </c>
      <c r="H6397">
        <v>0.17430543670655019</v>
      </c>
      <c r="I6397">
        <v>0.18330874140617945</v>
      </c>
    </row>
    <row r="6398" spans="2:9" x14ac:dyDescent="0.25">
      <c r="B6398">
        <v>6395</v>
      </c>
      <c r="C6398">
        <v>0.18022769994924873</v>
      </c>
      <c r="D6398">
        <v>0.18874800938540692</v>
      </c>
      <c r="G6398">
        <v>6395</v>
      </c>
      <c r="H6398">
        <v>0.17425802316385269</v>
      </c>
      <c r="I6398">
        <v>0.18326188899716969</v>
      </c>
    </row>
    <row r="6399" spans="2:9" x14ac:dyDescent="0.25">
      <c r="B6399">
        <v>6396</v>
      </c>
      <c r="C6399">
        <v>0.18017568951285984</v>
      </c>
      <c r="D6399">
        <v>0.18869603512753655</v>
      </c>
      <c r="G6399">
        <v>6396</v>
      </c>
      <c r="H6399">
        <v>0.17421062336882984</v>
      </c>
      <c r="I6399">
        <v>0.1832150500944647</v>
      </c>
    </row>
    <row r="6400" spans="2:9" x14ac:dyDescent="0.25">
      <c r="B6400">
        <v>6397</v>
      </c>
      <c r="C6400">
        <v>0.1801236950028442</v>
      </c>
      <c r="D6400">
        <v>0.18864407253281007</v>
      </c>
      <c r="G6400">
        <v>6397</v>
      </c>
      <c r="H6400">
        <v>0.17416323731738181</v>
      </c>
      <c r="I6400">
        <v>0.18316822469144275</v>
      </c>
    </row>
    <row r="6401" spans="2:9" x14ac:dyDescent="0.25">
      <c r="B6401">
        <v>6398</v>
      </c>
      <c r="C6401">
        <v>0.18007171641737729</v>
      </c>
      <c r="D6401">
        <v>0.18859212159447161</v>
      </c>
      <c r="G6401">
        <v>6398</v>
      </c>
      <c r="H6401">
        <v>0.17411586500540921</v>
      </c>
      <c r="I6401">
        <v>0.183121412781486</v>
      </c>
    </row>
    <row r="6402" spans="2:9" x14ac:dyDescent="0.25">
      <c r="B6402">
        <v>6399</v>
      </c>
      <c r="C6402">
        <v>0.18001975375463036</v>
      </c>
      <c r="D6402">
        <v>0.1885401823057706</v>
      </c>
      <c r="G6402">
        <v>6399</v>
      </c>
      <c r="H6402">
        <v>0.174068506428815</v>
      </c>
      <c r="I6402">
        <v>0.18307461435798039</v>
      </c>
    </row>
    <row r="6403" spans="2:9" x14ac:dyDescent="0.25">
      <c r="B6403">
        <v>6400</v>
      </c>
      <c r="C6403">
        <v>0.17996780701277379</v>
      </c>
      <c r="D6403">
        <v>0.188488254659962</v>
      </c>
      <c r="G6403">
        <v>6400</v>
      </c>
      <c r="H6403">
        <v>0.17402116158350298</v>
      </c>
      <c r="I6403">
        <v>0.18302782941431564</v>
      </c>
    </row>
    <row r="6404" spans="2:9" x14ac:dyDescent="0.25">
      <c r="B6404">
        <v>6401</v>
      </c>
      <c r="C6404">
        <v>0.17991587618997529</v>
      </c>
      <c r="D6404">
        <v>0.18843633865030646</v>
      </c>
      <c r="G6404">
        <v>6401</v>
      </c>
      <c r="H6404">
        <v>0.1739738304653784</v>
      </c>
      <c r="I6404">
        <v>0.18298105794388547</v>
      </c>
    </row>
    <row r="6405" spans="2:9" x14ac:dyDescent="0.25">
      <c r="B6405">
        <v>6402</v>
      </c>
      <c r="C6405">
        <v>0.17986396128440121</v>
      </c>
      <c r="D6405">
        <v>0.18838443427006976</v>
      </c>
      <c r="G6405">
        <v>6402</v>
      </c>
      <c r="H6405">
        <v>0.1739265130703469</v>
      </c>
      <c r="I6405">
        <v>0.18293429994008739</v>
      </c>
    </row>
    <row r="6406" spans="2:9" x14ac:dyDescent="0.25">
      <c r="B6406">
        <v>6403</v>
      </c>
      <c r="C6406">
        <v>0.17981206229421418</v>
      </c>
      <c r="D6406">
        <v>0.18833254151252363</v>
      </c>
      <c r="G6406">
        <v>6403</v>
      </c>
      <c r="H6406">
        <v>0.17387920939431684</v>
      </c>
      <c r="I6406">
        <v>0.18288755539632284</v>
      </c>
    </row>
    <row r="6407" spans="2:9" x14ac:dyDescent="0.25">
      <c r="B6407">
        <v>6404</v>
      </c>
      <c r="C6407">
        <v>0.17976017921757598</v>
      </c>
      <c r="D6407">
        <v>0.18828066037094493</v>
      </c>
      <c r="G6407">
        <v>6404</v>
      </c>
      <c r="H6407">
        <v>0.17383191943319679</v>
      </c>
      <c r="I6407">
        <v>0.18284082430599696</v>
      </c>
    </row>
    <row r="6408" spans="2:9" x14ac:dyDescent="0.25">
      <c r="B6408">
        <v>6405</v>
      </c>
      <c r="C6408">
        <v>0.1797083120526474</v>
      </c>
      <c r="D6408">
        <v>0.1882287908386161</v>
      </c>
      <c r="G6408">
        <v>6405</v>
      </c>
      <c r="H6408">
        <v>0.17378464318289633</v>
      </c>
      <c r="I6408">
        <v>0.18279410666251877</v>
      </c>
    </row>
    <row r="6409" spans="2:9" x14ac:dyDescent="0.25">
      <c r="B6409">
        <v>6406</v>
      </c>
      <c r="C6409">
        <v>0.17965646079758527</v>
      </c>
      <c r="D6409">
        <v>0.18817693290882515</v>
      </c>
      <c r="G6409">
        <v>6406</v>
      </c>
      <c r="H6409">
        <v>0.17373738063932684</v>
      </c>
      <c r="I6409">
        <v>0.18274740245930124</v>
      </c>
    </row>
    <row r="6410" spans="2:9" x14ac:dyDescent="0.25">
      <c r="B6410">
        <v>6407</v>
      </c>
      <c r="C6410">
        <v>0.17960462545054534</v>
      </c>
      <c r="D6410">
        <v>0.18812508657486549</v>
      </c>
      <c r="G6410">
        <v>6407</v>
      </c>
      <c r="H6410">
        <v>0.17369013179840082</v>
      </c>
      <c r="I6410">
        <v>0.18270071168976112</v>
      </c>
    </row>
    <row r="6411" spans="2:9" x14ac:dyDescent="0.25">
      <c r="B6411">
        <v>6408</v>
      </c>
      <c r="C6411">
        <v>0.17955280600968071</v>
      </c>
      <c r="D6411">
        <v>0.18807325183003595</v>
      </c>
      <c r="G6411">
        <v>6408</v>
      </c>
      <c r="H6411">
        <v>0.1736428966560318</v>
      </c>
      <c r="I6411">
        <v>0.18265403434731892</v>
      </c>
    </row>
    <row r="6412" spans="2:9" x14ac:dyDescent="0.25">
      <c r="B6412">
        <v>6409</v>
      </c>
      <c r="C6412">
        <v>0.17950100247314346</v>
      </c>
      <c r="D6412">
        <v>0.18802142866764099</v>
      </c>
      <c r="G6412">
        <v>6409</v>
      </c>
      <c r="H6412">
        <v>0.17359567520813446</v>
      </c>
      <c r="I6412">
        <v>0.1826073704253991</v>
      </c>
    </row>
    <row r="6413" spans="2:9" x14ac:dyDescent="0.25">
      <c r="B6413">
        <v>6410</v>
      </c>
      <c r="C6413">
        <v>0.17944921483908163</v>
      </c>
      <c r="D6413">
        <v>0.18796961708099041</v>
      </c>
      <c r="G6413">
        <v>6410</v>
      </c>
      <c r="H6413">
        <v>0.17354846745062566</v>
      </c>
      <c r="I6413">
        <v>0.18256071991742986</v>
      </c>
    </row>
    <row r="6414" spans="2:9" x14ac:dyDescent="0.25">
      <c r="B6414">
        <v>6411</v>
      </c>
      <c r="C6414">
        <v>0.17939744310564273</v>
      </c>
      <c r="D6414">
        <v>0.18791781706339958</v>
      </c>
      <c r="G6414">
        <v>6411</v>
      </c>
      <c r="H6414">
        <v>0.17350127337942262</v>
      </c>
      <c r="I6414">
        <v>0.18251408281684339</v>
      </c>
    </row>
    <row r="6415" spans="2:9" x14ac:dyDescent="0.25">
      <c r="B6415">
        <v>6412</v>
      </c>
      <c r="C6415">
        <v>0.17934568727097278</v>
      </c>
      <c r="D6415">
        <v>0.18786602860818927</v>
      </c>
      <c r="G6415">
        <v>6412</v>
      </c>
      <c r="H6415">
        <v>0.17345409299044318</v>
      </c>
      <c r="I6415">
        <v>0.18246745911707551</v>
      </c>
    </row>
    <row r="6416" spans="2:9" x14ac:dyDescent="0.25">
      <c r="B6416">
        <v>6413</v>
      </c>
      <c r="C6416">
        <v>0.17929394733321441</v>
      </c>
      <c r="D6416">
        <v>0.1878142517086856</v>
      </c>
      <c r="G6416">
        <v>6413</v>
      </c>
      <c r="H6416">
        <v>0.17340692627960783</v>
      </c>
      <c r="I6416">
        <v>0.18242084881156592</v>
      </c>
    </row>
    <row r="6417" spans="2:9" x14ac:dyDescent="0.25">
      <c r="B6417">
        <v>6414</v>
      </c>
      <c r="C6417">
        <v>0.17924222329050882</v>
      </c>
      <c r="D6417">
        <v>0.18776248635822046</v>
      </c>
      <c r="G6417">
        <v>6414</v>
      </c>
      <c r="H6417">
        <v>0.17335977324283702</v>
      </c>
      <c r="I6417">
        <v>0.18237425189375836</v>
      </c>
    </row>
    <row r="6418" spans="2:9" x14ac:dyDescent="0.25">
      <c r="B6418">
        <v>6415</v>
      </c>
      <c r="C6418">
        <v>0.17919051514099479</v>
      </c>
      <c r="D6418">
        <v>0.1877107325501309</v>
      </c>
      <c r="G6418">
        <v>6415</v>
      </c>
      <c r="H6418">
        <v>0.17331263387605353</v>
      </c>
      <c r="I6418">
        <v>0.18232766835710007</v>
      </c>
    </row>
    <row r="6419" spans="2:9" x14ac:dyDescent="0.25">
      <c r="B6419">
        <v>6416</v>
      </c>
      <c r="C6419">
        <v>0.17913882288281002</v>
      </c>
      <c r="D6419">
        <v>0.18765899027775945</v>
      </c>
      <c r="G6419">
        <v>6416</v>
      </c>
      <c r="H6419">
        <v>0.1732655081751803</v>
      </c>
      <c r="I6419">
        <v>0.18228109819504221</v>
      </c>
    </row>
    <row r="6420" spans="2:9" x14ac:dyDescent="0.25">
      <c r="B6420">
        <v>6417</v>
      </c>
      <c r="C6420">
        <v>0.17908714651408833</v>
      </c>
      <c r="D6420">
        <v>0.18760725953445431</v>
      </c>
      <c r="G6420">
        <v>6417</v>
      </c>
      <c r="H6420">
        <v>0.17321839613614268</v>
      </c>
      <c r="I6420">
        <v>0.18223454140103995</v>
      </c>
    </row>
    <row r="6421" spans="2:9" x14ac:dyDescent="0.25">
      <c r="B6421">
        <v>6418</v>
      </c>
      <c r="C6421">
        <v>0.17903548603296257</v>
      </c>
      <c r="D6421">
        <v>0.18755554031356883</v>
      </c>
      <c r="G6421">
        <v>6418</v>
      </c>
      <c r="H6421">
        <v>0.17317129775486667</v>
      </c>
      <c r="I6421">
        <v>0.18218799796855203</v>
      </c>
    </row>
    <row r="6422" spans="2:9" x14ac:dyDescent="0.25">
      <c r="B6422">
        <v>6419</v>
      </c>
      <c r="C6422">
        <v>0.17898384143756479</v>
      </c>
      <c r="D6422">
        <v>0.18750383260846218</v>
      </c>
      <c r="G6422">
        <v>6419</v>
      </c>
      <c r="H6422">
        <v>0.17312421302727887</v>
      </c>
      <c r="I6422">
        <v>0.18214146789104113</v>
      </c>
    </row>
    <row r="6423" spans="2:9" x14ac:dyDescent="0.25">
      <c r="B6423">
        <v>6420</v>
      </c>
      <c r="C6423">
        <v>0.17893221272602289</v>
      </c>
      <c r="D6423">
        <v>0.18745213641249855</v>
      </c>
      <c r="G6423">
        <v>6420</v>
      </c>
      <c r="H6423">
        <v>0.17307714194930771</v>
      </c>
      <c r="I6423">
        <v>0.1820949511619738</v>
      </c>
    </row>
    <row r="6424" spans="2:9" x14ac:dyDescent="0.25">
      <c r="B6424">
        <v>6421</v>
      </c>
      <c r="C6424">
        <v>0.1788805998964641</v>
      </c>
      <c r="D6424">
        <v>0.18740045171904779</v>
      </c>
      <c r="G6424">
        <v>6421</v>
      </c>
      <c r="H6424">
        <v>0.17303008451688309</v>
      </c>
      <c r="I6424">
        <v>0.18204844777482013</v>
      </c>
    </row>
    <row r="6425" spans="2:9" x14ac:dyDescent="0.25">
      <c r="B6425">
        <v>6422</v>
      </c>
      <c r="C6425">
        <v>0.17882900294701293</v>
      </c>
      <c r="D6425">
        <v>0.18734877852148527</v>
      </c>
      <c r="G6425">
        <v>6422</v>
      </c>
      <c r="H6425">
        <v>0.17298304072593579</v>
      </c>
      <c r="I6425">
        <v>0.18200195772305436</v>
      </c>
    </row>
    <row r="6426" spans="2:9" x14ac:dyDescent="0.25">
      <c r="B6426">
        <v>6423</v>
      </c>
      <c r="C6426">
        <v>0.1787774218757926</v>
      </c>
      <c r="D6426">
        <v>0.18729711681319156</v>
      </c>
      <c r="G6426">
        <v>6423</v>
      </c>
      <c r="H6426">
        <v>0.17293601057239735</v>
      </c>
      <c r="I6426">
        <v>0.18195548100015435</v>
      </c>
    </row>
    <row r="6427" spans="2:9" x14ac:dyDescent="0.25">
      <c r="B6427">
        <v>6424</v>
      </c>
      <c r="C6427">
        <v>0.17872585668092278</v>
      </c>
      <c r="D6427">
        <v>0.18724546658755284</v>
      </c>
      <c r="G6427">
        <v>6424</v>
      </c>
      <c r="H6427">
        <v>0.17288899405220184</v>
      </c>
      <c r="I6427">
        <v>0.18190901759960168</v>
      </c>
    </row>
    <row r="6428" spans="2:9" x14ac:dyDescent="0.25">
      <c r="B6428">
        <v>6425</v>
      </c>
      <c r="C6428">
        <v>0.1786743073605222</v>
      </c>
      <c r="D6428">
        <v>0.18719382783796068</v>
      </c>
      <c r="G6428">
        <v>6425</v>
      </c>
      <c r="H6428">
        <v>0.17284199116128379</v>
      </c>
      <c r="I6428">
        <v>0.181862567514882</v>
      </c>
    </row>
    <row r="6429" spans="2:9" x14ac:dyDescent="0.25">
      <c r="B6429">
        <v>6426</v>
      </c>
      <c r="C6429">
        <v>0.17862277391270848</v>
      </c>
      <c r="D6429">
        <v>0.18714220055781197</v>
      </c>
      <c r="G6429">
        <v>6426</v>
      </c>
      <c r="H6429">
        <v>0.17279500189557828</v>
      </c>
      <c r="I6429">
        <v>0.18181613073948441</v>
      </c>
    </row>
    <row r="6430" spans="2:9" x14ac:dyDescent="0.25">
      <c r="B6430">
        <v>6427</v>
      </c>
      <c r="C6430">
        <v>0.17857125633559551</v>
      </c>
      <c r="D6430">
        <v>0.18709058474050921</v>
      </c>
      <c r="G6430">
        <v>6427</v>
      </c>
      <c r="H6430">
        <v>0.17274802625102254</v>
      </c>
      <c r="I6430">
        <v>0.18176970726690223</v>
      </c>
    </row>
    <row r="6431" spans="2:9" x14ac:dyDescent="0.25">
      <c r="B6431">
        <v>6428</v>
      </c>
      <c r="C6431">
        <v>0.17851975462729611</v>
      </c>
      <c r="D6431">
        <v>0.18703898037946015</v>
      </c>
      <c r="G6431">
        <v>6428</v>
      </c>
      <c r="H6431">
        <v>0.17270106422355469</v>
      </c>
      <c r="I6431">
        <v>0.1817232970906322</v>
      </c>
    </row>
    <row r="6432" spans="2:9" x14ac:dyDescent="0.25">
      <c r="B6432">
        <v>6429</v>
      </c>
      <c r="C6432">
        <v>0.17846826878592079</v>
      </c>
      <c r="D6432">
        <v>0.18698738746807797</v>
      </c>
      <c r="G6432">
        <v>6429</v>
      </c>
      <c r="H6432">
        <v>0.17265411580911419</v>
      </c>
      <c r="I6432">
        <v>0.18167690020417493</v>
      </c>
    </row>
    <row r="6433" spans="2:9" x14ac:dyDescent="0.25">
      <c r="B6433">
        <v>6430</v>
      </c>
      <c r="C6433">
        <v>0.17841679880957872</v>
      </c>
      <c r="D6433">
        <v>0.18693580599978138</v>
      </c>
      <c r="G6433">
        <v>6430</v>
      </c>
      <c r="H6433">
        <v>0.17260718100364128</v>
      </c>
      <c r="I6433">
        <v>0.18163051660103502</v>
      </c>
    </row>
    <row r="6434" spans="2:9" x14ac:dyDescent="0.25">
      <c r="B6434">
        <v>6431</v>
      </c>
      <c r="C6434">
        <v>0.1783653446963753</v>
      </c>
      <c r="D6434">
        <v>0.18688423596799439</v>
      </c>
      <c r="G6434">
        <v>6431</v>
      </c>
      <c r="H6434">
        <v>0.17256025980307862</v>
      </c>
      <c r="I6434">
        <v>0.18158414627472066</v>
      </c>
    </row>
    <row r="6435" spans="2:9" x14ac:dyDescent="0.25">
      <c r="B6435">
        <v>6432</v>
      </c>
      <c r="C6435">
        <v>0.17831390644441492</v>
      </c>
      <c r="D6435">
        <v>0.18683267736614639</v>
      </c>
      <c r="G6435">
        <v>6432</v>
      </c>
      <c r="H6435">
        <v>0.17251335220336919</v>
      </c>
      <c r="I6435">
        <v>0.18153778921874375</v>
      </c>
    </row>
    <row r="6436" spans="2:9" x14ac:dyDescent="0.25">
      <c r="B6436">
        <v>6433</v>
      </c>
      <c r="C6436">
        <v>0.1782624840518012</v>
      </c>
      <c r="D6436">
        <v>0.1867811301876724</v>
      </c>
      <c r="G6436">
        <v>6433</v>
      </c>
      <c r="H6436">
        <v>0.17246645820045661</v>
      </c>
      <c r="I6436">
        <v>0.18149144542662032</v>
      </c>
    </row>
    <row r="6437" spans="2:9" x14ac:dyDescent="0.25">
      <c r="B6437">
        <v>6434</v>
      </c>
      <c r="C6437">
        <v>0.17821107751663437</v>
      </c>
      <c r="D6437">
        <v>0.18672959442601247</v>
      </c>
      <c r="G6437">
        <v>6434</v>
      </c>
      <c r="H6437">
        <v>0.17241957779028649</v>
      </c>
      <c r="I6437">
        <v>0.18144511489186979</v>
      </c>
    </row>
    <row r="6438" spans="2:9" x14ac:dyDescent="0.25">
      <c r="B6438">
        <v>6435</v>
      </c>
      <c r="C6438">
        <v>0.1781596868370128</v>
      </c>
      <c r="D6438">
        <v>0.1866780700746124</v>
      </c>
      <c r="G6438">
        <v>6435</v>
      </c>
      <c r="H6438">
        <v>0.1723727109688058</v>
      </c>
      <c r="I6438">
        <v>0.18139879760801572</v>
      </c>
    </row>
    <row r="6439" spans="2:9" x14ac:dyDescent="0.25">
      <c r="B6439">
        <v>6436</v>
      </c>
      <c r="C6439">
        <v>0.178108312011033</v>
      </c>
      <c r="D6439">
        <v>0.18662655712692319</v>
      </c>
      <c r="G6439">
        <v>6436</v>
      </c>
      <c r="H6439">
        <v>0.17232585773196238</v>
      </c>
      <c r="I6439">
        <v>0.18135249356858507</v>
      </c>
    </row>
    <row r="6440" spans="2:9" x14ac:dyDescent="0.25">
      <c r="B6440">
        <v>6437</v>
      </c>
      <c r="C6440">
        <v>0.17805695303679006</v>
      </c>
      <c r="D6440">
        <v>0.18657505557640119</v>
      </c>
      <c r="G6440">
        <v>6437</v>
      </c>
      <c r="H6440">
        <v>0.17227901807570511</v>
      </c>
      <c r="I6440">
        <v>0.18130620276710879</v>
      </c>
    </row>
    <row r="6441" spans="2:9" x14ac:dyDescent="0.25">
      <c r="B6441">
        <v>6438</v>
      </c>
      <c r="C6441">
        <v>0.1780056099123753</v>
      </c>
      <c r="D6441">
        <v>0.18652356541650836</v>
      </c>
      <c r="G6441">
        <v>6438</v>
      </c>
      <c r="H6441">
        <v>0.172232191995985</v>
      </c>
      <c r="I6441">
        <v>0.18125992519712175</v>
      </c>
    </row>
    <row r="6442" spans="2:9" x14ac:dyDescent="0.25">
      <c r="B6442">
        <v>6439</v>
      </c>
      <c r="C6442">
        <v>0.17795428263587917</v>
      </c>
      <c r="D6442">
        <v>0.18647208664071177</v>
      </c>
      <c r="G6442">
        <v>6439</v>
      </c>
      <c r="H6442">
        <v>0.17218537948875351</v>
      </c>
      <c r="I6442">
        <v>0.18121366085216212</v>
      </c>
    </row>
    <row r="6443" spans="2:9" x14ac:dyDescent="0.25">
      <c r="B6443">
        <v>6440</v>
      </c>
      <c r="C6443">
        <v>0.1779029712053915</v>
      </c>
      <c r="D6443">
        <v>0.18642061924248415</v>
      </c>
      <c r="G6443">
        <v>6440</v>
      </c>
      <c r="H6443">
        <v>0.17213858054996289</v>
      </c>
      <c r="I6443">
        <v>0.18116740972577244</v>
      </c>
    </row>
    <row r="6444" spans="2:9" x14ac:dyDescent="0.25">
      <c r="B6444">
        <v>6441</v>
      </c>
      <c r="C6444">
        <v>0.17785167561899837</v>
      </c>
      <c r="D6444">
        <v>0.18636916321530339</v>
      </c>
      <c r="G6444">
        <v>6441</v>
      </c>
      <c r="H6444">
        <v>0.17209179517556752</v>
      </c>
      <c r="I6444">
        <v>0.18112117181149853</v>
      </c>
    </row>
    <row r="6445" spans="2:9" x14ac:dyDescent="0.25">
      <c r="B6445">
        <v>6442</v>
      </c>
      <c r="C6445">
        <v>0.17780039587478402</v>
      </c>
      <c r="D6445">
        <v>0.18631771855265281</v>
      </c>
      <c r="G6445">
        <v>6442</v>
      </c>
      <c r="H6445">
        <v>0.17204502336152266</v>
      </c>
      <c r="I6445">
        <v>0.18107494710289013</v>
      </c>
    </row>
    <row r="6446" spans="2:9" x14ac:dyDescent="0.25">
      <c r="B6446">
        <v>6443</v>
      </c>
      <c r="C6446">
        <v>0.1777491319708312</v>
      </c>
      <c r="D6446">
        <v>0.18626628524802119</v>
      </c>
      <c r="G6446">
        <v>6443</v>
      </c>
      <c r="H6446">
        <v>0.17199826510378471</v>
      </c>
      <c r="I6446">
        <v>0.18102873559350083</v>
      </c>
    </row>
    <row r="6447" spans="2:9" x14ac:dyDescent="0.25">
      <c r="B6447">
        <v>6444</v>
      </c>
      <c r="C6447">
        <v>0.17769788390522104</v>
      </c>
      <c r="D6447">
        <v>0.18621486329490256</v>
      </c>
      <c r="G6447">
        <v>6444</v>
      </c>
      <c r="H6447">
        <v>0.17195152039831105</v>
      </c>
      <c r="I6447">
        <v>0.18098253727688793</v>
      </c>
    </row>
    <row r="6448" spans="2:9" x14ac:dyDescent="0.25">
      <c r="B6448">
        <v>6445</v>
      </c>
      <c r="C6448">
        <v>0.17764665167603097</v>
      </c>
      <c r="D6448">
        <v>0.1861634526867964</v>
      </c>
      <c r="G6448">
        <v>6445</v>
      </c>
      <c r="H6448">
        <v>0.17190478924106137</v>
      </c>
      <c r="I6448">
        <v>0.18093635214661233</v>
      </c>
    </row>
    <row r="6449" spans="2:9" x14ac:dyDescent="0.25">
      <c r="B6449">
        <v>6446</v>
      </c>
      <c r="C6449">
        <v>0.17759543528133773</v>
      </c>
      <c r="D6449">
        <v>0.18611205341720757</v>
      </c>
      <c r="G6449">
        <v>6446</v>
      </c>
      <c r="H6449">
        <v>0.17185807162799552</v>
      </c>
      <c r="I6449">
        <v>0.18089018019623895</v>
      </c>
    </row>
    <row r="6450" spans="2:9" x14ac:dyDescent="0.25">
      <c r="B6450">
        <v>6447</v>
      </c>
      <c r="C6450">
        <v>0.1775442347192169</v>
      </c>
      <c r="D6450">
        <v>0.18606066547964617</v>
      </c>
      <c r="G6450">
        <v>6447</v>
      </c>
      <c r="H6450">
        <v>0.17181136755507409</v>
      </c>
      <c r="I6450">
        <v>0.18084402141933625</v>
      </c>
    </row>
    <row r="6451" spans="2:9" x14ac:dyDescent="0.25">
      <c r="B6451">
        <v>6448</v>
      </c>
      <c r="C6451">
        <v>0.17749304998774071</v>
      </c>
      <c r="D6451">
        <v>0.18600928886762788</v>
      </c>
      <c r="G6451">
        <v>6448</v>
      </c>
      <c r="H6451">
        <v>0.1717646770182602</v>
      </c>
      <c r="I6451">
        <v>0.18079787580947662</v>
      </c>
    </row>
    <row r="6452" spans="2:9" x14ac:dyDescent="0.25">
      <c r="B6452">
        <v>6449</v>
      </c>
      <c r="C6452">
        <v>0.1774418810849798</v>
      </c>
      <c r="D6452">
        <v>0.18595792357467353</v>
      </c>
      <c r="G6452">
        <v>6449</v>
      </c>
      <c r="H6452">
        <v>0.17171800001351759</v>
      </c>
      <c r="I6452">
        <v>0.180751743360236</v>
      </c>
    </row>
    <row r="6453" spans="2:9" x14ac:dyDescent="0.25">
      <c r="B6453">
        <v>6450</v>
      </c>
      <c r="C6453">
        <v>0.17739072800900302</v>
      </c>
      <c r="D6453">
        <v>0.18590656959430926</v>
      </c>
      <c r="G6453">
        <v>6450</v>
      </c>
      <c r="H6453">
        <v>0.17167133653681119</v>
      </c>
      <c r="I6453">
        <v>0.18070562406519419</v>
      </c>
    </row>
    <row r="6454" spans="2:9" x14ac:dyDescent="0.25">
      <c r="B6454">
        <v>6451</v>
      </c>
      <c r="C6454">
        <v>0.1773395907578775</v>
      </c>
      <c r="D6454">
        <v>0.18585522692006687</v>
      </c>
      <c r="G6454">
        <v>6451</v>
      </c>
      <c r="H6454">
        <v>0.17162468658410668</v>
      </c>
      <c r="I6454">
        <v>0.18065951791793478</v>
      </c>
    </row>
    <row r="6455" spans="2:9" x14ac:dyDescent="0.25">
      <c r="B6455">
        <v>6452</v>
      </c>
      <c r="C6455">
        <v>0.17728846932966713</v>
      </c>
      <c r="D6455">
        <v>0.18580389554548321</v>
      </c>
      <c r="G6455">
        <v>6452</v>
      </c>
      <c r="H6455">
        <v>0.17157805015137229</v>
      </c>
      <c r="I6455">
        <v>0.18061342491204499</v>
      </c>
    </row>
    <row r="6456" spans="2:9" x14ac:dyDescent="0.25">
      <c r="B6456">
        <v>6453</v>
      </c>
      <c r="C6456">
        <v>0.17723736372243457</v>
      </c>
      <c r="D6456">
        <v>0.18575257546410057</v>
      </c>
      <c r="G6456">
        <v>6453</v>
      </c>
      <c r="H6456">
        <v>0.17153142723457662</v>
      </c>
      <c r="I6456">
        <v>0.18056734504111577</v>
      </c>
    </row>
    <row r="6457" spans="2:9" x14ac:dyDescent="0.25">
      <c r="B6457">
        <v>6454</v>
      </c>
      <c r="C6457">
        <v>0.17718627393424202</v>
      </c>
      <c r="D6457">
        <v>0.18570126666946665</v>
      </c>
      <c r="G6457">
        <v>6454</v>
      </c>
      <c r="H6457">
        <v>0.17148481782968883</v>
      </c>
      <c r="I6457">
        <v>0.18052127829874193</v>
      </c>
    </row>
    <row r="6458" spans="2:9" x14ac:dyDescent="0.25">
      <c r="B6458">
        <v>6455</v>
      </c>
      <c r="C6458">
        <v>0.17713519996314758</v>
      </c>
      <c r="D6458">
        <v>0.18564996915513435</v>
      </c>
      <c r="G6458">
        <v>6455</v>
      </c>
      <c r="H6458">
        <v>0.17143822193267999</v>
      </c>
      <c r="I6458">
        <v>0.18047522467852195</v>
      </c>
    </row>
    <row r="6459" spans="2:9" x14ac:dyDescent="0.25">
      <c r="B6459">
        <v>6456</v>
      </c>
      <c r="C6459">
        <v>0.17708414180720838</v>
      </c>
      <c r="D6459">
        <v>0.18559868291466203</v>
      </c>
      <c r="G6459">
        <v>6456</v>
      </c>
      <c r="H6459">
        <v>0.17139163953952283</v>
      </c>
      <c r="I6459">
        <v>0.18042918417405804</v>
      </c>
    </row>
    <row r="6460" spans="2:9" x14ac:dyDescent="0.25">
      <c r="B6460">
        <v>6457</v>
      </c>
      <c r="C6460">
        <v>0.1770330994644794</v>
      </c>
      <c r="D6460">
        <v>0.18554740794161337</v>
      </c>
      <c r="G6460">
        <v>6457</v>
      </c>
      <c r="H6460">
        <v>0.17134507064619039</v>
      </c>
      <c r="I6460">
        <v>0.18038315677895614</v>
      </c>
    </row>
    <row r="6461" spans="2:9" x14ac:dyDescent="0.25">
      <c r="B6461">
        <v>6458</v>
      </c>
      <c r="C6461">
        <v>0.17698207293301416</v>
      </c>
      <c r="D6461">
        <v>0.18549614422955724</v>
      </c>
      <c r="G6461">
        <v>6458</v>
      </c>
      <c r="H6461">
        <v>0.17129851524865716</v>
      </c>
      <c r="I6461">
        <v>0.18033714248682584</v>
      </c>
    </row>
    <row r="6462" spans="2:9" x14ac:dyDescent="0.25">
      <c r="B6462">
        <v>6459</v>
      </c>
      <c r="C6462">
        <v>0.17693106221086269</v>
      </c>
      <c r="D6462">
        <v>0.18544489177206808</v>
      </c>
      <c r="G6462">
        <v>6459</v>
      </c>
      <c r="H6462">
        <v>0.17125197334289971</v>
      </c>
      <c r="I6462">
        <v>0.18029114129128065</v>
      </c>
    </row>
    <row r="6463" spans="2:9" x14ac:dyDescent="0.25">
      <c r="B6463">
        <v>6460</v>
      </c>
      <c r="C6463">
        <v>0.17688006729607433</v>
      </c>
      <c r="D6463">
        <v>0.18539365056272547</v>
      </c>
      <c r="G6463">
        <v>6460</v>
      </c>
      <c r="H6463">
        <v>0.17120544492489512</v>
      </c>
      <c r="I6463">
        <v>0.18024515318593762</v>
      </c>
    </row>
    <row r="6464" spans="2:9" x14ac:dyDescent="0.25">
      <c r="B6464">
        <v>6461</v>
      </c>
      <c r="C6464">
        <v>0.17682908818669721</v>
      </c>
      <c r="D6464">
        <v>0.1853424205951143</v>
      </c>
      <c r="G6464">
        <v>6461</v>
      </c>
      <c r="H6464">
        <v>0.17115892999062099</v>
      </c>
      <c r="I6464">
        <v>0.18019917816441758</v>
      </c>
    </row>
    <row r="6465" spans="2:9" x14ac:dyDescent="0.25">
      <c r="B6465">
        <v>6462</v>
      </c>
      <c r="C6465">
        <v>0.1767781248807761</v>
      </c>
      <c r="D6465">
        <v>0.18529120186282494</v>
      </c>
      <c r="G6465">
        <v>6462</v>
      </c>
      <c r="H6465">
        <v>0.17111242853605718</v>
      </c>
      <c r="I6465">
        <v>0.18015321622034514</v>
      </c>
    </row>
    <row r="6466" spans="2:9" x14ac:dyDescent="0.25">
      <c r="B6466">
        <v>6463</v>
      </c>
      <c r="C6466">
        <v>0.17672717737635432</v>
      </c>
      <c r="D6466">
        <v>0.18523999435945285</v>
      </c>
      <c r="G6466">
        <v>6463</v>
      </c>
      <c r="H6466">
        <v>0.17106594055718441</v>
      </c>
      <c r="I6466">
        <v>0.18010726734734847</v>
      </c>
    </row>
    <row r="6467" spans="2:9" x14ac:dyDescent="0.25">
      <c r="B6467">
        <v>6464</v>
      </c>
      <c r="C6467">
        <v>0.17667624567147316</v>
      </c>
      <c r="D6467">
        <v>0.18518879807859906</v>
      </c>
      <c r="G6467">
        <v>6464</v>
      </c>
      <c r="H6467">
        <v>0.1710194660499845</v>
      </c>
      <c r="I6467">
        <v>0.1800613315390597</v>
      </c>
    </row>
    <row r="6468" spans="2:9" x14ac:dyDescent="0.25">
      <c r="B6468">
        <v>6465</v>
      </c>
      <c r="C6468">
        <v>0.17662532976417283</v>
      </c>
      <c r="D6468">
        <v>0.18513761301386977</v>
      </c>
      <c r="G6468">
        <v>6465</v>
      </c>
      <c r="H6468">
        <v>0.1709730050104403</v>
      </c>
      <c r="I6468">
        <v>0.18001540878911448</v>
      </c>
    </row>
    <row r="6469" spans="2:9" x14ac:dyDescent="0.25">
      <c r="B6469">
        <v>6466</v>
      </c>
      <c r="C6469">
        <v>0.17657442965248965</v>
      </c>
      <c r="D6469">
        <v>0.18508643915887643</v>
      </c>
      <c r="G6469">
        <v>6466</v>
      </c>
      <c r="H6469">
        <v>0.17092655743453683</v>
      </c>
      <c r="I6469">
        <v>0.17996949909115212</v>
      </c>
    </row>
    <row r="6470" spans="2:9" x14ac:dyDescent="0.25">
      <c r="B6470">
        <v>6467</v>
      </c>
      <c r="C6470">
        <v>0.17652354533445933</v>
      </c>
      <c r="D6470">
        <v>0.18503527650723592</v>
      </c>
      <c r="G6470">
        <v>6467</v>
      </c>
      <c r="H6470">
        <v>0.17088012331825972</v>
      </c>
      <c r="I6470">
        <v>0.17992360243881592</v>
      </c>
    </row>
    <row r="6471" spans="2:9" x14ac:dyDescent="0.25">
      <c r="B6471">
        <v>6468</v>
      </c>
      <c r="C6471">
        <v>0.17647267680811637</v>
      </c>
      <c r="D6471">
        <v>0.18498412505257036</v>
      </c>
      <c r="G6471">
        <v>6468</v>
      </c>
      <c r="H6471">
        <v>0.17083370265759487</v>
      </c>
      <c r="I6471">
        <v>0.17987771882575262</v>
      </c>
    </row>
    <row r="6472" spans="2:9" x14ac:dyDescent="0.25">
      <c r="B6472">
        <v>6469</v>
      </c>
      <c r="C6472">
        <v>0.17642182407149212</v>
      </c>
      <c r="D6472">
        <v>0.18493298478850709</v>
      </c>
      <c r="G6472">
        <v>6469</v>
      </c>
      <c r="H6472">
        <v>0.17078729544853069</v>
      </c>
      <c r="I6472">
        <v>0.17983184824561266</v>
      </c>
    </row>
    <row r="6473" spans="2:9" x14ac:dyDescent="0.25">
      <c r="B6473">
        <v>6470</v>
      </c>
      <c r="C6473">
        <v>0.1763709871226164</v>
      </c>
      <c r="D6473">
        <v>0.18488185570867896</v>
      </c>
      <c r="G6473">
        <v>6470</v>
      </c>
      <c r="H6473">
        <v>0.1707409016870563</v>
      </c>
      <c r="I6473">
        <v>0.17978599069205042</v>
      </c>
    </row>
    <row r="6474" spans="2:9" x14ac:dyDescent="0.25">
      <c r="B6474">
        <v>6471</v>
      </c>
      <c r="C6474">
        <v>0.17632016595951711</v>
      </c>
      <c r="D6474">
        <v>0.1848307378067239</v>
      </c>
      <c r="G6474">
        <v>6471</v>
      </c>
      <c r="H6474">
        <v>0.1706945213691623</v>
      </c>
      <c r="I6474">
        <v>0.17974014615872377</v>
      </c>
    </row>
    <row r="6475" spans="2:9" x14ac:dyDescent="0.25">
      <c r="B6475">
        <v>6472</v>
      </c>
      <c r="C6475">
        <v>0.17626936058022069</v>
      </c>
      <c r="D6475">
        <v>0.18477963107628528</v>
      </c>
      <c r="G6475">
        <v>6472</v>
      </c>
      <c r="H6475">
        <v>0.17064815449083967</v>
      </c>
      <c r="I6475">
        <v>0.17969431463929436</v>
      </c>
    </row>
    <row r="6476" spans="2:9" x14ac:dyDescent="0.25">
      <c r="B6476">
        <v>6473</v>
      </c>
      <c r="C6476">
        <v>0.17621857098275004</v>
      </c>
      <c r="D6476">
        <v>0.18472853551101168</v>
      </c>
      <c r="G6476">
        <v>6473</v>
      </c>
      <c r="H6476">
        <v>0.17060180104808187</v>
      </c>
      <c r="I6476">
        <v>0.17964849612742753</v>
      </c>
    </row>
    <row r="6477" spans="2:9" x14ac:dyDescent="0.25">
      <c r="B6477">
        <v>6474</v>
      </c>
      <c r="C6477">
        <v>0.17616779716512748</v>
      </c>
      <c r="D6477">
        <v>0.18467745110455686</v>
      </c>
      <c r="G6477">
        <v>6474</v>
      </c>
      <c r="H6477">
        <v>0.17055546103688288</v>
      </c>
      <c r="I6477">
        <v>0.17960269061679224</v>
      </c>
    </row>
    <row r="6478" spans="2:9" x14ac:dyDescent="0.25">
      <c r="B6478">
        <v>6475</v>
      </c>
      <c r="C6478">
        <v>0.1761170391253743</v>
      </c>
      <c r="D6478">
        <v>0.18462637785058017</v>
      </c>
      <c r="G6478">
        <v>6475</v>
      </c>
      <c r="H6478">
        <v>0.1705091344532374</v>
      </c>
      <c r="I6478">
        <v>0.17955689810106129</v>
      </c>
    </row>
    <row r="6479" spans="2:9" x14ac:dyDescent="0.25">
      <c r="B6479">
        <v>6476</v>
      </c>
      <c r="C6479">
        <v>0.17606629686150821</v>
      </c>
      <c r="D6479">
        <v>0.18457531574274594</v>
      </c>
      <c r="G6479">
        <v>6476</v>
      </c>
      <c r="H6479">
        <v>0.17046282129314211</v>
      </c>
      <c r="I6479">
        <v>0.179511118573911</v>
      </c>
    </row>
    <row r="6480" spans="2:9" x14ac:dyDescent="0.25">
      <c r="B6480">
        <v>6477</v>
      </c>
      <c r="C6480">
        <v>0.17601557037154553</v>
      </c>
      <c r="D6480">
        <v>0.18452426477472386</v>
      </c>
      <c r="G6480">
        <v>6477</v>
      </c>
      <c r="H6480">
        <v>0.1704165215525946</v>
      </c>
      <c r="I6480">
        <v>0.1794653520290215</v>
      </c>
    </row>
    <row r="6481" spans="2:9" x14ac:dyDescent="0.25">
      <c r="B6481">
        <v>6478</v>
      </c>
      <c r="C6481">
        <v>0.17596485965350087</v>
      </c>
      <c r="D6481">
        <v>0.18447322494018903</v>
      </c>
      <c r="G6481">
        <v>6478</v>
      </c>
      <c r="H6481">
        <v>0.17037023522759348</v>
      </c>
      <c r="I6481">
        <v>0.17941959846007657</v>
      </c>
    </row>
    <row r="6482" spans="2:9" x14ac:dyDescent="0.25">
      <c r="B6482">
        <v>6479</v>
      </c>
      <c r="C6482">
        <v>0.17591416470538734</v>
      </c>
      <c r="D6482">
        <v>0.18442219623282158</v>
      </c>
      <c r="G6482">
        <v>6479</v>
      </c>
      <c r="H6482">
        <v>0.17032396231413863</v>
      </c>
      <c r="I6482">
        <v>0.17937385786076362</v>
      </c>
    </row>
    <row r="6483" spans="2:9" x14ac:dyDescent="0.25">
      <c r="B6483">
        <v>6480</v>
      </c>
      <c r="C6483">
        <v>0.17586348552521452</v>
      </c>
      <c r="D6483">
        <v>0.18437117864630717</v>
      </c>
      <c r="G6483">
        <v>6480</v>
      </c>
      <c r="H6483">
        <v>0.17027770280823193</v>
      </c>
      <c r="I6483">
        <v>0.17932813022477387</v>
      </c>
    </row>
    <row r="6484" spans="2:9" x14ac:dyDescent="0.25">
      <c r="B6484">
        <v>6481</v>
      </c>
      <c r="C6484">
        <v>0.17581282211099117</v>
      </c>
      <c r="D6484">
        <v>0.18432017217433655</v>
      </c>
      <c r="G6484">
        <v>6481</v>
      </c>
      <c r="H6484">
        <v>0.170231456705876</v>
      </c>
      <c r="I6484">
        <v>0.17928241554580207</v>
      </c>
    </row>
    <row r="6485" spans="2:9" x14ac:dyDescent="0.25">
      <c r="B6485">
        <v>6482</v>
      </c>
      <c r="C6485">
        <v>0.17576217446072534</v>
      </c>
      <c r="D6485">
        <v>0.18426917681060564</v>
      </c>
      <c r="G6485">
        <v>6482</v>
      </c>
      <c r="H6485">
        <v>0.17018522400307357</v>
      </c>
      <c r="I6485">
        <v>0.17923671381754666</v>
      </c>
    </row>
    <row r="6486" spans="2:9" x14ac:dyDescent="0.25">
      <c r="B6486">
        <v>6483</v>
      </c>
      <c r="C6486">
        <v>0.1757115425724213</v>
      </c>
      <c r="D6486">
        <v>0.18421819254881597</v>
      </c>
      <c r="G6486">
        <v>6483</v>
      </c>
      <c r="H6486">
        <v>0.17013900469582949</v>
      </c>
      <c r="I6486">
        <v>0.17919102503370998</v>
      </c>
    </row>
    <row r="6487" spans="2:9" x14ac:dyDescent="0.25">
      <c r="B6487">
        <v>6484</v>
      </c>
      <c r="C6487">
        <v>0.17566092644408229</v>
      </c>
      <c r="D6487">
        <v>0.18416721938267397</v>
      </c>
      <c r="G6487">
        <v>6484</v>
      </c>
      <c r="H6487">
        <v>0.17009279878015029</v>
      </c>
      <c r="I6487">
        <v>0.17914534918799768</v>
      </c>
    </row>
    <row r="6488" spans="2:9" x14ac:dyDescent="0.25">
      <c r="B6488">
        <v>6485</v>
      </c>
      <c r="C6488">
        <v>0.17561032607370972</v>
      </c>
      <c r="D6488">
        <v>0.18411625730589154</v>
      </c>
      <c r="G6488">
        <v>6485</v>
      </c>
      <c r="H6488">
        <v>0.17004660625204301</v>
      </c>
      <c r="I6488">
        <v>0.1790996862741194</v>
      </c>
    </row>
    <row r="6489" spans="2:9" x14ac:dyDescent="0.25">
      <c r="B6489">
        <v>6486</v>
      </c>
      <c r="C6489">
        <v>0.17555974145930317</v>
      </c>
      <c r="D6489">
        <v>0.18406530631218573</v>
      </c>
      <c r="G6489">
        <v>6486</v>
      </c>
      <c r="H6489">
        <v>0.17000042710751559</v>
      </c>
      <c r="I6489">
        <v>0.17905403628578828</v>
      </c>
    </row>
    <row r="6490" spans="2:9" x14ac:dyDescent="0.25">
      <c r="B6490">
        <v>6487</v>
      </c>
      <c r="C6490">
        <v>0.17550917259885912</v>
      </c>
      <c r="D6490">
        <v>0.18401436639527882</v>
      </c>
      <c r="G6490">
        <v>6487</v>
      </c>
      <c r="H6490">
        <v>0.16995426134257854</v>
      </c>
      <c r="I6490">
        <v>0.1790083992167211</v>
      </c>
    </row>
    <row r="6491" spans="2:9" x14ac:dyDescent="0.25">
      <c r="B6491">
        <v>6488</v>
      </c>
      <c r="C6491">
        <v>0.175458619490373</v>
      </c>
      <c r="D6491">
        <v>0.18396343754889849</v>
      </c>
      <c r="G6491">
        <v>6488</v>
      </c>
      <c r="H6491">
        <v>0.16990810895324263</v>
      </c>
      <c r="I6491">
        <v>0.17896277506063846</v>
      </c>
    </row>
    <row r="6492" spans="2:9" x14ac:dyDescent="0.25">
      <c r="B6492">
        <v>6489</v>
      </c>
      <c r="C6492">
        <v>0.17540808213183959</v>
      </c>
      <c r="D6492">
        <v>0.18391251976677753</v>
      </c>
      <c r="G6492">
        <v>6489</v>
      </c>
      <c r="H6492">
        <v>0.16986196993551916</v>
      </c>
      <c r="I6492">
        <v>0.17891716381126446</v>
      </c>
    </row>
    <row r="6493" spans="2:9" x14ac:dyDescent="0.25">
      <c r="B6493">
        <v>6490</v>
      </c>
      <c r="C6493">
        <v>0.17535756052125029</v>
      </c>
      <c r="D6493">
        <v>0.18386161304265383</v>
      </c>
      <c r="G6493">
        <v>6490</v>
      </c>
      <c r="H6493">
        <v>0.16981584428542179</v>
      </c>
      <c r="I6493">
        <v>0.17887156546232688</v>
      </c>
    </row>
    <row r="6494" spans="2:9" x14ac:dyDescent="0.25">
      <c r="B6494">
        <v>6491</v>
      </c>
      <c r="C6494">
        <v>0.17530705465659499</v>
      </c>
      <c r="D6494">
        <v>0.18381071737027088</v>
      </c>
      <c r="G6494">
        <v>6491</v>
      </c>
      <c r="H6494">
        <v>0.16976973199896486</v>
      </c>
      <c r="I6494">
        <v>0.17882598000755737</v>
      </c>
    </row>
    <row r="6495" spans="2:9" x14ac:dyDescent="0.25">
      <c r="B6495">
        <v>6492</v>
      </c>
      <c r="C6495">
        <v>0.17525656453586139</v>
      </c>
      <c r="D6495">
        <v>0.18375983274337709</v>
      </c>
      <c r="G6495">
        <v>6492</v>
      </c>
      <c r="H6495">
        <v>0.16972363307216404</v>
      </c>
      <c r="I6495">
        <v>0.17878040744069087</v>
      </c>
    </row>
    <row r="6496" spans="2:9" x14ac:dyDescent="0.25">
      <c r="B6496">
        <v>6493</v>
      </c>
      <c r="C6496">
        <v>0.1752060901570365</v>
      </c>
      <c r="D6496">
        <v>0.18370895915572635</v>
      </c>
      <c r="G6496">
        <v>6493</v>
      </c>
      <c r="H6496">
        <v>0.16967754750103578</v>
      </c>
      <c r="I6496">
        <v>0.17873484775546639</v>
      </c>
    </row>
    <row r="6497" spans="2:9" x14ac:dyDescent="0.25">
      <c r="B6497">
        <v>6494</v>
      </c>
      <c r="C6497">
        <v>0.17515563151810351</v>
      </c>
      <c r="D6497">
        <v>0.18365809660107751</v>
      </c>
      <c r="G6497">
        <v>6494</v>
      </c>
      <c r="H6497">
        <v>0.16963147528159889</v>
      </c>
      <c r="I6497">
        <v>0.17868930094562616</v>
      </c>
    </row>
    <row r="6498" spans="2:9" x14ac:dyDescent="0.25">
      <c r="B6498">
        <v>6495</v>
      </c>
      <c r="C6498">
        <v>0.17510518861704494</v>
      </c>
      <c r="D6498">
        <v>0.18360724507319484</v>
      </c>
      <c r="G6498">
        <v>6495</v>
      </c>
      <c r="H6498">
        <v>0.1695854164098724</v>
      </c>
      <c r="I6498">
        <v>0.17864376700491635</v>
      </c>
    </row>
    <row r="6499" spans="2:9" x14ac:dyDescent="0.25">
      <c r="B6499">
        <v>6496</v>
      </c>
      <c r="C6499">
        <v>0.17505476145184209</v>
      </c>
      <c r="D6499">
        <v>0.18355640456584776</v>
      </c>
      <c r="G6499">
        <v>6496</v>
      </c>
      <c r="H6499">
        <v>0.16953937088187609</v>
      </c>
      <c r="I6499">
        <v>0.17859824592708679</v>
      </c>
    </row>
    <row r="6500" spans="2:9" x14ac:dyDescent="0.25">
      <c r="B6500">
        <v>6497</v>
      </c>
      <c r="C6500">
        <v>0.1750043500204734</v>
      </c>
      <c r="D6500">
        <v>0.18350557507281098</v>
      </c>
      <c r="G6500">
        <v>6497</v>
      </c>
      <c r="H6500">
        <v>0.16949333869363209</v>
      </c>
      <c r="I6500">
        <v>0.17855273770589075</v>
      </c>
    </row>
    <row r="6501" spans="2:9" x14ac:dyDescent="0.25">
      <c r="B6501">
        <v>6498</v>
      </c>
      <c r="C6501">
        <v>0.17495395432091562</v>
      </c>
      <c r="D6501">
        <v>0.18345475658786423</v>
      </c>
      <c r="G6501">
        <v>6498</v>
      </c>
      <c r="H6501">
        <v>0.1694473198411631</v>
      </c>
      <c r="I6501">
        <v>0.17850724233508522</v>
      </c>
    </row>
    <row r="6502" spans="2:9" x14ac:dyDescent="0.25">
      <c r="B6502">
        <v>6499</v>
      </c>
      <c r="C6502">
        <v>0.17490357435114359</v>
      </c>
      <c r="D6502">
        <v>0.18340394910479274</v>
      </c>
      <c r="G6502">
        <v>6499</v>
      </c>
      <c r="H6502">
        <v>0.1694013143204931</v>
      </c>
      <c r="I6502">
        <v>0.17846175980843099</v>
      </c>
    </row>
    <row r="6503" spans="2:9" x14ac:dyDescent="0.25">
      <c r="B6503">
        <v>6500</v>
      </c>
      <c r="C6503">
        <v>0.17485321010913107</v>
      </c>
      <c r="D6503">
        <v>0.18335315261738672</v>
      </c>
      <c r="G6503">
        <v>6500</v>
      </c>
      <c r="H6503">
        <v>0.1693553221276469</v>
      </c>
      <c r="I6503">
        <v>0.17841629011969229</v>
      </c>
    </row>
    <row r="6504" spans="2:9" x14ac:dyDescent="0.25">
      <c r="B6504">
        <v>6501</v>
      </c>
      <c r="C6504">
        <v>0.17480286159284836</v>
      </c>
      <c r="D6504">
        <v>0.18330236711944178</v>
      </c>
      <c r="G6504">
        <v>6501</v>
      </c>
      <c r="H6504">
        <v>0.16930934325865171</v>
      </c>
      <c r="I6504">
        <v>0.17837083326263709</v>
      </c>
    </row>
    <row r="6505" spans="2:9" x14ac:dyDescent="0.25">
      <c r="B6505">
        <v>6502</v>
      </c>
      <c r="C6505">
        <v>0.17475252880026473</v>
      </c>
      <c r="D6505">
        <v>0.1832515926047586</v>
      </c>
      <c r="G6505">
        <v>6502</v>
      </c>
      <c r="H6505">
        <v>0.16926337770953509</v>
      </c>
      <c r="I6505">
        <v>0.17832538923103694</v>
      </c>
    </row>
    <row r="6506" spans="2:9" x14ac:dyDescent="0.25">
      <c r="B6506">
        <v>6503</v>
      </c>
      <c r="C6506">
        <v>0.17470221172934869</v>
      </c>
      <c r="D6506">
        <v>0.183200829067143</v>
      </c>
      <c r="G6506">
        <v>6503</v>
      </c>
      <c r="H6506">
        <v>0.16921742547632526</v>
      </c>
      <c r="I6506">
        <v>0.17827995801866703</v>
      </c>
    </row>
    <row r="6507" spans="2:9" x14ac:dyDescent="0.25">
      <c r="B6507">
        <v>6504</v>
      </c>
      <c r="C6507">
        <v>0.17465191037806557</v>
      </c>
      <c r="D6507">
        <v>0.18315007650040624</v>
      </c>
      <c r="G6507">
        <v>6504</v>
      </c>
      <c r="H6507">
        <v>0.16917148655505226</v>
      </c>
      <c r="I6507">
        <v>0.17823453961930624</v>
      </c>
    </row>
    <row r="6508" spans="2:9" x14ac:dyDescent="0.25">
      <c r="B6508">
        <v>6505</v>
      </c>
      <c r="C6508">
        <v>0.17460162474437907</v>
      </c>
      <c r="D6508">
        <v>0.18309933489836455</v>
      </c>
      <c r="G6508">
        <v>6505</v>
      </c>
      <c r="H6508">
        <v>0.16912556094174741</v>
      </c>
      <c r="I6508">
        <v>0.178189134026737</v>
      </c>
    </row>
    <row r="6509" spans="2:9" x14ac:dyDescent="0.25">
      <c r="B6509">
        <v>6506</v>
      </c>
      <c r="C6509">
        <v>0.17455135482625153</v>
      </c>
      <c r="D6509">
        <v>0.1830486042548394</v>
      </c>
      <c r="G6509">
        <v>6506</v>
      </c>
      <c r="H6509">
        <v>0.16907964863244318</v>
      </c>
      <c r="I6509">
        <v>0.17814374123474538</v>
      </c>
    </row>
    <row r="6510" spans="2:9" x14ac:dyDescent="0.25">
      <c r="B6510">
        <v>6507</v>
      </c>
      <c r="C6510">
        <v>0.17450110062164328</v>
      </c>
      <c r="D6510">
        <v>0.18299788456365768</v>
      </c>
      <c r="G6510">
        <v>6507</v>
      </c>
      <c r="H6510">
        <v>0.16903374962317277</v>
      </c>
      <c r="I6510">
        <v>0.17809836123712114</v>
      </c>
    </row>
    <row r="6511" spans="2:9" x14ac:dyDescent="0.25">
      <c r="B6511">
        <v>6508</v>
      </c>
      <c r="C6511">
        <v>0.17445086212851177</v>
      </c>
      <c r="D6511">
        <v>0.18294717581865108</v>
      </c>
      <c r="G6511">
        <v>6508</v>
      </c>
      <c r="H6511">
        <v>0.16898786390997159</v>
      </c>
      <c r="I6511">
        <v>0.17805299402765756</v>
      </c>
    </row>
    <row r="6512" spans="2:9" x14ac:dyDescent="0.25">
      <c r="B6512">
        <v>6509</v>
      </c>
      <c r="C6512">
        <v>0.17440063934481337</v>
      </c>
      <c r="D6512">
        <v>0.18289647801365688</v>
      </c>
      <c r="G6512">
        <v>6509</v>
      </c>
      <c r="H6512">
        <v>0.16894199148887537</v>
      </c>
      <c r="I6512">
        <v>0.17800763960015165</v>
      </c>
    </row>
    <row r="6513" spans="2:9" x14ac:dyDescent="0.25">
      <c r="B6513">
        <v>6510</v>
      </c>
      <c r="C6513">
        <v>0.17435043226850389</v>
      </c>
      <c r="D6513">
        <v>0.1828457911425172</v>
      </c>
      <c r="G6513">
        <v>6510</v>
      </c>
      <c r="H6513">
        <v>0.16889613235592077</v>
      </c>
      <c r="I6513">
        <v>0.17796229794840396</v>
      </c>
    </row>
    <row r="6514" spans="2:9" x14ac:dyDescent="0.25">
      <c r="B6514">
        <v>6511</v>
      </c>
      <c r="C6514">
        <v>0.1743002408975356</v>
      </c>
      <c r="D6514">
        <v>0.18279511519907948</v>
      </c>
      <c r="G6514">
        <v>6511</v>
      </c>
      <c r="H6514">
        <v>0.16885028650714659</v>
      </c>
      <c r="I6514">
        <v>0.17791696906621865</v>
      </c>
    </row>
    <row r="6515" spans="2:9" x14ac:dyDescent="0.25">
      <c r="B6515">
        <v>6512</v>
      </c>
      <c r="C6515">
        <v>0.17425006522985947</v>
      </c>
      <c r="D6515">
        <v>0.18274445017719643</v>
      </c>
      <c r="G6515">
        <v>6512</v>
      </c>
      <c r="H6515">
        <v>0.16880445393859222</v>
      </c>
      <c r="I6515">
        <v>0.17787165294740354</v>
      </c>
    </row>
    <row r="6516" spans="2:9" x14ac:dyDescent="0.25">
      <c r="B6516">
        <v>6513</v>
      </c>
      <c r="C6516">
        <v>0.17419990526342466</v>
      </c>
      <c r="D6516">
        <v>0.18269379607072589</v>
      </c>
      <c r="G6516">
        <v>6513</v>
      </c>
      <c r="H6516">
        <v>0.16875863464629842</v>
      </c>
      <c r="I6516">
        <v>0.17782634958577004</v>
      </c>
    </row>
    <row r="6517" spans="2:9" x14ac:dyDescent="0.25">
      <c r="B6517">
        <v>6514</v>
      </c>
      <c r="C6517">
        <v>0.17414976099617896</v>
      </c>
      <c r="D6517">
        <v>0.18264315287353067</v>
      </c>
      <c r="G6517">
        <v>6514</v>
      </c>
      <c r="H6517">
        <v>0.16871282862630668</v>
      </c>
      <c r="I6517">
        <v>0.1777810589751331</v>
      </c>
    </row>
    <row r="6518" spans="2:9" x14ac:dyDescent="0.25">
      <c r="B6518">
        <v>6515</v>
      </c>
      <c r="C6518">
        <v>0.17409963242606694</v>
      </c>
      <c r="D6518">
        <v>0.18259252057947908</v>
      </c>
      <c r="G6518">
        <v>6515</v>
      </c>
      <c r="H6518">
        <v>0.16866703587466084</v>
      </c>
      <c r="I6518">
        <v>0.17773578110931149</v>
      </c>
    </row>
    <row r="6519" spans="2:9" x14ac:dyDescent="0.25">
      <c r="B6519">
        <v>6516</v>
      </c>
      <c r="C6519">
        <v>0.17404951955103229</v>
      </c>
      <c r="D6519">
        <v>0.18254189918244432</v>
      </c>
      <c r="G6519">
        <v>6516</v>
      </c>
      <c r="H6519">
        <v>0.16862125638740519</v>
      </c>
      <c r="I6519">
        <v>0.17769051598212723</v>
      </c>
    </row>
    <row r="6520" spans="2:9" x14ac:dyDescent="0.25">
      <c r="B6520">
        <v>6517</v>
      </c>
      <c r="C6520">
        <v>0.17399942236901786</v>
      </c>
      <c r="D6520">
        <v>0.18249128867630499</v>
      </c>
      <c r="G6520">
        <v>6517</v>
      </c>
      <c r="H6520">
        <v>0.16857549016058462</v>
      </c>
      <c r="I6520">
        <v>0.17764526358740634</v>
      </c>
    </row>
    <row r="6521" spans="2:9" x14ac:dyDescent="0.25">
      <c r="B6521">
        <v>6518</v>
      </c>
      <c r="C6521">
        <v>0.17394934087796321</v>
      </c>
      <c r="D6521">
        <v>0.18244068905494468</v>
      </c>
      <c r="G6521">
        <v>6518</v>
      </c>
      <c r="H6521">
        <v>0.16852973719024592</v>
      </c>
      <c r="I6521">
        <v>0.17760002391897822</v>
      </c>
    </row>
    <row r="6522" spans="2:9" x14ac:dyDescent="0.25">
      <c r="B6522">
        <v>6519</v>
      </c>
      <c r="C6522">
        <v>0.17389927507580652</v>
      </c>
      <c r="D6522">
        <v>0.18239010031225211</v>
      </c>
      <c r="G6522">
        <v>6519</v>
      </c>
      <c r="H6522">
        <v>0.16848399747243711</v>
      </c>
      <c r="I6522">
        <v>0.1775547969706758</v>
      </c>
    </row>
    <row r="6523" spans="2:9" x14ac:dyDescent="0.25">
      <c r="B6523">
        <v>6520</v>
      </c>
      <c r="C6523">
        <v>0.17384922496048397</v>
      </c>
      <c r="D6523">
        <v>0.18233952244212137</v>
      </c>
      <c r="G6523">
        <v>6520</v>
      </c>
      <c r="H6523">
        <v>0.1684382710032073</v>
      </c>
      <c r="I6523">
        <v>0.17750958273633582</v>
      </c>
    </row>
    <row r="6524" spans="2:9" x14ac:dyDescent="0.25">
      <c r="B6524">
        <v>6521</v>
      </c>
      <c r="C6524">
        <v>0.17379919052993112</v>
      </c>
      <c r="D6524">
        <v>0.18228895543845153</v>
      </c>
      <c r="G6524">
        <v>6521</v>
      </c>
      <c r="H6524">
        <v>0.16839255777860626</v>
      </c>
      <c r="I6524">
        <v>0.17746438120979846</v>
      </c>
    </row>
    <row r="6525" spans="2:9" x14ac:dyDescent="0.25">
      <c r="B6525">
        <v>6522</v>
      </c>
      <c r="C6525">
        <v>0.17374917178207963</v>
      </c>
      <c r="D6525">
        <v>0.18223839929514676</v>
      </c>
      <c r="G6525">
        <v>6522</v>
      </c>
      <c r="H6525">
        <v>0.16834685779468619</v>
      </c>
      <c r="I6525">
        <v>0.17741919238490744</v>
      </c>
    </row>
    <row r="6526" spans="2:9" x14ac:dyDescent="0.25">
      <c r="B6526">
        <v>6523</v>
      </c>
      <c r="C6526">
        <v>0.17369916871486044</v>
      </c>
      <c r="D6526">
        <v>0.18218785400611665</v>
      </c>
      <c r="G6526">
        <v>6523</v>
      </c>
      <c r="H6526">
        <v>0.16830117104749959</v>
      </c>
      <c r="I6526">
        <v>0.17737401625551033</v>
      </c>
    </row>
    <row r="6527" spans="2:9" x14ac:dyDescent="0.25">
      <c r="B6527">
        <v>6524</v>
      </c>
      <c r="C6527">
        <v>0.17364918132620352</v>
      </c>
      <c r="D6527">
        <v>0.1821373195652756</v>
      </c>
      <c r="G6527">
        <v>6524</v>
      </c>
      <c r="H6527">
        <v>0.16825549753309968</v>
      </c>
      <c r="I6527">
        <v>0.17732885281545796</v>
      </c>
    </row>
    <row r="6528" spans="2:9" x14ac:dyDescent="0.25">
      <c r="B6528">
        <v>6525</v>
      </c>
      <c r="C6528">
        <v>0.17359920961403597</v>
      </c>
      <c r="D6528">
        <v>0.18208679596654342</v>
      </c>
      <c r="G6528">
        <v>6525</v>
      </c>
      <c r="H6528">
        <v>0.16820983724754171</v>
      </c>
      <c r="I6528">
        <v>0.17728370205860505</v>
      </c>
    </row>
    <row r="6529" spans="2:9" x14ac:dyDescent="0.25">
      <c r="B6529">
        <v>6526</v>
      </c>
      <c r="C6529">
        <v>0.17354925357628329</v>
      </c>
      <c r="D6529">
        <v>0.18203628320384491</v>
      </c>
      <c r="G6529">
        <v>6526</v>
      </c>
      <c r="H6529">
        <v>0.16816419018688203</v>
      </c>
      <c r="I6529">
        <v>0.17723856397880972</v>
      </c>
    </row>
    <row r="6530" spans="2:9" x14ac:dyDescent="0.25">
      <c r="B6530">
        <v>6527</v>
      </c>
      <c r="C6530">
        <v>0.17349931321086942</v>
      </c>
      <c r="D6530">
        <v>0.18198578127111004</v>
      </c>
      <c r="G6530">
        <v>6527</v>
      </c>
      <c r="H6530">
        <v>0.16811855634717779</v>
      </c>
      <c r="I6530">
        <v>0.17719343856993364</v>
      </c>
    </row>
    <row r="6531" spans="2:9" x14ac:dyDescent="0.25">
      <c r="B6531">
        <v>6528</v>
      </c>
      <c r="C6531">
        <v>0.17344938851571667</v>
      </c>
      <c r="D6531">
        <v>0.18193529016227394</v>
      </c>
      <c r="G6531">
        <v>6528</v>
      </c>
      <c r="H6531">
        <v>0.16807293572448728</v>
      </c>
      <c r="I6531">
        <v>0.1771483258258422</v>
      </c>
    </row>
    <row r="6532" spans="2:9" x14ac:dyDescent="0.25">
      <c r="B6532">
        <v>6529</v>
      </c>
      <c r="C6532">
        <v>0.17339947948874426</v>
      </c>
      <c r="D6532">
        <v>0.18188480987127684</v>
      </c>
      <c r="G6532">
        <v>6529</v>
      </c>
      <c r="H6532">
        <v>0.1680273283148708</v>
      </c>
      <c r="I6532">
        <v>0.17710322574040424</v>
      </c>
    </row>
    <row r="6533" spans="2:9" x14ac:dyDescent="0.25">
      <c r="B6533">
        <v>6530</v>
      </c>
      <c r="C6533">
        <v>0.17334958612787052</v>
      </c>
      <c r="D6533">
        <v>0.18183434039206417</v>
      </c>
      <c r="G6533">
        <v>6530</v>
      </c>
      <c r="H6533">
        <v>0.16798173411438946</v>
      </c>
      <c r="I6533">
        <v>0.17705813830749234</v>
      </c>
    </row>
    <row r="6534" spans="2:9" x14ac:dyDescent="0.25">
      <c r="B6534">
        <v>6531</v>
      </c>
      <c r="C6534">
        <v>0.17329970843101303</v>
      </c>
      <c r="D6534">
        <v>0.18178388171858642</v>
      </c>
      <c r="G6534">
        <v>6531</v>
      </c>
      <c r="H6534">
        <v>0.1679361531191047</v>
      </c>
      <c r="I6534">
        <v>0.17701306352098245</v>
      </c>
    </row>
    <row r="6535" spans="2:9" x14ac:dyDescent="0.25">
      <c r="B6535">
        <v>6532</v>
      </c>
      <c r="C6535">
        <v>0.17324984639608629</v>
      </c>
      <c r="D6535">
        <v>0.18173343384479915</v>
      </c>
      <c r="G6535">
        <v>6532</v>
      </c>
      <c r="H6535">
        <v>0.16789058532508008</v>
      </c>
      <c r="I6535">
        <v>0.17696800137475421</v>
      </c>
    </row>
    <row r="6536" spans="2:9" x14ac:dyDescent="0.25">
      <c r="B6536">
        <v>6533</v>
      </c>
      <c r="C6536">
        <v>0.17320000002100339</v>
      </c>
      <c r="D6536">
        <v>0.18168299676466318</v>
      </c>
      <c r="G6536">
        <v>6533</v>
      </c>
      <c r="H6536">
        <v>0.16784503072837992</v>
      </c>
      <c r="I6536">
        <v>0.17692295186269091</v>
      </c>
    </row>
    <row r="6537" spans="2:9" x14ac:dyDescent="0.25">
      <c r="B6537">
        <v>6534</v>
      </c>
      <c r="C6537">
        <v>0.17315016930367527</v>
      </c>
      <c r="D6537">
        <v>0.18163257047214437</v>
      </c>
      <c r="G6537">
        <v>6534</v>
      </c>
      <c r="H6537">
        <v>0.16779948932507013</v>
      </c>
      <c r="I6537">
        <v>0.17687791497867919</v>
      </c>
    </row>
    <row r="6538" spans="2:9" x14ac:dyDescent="0.25">
      <c r="B6538">
        <v>6535</v>
      </c>
      <c r="C6538">
        <v>0.17310035424201206</v>
      </c>
      <c r="D6538">
        <v>0.1815821549612136</v>
      </c>
      <c r="G6538">
        <v>6535</v>
      </c>
      <c r="H6538">
        <v>0.16775396111121701</v>
      </c>
      <c r="I6538">
        <v>0.17683289071660938</v>
      </c>
    </row>
    <row r="6539" spans="2:9" x14ac:dyDescent="0.25">
      <c r="B6539">
        <v>6536</v>
      </c>
      <c r="C6539">
        <v>0.17305055483392048</v>
      </c>
      <c r="D6539">
        <v>0.18153175022584719</v>
      </c>
      <c r="G6539">
        <v>6536</v>
      </c>
      <c r="H6539">
        <v>0.16770844608288932</v>
      </c>
      <c r="I6539">
        <v>0.17678787907037541</v>
      </c>
    </row>
    <row r="6540" spans="2:9" x14ac:dyDescent="0.25">
      <c r="B6540">
        <v>6537</v>
      </c>
      <c r="C6540">
        <v>0.17300077107730638</v>
      </c>
      <c r="D6540">
        <v>0.18148135626002612</v>
      </c>
      <c r="G6540">
        <v>6537</v>
      </c>
      <c r="H6540">
        <v>0.16766294423615641</v>
      </c>
      <c r="I6540">
        <v>0.17674288003387473</v>
      </c>
    </row>
    <row r="6541" spans="2:9" x14ac:dyDescent="0.25">
      <c r="B6541">
        <v>6538</v>
      </c>
      <c r="C6541">
        <v>0.17295100297007501</v>
      </c>
      <c r="D6541">
        <v>0.18143097305773689</v>
      </c>
      <c r="G6541">
        <v>6538</v>
      </c>
      <c r="H6541">
        <v>0.16761745556708799</v>
      </c>
      <c r="I6541">
        <v>0.17669789360100832</v>
      </c>
    </row>
    <row r="6542" spans="2:9" x14ac:dyDescent="0.25">
      <c r="B6542">
        <v>6539</v>
      </c>
      <c r="C6542">
        <v>0.17290125051012808</v>
      </c>
      <c r="D6542">
        <v>0.18138060061297082</v>
      </c>
      <c r="G6542">
        <v>6539</v>
      </c>
      <c r="H6542">
        <v>0.16757198007175561</v>
      </c>
      <c r="I6542">
        <v>0.17665291976568082</v>
      </c>
    </row>
    <row r="6543" spans="2:9" x14ac:dyDescent="0.25">
      <c r="B6543">
        <v>6540</v>
      </c>
      <c r="C6543">
        <v>0.17285151369536619</v>
      </c>
      <c r="D6543">
        <v>0.18133023891972438</v>
      </c>
      <c r="G6543">
        <v>6540</v>
      </c>
      <c r="H6543">
        <v>0.16752651774623234</v>
      </c>
      <c r="I6543">
        <v>0.1766079585218002</v>
      </c>
    </row>
    <row r="6544" spans="2:9" x14ac:dyDescent="0.25">
      <c r="B6544">
        <v>6541</v>
      </c>
      <c r="C6544">
        <v>0.17280179252368832</v>
      </c>
      <c r="D6544">
        <v>0.18127988797199934</v>
      </c>
      <c r="G6544">
        <v>6541</v>
      </c>
      <c r="H6544">
        <v>0.16748106858659206</v>
      </c>
      <c r="I6544">
        <v>0.1765630098632783</v>
      </c>
    </row>
    <row r="6545" spans="2:9" x14ac:dyDescent="0.25">
      <c r="B6545">
        <v>6542</v>
      </c>
      <c r="C6545">
        <v>0.17275208699299185</v>
      </c>
      <c r="D6545">
        <v>0.18122954776380235</v>
      </c>
      <c r="G6545">
        <v>6542</v>
      </c>
      <c r="H6545">
        <v>0.16743563258890962</v>
      </c>
      <c r="I6545">
        <v>0.17651807378403023</v>
      </c>
    </row>
    <row r="6546" spans="2:9" x14ac:dyDescent="0.25">
      <c r="B6546">
        <v>6543</v>
      </c>
      <c r="C6546">
        <v>0.17270239710117116</v>
      </c>
      <c r="D6546">
        <v>0.18117921828914513</v>
      </c>
      <c r="G6546">
        <v>6543</v>
      </c>
      <c r="H6546">
        <v>0.1673902097492618</v>
      </c>
      <c r="I6546">
        <v>0.17647315027797478</v>
      </c>
    </row>
    <row r="6547" spans="2:9" x14ac:dyDescent="0.25">
      <c r="B6547">
        <v>6544</v>
      </c>
      <c r="C6547">
        <v>0.17265272284611979</v>
      </c>
      <c r="D6547">
        <v>0.18112889954204475</v>
      </c>
      <c r="G6547">
        <v>6544</v>
      </c>
      <c r="H6547">
        <v>0.16734480006372621</v>
      </c>
      <c r="I6547">
        <v>0.17642823933903432</v>
      </c>
    </row>
    <row r="6548" spans="2:9" x14ac:dyDescent="0.25">
      <c r="B6548">
        <v>6545</v>
      </c>
      <c r="C6548">
        <v>0.17260306422573049</v>
      </c>
      <c r="D6548">
        <v>0.18107859151652311</v>
      </c>
      <c r="G6548">
        <v>6545</v>
      </c>
      <c r="H6548">
        <v>0.16729940352838082</v>
      </c>
      <c r="I6548">
        <v>0.17638334096113464</v>
      </c>
    </row>
    <row r="6549" spans="2:9" x14ac:dyDescent="0.25">
      <c r="B6549">
        <v>6546</v>
      </c>
      <c r="C6549">
        <v>0.17255342123789266</v>
      </c>
      <c r="D6549">
        <v>0.18102829420660738</v>
      </c>
      <c r="G6549">
        <v>6546</v>
      </c>
      <c r="H6549">
        <v>0.16725402013930579</v>
      </c>
      <c r="I6549">
        <v>0.17633845513820523</v>
      </c>
    </row>
    <row r="6550" spans="2:9" x14ac:dyDescent="0.25">
      <c r="B6550">
        <v>6547</v>
      </c>
      <c r="C6550">
        <v>0.17250379388049483</v>
      </c>
      <c r="D6550">
        <v>0.18097800760632962</v>
      </c>
      <c r="G6550">
        <v>6547</v>
      </c>
      <c r="H6550">
        <v>0.16720864989258219</v>
      </c>
      <c r="I6550">
        <v>0.17629358186417898</v>
      </c>
    </row>
    <row r="6551" spans="2:9" x14ac:dyDescent="0.25">
      <c r="B6551">
        <v>6548</v>
      </c>
      <c r="C6551">
        <v>0.17245418215142327</v>
      </c>
      <c r="D6551">
        <v>0.18092773170972706</v>
      </c>
      <c r="G6551">
        <v>6548</v>
      </c>
      <c r="H6551">
        <v>0.16716329278429207</v>
      </c>
      <c r="I6551">
        <v>0.17624872113299236</v>
      </c>
    </row>
    <row r="6552" spans="2:9" x14ac:dyDescent="0.25">
      <c r="B6552">
        <v>6549</v>
      </c>
      <c r="C6552">
        <v>0.17240458604856332</v>
      </c>
      <c r="D6552">
        <v>0.18087746651084216</v>
      </c>
      <c r="G6552">
        <v>6549</v>
      </c>
      <c r="H6552">
        <v>0.1671179488105187</v>
      </c>
      <c r="I6552">
        <v>0.17620387293858547</v>
      </c>
    </row>
    <row r="6553" spans="2:9" x14ac:dyDescent="0.25">
      <c r="B6553">
        <v>6550</v>
      </c>
      <c r="C6553">
        <v>0.17235500556979699</v>
      </c>
      <c r="D6553">
        <v>0.18082721200372226</v>
      </c>
      <c r="G6553">
        <v>6550</v>
      </c>
      <c r="H6553">
        <v>0.16707261796734707</v>
      </c>
      <c r="I6553">
        <v>0.17615903727490187</v>
      </c>
    </row>
    <row r="6554" spans="2:9" x14ac:dyDescent="0.25">
      <c r="B6554">
        <v>6551</v>
      </c>
      <c r="C6554">
        <v>0.17230544071300569</v>
      </c>
      <c r="D6554">
        <v>0.18077696818241976</v>
      </c>
      <c r="G6554">
        <v>6551</v>
      </c>
      <c r="H6554">
        <v>0.16702730025086313</v>
      </c>
      <c r="I6554">
        <v>0.17611421413588851</v>
      </c>
    </row>
    <row r="6555" spans="2:9" x14ac:dyDescent="0.25">
      <c r="B6555">
        <v>6552</v>
      </c>
      <c r="C6555">
        <v>0.17225589147606979</v>
      </c>
      <c r="D6555">
        <v>0.18072673504099229</v>
      </c>
      <c r="G6555">
        <v>6552</v>
      </c>
      <c r="H6555">
        <v>0.16698199565715294</v>
      </c>
      <c r="I6555">
        <v>0.17606940351549619</v>
      </c>
    </row>
    <row r="6556" spans="2:9" x14ac:dyDescent="0.25">
      <c r="B6556">
        <v>6553</v>
      </c>
      <c r="C6556">
        <v>0.17220635785686639</v>
      </c>
      <c r="D6556">
        <v>0.18067651257350234</v>
      </c>
      <c r="G6556">
        <v>6553</v>
      </c>
      <c r="H6556">
        <v>0.166936704182305</v>
      </c>
      <c r="I6556">
        <v>0.17602460540767889</v>
      </c>
    </row>
    <row r="6557" spans="2:9" x14ac:dyDescent="0.25">
      <c r="B6557">
        <v>6554</v>
      </c>
      <c r="C6557">
        <v>0.17215683985327182</v>
      </c>
      <c r="D6557">
        <v>0.18062630077401781</v>
      </c>
      <c r="G6557">
        <v>6554</v>
      </c>
      <c r="H6557">
        <v>0.16689142582240851</v>
      </c>
      <c r="I6557">
        <v>0.17597981980639443</v>
      </c>
    </row>
    <row r="6558" spans="2:9" x14ac:dyDescent="0.25">
      <c r="B6558">
        <v>6555</v>
      </c>
      <c r="C6558">
        <v>0.17210733746316006</v>
      </c>
      <c r="D6558">
        <v>0.18057609963661125</v>
      </c>
      <c r="G6558">
        <v>6555</v>
      </c>
      <c r="H6558">
        <v>0.16684616057355389</v>
      </c>
      <c r="I6558">
        <v>0.17593504670560398</v>
      </c>
    </row>
    <row r="6559" spans="2:9" x14ac:dyDescent="0.25">
      <c r="B6559">
        <v>6556</v>
      </c>
      <c r="C6559">
        <v>0.17205785068440452</v>
      </c>
      <c r="D6559">
        <v>0.18052590915536046</v>
      </c>
      <c r="G6559">
        <v>6556</v>
      </c>
      <c r="H6559">
        <v>0.16680090843183257</v>
      </c>
      <c r="I6559">
        <v>0.17589028609927218</v>
      </c>
    </row>
    <row r="6560" spans="2:9" x14ac:dyDescent="0.25">
      <c r="B6560">
        <v>6557</v>
      </c>
      <c r="C6560">
        <v>0.17200837951487494</v>
      </c>
      <c r="D6560">
        <v>0.18047572932434841</v>
      </c>
      <c r="G6560">
        <v>6557</v>
      </c>
      <c r="H6560">
        <v>0.16675566939333797</v>
      </c>
      <c r="I6560">
        <v>0.1758455379813674</v>
      </c>
    </row>
    <row r="6561" spans="2:9" x14ac:dyDescent="0.25">
      <c r="B6561">
        <v>6558</v>
      </c>
      <c r="C6561">
        <v>0.17195892395244017</v>
      </c>
      <c r="D6561">
        <v>0.18042556013766295</v>
      </c>
      <c r="G6561">
        <v>6558</v>
      </c>
      <c r="H6561">
        <v>0.166710443454164</v>
      </c>
      <c r="I6561">
        <v>0.17580080234586135</v>
      </c>
    </row>
    <row r="6562" spans="2:9" x14ac:dyDescent="0.25">
      <c r="B6562">
        <v>6559</v>
      </c>
      <c r="C6562">
        <v>0.17190948399496872</v>
      </c>
      <c r="D6562">
        <v>0.18037540158939697</v>
      </c>
      <c r="G6562">
        <v>6559</v>
      </c>
      <c r="H6562">
        <v>0.16666523061040517</v>
      </c>
      <c r="I6562">
        <v>0.17575607918672917</v>
      </c>
    </row>
    <row r="6563" spans="2:9" x14ac:dyDescent="0.25">
      <c r="B6563">
        <v>6560</v>
      </c>
      <c r="C6563">
        <v>0.1718600596403258</v>
      </c>
      <c r="D6563">
        <v>0.18032525367364857</v>
      </c>
      <c r="G6563">
        <v>6560</v>
      </c>
      <c r="H6563">
        <v>0.1666200308581581</v>
      </c>
      <c r="I6563">
        <v>0.17571136849794988</v>
      </c>
    </row>
    <row r="6564" spans="2:9" x14ac:dyDescent="0.25">
      <c r="B6564">
        <v>6561</v>
      </c>
      <c r="C6564">
        <v>0.17181065088637532</v>
      </c>
      <c r="D6564">
        <v>0.18027511638452073</v>
      </c>
      <c r="G6564">
        <v>6561</v>
      </c>
      <c r="H6564">
        <v>0.16657484419352023</v>
      </c>
      <c r="I6564">
        <v>0.17566667027350566</v>
      </c>
    </row>
    <row r="6565" spans="2:9" x14ac:dyDescent="0.25">
      <c r="B6565">
        <v>6562</v>
      </c>
      <c r="C6565">
        <v>0.17176125773097936</v>
      </c>
      <c r="D6565">
        <v>0.18022498971612166</v>
      </c>
      <c r="G6565">
        <v>6562</v>
      </c>
      <c r="H6565">
        <v>0.16652967061259041</v>
      </c>
      <c r="I6565">
        <v>0.17562198450738237</v>
      </c>
    </row>
    <row r="6566" spans="2:9" x14ac:dyDescent="0.25">
      <c r="B6566">
        <v>6563</v>
      </c>
      <c r="C6566">
        <v>0.17171188017199901</v>
      </c>
      <c r="D6566">
        <v>0.18017487366256443</v>
      </c>
      <c r="G6566">
        <v>6563</v>
      </c>
      <c r="H6566">
        <v>0.16648451011146806</v>
      </c>
      <c r="I6566">
        <v>0.17557731119356931</v>
      </c>
    </row>
    <row r="6567" spans="2:9" x14ac:dyDescent="0.25">
      <c r="B6567">
        <v>6564</v>
      </c>
      <c r="C6567">
        <v>0.17166251820729192</v>
      </c>
      <c r="D6567">
        <v>0.18012476821796713</v>
      </c>
      <c r="G6567">
        <v>6564</v>
      </c>
      <c r="H6567">
        <v>0.16643936268625467</v>
      </c>
      <c r="I6567">
        <v>0.1755326503260593</v>
      </c>
    </row>
    <row r="6568" spans="2:9" x14ac:dyDescent="0.25">
      <c r="B6568">
        <v>6565</v>
      </c>
      <c r="C6568">
        <v>0.17161317183471508</v>
      </c>
      <c r="D6568">
        <v>0.18007467337645314</v>
      </c>
      <c r="G6568">
        <v>6565</v>
      </c>
      <c r="H6568">
        <v>0.16639422833305262</v>
      </c>
      <c r="I6568">
        <v>0.17548800189884872</v>
      </c>
    </row>
    <row r="6569" spans="2:9" x14ac:dyDescent="0.25">
      <c r="B6569">
        <v>6566</v>
      </c>
      <c r="C6569">
        <v>0.17156384105212502</v>
      </c>
      <c r="D6569">
        <v>0.18002458913215066</v>
      </c>
      <c r="G6569">
        <v>6566</v>
      </c>
      <c r="H6569">
        <v>0.16634910704796452</v>
      </c>
      <c r="I6569">
        <v>0.1754433659059374</v>
      </c>
    </row>
    <row r="6570" spans="2:9" x14ac:dyDescent="0.25">
      <c r="B6570">
        <v>6567</v>
      </c>
      <c r="C6570">
        <v>0.17151452585737473</v>
      </c>
      <c r="D6570">
        <v>0.17997451547919285</v>
      </c>
      <c r="G6570">
        <v>6567</v>
      </c>
      <c r="H6570">
        <v>0.16630399882709537</v>
      </c>
      <c r="I6570">
        <v>0.1753987423413286</v>
      </c>
    </row>
    <row r="6571" spans="2:9" x14ac:dyDescent="0.25">
      <c r="B6571">
        <v>6568</v>
      </c>
      <c r="C6571">
        <v>0.17146522624831581</v>
      </c>
      <c r="D6571">
        <v>0.17992445241171809</v>
      </c>
      <c r="G6571">
        <v>6568</v>
      </c>
      <c r="H6571">
        <v>0.1662589036665508</v>
      </c>
      <c r="I6571">
        <v>0.17535413119902923</v>
      </c>
    </row>
    <row r="6572" spans="2:9" x14ac:dyDescent="0.25">
      <c r="B6572">
        <v>6569</v>
      </c>
      <c r="C6572">
        <v>0.17141594222279899</v>
      </c>
      <c r="D6572">
        <v>0.17987439992386972</v>
      </c>
      <c r="G6572">
        <v>6569</v>
      </c>
      <c r="H6572">
        <v>0.16621382156243764</v>
      </c>
      <c r="I6572">
        <v>0.17530953247304962</v>
      </c>
    </row>
    <row r="6573" spans="2:9" x14ac:dyDescent="0.25">
      <c r="B6573">
        <v>6570</v>
      </c>
      <c r="C6573">
        <v>0.17136667377867293</v>
      </c>
      <c r="D6573">
        <v>0.17982435800979613</v>
      </c>
      <c r="G6573">
        <v>6570</v>
      </c>
      <c r="H6573">
        <v>0.1661687525108636</v>
      </c>
      <c r="I6573">
        <v>0.17526494615740357</v>
      </c>
    </row>
    <row r="6574" spans="2:9" x14ac:dyDescent="0.25">
      <c r="B6574">
        <v>6571</v>
      </c>
      <c r="C6574">
        <v>0.17131742091378341</v>
      </c>
      <c r="D6574">
        <v>0.17977432666365059</v>
      </c>
      <c r="G6574">
        <v>6571</v>
      </c>
      <c r="H6574">
        <v>0.16612369650793865</v>
      </c>
      <c r="I6574">
        <v>0.17522037224610848</v>
      </c>
    </row>
    <row r="6575" spans="2:9" x14ac:dyDescent="0.25">
      <c r="B6575">
        <v>6572</v>
      </c>
      <c r="C6575">
        <v>0.17126818362597551</v>
      </c>
      <c r="D6575">
        <v>0.17972430587959151</v>
      </c>
      <c r="G6575">
        <v>6572</v>
      </c>
      <c r="H6575">
        <v>0.16607865354977311</v>
      </c>
      <c r="I6575">
        <v>0.175175810733185</v>
      </c>
    </row>
    <row r="6576" spans="2:9" x14ac:dyDescent="0.25">
      <c r="B6576">
        <v>6573</v>
      </c>
      <c r="C6576">
        <v>0.17121896191309369</v>
      </c>
      <c r="D6576">
        <v>0.17967429565178242</v>
      </c>
      <c r="G6576">
        <v>6573</v>
      </c>
      <c r="H6576">
        <v>0.16603362363247789</v>
      </c>
      <c r="I6576">
        <v>0.17513126161265757</v>
      </c>
    </row>
    <row r="6577" spans="2:9" x14ac:dyDescent="0.25">
      <c r="B6577">
        <v>6574</v>
      </c>
      <c r="C6577">
        <v>0.17116975577297922</v>
      </c>
      <c r="D6577">
        <v>0.17962429597439147</v>
      </c>
      <c r="G6577">
        <v>6574</v>
      </c>
      <c r="H6577">
        <v>0.16598860675216612</v>
      </c>
      <c r="I6577">
        <v>0.1750867248785539</v>
      </c>
    </row>
    <row r="6578" spans="2:9" x14ac:dyDescent="0.25">
      <c r="B6578">
        <v>6575</v>
      </c>
      <c r="C6578">
        <v>0.17112056520347188</v>
      </c>
      <c r="D6578">
        <v>0.17957430684159234</v>
      </c>
      <c r="G6578">
        <v>6575</v>
      </c>
      <c r="H6578">
        <v>0.16594360290495153</v>
      </c>
      <c r="I6578">
        <v>0.17504220052490532</v>
      </c>
    </row>
    <row r="6579" spans="2:9" x14ac:dyDescent="0.25">
      <c r="B6579">
        <v>6576</v>
      </c>
      <c r="C6579">
        <v>0.17107139020241002</v>
      </c>
      <c r="D6579">
        <v>0.1795243282475634</v>
      </c>
      <c r="G6579">
        <v>6576</v>
      </c>
      <c r="H6579">
        <v>0.16589861208694942</v>
      </c>
      <c r="I6579">
        <v>0.17499768854574654</v>
      </c>
    </row>
    <row r="6580" spans="2:9" x14ac:dyDescent="0.25">
      <c r="B6580">
        <v>6577</v>
      </c>
      <c r="C6580">
        <v>0.17102223076763062</v>
      </c>
      <c r="D6580">
        <v>0.17947436018648794</v>
      </c>
      <c r="G6580">
        <v>6577</v>
      </c>
      <c r="H6580">
        <v>0.16585363429427541</v>
      </c>
      <c r="I6580">
        <v>0.1749531889351158</v>
      </c>
    </row>
    <row r="6581" spans="2:9" x14ac:dyDescent="0.25">
      <c r="B6581">
        <v>6578</v>
      </c>
      <c r="C6581">
        <v>0.17097308689696786</v>
      </c>
      <c r="D6581">
        <v>0.17942440265255455</v>
      </c>
      <c r="G6581">
        <v>6578</v>
      </c>
      <c r="H6581">
        <v>0.16580866952304776</v>
      </c>
      <c r="I6581">
        <v>0.1749087016870548</v>
      </c>
    </row>
    <row r="6582" spans="2:9" x14ac:dyDescent="0.25">
      <c r="B6582">
        <v>6579</v>
      </c>
      <c r="C6582">
        <v>0.1709239585882549</v>
      </c>
      <c r="D6582">
        <v>0.1793744556399566</v>
      </c>
      <c r="G6582">
        <v>6579</v>
      </c>
      <c r="H6582">
        <v>0.16576371776938487</v>
      </c>
      <c r="I6582">
        <v>0.17486422679560876</v>
      </c>
    </row>
    <row r="6583" spans="2:9" x14ac:dyDescent="0.25">
      <c r="B6583">
        <v>6580</v>
      </c>
      <c r="C6583">
        <v>0.17087484583932419</v>
      </c>
      <c r="D6583">
        <v>0.17932451914289252</v>
      </c>
      <c r="G6583">
        <v>6580</v>
      </c>
      <c r="H6583">
        <v>0.1657187790294061</v>
      </c>
      <c r="I6583">
        <v>0.17481976425482626</v>
      </c>
    </row>
    <row r="6584" spans="2:9" x14ac:dyDescent="0.25">
      <c r="B6584">
        <v>6581</v>
      </c>
      <c r="C6584">
        <v>0.17082574864800501</v>
      </c>
      <c r="D6584">
        <v>0.17927459315556574</v>
      </c>
      <c r="G6584">
        <v>6581</v>
      </c>
      <c r="H6584">
        <v>0.16567385329923257</v>
      </c>
      <c r="I6584">
        <v>0.17477531405875948</v>
      </c>
    </row>
    <row r="6585" spans="2:9" x14ac:dyDescent="0.25">
      <c r="B6585">
        <v>6582</v>
      </c>
      <c r="C6585">
        <v>0.17077666701212574</v>
      </c>
      <c r="D6585">
        <v>0.17922467767218458</v>
      </c>
      <c r="G6585">
        <v>6582</v>
      </c>
      <c r="H6585">
        <v>0.16562894057498634</v>
      </c>
      <c r="I6585">
        <v>0.17473087620146405</v>
      </c>
    </row>
    <row r="6586" spans="2:9" x14ac:dyDescent="0.25">
      <c r="B6586">
        <v>6583</v>
      </c>
      <c r="C6586">
        <v>0.17072760092951261</v>
      </c>
      <c r="D6586">
        <v>0.17917477268696264</v>
      </c>
      <c r="G6586">
        <v>6583</v>
      </c>
      <c r="H6586">
        <v>0.16558404085279041</v>
      </c>
      <c r="I6586">
        <v>0.17468645067699901</v>
      </c>
    </row>
    <row r="6587" spans="2:9" x14ac:dyDescent="0.25">
      <c r="B6587">
        <v>6584</v>
      </c>
      <c r="C6587">
        <v>0.17067855039799107</v>
      </c>
      <c r="D6587">
        <v>0.17912487819411813</v>
      </c>
      <c r="G6587">
        <v>6584</v>
      </c>
      <c r="H6587">
        <v>0.16553915412876924</v>
      </c>
      <c r="I6587">
        <v>0.17464203747942694</v>
      </c>
    </row>
    <row r="6588" spans="2:9" x14ac:dyDescent="0.25">
      <c r="B6588">
        <v>6585</v>
      </c>
      <c r="C6588">
        <v>0.17062951541538346</v>
      </c>
      <c r="D6588">
        <v>0.1790749941878744</v>
      </c>
      <c r="G6588">
        <v>6585</v>
      </c>
      <c r="H6588">
        <v>0.16549428039904901</v>
      </c>
      <c r="I6588">
        <v>0.17459763660281374</v>
      </c>
    </row>
    <row r="6589" spans="2:9" x14ac:dyDescent="0.25">
      <c r="B6589">
        <v>6586</v>
      </c>
      <c r="C6589">
        <v>0.17058049597951111</v>
      </c>
      <c r="D6589">
        <v>0.17902512066245996</v>
      </c>
      <c r="G6589">
        <v>6586</v>
      </c>
      <c r="H6589">
        <v>0.16544941965975629</v>
      </c>
      <c r="I6589">
        <v>0.17455324804122901</v>
      </c>
    </row>
    <row r="6590" spans="2:9" x14ac:dyDescent="0.25">
      <c r="B6590">
        <v>6587</v>
      </c>
      <c r="C6590">
        <v>0.17053149208819476</v>
      </c>
      <c r="D6590">
        <v>0.17897525761210806</v>
      </c>
      <c r="G6590">
        <v>6587</v>
      </c>
      <c r="H6590">
        <v>0.16540457190701841</v>
      </c>
      <c r="I6590">
        <v>0.17450887178874561</v>
      </c>
    </row>
    <row r="6591" spans="2:9" x14ac:dyDescent="0.25">
      <c r="B6591">
        <v>6588</v>
      </c>
      <c r="C6591">
        <v>0.17048250373925211</v>
      </c>
      <c r="D6591">
        <v>0.17892540503105692</v>
      </c>
      <c r="G6591">
        <v>6588</v>
      </c>
      <c r="H6591">
        <v>0.1653597371369647</v>
      </c>
      <c r="I6591">
        <v>0.17446450783943984</v>
      </c>
    </row>
    <row r="6592" spans="2:9" x14ac:dyDescent="0.25">
      <c r="B6592">
        <v>6589</v>
      </c>
      <c r="C6592">
        <v>0.17043353093049962</v>
      </c>
      <c r="D6592">
        <v>0.17887556291354989</v>
      </c>
      <c r="G6592">
        <v>6589</v>
      </c>
      <c r="H6592">
        <v>0.1653149153457254</v>
      </c>
      <c r="I6592">
        <v>0.17442015618739168</v>
      </c>
    </row>
    <row r="6593" spans="2:9" x14ac:dyDescent="0.25">
      <c r="B6593">
        <v>6590</v>
      </c>
      <c r="C6593">
        <v>0.1703845736597521</v>
      </c>
      <c r="D6593">
        <v>0.17882573125383516</v>
      </c>
      <c r="G6593">
        <v>6590</v>
      </c>
      <c r="H6593">
        <v>0.16527010652943211</v>
      </c>
      <c r="I6593">
        <v>0.17437581682668432</v>
      </c>
    </row>
    <row r="6594" spans="2:9" x14ac:dyDescent="0.25">
      <c r="B6594">
        <v>6591</v>
      </c>
      <c r="C6594">
        <v>0.17033563192482309</v>
      </c>
      <c r="D6594">
        <v>0.17877591004616605</v>
      </c>
      <c r="G6594">
        <v>6591</v>
      </c>
      <c r="H6594">
        <v>0.16522531068421686</v>
      </c>
      <c r="I6594">
        <v>0.17433148975140453</v>
      </c>
    </row>
    <row r="6595" spans="2:9" x14ac:dyDescent="0.25">
      <c r="B6595">
        <v>6592</v>
      </c>
      <c r="C6595">
        <v>0.1702867057235232</v>
      </c>
      <c r="D6595">
        <v>0.17872609928480068</v>
      </c>
      <c r="G6595">
        <v>6592</v>
      </c>
      <c r="H6595">
        <v>0.16518052780621403</v>
      </c>
      <c r="I6595">
        <v>0.17428717495564258</v>
      </c>
    </row>
    <row r="6596" spans="2:9" x14ac:dyDescent="0.25">
      <c r="B6596">
        <v>6593</v>
      </c>
      <c r="C6596">
        <v>0.17023779505366227</v>
      </c>
      <c r="D6596">
        <v>0.17867629896400206</v>
      </c>
      <c r="G6596">
        <v>6593</v>
      </c>
      <c r="H6596">
        <v>0.16513575789155863</v>
      </c>
      <c r="I6596">
        <v>0.17424287243349201</v>
      </c>
    </row>
    <row r="6597" spans="2:9" x14ac:dyDescent="0.25">
      <c r="B6597">
        <v>6594</v>
      </c>
      <c r="C6597">
        <v>0.1701888999130495</v>
      </c>
      <c r="D6597">
        <v>0.17862650907803845</v>
      </c>
      <c r="G6597">
        <v>6594</v>
      </c>
      <c r="H6597">
        <v>0.16509100093638601</v>
      </c>
      <c r="I6597">
        <v>0.17419858217905002</v>
      </c>
    </row>
    <row r="6598" spans="2:9" x14ac:dyDescent="0.25">
      <c r="B6598">
        <v>6595</v>
      </c>
      <c r="C6598">
        <v>0.17014002029949071</v>
      </c>
      <c r="D6598">
        <v>0.17857672962118287</v>
      </c>
      <c r="G6598">
        <v>6595</v>
      </c>
      <c r="H6598">
        <v>0.16504625693683361</v>
      </c>
      <c r="I6598">
        <v>0.17415430418641706</v>
      </c>
    </row>
    <row r="6599" spans="2:9" x14ac:dyDescent="0.25">
      <c r="B6599">
        <v>6596</v>
      </c>
      <c r="C6599">
        <v>0.1700911562107911</v>
      </c>
      <c r="D6599">
        <v>0.1785269605877132</v>
      </c>
      <c r="G6599">
        <v>6596</v>
      </c>
      <c r="H6599">
        <v>0.1650015258890401</v>
      </c>
      <c r="I6599">
        <v>0.17411003844969708</v>
      </c>
    </row>
    <row r="6600" spans="2:9" x14ac:dyDescent="0.25">
      <c r="B6600">
        <v>6597</v>
      </c>
      <c r="C6600">
        <v>0.17004230764475359</v>
      </c>
      <c r="D6600">
        <v>0.17847720197191255</v>
      </c>
      <c r="G6600">
        <v>6597</v>
      </c>
      <c r="H6600">
        <v>0.16495680778914462</v>
      </c>
      <c r="I6600">
        <v>0.17406578496299766</v>
      </c>
    </row>
    <row r="6601" spans="2:9" x14ac:dyDescent="0.25">
      <c r="B6601">
        <v>6598</v>
      </c>
      <c r="C6601">
        <v>0.16999347459918035</v>
      </c>
      <c r="D6601">
        <v>0.17842745376806873</v>
      </c>
      <c r="G6601">
        <v>6598</v>
      </c>
      <c r="H6601">
        <v>0.16491210263328776</v>
      </c>
      <c r="I6601">
        <v>0.17402154372042944</v>
      </c>
    </row>
    <row r="6602" spans="2:9" x14ac:dyDescent="0.25">
      <c r="B6602">
        <v>6599</v>
      </c>
      <c r="C6602">
        <v>0.1699446570718704</v>
      </c>
      <c r="D6602">
        <v>0.17837771597047467</v>
      </c>
      <c r="G6602">
        <v>6599</v>
      </c>
      <c r="H6602">
        <v>0.16486741041761221</v>
      </c>
      <c r="I6602">
        <v>0.17397731471610692</v>
      </c>
    </row>
    <row r="6603" spans="2:9" x14ac:dyDescent="0.25">
      <c r="B6603">
        <v>6600</v>
      </c>
      <c r="C6603">
        <v>0.16989585506062196</v>
      </c>
      <c r="D6603">
        <v>0.17832798857342813</v>
      </c>
      <c r="G6603">
        <v>6600</v>
      </c>
      <c r="H6603">
        <v>0.16482273113826079</v>
      </c>
      <c r="I6603">
        <v>0.17393309794414769</v>
      </c>
    </row>
    <row r="6604" spans="2:9" x14ac:dyDescent="0.25">
      <c r="B6604">
        <v>6601</v>
      </c>
      <c r="C6604">
        <v>0.16984706856323273</v>
      </c>
      <c r="D6604">
        <v>0.17827827157123177</v>
      </c>
      <c r="G6604">
        <v>6601</v>
      </c>
      <c r="H6604">
        <v>0.16477806479137697</v>
      </c>
      <c r="I6604">
        <v>0.17388889339867297</v>
      </c>
    </row>
    <row r="6605" spans="2:9" x14ac:dyDescent="0.25">
      <c r="B6605">
        <v>6602</v>
      </c>
      <c r="C6605">
        <v>0.16979829757749706</v>
      </c>
      <c r="D6605">
        <v>0.17822856495819339</v>
      </c>
      <c r="G6605">
        <v>6602</v>
      </c>
      <c r="H6605">
        <v>0.16473341137310663</v>
      </c>
      <c r="I6605">
        <v>0.17384470107380737</v>
      </c>
    </row>
    <row r="6606" spans="2:9" x14ac:dyDescent="0.25">
      <c r="B6606">
        <v>6603</v>
      </c>
      <c r="C6606">
        <v>0.16974954210120857</v>
      </c>
      <c r="D6606">
        <v>0.17817886872862557</v>
      </c>
      <c r="G6606">
        <v>6603</v>
      </c>
      <c r="H6606">
        <v>0.16468877087959599</v>
      </c>
      <c r="I6606">
        <v>0.17380052096367887</v>
      </c>
    </row>
    <row r="6607" spans="2:9" x14ac:dyDescent="0.25">
      <c r="B6607">
        <v>6604</v>
      </c>
      <c r="C6607">
        <v>0.16970080213215891</v>
      </c>
      <c r="D6607">
        <v>0.17812918287684576</v>
      </c>
      <c r="G6607">
        <v>6604</v>
      </c>
      <c r="H6607">
        <v>0.1646441433069929</v>
      </c>
      <c r="I6607">
        <v>0.17375635306241891</v>
      </c>
    </row>
    <row r="6608" spans="2:9" x14ac:dyDescent="0.25">
      <c r="B6608">
        <v>6605</v>
      </c>
      <c r="C6608">
        <v>0.16965207766813847</v>
      </c>
      <c r="D6608">
        <v>0.17807950739717654</v>
      </c>
      <c r="G6608">
        <v>6605</v>
      </c>
      <c r="H6608">
        <v>0.16459952865144586</v>
      </c>
      <c r="I6608">
        <v>0.17371219736416244</v>
      </c>
    </row>
    <row r="6609" spans="2:9" x14ac:dyDescent="0.25">
      <c r="B6609">
        <v>6606</v>
      </c>
      <c r="C6609">
        <v>0.16960336870693501</v>
      </c>
      <c r="D6609">
        <v>0.17802984228394522</v>
      </c>
      <c r="G6609">
        <v>6606</v>
      </c>
      <c r="H6609">
        <v>0.16455492690910564</v>
      </c>
      <c r="I6609">
        <v>0.17366805386304762</v>
      </c>
    </row>
    <row r="6610" spans="2:9" x14ac:dyDescent="0.25">
      <c r="B6610">
        <v>6607</v>
      </c>
      <c r="C6610">
        <v>0.1695546752463353</v>
      </c>
      <c r="D6610">
        <v>0.17798018753148426</v>
      </c>
      <c r="G6610">
        <v>6607</v>
      </c>
      <c r="H6610">
        <v>0.16451033807612311</v>
      </c>
      <c r="I6610">
        <v>0.17362392255321632</v>
      </c>
    </row>
    <row r="6611" spans="2:9" x14ac:dyDescent="0.25">
      <c r="B6611">
        <v>6608</v>
      </c>
      <c r="C6611">
        <v>0.16950599728412563</v>
      </c>
      <c r="D6611">
        <v>0.17793054313413081</v>
      </c>
      <c r="G6611">
        <v>6608</v>
      </c>
      <c r="H6611">
        <v>0.16446576214864997</v>
      </c>
      <c r="I6611">
        <v>0.1735798034288136</v>
      </c>
    </row>
    <row r="6612" spans="2:9" x14ac:dyDescent="0.25">
      <c r="B6612">
        <v>6609</v>
      </c>
      <c r="C6612">
        <v>0.16945733481808892</v>
      </c>
      <c r="D6612">
        <v>0.17788090908622706</v>
      </c>
      <c r="G6612">
        <v>6609</v>
      </c>
      <c r="H6612">
        <v>0.16442119912284012</v>
      </c>
      <c r="I6612">
        <v>0.17353569648398801</v>
      </c>
    </row>
    <row r="6613" spans="2:9" x14ac:dyDescent="0.25">
      <c r="B6613">
        <v>6610</v>
      </c>
      <c r="C6613">
        <v>0.16940868784600718</v>
      </c>
      <c r="D6613">
        <v>0.17783128538212012</v>
      </c>
      <c r="G6613">
        <v>6610</v>
      </c>
      <c r="H6613">
        <v>0.16437664899484819</v>
      </c>
      <c r="I6613">
        <v>0.17349160171289157</v>
      </c>
    </row>
    <row r="6614" spans="2:9" x14ac:dyDescent="0.25">
      <c r="B6614">
        <v>6611</v>
      </c>
      <c r="C6614">
        <v>0.16936005636566076</v>
      </c>
      <c r="D6614">
        <v>0.17778167201616199</v>
      </c>
      <c r="G6614">
        <v>6611</v>
      </c>
      <c r="H6614">
        <v>0.16433211176082979</v>
      </c>
      <c r="I6614">
        <v>0.17344751910967965</v>
      </c>
    </row>
    <row r="6615" spans="2:9" x14ac:dyDescent="0.25">
      <c r="B6615">
        <v>6612</v>
      </c>
      <c r="C6615">
        <v>0.16931144037482901</v>
      </c>
      <c r="D6615">
        <v>0.17773206898270952</v>
      </c>
      <c r="G6615">
        <v>6612</v>
      </c>
      <c r="H6615">
        <v>0.16428758741694163</v>
      </c>
      <c r="I6615">
        <v>0.17340344866851093</v>
      </c>
    </row>
    <row r="6616" spans="2:9" x14ac:dyDescent="0.25">
      <c r="B6616">
        <v>6613</v>
      </c>
      <c r="C6616">
        <v>0.16926283987128818</v>
      </c>
      <c r="D6616">
        <v>0.17768247627612466</v>
      </c>
      <c r="G6616">
        <v>6613</v>
      </c>
      <c r="H6616">
        <v>0.16424307595934243</v>
      </c>
      <c r="I6616">
        <v>0.17335939038354775</v>
      </c>
    </row>
    <row r="6617" spans="2:9" x14ac:dyDescent="0.25">
      <c r="B6617">
        <v>6614</v>
      </c>
      <c r="C6617">
        <v>0.16921425485281369</v>
      </c>
      <c r="D6617">
        <v>0.17763289389077402</v>
      </c>
      <c r="G6617">
        <v>6614</v>
      </c>
      <c r="H6617">
        <v>0.16419857738419147</v>
      </c>
      <c r="I6617">
        <v>0.17331534424895564</v>
      </c>
    </row>
    <row r="6618" spans="2:9" x14ac:dyDescent="0.25">
      <c r="B6618">
        <v>6615</v>
      </c>
      <c r="C6618">
        <v>0.16916568531718029</v>
      </c>
      <c r="D6618">
        <v>0.1775833218210294</v>
      </c>
      <c r="G6618">
        <v>6615</v>
      </c>
      <c r="H6618">
        <v>0.1641540916876485</v>
      </c>
      <c r="I6618">
        <v>0.17327131025890374</v>
      </c>
    </row>
    <row r="6619" spans="2:9" x14ac:dyDescent="0.25">
      <c r="B6619">
        <v>6616</v>
      </c>
      <c r="C6619">
        <v>0.16911713126215994</v>
      </c>
      <c r="D6619">
        <v>0.1775337600612672</v>
      </c>
      <c r="G6619">
        <v>6616</v>
      </c>
      <c r="H6619">
        <v>0.16410961886587533</v>
      </c>
      <c r="I6619">
        <v>0.17322728840756438</v>
      </c>
    </row>
    <row r="6620" spans="2:9" x14ac:dyDescent="0.25">
      <c r="B6620">
        <v>6617</v>
      </c>
      <c r="C6620">
        <v>0.1690685926855231</v>
      </c>
      <c r="D6620">
        <v>0.17748420860586889</v>
      </c>
      <c r="G6620">
        <v>6617</v>
      </c>
      <c r="H6620">
        <v>0.16406515891503456</v>
      </c>
      <c r="I6620">
        <v>0.17318327868911329</v>
      </c>
    </row>
    <row r="6621" spans="2:9" x14ac:dyDescent="0.25">
      <c r="B6621">
        <v>6618</v>
      </c>
      <c r="C6621">
        <v>0.16902006958503901</v>
      </c>
      <c r="D6621">
        <v>0.17743466744922087</v>
      </c>
      <c r="G6621">
        <v>6618</v>
      </c>
      <c r="H6621">
        <v>0.16402071183129033</v>
      </c>
      <c r="I6621">
        <v>0.17313928109772986</v>
      </c>
    </row>
    <row r="6622" spans="2:9" x14ac:dyDescent="0.25">
      <c r="B6622">
        <v>6619</v>
      </c>
      <c r="C6622">
        <v>0.16897156195847571</v>
      </c>
      <c r="D6622">
        <v>0.17738513658571425</v>
      </c>
      <c r="G6622">
        <v>6619</v>
      </c>
      <c r="H6622">
        <v>0.16397627761080719</v>
      </c>
      <c r="I6622">
        <v>0.17309529562759657</v>
      </c>
    </row>
    <row r="6623" spans="2:9" x14ac:dyDescent="0.25">
      <c r="B6623">
        <v>6620</v>
      </c>
      <c r="C6623">
        <v>0.16892306980359803</v>
      </c>
      <c r="D6623">
        <v>0.17733561600974532</v>
      </c>
      <c r="G6623">
        <v>6620</v>
      </c>
      <c r="H6623">
        <v>0.16393185624975196</v>
      </c>
      <c r="I6623">
        <v>0.17305132227289954</v>
      </c>
    </row>
    <row r="6624" spans="2:9" x14ac:dyDescent="0.25">
      <c r="B6624">
        <v>6621</v>
      </c>
      <c r="C6624">
        <v>0.16887459311817027</v>
      </c>
      <c r="D6624">
        <v>0.17728610571571504</v>
      </c>
      <c r="G6624">
        <v>6621</v>
      </c>
      <c r="H6624">
        <v>0.16388744774429193</v>
      </c>
      <c r="I6624">
        <v>0.17300736102782815</v>
      </c>
    </row>
    <row r="6625" spans="2:9" x14ac:dyDescent="0.25">
      <c r="B6625">
        <v>6622</v>
      </c>
      <c r="C6625">
        <v>0.16882613189995596</v>
      </c>
      <c r="D6625">
        <v>0.17723660569802921</v>
      </c>
      <c r="G6625">
        <v>6622</v>
      </c>
      <c r="H6625">
        <v>0.16384305209059483</v>
      </c>
      <c r="I6625">
        <v>0.1729634118865751</v>
      </c>
    </row>
    <row r="6626" spans="2:9" x14ac:dyDescent="0.25">
      <c r="B6626">
        <v>6623</v>
      </c>
      <c r="C6626">
        <v>0.16877768614671604</v>
      </c>
      <c r="D6626">
        <v>0.17718711595109879</v>
      </c>
      <c r="G6626">
        <v>6623</v>
      </c>
      <c r="H6626">
        <v>0.16379866928483086</v>
      </c>
      <c r="I6626">
        <v>0.17291947484333672</v>
      </c>
    </row>
    <row r="6627" spans="2:9" x14ac:dyDescent="0.25">
      <c r="B6627">
        <v>6624</v>
      </c>
      <c r="C6627">
        <v>0.1687292558562096</v>
      </c>
      <c r="D6627">
        <v>0.17713763646933933</v>
      </c>
      <c r="G6627">
        <v>6624</v>
      </c>
      <c r="H6627">
        <v>0.16375429932317068</v>
      </c>
      <c r="I6627">
        <v>0.17287554989231257</v>
      </c>
    </row>
    <row r="6628" spans="2:9" x14ac:dyDescent="0.25">
      <c r="B6628">
        <v>6625</v>
      </c>
      <c r="C6628">
        <v>0.16868084102619479</v>
      </c>
      <c r="D6628">
        <v>0.17708816724717139</v>
      </c>
      <c r="G6628">
        <v>6625</v>
      </c>
      <c r="H6628">
        <v>0.16370994220178633</v>
      </c>
      <c r="I6628">
        <v>0.17283163702770546</v>
      </c>
    </row>
    <row r="6629" spans="2:9" x14ac:dyDescent="0.25">
      <c r="B6629">
        <v>6626</v>
      </c>
      <c r="C6629">
        <v>0.16863244165442826</v>
      </c>
      <c r="D6629">
        <v>0.17703870827902043</v>
      </c>
      <c r="G6629">
        <v>6626</v>
      </c>
      <c r="H6629">
        <v>0.16366559791685037</v>
      </c>
      <c r="I6629">
        <v>0.17278773624372196</v>
      </c>
    </row>
    <row r="6630" spans="2:9" x14ac:dyDescent="0.25">
      <c r="B6630">
        <v>6627</v>
      </c>
      <c r="C6630">
        <v>0.16858405773866392</v>
      </c>
      <c r="D6630">
        <v>0.17698925955931671</v>
      </c>
      <c r="G6630">
        <v>6627</v>
      </c>
      <c r="H6630">
        <v>0.16362126646453784</v>
      </c>
      <c r="I6630">
        <v>0.17274384753457162</v>
      </c>
    </row>
    <row r="6631" spans="2:9" x14ac:dyDescent="0.25">
      <c r="B6631">
        <v>6628</v>
      </c>
      <c r="C6631">
        <v>0.16853568927665491</v>
      </c>
      <c r="D6631">
        <v>0.17693982108249545</v>
      </c>
      <c r="G6631">
        <v>6628</v>
      </c>
      <c r="H6631">
        <v>0.163576947841024</v>
      </c>
      <c r="I6631">
        <v>0.17269997089446767</v>
      </c>
    </row>
    <row r="6632" spans="2:9" x14ac:dyDescent="0.25">
      <c r="B6632">
        <v>6629</v>
      </c>
      <c r="C6632">
        <v>0.16848733626615381</v>
      </c>
      <c r="D6632">
        <v>0.17689039284299671</v>
      </c>
      <c r="G6632">
        <v>6629</v>
      </c>
      <c r="H6632">
        <v>0.16353264204248494</v>
      </c>
      <c r="I6632">
        <v>0.17265610631762654</v>
      </c>
    </row>
    <row r="6633" spans="2:9" x14ac:dyDescent="0.25">
      <c r="B6633">
        <v>6630</v>
      </c>
      <c r="C6633">
        <v>0.16843899870490989</v>
      </c>
      <c r="D6633">
        <v>0.17684097483526526</v>
      </c>
      <c r="G6633">
        <v>6630</v>
      </c>
      <c r="H6633">
        <v>0.16348834906509846</v>
      </c>
      <c r="I6633">
        <v>0.17261225379826806</v>
      </c>
    </row>
    <row r="6634" spans="2:9" x14ac:dyDescent="0.25">
      <c r="B6634">
        <v>6631</v>
      </c>
      <c r="C6634">
        <v>0.1683906765906717</v>
      </c>
      <c r="D6634">
        <v>0.1767915670537511</v>
      </c>
      <c r="G6634">
        <v>6631</v>
      </c>
      <c r="H6634">
        <v>0.16344406890504359</v>
      </c>
      <c r="I6634">
        <v>0.17256841333061557</v>
      </c>
    </row>
    <row r="6635" spans="2:9" x14ac:dyDescent="0.25">
      <c r="B6635">
        <v>6632</v>
      </c>
      <c r="C6635">
        <v>0.16834236992118612</v>
      </c>
      <c r="D6635">
        <v>0.17674216949290869</v>
      </c>
      <c r="G6635">
        <v>6632</v>
      </c>
      <c r="H6635">
        <v>0.16339980155850017</v>
      </c>
      <c r="I6635">
        <v>0.17252458490889563</v>
      </c>
    </row>
    <row r="6636" spans="2:9" x14ac:dyDescent="0.25">
      <c r="B6636">
        <v>6633</v>
      </c>
      <c r="C6636">
        <v>0.16829407869419877</v>
      </c>
      <c r="D6636">
        <v>0.17669278214719752</v>
      </c>
      <c r="G6636">
        <v>6633</v>
      </c>
      <c r="H6636">
        <v>0.1633555470216492</v>
      </c>
      <c r="I6636">
        <v>0.17248076852733818</v>
      </c>
    </row>
    <row r="6637" spans="2:9" x14ac:dyDescent="0.25">
      <c r="B6637">
        <v>6634</v>
      </c>
      <c r="C6637">
        <v>0.16824580290745259</v>
      </c>
      <c r="D6637">
        <v>0.17664340501108203</v>
      </c>
      <c r="G6637">
        <v>6634</v>
      </c>
      <c r="H6637">
        <v>0.16331130529067339</v>
      </c>
      <c r="I6637">
        <v>0.17243696418017662</v>
      </c>
    </row>
    <row r="6638" spans="2:9" x14ac:dyDescent="0.25">
      <c r="B6638">
        <v>6635</v>
      </c>
      <c r="C6638">
        <v>0.16819754255868952</v>
      </c>
      <c r="D6638">
        <v>0.17659403807903137</v>
      </c>
      <c r="G6638">
        <v>6635</v>
      </c>
      <c r="H6638">
        <v>0.1632670763617563</v>
      </c>
      <c r="I6638">
        <v>0.17239317186164765</v>
      </c>
    </row>
    <row r="6639" spans="2:9" x14ac:dyDescent="0.25">
      <c r="B6639">
        <v>6636</v>
      </c>
      <c r="C6639">
        <v>0.16814929764565101</v>
      </c>
      <c r="D6639">
        <v>0.17654468134551962</v>
      </c>
      <c r="G6639">
        <v>6636</v>
      </c>
      <c r="H6639">
        <v>0.16322286023108179</v>
      </c>
      <c r="I6639">
        <v>0.17234939156599141</v>
      </c>
    </row>
    <row r="6640" spans="2:9" x14ac:dyDescent="0.25">
      <c r="B6640">
        <v>6637</v>
      </c>
      <c r="C6640">
        <v>0.16810106816607573</v>
      </c>
      <c r="D6640">
        <v>0.17649533480502572</v>
      </c>
      <c r="G6640">
        <v>6637</v>
      </c>
      <c r="H6640">
        <v>0.1631786568948361</v>
      </c>
      <c r="I6640">
        <v>0.1723056232874513</v>
      </c>
    </row>
    <row r="6641" spans="2:9" x14ac:dyDescent="0.25">
      <c r="B6641">
        <v>6638</v>
      </c>
      <c r="C6641">
        <v>0.16805285411770107</v>
      </c>
      <c r="D6641">
        <v>0.17644599845203326</v>
      </c>
      <c r="G6641">
        <v>6638</v>
      </c>
      <c r="H6641">
        <v>0.16313446634920603</v>
      </c>
      <c r="I6641">
        <v>0.17226186702027407</v>
      </c>
    </row>
    <row r="6642" spans="2:9" x14ac:dyDescent="0.25">
      <c r="B6642">
        <v>6639</v>
      </c>
      <c r="C6642">
        <v>0.16800465549826288</v>
      </c>
      <c r="D6642">
        <v>0.17639667228103106</v>
      </c>
      <c r="G6642">
        <v>6639</v>
      </c>
      <c r="H6642">
        <v>0.16309028859037952</v>
      </c>
      <c r="I6642">
        <v>0.17221812275870998</v>
      </c>
    </row>
    <row r="6643" spans="2:9" x14ac:dyDescent="0.25">
      <c r="B6643">
        <v>6640</v>
      </c>
      <c r="C6643">
        <v>0.16795647230549576</v>
      </c>
      <c r="D6643">
        <v>0.17634735628651246</v>
      </c>
      <c r="G6643">
        <v>6640</v>
      </c>
      <c r="H6643">
        <v>0.16304612361454549</v>
      </c>
      <c r="I6643">
        <v>0.1721743904970125</v>
      </c>
    </row>
    <row r="6644" spans="2:9" x14ac:dyDescent="0.25">
      <c r="B6644">
        <v>6641</v>
      </c>
      <c r="C6644">
        <v>0.16790830453713171</v>
      </c>
      <c r="D6644">
        <v>0.17629805046297561</v>
      </c>
      <c r="G6644">
        <v>6641</v>
      </c>
      <c r="H6644">
        <v>0.16300197141789491</v>
      </c>
      <c r="I6644">
        <v>0.17213067022943851</v>
      </c>
    </row>
    <row r="6645" spans="2:9" x14ac:dyDescent="0.25">
      <c r="B6645">
        <v>6642</v>
      </c>
      <c r="C6645">
        <v>0.16786015219090197</v>
      </c>
      <c r="D6645">
        <v>0.17624875480492383</v>
      </c>
      <c r="G6645">
        <v>6642</v>
      </c>
      <c r="H6645">
        <v>0.16295783199661928</v>
      </c>
      <c r="I6645">
        <v>0.17208696195024831</v>
      </c>
    </row>
    <row r="6646" spans="2:9" x14ac:dyDescent="0.25">
      <c r="B6646">
        <v>6643</v>
      </c>
      <c r="C6646">
        <v>0.16781201526453712</v>
      </c>
      <c r="D6646">
        <v>0.17619946930686489</v>
      </c>
      <c r="G6646">
        <v>6643</v>
      </c>
      <c r="H6646">
        <v>0.1629137053469106</v>
      </c>
      <c r="I6646">
        <v>0.1720432656537054</v>
      </c>
    </row>
    <row r="6647" spans="2:9" x14ac:dyDescent="0.25">
      <c r="B6647">
        <v>6644</v>
      </c>
      <c r="C6647">
        <v>0.16776389375576453</v>
      </c>
      <c r="D6647">
        <v>0.17615019396331169</v>
      </c>
      <c r="G6647">
        <v>6644</v>
      </c>
      <c r="H6647">
        <v>0.1628695914649628</v>
      </c>
      <c r="I6647">
        <v>0.17199958133407675</v>
      </c>
    </row>
    <row r="6648" spans="2:9" x14ac:dyDescent="0.25">
      <c r="B6648">
        <v>6645</v>
      </c>
      <c r="C6648">
        <v>0.16771578766231082</v>
      </c>
      <c r="D6648">
        <v>0.17610092876878181</v>
      </c>
      <c r="G6648">
        <v>6645</v>
      </c>
      <c r="H6648">
        <v>0.1628254903469708</v>
      </c>
      <c r="I6648">
        <v>0.17195590898563262</v>
      </c>
    </row>
    <row r="6649" spans="2:9" x14ac:dyDescent="0.25">
      <c r="B6649">
        <v>6646</v>
      </c>
      <c r="C6649">
        <v>0.16766769698190107</v>
      </c>
      <c r="D6649">
        <v>0.17605167371779759</v>
      </c>
      <c r="G6649">
        <v>6646</v>
      </c>
      <c r="H6649">
        <v>0.16278140198913102</v>
      </c>
      <c r="I6649">
        <v>0.17191224860264664</v>
      </c>
    </row>
    <row r="6650" spans="2:9" x14ac:dyDescent="0.25">
      <c r="B6650">
        <v>6647</v>
      </c>
      <c r="C6650">
        <v>0.16761962171225916</v>
      </c>
      <c r="D6650">
        <v>0.17600242880488648</v>
      </c>
      <c r="G6650">
        <v>6647</v>
      </c>
      <c r="H6650">
        <v>0.16273732638763988</v>
      </c>
      <c r="I6650">
        <v>0.17186860017939584</v>
      </c>
    </row>
    <row r="6651" spans="2:9" x14ac:dyDescent="0.25">
      <c r="B6651">
        <v>6648</v>
      </c>
      <c r="C6651">
        <v>0.16757156185110603</v>
      </c>
      <c r="D6651">
        <v>0.17595319402458037</v>
      </c>
      <c r="G6651">
        <v>6648</v>
      </c>
      <c r="H6651">
        <v>0.16269326353869656</v>
      </c>
      <c r="I6651">
        <v>0.17182496371016051</v>
      </c>
    </row>
    <row r="6652" spans="2:9" x14ac:dyDescent="0.25">
      <c r="B6652">
        <v>6649</v>
      </c>
      <c r="C6652">
        <v>0.16752351739616214</v>
      </c>
      <c r="D6652">
        <v>0.17590396937141611</v>
      </c>
      <c r="G6652">
        <v>6649</v>
      </c>
      <c r="H6652">
        <v>0.16264921343850053</v>
      </c>
      <c r="I6652">
        <v>0.17178133918922417</v>
      </c>
    </row>
    <row r="6653" spans="2:9" x14ac:dyDescent="0.25">
      <c r="B6653">
        <v>6650</v>
      </c>
      <c r="C6653">
        <v>0.16747548834514714</v>
      </c>
      <c r="D6653">
        <v>0.17585475483993571</v>
      </c>
      <c r="G6653">
        <v>6650</v>
      </c>
      <c r="H6653">
        <v>0.16260517608325184</v>
      </c>
      <c r="I6653">
        <v>0.17173772661087403</v>
      </c>
    </row>
    <row r="6654" spans="2:9" x14ac:dyDescent="0.25">
      <c r="B6654">
        <v>6651</v>
      </c>
      <c r="C6654">
        <v>0.16742747469577779</v>
      </c>
      <c r="D6654">
        <v>0.17580555042468535</v>
      </c>
      <c r="G6654">
        <v>6651</v>
      </c>
      <c r="H6654">
        <v>0.16256115146915251</v>
      </c>
      <c r="I6654">
        <v>0.17169412596940023</v>
      </c>
    </row>
    <row r="6655" spans="2:9" x14ac:dyDescent="0.25">
      <c r="B6655">
        <v>6652</v>
      </c>
      <c r="C6655">
        <v>0.16737947644577009</v>
      </c>
      <c r="D6655">
        <v>0.17575635612021656</v>
      </c>
      <c r="G6655">
        <v>6652</v>
      </c>
      <c r="H6655">
        <v>0.16251713959240549</v>
      </c>
      <c r="I6655">
        <v>0.17165053725909657</v>
      </c>
    </row>
    <row r="6656" spans="2:9" x14ac:dyDescent="0.25">
      <c r="B6656">
        <v>6653</v>
      </c>
      <c r="C6656">
        <v>0.16733149359283797</v>
      </c>
      <c r="D6656">
        <v>0.17570717192108548</v>
      </c>
      <c r="G6656">
        <v>6653</v>
      </c>
      <c r="H6656">
        <v>0.16247314044921479</v>
      </c>
      <c r="I6656">
        <v>0.17160696047425997</v>
      </c>
    </row>
    <row r="6657" spans="2:9" x14ac:dyDescent="0.25">
      <c r="B6657">
        <v>6654</v>
      </c>
      <c r="C6657">
        <v>0.16728352613469469</v>
      </c>
      <c r="D6657">
        <v>0.17565799782185301</v>
      </c>
      <c r="G6657">
        <v>6654</v>
      </c>
      <c r="H6657">
        <v>0.16242915403578526</v>
      </c>
      <c r="I6657">
        <v>0.17156339560919079</v>
      </c>
    </row>
    <row r="6658" spans="2:9" x14ac:dyDescent="0.25">
      <c r="B6658">
        <v>6655</v>
      </c>
      <c r="C6658">
        <v>0.16723557406905054</v>
      </c>
      <c r="D6658">
        <v>0.17560883381708495</v>
      </c>
      <c r="G6658">
        <v>6655</v>
      </c>
      <c r="H6658">
        <v>0.16238518034832397</v>
      </c>
      <c r="I6658">
        <v>0.17151984265819267</v>
      </c>
    </row>
    <row r="6659" spans="2:9" x14ac:dyDescent="0.25">
      <c r="B6659">
        <v>6656</v>
      </c>
      <c r="C6659">
        <v>0.16718763739361511</v>
      </c>
      <c r="D6659">
        <v>0.17555967990135182</v>
      </c>
      <c r="G6659">
        <v>6656</v>
      </c>
      <c r="H6659">
        <v>0.16234121938303847</v>
      </c>
      <c r="I6659">
        <v>0.17147630161557256</v>
      </c>
    </row>
    <row r="6660" spans="2:9" x14ac:dyDescent="0.25">
      <c r="B6660">
        <v>6657</v>
      </c>
      <c r="C6660">
        <v>0.1671397161060974</v>
      </c>
      <c r="D6660">
        <v>0.17551053606922892</v>
      </c>
      <c r="G6660">
        <v>6657</v>
      </c>
      <c r="H6660">
        <v>0.16229727113613676</v>
      </c>
      <c r="I6660">
        <v>0.17143277247564073</v>
      </c>
    </row>
    <row r="6661" spans="2:9" x14ac:dyDescent="0.25">
      <c r="B6661">
        <v>6658</v>
      </c>
      <c r="C6661">
        <v>0.16709181020420347</v>
      </c>
      <c r="D6661">
        <v>0.17546140231529656</v>
      </c>
      <c r="G6661">
        <v>6658</v>
      </c>
      <c r="H6661">
        <v>0.16225333560382871</v>
      </c>
      <c r="I6661">
        <v>0.17138925523271098</v>
      </c>
    </row>
    <row r="6662" spans="2:9" x14ac:dyDescent="0.25">
      <c r="B6662">
        <v>6659</v>
      </c>
      <c r="C6662">
        <v>0.1670439196856387</v>
      </c>
      <c r="D6662">
        <v>0.1754122786341395</v>
      </c>
      <c r="G6662">
        <v>6659</v>
      </c>
      <c r="H6662">
        <v>0.16220941278232531</v>
      </c>
      <c r="I6662">
        <v>0.17134574988110007</v>
      </c>
    </row>
    <row r="6663" spans="2:9" x14ac:dyDescent="0.25">
      <c r="B6663">
        <v>6660</v>
      </c>
      <c r="C6663">
        <v>0.16699604454810629</v>
      </c>
      <c r="D6663">
        <v>0.17536316502034763</v>
      </c>
      <c r="G6663">
        <v>6660</v>
      </c>
      <c r="H6663">
        <v>0.16216550266783869</v>
      </c>
      <c r="I6663">
        <v>0.17130225641512839</v>
      </c>
    </row>
    <row r="6664" spans="2:9" x14ac:dyDescent="0.25">
      <c r="B6664">
        <v>6661</v>
      </c>
      <c r="C6664">
        <v>0.16694818478930878</v>
      </c>
      <c r="D6664">
        <v>0.17531406146851541</v>
      </c>
      <c r="G6664">
        <v>6661</v>
      </c>
      <c r="H6664">
        <v>0.16212160525658173</v>
      </c>
      <c r="I6664">
        <v>0.17125877482911953</v>
      </c>
    </row>
    <row r="6665" spans="2:9" x14ac:dyDescent="0.25">
      <c r="B6665">
        <v>6662</v>
      </c>
      <c r="C6665">
        <v>0.16690034040694582</v>
      </c>
      <c r="D6665">
        <v>0.17526496797324212</v>
      </c>
      <c r="G6665">
        <v>6662</v>
      </c>
      <c r="H6665">
        <v>0.16207772054476938</v>
      </c>
      <c r="I6665">
        <v>0.17121530511740024</v>
      </c>
    </row>
    <row r="6666" spans="2:9" x14ac:dyDescent="0.25">
      <c r="B6666">
        <v>6663</v>
      </c>
      <c r="C6666">
        <v>0.16685251139871651</v>
      </c>
      <c r="D6666">
        <v>0.17521588452913189</v>
      </c>
      <c r="G6666">
        <v>6663</v>
      </c>
      <c r="H6666">
        <v>0.16203384852861702</v>
      </c>
      <c r="I6666">
        <v>0.17117184727430093</v>
      </c>
    </row>
    <row r="6667" spans="2:9" x14ac:dyDescent="0.25">
      <c r="B6667">
        <v>6664</v>
      </c>
      <c r="C6667">
        <v>0.1668046977623191</v>
      </c>
      <c r="D6667">
        <v>0.17516681113079355</v>
      </c>
      <c r="G6667">
        <v>6664</v>
      </c>
      <c r="H6667">
        <v>0.1619899892043406</v>
      </c>
      <c r="I6667">
        <v>0.17112840129415499</v>
      </c>
    </row>
    <row r="6668" spans="2:9" x14ac:dyDescent="0.25">
      <c r="B6668">
        <v>6665</v>
      </c>
      <c r="C6668">
        <v>0.16675689949544917</v>
      </c>
      <c r="D6668">
        <v>0.17511774777284089</v>
      </c>
      <c r="G6668">
        <v>6665</v>
      </c>
      <c r="H6668">
        <v>0.16194614256815834</v>
      </c>
      <c r="I6668">
        <v>0.17108496717129937</v>
      </c>
    </row>
    <row r="6669" spans="2:9" x14ac:dyDescent="0.25">
      <c r="B6669">
        <v>6666</v>
      </c>
      <c r="C6669">
        <v>0.16670911659580137</v>
      </c>
      <c r="D6669">
        <v>0.17506869444989223</v>
      </c>
      <c r="G6669">
        <v>6666</v>
      </c>
      <c r="H6669">
        <v>0.1619023086162891</v>
      </c>
      <c r="I6669">
        <v>0.17104154490007412</v>
      </c>
    </row>
    <row r="6670" spans="2:9" x14ac:dyDescent="0.25">
      <c r="B6670">
        <v>6667</v>
      </c>
      <c r="C6670">
        <v>0.16666134906106841</v>
      </c>
      <c r="D6670">
        <v>0.17501965115657075</v>
      </c>
      <c r="G6670">
        <v>6667</v>
      </c>
      <c r="H6670">
        <v>0.16185848734495267</v>
      </c>
      <c r="I6670">
        <v>0.17099813447482268</v>
      </c>
    </row>
    <row r="6671" spans="2:9" x14ac:dyDescent="0.25">
      <c r="B6671">
        <v>6668</v>
      </c>
      <c r="C6671">
        <v>0.1666135968889422</v>
      </c>
      <c r="D6671">
        <v>0.17497061788750454</v>
      </c>
      <c r="G6671">
        <v>6668</v>
      </c>
      <c r="H6671">
        <v>0.16181467875037014</v>
      </c>
      <c r="I6671">
        <v>0.17095473588989193</v>
      </c>
    </row>
    <row r="6672" spans="2:9" x14ac:dyDescent="0.25">
      <c r="B6672">
        <v>6669</v>
      </c>
      <c r="C6672">
        <v>0.16656586007711216</v>
      </c>
      <c r="D6672">
        <v>0.17492159463732623</v>
      </c>
      <c r="G6672">
        <v>6669</v>
      </c>
      <c r="H6672">
        <v>0.16177088282876445</v>
      </c>
      <c r="I6672">
        <v>0.17091134913963182</v>
      </c>
    </row>
    <row r="6673" spans="2:9" x14ac:dyDescent="0.25">
      <c r="B6673">
        <v>6670</v>
      </c>
      <c r="C6673">
        <v>0.16651813862326653</v>
      </c>
      <c r="D6673">
        <v>0.17487258140067338</v>
      </c>
      <c r="G6673">
        <v>6670</v>
      </c>
      <c r="H6673">
        <v>0.161727099576359</v>
      </c>
      <c r="I6673">
        <v>0.17086797421839572</v>
      </c>
    </row>
    <row r="6674" spans="2:9" x14ac:dyDescent="0.25">
      <c r="B6674">
        <v>6671</v>
      </c>
      <c r="C6674">
        <v>0.16647043252509311</v>
      </c>
      <c r="D6674">
        <v>0.17482357817218833</v>
      </c>
      <c r="G6674">
        <v>6671</v>
      </c>
      <c r="H6674">
        <v>0.16168332898937771</v>
      </c>
      <c r="I6674">
        <v>0.17082461112054037</v>
      </c>
    </row>
    <row r="6675" spans="2:9" x14ac:dyDescent="0.25">
      <c r="B6675">
        <v>6672</v>
      </c>
      <c r="C6675">
        <v>0.16642274178027697</v>
      </c>
      <c r="D6675">
        <v>0.17477458494651796</v>
      </c>
      <c r="G6675">
        <v>6672</v>
      </c>
      <c r="H6675">
        <v>0.16163957106404636</v>
      </c>
      <c r="I6675">
        <v>0.17078125984042555</v>
      </c>
    </row>
    <row r="6676" spans="2:9" x14ac:dyDescent="0.25">
      <c r="B6676">
        <v>6673</v>
      </c>
      <c r="C6676">
        <v>0.1663750663865021</v>
      </c>
      <c r="D6676">
        <v>0.17472560171831417</v>
      </c>
      <c r="G6676">
        <v>6673</v>
      </c>
      <c r="H6676">
        <v>0.16159582579659221</v>
      </c>
      <c r="I6676">
        <v>0.17073792037241475</v>
      </c>
    </row>
    <row r="6677" spans="2:9" x14ac:dyDescent="0.25">
      <c r="B6677">
        <v>6674</v>
      </c>
      <c r="C6677">
        <v>0.16632740634145121</v>
      </c>
      <c r="D6677">
        <v>0.17467662848223359</v>
      </c>
      <c r="G6677">
        <v>6674</v>
      </c>
      <c r="H6677">
        <v>0.16155209318324287</v>
      </c>
      <c r="I6677">
        <v>0.17069459271087434</v>
      </c>
    </row>
    <row r="6678" spans="2:9" x14ac:dyDescent="0.25">
      <c r="B6678">
        <v>6675</v>
      </c>
      <c r="C6678">
        <v>0.1662797616428055</v>
      </c>
      <c r="D6678">
        <v>0.17462766523293735</v>
      </c>
      <c r="G6678">
        <v>6675</v>
      </c>
      <c r="H6678">
        <v>0.16150837322022737</v>
      </c>
      <c r="I6678">
        <v>0.17065127685017412</v>
      </c>
    </row>
    <row r="6679" spans="2:9" x14ac:dyDescent="0.25">
      <c r="B6679">
        <v>6676</v>
      </c>
      <c r="C6679">
        <v>0.16623213228824371</v>
      </c>
      <c r="D6679">
        <v>0.17457871196509162</v>
      </c>
      <c r="G6679">
        <v>6676</v>
      </c>
      <c r="H6679">
        <v>0.16146466590377653</v>
      </c>
      <c r="I6679">
        <v>0.1706079727846874</v>
      </c>
    </row>
    <row r="6680" spans="2:9" x14ac:dyDescent="0.25">
      <c r="B6680">
        <v>6677</v>
      </c>
      <c r="C6680">
        <v>0.16618451827544392</v>
      </c>
      <c r="D6680">
        <v>0.17452976867336722</v>
      </c>
      <c r="G6680">
        <v>6677</v>
      </c>
      <c r="H6680">
        <v>0.16142097123012181</v>
      </c>
      <c r="I6680">
        <v>0.17056468050879042</v>
      </c>
    </row>
    <row r="6681" spans="2:9" x14ac:dyDescent="0.25">
      <c r="B6681">
        <v>6678</v>
      </c>
      <c r="C6681">
        <v>0.16613691960208349</v>
      </c>
      <c r="D6681">
        <v>0.17448083535243961</v>
      </c>
      <c r="G6681">
        <v>6678</v>
      </c>
      <c r="H6681">
        <v>0.16137728919549499</v>
      </c>
      <c r="I6681">
        <v>0.17052140001686292</v>
      </c>
    </row>
    <row r="6682" spans="2:9" x14ac:dyDescent="0.25">
      <c r="B6682">
        <v>6679</v>
      </c>
      <c r="C6682">
        <v>0.16608933626583708</v>
      </c>
      <c r="D6682">
        <v>0.17443191199698924</v>
      </c>
      <c r="G6682">
        <v>6679</v>
      </c>
      <c r="H6682">
        <v>0.16133361979613001</v>
      </c>
      <c r="I6682">
        <v>0.17047813130328793</v>
      </c>
    </row>
    <row r="6683" spans="2:9" x14ac:dyDescent="0.25">
      <c r="B6683">
        <v>6680</v>
      </c>
      <c r="C6683">
        <v>0.16604176826437839</v>
      </c>
      <c r="D6683">
        <v>0.17438299860170092</v>
      </c>
      <c r="G6683">
        <v>6680</v>
      </c>
      <c r="H6683">
        <v>0.16128996302826171</v>
      </c>
      <c r="I6683">
        <v>0.17043487436245164</v>
      </c>
    </row>
    <row r="6684" spans="2:9" x14ac:dyDescent="0.25">
      <c r="B6684">
        <v>6681</v>
      </c>
      <c r="C6684">
        <v>0.16599421559537941</v>
      </c>
      <c r="D6684">
        <v>0.17433409516126469</v>
      </c>
      <c r="G6684">
        <v>6681</v>
      </c>
      <c r="H6684">
        <v>0.16124631888812599</v>
      </c>
      <c r="I6684">
        <v>0.17039162918874365</v>
      </c>
    </row>
    <row r="6685" spans="2:9" x14ac:dyDescent="0.25">
      <c r="B6685">
        <v>6682</v>
      </c>
      <c r="C6685">
        <v>0.1659466782565113</v>
      </c>
      <c r="D6685">
        <v>0.17428520167037492</v>
      </c>
      <c r="G6685">
        <v>6682</v>
      </c>
      <c r="H6685">
        <v>0.16120268737195961</v>
      </c>
      <c r="I6685">
        <v>0.1703483957765568</v>
      </c>
    </row>
    <row r="6686" spans="2:9" x14ac:dyDescent="0.25">
      <c r="B6686">
        <v>6683</v>
      </c>
      <c r="C6686">
        <v>0.16589915624544246</v>
      </c>
      <c r="D6686">
        <v>0.17423631812373089</v>
      </c>
      <c r="G6686">
        <v>6683</v>
      </c>
      <c r="H6686">
        <v>0.16115906847600134</v>
      </c>
      <c r="I6686">
        <v>0.17030517412028703</v>
      </c>
    </row>
    <row r="6687" spans="2:9" x14ac:dyDescent="0.25">
      <c r="B6687">
        <v>6684</v>
      </c>
      <c r="C6687">
        <v>0.16585164955984052</v>
      </c>
      <c r="D6687">
        <v>0.17418744451603657</v>
      </c>
      <c r="G6687">
        <v>6684</v>
      </c>
      <c r="H6687">
        <v>0.16111546219649056</v>
      </c>
      <c r="I6687">
        <v>0.17026196421433393</v>
      </c>
    </row>
    <row r="6688" spans="2:9" x14ac:dyDescent="0.25">
      <c r="B6688">
        <v>6685</v>
      </c>
      <c r="C6688">
        <v>0.16580415819737246</v>
      </c>
      <c r="D6688">
        <v>0.17413858084200068</v>
      </c>
      <c r="G6688">
        <v>6685</v>
      </c>
      <c r="H6688">
        <v>0.16107186852966707</v>
      </c>
      <c r="I6688">
        <v>0.17021876605310002</v>
      </c>
    </row>
    <row r="6689" spans="2:9" x14ac:dyDescent="0.25">
      <c r="B6689">
        <v>6686</v>
      </c>
      <c r="C6689">
        <v>0.1657566821557028</v>
      </c>
      <c r="D6689">
        <v>0.17408972709633666</v>
      </c>
      <c r="G6689">
        <v>6686</v>
      </c>
      <c r="H6689">
        <v>0.16102828747177272</v>
      </c>
      <c r="I6689">
        <v>0.17017557963099117</v>
      </c>
    </row>
    <row r="6690" spans="2:9" x14ac:dyDescent="0.25">
      <c r="B6690">
        <v>6687</v>
      </c>
      <c r="C6690">
        <v>0.16570922143249484</v>
      </c>
      <c r="D6690">
        <v>0.17404088327376271</v>
      </c>
      <c r="G6690">
        <v>6687</v>
      </c>
      <c r="H6690">
        <v>0.16098471901905029</v>
      </c>
      <c r="I6690">
        <v>0.17013240494241666</v>
      </c>
    </row>
    <row r="6691" spans="2:9" x14ac:dyDescent="0.25">
      <c r="B6691">
        <v>6688</v>
      </c>
      <c r="C6691">
        <v>0.1656617760254103</v>
      </c>
      <c r="D6691">
        <v>0.17399204936900159</v>
      </c>
      <c r="G6691">
        <v>6688</v>
      </c>
      <c r="H6691">
        <v>0.16094116316774354</v>
      </c>
      <c r="I6691">
        <v>0.17008924198178885</v>
      </c>
    </row>
    <row r="6692" spans="2:9" x14ac:dyDescent="0.25">
      <c r="B6692">
        <v>6689</v>
      </c>
      <c r="C6692">
        <v>0.16561434593211014</v>
      </c>
      <c r="D6692">
        <v>0.17394322537678106</v>
      </c>
      <c r="G6692">
        <v>6689</v>
      </c>
      <c r="H6692">
        <v>0.1608976199140971</v>
      </c>
      <c r="I6692">
        <v>0.17004609074352356</v>
      </c>
    </row>
    <row r="6693" spans="2:9" x14ac:dyDescent="0.25">
      <c r="B6693">
        <v>6690</v>
      </c>
      <c r="C6693">
        <v>0.16556693115025248</v>
      </c>
      <c r="D6693">
        <v>0.17389441129183342</v>
      </c>
      <c r="G6693">
        <v>6690</v>
      </c>
      <c r="H6693">
        <v>0.16085408925435771</v>
      </c>
      <c r="I6693">
        <v>0.17000295122203973</v>
      </c>
    </row>
    <row r="6694" spans="2:9" x14ac:dyDescent="0.25">
      <c r="B6694">
        <v>6691</v>
      </c>
      <c r="C6694">
        <v>0.16551953167749467</v>
      </c>
      <c r="D6694">
        <v>0.17384560710889557</v>
      </c>
      <c r="G6694">
        <v>6691</v>
      </c>
      <c r="H6694">
        <v>0.16081057118477279</v>
      </c>
      <c r="I6694">
        <v>0.16995982341175953</v>
      </c>
    </row>
    <row r="6695" spans="2:9" x14ac:dyDescent="0.25">
      <c r="B6695">
        <v>6692</v>
      </c>
      <c r="C6695">
        <v>0.16547214751149361</v>
      </c>
      <c r="D6695">
        <v>0.17379681282270945</v>
      </c>
      <c r="G6695">
        <v>6692</v>
      </c>
      <c r="H6695">
        <v>0.16076706570158997</v>
      </c>
      <c r="I6695">
        <v>0.16991670730710853</v>
      </c>
    </row>
    <row r="6696" spans="2:9" x14ac:dyDescent="0.25">
      <c r="B6696">
        <v>6693</v>
      </c>
      <c r="C6696">
        <v>0.16542477864990346</v>
      </c>
      <c r="D6696">
        <v>0.17374802842802145</v>
      </c>
      <c r="G6696">
        <v>6693</v>
      </c>
      <c r="H6696">
        <v>0.16072357280105898</v>
      </c>
      <c r="I6696">
        <v>0.16987360290251552</v>
      </c>
    </row>
    <row r="6697" spans="2:9" x14ac:dyDescent="0.25">
      <c r="B6697">
        <v>6694</v>
      </c>
      <c r="C6697">
        <v>0.16537742509037739</v>
      </c>
      <c r="D6697">
        <v>0.17369925391958257</v>
      </c>
      <c r="G6697">
        <v>6694</v>
      </c>
      <c r="H6697">
        <v>0.16068009247943038</v>
      </c>
      <c r="I6697">
        <v>0.16983051019241235</v>
      </c>
    </row>
    <row r="6698" spans="2:9" x14ac:dyDescent="0.25">
      <c r="B6698">
        <v>6695</v>
      </c>
      <c r="C6698">
        <v>0.1653300868305671</v>
      </c>
      <c r="D6698">
        <v>0.17365048929214894</v>
      </c>
      <c r="G6698">
        <v>6695</v>
      </c>
      <c r="H6698">
        <v>0.16063662473295609</v>
      </c>
      <c r="I6698">
        <v>0.16978742917123452</v>
      </c>
    </row>
    <row r="6699" spans="2:9" x14ac:dyDescent="0.25">
      <c r="B6699">
        <v>6696</v>
      </c>
      <c r="C6699">
        <v>0.16528276386812313</v>
      </c>
      <c r="D6699">
        <v>0.17360173454048097</v>
      </c>
      <c r="G6699">
        <v>6696</v>
      </c>
      <c r="H6699">
        <v>0.16059316955788863</v>
      </c>
      <c r="I6699">
        <v>0.16974435983342032</v>
      </c>
    </row>
    <row r="6700" spans="2:9" x14ac:dyDescent="0.25">
      <c r="B6700">
        <v>6697</v>
      </c>
      <c r="C6700">
        <v>0.16523545620069349</v>
      </c>
      <c r="D6700">
        <v>0.17355298965934407</v>
      </c>
      <c r="G6700">
        <v>6697</v>
      </c>
      <c r="H6700">
        <v>0.16054972695048253</v>
      </c>
      <c r="I6700">
        <v>0.1697013021734117</v>
      </c>
    </row>
    <row r="6701" spans="2:9" x14ac:dyDescent="0.25">
      <c r="B6701">
        <v>6698</v>
      </c>
      <c r="C6701">
        <v>0.16518816382592549</v>
      </c>
      <c r="D6701">
        <v>0.1735042546435081</v>
      </c>
      <c r="G6701">
        <v>6698</v>
      </c>
      <c r="H6701">
        <v>0.16050629690699297</v>
      </c>
      <c r="I6701">
        <v>0.16965825618565358</v>
      </c>
    </row>
    <row r="6702" spans="2:9" x14ac:dyDescent="0.25">
      <c r="B6702">
        <v>6699</v>
      </c>
      <c r="C6702">
        <v>0.16514088674146588</v>
      </c>
      <c r="D6702">
        <v>0.17345552948774776</v>
      </c>
      <c r="G6702">
        <v>6699</v>
      </c>
      <c r="H6702">
        <v>0.1604628794236756</v>
      </c>
      <c r="I6702">
        <v>0.16961522186459424</v>
      </c>
    </row>
    <row r="6703" spans="2:9" x14ac:dyDescent="0.25">
      <c r="B6703">
        <v>6700</v>
      </c>
      <c r="C6703">
        <v>0.1650936249449588</v>
      </c>
      <c r="D6703">
        <v>0.1734068141868424</v>
      </c>
      <c r="G6703">
        <v>6700</v>
      </c>
      <c r="H6703">
        <v>0.16041947449678809</v>
      </c>
      <c r="I6703">
        <v>0.16957219920468522</v>
      </c>
    </row>
    <row r="6704" spans="2:9" x14ac:dyDescent="0.25">
      <c r="B6704">
        <v>6701</v>
      </c>
      <c r="C6704">
        <v>0.16504637843404726</v>
      </c>
      <c r="D6704">
        <v>0.17335810873557614</v>
      </c>
      <c r="G6704">
        <v>6701</v>
      </c>
      <c r="H6704">
        <v>0.16037608212258916</v>
      </c>
      <c r="I6704">
        <v>0.16952918820038126</v>
      </c>
    </row>
    <row r="6705" spans="2:9" x14ac:dyDescent="0.25">
      <c r="B6705">
        <v>6702</v>
      </c>
      <c r="C6705">
        <v>0.16499914720637279</v>
      </c>
      <c r="D6705">
        <v>0.17330941312873757</v>
      </c>
      <c r="G6705">
        <v>6702</v>
      </c>
      <c r="H6705">
        <v>0.16033270229733812</v>
      </c>
      <c r="I6705">
        <v>0.16948618884614028</v>
      </c>
    </row>
    <row r="6706" spans="2:9" x14ac:dyDescent="0.25">
      <c r="B6706">
        <v>6703</v>
      </c>
      <c r="C6706">
        <v>0.16495193125957591</v>
      </c>
      <c r="D6706">
        <v>0.1732607273611203</v>
      </c>
      <c r="G6706">
        <v>6703</v>
      </c>
      <c r="H6706">
        <v>0.16028933501729548</v>
      </c>
      <c r="I6706">
        <v>0.16944320113642369</v>
      </c>
    </row>
    <row r="6707" spans="2:9" x14ac:dyDescent="0.25">
      <c r="B6707">
        <v>6704</v>
      </c>
      <c r="C6707">
        <v>0.16490473059129465</v>
      </c>
      <c r="D6707">
        <v>0.17321205142752227</v>
      </c>
      <c r="G6707">
        <v>6704</v>
      </c>
      <c r="H6707">
        <v>0.16024598027872389</v>
      </c>
      <c r="I6707">
        <v>0.16940022506569574</v>
      </c>
    </row>
    <row r="6708" spans="2:9" x14ac:dyDescent="0.25">
      <c r="B6708">
        <v>6705</v>
      </c>
      <c r="C6708">
        <v>0.16485754519916626</v>
      </c>
      <c r="D6708">
        <v>0.17316338532274644</v>
      </c>
      <c r="G6708">
        <v>6705</v>
      </c>
      <c r="H6708">
        <v>0.1602026380778864</v>
      </c>
      <c r="I6708">
        <v>0.16935726062842432</v>
      </c>
    </row>
    <row r="6709" spans="2:9" x14ac:dyDescent="0.25">
      <c r="B6709">
        <v>6706</v>
      </c>
      <c r="C6709">
        <v>0.16481037508082749</v>
      </c>
      <c r="D6709">
        <v>0.17311472904160019</v>
      </c>
      <c r="G6709">
        <v>6706</v>
      </c>
      <c r="H6709">
        <v>0.16015930841104639</v>
      </c>
      <c r="I6709">
        <v>0.16931430781908033</v>
      </c>
    </row>
    <row r="6710" spans="2:9" x14ac:dyDescent="0.25">
      <c r="B6710">
        <v>6707</v>
      </c>
      <c r="C6710">
        <v>0.16476322023391227</v>
      </c>
      <c r="D6710">
        <v>0.17306608257889555</v>
      </c>
      <c r="G6710">
        <v>6707</v>
      </c>
      <c r="H6710">
        <v>0.16011599127446938</v>
      </c>
      <c r="I6710">
        <v>0.16927136663213785</v>
      </c>
    </row>
    <row r="6711" spans="2:9" x14ac:dyDescent="0.25">
      <c r="B6711">
        <v>6708</v>
      </c>
      <c r="C6711">
        <v>0.16471608065605381</v>
      </c>
      <c r="D6711">
        <v>0.17301744592944954</v>
      </c>
      <c r="G6711">
        <v>6708</v>
      </c>
      <c r="H6711">
        <v>0.1600726866644219</v>
      </c>
      <c r="I6711">
        <v>0.16922843706207438</v>
      </c>
    </row>
    <row r="6712" spans="2:9" x14ac:dyDescent="0.25">
      <c r="B6712">
        <v>6709</v>
      </c>
      <c r="C6712">
        <v>0.16466895634488371</v>
      </c>
      <c r="D6712">
        <v>0.17296881908808356</v>
      </c>
      <c r="G6712">
        <v>6709</v>
      </c>
      <c r="H6712">
        <v>0.1600293945771715</v>
      </c>
      <c r="I6712">
        <v>0.16918551910337049</v>
      </c>
    </row>
    <row r="6713" spans="2:9" x14ac:dyDescent="0.25">
      <c r="B6713">
        <v>6710</v>
      </c>
      <c r="C6713">
        <v>0.16462184729803248</v>
      </c>
      <c r="D6713">
        <v>0.17292020204962374</v>
      </c>
      <c r="G6713">
        <v>6710</v>
      </c>
      <c r="H6713">
        <v>0.15998611500898632</v>
      </c>
      <c r="I6713">
        <v>0.16914261275051012</v>
      </c>
    </row>
    <row r="6714" spans="2:9" x14ac:dyDescent="0.25">
      <c r="B6714">
        <v>6711</v>
      </c>
      <c r="C6714">
        <v>0.16457475351312809</v>
      </c>
      <c r="D6714">
        <v>0.17287159480890099</v>
      </c>
      <c r="G6714">
        <v>6711</v>
      </c>
      <c r="H6714">
        <v>0.15994284795613681</v>
      </c>
      <c r="I6714">
        <v>0.16909971799798032</v>
      </c>
    </row>
    <row r="6715" spans="2:9" x14ac:dyDescent="0.25">
      <c r="B6715">
        <v>6712</v>
      </c>
      <c r="C6715">
        <v>0.16452767498779788</v>
      </c>
      <c r="D6715">
        <v>0.17282299736075066</v>
      </c>
      <c r="G6715">
        <v>6712</v>
      </c>
      <c r="H6715">
        <v>0.15989959341489388</v>
      </c>
      <c r="I6715">
        <v>0.16905683484027131</v>
      </c>
    </row>
    <row r="6716" spans="2:9" x14ac:dyDescent="0.25">
      <c r="B6716">
        <v>6713</v>
      </c>
      <c r="C6716">
        <v>0.16448061171966874</v>
      </c>
      <c r="D6716">
        <v>0.17277440970001304</v>
      </c>
      <c r="G6716">
        <v>6713</v>
      </c>
      <c r="H6716">
        <v>0.15985635138152898</v>
      </c>
      <c r="I6716">
        <v>0.16901396327187676</v>
      </c>
    </row>
    <row r="6717" spans="2:9" x14ac:dyDescent="0.25">
      <c r="B6717">
        <v>6714</v>
      </c>
      <c r="C6717">
        <v>0.16443356370636478</v>
      </c>
      <c r="D6717">
        <v>0.17272583182153287</v>
      </c>
      <c r="G6717">
        <v>6714</v>
      </c>
      <c r="H6717">
        <v>0.15981312185231542</v>
      </c>
      <c r="I6717">
        <v>0.16897110328729328</v>
      </c>
    </row>
    <row r="6718" spans="2:9" x14ac:dyDescent="0.25">
      <c r="B6718">
        <v>6715</v>
      </c>
      <c r="C6718">
        <v>0.16438653094550912</v>
      </c>
      <c r="D6718">
        <v>0.17267726372015957</v>
      </c>
      <c r="G6718">
        <v>6715</v>
      </c>
      <c r="H6718">
        <v>0.15976990482352749</v>
      </c>
      <c r="I6718">
        <v>0.16892825488102095</v>
      </c>
    </row>
    <row r="6719" spans="2:9" x14ac:dyDescent="0.25">
      <c r="B6719">
        <v>6716</v>
      </c>
      <c r="C6719">
        <v>0.16433951343472339</v>
      </c>
      <c r="D6719">
        <v>0.1726287053907474</v>
      </c>
      <c r="G6719">
        <v>6716</v>
      </c>
      <c r="H6719">
        <v>0.15972670029144062</v>
      </c>
      <c r="I6719">
        <v>0.16888541804756288</v>
      </c>
    </row>
    <row r="6720" spans="2:9" x14ac:dyDescent="0.25">
      <c r="B6720">
        <v>6717</v>
      </c>
      <c r="C6720">
        <v>0.16429251117162844</v>
      </c>
      <c r="D6720">
        <v>0.17258015682815495</v>
      </c>
      <c r="G6720">
        <v>6717</v>
      </c>
      <c r="H6720">
        <v>0.1596835082523308</v>
      </c>
      <c r="I6720">
        <v>0.16884259278142547</v>
      </c>
    </row>
    <row r="6721" spans="2:9" x14ac:dyDescent="0.25">
      <c r="B6721">
        <v>6718</v>
      </c>
      <c r="C6721">
        <v>0.16424552415384244</v>
      </c>
      <c r="D6721">
        <v>0.17253161802724579</v>
      </c>
      <c r="G6721">
        <v>6718</v>
      </c>
      <c r="H6721">
        <v>0.15964032870247641</v>
      </c>
      <c r="I6721">
        <v>0.16879977907711838</v>
      </c>
    </row>
    <row r="6722" spans="2:9" x14ac:dyDescent="0.25">
      <c r="B6722">
        <v>6719</v>
      </c>
      <c r="C6722">
        <v>0.16419855237898281</v>
      </c>
      <c r="D6722">
        <v>0.17248308898288794</v>
      </c>
      <c r="G6722">
        <v>6719</v>
      </c>
      <c r="H6722">
        <v>0.1595971616381561</v>
      </c>
      <c r="I6722">
        <v>0.16875697692915442</v>
      </c>
    </row>
    <row r="6723" spans="2:9" x14ac:dyDescent="0.25">
      <c r="B6723">
        <v>6720</v>
      </c>
      <c r="C6723">
        <v>0.16415159584466649</v>
      </c>
      <c r="D6723">
        <v>0.17243456968995408</v>
      </c>
      <c r="G6723">
        <v>6720</v>
      </c>
      <c r="H6723">
        <v>0.15955400705564918</v>
      </c>
      <c r="I6723">
        <v>0.16871418633204949</v>
      </c>
    </row>
    <row r="6724" spans="2:9" x14ac:dyDescent="0.25">
      <c r="B6724">
        <v>6721</v>
      </c>
      <c r="C6724">
        <v>0.16410465454850767</v>
      </c>
      <c r="D6724">
        <v>0.17238606014332158</v>
      </c>
      <c r="G6724">
        <v>6721</v>
      </c>
      <c r="H6724">
        <v>0.15951086495123704</v>
      </c>
      <c r="I6724">
        <v>0.16867140728032304</v>
      </c>
    </row>
    <row r="6725" spans="2:9" x14ac:dyDescent="0.25">
      <c r="B6725">
        <v>6722</v>
      </c>
      <c r="C6725">
        <v>0.16405772848812011</v>
      </c>
      <c r="D6725">
        <v>0.17233756033787248</v>
      </c>
      <c r="G6725">
        <v>6722</v>
      </c>
      <c r="H6725">
        <v>0.15946773532120148</v>
      </c>
      <c r="I6725">
        <v>0.16862863976849732</v>
      </c>
    </row>
    <row r="6726" spans="2:9" x14ac:dyDescent="0.25">
      <c r="B6726">
        <v>6723</v>
      </c>
      <c r="C6726">
        <v>0.16401081766111539</v>
      </c>
      <c r="D6726">
        <v>0.17228907026849333</v>
      </c>
      <c r="G6726">
        <v>6723</v>
      </c>
      <c r="H6726">
        <v>0.1594246181618259</v>
      </c>
      <c r="I6726">
        <v>0.16858588379109798</v>
      </c>
    </row>
    <row r="6727" spans="2:9" x14ac:dyDescent="0.25">
      <c r="B6727">
        <v>6724</v>
      </c>
      <c r="C6727">
        <v>0.16396392206510452</v>
      </c>
      <c r="D6727">
        <v>0.17224058993007549</v>
      </c>
      <c r="G6727">
        <v>6724</v>
      </c>
      <c r="H6727">
        <v>0.15938151346939425</v>
      </c>
      <c r="I6727">
        <v>0.16854313934265405</v>
      </c>
    </row>
    <row r="6728" spans="2:9" x14ac:dyDescent="0.25">
      <c r="B6728">
        <v>6725</v>
      </c>
      <c r="C6728">
        <v>0.16391704169769594</v>
      </c>
      <c r="D6728">
        <v>0.17219211931751477</v>
      </c>
      <c r="G6728">
        <v>6725</v>
      </c>
      <c r="H6728">
        <v>0.15933842124019262</v>
      </c>
      <c r="I6728">
        <v>0.16850040641769731</v>
      </c>
    </row>
    <row r="6729" spans="2:9" x14ac:dyDescent="0.25">
      <c r="B6729">
        <v>6726</v>
      </c>
      <c r="C6729">
        <v>0.16387017655649752</v>
      </c>
      <c r="D6729">
        <v>0.17214365842571178</v>
      </c>
      <c r="G6729">
        <v>6726</v>
      </c>
      <c r="H6729">
        <v>0.15929534147050758</v>
      </c>
      <c r="I6729">
        <v>0.16845768501076325</v>
      </c>
    </row>
    <row r="6730" spans="2:9" x14ac:dyDescent="0.25">
      <c r="B6730">
        <v>6727</v>
      </c>
      <c r="C6730">
        <v>0.16382332663911631</v>
      </c>
      <c r="D6730">
        <v>0.17209520724957161</v>
      </c>
      <c r="G6730">
        <v>6727</v>
      </c>
      <c r="H6730">
        <v>0.15925227415662629</v>
      </c>
      <c r="I6730">
        <v>0.16841497511639014</v>
      </c>
    </row>
    <row r="6731" spans="2:9" x14ac:dyDescent="0.25">
      <c r="B6731">
        <v>6728</v>
      </c>
      <c r="C6731">
        <v>0.16377649194315691</v>
      </c>
      <c r="D6731">
        <v>0.17204676578400407</v>
      </c>
      <c r="G6731">
        <v>6728</v>
      </c>
      <c r="H6731">
        <v>0.15920921929483769</v>
      </c>
      <c r="I6731">
        <v>0.16837227672911961</v>
      </c>
    </row>
    <row r="6732" spans="2:9" x14ac:dyDescent="0.25">
      <c r="B6732">
        <v>6729</v>
      </c>
      <c r="C6732">
        <v>0.16372967246622303</v>
      </c>
      <c r="D6732">
        <v>0.17199833402392362</v>
      </c>
      <c r="G6732">
        <v>6729</v>
      </c>
      <c r="H6732">
        <v>0.1591661768814317</v>
      </c>
      <c r="I6732">
        <v>0.16832958984349658</v>
      </c>
    </row>
    <row r="6733" spans="2:9" x14ac:dyDescent="0.25">
      <c r="B6733">
        <v>6730</v>
      </c>
      <c r="C6733">
        <v>0.16368286820591682</v>
      </c>
      <c r="D6733">
        <v>0.17194991196424922</v>
      </c>
      <c r="G6733">
        <v>6730</v>
      </c>
      <c r="H6733">
        <v>0.15912314691269952</v>
      </c>
      <c r="I6733">
        <v>0.16828691445406901</v>
      </c>
    </row>
    <row r="6734" spans="2:9" x14ac:dyDescent="0.25">
      <c r="B6734">
        <v>6731</v>
      </c>
      <c r="C6734">
        <v>0.1636360791598396</v>
      </c>
      <c r="D6734">
        <v>0.1719014995999045</v>
      </c>
      <c r="G6734">
        <v>6731</v>
      </c>
      <c r="H6734">
        <v>0.15908012938493277</v>
      </c>
      <c r="I6734">
        <v>0.16824425055538805</v>
      </c>
    </row>
    <row r="6735" spans="2:9" x14ac:dyDescent="0.25">
      <c r="B6735">
        <v>6732</v>
      </c>
      <c r="C6735">
        <v>0.16358930532559021</v>
      </c>
      <c r="D6735">
        <v>0.17185309692581782</v>
      </c>
      <c r="G6735">
        <v>6732</v>
      </c>
      <c r="H6735">
        <v>0.15903712429442537</v>
      </c>
      <c r="I6735">
        <v>0.16820159814200816</v>
      </c>
    </row>
    <row r="6736" spans="2:9" x14ac:dyDescent="0.25">
      <c r="B6736">
        <v>6733</v>
      </c>
      <c r="C6736">
        <v>0.16354254670076671</v>
      </c>
      <c r="D6736">
        <v>0.1718047039369219</v>
      </c>
      <c r="G6736">
        <v>6733</v>
      </c>
      <c r="H6736">
        <v>0.15899413163747186</v>
      </c>
      <c r="I6736">
        <v>0.16815895720848686</v>
      </c>
    </row>
    <row r="6737" spans="2:9" x14ac:dyDescent="0.25">
      <c r="B6737">
        <v>6734</v>
      </c>
      <c r="C6737">
        <v>0.16349580328296659</v>
      </c>
      <c r="D6737">
        <v>0.17175632062815441</v>
      </c>
      <c r="G6737">
        <v>6734</v>
      </c>
      <c r="H6737">
        <v>0.15895115141036711</v>
      </c>
      <c r="I6737">
        <v>0.16811632774938498</v>
      </c>
    </row>
    <row r="6738" spans="2:9" x14ac:dyDescent="0.25">
      <c r="B6738">
        <v>6735</v>
      </c>
      <c r="C6738">
        <v>0.16344907506978476</v>
      </c>
      <c r="D6738">
        <v>0.17170794699445738</v>
      </c>
      <c r="G6738">
        <v>6735</v>
      </c>
      <c r="H6738">
        <v>0.15890818360940773</v>
      </c>
      <c r="I6738">
        <v>0.16807370975926642</v>
      </c>
    </row>
    <row r="6739" spans="2:9" x14ac:dyDescent="0.25">
      <c r="B6739">
        <v>6736</v>
      </c>
      <c r="C6739">
        <v>0.16340236205881553</v>
      </c>
      <c r="D6739">
        <v>0.17165958303077741</v>
      </c>
      <c r="G6739">
        <v>6736</v>
      </c>
      <c r="H6739">
        <v>0.15886522823089183</v>
      </c>
      <c r="I6739">
        <v>0.16803110323269826</v>
      </c>
    </row>
    <row r="6740" spans="2:9" x14ac:dyDescent="0.25">
      <c r="B6740">
        <v>6737</v>
      </c>
      <c r="C6740">
        <v>0.1633556642476513</v>
      </c>
      <c r="D6740">
        <v>0.17161122873206591</v>
      </c>
      <c r="G6740">
        <v>6737</v>
      </c>
      <c r="H6740">
        <v>0.15882228527111797</v>
      </c>
      <c r="I6740">
        <v>0.16798850816425084</v>
      </c>
    </row>
    <row r="6741" spans="2:9" x14ac:dyDescent="0.25">
      <c r="B6741">
        <v>6738</v>
      </c>
      <c r="C6741">
        <v>0.16330898163388383</v>
      </c>
      <c r="D6741">
        <v>0.1715628840932788</v>
      </c>
      <c r="G6741">
        <v>6738</v>
      </c>
      <c r="H6741">
        <v>0.15877935472638596</v>
      </c>
      <c r="I6741">
        <v>0.16794592454849763</v>
      </c>
    </row>
    <row r="6742" spans="2:9" x14ac:dyDescent="0.25">
      <c r="B6742">
        <v>6739</v>
      </c>
      <c r="C6742">
        <v>0.1632623142151024</v>
      </c>
      <c r="D6742">
        <v>0.1715145491093765</v>
      </c>
      <c r="G6742">
        <v>6739</v>
      </c>
      <c r="H6742">
        <v>0.15873643659299752</v>
      </c>
      <c r="I6742">
        <v>0.16790335238001519</v>
      </c>
    </row>
    <row r="6743" spans="2:9" x14ac:dyDescent="0.25">
      <c r="B6743">
        <v>6740</v>
      </c>
      <c r="C6743">
        <v>0.16321566198889539</v>
      </c>
      <c r="D6743">
        <v>0.17146622377532419</v>
      </c>
      <c r="G6743">
        <v>6740</v>
      </c>
      <c r="H6743">
        <v>0.15869353086725468</v>
      </c>
      <c r="I6743">
        <v>0.1678607916533835</v>
      </c>
    </row>
    <row r="6744" spans="2:9" x14ac:dyDescent="0.25">
      <c r="B6744">
        <v>6741</v>
      </c>
      <c r="C6744">
        <v>0.16316902495285093</v>
      </c>
      <c r="D6744">
        <v>0.17141790808609153</v>
      </c>
      <c r="G6744">
        <v>6741</v>
      </c>
      <c r="H6744">
        <v>0.15865063754546033</v>
      </c>
      <c r="I6744">
        <v>0.16781824236318535</v>
      </c>
    </row>
    <row r="6745" spans="2:9" x14ac:dyDescent="0.25">
      <c r="B6745">
        <v>6742</v>
      </c>
      <c r="C6745">
        <v>0.16312240310455442</v>
      </c>
      <c r="D6745">
        <v>0.17136960203665286</v>
      </c>
      <c r="G6745">
        <v>6742</v>
      </c>
      <c r="H6745">
        <v>0.15860775662391891</v>
      </c>
      <c r="I6745">
        <v>0.16777570450400711</v>
      </c>
    </row>
    <row r="6746" spans="2:9" x14ac:dyDescent="0.25">
      <c r="B6746">
        <v>6743</v>
      </c>
      <c r="C6746">
        <v>0.16307579644159037</v>
      </c>
      <c r="D6746">
        <v>0.17132130562198708</v>
      </c>
      <c r="G6746">
        <v>6743</v>
      </c>
      <c r="H6746">
        <v>0.15856488809893604</v>
      </c>
      <c r="I6746">
        <v>0.167733178070438</v>
      </c>
    </row>
    <row r="6747" spans="2:9" x14ac:dyDescent="0.25">
      <c r="B6747">
        <v>6744</v>
      </c>
      <c r="C6747">
        <v>0.163029204961542</v>
      </c>
      <c r="D6747">
        <v>0.17127301883707752</v>
      </c>
      <c r="G6747">
        <v>6744</v>
      </c>
      <c r="H6747">
        <v>0.1585220319668183</v>
      </c>
      <c r="I6747">
        <v>0.16769066305707045</v>
      </c>
    </row>
    <row r="6748" spans="2:9" x14ac:dyDescent="0.25">
      <c r="B6748">
        <v>6745</v>
      </c>
      <c r="C6748">
        <v>0.16298262866199148</v>
      </c>
      <c r="D6748">
        <v>0.1712247416769124</v>
      </c>
      <c r="G6748">
        <v>6745</v>
      </c>
      <c r="H6748">
        <v>0.15847918822387339</v>
      </c>
      <c r="I6748">
        <v>0.16764815945850026</v>
      </c>
    </row>
    <row r="6749" spans="2:9" x14ac:dyDescent="0.25">
      <c r="B6749">
        <v>6746</v>
      </c>
      <c r="C6749">
        <v>0.16293606754051859</v>
      </c>
      <c r="D6749">
        <v>0.17117647413648426</v>
      </c>
      <c r="G6749">
        <v>6746</v>
      </c>
      <c r="H6749">
        <v>0.15843635686641053</v>
      </c>
      <c r="I6749">
        <v>0.1676056672693261</v>
      </c>
    </row>
    <row r="6750" spans="2:9" x14ac:dyDescent="0.25">
      <c r="B6750">
        <v>6747</v>
      </c>
      <c r="C6750">
        <v>0.16288952159470241</v>
      </c>
      <c r="D6750">
        <v>0.1711282162107903</v>
      </c>
      <c r="G6750">
        <v>6747</v>
      </c>
      <c r="H6750">
        <v>0.15839353789073979</v>
      </c>
      <c r="I6750">
        <v>0.16756318648415003</v>
      </c>
    </row>
    <row r="6751" spans="2:9" x14ac:dyDescent="0.25">
      <c r="B6751">
        <v>6748</v>
      </c>
      <c r="C6751">
        <v>0.16284299082212142</v>
      </c>
      <c r="D6751">
        <v>0.1710799678948324</v>
      </c>
      <c r="G6751">
        <v>6748</v>
      </c>
      <c r="H6751">
        <v>0.15835073129317154</v>
      </c>
      <c r="I6751">
        <v>0.16752071709757715</v>
      </c>
    </row>
    <row r="6752" spans="2:9" x14ac:dyDescent="0.25">
      <c r="B6752">
        <v>6749</v>
      </c>
      <c r="C6752">
        <v>0.16279647522035151</v>
      </c>
      <c r="D6752">
        <v>0.17103172918361684</v>
      </c>
      <c r="G6752">
        <v>6749</v>
      </c>
      <c r="H6752">
        <v>0.15830793707001831</v>
      </c>
      <c r="I6752">
        <v>0.16747825910421577</v>
      </c>
    </row>
    <row r="6753" spans="2:9" x14ac:dyDescent="0.25">
      <c r="B6753">
        <v>6750</v>
      </c>
      <c r="C6753">
        <v>0.16274997478696809</v>
      </c>
      <c r="D6753">
        <v>0.17098350007215468</v>
      </c>
      <c r="G6753">
        <v>6750</v>
      </c>
      <c r="H6753">
        <v>0.15826515521759341</v>
      </c>
      <c r="I6753">
        <v>0.16743581249867739</v>
      </c>
    </row>
    <row r="6754" spans="2:9" x14ac:dyDescent="0.25">
      <c r="B6754">
        <v>6751</v>
      </c>
      <c r="C6754">
        <v>0.1627034895195448</v>
      </c>
      <c r="D6754">
        <v>0.17093528055546137</v>
      </c>
      <c r="G6754">
        <v>6751</v>
      </c>
      <c r="H6754">
        <v>0.15822238573221134</v>
      </c>
      <c r="I6754">
        <v>0.16739337727557652</v>
      </c>
    </row>
    <row r="6755" spans="2:9" x14ac:dyDescent="0.25">
      <c r="B6755">
        <v>6752</v>
      </c>
      <c r="C6755">
        <v>0.16265701941565439</v>
      </c>
      <c r="D6755">
        <v>0.17088707062855693</v>
      </c>
      <c r="G6755">
        <v>6752</v>
      </c>
      <c r="H6755">
        <v>0.15817962861018711</v>
      </c>
      <c r="I6755">
        <v>0.16735095342953094</v>
      </c>
    </row>
    <row r="6756" spans="2:9" x14ac:dyDescent="0.25">
      <c r="B6756">
        <v>6753</v>
      </c>
      <c r="C6756">
        <v>0.16261056447286715</v>
      </c>
      <c r="D6756">
        <v>0.17083887028646619</v>
      </c>
      <c r="G6756">
        <v>6753</v>
      </c>
      <c r="H6756">
        <v>0.15813688384783803</v>
      </c>
      <c r="I6756">
        <v>0.16730854095516157</v>
      </c>
    </row>
    <row r="6757" spans="2:9" x14ac:dyDescent="0.25">
      <c r="B6757">
        <v>6754</v>
      </c>
      <c r="C6757">
        <v>0.16256412468875298</v>
      </c>
      <c r="D6757">
        <v>0.17079067952421817</v>
      </c>
      <c r="G6757">
        <v>6754</v>
      </c>
      <c r="H6757">
        <v>0.15809415144148187</v>
      </c>
      <c r="I6757">
        <v>0.16726613984709243</v>
      </c>
    </row>
    <row r="6758" spans="2:9" x14ac:dyDescent="0.25">
      <c r="B6758">
        <v>6755</v>
      </c>
      <c r="C6758">
        <v>0.16251770006088104</v>
      </c>
      <c r="D6758">
        <v>0.17074249833684679</v>
      </c>
      <c r="G6758">
        <v>6755</v>
      </c>
      <c r="H6758">
        <v>0.15805143138743702</v>
      </c>
      <c r="I6758">
        <v>0.16722375009995075</v>
      </c>
    </row>
    <row r="6759" spans="2:9" x14ac:dyDescent="0.25">
      <c r="B6759">
        <v>6756</v>
      </c>
      <c r="C6759">
        <v>0.16247129058681786</v>
      </c>
      <c r="D6759">
        <v>0.1706943267193903</v>
      </c>
      <c r="G6759">
        <v>6756</v>
      </c>
      <c r="H6759">
        <v>0.15800872368202348</v>
      </c>
      <c r="I6759">
        <v>0.16718137170836686</v>
      </c>
    </row>
    <row r="6760" spans="2:9" x14ac:dyDescent="0.25">
      <c r="B6760">
        <v>6757</v>
      </c>
      <c r="C6760">
        <v>0.16242489626412943</v>
      </c>
      <c r="D6760">
        <v>0.17064616466689164</v>
      </c>
      <c r="G6760">
        <v>6757</v>
      </c>
      <c r="H6760">
        <v>0.15796602832156242</v>
      </c>
      <c r="I6760">
        <v>0.16713900466697418</v>
      </c>
    </row>
    <row r="6761" spans="2:9" x14ac:dyDescent="0.25">
      <c r="B6761">
        <v>6758</v>
      </c>
      <c r="C6761">
        <v>0.16237851709038012</v>
      </c>
      <c r="D6761">
        <v>0.17059801217439824</v>
      </c>
      <c r="G6761">
        <v>6758</v>
      </c>
      <c r="H6761">
        <v>0.15792334530237587</v>
      </c>
      <c r="I6761">
        <v>0.16709664897040943</v>
      </c>
    </row>
    <row r="6762" spans="2:9" x14ac:dyDescent="0.25">
      <c r="B6762">
        <v>6759</v>
      </c>
      <c r="C6762">
        <v>0.16233215306313342</v>
      </c>
      <c r="D6762">
        <v>0.17054986923696216</v>
      </c>
      <c r="G6762">
        <v>6759</v>
      </c>
      <c r="H6762">
        <v>0.15788067462078703</v>
      </c>
      <c r="I6762">
        <v>0.1670543046133123</v>
      </c>
    </row>
    <row r="6763" spans="2:9" x14ac:dyDescent="0.25">
      <c r="B6763">
        <v>6760</v>
      </c>
      <c r="C6763">
        <v>0.16228580417995042</v>
      </c>
      <c r="D6763">
        <v>0.17050173584963979</v>
      </c>
      <c r="G6763">
        <v>6760</v>
      </c>
      <c r="H6763">
        <v>0.15783801627312083</v>
      </c>
      <c r="I6763">
        <v>0.16701197159032569</v>
      </c>
    </row>
    <row r="6764" spans="2:9" x14ac:dyDescent="0.25">
      <c r="B6764">
        <v>6761</v>
      </c>
      <c r="C6764">
        <v>0.16223947043839149</v>
      </c>
      <c r="D6764">
        <v>0.17045361200749246</v>
      </c>
      <c r="G6764">
        <v>6761</v>
      </c>
      <c r="H6764">
        <v>0.15779537025570256</v>
      </c>
      <c r="I6764">
        <v>0.16696964989609572</v>
      </c>
    </row>
    <row r="6765" spans="2:9" x14ac:dyDescent="0.25">
      <c r="B6765">
        <v>6762</v>
      </c>
      <c r="C6765">
        <v>0.16219315183601657</v>
      </c>
      <c r="D6765">
        <v>0.17040549770558558</v>
      </c>
      <c r="G6765">
        <v>6762</v>
      </c>
      <c r="H6765">
        <v>0.15775273656485841</v>
      </c>
      <c r="I6765">
        <v>0.16692733952527139</v>
      </c>
    </row>
    <row r="6766" spans="2:9" x14ac:dyDescent="0.25">
      <c r="B6766">
        <v>6763</v>
      </c>
      <c r="C6766">
        <v>0.1621468483703834</v>
      </c>
      <c r="D6766">
        <v>0.17035739293898952</v>
      </c>
      <c r="G6766">
        <v>6763</v>
      </c>
      <c r="H6766">
        <v>0.15771011519691641</v>
      </c>
      <c r="I6766">
        <v>0.16688504047250516</v>
      </c>
    </row>
    <row r="6767" spans="2:9" x14ac:dyDescent="0.25">
      <c r="B6767">
        <v>6764</v>
      </c>
      <c r="C6767">
        <v>0.16210056003904819</v>
      </c>
      <c r="D6767">
        <v>0.17030929770277897</v>
      </c>
      <c r="G6767">
        <v>6764</v>
      </c>
      <c r="H6767">
        <v>0.1576675061482051</v>
      </c>
      <c r="I6767">
        <v>0.16684275273245244</v>
      </c>
    </row>
    <row r="6768" spans="2:9" x14ac:dyDescent="0.25">
      <c r="B6768">
        <v>6765</v>
      </c>
      <c r="C6768">
        <v>0.16205428683956649</v>
      </c>
      <c r="D6768">
        <v>0.17026121199203303</v>
      </c>
      <c r="G6768">
        <v>6765</v>
      </c>
      <c r="H6768">
        <v>0.15762490941505469</v>
      </c>
      <c r="I6768">
        <v>0.16680047629977168</v>
      </c>
    </row>
    <row r="6769" spans="2:9" x14ac:dyDescent="0.25">
      <c r="B6769">
        <v>6766</v>
      </c>
      <c r="C6769">
        <v>0.16200802876949236</v>
      </c>
      <c r="D6769">
        <v>0.17021313580183575</v>
      </c>
      <c r="G6769">
        <v>6766</v>
      </c>
      <c r="H6769">
        <v>0.15758232499379565</v>
      </c>
      <c r="I6769">
        <v>0.16675821116912465</v>
      </c>
    </row>
    <row r="6770" spans="2:9" x14ac:dyDescent="0.25">
      <c r="B6770">
        <v>6767</v>
      </c>
      <c r="C6770">
        <v>0.16196178582637769</v>
      </c>
      <c r="D6770">
        <v>0.17016506912727536</v>
      </c>
      <c r="G6770">
        <v>6767</v>
      </c>
      <c r="H6770">
        <v>0.15753975288076075</v>
      </c>
      <c r="I6770">
        <v>0.16671595733517616</v>
      </c>
    </row>
    <row r="6771" spans="2:9" x14ac:dyDescent="0.25">
      <c r="B6771">
        <v>6768</v>
      </c>
      <c r="C6771">
        <v>0.16191555800777382</v>
      </c>
      <c r="D6771">
        <v>0.17011701196344464</v>
      </c>
      <c r="G6771">
        <v>6768</v>
      </c>
      <c r="H6771">
        <v>0.15749719307228341</v>
      </c>
      <c r="I6771">
        <v>0.16667371479259407</v>
      </c>
    </row>
    <row r="6772" spans="2:9" x14ac:dyDescent="0.25">
      <c r="B6772">
        <v>6769</v>
      </c>
      <c r="C6772">
        <v>0.16186934531123148</v>
      </c>
      <c r="D6772">
        <v>0.17006896430544113</v>
      </c>
      <c r="G6772">
        <v>6769</v>
      </c>
      <c r="H6772">
        <v>0.15745464556469727</v>
      </c>
      <c r="I6772">
        <v>0.16663148353604953</v>
      </c>
    </row>
    <row r="6773" spans="2:9" x14ac:dyDescent="0.25">
      <c r="B6773">
        <v>6770</v>
      </c>
      <c r="C6773">
        <v>0.16182314773429932</v>
      </c>
      <c r="D6773">
        <v>0.17002092614836661</v>
      </c>
      <c r="G6773">
        <v>6770</v>
      </c>
      <c r="H6773">
        <v>0.15741211035433791</v>
      </c>
      <c r="I6773">
        <v>0.16658926356021664</v>
      </c>
    </row>
    <row r="6774" spans="2:9" x14ac:dyDescent="0.25">
      <c r="B6774">
        <v>6771</v>
      </c>
      <c r="C6774">
        <v>0.16177696527452423</v>
      </c>
      <c r="D6774">
        <v>0.16997289748732769</v>
      </c>
      <c r="G6774">
        <v>6771</v>
      </c>
      <c r="H6774">
        <v>0.1573695874375419</v>
      </c>
      <c r="I6774">
        <v>0.16654705485977275</v>
      </c>
    </row>
    <row r="6775" spans="2:9" x14ac:dyDescent="0.25">
      <c r="B6775">
        <v>6772</v>
      </c>
      <c r="C6775">
        <v>0.16173079792945264</v>
      </c>
      <c r="D6775">
        <v>0.1699248783174353</v>
      </c>
      <c r="G6775">
        <v>6772</v>
      </c>
      <c r="H6775">
        <v>0.157327076810647</v>
      </c>
      <c r="I6775">
        <v>0.16650485742939822</v>
      </c>
    </row>
    <row r="6776" spans="2:9" x14ac:dyDescent="0.25">
      <c r="B6776">
        <v>6773</v>
      </c>
      <c r="C6776">
        <v>0.16168464569662966</v>
      </c>
      <c r="D6776">
        <v>0.16987686863380477</v>
      </c>
      <c r="G6776">
        <v>6773</v>
      </c>
      <c r="H6776">
        <v>0.15728457846999164</v>
      </c>
      <c r="I6776">
        <v>0.16646267126377653</v>
      </c>
    </row>
    <row r="6777" spans="2:9" x14ac:dyDescent="0.25">
      <c r="B6777">
        <v>6774</v>
      </c>
      <c r="C6777">
        <v>0.16163850857359807</v>
      </c>
      <c r="D6777">
        <v>0.16982886843155628</v>
      </c>
      <c r="G6777">
        <v>6774</v>
      </c>
      <c r="H6777">
        <v>0.15724209241191608</v>
      </c>
      <c r="I6777">
        <v>0.16642049635759446</v>
      </c>
    </row>
    <row r="6778" spans="2:9" x14ac:dyDescent="0.25">
      <c r="B6778">
        <v>6775</v>
      </c>
      <c r="C6778">
        <v>0.16159238655790006</v>
      </c>
      <c r="D6778">
        <v>0.16978087770581432</v>
      </c>
      <c r="G6778">
        <v>6775</v>
      </c>
      <c r="H6778">
        <v>0.15719961863276144</v>
      </c>
      <c r="I6778">
        <v>0.16637833270554164</v>
      </c>
    </row>
    <row r="6779" spans="2:9" x14ac:dyDescent="0.25">
      <c r="B6779">
        <v>6776</v>
      </c>
      <c r="C6779">
        <v>0.16154627964707741</v>
      </c>
      <c r="D6779">
        <v>0.16973289645170786</v>
      </c>
      <c r="G6779">
        <v>6776</v>
      </c>
      <c r="H6779">
        <v>0.15715715712886902</v>
      </c>
      <c r="I6779">
        <v>0.16633618030231093</v>
      </c>
    </row>
    <row r="6780" spans="2:9" x14ac:dyDescent="0.25">
      <c r="B6780">
        <v>6777</v>
      </c>
      <c r="C6780">
        <v>0.1615001878386694</v>
      </c>
      <c r="D6780">
        <v>0.16968492466437049</v>
      </c>
      <c r="G6780">
        <v>6777</v>
      </c>
      <c r="H6780">
        <v>0.15711470789658238</v>
      </c>
      <c r="I6780">
        <v>0.16629403914259827</v>
      </c>
    </row>
    <row r="6781" spans="2:9" x14ac:dyDescent="0.25">
      <c r="B6781">
        <v>6778</v>
      </c>
      <c r="C6781">
        <v>0.16145411113021449</v>
      </c>
      <c r="D6781">
        <v>0.16963696233894024</v>
      </c>
      <c r="G6781">
        <v>6778</v>
      </c>
      <c r="H6781">
        <v>0.15707227093224579</v>
      </c>
      <c r="I6781">
        <v>0.16625190922110281</v>
      </c>
    </row>
    <row r="6782" spans="2:9" x14ac:dyDescent="0.25">
      <c r="B6782">
        <v>6779</v>
      </c>
      <c r="C6782">
        <v>0.16140804951924939</v>
      </c>
      <c r="D6782">
        <v>0.16958900947055972</v>
      </c>
      <c r="G6782">
        <v>6779</v>
      </c>
      <c r="H6782">
        <v>0.1570298462322044</v>
      </c>
      <c r="I6782">
        <v>0.16620979053252669</v>
      </c>
    </row>
    <row r="6783" spans="2:9" x14ac:dyDescent="0.25">
      <c r="B6783">
        <v>6780</v>
      </c>
      <c r="C6783">
        <v>0.16136200300331055</v>
      </c>
      <c r="D6783">
        <v>0.16954106605437597</v>
      </c>
      <c r="G6783">
        <v>6780</v>
      </c>
      <c r="H6783">
        <v>0.15698743379280453</v>
      </c>
      <c r="I6783">
        <v>0.1661676830715752</v>
      </c>
    </row>
    <row r="6784" spans="2:9" x14ac:dyDescent="0.25">
      <c r="B6784">
        <v>6781</v>
      </c>
      <c r="C6784">
        <v>0.16131597157993185</v>
      </c>
      <c r="D6784">
        <v>0.16949313208554051</v>
      </c>
      <c r="G6784">
        <v>6781</v>
      </c>
      <c r="H6784">
        <v>0.15694503361039436</v>
      </c>
      <c r="I6784">
        <v>0.16612558683295664</v>
      </c>
    </row>
    <row r="6785" spans="2:9" x14ac:dyDescent="0.25">
      <c r="B6785">
        <v>6782</v>
      </c>
      <c r="C6785">
        <v>0.16126995524664653</v>
      </c>
      <c r="D6785">
        <v>0.1694452075592095</v>
      </c>
      <c r="G6785">
        <v>6782</v>
      </c>
      <c r="H6785">
        <v>0.15690264568132248</v>
      </c>
      <c r="I6785">
        <v>0.16608350181138257</v>
      </c>
    </row>
    <row r="6786" spans="2:9" x14ac:dyDescent="0.25">
      <c r="B6786">
        <v>6783</v>
      </c>
      <c r="C6786">
        <v>0.1612239540009871</v>
      </c>
      <c r="D6786">
        <v>0.16939729247054344</v>
      </c>
      <c r="G6786">
        <v>6783</v>
      </c>
      <c r="H6786">
        <v>0.156860270001938</v>
      </c>
      <c r="I6786">
        <v>0.16604142800156751</v>
      </c>
    </row>
    <row r="6787" spans="2:9" x14ac:dyDescent="0.25">
      <c r="B6787">
        <v>6784</v>
      </c>
      <c r="C6787">
        <v>0.16117796784048388</v>
      </c>
      <c r="D6787">
        <v>0.16934938681470729</v>
      </c>
      <c r="G6787">
        <v>6784</v>
      </c>
      <c r="H6787">
        <v>0.1568179065685921</v>
      </c>
      <c r="I6787">
        <v>0.1659993653982291</v>
      </c>
    </row>
    <row r="6788" spans="2:9" x14ac:dyDescent="0.25">
      <c r="B6788">
        <v>6785</v>
      </c>
      <c r="C6788">
        <v>0.16113199676266651</v>
      </c>
      <c r="D6788">
        <v>0.16930149058687077</v>
      </c>
      <c r="G6788">
        <v>6785</v>
      </c>
      <c r="H6788">
        <v>0.15677555537763657</v>
      </c>
      <c r="I6788">
        <v>0.16595731399608818</v>
      </c>
    </row>
    <row r="6789" spans="2:9" x14ac:dyDescent="0.25">
      <c r="B6789">
        <v>6786</v>
      </c>
      <c r="C6789">
        <v>0.16108604076506292</v>
      </c>
      <c r="D6789">
        <v>0.16925360378220777</v>
      </c>
      <c r="G6789">
        <v>6786</v>
      </c>
      <c r="H6789">
        <v>0.1567332164254247</v>
      </c>
      <c r="I6789">
        <v>0.16591527378986853</v>
      </c>
    </row>
    <row r="6790" spans="2:9" x14ac:dyDescent="0.25">
      <c r="B6790">
        <v>6787</v>
      </c>
      <c r="C6790">
        <v>0.16104009984520049</v>
      </c>
      <c r="D6790">
        <v>0.16920572639589695</v>
      </c>
      <c r="G6790">
        <v>6787</v>
      </c>
      <c r="H6790">
        <v>0.15669088970831022</v>
      </c>
      <c r="I6790">
        <v>0.16587324477429713</v>
      </c>
    </row>
    <row r="6791" spans="2:9" x14ac:dyDescent="0.25">
      <c r="B6791">
        <v>6788</v>
      </c>
      <c r="C6791">
        <v>0.16099417400060409</v>
      </c>
      <c r="D6791">
        <v>0.16915785842312125</v>
      </c>
      <c r="G6791">
        <v>6788</v>
      </c>
      <c r="H6791">
        <v>0.15664857522264894</v>
      </c>
      <c r="I6791">
        <v>0.16583122694410402</v>
      </c>
    </row>
    <row r="6792" spans="2:9" x14ac:dyDescent="0.25">
      <c r="B6792">
        <v>6789</v>
      </c>
      <c r="C6792">
        <v>0.16094826322879807</v>
      </c>
      <c r="D6792">
        <v>0.16910999985906808</v>
      </c>
      <c r="G6792">
        <v>6789</v>
      </c>
      <c r="H6792">
        <v>0.15660627296479712</v>
      </c>
      <c r="I6792">
        <v>0.16578922029402224</v>
      </c>
    </row>
    <row r="6793" spans="2:9" x14ac:dyDescent="0.25">
      <c r="B6793">
        <v>6790</v>
      </c>
      <c r="C6793">
        <v>0.16090236752730619</v>
      </c>
      <c r="D6793">
        <v>0.16906215069892958</v>
      </c>
      <c r="G6793">
        <v>6790</v>
      </c>
      <c r="H6793">
        <v>0.15656398293111162</v>
      </c>
      <c r="I6793">
        <v>0.16574722481878809</v>
      </c>
    </row>
    <row r="6794" spans="2:9" x14ac:dyDescent="0.25">
      <c r="B6794">
        <v>6791</v>
      </c>
      <c r="C6794">
        <v>0.16085648689365009</v>
      </c>
      <c r="D6794">
        <v>0.16901431093790206</v>
      </c>
      <c r="G6794">
        <v>6791</v>
      </c>
      <c r="H6794">
        <v>0.15652170511795149</v>
      </c>
      <c r="I6794">
        <v>0.16570524051314078</v>
      </c>
    </row>
    <row r="6795" spans="2:9" x14ac:dyDescent="0.25">
      <c r="B6795">
        <v>6792</v>
      </c>
      <c r="C6795">
        <v>0.16081062132535021</v>
      </c>
      <c r="D6795">
        <v>0.16896648057118646</v>
      </c>
      <c r="G6795">
        <v>6792</v>
      </c>
      <c r="H6795">
        <v>0.1564794395216762</v>
      </c>
      <c r="I6795">
        <v>0.16566326737182269</v>
      </c>
    </row>
    <row r="6796" spans="2:9" x14ac:dyDescent="0.25">
      <c r="B6796">
        <v>6793</v>
      </c>
      <c r="C6796">
        <v>0.1607647708199258</v>
      </c>
      <c r="D6796">
        <v>0.16891865959398833</v>
      </c>
      <c r="G6796">
        <v>6793</v>
      </c>
      <c r="H6796">
        <v>0.15643718613864627</v>
      </c>
      <c r="I6796">
        <v>0.16562130538957931</v>
      </c>
    </row>
    <row r="6797" spans="2:9" x14ac:dyDescent="0.25">
      <c r="B6797">
        <v>6794</v>
      </c>
      <c r="C6797">
        <v>0.16071893537489529</v>
      </c>
      <c r="D6797">
        <v>0.1688708480015173</v>
      </c>
      <c r="G6797">
        <v>6794</v>
      </c>
      <c r="H6797">
        <v>0.15639494496522346</v>
      </c>
      <c r="I6797">
        <v>0.16557935456115908</v>
      </c>
    </row>
    <row r="6798" spans="2:9" x14ac:dyDescent="0.25">
      <c r="B6798">
        <v>6795</v>
      </c>
      <c r="C6798">
        <v>0.16067311498777484</v>
      </c>
      <c r="D6798">
        <v>0.16882304578898791</v>
      </c>
      <c r="G6798">
        <v>6795</v>
      </c>
      <c r="H6798">
        <v>0.15635271599777117</v>
      </c>
      <c r="I6798">
        <v>0.16553741488131371</v>
      </c>
    </row>
    <row r="6799" spans="2:9" x14ac:dyDescent="0.25">
      <c r="B6799">
        <v>6796</v>
      </c>
      <c r="C6799">
        <v>0.16062730965608013</v>
      </c>
      <c r="D6799">
        <v>0.16877525295161891</v>
      </c>
      <c r="G6799">
        <v>6796</v>
      </c>
      <c r="H6799">
        <v>0.15631049923265364</v>
      </c>
      <c r="I6799">
        <v>0.1654954863447978</v>
      </c>
    </row>
    <row r="6800" spans="2:9" x14ac:dyDescent="0.25">
      <c r="B6800">
        <v>6797</v>
      </c>
      <c r="C6800">
        <v>0.16058151937732601</v>
      </c>
      <c r="D6800">
        <v>0.16872746948463346</v>
      </c>
      <c r="G6800">
        <v>6797</v>
      </c>
      <c r="H6800">
        <v>0.1562682946662351</v>
      </c>
      <c r="I6800">
        <v>0.16545356894636906</v>
      </c>
    </row>
    <row r="6801" spans="2:9" x14ac:dyDescent="0.25">
      <c r="B6801">
        <v>6798</v>
      </c>
      <c r="C6801">
        <v>0.16053574414902513</v>
      </c>
      <c r="D6801">
        <v>0.1686796953832595</v>
      </c>
      <c r="G6801">
        <v>6798</v>
      </c>
      <c r="H6801">
        <v>0.15622610229488204</v>
      </c>
      <c r="I6801">
        <v>0.16541166268078844</v>
      </c>
    </row>
    <row r="6802" spans="2:9" x14ac:dyDescent="0.25">
      <c r="B6802">
        <v>6799</v>
      </c>
      <c r="C6802">
        <v>0.16048998396868941</v>
      </c>
      <c r="D6802">
        <v>0.16863193064272905</v>
      </c>
      <c r="G6802">
        <v>6799</v>
      </c>
      <c r="H6802">
        <v>0.15618392211496179</v>
      </c>
      <c r="I6802">
        <v>0.16536976754281965</v>
      </c>
    </row>
    <row r="6803" spans="2:9" x14ac:dyDescent="0.25">
      <c r="B6803">
        <v>6800</v>
      </c>
      <c r="C6803">
        <v>0.1604442388338293</v>
      </c>
      <c r="D6803">
        <v>0.16858417525827885</v>
      </c>
      <c r="G6803">
        <v>6800</v>
      </c>
      <c r="H6803">
        <v>0.1561417541228429</v>
      </c>
      <c r="I6803">
        <v>0.16532788352722985</v>
      </c>
    </row>
    <row r="6804" spans="2:9" x14ac:dyDescent="0.25">
      <c r="B6804">
        <v>6801</v>
      </c>
      <c r="C6804">
        <v>0.16039850874195455</v>
      </c>
      <c r="D6804">
        <v>0.16853642922515</v>
      </c>
      <c r="G6804">
        <v>6801</v>
      </c>
      <c r="H6804">
        <v>0.15609959831489439</v>
      </c>
      <c r="I6804">
        <v>0.16528601062878889</v>
      </c>
    </row>
    <row r="6805" spans="2:9" x14ac:dyDescent="0.25">
      <c r="B6805">
        <v>6802</v>
      </c>
      <c r="C6805">
        <v>0.16035279369057268</v>
      </c>
      <c r="D6805">
        <v>0.16848869253858795</v>
      </c>
      <c r="G6805">
        <v>6802</v>
      </c>
      <c r="H6805">
        <v>0.15605745468748738</v>
      </c>
      <c r="I6805">
        <v>0.1652441488422699</v>
      </c>
    </row>
    <row r="6806" spans="2:9" x14ac:dyDescent="0.25">
      <c r="B6806">
        <v>6803</v>
      </c>
      <c r="C6806">
        <v>0.1603070936771904</v>
      </c>
      <c r="D6806">
        <v>0.16844096519384288</v>
      </c>
      <c r="G6806">
        <v>6803</v>
      </c>
      <c r="H6806">
        <v>0.15601532323699357</v>
      </c>
      <c r="I6806">
        <v>0.16520229816244911</v>
      </c>
    </row>
    <row r="6807" spans="2:9" x14ac:dyDescent="0.25">
      <c r="B6807">
        <v>6804</v>
      </c>
      <c r="C6807">
        <v>0.16026140869931396</v>
      </c>
      <c r="D6807">
        <v>0.16839324718616919</v>
      </c>
      <c r="G6807">
        <v>6804</v>
      </c>
      <c r="H6807">
        <v>0.1559732039597852</v>
      </c>
      <c r="I6807">
        <v>0.16516045858410563</v>
      </c>
    </row>
    <row r="6808" spans="2:9" x14ac:dyDescent="0.25">
      <c r="B6808">
        <v>6805</v>
      </c>
      <c r="C6808">
        <v>0.1602157387544475</v>
      </c>
      <c r="D6808">
        <v>0.16834553851082568</v>
      </c>
      <c r="G6808">
        <v>6805</v>
      </c>
      <c r="H6808">
        <v>0.15593109685223641</v>
      </c>
      <c r="I6808">
        <v>0.16511863010202177</v>
      </c>
    </row>
    <row r="6809" spans="2:9" x14ac:dyDescent="0.25">
      <c r="B6809">
        <v>6806</v>
      </c>
      <c r="C6809">
        <v>0.1601700838400941</v>
      </c>
      <c r="D6809">
        <v>0.16829783916307586</v>
      </c>
      <c r="G6809">
        <v>6806</v>
      </c>
      <c r="H6809">
        <v>0.15588900191072202</v>
      </c>
      <c r="I6809">
        <v>0.16507681271098285</v>
      </c>
    </row>
    <row r="6810" spans="2:9" x14ac:dyDescent="0.25">
      <c r="B6810">
        <v>6807</v>
      </c>
      <c r="C6810">
        <v>0.16012444395375564</v>
      </c>
      <c r="D6810">
        <v>0.16825014913818739</v>
      </c>
      <c r="G6810">
        <v>6807</v>
      </c>
      <c r="H6810">
        <v>0.15584691913161811</v>
      </c>
      <c r="I6810">
        <v>0.16503500640577723</v>
      </c>
    </row>
    <row r="6811" spans="2:9" x14ac:dyDescent="0.25">
      <c r="B6811">
        <v>6808</v>
      </c>
      <c r="C6811">
        <v>0.16007881909293317</v>
      </c>
      <c r="D6811">
        <v>0.16820246843143261</v>
      </c>
      <c r="G6811">
        <v>6808</v>
      </c>
      <c r="H6811">
        <v>0.1558048485113015</v>
      </c>
      <c r="I6811">
        <v>0.16499321118119642</v>
      </c>
    </row>
    <row r="6812" spans="2:9" x14ac:dyDescent="0.25">
      <c r="B6812">
        <v>6809</v>
      </c>
      <c r="C6812">
        <v>0.16003320925512565</v>
      </c>
      <c r="D6812">
        <v>0.16815479703808817</v>
      </c>
      <c r="G6812">
        <v>6809</v>
      </c>
      <c r="H6812">
        <v>0.15576279004615101</v>
      </c>
      <c r="I6812">
        <v>0.16495142703203486</v>
      </c>
    </row>
    <row r="6813" spans="2:9" x14ac:dyDescent="0.25">
      <c r="B6813">
        <v>6810</v>
      </c>
      <c r="C6813">
        <v>0.15998761443783099</v>
      </c>
      <c r="D6813">
        <v>0.16810713495343502</v>
      </c>
      <c r="G6813">
        <v>6810</v>
      </c>
      <c r="H6813">
        <v>0.15572074373254588</v>
      </c>
      <c r="I6813">
        <v>0.16490965395309001</v>
      </c>
    </row>
    <row r="6814" spans="2:9" x14ac:dyDescent="0.25">
      <c r="B6814">
        <v>6811</v>
      </c>
      <c r="C6814">
        <v>0.15994203463854698</v>
      </c>
      <c r="D6814">
        <v>0.16805948217275887</v>
      </c>
      <c r="G6814">
        <v>6811</v>
      </c>
      <c r="H6814">
        <v>0.155678709566866</v>
      </c>
      <c r="I6814">
        <v>0.16486789193916263</v>
      </c>
    </row>
    <row r="6815" spans="2:9" x14ac:dyDescent="0.25">
      <c r="B6815">
        <v>6812</v>
      </c>
      <c r="C6815">
        <v>0.15989646985476924</v>
      </c>
      <c r="D6815">
        <v>0.16801183869134967</v>
      </c>
      <c r="G6815">
        <v>6812</v>
      </c>
      <c r="H6815">
        <v>0.15563668754549306</v>
      </c>
      <c r="I6815">
        <v>0.16482614098505624</v>
      </c>
    </row>
    <row r="6816" spans="2:9" x14ac:dyDescent="0.25">
      <c r="B6816">
        <v>6813</v>
      </c>
      <c r="C6816">
        <v>0.1598509200839921</v>
      </c>
      <c r="D6816">
        <v>0.1679642045045017</v>
      </c>
      <c r="G6816">
        <v>6813</v>
      </c>
      <c r="H6816">
        <v>0.15559467766480981</v>
      </c>
      <c r="I6816">
        <v>0.16478440108557743</v>
      </c>
    </row>
    <row r="6817" spans="2:9" x14ac:dyDescent="0.25">
      <c r="B6817">
        <v>6814</v>
      </c>
      <c r="C6817">
        <v>0.15980538532370914</v>
      </c>
      <c r="D6817">
        <v>0.16791657960751388</v>
      </c>
      <c r="G6817">
        <v>6814</v>
      </c>
      <c r="H6817">
        <v>0.15555267992119959</v>
      </c>
      <c r="I6817">
        <v>0.16474267223553618</v>
      </c>
    </row>
    <row r="6818" spans="2:9" x14ac:dyDescent="0.25">
      <c r="B6818">
        <v>6815</v>
      </c>
      <c r="C6818">
        <v>0.15975986557141261</v>
      </c>
      <c r="D6818">
        <v>0.16786896399568937</v>
      </c>
      <c r="G6818">
        <v>6815</v>
      </c>
      <c r="H6818">
        <v>0.15551069431104711</v>
      </c>
      <c r="I6818">
        <v>0.164700954429745</v>
      </c>
    </row>
    <row r="6819" spans="2:9" x14ac:dyDescent="0.25">
      <c r="B6819">
        <v>6816</v>
      </c>
      <c r="C6819">
        <v>0.15971436082459287</v>
      </c>
      <c r="D6819">
        <v>0.16782135766433598</v>
      </c>
      <c r="G6819">
        <v>6816</v>
      </c>
      <c r="H6819">
        <v>0.15546872083073873</v>
      </c>
      <c r="I6819">
        <v>0.16465924766301993</v>
      </c>
    </row>
    <row r="6820" spans="2:9" x14ac:dyDescent="0.25">
      <c r="B6820">
        <v>6817</v>
      </c>
      <c r="C6820">
        <v>0.15966887108073957</v>
      </c>
      <c r="D6820">
        <v>0.16777376060876573</v>
      </c>
      <c r="G6820">
        <v>6817</v>
      </c>
      <c r="H6820">
        <v>0.15542675947666132</v>
      </c>
      <c r="I6820">
        <v>0.16461755193017963</v>
      </c>
    </row>
    <row r="6821" spans="2:9" x14ac:dyDescent="0.25">
      <c r="B6821">
        <v>6818</v>
      </c>
      <c r="C6821">
        <v>0.15962339633734199</v>
      </c>
      <c r="D6821">
        <v>0.16772617282429497</v>
      </c>
      <c r="G6821">
        <v>6818</v>
      </c>
      <c r="H6821">
        <v>0.15538481024520226</v>
      </c>
      <c r="I6821">
        <v>0.164575867226046</v>
      </c>
    </row>
    <row r="6822" spans="2:9" x14ac:dyDescent="0.25">
      <c r="B6822">
        <v>6819</v>
      </c>
      <c r="C6822">
        <v>0.15957793659188699</v>
      </c>
      <c r="D6822">
        <v>0.16767859430624482</v>
      </c>
      <c r="G6822">
        <v>6819</v>
      </c>
      <c r="H6822">
        <v>0.15534287313275114</v>
      </c>
      <c r="I6822">
        <v>0.1645341935454441</v>
      </c>
    </row>
    <row r="6823" spans="2:9" x14ac:dyDescent="0.25">
      <c r="B6823">
        <v>6820</v>
      </c>
      <c r="C6823">
        <v>0.15953249184186069</v>
      </c>
      <c r="D6823">
        <v>0.16763102504994051</v>
      </c>
      <c r="G6823">
        <v>6820</v>
      </c>
      <c r="H6823">
        <v>0.15530094813569792</v>
      </c>
      <c r="I6823">
        <v>0.16449253088320179</v>
      </c>
    </row>
    <row r="6824" spans="2:9" x14ac:dyDescent="0.25">
      <c r="B6824">
        <v>6821</v>
      </c>
      <c r="C6824">
        <v>0.15948706208474792</v>
      </c>
      <c r="D6824">
        <v>0.16758346505071173</v>
      </c>
      <c r="G6824">
        <v>6821</v>
      </c>
      <c r="H6824">
        <v>0.15525903525043402</v>
      </c>
      <c r="I6824">
        <v>0.16445087923414997</v>
      </c>
    </row>
    <row r="6825" spans="2:9" x14ac:dyDescent="0.25">
      <c r="B6825">
        <v>6822</v>
      </c>
      <c r="C6825">
        <v>0.15944164731803265</v>
      </c>
      <c r="D6825">
        <v>0.16753591430389278</v>
      </c>
      <c r="G6825">
        <v>6822</v>
      </c>
      <c r="H6825">
        <v>0.15521713447335148</v>
      </c>
      <c r="I6825">
        <v>0.16440923859312281</v>
      </c>
    </row>
    <row r="6826" spans="2:9" x14ac:dyDescent="0.25">
      <c r="B6826">
        <v>6823</v>
      </c>
      <c r="C6826">
        <v>0.15939624753919684</v>
      </c>
      <c r="D6826">
        <v>0.16748837280482201</v>
      </c>
      <c r="G6826">
        <v>6823</v>
      </c>
      <c r="H6826">
        <v>0.1551752458008443</v>
      </c>
      <c r="I6826">
        <v>0.16436760895495725</v>
      </c>
    </row>
    <row r="6827" spans="2:9" x14ac:dyDescent="0.25">
      <c r="B6827">
        <v>6824</v>
      </c>
      <c r="C6827">
        <v>0.15935086274572166</v>
      </c>
      <c r="D6827">
        <v>0.16744084054884259</v>
      </c>
      <c r="G6827">
        <v>6824</v>
      </c>
      <c r="H6827">
        <v>0.15513336922930693</v>
      </c>
      <c r="I6827">
        <v>0.16432599031449344</v>
      </c>
    </row>
    <row r="6828" spans="2:9" x14ac:dyDescent="0.25">
      <c r="B6828">
        <v>6825</v>
      </c>
      <c r="C6828">
        <v>0.15930549293508789</v>
      </c>
      <c r="D6828">
        <v>0.16739331753130174</v>
      </c>
      <c r="G6828">
        <v>6825</v>
      </c>
      <c r="H6828">
        <v>0.15509150475513439</v>
      </c>
      <c r="I6828">
        <v>0.16428438266657441</v>
      </c>
    </row>
    <row r="6829" spans="2:9" x14ac:dyDescent="0.25">
      <c r="B6829">
        <v>6826</v>
      </c>
      <c r="C6829">
        <v>0.15926013810477396</v>
      </c>
      <c r="D6829">
        <v>0.16734580374755118</v>
      </c>
      <c r="G6829">
        <v>6826</v>
      </c>
      <c r="H6829">
        <v>0.15504965237472401</v>
      </c>
      <c r="I6829">
        <v>0.16424278600604628</v>
      </c>
    </row>
    <row r="6830" spans="2:9" x14ac:dyDescent="0.25">
      <c r="B6830">
        <v>6827</v>
      </c>
      <c r="C6830">
        <v>0.15921479825225776</v>
      </c>
      <c r="D6830">
        <v>0.16729829919294717</v>
      </c>
      <c r="G6830">
        <v>6827</v>
      </c>
      <c r="H6830">
        <v>0.15500781208447323</v>
      </c>
      <c r="I6830">
        <v>0.16420120032775823</v>
      </c>
    </row>
    <row r="6831" spans="2:9" x14ac:dyDescent="0.25">
      <c r="B6831">
        <v>6828</v>
      </c>
      <c r="C6831">
        <v>0.15916947337501569</v>
      </c>
      <c r="D6831">
        <v>0.16725080386285021</v>
      </c>
      <c r="G6831">
        <v>6828</v>
      </c>
      <c r="H6831">
        <v>0.15496598388078098</v>
      </c>
      <c r="I6831">
        <v>0.16415962562656242</v>
      </c>
    </row>
    <row r="6832" spans="2:9" x14ac:dyDescent="0.25">
      <c r="B6832">
        <v>6829</v>
      </c>
      <c r="C6832">
        <v>0.15912416347052333</v>
      </c>
      <c r="D6832">
        <v>0.16720331775262517</v>
      </c>
      <c r="G6832">
        <v>6829</v>
      </c>
      <c r="H6832">
        <v>0.15492416776004705</v>
      </c>
      <c r="I6832">
        <v>0.16411806189731398</v>
      </c>
    </row>
    <row r="6833" spans="2:9" x14ac:dyDescent="0.25">
      <c r="B6833">
        <v>6830</v>
      </c>
      <c r="C6833">
        <v>0.15907886853625411</v>
      </c>
      <c r="D6833">
        <v>0.16715584085764149</v>
      </c>
      <c r="G6833">
        <v>6830</v>
      </c>
      <c r="H6833">
        <v>0.15488236371867292</v>
      </c>
      <c r="I6833">
        <v>0.16407650913487118</v>
      </c>
    </row>
    <row r="6834" spans="2:9" x14ac:dyDescent="0.25">
      <c r="B6834">
        <v>6831</v>
      </c>
      <c r="C6834">
        <v>0.15903358856968122</v>
      </c>
      <c r="D6834">
        <v>0.16710837317327282</v>
      </c>
      <c r="G6834">
        <v>6831</v>
      </c>
      <c r="H6834">
        <v>0.15484057175306079</v>
      </c>
      <c r="I6834">
        <v>0.16403496733409514</v>
      </c>
    </row>
    <row r="6835" spans="2:9" x14ac:dyDescent="0.25">
      <c r="B6835">
        <v>6832</v>
      </c>
      <c r="C6835">
        <v>0.15898832356827691</v>
      </c>
      <c r="D6835">
        <v>0.16706091469489728</v>
      </c>
      <c r="G6835">
        <v>6832</v>
      </c>
      <c r="H6835">
        <v>0.15479879185961332</v>
      </c>
      <c r="I6835">
        <v>0.16399343648985021</v>
      </c>
    </row>
    <row r="6836" spans="2:9" x14ac:dyDescent="0.25">
      <c r="B6836">
        <v>6833</v>
      </c>
      <c r="C6836">
        <v>0.15894307352951129</v>
      </c>
      <c r="D6836">
        <v>0.16701346541789736</v>
      </c>
      <c r="G6836">
        <v>6833</v>
      </c>
      <c r="H6836">
        <v>0.15475702403473501</v>
      </c>
      <c r="I6836">
        <v>0.16395191659700353</v>
      </c>
    </row>
    <row r="6837" spans="2:9" x14ac:dyDescent="0.25">
      <c r="B6837">
        <v>6834</v>
      </c>
      <c r="C6837">
        <v>0.15889783845085384</v>
      </c>
      <c r="D6837">
        <v>0.16696602533765983</v>
      </c>
      <c r="G6837">
        <v>6834</v>
      </c>
      <c r="H6837">
        <v>0.15471526827483106</v>
      </c>
      <c r="I6837">
        <v>0.16391040765042536</v>
      </c>
    </row>
    <row r="6838" spans="2:9" x14ac:dyDescent="0.25">
      <c r="B6838">
        <v>6835</v>
      </c>
      <c r="C6838">
        <v>0.15885261832977277</v>
      </c>
      <c r="D6838">
        <v>0.16691859444957613</v>
      </c>
      <c r="G6838">
        <v>6835</v>
      </c>
      <c r="H6838">
        <v>0.1546735245763084</v>
      </c>
      <c r="I6838">
        <v>0.16386890964498901</v>
      </c>
    </row>
    <row r="6839" spans="2:9" x14ac:dyDescent="0.25">
      <c r="B6839">
        <v>6836</v>
      </c>
      <c r="C6839">
        <v>0.15880741316373556</v>
      </c>
      <c r="D6839">
        <v>0.16687117274904167</v>
      </c>
      <c r="G6839">
        <v>6836</v>
      </c>
      <c r="H6839">
        <v>0.15463179293557394</v>
      </c>
      <c r="I6839">
        <v>0.1638274225755707</v>
      </c>
    </row>
    <row r="6840" spans="2:9" x14ac:dyDescent="0.25">
      <c r="B6840">
        <v>6837</v>
      </c>
      <c r="C6840">
        <v>0.15876222295020723</v>
      </c>
      <c r="D6840">
        <v>0.16682376023145651</v>
      </c>
      <c r="G6840">
        <v>6837</v>
      </c>
      <c r="H6840">
        <v>0.15459007334903679</v>
      </c>
      <c r="I6840">
        <v>0.16378594643704963</v>
      </c>
    </row>
    <row r="6841" spans="2:9" x14ac:dyDescent="0.25">
      <c r="B6841">
        <v>6838</v>
      </c>
      <c r="C6841">
        <v>0.15871704768665254</v>
      </c>
      <c r="D6841">
        <v>0.16677635689222511</v>
      </c>
      <c r="G6841">
        <v>6838</v>
      </c>
      <c r="H6841">
        <v>0.1545483658131068</v>
      </c>
      <c r="I6841">
        <v>0.16374448122430824</v>
      </c>
    </row>
    <row r="6842" spans="2:9" x14ac:dyDescent="0.25">
      <c r="B6842">
        <v>6839</v>
      </c>
      <c r="C6842">
        <v>0.15867188737053547</v>
      </c>
      <c r="D6842">
        <v>0.16672896272675602</v>
      </c>
      <c r="G6842">
        <v>6839</v>
      </c>
      <c r="H6842">
        <v>0.15450667032419407</v>
      </c>
      <c r="I6842">
        <v>0.16370302693223165</v>
      </c>
    </row>
    <row r="6843" spans="2:9" x14ac:dyDescent="0.25">
      <c r="B6843">
        <v>6840</v>
      </c>
      <c r="C6843">
        <v>0.15862674199931839</v>
      </c>
      <c r="D6843">
        <v>0.16668157773046255</v>
      </c>
      <c r="G6843">
        <v>6840</v>
      </c>
      <c r="H6843">
        <v>0.15446498687871099</v>
      </c>
      <c r="I6843">
        <v>0.16366158355570826</v>
      </c>
    </row>
    <row r="6844" spans="2:9" x14ac:dyDescent="0.25">
      <c r="B6844">
        <v>6841</v>
      </c>
      <c r="C6844">
        <v>0.15858161157046244</v>
      </c>
      <c r="D6844">
        <v>0.16663420189876207</v>
      </c>
      <c r="G6844">
        <v>6841</v>
      </c>
      <c r="H6844">
        <v>0.15442331547307042</v>
      </c>
      <c r="I6844">
        <v>0.16362015108962927</v>
      </c>
    </row>
    <row r="6845" spans="2:9" x14ac:dyDescent="0.25">
      <c r="B6845">
        <v>6842</v>
      </c>
      <c r="C6845">
        <v>0.15853649608142731</v>
      </c>
      <c r="D6845">
        <v>0.16658683522707632</v>
      </c>
      <c r="G6845">
        <v>6842</v>
      </c>
      <c r="H6845">
        <v>0.15438165610368607</v>
      </c>
      <c r="I6845">
        <v>0.16357872952888888</v>
      </c>
    </row>
    <row r="6846" spans="2:9" x14ac:dyDescent="0.25">
      <c r="B6846">
        <v>6843</v>
      </c>
      <c r="C6846">
        <v>0.15849139552967234</v>
      </c>
      <c r="D6846">
        <v>0.16653947771083166</v>
      </c>
      <c r="G6846">
        <v>6843</v>
      </c>
      <c r="H6846">
        <v>0.1543400087669731</v>
      </c>
      <c r="I6846">
        <v>0.16353731886838452</v>
      </c>
    </row>
    <row r="6847" spans="2:9" x14ac:dyDescent="0.25">
      <c r="B6847">
        <v>6844</v>
      </c>
      <c r="C6847">
        <v>0.15844630991265457</v>
      </c>
      <c r="D6847">
        <v>0.16649212934545846</v>
      </c>
      <c r="G6847">
        <v>6844</v>
      </c>
      <c r="H6847">
        <v>0.15429837345934816</v>
      </c>
      <c r="I6847">
        <v>0.16349591910301631</v>
      </c>
    </row>
    <row r="6848" spans="2:9" x14ac:dyDescent="0.25">
      <c r="B6848">
        <v>6845</v>
      </c>
      <c r="C6848">
        <v>0.15840123922783059</v>
      </c>
      <c r="D6848">
        <v>0.1664447901263918</v>
      </c>
      <c r="G6848">
        <v>6845</v>
      </c>
      <c r="H6848">
        <v>0.15425675017722851</v>
      </c>
      <c r="I6848">
        <v>0.16345453022768758</v>
      </c>
    </row>
    <row r="6849" spans="2:9" x14ac:dyDescent="0.25">
      <c r="B6849">
        <v>6846</v>
      </c>
      <c r="C6849">
        <v>0.1583561834726564</v>
      </c>
      <c r="D6849">
        <v>0.16639746004907088</v>
      </c>
      <c r="G6849">
        <v>6846</v>
      </c>
      <c r="H6849">
        <v>0.15421513891703179</v>
      </c>
      <c r="I6849">
        <v>0.16341315223730457</v>
      </c>
    </row>
    <row r="6850" spans="2:9" x14ac:dyDescent="0.25">
      <c r="B6850">
        <v>6847</v>
      </c>
      <c r="C6850">
        <v>0.15831114264458576</v>
      </c>
      <c r="D6850">
        <v>0.1663501391089392</v>
      </c>
      <c r="G6850">
        <v>6847</v>
      </c>
      <c r="H6850">
        <v>0.15417353967517788</v>
      </c>
      <c r="I6850">
        <v>0.16337178512677641</v>
      </c>
    </row>
    <row r="6851" spans="2:9" x14ac:dyDescent="0.25">
      <c r="B6851">
        <v>6848</v>
      </c>
      <c r="C6851">
        <v>0.15826611674107172</v>
      </c>
      <c r="D6851">
        <v>0.16630282730144488</v>
      </c>
      <c r="G6851">
        <v>6848</v>
      </c>
      <c r="H6851">
        <v>0.15413195244808719</v>
      </c>
      <c r="I6851">
        <v>0.16333042889101546</v>
      </c>
    </row>
    <row r="6852" spans="2:9" x14ac:dyDescent="0.25">
      <c r="B6852">
        <v>6849</v>
      </c>
      <c r="C6852">
        <v>0.15822110575956633</v>
      </c>
      <c r="D6852">
        <v>0.16625552462204016</v>
      </c>
      <c r="G6852">
        <v>6849</v>
      </c>
      <c r="H6852">
        <v>0.15409037723218133</v>
      </c>
      <c r="I6852">
        <v>0.16328908352493685</v>
      </c>
    </row>
    <row r="6853" spans="2:9" x14ac:dyDescent="0.25">
      <c r="B6853">
        <v>6850</v>
      </c>
      <c r="C6853">
        <v>0.15817610969752052</v>
      </c>
      <c r="D6853">
        <v>0.16620823106618166</v>
      </c>
      <c r="G6853">
        <v>6850</v>
      </c>
      <c r="H6853">
        <v>0.15404881402388249</v>
      </c>
      <c r="I6853">
        <v>0.1632477490234587</v>
      </c>
    </row>
    <row r="6854" spans="2:9" x14ac:dyDescent="0.25">
      <c r="B6854">
        <v>6851</v>
      </c>
      <c r="C6854">
        <v>0.15813112855238334</v>
      </c>
      <c r="D6854">
        <v>0.16616094662933042</v>
      </c>
      <c r="G6854">
        <v>6851</v>
      </c>
      <c r="H6854">
        <v>0.15400726281961521</v>
      </c>
      <c r="I6854">
        <v>0.16320642538150232</v>
      </c>
    </row>
    <row r="6855" spans="2:9" x14ac:dyDescent="0.25">
      <c r="B6855">
        <v>6852</v>
      </c>
      <c r="C6855">
        <v>0.15808616232160333</v>
      </c>
      <c r="D6855">
        <v>0.16611367130695173</v>
      </c>
      <c r="G6855">
        <v>6852</v>
      </c>
      <c r="H6855">
        <v>0.15396572361580418</v>
      </c>
      <c r="I6855">
        <v>0.16316511259399169</v>
      </c>
    </row>
    <row r="6856" spans="2:9" x14ac:dyDescent="0.25">
      <c r="B6856">
        <v>6853</v>
      </c>
      <c r="C6856">
        <v>0.15804121100262827</v>
      </c>
      <c r="D6856">
        <v>0.1660664050945154</v>
      </c>
      <c r="G6856">
        <v>6853</v>
      </c>
      <c r="H6856">
        <v>0.15392419640887481</v>
      </c>
      <c r="I6856">
        <v>0.16312381065585407</v>
      </c>
    </row>
    <row r="6857" spans="2:9" x14ac:dyDescent="0.25">
      <c r="B6857">
        <v>6854</v>
      </c>
      <c r="C6857">
        <v>0.15799627459290413</v>
      </c>
      <c r="D6857">
        <v>0.16601914798749534</v>
      </c>
      <c r="G6857">
        <v>6854</v>
      </c>
      <c r="H6857">
        <v>0.15388268119525408</v>
      </c>
      <c r="I6857">
        <v>0.16308251956201952</v>
      </c>
    </row>
    <row r="6858" spans="2:9" x14ac:dyDescent="0.25">
      <c r="B6858">
        <v>6855</v>
      </c>
      <c r="C6858">
        <v>0.15795135308987579</v>
      </c>
      <c r="D6858">
        <v>0.1659718999813698</v>
      </c>
      <c r="G6858">
        <v>6855</v>
      </c>
      <c r="H6858">
        <v>0.15384117797137031</v>
      </c>
      <c r="I6858">
        <v>0.16304123930742107</v>
      </c>
    </row>
    <row r="6859" spans="2:9" x14ac:dyDescent="0.25">
      <c r="B6859">
        <v>6856</v>
      </c>
      <c r="C6859">
        <v>0.15790644649098706</v>
      </c>
      <c r="D6859">
        <v>0.16592466107162168</v>
      </c>
      <c r="G6859">
        <v>6856</v>
      </c>
      <c r="H6859">
        <v>0.15379968673365252</v>
      </c>
      <c r="I6859">
        <v>0.16299996988699486</v>
      </c>
    </row>
    <row r="6860" spans="2:9" x14ac:dyDescent="0.25">
      <c r="B6860">
        <v>6857</v>
      </c>
      <c r="C6860">
        <v>0.1578615547936813</v>
      </c>
      <c r="D6860">
        <v>0.16587743125373783</v>
      </c>
      <c r="G6860">
        <v>6857</v>
      </c>
      <c r="H6860">
        <v>0.15375820747853042</v>
      </c>
      <c r="I6860">
        <v>0.1629587112956799</v>
      </c>
    </row>
    <row r="6861" spans="2:9" x14ac:dyDescent="0.25">
      <c r="B6861">
        <v>6858</v>
      </c>
      <c r="C6861">
        <v>0.15781667799539936</v>
      </c>
      <c r="D6861">
        <v>0.16583021052320962</v>
      </c>
      <c r="G6861">
        <v>6858</v>
      </c>
      <c r="H6861">
        <v>0.153716740202436</v>
      </c>
      <c r="I6861">
        <v>0.16291746352841807</v>
      </c>
    </row>
    <row r="6862" spans="2:9" x14ac:dyDescent="0.25">
      <c r="B6862">
        <v>6859</v>
      </c>
      <c r="C6862">
        <v>0.1577718160935816</v>
      </c>
      <c r="D6862">
        <v>0.16578299887553269</v>
      </c>
      <c r="G6862">
        <v>6859</v>
      </c>
      <c r="H6862">
        <v>0.1536752849018016</v>
      </c>
      <c r="I6862">
        <v>0.16287622658015449</v>
      </c>
    </row>
    <row r="6863" spans="2:9" x14ac:dyDescent="0.25">
      <c r="B6863">
        <v>6860</v>
      </c>
      <c r="C6863">
        <v>0.157726969085668</v>
      </c>
      <c r="D6863">
        <v>0.16573579630620708</v>
      </c>
      <c r="G6863">
        <v>6860</v>
      </c>
      <c r="H6863">
        <v>0.15363384157306009</v>
      </c>
      <c r="I6863">
        <v>0.16283500044583696</v>
      </c>
    </row>
    <row r="6864" spans="2:9" x14ac:dyDescent="0.25">
      <c r="B6864">
        <v>6861</v>
      </c>
      <c r="C6864">
        <v>0.15768213696909661</v>
      </c>
      <c r="D6864">
        <v>0.16568860281073711</v>
      </c>
      <c r="G6864">
        <v>6861</v>
      </c>
      <c r="H6864">
        <v>0.15359241021264611</v>
      </c>
      <c r="I6864">
        <v>0.16279378512041645</v>
      </c>
    </row>
    <row r="6865" spans="2:9" x14ac:dyDescent="0.25">
      <c r="B6865">
        <v>6862</v>
      </c>
      <c r="C6865">
        <v>0.15763731974130443</v>
      </c>
      <c r="D6865">
        <v>0.16564141838463134</v>
      </c>
      <c r="G6865">
        <v>6862</v>
      </c>
      <c r="H6865">
        <v>0.15355099081699519</v>
      </c>
      <c r="I6865">
        <v>0.16275258059884681</v>
      </c>
    </row>
    <row r="6866" spans="2:9" x14ac:dyDescent="0.25">
      <c r="B6866">
        <v>6863</v>
      </c>
      <c r="C6866">
        <v>0.15759251739972727</v>
      </c>
      <c r="D6866">
        <v>0.1655942430234027</v>
      </c>
      <c r="G6866">
        <v>6863</v>
      </c>
      <c r="H6866">
        <v>0.15350958338254417</v>
      </c>
      <c r="I6866">
        <v>0.1627113868760848</v>
      </c>
    </row>
    <row r="6867" spans="2:9" x14ac:dyDescent="0.25">
      <c r="B6867">
        <v>6864</v>
      </c>
      <c r="C6867">
        <v>0.15754772994180052</v>
      </c>
      <c r="D6867">
        <v>0.16554707672256852</v>
      </c>
      <c r="G6867">
        <v>6864</v>
      </c>
      <c r="H6867">
        <v>0.15346818790573036</v>
      </c>
      <c r="I6867">
        <v>0.16267020394709031</v>
      </c>
    </row>
    <row r="6868" spans="2:9" x14ac:dyDescent="0.25">
      <c r="B6868">
        <v>6865</v>
      </c>
      <c r="C6868">
        <v>0.1575029573649572</v>
      </c>
      <c r="D6868">
        <v>0.16549991947765036</v>
      </c>
      <c r="G6868">
        <v>6865</v>
      </c>
      <c r="H6868">
        <v>0.15342680438299303</v>
      </c>
      <c r="I6868">
        <v>0.16262903180682603</v>
      </c>
    </row>
    <row r="6869" spans="2:9" x14ac:dyDescent="0.25">
      <c r="B6869">
        <v>6866</v>
      </c>
      <c r="C6869">
        <v>0.1574581996666298</v>
      </c>
      <c r="D6869">
        <v>0.16545277128417399</v>
      </c>
      <c r="G6869">
        <v>6866</v>
      </c>
      <c r="H6869">
        <v>0.15338543281077199</v>
      </c>
      <c r="I6869">
        <v>0.16258787045025758</v>
      </c>
    </row>
    <row r="6870" spans="2:9" x14ac:dyDescent="0.25">
      <c r="B6870">
        <v>6867</v>
      </c>
      <c r="C6870">
        <v>0.15741345684425037</v>
      </c>
      <c r="D6870">
        <v>0.16540563213766976</v>
      </c>
      <c r="G6870">
        <v>6867</v>
      </c>
      <c r="H6870">
        <v>0.15334407318550758</v>
      </c>
      <c r="I6870">
        <v>0.16254671987235375</v>
      </c>
    </row>
    <row r="6871" spans="2:9" x14ac:dyDescent="0.25">
      <c r="B6871">
        <v>6868</v>
      </c>
      <c r="C6871">
        <v>0.15736872889524897</v>
      </c>
      <c r="D6871">
        <v>0.16535850203367197</v>
      </c>
      <c r="G6871">
        <v>6868</v>
      </c>
      <c r="H6871">
        <v>0.15330272550364232</v>
      </c>
      <c r="I6871">
        <v>0.16250558006808602</v>
      </c>
    </row>
    <row r="6872" spans="2:9" x14ac:dyDescent="0.25">
      <c r="B6872">
        <v>6869</v>
      </c>
      <c r="C6872">
        <v>0.15732401581705499</v>
      </c>
      <c r="D6872">
        <v>0.16531138096771958</v>
      </c>
      <c r="G6872">
        <v>6869</v>
      </c>
      <c r="H6872">
        <v>0.15326138976161907</v>
      </c>
      <c r="I6872">
        <v>0.16246445103242907</v>
      </c>
    </row>
    <row r="6873" spans="2:9" x14ac:dyDescent="0.25">
      <c r="B6873">
        <v>6870</v>
      </c>
      <c r="C6873">
        <v>0.15727931760709637</v>
      </c>
      <c r="D6873">
        <v>0.16526426893535567</v>
      </c>
      <c r="G6873">
        <v>6870</v>
      </c>
      <c r="H6873">
        <v>0.153220065955882</v>
      </c>
      <c r="I6873">
        <v>0.16242333276036033</v>
      </c>
    </row>
    <row r="6874" spans="2:9" x14ac:dyDescent="0.25">
      <c r="B6874">
        <v>6871</v>
      </c>
      <c r="C6874">
        <v>0.15723463426280046</v>
      </c>
      <c r="D6874">
        <v>0.16521716593212743</v>
      </c>
      <c r="G6874">
        <v>6871</v>
      </c>
      <c r="H6874">
        <v>0.15317875408287601</v>
      </c>
      <c r="I6874">
        <v>0.16238222524686027</v>
      </c>
    </row>
    <row r="6875" spans="2:9" x14ac:dyDescent="0.25">
      <c r="B6875">
        <v>6872</v>
      </c>
      <c r="C6875">
        <v>0.15718996578159253</v>
      </c>
      <c r="D6875">
        <v>0.16517007195358685</v>
      </c>
      <c r="G6875">
        <v>6872</v>
      </c>
      <c r="H6875">
        <v>0.15313745413904789</v>
      </c>
      <c r="I6875">
        <v>0.16234112848691232</v>
      </c>
    </row>
    <row r="6876" spans="2:9" x14ac:dyDescent="0.25">
      <c r="B6876">
        <v>6873</v>
      </c>
      <c r="C6876">
        <v>0.15714531216089739</v>
      </c>
      <c r="D6876">
        <v>0.16512298699528977</v>
      </c>
      <c r="G6876">
        <v>6873</v>
      </c>
      <c r="H6876">
        <v>0.15309616612084501</v>
      </c>
      <c r="I6876">
        <v>0.16230004247550281</v>
      </c>
    </row>
    <row r="6877" spans="2:9" x14ac:dyDescent="0.25">
      <c r="B6877">
        <v>6874</v>
      </c>
      <c r="C6877">
        <v>0.15710067339813927</v>
      </c>
      <c r="D6877">
        <v>0.16507591105279637</v>
      </c>
      <c r="G6877">
        <v>6874</v>
      </c>
      <c r="H6877">
        <v>0.1530548900247152</v>
      </c>
      <c r="I6877">
        <v>0.16225896720762101</v>
      </c>
    </row>
    <row r="6878" spans="2:9" x14ac:dyDescent="0.25">
      <c r="B6878">
        <v>6875</v>
      </c>
      <c r="C6878">
        <v>0.15705604949074042</v>
      </c>
      <c r="D6878">
        <v>0.16502884412167138</v>
      </c>
      <c r="G6878">
        <v>6875</v>
      </c>
      <c r="H6878">
        <v>0.15301362584710829</v>
      </c>
      <c r="I6878">
        <v>0.16221790267825928</v>
      </c>
    </row>
    <row r="6879" spans="2:9" x14ac:dyDescent="0.25">
      <c r="B6879">
        <v>6876</v>
      </c>
      <c r="C6879">
        <v>0.15701144043612231</v>
      </c>
      <c r="D6879">
        <v>0.16498178619748355</v>
      </c>
      <c r="G6879">
        <v>6876</v>
      </c>
      <c r="H6879">
        <v>0.15297237358447494</v>
      </c>
      <c r="I6879">
        <v>0.1621768488824126</v>
      </c>
    </row>
    <row r="6880" spans="2:9" x14ac:dyDescent="0.25">
      <c r="B6880">
        <v>6877</v>
      </c>
      <c r="C6880">
        <v>0.15696684623170554</v>
      </c>
      <c r="D6880">
        <v>0.16493473727580615</v>
      </c>
      <c r="G6880">
        <v>6877</v>
      </c>
      <c r="H6880">
        <v>0.15293113323326651</v>
      </c>
      <c r="I6880">
        <v>0.1621358058150793</v>
      </c>
    </row>
    <row r="6881" spans="2:9" x14ac:dyDescent="0.25">
      <c r="B6881">
        <v>6878</v>
      </c>
      <c r="C6881">
        <v>0.15692226687490929</v>
      </c>
      <c r="D6881">
        <v>0.16488769735221651</v>
      </c>
      <c r="G6881">
        <v>6878</v>
      </c>
      <c r="H6881">
        <v>0.15288990478993547</v>
      </c>
      <c r="I6881">
        <v>0.16209477347126031</v>
      </c>
    </row>
    <row r="6882" spans="2:9" x14ac:dyDescent="0.25">
      <c r="B6882">
        <v>6879</v>
      </c>
      <c r="C6882">
        <v>0.15687770236315132</v>
      </c>
      <c r="D6882">
        <v>0.16484066642229625</v>
      </c>
      <c r="G6882">
        <v>6879</v>
      </c>
      <c r="H6882">
        <v>0.15284868825093612</v>
      </c>
      <c r="I6882">
        <v>0.16205375184595966</v>
      </c>
    </row>
    <row r="6883" spans="2:9" x14ac:dyDescent="0.25">
      <c r="B6883">
        <v>6880</v>
      </c>
      <c r="C6883">
        <v>0.15683315269384862</v>
      </c>
      <c r="D6883">
        <v>0.16479364448163156</v>
      </c>
      <c r="G6883">
        <v>6880</v>
      </c>
      <c r="H6883">
        <v>0.15280748361272339</v>
      </c>
      <c r="I6883">
        <v>0.1620127409341843</v>
      </c>
    </row>
    <row r="6884" spans="2:9" x14ac:dyDescent="0.25">
      <c r="B6884">
        <v>6881</v>
      </c>
      <c r="C6884">
        <v>0.15678861786441786</v>
      </c>
      <c r="D6884">
        <v>0.16474663152581262</v>
      </c>
      <c r="G6884">
        <v>6881</v>
      </c>
      <c r="H6884">
        <v>0.15276629087175261</v>
      </c>
      <c r="I6884">
        <v>0.16197174073094403</v>
      </c>
    </row>
    <row r="6885" spans="2:9" x14ac:dyDescent="0.25">
      <c r="B6885">
        <v>6882</v>
      </c>
      <c r="C6885">
        <v>0.15674409787227364</v>
      </c>
      <c r="D6885">
        <v>0.16469962755043385</v>
      </c>
      <c r="G6885">
        <v>6882</v>
      </c>
      <c r="H6885">
        <v>0.152725110024481</v>
      </c>
      <c r="I6885">
        <v>0.16193075123125167</v>
      </c>
    </row>
    <row r="6886" spans="2:9" x14ac:dyDescent="0.25">
      <c r="B6886">
        <v>6883</v>
      </c>
      <c r="C6886">
        <v>0.15669959271482961</v>
      </c>
      <c r="D6886">
        <v>0.16465263255109419</v>
      </c>
      <c r="G6886">
        <v>6883</v>
      </c>
      <c r="H6886">
        <v>0.15268394106736641</v>
      </c>
      <c r="I6886">
        <v>0.16188977243012295</v>
      </c>
    </row>
    <row r="6887" spans="2:9" x14ac:dyDescent="0.25">
      <c r="B6887">
        <v>6884</v>
      </c>
      <c r="C6887">
        <v>0.15665510238949842</v>
      </c>
      <c r="D6887">
        <v>0.16460564652339671</v>
      </c>
      <c r="G6887">
        <v>6884</v>
      </c>
      <c r="H6887">
        <v>0.15264278399686812</v>
      </c>
      <c r="I6887">
        <v>0.16184880432257645</v>
      </c>
    </row>
    <row r="6888" spans="2:9" x14ac:dyDescent="0.25">
      <c r="B6888">
        <v>6885</v>
      </c>
      <c r="C6888">
        <v>0.1566106268936921</v>
      </c>
      <c r="D6888">
        <v>0.16455866946294878</v>
      </c>
      <c r="G6888">
        <v>6885</v>
      </c>
      <c r="H6888">
        <v>0.15260163880944594</v>
      </c>
      <c r="I6888">
        <v>0.1618078469036339</v>
      </c>
    </row>
    <row r="6889" spans="2:9" x14ac:dyDescent="0.25">
      <c r="B6889">
        <v>6886</v>
      </c>
      <c r="C6889">
        <v>0.15656616622482072</v>
      </c>
      <c r="D6889">
        <v>0.16451170136536195</v>
      </c>
      <c r="G6889">
        <v>6886</v>
      </c>
      <c r="H6889">
        <v>0.15256050550156175</v>
      </c>
      <c r="I6889">
        <v>0.16176690016831974</v>
      </c>
    </row>
    <row r="6890" spans="2:9" x14ac:dyDescent="0.25">
      <c r="B6890">
        <v>6887</v>
      </c>
      <c r="C6890">
        <v>0.15652172038029352</v>
      </c>
      <c r="D6890">
        <v>0.1644647422262521</v>
      </c>
      <c r="G6890">
        <v>6887</v>
      </c>
      <c r="H6890">
        <v>0.15251938406967772</v>
      </c>
      <c r="I6890">
        <v>0.16172596411166126</v>
      </c>
    </row>
    <row r="6891" spans="2:9" x14ac:dyDescent="0.25">
      <c r="B6891">
        <v>6888</v>
      </c>
      <c r="C6891">
        <v>0.15647728935751939</v>
      </c>
      <c r="D6891">
        <v>0.16441779204123952</v>
      </c>
      <c r="G6891">
        <v>6888</v>
      </c>
      <c r="H6891">
        <v>0.15247827451025653</v>
      </c>
      <c r="I6891">
        <v>0.16168503872868897</v>
      </c>
    </row>
    <row r="6892" spans="2:9" x14ac:dyDescent="0.25">
      <c r="B6892">
        <v>6889</v>
      </c>
      <c r="C6892">
        <v>0.15643287315390561</v>
      </c>
      <c r="D6892">
        <v>0.16437085080594838</v>
      </c>
      <c r="G6892">
        <v>6889</v>
      </c>
      <c r="H6892">
        <v>0.1524371768197631</v>
      </c>
      <c r="I6892">
        <v>0.16164412401443604</v>
      </c>
    </row>
    <row r="6893" spans="2:9" x14ac:dyDescent="0.25">
      <c r="B6893">
        <v>6890</v>
      </c>
      <c r="C6893">
        <v>0.15638847176685799</v>
      </c>
      <c r="D6893">
        <v>0.16432391851600753</v>
      </c>
      <c r="G6893">
        <v>6890</v>
      </c>
      <c r="H6893">
        <v>0.15239609099466289</v>
      </c>
      <c r="I6893">
        <v>0.16160321996393875</v>
      </c>
    </row>
    <row r="6894" spans="2:9" x14ac:dyDescent="0.25">
      <c r="B6894">
        <v>6891</v>
      </c>
      <c r="C6894">
        <v>0.15634408519378201</v>
      </c>
      <c r="D6894">
        <v>0.1642769951670498</v>
      </c>
      <c r="G6894">
        <v>6891</v>
      </c>
      <c r="H6894">
        <v>0.15235501703142243</v>
      </c>
      <c r="I6894">
        <v>0.16156232657223613</v>
      </c>
    </row>
    <row r="6895" spans="2:9" x14ac:dyDescent="0.25">
      <c r="B6895">
        <v>6892</v>
      </c>
      <c r="C6895">
        <v>0.15629971343208177</v>
      </c>
      <c r="D6895">
        <v>0.16423008075471235</v>
      </c>
      <c r="G6895">
        <v>6892</v>
      </c>
      <c r="H6895">
        <v>0.15231395492650882</v>
      </c>
      <c r="I6895">
        <v>0.16152144383437012</v>
      </c>
    </row>
    <row r="6896" spans="2:9" x14ac:dyDescent="0.25">
      <c r="B6896">
        <v>6893</v>
      </c>
      <c r="C6896">
        <v>0.15625535647915964</v>
      </c>
      <c r="D6896">
        <v>0.16418317527463663</v>
      </c>
      <c r="G6896">
        <v>6893</v>
      </c>
      <c r="H6896">
        <v>0.15227290467639151</v>
      </c>
      <c r="I6896">
        <v>0.16148057174538577</v>
      </c>
    </row>
    <row r="6897" spans="2:9" x14ac:dyDescent="0.25">
      <c r="B6897">
        <v>6894</v>
      </c>
      <c r="C6897">
        <v>0.15621101433241757</v>
      </c>
      <c r="D6897">
        <v>0.16413627872246836</v>
      </c>
      <c r="G6897">
        <v>6894</v>
      </c>
      <c r="H6897">
        <v>0.15223186627754029</v>
      </c>
      <c r="I6897">
        <v>0.16143971030033094</v>
      </c>
    </row>
    <row r="6898" spans="2:9" x14ac:dyDescent="0.25">
      <c r="B6898">
        <v>6895</v>
      </c>
      <c r="C6898">
        <v>0.15616668698925723</v>
      </c>
      <c r="D6898">
        <v>0.16408939109385734</v>
      </c>
      <c r="G6898">
        <v>6895</v>
      </c>
      <c r="H6898">
        <v>0.15219083972642539</v>
      </c>
      <c r="I6898">
        <v>0.16139885949425622</v>
      </c>
    </row>
    <row r="6899" spans="2:9" x14ac:dyDescent="0.25">
      <c r="B6899">
        <v>6896</v>
      </c>
      <c r="C6899">
        <v>0.1561223744470778</v>
      </c>
      <c r="D6899">
        <v>0.16404251238445783</v>
      </c>
      <c r="G6899">
        <v>6896</v>
      </c>
      <c r="H6899">
        <v>0.15214982501951871</v>
      </c>
      <c r="I6899">
        <v>0.16135801932221544</v>
      </c>
    </row>
    <row r="6900" spans="2:9" x14ac:dyDescent="0.25">
      <c r="B6900">
        <v>6897</v>
      </c>
      <c r="C6900">
        <v>0.156078076703278</v>
      </c>
      <c r="D6900">
        <v>0.16399564258992813</v>
      </c>
      <c r="G6900">
        <v>6897</v>
      </c>
      <c r="H6900">
        <v>0.15210882215329341</v>
      </c>
      <c r="I6900">
        <v>0.16131718977926504</v>
      </c>
    </row>
    <row r="6901" spans="2:9" x14ac:dyDescent="0.25">
      <c r="B6901">
        <v>6898</v>
      </c>
      <c r="C6901">
        <v>0.15603379375525547</v>
      </c>
      <c r="D6901">
        <v>0.16394878170593105</v>
      </c>
      <c r="G6901">
        <v>6898</v>
      </c>
      <c r="H6901">
        <v>0.15206783112422331</v>
      </c>
      <c r="I6901">
        <v>0.16127637086046456</v>
      </c>
    </row>
    <row r="6902" spans="2:9" x14ac:dyDescent="0.25">
      <c r="B6902">
        <v>6899</v>
      </c>
      <c r="C6902">
        <v>0.15598952560040727</v>
      </c>
      <c r="D6902">
        <v>0.16390192972813333</v>
      </c>
      <c r="G6902">
        <v>6899</v>
      </c>
      <c r="H6902">
        <v>0.15202685192878337</v>
      </c>
      <c r="I6902">
        <v>0.16123556256087637</v>
      </c>
    </row>
    <row r="6903" spans="2:9" x14ac:dyDescent="0.25">
      <c r="B6903">
        <v>6900</v>
      </c>
      <c r="C6903">
        <v>0.15594527223612814</v>
      </c>
      <c r="D6903">
        <v>0.16385508665220608</v>
      </c>
      <c r="G6903">
        <v>6900</v>
      </c>
      <c r="H6903">
        <v>0.15198588456345022</v>
      </c>
      <c r="I6903">
        <v>0.16119476487556572</v>
      </c>
    </row>
    <row r="6904" spans="2:9" x14ac:dyDescent="0.25">
      <c r="B6904">
        <v>6901</v>
      </c>
      <c r="C6904">
        <v>0.15590103365981259</v>
      </c>
      <c r="D6904">
        <v>0.1638082524738248</v>
      </c>
      <c r="G6904">
        <v>6901</v>
      </c>
      <c r="H6904">
        <v>0.15194492902470103</v>
      </c>
      <c r="I6904">
        <v>0.16115397779960083</v>
      </c>
    </row>
    <row r="6905" spans="2:9" x14ac:dyDescent="0.25">
      <c r="B6905">
        <v>6902</v>
      </c>
      <c r="C6905">
        <v>0.15585680986885447</v>
      </c>
      <c r="D6905">
        <v>0.16376142718866893</v>
      </c>
      <c r="G6905">
        <v>6902</v>
      </c>
      <c r="H6905">
        <v>0.1519039853090132</v>
      </c>
      <c r="I6905">
        <v>0.16111320132805276</v>
      </c>
    </row>
    <row r="6906" spans="2:9" x14ac:dyDescent="0.25">
      <c r="B6906">
        <v>6903</v>
      </c>
      <c r="C6906">
        <v>0.15581260086064611</v>
      </c>
      <c r="D6906">
        <v>0.1637146107924223</v>
      </c>
      <c r="G6906">
        <v>6903</v>
      </c>
      <c r="H6906">
        <v>0.15186305341286674</v>
      </c>
      <c r="I6906">
        <v>0.16107243545599542</v>
      </c>
    </row>
    <row r="6907" spans="2:9" x14ac:dyDescent="0.25">
      <c r="B6907">
        <v>6904</v>
      </c>
      <c r="C6907">
        <v>0.15576840663257849</v>
      </c>
      <c r="D6907">
        <v>0.16366780328077299</v>
      </c>
      <c r="G6907">
        <v>6904</v>
      </c>
      <c r="H6907">
        <v>0.15182213333274172</v>
      </c>
      <c r="I6907">
        <v>0.16103168017850578</v>
      </c>
    </row>
    <row r="6908" spans="2:9" x14ac:dyDescent="0.25">
      <c r="B6908">
        <v>6905</v>
      </c>
      <c r="C6908">
        <v>0.1557242271820421</v>
      </c>
      <c r="D6908">
        <v>0.16362100464941323</v>
      </c>
      <c r="G6908">
        <v>6905</v>
      </c>
      <c r="H6908">
        <v>0.15178122506511962</v>
      </c>
      <c r="I6908">
        <v>0.16099093549066351</v>
      </c>
    </row>
    <row r="6909" spans="2:9" x14ac:dyDescent="0.25">
      <c r="B6909">
        <v>6906</v>
      </c>
      <c r="C6909">
        <v>0.15568006250642619</v>
      </c>
      <c r="D6909">
        <v>0.16357421489403959</v>
      </c>
      <c r="G6909">
        <v>6906</v>
      </c>
      <c r="H6909">
        <v>0.15174032860648257</v>
      </c>
      <c r="I6909">
        <v>0.16095020138755139</v>
      </c>
    </row>
    <row r="6910" spans="2:9" x14ac:dyDescent="0.25">
      <c r="B6910">
        <v>6907</v>
      </c>
      <c r="C6910">
        <v>0.15563591260311838</v>
      </c>
      <c r="D6910">
        <v>0.16352743401035272</v>
      </c>
      <c r="G6910">
        <v>6907</v>
      </c>
      <c r="H6910">
        <v>0.15169944395331472</v>
      </c>
      <c r="I6910">
        <v>0.16090947786425486</v>
      </c>
    </row>
    <row r="6911" spans="2:9" x14ac:dyDescent="0.25">
      <c r="B6911">
        <v>6908</v>
      </c>
      <c r="C6911">
        <v>0.15559177746950581</v>
      </c>
      <c r="D6911">
        <v>0.1634806619940575</v>
      </c>
      <c r="G6911">
        <v>6908</v>
      </c>
      <c r="H6911">
        <v>0.15165857110210068</v>
      </c>
      <c r="I6911">
        <v>0.16086876491586233</v>
      </c>
    </row>
    <row r="6912" spans="2:9" x14ac:dyDescent="0.25">
      <c r="B6912">
        <v>6909</v>
      </c>
      <c r="C6912">
        <v>0.15554765710297511</v>
      </c>
      <c r="D6912">
        <v>0.16343389884086318</v>
      </c>
      <c r="G6912">
        <v>6909</v>
      </c>
      <c r="H6912">
        <v>0.15161771004932562</v>
      </c>
      <c r="I6912">
        <v>0.16082806253746523</v>
      </c>
    </row>
    <row r="6913" spans="2:9" x14ac:dyDescent="0.25">
      <c r="B6913">
        <v>6910</v>
      </c>
      <c r="C6913">
        <v>0.15550355150091097</v>
      </c>
      <c r="D6913">
        <v>0.16338714454648307</v>
      </c>
      <c r="G6913">
        <v>6910</v>
      </c>
      <c r="H6913">
        <v>0.15157686079147631</v>
      </c>
      <c r="I6913">
        <v>0.16078737072415777</v>
      </c>
    </row>
    <row r="6914" spans="2:9" x14ac:dyDescent="0.25">
      <c r="B6914">
        <v>6911</v>
      </c>
      <c r="C6914">
        <v>0.15545946066069743</v>
      </c>
      <c r="D6914">
        <v>0.16334039910663462</v>
      </c>
      <c r="G6914">
        <v>6911</v>
      </c>
      <c r="H6914">
        <v>0.15153602332504071</v>
      </c>
      <c r="I6914">
        <v>0.16074668947103693</v>
      </c>
    </row>
    <row r="6915" spans="2:9" x14ac:dyDescent="0.25">
      <c r="B6915">
        <v>6912</v>
      </c>
      <c r="C6915">
        <v>0.1554153845797171</v>
      </c>
      <c r="D6915">
        <v>0.16329366251703986</v>
      </c>
      <c r="G6915">
        <v>6912</v>
      </c>
      <c r="H6915">
        <v>0.15149519764650751</v>
      </c>
      <c r="I6915">
        <v>0.16070601877320281</v>
      </c>
    </row>
    <row r="6916" spans="2:9" x14ac:dyDescent="0.25">
      <c r="B6916">
        <v>6913</v>
      </c>
      <c r="C6916">
        <v>0.15537132325535244</v>
      </c>
      <c r="D6916">
        <v>0.16324693477342458</v>
      </c>
      <c r="G6916">
        <v>6913</v>
      </c>
      <c r="H6916">
        <v>0.15145438375236633</v>
      </c>
      <c r="I6916">
        <v>0.16066535862575818</v>
      </c>
    </row>
    <row r="6917" spans="2:9" x14ac:dyDescent="0.25">
      <c r="B6917">
        <v>6914</v>
      </c>
      <c r="C6917">
        <v>0.15532727668498378</v>
      </c>
      <c r="D6917">
        <v>0.16320021587151909</v>
      </c>
      <c r="G6917">
        <v>6914</v>
      </c>
      <c r="H6917">
        <v>0.15141358163910879</v>
      </c>
      <c r="I6917">
        <v>0.16062470902380888</v>
      </c>
    </row>
    <row r="6918" spans="2:9" x14ac:dyDescent="0.25">
      <c r="B6918">
        <v>6915</v>
      </c>
      <c r="C6918">
        <v>0.15528324486599079</v>
      </c>
      <c r="D6918">
        <v>0.16315350580705773</v>
      </c>
      <c r="G6918">
        <v>6915</v>
      </c>
      <c r="H6918">
        <v>0.15137279130322684</v>
      </c>
      <c r="I6918">
        <v>0.16058406996246344</v>
      </c>
    </row>
    <row r="6919" spans="2:9" x14ac:dyDescent="0.25">
      <c r="B6919">
        <v>6916</v>
      </c>
      <c r="C6919">
        <v>0.1552392277957528</v>
      </c>
      <c r="D6919">
        <v>0.16310680457577909</v>
      </c>
      <c r="G6919">
        <v>6916</v>
      </c>
      <c r="H6919">
        <v>0.15133201274121291</v>
      </c>
      <c r="I6919">
        <v>0.1605434414368333</v>
      </c>
    </row>
    <row r="6920" spans="2:9" x14ac:dyDescent="0.25">
      <c r="B6920">
        <v>6917</v>
      </c>
      <c r="C6920">
        <v>0.15519522547164724</v>
      </c>
      <c r="D6920">
        <v>0.16306011217342606</v>
      </c>
      <c r="G6920">
        <v>6917</v>
      </c>
      <c r="H6920">
        <v>0.15129124594956134</v>
      </c>
      <c r="I6920">
        <v>0.16050282344203301</v>
      </c>
    </row>
    <row r="6921" spans="2:9" x14ac:dyDescent="0.25">
      <c r="B6921">
        <v>6918</v>
      </c>
      <c r="C6921">
        <v>0.15515123789105101</v>
      </c>
      <c r="D6921">
        <v>0.16301342859574555</v>
      </c>
      <c r="G6921">
        <v>6918</v>
      </c>
      <c r="H6921">
        <v>0.15125049092476736</v>
      </c>
      <c r="I6921">
        <v>0.16046221597317972</v>
      </c>
    </row>
    <row r="6922" spans="2:9" x14ac:dyDescent="0.25">
      <c r="B6922">
        <v>6919</v>
      </c>
      <c r="C6922">
        <v>0.15510726505133957</v>
      </c>
      <c r="D6922">
        <v>0.16296675383848877</v>
      </c>
      <c r="G6922">
        <v>6919</v>
      </c>
      <c r="H6922">
        <v>0.15120974766332732</v>
      </c>
      <c r="I6922">
        <v>0.16042161902539351</v>
      </c>
    </row>
    <row r="6923" spans="2:9" x14ac:dyDescent="0.25">
      <c r="B6923">
        <v>6920</v>
      </c>
      <c r="C6923">
        <v>0.15506330694988799</v>
      </c>
      <c r="D6923">
        <v>0.16292008789741111</v>
      </c>
      <c r="G6923">
        <v>6920</v>
      </c>
      <c r="H6923">
        <v>0.15116901616173795</v>
      </c>
      <c r="I6923">
        <v>0.16038103259379746</v>
      </c>
    </row>
    <row r="6924" spans="2:9" x14ac:dyDescent="0.25">
      <c r="B6924">
        <v>6921</v>
      </c>
      <c r="C6924">
        <v>0.15501936358406937</v>
      </c>
      <c r="D6924">
        <v>0.16287343076827218</v>
      </c>
      <c r="G6924">
        <v>6921</v>
      </c>
      <c r="H6924">
        <v>0.15112829641649833</v>
      </c>
      <c r="I6924">
        <v>0.16034045667351732</v>
      </c>
    </row>
    <row r="6925" spans="2:9" x14ac:dyDescent="0.25">
      <c r="B6925">
        <v>6922</v>
      </c>
      <c r="C6925">
        <v>0.15497543495125643</v>
      </c>
      <c r="D6925">
        <v>0.16282678244683574</v>
      </c>
      <c r="G6925">
        <v>6922</v>
      </c>
      <c r="H6925">
        <v>0.15108758842410769</v>
      </c>
      <c r="I6925">
        <v>0.16029989125968189</v>
      </c>
    </row>
    <row r="6926" spans="2:9" x14ac:dyDescent="0.25">
      <c r="B6926">
        <v>6923</v>
      </c>
      <c r="C6926">
        <v>0.15493152104882121</v>
      </c>
      <c r="D6926">
        <v>0.16278014292886972</v>
      </c>
      <c r="G6926">
        <v>6923</v>
      </c>
      <c r="H6926">
        <v>0.15104689218106601</v>
      </c>
      <c r="I6926">
        <v>0.1602593363474227</v>
      </c>
    </row>
    <row r="6927" spans="2:9" x14ac:dyDescent="0.25">
      <c r="B6927">
        <v>6924</v>
      </c>
      <c r="C6927">
        <v>0.1548876218741338</v>
      </c>
      <c r="D6927">
        <v>0.16273351221014623</v>
      </c>
      <c r="G6927">
        <v>6924</v>
      </c>
      <c r="H6927">
        <v>0.15100620768387502</v>
      </c>
      <c r="I6927">
        <v>0.16021879193187422</v>
      </c>
    </row>
    <row r="6928" spans="2:9" x14ac:dyDescent="0.25">
      <c r="B6928">
        <v>6925</v>
      </c>
      <c r="C6928">
        <v>0.15484373742456409</v>
      </c>
      <c r="D6928">
        <v>0.1626868902864417</v>
      </c>
      <c r="G6928">
        <v>6925</v>
      </c>
      <c r="H6928">
        <v>0.1509655349290373</v>
      </c>
      <c r="I6928">
        <v>0.16017825800817381</v>
      </c>
    </row>
    <row r="6929" spans="2:9" x14ac:dyDescent="0.25">
      <c r="B6929">
        <v>6926</v>
      </c>
      <c r="C6929">
        <v>0.15479986769748047</v>
      </c>
      <c r="D6929">
        <v>0.16264027715353654</v>
      </c>
      <c r="G6929">
        <v>6926</v>
      </c>
      <c r="H6929">
        <v>0.15092487391305656</v>
      </c>
      <c r="I6929">
        <v>0.16013773457146163</v>
      </c>
    </row>
    <row r="6930" spans="2:9" x14ac:dyDescent="0.25">
      <c r="B6930">
        <v>6927</v>
      </c>
      <c r="C6930">
        <v>0.15475601269025091</v>
      </c>
      <c r="D6930">
        <v>0.16259367280721537</v>
      </c>
      <c r="G6930">
        <v>6927</v>
      </c>
      <c r="H6930">
        <v>0.150884224632437</v>
      </c>
      <c r="I6930">
        <v>0.16009722161688064</v>
      </c>
    </row>
    <row r="6931" spans="2:9" x14ac:dyDescent="0.25">
      <c r="B6931">
        <v>6928</v>
      </c>
      <c r="C6931">
        <v>0.15471217240024129</v>
      </c>
      <c r="D6931">
        <v>0.16254707724326722</v>
      </c>
      <c r="G6931">
        <v>6928</v>
      </c>
      <c r="H6931">
        <v>0.15084358708368478</v>
      </c>
      <c r="I6931">
        <v>0.16005671913957684</v>
      </c>
    </row>
    <row r="6932" spans="2:9" x14ac:dyDescent="0.25">
      <c r="B6932">
        <v>6929</v>
      </c>
      <c r="C6932">
        <v>0.15466834682481706</v>
      </c>
      <c r="D6932">
        <v>0.16250049045748496</v>
      </c>
      <c r="G6932">
        <v>6929</v>
      </c>
      <c r="H6932">
        <v>0.15080296126330689</v>
      </c>
      <c r="I6932">
        <v>0.16001622713469885</v>
      </c>
    </row>
    <row r="6933" spans="2:9" x14ac:dyDescent="0.25">
      <c r="B6933">
        <v>6930</v>
      </c>
      <c r="C6933">
        <v>0.15462453596134329</v>
      </c>
      <c r="D6933">
        <v>0.16245391244566593</v>
      </c>
      <c r="G6933">
        <v>6930</v>
      </c>
      <c r="H6933">
        <v>0.15076234716781053</v>
      </c>
      <c r="I6933">
        <v>0.15997574559739844</v>
      </c>
    </row>
    <row r="6934" spans="2:9" x14ac:dyDescent="0.25">
      <c r="B6934">
        <v>6931</v>
      </c>
      <c r="C6934">
        <v>0.15458073980718331</v>
      </c>
      <c r="D6934">
        <v>0.16240734320361142</v>
      </c>
      <c r="G6934">
        <v>6931</v>
      </c>
      <c r="H6934">
        <v>0.1507217447937047</v>
      </c>
      <c r="I6934">
        <v>0.15993527452282999</v>
      </c>
    </row>
    <row r="6935" spans="2:9" x14ac:dyDescent="0.25">
      <c r="B6935">
        <v>6932</v>
      </c>
      <c r="C6935">
        <v>0.15453695835969947</v>
      </c>
      <c r="D6935">
        <v>0.16236078272712692</v>
      </c>
      <c r="G6935">
        <v>6932</v>
      </c>
      <c r="H6935">
        <v>0.15068115413749952</v>
      </c>
      <c r="I6935">
        <v>0.15989481390615073</v>
      </c>
    </row>
    <row r="6936" spans="2:9" x14ac:dyDescent="0.25">
      <c r="B6936">
        <v>6933</v>
      </c>
      <c r="C6936">
        <v>0.15449319161625349</v>
      </c>
      <c r="D6936">
        <v>0.16231423101202225</v>
      </c>
      <c r="G6936">
        <v>6933</v>
      </c>
      <c r="H6936">
        <v>0.15064057519570562</v>
      </c>
      <c r="I6936">
        <v>0.15985436374252091</v>
      </c>
    </row>
    <row r="6937" spans="2:9" x14ac:dyDescent="0.25">
      <c r="B6937">
        <v>6934</v>
      </c>
      <c r="C6937">
        <v>0.15444943957420593</v>
      </c>
      <c r="D6937">
        <v>0.16226768805411118</v>
      </c>
      <c r="G6937">
        <v>6934</v>
      </c>
      <c r="H6937">
        <v>0.15060000796483494</v>
      </c>
      <c r="I6937">
        <v>0.15981392402710348</v>
      </c>
    </row>
    <row r="6938" spans="2:9" x14ac:dyDescent="0.25">
      <c r="B6938">
        <v>6935</v>
      </c>
      <c r="C6938">
        <v>0.15440570223091585</v>
      </c>
      <c r="D6938">
        <v>0.16222115384921182</v>
      </c>
      <c r="G6938">
        <v>6935</v>
      </c>
      <c r="H6938">
        <v>0.15055945244140131</v>
      </c>
      <c r="I6938">
        <v>0.15977349475506439</v>
      </c>
    </row>
    <row r="6939" spans="2:9" x14ac:dyDescent="0.25">
      <c r="B6939">
        <v>6936</v>
      </c>
      <c r="C6939">
        <v>0.15436197958374173</v>
      </c>
      <c r="D6939">
        <v>0.16217462839314634</v>
      </c>
      <c r="G6939">
        <v>6936</v>
      </c>
      <c r="H6939">
        <v>0.15051890862191866</v>
      </c>
      <c r="I6939">
        <v>0.15973307592157229</v>
      </c>
    </row>
    <row r="6940" spans="2:9" x14ac:dyDescent="0.25">
      <c r="B6940">
        <v>6937</v>
      </c>
      <c r="C6940">
        <v>0.15431827163004161</v>
      </c>
      <c r="D6940">
        <v>0.16212811168174102</v>
      </c>
      <c r="G6940">
        <v>6937</v>
      </c>
      <c r="H6940">
        <v>0.15047837650290161</v>
      </c>
      <c r="I6940">
        <v>0.15969266752179867</v>
      </c>
    </row>
    <row r="6941" spans="2:9" x14ac:dyDescent="0.25">
      <c r="B6941">
        <v>6938</v>
      </c>
      <c r="C6941">
        <v>0.15427457836717151</v>
      </c>
      <c r="D6941">
        <v>0.16208160371082644</v>
      </c>
      <c r="G6941">
        <v>6938</v>
      </c>
      <c r="H6941">
        <v>0.15043785608086643</v>
      </c>
      <c r="I6941">
        <v>0.15965226955091796</v>
      </c>
    </row>
    <row r="6942" spans="2:9" x14ac:dyDescent="0.25">
      <c r="B6942">
        <v>6939</v>
      </c>
      <c r="C6942">
        <v>0.1542308997924873</v>
      </c>
      <c r="D6942">
        <v>0.16203510447623723</v>
      </c>
      <c r="G6942">
        <v>6939</v>
      </c>
      <c r="H6942">
        <v>0.15039734735233062</v>
      </c>
      <c r="I6942">
        <v>0.15961188200410739</v>
      </c>
    </row>
    <row r="6943" spans="2:9" x14ac:dyDescent="0.25">
      <c r="B6943">
        <v>6940</v>
      </c>
      <c r="C6943">
        <v>0.15418723590334352</v>
      </c>
      <c r="D6943">
        <v>0.16198861397381212</v>
      </c>
      <c r="G6943">
        <v>6940</v>
      </c>
      <c r="H6943">
        <v>0.15035685031381243</v>
      </c>
      <c r="I6943">
        <v>0.15957150487654698</v>
      </c>
    </row>
    <row r="6944" spans="2:9" x14ac:dyDescent="0.25">
      <c r="B6944">
        <v>6941</v>
      </c>
      <c r="C6944">
        <v>0.15414358669709374</v>
      </c>
      <c r="D6944">
        <v>0.16194213219939421</v>
      </c>
      <c r="G6944">
        <v>6941</v>
      </c>
      <c r="H6944">
        <v>0.1503163649618309</v>
      </c>
      <c r="I6944">
        <v>0.15953113816341971</v>
      </c>
    </row>
    <row r="6945" spans="2:9" x14ac:dyDescent="0.25">
      <c r="B6945">
        <v>6942</v>
      </c>
      <c r="C6945">
        <v>0.15409995217108988</v>
      </c>
      <c r="D6945">
        <v>0.16189565914883047</v>
      </c>
      <c r="G6945">
        <v>6942</v>
      </c>
      <c r="H6945">
        <v>0.150275891292907</v>
      </c>
      <c r="I6945">
        <v>0.15949078185991122</v>
      </c>
    </row>
    <row r="6946" spans="2:9" x14ac:dyDescent="0.25">
      <c r="B6946">
        <v>6943</v>
      </c>
      <c r="C6946">
        <v>0.1540563323226837</v>
      </c>
      <c r="D6946">
        <v>0.16184919481797222</v>
      </c>
      <c r="G6946">
        <v>6943</v>
      </c>
      <c r="H6946">
        <v>0.15023542930356232</v>
      </c>
      <c r="I6946">
        <v>0.15945043596121022</v>
      </c>
    </row>
    <row r="6947" spans="2:9" x14ac:dyDescent="0.25">
      <c r="B6947">
        <v>6944</v>
      </c>
      <c r="C6947">
        <v>0.15401272714922629</v>
      </c>
      <c r="D6947">
        <v>0.16180273920267485</v>
      </c>
      <c r="G6947">
        <v>6944</v>
      </c>
      <c r="H6947">
        <v>0.15019497899031864</v>
      </c>
      <c r="I6947">
        <v>0.15941010046250798</v>
      </c>
    </row>
    <row r="6948" spans="2:9" x14ac:dyDescent="0.25">
      <c r="B6948">
        <v>6945</v>
      </c>
      <c r="C6948">
        <v>0.15396913664806719</v>
      </c>
      <c r="D6948">
        <v>0.16175629229879779</v>
      </c>
      <c r="G6948">
        <v>6945</v>
      </c>
      <c r="H6948">
        <v>0.1501545403496998</v>
      </c>
      <c r="I6948">
        <v>0.15936977535899879</v>
      </c>
    </row>
    <row r="6949" spans="2:9" x14ac:dyDescent="0.25">
      <c r="B6949">
        <v>6946</v>
      </c>
      <c r="C6949">
        <v>0.15392556081655456</v>
      </c>
      <c r="D6949">
        <v>0.16170985410220484</v>
      </c>
      <c r="G6949">
        <v>6946</v>
      </c>
      <c r="H6949">
        <v>0.1501141133782305</v>
      </c>
      <c r="I6949">
        <v>0.15932946064587972</v>
      </c>
    </row>
    <row r="6950" spans="2:9" x14ac:dyDescent="0.25">
      <c r="B6950">
        <v>6947</v>
      </c>
      <c r="C6950">
        <v>0.15388199965203636</v>
      </c>
      <c r="D6950">
        <v>0.16166342460876371</v>
      </c>
      <c r="G6950">
        <v>6947</v>
      </c>
      <c r="H6950">
        <v>0.1500736980724362</v>
      </c>
      <c r="I6950">
        <v>0.15928915631835067</v>
      </c>
    </row>
    <row r="6951" spans="2:9" x14ac:dyDescent="0.25">
      <c r="B6951">
        <v>6948</v>
      </c>
      <c r="C6951">
        <v>0.15383845315185957</v>
      </c>
      <c r="D6951">
        <v>0.16161700381434635</v>
      </c>
      <c r="G6951">
        <v>6948</v>
      </c>
      <c r="H6951">
        <v>0.15003329442884353</v>
      </c>
      <c r="I6951">
        <v>0.15924886237161431</v>
      </c>
    </row>
    <row r="6952" spans="2:9" x14ac:dyDescent="0.25">
      <c r="B6952">
        <v>6949</v>
      </c>
      <c r="C6952">
        <v>0.15379492131336917</v>
      </c>
      <c r="D6952">
        <v>0.16157059171482885</v>
      </c>
      <c r="G6952">
        <v>6949</v>
      </c>
      <c r="H6952">
        <v>0.1499929024439807</v>
      </c>
      <c r="I6952">
        <v>0.1592085788008763</v>
      </c>
    </row>
    <row r="6953" spans="2:9" x14ac:dyDescent="0.25">
      <c r="B6953">
        <v>6950</v>
      </c>
      <c r="C6953">
        <v>0.15375140413390986</v>
      </c>
      <c r="D6953">
        <v>0.16152418830609133</v>
      </c>
      <c r="G6953">
        <v>6950</v>
      </c>
      <c r="H6953">
        <v>0.1499525221143764</v>
      </c>
      <c r="I6953">
        <v>0.15916830560134487</v>
      </c>
    </row>
    <row r="6954" spans="2:9" x14ac:dyDescent="0.25">
      <c r="B6954">
        <v>6951</v>
      </c>
      <c r="C6954">
        <v>0.15370790161082601</v>
      </c>
      <c r="D6954">
        <v>0.16147779358401826</v>
      </c>
      <c r="G6954">
        <v>6951</v>
      </c>
      <c r="H6954">
        <v>0.14991215343655989</v>
      </c>
      <c r="I6954">
        <v>0.15912804276823131</v>
      </c>
    </row>
    <row r="6955" spans="2:9" x14ac:dyDescent="0.25">
      <c r="B6955">
        <v>6952</v>
      </c>
      <c r="C6955">
        <v>0.1536644137414602</v>
      </c>
      <c r="D6955">
        <v>0.161431407544498</v>
      </c>
      <c r="G6955">
        <v>6952</v>
      </c>
      <c r="H6955">
        <v>0.14987179640706261</v>
      </c>
      <c r="I6955">
        <v>0.15908779029674958</v>
      </c>
    </row>
    <row r="6956" spans="2:9" x14ac:dyDescent="0.25">
      <c r="B6956">
        <v>6953</v>
      </c>
      <c r="C6956">
        <v>0.153620940523154</v>
      </c>
      <c r="D6956">
        <v>0.16138503018342309</v>
      </c>
      <c r="G6956">
        <v>6953</v>
      </c>
      <c r="H6956">
        <v>0.1498314510224161</v>
      </c>
      <c r="I6956">
        <v>0.1590475481821165</v>
      </c>
    </row>
    <row r="6957" spans="2:9" x14ac:dyDescent="0.25">
      <c r="B6957">
        <v>6954</v>
      </c>
      <c r="C6957">
        <v>0.1535774819532485</v>
      </c>
      <c r="D6957">
        <v>0.16133866149669029</v>
      </c>
      <c r="G6957">
        <v>6954</v>
      </c>
      <c r="H6957">
        <v>0.14979111727915351</v>
      </c>
      <c r="I6957">
        <v>0.15900731641955182</v>
      </c>
    </row>
    <row r="6958" spans="2:9" x14ac:dyDescent="0.25">
      <c r="B6958">
        <v>6955</v>
      </c>
      <c r="C6958">
        <v>0.15353403802908377</v>
      </c>
      <c r="D6958">
        <v>0.16129230148020043</v>
      </c>
      <c r="G6958">
        <v>6955</v>
      </c>
      <c r="H6958">
        <v>0.14975079517380849</v>
      </c>
      <c r="I6958">
        <v>0.15896709500427791</v>
      </c>
    </row>
    <row r="6959" spans="2:9" x14ac:dyDescent="0.25">
      <c r="B6959">
        <v>6956</v>
      </c>
      <c r="C6959">
        <v>0.15349060874799816</v>
      </c>
      <c r="D6959">
        <v>0.16124595012985829</v>
      </c>
      <c r="G6959">
        <v>6956</v>
      </c>
      <c r="H6959">
        <v>0.14971048470291679</v>
      </c>
      <c r="I6959">
        <v>0.15892688393152002</v>
      </c>
    </row>
    <row r="6960" spans="2:9" x14ac:dyDescent="0.25">
      <c r="B6960">
        <v>6957</v>
      </c>
      <c r="C6960">
        <v>0.1534471941073296</v>
      </c>
      <c r="D6960">
        <v>0.16119960744157313</v>
      </c>
      <c r="G6960">
        <v>6957</v>
      </c>
      <c r="H6960">
        <v>0.14967018586301431</v>
      </c>
      <c r="I6960">
        <v>0.15888668319650634</v>
      </c>
    </row>
    <row r="6961" spans="2:9" x14ac:dyDescent="0.25">
      <c r="B6961">
        <v>6958</v>
      </c>
      <c r="C6961">
        <v>0.15340379410441557</v>
      </c>
      <c r="D6961">
        <v>0.16115327341125793</v>
      </c>
      <c r="G6961">
        <v>6958</v>
      </c>
      <c r="H6961">
        <v>0.1496298986506378</v>
      </c>
      <c r="I6961">
        <v>0.15884649279446766</v>
      </c>
    </row>
    <row r="6962" spans="2:9" x14ac:dyDescent="0.25">
      <c r="B6962">
        <v>6959</v>
      </c>
      <c r="C6962">
        <v>0.15336040873659199</v>
      </c>
      <c r="D6962">
        <v>0.16110694803483006</v>
      </c>
      <c r="G6962">
        <v>6959</v>
      </c>
      <c r="H6962">
        <v>0.14958962306232551</v>
      </c>
      <c r="I6962">
        <v>0.15880631272063783</v>
      </c>
    </row>
    <row r="6963" spans="2:9" x14ac:dyDescent="0.25">
      <c r="B6963">
        <v>6960</v>
      </c>
      <c r="C6963">
        <v>0.15331703800119378</v>
      </c>
      <c r="D6963">
        <v>0.16106063130821091</v>
      </c>
      <c r="G6963">
        <v>6960</v>
      </c>
      <c r="H6963">
        <v>0.14954935909461672</v>
      </c>
      <c r="I6963">
        <v>0.15876614297025327</v>
      </c>
    </row>
    <row r="6964" spans="2:9" x14ac:dyDescent="0.25">
      <c r="B6964">
        <v>6961</v>
      </c>
      <c r="C6964">
        <v>0.15327368189555526</v>
      </c>
      <c r="D6964">
        <v>0.16101432322732587</v>
      </c>
      <c r="G6964">
        <v>6961</v>
      </c>
      <c r="H6964">
        <v>0.14950910674405193</v>
      </c>
      <c r="I6964">
        <v>0.15872598353855327</v>
      </c>
    </row>
    <row r="6965" spans="2:9" x14ac:dyDescent="0.25">
      <c r="B6965">
        <v>6962</v>
      </c>
      <c r="C6965">
        <v>0.15323034041700978</v>
      </c>
      <c r="D6965">
        <v>0.16096802378810462</v>
      </c>
      <c r="G6965">
        <v>6962</v>
      </c>
      <c r="H6965">
        <v>0.14946886600717191</v>
      </c>
      <c r="I6965">
        <v>0.15868583442078008</v>
      </c>
    </row>
    <row r="6966" spans="2:9" x14ac:dyDescent="0.25">
      <c r="B6966">
        <v>6963</v>
      </c>
      <c r="C6966">
        <v>0.15318701356288891</v>
      </c>
      <c r="D6966">
        <v>0.16092173298648085</v>
      </c>
      <c r="G6966">
        <v>6963</v>
      </c>
      <c r="H6966">
        <v>0.14942863688051963</v>
      </c>
      <c r="I6966">
        <v>0.15864569561217856</v>
      </c>
    </row>
    <row r="6967" spans="2:9" x14ac:dyDescent="0.25">
      <c r="B6967">
        <v>6964</v>
      </c>
      <c r="C6967">
        <v>0.15314370133052396</v>
      </c>
      <c r="D6967">
        <v>0.16087545081839227</v>
      </c>
      <c r="G6967">
        <v>6964</v>
      </c>
      <c r="H6967">
        <v>0.14938841936063851</v>
      </c>
      <c r="I6967">
        <v>0.15860556710799648</v>
      </c>
    </row>
    <row r="6968" spans="2:9" x14ac:dyDescent="0.25">
      <c r="B6968">
        <v>6965</v>
      </c>
      <c r="C6968">
        <v>0.15310040371724587</v>
      </c>
      <c r="D6968">
        <v>0.16082917727978088</v>
      </c>
      <c r="G6968">
        <v>6965</v>
      </c>
      <c r="H6968">
        <v>0.1493482134440724</v>
      </c>
      <c r="I6968">
        <v>0.15856544890348434</v>
      </c>
    </row>
    <row r="6969" spans="2:9" x14ac:dyDescent="0.25">
      <c r="B6969">
        <v>6966</v>
      </c>
      <c r="C6969">
        <v>0.15305712072038377</v>
      </c>
      <c r="D6969">
        <v>0.16078291236659253</v>
      </c>
      <c r="G6969">
        <v>6966</v>
      </c>
      <c r="H6969">
        <v>0.14930801912736696</v>
      </c>
      <c r="I6969">
        <v>0.15852534099389545</v>
      </c>
    </row>
    <row r="6970" spans="2:9" x14ac:dyDescent="0.25">
      <c r="B6970">
        <v>6967</v>
      </c>
      <c r="C6970">
        <v>0.15301385233726608</v>
      </c>
      <c r="D6970">
        <v>0.1607366560747775</v>
      </c>
      <c r="G6970">
        <v>6967</v>
      </c>
      <c r="H6970">
        <v>0.14926783640706881</v>
      </c>
      <c r="I6970">
        <v>0.15848524337448605</v>
      </c>
    </row>
    <row r="6971" spans="2:9" x14ac:dyDescent="0.25">
      <c r="B6971">
        <v>6968</v>
      </c>
      <c r="C6971">
        <v>0.15297059856522022</v>
      </c>
      <c r="D6971">
        <v>0.16069040840028981</v>
      </c>
      <c r="G6971">
        <v>6968</v>
      </c>
      <c r="H6971">
        <v>0.14922766527972553</v>
      </c>
      <c r="I6971">
        <v>0.15844515604051498</v>
      </c>
    </row>
    <row r="6972" spans="2:9" x14ac:dyDescent="0.25">
      <c r="B6972">
        <v>6969</v>
      </c>
      <c r="C6972">
        <v>0.15292735940157295</v>
      </c>
      <c r="D6972">
        <v>0.16064416933908773</v>
      </c>
      <c r="G6972">
        <v>6969</v>
      </c>
      <c r="H6972">
        <v>0.14918750574188533</v>
      </c>
      <c r="I6972">
        <v>0.15840507898724399</v>
      </c>
    </row>
    <row r="6973" spans="2:9" x14ac:dyDescent="0.25">
      <c r="B6973">
        <v>6970</v>
      </c>
      <c r="C6973">
        <v>0.15288413484364963</v>
      </c>
      <c r="D6973">
        <v>0.16059793888713367</v>
      </c>
      <c r="G6973">
        <v>6970</v>
      </c>
      <c r="H6973">
        <v>0.14914735779009833</v>
      </c>
      <c r="I6973">
        <v>0.15836501220993759</v>
      </c>
    </row>
    <row r="6974" spans="2:9" x14ac:dyDescent="0.25">
      <c r="B6974">
        <v>6971</v>
      </c>
      <c r="C6974">
        <v>0.15284092488877471</v>
      </c>
      <c r="D6974">
        <v>0.16055171704039412</v>
      </c>
      <c r="G6974">
        <v>6971</v>
      </c>
      <c r="H6974">
        <v>0.14910722142091543</v>
      </c>
      <c r="I6974">
        <v>0.15832495570386312</v>
      </c>
    </row>
    <row r="6975" spans="2:9" x14ac:dyDescent="0.25">
      <c r="B6975">
        <v>6972</v>
      </c>
      <c r="C6975">
        <v>0.15279772953427251</v>
      </c>
      <c r="D6975">
        <v>0.16050550379483938</v>
      </c>
      <c r="G6975">
        <v>6972</v>
      </c>
      <c r="H6975">
        <v>0.14906709663088763</v>
      </c>
      <c r="I6975">
        <v>0.15828490946429058</v>
      </c>
    </row>
    <row r="6976" spans="2:9" x14ac:dyDescent="0.25">
      <c r="B6976">
        <v>6973</v>
      </c>
      <c r="C6976">
        <v>0.15275454877746561</v>
      </c>
      <c r="D6976">
        <v>0.16045929914644433</v>
      </c>
      <c r="G6976">
        <v>6973</v>
      </c>
      <c r="H6976">
        <v>0.14902698341656787</v>
      </c>
      <c r="I6976">
        <v>0.15824487348649299</v>
      </c>
    </row>
    <row r="6977" spans="2:9" x14ac:dyDescent="0.25">
      <c r="B6977">
        <v>6974</v>
      </c>
      <c r="C6977">
        <v>0.15271138261567579</v>
      </c>
      <c r="D6977">
        <v>0.16041310309118748</v>
      </c>
      <c r="G6977">
        <v>6974</v>
      </c>
      <c r="H6977">
        <v>0.14898688177451011</v>
      </c>
      <c r="I6977">
        <v>0.15820484776574592</v>
      </c>
    </row>
    <row r="6978" spans="2:9" x14ac:dyDescent="0.25">
      <c r="B6978">
        <v>6975</v>
      </c>
      <c r="C6978">
        <v>0.15266823104622412</v>
      </c>
      <c r="D6978">
        <v>0.16036691562505165</v>
      </c>
      <c r="G6978">
        <v>6975</v>
      </c>
      <c r="H6978">
        <v>0.14894679170126912</v>
      </c>
      <c r="I6978">
        <v>0.15816483229732789</v>
      </c>
    </row>
    <row r="6979" spans="2:9" x14ac:dyDescent="0.25">
      <c r="B6979">
        <v>6976</v>
      </c>
      <c r="C6979">
        <v>0.15262509406643074</v>
      </c>
      <c r="D6979">
        <v>0.1603207367440237</v>
      </c>
      <c r="G6979">
        <v>6976</v>
      </c>
      <c r="H6979">
        <v>0.14890671319340035</v>
      </c>
      <c r="I6979">
        <v>0.15812482707652012</v>
      </c>
    </row>
    <row r="6980" spans="2:9" x14ac:dyDescent="0.25">
      <c r="B6980">
        <v>6977</v>
      </c>
      <c r="C6980">
        <v>0.15258197167361423</v>
      </c>
      <c r="D6980">
        <v>0.16027456644409441</v>
      </c>
      <c r="G6980">
        <v>6977</v>
      </c>
      <c r="H6980">
        <v>0.14886664624746135</v>
      </c>
      <c r="I6980">
        <v>0.15808483209860658</v>
      </c>
    </row>
    <row r="6981" spans="2:9" x14ac:dyDescent="0.25">
      <c r="B6981">
        <v>6978</v>
      </c>
      <c r="C6981">
        <v>0.15253886386509291</v>
      </c>
      <c r="D6981">
        <v>0.16022840472125893</v>
      </c>
      <c r="G6981">
        <v>6978</v>
      </c>
      <c r="H6981">
        <v>0.14882659086001007</v>
      </c>
      <c r="I6981">
        <v>0.15804484735887417</v>
      </c>
    </row>
    <row r="6982" spans="2:9" x14ac:dyDescent="0.25">
      <c r="B6982">
        <v>6979</v>
      </c>
      <c r="C6982">
        <v>0.15249577063818451</v>
      </c>
      <c r="D6982">
        <v>0.16018225157151617</v>
      </c>
      <c r="G6982">
        <v>6979</v>
      </c>
      <c r="H6982">
        <v>0.14878654702760499</v>
      </c>
      <c r="I6982">
        <v>0.15800487285261236</v>
      </c>
    </row>
    <row r="6983" spans="2:9" x14ac:dyDescent="0.25">
      <c r="B6983">
        <v>6980</v>
      </c>
      <c r="C6983">
        <v>0.152452691990205</v>
      </c>
      <c r="D6983">
        <v>0.16013610699086941</v>
      </c>
      <c r="G6983">
        <v>6980</v>
      </c>
      <c r="H6983">
        <v>0.14874651474680631</v>
      </c>
      <c r="I6983">
        <v>0.15796490857511364</v>
      </c>
    </row>
    <row r="6984" spans="2:9" x14ac:dyDescent="0.25">
      <c r="B6984">
        <v>6981</v>
      </c>
      <c r="C6984">
        <v>0.15240962791846971</v>
      </c>
      <c r="D6984">
        <v>0.16008997097532573</v>
      </c>
      <c r="G6984">
        <v>6981</v>
      </c>
      <c r="H6984">
        <v>0.14870649401417502</v>
      </c>
      <c r="I6984">
        <v>0.15792495452167307</v>
      </c>
    </row>
    <row r="6985" spans="2:9" x14ac:dyDescent="0.25">
      <c r="B6985">
        <v>6982</v>
      </c>
      <c r="C6985">
        <v>0.15236657842029327</v>
      </c>
      <c r="D6985">
        <v>0.16004384352089635</v>
      </c>
      <c r="G6985">
        <v>6982</v>
      </c>
      <c r="H6985">
        <v>0.14866648482627332</v>
      </c>
      <c r="I6985">
        <v>0.15788501068758851</v>
      </c>
    </row>
    <row r="6986" spans="2:9" x14ac:dyDescent="0.25">
      <c r="B6986">
        <v>6983</v>
      </c>
      <c r="C6986">
        <v>0.15232354349298949</v>
      </c>
      <c r="D6986">
        <v>0.15999772462359665</v>
      </c>
      <c r="G6986">
        <v>6983</v>
      </c>
      <c r="H6986">
        <v>0.1486264871796639</v>
      </c>
      <c r="I6986">
        <v>0.15784507706816073</v>
      </c>
    </row>
    <row r="6987" spans="2:9" x14ac:dyDescent="0.25">
      <c r="B6987">
        <v>6984</v>
      </c>
      <c r="C6987">
        <v>0.15228052313387033</v>
      </c>
      <c r="D6987">
        <v>0.15995161427944599</v>
      </c>
      <c r="G6987">
        <v>6984</v>
      </c>
      <c r="H6987">
        <v>0.14858650107091154</v>
      </c>
      <c r="I6987">
        <v>0.15780515365869321</v>
      </c>
    </row>
    <row r="6988" spans="2:9" x14ac:dyDescent="0.25">
      <c r="B6988">
        <v>6985</v>
      </c>
      <c r="C6988">
        <v>0.15223751734024776</v>
      </c>
      <c r="D6988">
        <v>0.15990551248446772</v>
      </c>
      <c r="G6988">
        <v>6985</v>
      </c>
      <c r="H6988">
        <v>0.1485465264965814</v>
      </c>
      <c r="I6988">
        <v>0.15776524045449203</v>
      </c>
    </row>
    <row r="6989" spans="2:9" x14ac:dyDescent="0.25">
      <c r="B6989">
        <v>6986</v>
      </c>
      <c r="C6989">
        <v>0.15219452610943307</v>
      </c>
      <c r="D6989">
        <v>0.15985941923468938</v>
      </c>
      <c r="G6989">
        <v>6986</v>
      </c>
      <c r="H6989">
        <v>0.14850656345323912</v>
      </c>
      <c r="I6989">
        <v>0.15772533745086631</v>
      </c>
    </row>
    <row r="6990" spans="2:9" x14ac:dyDescent="0.25">
      <c r="B6990">
        <v>6987</v>
      </c>
      <c r="C6990">
        <v>0.15215154943873574</v>
      </c>
      <c r="D6990">
        <v>0.15981333452614249</v>
      </c>
      <c r="G6990">
        <v>6987</v>
      </c>
      <c r="H6990">
        <v>0.14846661193745231</v>
      </c>
      <c r="I6990">
        <v>0.15768544464312775</v>
      </c>
    </row>
    <row r="6991" spans="2:9" x14ac:dyDescent="0.25">
      <c r="B6991">
        <v>6988</v>
      </c>
      <c r="C6991">
        <v>0.15210858732546489</v>
      </c>
      <c r="D6991">
        <v>0.15976725835486266</v>
      </c>
      <c r="G6991">
        <v>6988</v>
      </c>
      <c r="H6991">
        <v>0.14842667194578921</v>
      </c>
      <c r="I6991">
        <v>0.15764556202659094</v>
      </c>
    </row>
    <row r="6992" spans="2:9" x14ac:dyDescent="0.25">
      <c r="B6992">
        <v>6989</v>
      </c>
      <c r="C6992">
        <v>0.15206563976692866</v>
      </c>
      <c r="D6992">
        <v>0.15972119071688951</v>
      </c>
      <c r="G6992">
        <v>6989</v>
      </c>
      <c r="H6992">
        <v>0.14838674347481923</v>
      </c>
      <c r="I6992">
        <v>0.15760568959657315</v>
      </c>
    </row>
    <row r="6993" spans="2:9" x14ac:dyDescent="0.25">
      <c r="B6993">
        <v>6990</v>
      </c>
      <c r="C6993">
        <v>0.15202270676043453</v>
      </c>
      <c r="D6993">
        <v>0.15967513160826666</v>
      </c>
      <c r="G6993">
        <v>6990</v>
      </c>
      <c r="H6993">
        <v>0.14834682652111225</v>
      </c>
      <c r="I6993">
        <v>0.15756582734839433</v>
      </c>
    </row>
    <row r="6994" spans="2:9" x14ac:dyDescent="0.25">
      <c r="B6994">
        <v>6991</v>
      </c>
      <c r="C6994">
        <v>0.15197978830328818</v>
      </c>
      <c r="D6994">
        <v>0.15962908102504189</v>
      </c>
      <c r="G6994">
        <v>6991</v>
      </c>
      <c r="H6994">
        <v>0.14830692108124022</v>
      </c>
      <c r="I6994">
        <v>0.15752597527737747</v>
      </c>
    </row>
    <row r="6995" spans="2:9" x14ac:dyDescent="0.25">
      <c r="B6995">
        <v>6992</v>
      </c>
      <c r="C6995">
        <v>0.15193688439279499</v>
      </c>
      <c r="D6995">
        <v>0.15958303896326703</v>
      </c>
      <c r="G6995">
        <v>6992</v>
      </c>
      <c r="H6995">
        <v>0.14826702715177581</v>
      </c>
      <c r="I6995">
        <v>0.15748613337884798</v>
      </c>
    </row>
    <row r="6996" spans="2:9" x14ac:dyDescent="0.25">
      <c r="B6996">
        <v>6993</v>
      </c>
      <c r="C6996">
        <v>0.15189399502625997</v>
      </c>
      <c r="D6996">
        <v>0.15953700541899771</v>
      </c>
      <c r="G6996">
        <v>6993</v>
      </c>
      <c r="H6996">
        <v>0.1482271447292918</v>
      </c>
      <c r="I6996">
        <v>0.15744630164813428</v>
      </c>
    </row>
    <row r="6997" spans="2:9" x14ac:dyDescent="0.25">
      <c r="B6997">
        <v>6994</v>
      </c>
      <c r="C6997">
        <v>0.15185112020098651</v>
      </c>
      <c r="D6997">
        <v>0.15949098038829393</v>
      </c>
      <c r="G6997">
        <v>6994</v>
      </c>
      <c r="H6997">
        <v>0.14818727381036284</v>
      </c>
      <c r="I6997">
        <v>0.1574064800805674</v>
      </c>
    </row>
    <row r="6998" spans="2:9" x14ac:dyDescent="0.25">
      <c r="B6998">
        <v>6995</v>
      </c>
      <c r="C6998">
        <v>0.15180825991427721</v>
      </c>
      <c r="D6998">
        <v>0.15944496386721949</v>
      </c>
      <c r="G6998">
        <v>6995</v>
      </c>
      <c r="H6998">
        <v>0.1481474143915644</v>
      </c>
      <c r="I6998">
        <v>0.15736666867148125</v>
      </c>
    </row>
    <row r="6999" spans="2:9" x14ac:dyDescent="0.25">
      <c r="B6999">
        <v>6996</v>
      </c>
      <c r="C6999">
        <v>0.15176541416343406</v>
      </c>
      <c r="D6999">
        <v>0.15939895585184233</v>
      </c>
      <c r="G6999">
        <v>6996</v>
      </c>
      <c r="H6999">
        <v>0.14810756646947318</v>
      </c>
      <c r="I6999">
        <v>0.15732686741621238</v>
      </c>
    </row>
    <row r="7000" spans="2:9" x14ac:dyDescent="0.25">
      <c r="B7000">
        <v>6997</v>
      </c>
      <c r="C7000">
        <v>0.15172258294575802</v>
      </c>
      <c r="D7000">
        <v>0.15935295633823443</v>
      </c>
      <c r="G7000">
        <v>6997</v>
      </c>
      <c r="H7000">
        <v>0.14806773004066645</v>
      </c>
      <c r="I7000">
        <v>0.15728707631010017</v>
      </c>
    </row>
    <row r="7001" spans="2:9" x14ac:dyDescent="0.25">
      <c r="B7001">
        <v>6998</v>
      </c>
      <c r="C7001">
        <v>0.15167976625854859</v>
      </c>
      <c r="D7001">
        <v>0.15930696532247174</v>
      </c>
      <c r="G7001">
        <v>6998</v>
      </c>
      <c r="H7001">
        <v>0.14802790510172337</v>
      </c>
      <c r="I7001">
        <v>0.15724729534848661</v>
      </c>
    </row>
    <row r="7002" spans="2:9" x14ac:dyDescent="0.25">
      <c r="B7002">
        <v>6999</v>
      </c>
      <c r="C7002">
        <v>0.15163696409910513</v>
      </c>
      <c r="D7002">
        <v>0.15926098280063425</v>
      </c>
      <c r="G7002">
        <v>6999</v>
      </c>
      <c r="H7002">
        <v>0.14798809164922352</v>
      </c>
      <c r="I7002">
        <v>0.15720752452671671</v>
      </c>
    </row>
    <row r="7003" spans="2:9" x14ac:dyDescent="0.25">
      <c r="B7003">
        <v>7000</v>
      </c>
      <c r="C7003">
        <v>0.15159417646472617</v>
      </c>
      <c r="D7003">
        <v>0.15921500876880607</v>
      </c>
      <c r="G7003">
        <v>7000</v>
      </c>
      <c r="H7003">
        <v>0.14794828967974713</v>
      </c>
      <c r="I7003">
        <v>0.15716776384013798</v>
      </c>
    </row>
    <row r="7004" spans="2:9" x14ac:dyDescent="0.25">
      <c r="B7004">
        <v>7001</v>
      </c>
      <c r="C7004">
        <v>0.1515514033527087</v>
      </c>
      <c r="D7004">
        <v>0.1591690432230751</v>
      </c>
      <c r="G7004">
        <v>7001</v>
      </c>
      <c r="H7004">
        <v>0.147908499189876</v>
      </c>
      <c r="I7004">
        <v>0.1571280132841007</v>
      </c>
    </row>
    <row r="7005" spans="2:9" x14ac:dyDescent="0.25">
      <c r="B7005">
        <v>7002</v>
      </c>
      <c r="C7005">
        <v>0.15150864476034956</v>
      </c>
      <c r="D7005">
        <v>0.15912308615953355</v>
      </c>
      <c r="G7005">
        <v>7002</v>
      </c>
      <c r="H7005">
        <v>0.1478687201761929</v>
      </c>
      <c r="I7005">
        <v>0.15708827285395807</v>
      </c>
    </row>
    <row r="7006" spans="2:9" x14ac:dyDescent="0.25">
      <c r="B7006">
        <v>7003</v>
      </c>
      <c r="C7006">
        <v>0.15146590068494412</v>
      </c>
      <c r="D7006">
        <v>0.15907713757427749</v>
      </c>
      <c r="G7006">
        <v>7003</v>
      </c>
      <c r="H7006">
        <v>0.1478289526352817</v>
      </c>
      <c r="I7006">
        <v>0.15704854254506581</v>
      </c>
    </row>
    <row r="7007" spans="2:9" x14ac:dyDescent="0.25">
      <c r="B7007">
        <v>7004</v>
      </c>
      <c r="C7007">
        <v>0.15142317112378714</v>
      </c>
      <c r="D7007">
        <v>0.15903119746340705</v>
      </c>
      <c r="G7007">
        <v>7004</v>
      </c>
      <c r="H7007">
        <v>0.14778919656372688</v>
      </c>
      <c r="I7007">
        <v>0.1570088223527826</v>
      </c>
    </row>
    <row r="7008" spans="2:9" x14ac:dyDescent="0.25">
      <c r="B7008">
        <v>7005</v>
      </c>
      <c r="C7008">
        <v>0.15138045607417228</v>
      </c>
      <c r="D7008">
        <v>0.15898526582302636</v>
      </c>
      <c r="G7008">
        <v>7005</v>
      </c>
      <c r="H7008">
        <v>0.14774945195811476</v>
      </c>
      <c r="I7008">
        <v>0.15696911227246965</v>
      </c>
    </row>
    <row r="7009" spans="2:9" x14ac:dyDescent="0.25">
      <c r="B7009">
        <v>7006</v>
      </c>
      <c r="C7009">
        <v>0.15133775553339229</v>
      </c>
      <c r="D7009">
        <v>0.1589393426492435</v>
      </c>
      <c r="G7009">
        <v>7006</v>
      </c>
      <c r="H7009">
        <v>0.1477097188150322</v>
      </c>
      <c r="I7009">
        <v>0.15692941229949103</v>
      </c>
    </row>
    <row r="7010" spans="2:9" x14ac:dyDescent="0.25">
      <c r="B7010">
        <v>7007</v>
      </c>
      <c r="C7010">
        <v>0.1512950694987398</v>
      </c>
      <c r="D7010">
        <v>0.15889342793817071</v>
      </c>
      <c r="G7010">
        <v>7007</v>
      </c>
      <c r="H7010">
        <v>0.14766999713106646</v>
      </c>
      <c r="I7010">
        <v>0.15688972242921362</v>
      </c>
    </row>
    <row r="7011" spans="2:9" x14ac:dyDescent="0.25">
      <c r="B7011">
        <v>7008</v>
      </c>
      <c r="C7011">
        <v>0.15125239796750567</v>
      </c>
      <c r="D7011">
        <v>0.1588475216859242</v>
      </c>
      <c r="G7011">
        <v>7008</v>
      </c>
      <c r="H7011">
        <v>0.14763028690280677</v>
      </c>
      <c r="I7011">
        <v>0.15685004265700678</v>
      </c>
    </row>
    <row r="7012" spans="2:9" x14ac:dyDescent="0.25">
      <c r="B7012">
        <v>7009</v>
      </c>
      <c r="C7012">
        <v>0.15120974093698034</v>
      </c>
      <c r="D7012">
        <v>0.15880162388862396</v>
      </c>
      <c r="G7012">
        <v>7009</v>
      </c>
      <c r="H7012">
        <v>0.14759058812684309</v>
      </c>
      <c r="I7012">
        <v>0.15681037297824285</v>
      </c>
    </row>
    <row r="7013" spans="2:9" x14ac:dyDescent="0.25">
      <c r="B7013">
        <v>7010</v>
      </c>
      <c r="C7013">
        <v>0.151167098404453</v>
      </c>
      <c r="D7013">
        <v>0.15875573454239439</v>
      </c>
      <c r="G7013">
        <v>7010</v>
      </c>
      <c r="H7013">
        <v>0.14755090079976627</v>
      </c>
      <c r="I7013">
        <v>0.15677071338829682</v>
      </c>
    </row>
    <row r="7014" spans="2:9" x14ac:dyDescent="0.25">
      <c r="B7014">
        <v>7011</v>
      </c>
      <c r="C7014">
        <v>0.15112447036721277</v>
      </c>
      <c r="D7014">
        <v>0.15870985364336354</v>
      </c>
      <c r="G7014">
        <v>7011</v>
      </c>
      <c r="H7014">
        <v>0.14751122491816815</v>
      </c>
      <c r="I7014">
        <v>0.15673106388254635</v>
      </c>
    </row>
    <row r="7015" spans="2:9" x14ac:dyDescent="0.25">
      <c r="B7015">
        <v>7012</v>
      </c>
      <c r="C7015">
        <v>0.15108185682254691</v>
      </c>
      <c r="D7015">
        <v>0.15866398118766367</v>
      </c>
      <c r="G7015">
        <v>7012</v>
      </c>
      <c r="H7015">
        <v>0.14747156047864216</v>
      </c>
      <c r="I7015">
        <v>0.15669142445637196</v>
      </c>
    </row>
    <row r="7016" spans="2:9" x14ac:dyDescent="0.25">
      <c r="B7016">
        <v>7013</v>
      </c>
      <c r="C7016">
        <v>0.15103925776774199</v>
      </c>
      <c r="D7016">
        <v>0.1586181171714309</v>
      </c>
      <c r="G7016">
        <v>7013</v>
      </c>
      <c r="H7016">
        <v>0.14743190747778226</v>
      </c>
      <c r="I7016">
        <v>0.15665179510515684</v>
      </c>
    </row>
    <row r="7017" spans="2:9" x14ac:dyDescent="0.25">
      <c r="B7017">
        <v>7014</v>
      </c>
      <c r="C7017">
        <v>0.1509966732000845</v>
      </c>
      <c r="D7017">
        <v>0.15857226159080542</v>
      </c>
      <c r="G7017">
        <v>7014</v>
      </c>
      <c r="H7017">
        <v>0.14739226591218307</v>
      </c>
      <c r="I7017">
        <v>0.15661217582428674</v>
      </c>
    </row>
    <row r="7018" spans="2:9" x14ac:dyDescent="0.25">
      <c r="B7018">
        <v>7015</v>
      </c>
      <c r="C7018">
        <v>0.1509541031168595</v>
      </c>
      <c r="D7018">
        <v>0.15852641444193155</v>
      </c>
      <c r="G7018">
        <v>7015</v>
      </c>
      <c r="H7018">
        <v>0.14735263577844124</v>
      </c>
      <c r="I7018">
        <v>0.15657256660915045</v>
      </c>
    </row>
    <row r="7019" spans="2:9" x14ac:dyDescent="0.25">
      <c r="B7019">
        <v>7016</v>
      </c>
      <c r="C7019">
        <v>0.15091154751535113</v>
      </c>
      <c r="D7019">
        <v>0.15848057572095733</v>
      </c>
      <c r="G7019">
        <v>7016</v>
      </c>
      <c r="H7019">
        <v>0.14731301707315336</v>
      </c>
      <c r="I7019">
        <v>0.15653296745513925</v>
      </c>
    </row>
    <row r="7020" spans="2:9" x14ac:dyDescent="0.25">
      <c r="B7020">
        <v>7017</v>
      </c>
      <c r="C7020">
        <v>0.15086900639284287</v>
      </c>
      <c r="D7020">
        <v>0.15843474542403491</v>
      </c>
      <c r="G7020">
        <v>7017</v>
      </c>
      <c r="H7020">
        <v>0.14727340979291781</v>
      </c>
      <c r="I7020">
        <v>0.15649337835764718</v>
      </c>
    </row>
    <row r="7021" spans="2:9" x14ac:dyDescent="0.25">
      <c r="B7021">
        <v>7018</v>
      </c>
      <c r="C7021">
        <v>0.15082647974661739</v>
      </c>
      <c r="D7021">
        <v>0.15838892354732054</v>
      </c>
      <c r="G7021">
        <v>7018</v>
      </c>
      <c r="H7021">
        <v>0.14723381393433341</v>
      </c>
      <c r="I7021">
        <v>0.15645379931207115</v>
      </c>
    </row>
    <row r="7022" spans="2:9" x14ac:dyDescent="0.25">
      <c r="B7022">
        <v>7019</v>
      </c>
      <c r="C7022">
        <v>0.15078396757395585</v>
      </c>
      <c r="D7022">
        <v>0.15834311008697424</v>
      </c>
      <c r="G7022">
        <v>7019</v>
      </c>
      <c r="H7022">
        <v>0.14719422949400091</v>
      </c>
      <c r="I7022">
        <v>0.15641423031381049</v>
      </c>
    </row>
    <row r="7023" spans="2:9" x14ac:dyDescent="0.25">
      <c r="B7023">
        <v>7020</v>
      </c>
      <c r="C7023">
        <v>0.1507414698721391</v>
      </c>
      <c r="D7023">
        <v>0.15829730503916031</v>
      </c>
      <c r="G7023">
        <v>7020</v>
      </c>
      <c r="H7023">
        <v>0.14715465646852172</v>
      </c>
      <c r="I7023">
        <v>0.15637467135826758</v>
      </c>
    </row>
    <row r="7024" spans="2:9" x14ac:dyDescent="0.25">
      <c r="B7024">
        <v>7021</v>
      </c>
      <c r="C7024">
        <v>0.15069898663844769</v>
      </c>
      <c r="D7024">
        <v>0.15825150840004676</v>
      </c>
      <c r="G7024">
        <v>7021</v>
      </c>
      <c r="H7024">
        <v>0.14711509485449728</v>
      </c>
      <c r="I7024">
        <v>0.1563351224408473</v>
      </c>
    </row>
    <row r="7025" spans="2:9" x14ac:dyDescent="0.25">
      <c r="B7025">
        <v>7022</v>
      </c>
      <c r="C7025">
        <v>0.15065651787016049</v>
      </c>
      <c r="D7025">
        <v>0.15820572016580564</v>
      </c>
      <c r="G7025">
        <v>7022</v>
      </c>
      <c r="H7025">
        <v>0.14707554464853126</v>
      </c>
      <c r="I7025">
        <v>0.1562955835569573</v>
      </c>
    </row>
    <row r="7026" spans="2:9" x14ac:dyDescent="0.25">
      <c r="B7026">
        <v>7023</v>
      </c>
      <c r="C7026">
        <v>0.15061406356455562</v>
      </c>
      <c r="D7026">
        <v>0.15815994033261316</v>
      </c>
      <c r="G7026">
        <v>7023</v>
      </c>
      <c r="H7026">
        <v>0.1470360058472277</v>
      </c>
      <c r="I7026">
        <v>0.15625605470200801</v>
      </c>
    </row>
    <row r="7027" spans="2:9" x14ac:dyDescent="0.25">
      <c r="B7027">
        <v>7024</v>
      </c>
      <c r="C7027">
        <v>0.15057162371891047</v>
      </c>
      <c r="D7027">
        <v>0.15811416889664925</v>
      </c>
      <c r="G7027">
        <v>7024</v>
      </c>
      <c r="H7027">
        <v>0.14699647844719199</v>
      </c>
      <c r="I7027">
        <v>0.1562165358714124</v>
      </c>
    </row>
    <row r="7028" spans="2:9" x14ac:dyDescent="0.25">
      <c r="B7028">
        <v>7025</v>
      </c>
      <c r="C7028">
        <v>0.15052919833050213</v>
      </c>
      <c r="D7028">
        <v>0.15806840585409798</v>
      </c>
      <c r="G7028">
        <v>7025</v>
      </c>
      <c r="H7028">
        <v>0.14695696244503034</v>
      </c>
      <c r="I7028">
        <v>0.15617702706058639</v>
      </c>
    </row>
    <row r="7029" spans="2:9" x14ac:dyDescent="0.25">
      <c r="B7029">
        <v>7026</v>
      </c>
      <c r="C7029">
        <v>0.15048678739660576</v>
      </c>
      <c r="D7029">
        <v>0.15802265120114739</v>
      </c>
      <c r="G7029">
        <v>7026</v>
      </c>
      <c r="H7029">
        <v>0.1469174578373505</v>
      </c>
      <c r="I7029">
        <v>0.15613752826494851</v>
      </c>
    </row>
    <row r="7030" spans="2:9" x14ac:dyDescent="0.25">
      <c r="B7030">
        <v>7027</v>
      </c>
      <c r="C7030">
        <v>0.15044439091449607</v>
      </c>
      <c r="D7030">
        <v>0.15797690493398936</v>
      </c>
      <c r="G7030">
        <v>7027</v>
      </c>
      <c r="H7030">
        <v>0.146877964620761</v>
      </c>
      <c r="I7030">
        <v>0.15609803947991976</v>
      </c>
    </row>
    <row r="7031" spans="2:9" x14ac:dyDescent="0.25">
      <c r="B7031">
        <v>7028</v>
      </c>
      <c r="C7031">
        <v>0.15040200888144772</v>
      </c>
      <c r="D7031">
        <v>0.1579311670488199</v>
      </c>
      <c r="G7031">
        <v>7028</v>
      </c>
      <c r="H7031">
        <v>0.14683848279187051</v>
      </c>
      <c r="I7031">
        <v>0.15605856070092428</v>
      </c>
    </row>
    <row r="7032" spans="2:9" x14ac:dyDescent="0.25">
      <c r="B7032">
        <v>7029</v>
      </c>
      <c r="C7032">
        <v>0.15035964129473361</v>
      </c>
      <c r="D7032">
        <v>0.15788543754183895</v>
      </c>
      <c r="G7032">
        <v>7029</v>
      </c>
      <c r="H7032">
        <v>0.14679901234728973</v>
      </c>
      <c r="I7032">
        <v>0.15601909192338861</v>
      </c>
    </row>
    <row r="7033" spans="2:9" x14ac:dyDescent="0.25">
      <c r="B7033">
        <v>7030</v>
      </c>
      <c r="C7033">
        <v>0.15031728815162618</v>
      </c>
      <c r="D7033">
        <v>0.15783971640925026</v>
      </c>
      <c r="G7033">
        <v>7030</v>
      </c>
      <c r="H7033">
        <v>0.14675955328363011</v>
      </c>
      <c r="I7033">
        <v>0.15597963314274202</v>
      </c>
    </row>
    <row r="7034" spans="2:9" x14ac:dyDescent="0.25">
      <c r="B7034">
        <v>7031</v>
      </c>
      <c r="C7034">
        <v>0.15027494944939701</v>
      </c>
      <c r="D7034">
        <v>0.15779400364726182</v>
      </c>
      <c r="G7034">
        <v>7031</v>
      </c>
      <c r="H7034">
        <v>0.14672010559750401</v>
      </c>
      <c r="I7034">
        <v>0.15594018435441659</v>
      </c>
    </row>
    <row r="7035" spans="2:9" x14ac:dyDescent="0.25">
      <c r="B7035">
        <v>7032</v>
      </c>
      <c r="C7035">
        <v>0.1502326251853168</v>
      </c>
      <c r="D7035">
        <v>0.15774829925208531</v>
      </c>
      <c r="G7035">
        <v>7032</v>
      </c>
      <c r="H7035">
        <v>0.14668066928552478</v>
      </c>
      <c r="I7035">
        <v>0.155900745553847</v>
      </c>
    </row>
    <row r="7036" spans="2:9" x14ac:dyDescent="0.25">
      <c r="B7036">
        <v>7033</v>
      </c>
      <c r="C7036">
        <v>0.15019031535665492</v>
      </c>
      <c r="D7036">
        <v>0.15770260321993654</v>
      </c>
      <c r="G7036">
        <v>7033</v>
      </c>
      <c r="H7036">
        <v>0.14664124434430748</v>
      </c>
      <c r="I7036">
        <v>0.1558613167364708</v>
      </c>
    </row>
    <row r="7037" spans="2:9" x14ac:dyDescent="0.25">
      <c r="B7037">
        <v>7034</v>
      </c>
      <c r="C7037">
        <v>0.15014801996068072</v>
      </c>
      <c r="D7037">
        <v>0.15765691554703526</v>
      </c>
      <c r="G7037">
        <v>7034</v>
      </c>
      <c r="H7037">
        <v>0.14660183077046754</v>
      </c>
      <c r="I7037">
        <v>0.15582189789772796</v>
      </c>
    </row>
    <row r="7038" spans="2:9" x14ac:dyDescent="0.25">
      <c r="B7038">
        <v>7035</v>
      </c>
      <c r="C7038">
        <v>0.1501057389946627</v>
      </c>
      <c r="D7038">
        <v>0.15761123622960505</v>
      </c>
      <c r="G7038">
        <v>7035</v>
      </c>
      <c r="H7038">
        <v>0.14656242856062079</v>
      </c>
      <c r="I7038">
        <v>0.15578248903306138</v>
      </c>
    </row>
    <row r="7039" spans="2:9" x14ac:dyDescent="0.25">
      <c r="B7039">
        <v>7036</v>
      </c>
      <c r="C7039">
        <v>0.1500634724558679</v>
      </c>
      <c r="D7039">
        <v>0.15756556526387361</v>
      </c>
      <c r="G7039">
        <v>7036</v>
      </c>
      <c r="H7039">
        <v>0.14652303771138533</v>
      </c>
      <c r="I7039">
        <v>0.15574309013791654</v>
      </c>
    </row>
    <row r="7040" spans="2:9" x14ac:dyDescent="0.25">
      <c r="B7040">
        <v>7037</v>
      </c>
      <c r="C7040">
        <v>0.15002122034156301</v>
      </c>
      <c r="D7040">
        <v>0.15751990264607252</v>
      </c>
      <c r="G7040">
        <v>7037</v>
      </c>
      <c r="H7040">
        <v>0.14648365821937948</v>
      </c>
      <c r="I7040">
        <v>0.15570370120774168</v>
      </c>
    </row>
    <row r="7041" spans="2:9" x14ac:dyDescent="0.25">
      <c r="B7041">
        <v>7038</v>
      </c>
      <c r="C7041">
        <v>0.14997898264901363</v>
      </c>
      <c r="D7041">
        <v>0.15747424837243718</v>
      </c>
      <c r="G7041">
        <v>7038</v>
      </c>
      <c r="H7041">
        <v>0.14644429008122309</v>
      </c>
      <c r="I7041">
        <v>0.1556643222379876</v>
      </c>
    </row>
    <row r="7042" spans="2:9" x14ac:dyDescent="0.25">
      <c r="B7042">
        <v>7039</v>
      </c>
      <c r="C7042">
        <v>0.14993675937548481</v>
      </c>
      <c r="D7042">
        <v>0.15742860243920725</v>
      </c>
      <c r="G7042">
        <v>7039</v>
      </c>
      <c r="H7042">
        <v>0.14640493329353627</v>
      </c>
      <c r="I7042">
        <v>0.15562495322410802</v>
      </c>
    </row>
    <row r="7043" spans="2:9" x14ac:dyDescent="0.25">
      <c r="B7043">
        <v>7040</v>
      </c>
      <c r="C7043">
        <v>0.14989455051824038</v>
      </c>
      <c r="D7043">
        <v>0.15738296484262598</v>
      </c>
      <c r="G7043">
        <v>7040</v>
      </c>
      <c r="H7043">
        <v>0.14636558785294118</v>
      </c>
      <c r="I7043">
        <v>0.15558559416155909</v>
      </c>
    </row>
    <row r="7044" spans="2:9" x14ac:dyDescent="0.25">
      <c r="B7044">
        <v>7041</v>
      </c>
      <c r="C7044">
        <v>0.1498523560745435</v>
      </c>
      <c r="D7044">
        <v>0.15733733557894086</v>
      </c>
      <c r="G7044">
        <v>7041</v>
      </c>
      <c r="H7044">
        <v>0.14632625375606062</v>
      </c>
      <c r="I7044">
        <v>0.15554624504579986</v>
      </c>
    </row>
    <row r="7045" spans="2:9" x14ac:dyDescent="0.25">
      <c r="B7045">
        <v>7042</v>
      </c>
      <c r="C7045">
        <v>0.14981017604165714</v>
      </c>
      <c r="D7045">
        <v>0.15729171464440314</v>
      </c>
      <c r="G7045">
        <v>7042</v>
      </c>
      <c r="H7045">
        <v>0.14628693099951759</v>
      </c>
      <c r="I7045">
        <v>0.15550690587229193</v>
      </c>
    </row>
    <row r="7046" spans="2:9" x14ac:dyDescent="0.25">
      <c r="B7046">
        <v>7043</v>
      </c>
      <c r="C7046">
        <v>0.14976801041684248</v>
      </c>
      <c r="D7046">
        <v>0.15724610203526801</v>
      </c>
      <c r="G7046">
        <v>7043</v>
      </c>
      <c r="H7046">
        <v>0.14624761957993707</v>
      </c>
      <c r="I7046">
        <v>0.15546757663649957</v>
      </c>
    </row>
    <row r="7047" spans="2:9" x14ac:dyDescent="0.25">
      <c r="B7047">
        <v>7044</v>
      </c>
      <c r="C7047">
        <v>0.14972585919736053</v>
      </c>
      <c r="D7047">
        <v>0.15720049774779479</v>
      </c>
      <c r="G7047">
        <v>7044</v>
      </c>
      <c r="H7047">
        <v>0.14620831949394489</v>
      </c>
      <c r="I7047">
        <v>0.15542825733388999</v>
      </c>
    </row>
    <row r="7048" spans="2:9" x14ac:dyDescent="0.25">
      <c r="B7048">
        <v>7045</v>
      </c>
      <c r="C7048">
        <v>0.14968372238047112</v>
      </c>
      <c r="D7048">
        <v>0.15715490177824643</v>
      </c>
      <c r="G7048">
        <v>7045</v>
      </c>
      <c r="H7048">
        <v>0.1461690307381675</v>
      </c>
      <c r="I7048">
        <v>0.15538894795993266</v>
      </c>
    </row>
    <row r="7049" spans="2:9" x14ac:dyDescent="0.25">
      <c r="B7049">
        <v>7046</v>
      </c>
      <c r="C7049">
        <v>0.14964159996343365</v>
      </c>
      <c r="D7049">
        <v>0.15710931412289003</v>
      </c>
      <c r="G7049">
        <v>7046</v>
      </c>
      <c r="H7049">
        <v>0.14612975330923247</v>
      </c>
      <c r="I7049">
        <v>0.15534964851010005</v>
      </c>
    </row>
    <row r="7050" spans="2:9" x14ac:dyDescent="0.25">
      <c r="B7050">
        <v>7047</v>
      </c>
      <c r="C7050">
        <v>0.14959949194350605</v>
      </c>
      <c r="D7050">
        <v>0.15706373477799662</v>
      </c>
      <c r="G7050">
        <v>7047</v>
      </c>
      <c r="H7050">
        <v>0.14609048720376908</v>
      </c>
      <c r="I7050">
        <v>0.15531035897986722</v>
      </c>
    </row>
    <row r="7051" spans="2:9" x14ac:dyDescent="0.25">
      <c r="B7051">
        <v>7048</v>
      </c>
      <c r="C7051">
        <v>0.14955739831794587</v>
      </c>
      <c r="D7051">
        <v>0.15701816373984101</v>
      </c>
      <c r="G7051">
        <v>7048</v>
      </c>
      <c r="H7051">
        <v>0.14605123241840709</v>
      </c>
      <c r="I7051">
        <v>0.15527107936471182</v>
      </c>
    </row>
    <row r="7052" spans="2:9" x14ac:dyDescent="0.25">
      <c r="B7052">
        <v>7049</v>
      </c>
      <c r="C7052">
        <v>0.14951531908401039</v>
      </c>
      <c r="D7052">
        <v>0.15697260100470217</v>
      </c>
      <c r="G7052">
        <v>7049</v>
      </c>
      <c r="H7052">
        <v>0.1460119889497766</v>
      </c>
      <c r="I7052">
        <v>0.15523180966011441</v>
      </c>
    </row>
    <row r="7053" spans="2:9" x14ac:dyDescent="0.25">
      <c r="B7053">
        <v>7050</v>
      </c>
      <c r="C7053">
        <v>0.1494732542389553</v>
      </c>
      <c r="D7053">
        <v>0.1569270465688628</v>
      </c>
      <c r="G7053">
        <v>7050</v>
      </c>
      <c r="H7053">
        <v>0.14597275679450991</v>
      </c>
      <c r="I7053">
        <v>0.15519254986155789</v>
      </c>
    </row>
    <row r="7054" spans="2:9" x14ac:dyDescent="0.25">
      <c r="B7054">
        <v>7051</v>
      </c>
      <c r="C7054">
        <v>0.1494312037800356</v>
      </c>
      <c r="D7054">
        <v>0.15688150042860952</v>
      </c>
      <c r="G7054">
        <v>7051</v>
      </c>
      <c r="H7054">
        <v>0.14593353594923969</v>
      </c>
      <c r="I7054">
        <v>0.15515329996452812</v>
      </c>
    </row>
    <row r="7055" spans="2:9" x14ac:dyDescent="0.25">
      <c r="B7055">
        <v>7052</v>
      </c>
      <c r="C7055">
        <v>0.1493891677045058</v>
      </c>
      <c r="D7055">
        <v>0.15683596258023302</v>
      </c>
      <c r="G7055">
        <v>7052</v>
      </c>
      <c r="H7055">
        <v>0.14589432641059971</v>
      </c>
      <c r="I7055">
        <v>0.15511405996451344</v>
      </c>
    </row>
    <row r="7056" spans="2:9" x14ac:dyDescent="0.25">
      <c r="B7056">
        <v>7053</v>
      </c>
      <c r="C7056">
        <v>0.14934714600961954</v>
      </c>
      <c r="D7056">
        <v>0.15679043302002779</v>
      </c>
      <c r="G7056">
        <v>7053</v>
      </c>
      <c r="H7056">
        <v>0.14585512817522456</v>
      </c>
      <c r="I7056">
        <v>0.15507482985700505</v>
      </c>
    </row>
    <row r="7057" spans="2:9" x14ac:dyDescent="0.25">
      <c r="B7057">
        <v>7054</v>
      </c>
      <c r="C7057">
        <v>0.14930513869262912</v>
      </c>
      <c r="D7057">
        <v>0.15674491174429223</v>
      </c>
      <c r="G7057">
        <v>7054</v>
      </c>
      <c r="H7057">
        <v>0.14581594123975061</v>
      </c>
      <c r="I7057">
        <v>0.15503560963749657</v>
      </c>
    </row>
    <row r="7058" spans="2:9" x14ac:dyDescent="0.25">
      <c r="B7058">
        <v>7055</v>
      </c>
      <c r="C7058">
        <v>0.1492631457507865</v>
      </c>
      <c r="D7058">
        <v>0.15669939874932881</v>
      </c>
      <c r="G7058">
        <v>7055</v>
      </c>
      <c r="H7058">
        <v>0.14577676560081476</v>
      </c>
      <c r="I7058">
        <v>0.15499639930148451</v>
      </c>
    </row>
    <row r="7059" spans="2:9" x14ac:dyDescent="0.25">
      <c r="B7059">
        <v>7056</v>
      </c>
      <c r="C7059">
        <v>0.14922116718134332</v>
      </c>
      <c r="D7059">
        <v>0.15665389403144364</v>
      </c>
      <c r="G7059">
        <v>7056</v>
      </c>
      <c r="H7059">
        <v>0.14573760125505436</v>
      </c>
      <c r="I7059">
        <v>0.1549571988444679</v>
      </c>
    </row>
    <row r="7060" spans="2:9" x14ac:dyDescent="0.25">
      <c r="B7060">
        <v>7057</v>
      </c>
      <c r="C7060">
        <v>0.1491792029815496</v>
      </c>
      <c r="D7060">
        <v>0.15660839758694706</v>
      </c>
      <c r="G7060">
        <v>7057</v>
      </c>
      <c r="H7060">
        <v>0.14569844819910863</v>
      </c>
      <c r="I7060">
        <v>0.1549180082619486</v>
      </c>
    </row>
    <row r="7061" spans="2:9" x14ac:dyDescent="0.25">
      <c r="B7061">
        <v>7058</v>
      </c>
      <c r="C7061">
        <v>0.149137253148655</v>
      </c>
      <c r="D7061">
        <v>0.15656290941215309</v>
      </c>
      <c r="G7061">
        <v>7058</v>
      </c>
      <c r="H7061">
        <v>0.14565930642961711</v>
      </c>
      <c r="I7061">
        <v>0.15487882754943094</v>
      </c>
    </row>
    <row r="7062" spans="2:9" x14ac:dyDescent="0.25">
      <c r="B7062">
        <v>7059</v>
      </c>
      <c r="C7062">
        <v>0.14909531767990813</v>
      </c>
      <c r="D7062">
        <v>0.15651742950337966</v>
      </c>
      <c r="G7062">
        <v>7059</v>
      </c>
      <c r="H7062">
        <v>0.14562017594322096</v>
      </c>
      <c r="I7062">
        <v>0.15483965670242195</v>
      </c>
    </row>
    <row r="7063" spans="2:9" x14ac:dyDescent="0.25">
      <c r="B7063">
        <v>7060</v>
      </c>
      <c r="C7063">
        <v>0.1490533965725572</v>
      </c>
      <c r="D7063">
        <v>0.15647195785694878</v>
      </c>
      <c r="G7063">
        <v>7060</v>
      </c>
      <c r="H7063">
        <v>0.14558105673656188</v>
      </c>
      <c r="I7063">
        <v>0.15480049571643145</v>
      </c>
    </row>
    <row r="7064" spans="2:9" x14ac:dyDescent="0.25">
      <c r="B7064">
        <v>7061</v>
      </c>
      <c r="C7064">
        <v>0.14901148982384907</v>
      </c>
      <c r="D7064">
        <v>0.15642649446918624</v>
      </c>
      <c r="G7064">
        <v>7061</v>
      </c>
      <c r="H7064">
        <v>0.14554194880628318</v>
      </c>
      <c r="I7064">
        <v>0.15476134458697186</v>
      </c>
    </row>
    <row r="7065" spans="2:9" x14ac:dyDescent="0.25">
      <c r="B7065">
        <v>7062</v>
      </c>
      <c r="C7065">
        <v>0.14896959743103011</v>
      </c>
      <c r="D7065">
        <v>0.1563810393364217</v>
      </c>
      <c r="G7065">
        <v>7062</v>
      </c>
      <c r="H7065">
        <v>0.145502852149029</v>
      </c>
      <c r="I7065">
        <v>0.15472220330955805</v>
      </c>
    </row>
    <row r="7066" spans="2:9" x14ac:dyDescent="0.25">
      <c r="B7066">
        <v>7063</v>
      </c>
      <c r="C7066">
        <v>0.1489277193913463</v>
      </c>
      <c r="D7066">
        <v>0.15633559245498882</v>
      </c>
      <c r="G7066">
        <v>7063</v>
      </c>
      <c r="H7066">
        <v>0.1454637667614436</v>
      </c>
      <c r="I7066">
        <v>0.15468307187970792</v>
      </c>
    </row>
    <row r="7067" spans="2:9" x14ac:dyDescent="0.25">
      <c r="B7067">
        <v>7064</v>
      </c>
      <c r="C7067">
        <v>0.14888585570204219</v>
      </c>
      <c r="D7067">
        <v>0.15629015382122505</v>
      </c>
      <c r="G7067">
        <v>7064</v>
      </c>
      <c r="H7067">
        <v>0.14542469264017316</v>
      </c>
      <c r="I7067">
        <v>0.15464395029294173</v>
      </c>
    </row>
    <row r="7068" spans="2:9" x14ac:dyDescent="0.25">
      <c r="B7068">
        <v>7065</v>
      </c>
      <c r="C7068">
        <v>0.14884400636036199</v>
      </c>
      <c r="D7068">
        <v>0.15624472343147183</v>
      </c>
      <c r="G7068">
        <v>7065</v>
      </c>
      <c r="H7068">
        <v>0.14538562978186484</v>
      </c>
      <c r="I7068">
        <v>0.15460483854478252</v>
      </c>
    </row>
    <row r="7069" spans="2:9" x14ac:dyDescent="0.25">
      <c r="B7069">
        <v>7066</v>
      </c>
      <c r="C7069">
        <v>0.1488021713635489</v>
      </c>
      <c r="D7069">
        <v>0.15619930128207446</v>
      </c>
      <c r="G7069">
        <v>7066</v>
      </c>
      <c r="H7069">
        <v>0.1453465781831664</v>
      </c>
      <c r="I7069">
        <v>0.15456573663075596</v>
      </c>
    </row>
    <row r="7070" spans="2:9" x14ac:dyDescent="0.25">
      <c r="B7070">
        <v>7067</v>
      </c>
      <c r="C7070">
        <v>0.14876035070884561</v>
      </c>
      <c r="D7070">
        <v>0.15615388736938204</v>
      </c>
      <c r="G7070">
        <v>7067</v>
      </c>
      <c r="H7070">
        <v>0.14530753784072675</v>
      </c>
      <c r="I7070">
        <v>0.15452664454639026</v>
      </c>
    </row>
    <row r="7071" spans="2:9" x14ac:dyDescent="0.25">
      <c r="B7071">
        <v>7068</v>
      </c>
      <c r="C7071">
        <v>0.14871854439349341</v>
      </c>
      <c r="D7071">
        <v>0.15610848168974781</v>
      </c>
      <c r="G7071">
        <v>7068</v>
      </c>
      <c r="H7071">
        <v>0.14526850875119635</v>
      </c>
      <c r="I7071">
        <v>0.1544875622872165</v>
      </c>
    </row>
    <row r="7072" spans="2:9" x14ac:dyDescent="0.25">
      <c r="B7072">
        <v>7069</v>
      </c>
      <c r="C7072">
        <v>0.14867675241473319</v>
      </c>
      <c r="D7072">
        <v>0.15606308423952855</v>
      </c>
      <c r="G7072">
        <v>7069</v>
      </c>
      <c r="H7072">
        <v>0.14522949091122608</v>
      </c>
      <c r="I7072">
        <v>0.15444848984876822</v>
      </c>
    </row>
    <row r="7073" spans="2:9" x14ac:dyDescent="0.25">
      <c r="B7073">
        <v>7070</v>
      </c>
      <c r="C7073">
        <v>0.14863497476980561</v>
      </c>
      <c r="D7073">
        <v>0.15601769501508528</v>
      </c>
      <c r="G7073">
        <v>7070</v>
      </c>
      <c r="H7073">
        <v>0.14519048431746759</v>
      </c>
      <c r="I7073">
        <v>0.15440942722658171</v>
      </c>
    </row>
    <row r="7074" spans="2:9" x14ac:dyDescent="0.25">
      <c r="B7074">
        <v>7071</v>
      </c>
      <c r="C7074">
        <v>0.14859321145594989</v>
      </c>
      <c r="D7074">
        <v>0.15597231401278266</v>
      </c>
      <c r="G7074">
        <v>7071</v>
      </c>
      <c r="H7074">
        <v>0.14515148896657423</v>
      </c>
      <c r="I7074">
        <v>0.15437037441619583</v>
      </c>
    </row>
    <row r="7075" spans="2:9" x14ac:dyDescent="0.25">
      <c r="B7075">
        <v>7072</v>
      </c>
      <c r="C7075">
        <v>0.14855146247040446</v>
      </c>
      <c r="D7075">
        <v>0.1559269412289892</v>
      </c>
      <c r="G7075">
        <v>7072</v>
      </c>
      <c r="H7075">
        <v>0.14511250485519989</v>
      </c>
      <c r="I7075">
        <v>0.15433133141315208</v>
      </c>
    </row>
    <row r="7076" spans="2:9" x14ac:dyDescent="0.25">
      <c r="B7076">
        <v>7073</v>
      </c>
      <c r="C7076">
        <v>0.14850972781040717</v>
      </c>
      <c r="D7076">
        <v>0.15588157666007754</v>
      </c>
      <c r="G7076">
        <v>7073</v>
      </c>
      <c r="H7076">
        <v>0.14507353197999959</v>
      </c>
      <c r="I7076">
        <v>0.15429229821299476</v>
      </c>
    </row>
    <row r="7077" spans="2:9" x14ac:dyDescent="0.25">
      <c r="B7077">
        <v>7074</v>
      </c>
      <c r="C7077">
        <v>0.14846800747319558</v>
      </c>
      <c r="D7077">
        <v>0.155836220302424</v>
      </c>
      <c r="G7077">
        <v>7074</v>
      </c>
      <c r="H7077">
        <v>0.14503457033762929</v>
      </c>
      <c r="I7077">
        <v>0.15425327481127055</v>
      </c>
    </row>
    <row r="7078" spans="2:9" x14ac:dyDescent="0.25">
      <c r="B7078">
        <v>7075</v>
      </c>
      <c r="C7078">
        <v>0.14842630145600552</v>
      </c>
      <c r="D7078">
        <v>0.15579087215240875</v>
      </c>
      <c r="G7078">
        <v>7075</v>
      </c>
      <c r="H7078">
        <v>0.14499561992474644</v>
      </c>
      <c r="I7078">
        <v>0.15421426120352891</v>
      </c>
    </row>
    <row r="7079" spans="2:9" x14ac:dyDescent="0.25">
      <c r="B7079">
        <v>7076</v>
      </c>
      <c r="C7079">
        <v>0.1483846097560724</v>
      </c>
      <c r="D7079">
        <v>0.15574553220641607</v>
      </c>
      <c r="G7079">
        <v>7076</v>
      </c>
      <c r="H7079">
        <v>0.1449566807380091</v>
      </c>
      <c r="I7079">
        <v>0.15417525738532201</v>
      </c>
    </row>
    <row r="7080" spans="2:9" x14ac:dyDescent="0.25">
      <c r="B7080">
        <v>7077</v>
      </c>
      <c r="C7080">
        <v>0.14834293237063143</v>
      </c>
      <c r="D7080">
        <v>0.15570020046083377</v>
      </c>
      <c r="G7080">
        <v>7077</v>
      </c>
      <c r="H7080">
        <v>0.14491775277407573</v>
      </c>
      <c r="I7080">
        <v>0.15413626335220448</v>
      </c>
    </row>
    <row r="7081" spans="2:9" x14ac:dyDescent="0.25">
      <c r="B7081">
        <v>7078</v>
      </c>
      <c r="C7081">
        <v>0.1483012692969165</v>
      </c>
      <c r="D7081">
        <v>0.15565487691205393</v>
      </c>
      <c r="G7081">
        <v>7078</v>
      </c>
      <c r="H7081">
        <v>0.14487883602960691</v>
      </c>
      <c r="I7081">
        <v>0.15409727909973378</v>
      </c>
    </row>
    <row r="7082" spans="2:9" x14ac:dyDescent="0.25">
      <c r="B7082">
        <v>7079</v>
      </c>
      <c r="C7082">
        <v>0.14825962053216091</v>
      </c>
      <c r="D7082">
        <v>0.1556095615564721</v>
      </c>
      <c r="G7082">
        <v>7079</v>
      </c>
      <c r="H7082">
        <v>0.14483993050126359</v>
      </c>
      <c r="I7082">
        <v>0.15405830462346984</v>
      </c>
    </row>
    <row r="7083" spans="2:9" x14ac:dyDescent="0.25">
      <c r="B7083">
        <v>7080</v>
      </c>
      <c r="C7083">
        <v>0.1482179860735971</v>
      </c>
      <c r="D7083">
        <v>0.15556425439048788</v>
      </c>
      <c r="G7083">
        <v>7080</v>
      </c>
      <c r="H7083">
        <v>0.14480103618570789</v>
      </c>
      <c r="I7083">
        <v>0.15401933991897526</v>
      </c>
    </row>
    <row r="7084" spans="2:9" x14ac:dyDescent="0.25">
      <c r="B7084">
        <v>7081</v>
      </c>
      <c r="C7084">
        <v>0.14817636591845706</v>
      </c>
      <c r="D7084">
        <v>0.15551895541050487</v>
      </c>
      <c r="G7084">
        <v>7081</v>
      </c>
      <c r="H7084">
        <v>0.14476215307960258</v>
      </c>
      <c r="I7084">
        <v>0.15398038498181535</v>
      </c>
    </row>
    <row r="7085" spans="2:9" x14ac:dyDescent="0.25">
      <c r="B7085">
        <v>7082</v>
      </c>
      <c r="C7085">
        <v>0.14813476006397136</v>
      </c>
      <c r="D7085">
        <v>0.15547366461293027</v>
      </c>
      <c r="G7085">
        <v>7082</v>
      </c>
      <c r="H7085">
        <v>0.14472328117961228</v>
      </c>
      <c r="I7085">
        <v>0.15394143980755795</v>
      </c>
    </row>
    <row r="7086" spans="2:9" x14ac:dyDescent="0.25">
      <c r="B7086">
        <v>7083</v>
      </c>
      <c r="C7086">
        <v>0.14809316850737039</v>
      </c>
      <c r="D7086">
        <v>0.15542838199417522</v>
      </c>
      <c r="G7086">
        <v>7083</v>
      </c>
      <c r="H7086">
        <v>0.14468442048240224</v>
      </c>
      <c r="I7086">
        <v>0.1539025043917735</v>
      </c>
    </row>
    <row r="7087" spans="2:9" x14ac:dyDescent="0.25">
      <c r="B7087">
        <v>7084</v>
      </c>
      <c r="C7087">
        <v>0.14805159124588399</v>
      </c>
      <c r="D7087">
        <v>0.15538310755065493</v>
      </c>
      <c r="G7087">
        <v>7084</v>
      </c>
      <c r="H7087">
        <v>0.14464557098463787</v>
      </c>
      <c r="I7087">
        <v>0.15386357873003526</v>
      </c>
    </row>
    <row r="7088" spans="2:9" x14ac:dyDescent="0.25">
      <c r="B7088">
        <v>7085</v>
      </c>
      <c r="C7088">
        <v>0.14801002827674054</v>
      </c>
      <c r="D7088">
        <v>0.15533784127878811</v>
      </c>
      <c r="G7088">
        <v>7085</v>
      </c>
      <c r="H7088">
        <v>0.14460673268298671</v>
      </c>
      <c r="I7088">
        <v>0.15382466281791884</v>
      </c>
    </row>
    <row r="7089" spans="2:9" x14ac:dyDescent="0.25">
      <c r="B7089">
        <v>7086</v>
      </c>
      <c r="C7089">
        <v>0.14796847959716808</v>
      </c>
      <c r="D7089">
        <v>0.15529258317499769</v>
      </c>
      <c r="G7089">
        <v>7086</v>
      </c>
      <c r="H7089">
        <v>0.1445679055741167</v>
      </c>
      <c r="I7089">
        <v>0.15378575665100278</v>
      </c>
    </row>
    <row r="7090" spans="2:9" x14ac:dyDescent="0.25">
      <c r="B7090">
        <v>7087</v>
      </c>
      <c r="C7090">
        <v>0.14792694520439412</v>
      </c>
      <c r="D7090">
        <v>0.15524733323571016</v>
      </c>
      <c r="G7090">
        <v>7087</v>
      </c>
      <c r="H7090">
        <v>0.14452908965469699</v>
      </c>
      <c r="I7090">
        <v>0.15374686022486794</v>
      </c>
    </row>
    <row r="7091" spans="2:9" x14ac:dyDescent="0.25">
      <c r="B7091">
        <v>7088</v>
      </c>
      <c r="C7091">
        <v>0.14788542509564517</v>
      </c>
      <c r="D7091">
        <v>0.15520209145735595</v>
      </c>
      <c r="G7091">
        <v>7088</v>
      </c>
      <c r="H7091">
        <v>0.14449028492139757</v>
      </c>
      <c r="I7091">
        <v>0.15370797353509794</v>
      </c>
    </row>
    <row r="7092" spans="2:9" x14ac:dyDescent="0.25">
      <c r="B7092">
        <v>7089</v>
      </c>
      <c r="C7092">
        <v>0.14784391926814663</v>
      </c>
      <c r="D7092">
        <v>0.15515685783636943</v>
      </c>
      <c r="G7092">
        <v>7089</v>
      </c>
      <c r="H7092">
        <v>0.14445149137089011</v>
      </c>
      <c r="I7092">
        <v>0.15366909657727912</v>
      </c>
    </row>
    <row r="7093" spans="2:9" x14ac:dyDescent="0.25">
      <c r="B7093">
        <v>7090</v>
      </c>
      <c r="C7093">
        <v>0.1478024277191235</v>
      </c>
      <c r="D7093">
        <v>0.15511163236918873</v>
      </c>
      <c r="G7093">
        <v>7090</v>
      </c>
      <c r="H7093">
        <v>0.1444127089998466</v>
      </c>
      <c r="I7093">
        <v>0.15363022934700021</v>
      </c>
    </row>
    <row r="7094" spans="2:9" x14ac:dyDescent="0.25">
      <c r="B7094">
        <v>7091</v>
      </c>
      <c r="C7094">
        <v>0.14776095044580048</v>
      </c>
      <c r="D7094">
        <v>0.15506641505225577</v>
      </c>
      <c r="G7094">
        <v>7091</v>
      </c>
      <c r="H7094">
        <v>0.14437393780493959</v>
      </c>
      <c r="I7094">
        <v>0.15359137183985269</v>
      </c>
    </row>
    <row r="7095" spans="2:9" x14ac:dyDescent="0.25">
      <c r="B7095">
        <v>7092</v>
      </c>
      <c r="C7095">
        <v>0.147719487445401</v>
      </c>
      <c r="D7095">
        <v>0.15502120588201651</v>
      </c>
      <c r="G7095">
        <v>7092</v>
      </c>
      <c r="H7095">
        <v>0.14433517778284369</v>
      </c>
      <c r="I7095">
        <v>0.15355252405143077</v>
      </c>
    </row>
    <row r="7096" spans="2:9" x14ac:dyDescent="0.25">
      <c r="B7096">
        <v>7093</v>
      </c>
      <c r="C7096">
        <v>0.14767803871514773</v>
      </c>
      <c r="D7096">
        <v>0.15497600485492052</v>
      </c>
      <c r="G7096">
        <v>7093</v>
      </c>
      <c r="H7096">
        <v>0.14429642893023389</v>
      </c>
      <c r="I7096">
        <v>0.15351368597733095</v>
      </c>
    </row>
    <row r="7097" spans="2:9" x14ac:dyDescent="0.25">
      <c r="B7097">
        <v>7094</v>
      </c>
      <c r="C7097">
        <v>0.14763660425226277</v>
      </c>
      <c r="D7097">
        <v>0.15493081196742134</v>
      </c>
      <c r="G7097">
        <v>7094</v>
      </c>
      <c r="H7097">
        <v>0.14425769124378637</v>
      </c>
      <c r="I7097">
        <v>0.15347485761315266</v>
      </c>
    </row>
    <row r="7098" spans="2:9" x14ac:dyDescent="0.25">
      <c r="B7098">
        <v>7095</v>
      </c>
      <c r="C7098">
        <v>0.14759518405396785</v>
      </c>
      <c r="D7098">
        <v>0.15488562721597637</v>
      </c>
      <c r="G7098">
        <v>7095</v>
      </c>
      <c r="H7098">
        <v>0.14421896472017806</v>
      </c>
      <c r="I7098">
        <v>0.15343603895449781</v>
      </c>
    </row>
    <row r="7099" spans="2:9" x14ac:dyDescent="0.25">
      <c r="B7099">
        <v>7096</v>
      </c>
      <c r="C7099">
        <v>0.14755377811748291</v>
      </c>
      <c r="D7099">
        <v>0.15484045059704668</v>
      </c>
      <c r="G7099">
        <v>7096</v>
      </c>
      <c r="H7099">
        <v>0.14418024935608753</v>
      </c>
      <c r="I7099">
        <v>0.15339722999697078</v>
      </c>
    </row>
    <row r="7100" spans="2:9" x14ac:dyDescent="0.25">
      <c r="B7100">
        <v>7097</v>
      </c>
      <c r="C7100">
        <v>0.14751238644002801</v>
      </c>
      <c r="D7100">
        <v>0.15479528210709739</v>
      </c>
      <c r="G7100">
        <v>7097</v>
      </c>
      <c r="H7100">
        <v>0.14414154514819399</v>
      </c>
      <c r="I7100">
        <v>0.15335843073617889</v>
      </c>
    </row>
    <row r="7101" spans="2:9" x14ac:dyDescent="0.25">
      <c r="B7101">
        <v>7098</v>
      </c>
      <c r="C7101">
        <v>0.14747100901882257</v>
      </c>
      <c r="D7101">
        <v>0.15475012174259736</v>
      </c>
      <c r="G7101">
        <v>7098</v>
      </c>
      <c r="H7101">
        <v>0.14410285209317697</v>
      </c>
      <c r="I7101">
        <v>0.15331964116773175</v>
      </c>
    </row>
    <row r="7102" spans="2:9" x14ac:dyDescent="0.25">
      <c r="B7102">
        <v>7099</v>
      </c>
      <c r="C7102">
        <v>0.1474296458510849</v>
      </c>
      <c r="D7102">
        <v>0.15470496950001908</v>
      </c>
      <c r="G7102">
        <v>7099</v>
      </c>
      <c r="H7102">
        <v>0.144064170187718</v>
      </c>
      <c r="I7102">
        <v>0.15328086128724169</v>
      </c>
    </row>
    <row r="7103" spans="2:9" x14ac:dyDescent="0.25">
      <c r="B7103">
        <v>7100</v>
      </c>
      <c r="C7103">
        <v>0.14738829693403271</v>
      </c>
      <c r="D7103">
        <v>0.1546598253758393</v>
      </c>
      <c r="G7103">
        <v>7100</v>
      </c>
      <c r="H7103">
        <v>0.1440254994284991</v>
      </c>
      <c r="I7103">
        <v>0.15324209109032372</v>
      </c>
    </row>
    <row r="7104" spans="2:9" x14ac:dyDescent="0.25">
      <c r="B7104">
        <v>7101</v>
      </c>
      <c r="C7104">
        <v>0.14734696226488289</v>
      </c>
      <c r="D7104">
        <v>0.15461468936653816</v>
      </c>
      <c r="G7104">
        <v>7101</v>
      </c>
      <c r="H7104">
        <v>0.1439868398122035</v>
      </c>
      <c r="I7104">
        <v>0.1532033305725953</v>
      </c>
    </row>
    <row r="7105" spans="2:9" x14ac:dyDescent="0.25">
      <c r="B7105">
        <v>7102</v>
      </c>
      <c r="C7105">
        <v>0.14730564184085196</v>
      </c>
      <c r="D7105">
        <v>0.1545695614685999</v>
      </c>
      <c r="G7105">
        <v>7102</v>
      </c>
      <c r="H7105">
        <v>0.14394819133551501</v>
      </c>
      <c r="I7105">
        <v>0.15316457972967665</v>
      </c>
    </row>
    <row r="7106" spans="2:9" x14ac:dyDescent="0.25">
      <c r="B7106">
        <v>7103</v>
      </c>
      <c r="C7106">
        <v>0.147264335659155</v>
      </c>
      <c r="D7106">
        <v>0.15452444167851254</v>
      </c>
      <c r="G7106">
        <v>7103</v>
      </c>
      <c r="H7106">
        <v>0.14390955399511937</v>
      </c>
      <c r="I7106">
        <v>0.15312583855719045</v>
      </c>
    </row>
    <row r="7107" spans="2:9" x14ac:dyDescent="0.25">
      <c r="B7107">
        <v>7104</v>
      </c>
      <c r="C7107">
        <v>0.14722304371700679</v>
      </c>
      <c r="D7107">
        <v>0.15447932999276767</v>
      </c>
      <c r="G7107">
        <v>7104</v>
      </c>
      <c r="H7107">
        <v>0.14387092778770269</v>
      </c>
      <c r="I7107">
        <v>0.15308710705076203</v>
      </c>
    </row>
    <row r="7108" spans="2:9" x14ac:dyDescent="0.25">
      <c r="B7108">
        <v>7105</v>
      </c>
      <c r="C7108">
        <v>0.14718176601162189</v>
      </c>
      <c r="D7108">
        <v>0.15443422640786111</v>
      </c>
      <c r="G7108">
        <v>7105</v>
      </c>
      <c r="H7108">
        <v>0.14383231270995156</v>
      </c>
      <c r="I7108">
        <v>0.15304838520601935</v>
      </c>
    </row>
    <row r="7109" spans="2:9" x14ac:dyDescent="0.25">
      <c r="B7109">
        <v>7106</v>
      </c>
      <c r="C7109">
        <v>0.14714050254021349</v>
      </c>
      <c r="D7109">
        <v>0.15438913092029222</v>
      </c>
      <c r="G7109">
        <v>7106</v>
      </c>
      <c r="H7109">
        <v>0.14379370875855438</v>
      </c>
      <c r="I7109">
        <v>0.15300967301859292</v>
      </c>
    </row>
    <row r="7110" spans="2:9" x14ac:dyDescent="0.25">
      <c r="B7110">
        <v>7107</v>
      </c>
      <c r="C7110">
        <v>0.14709925329999421</v>
      </c>
      <c r="D7110">
        <v>0.15434404352656411</v>
      </c>
      <c r="G7110">
        <v>7107</v>
      </c>
      <c r="H7110">
        <v>0.14375511593020041</v>
      </c>
      <c r="I7110">
        <v>0.15297097048411579</v>
      </c>
    </row>
    <row r="7111" spans="2:9" x14ac:dyDescent="0.25">
      <c r="B7111">
        <v>7108</v>
      </c>
      <c r="C7111">
        <v>0.14705801828817591</v>
      </c>
      <c r="D7111">
        <v>0.15429896422318401</v>
      </c>
      <c r="G7111">
        <v>7108</v>
      </c>
      <c r="H7111">
        <v>0.14371653422157948</v>
      </c>
      <c r="I7111">
        <v>0.15293227759822384</v>
      </c>
    </row>
    <row r="7112" spans="2:9" x14ac:dyDescent="0.25">
      <c r="B7112">
        <v>7109</v>
      </c>
      <c r="C7112">
        <v>0.14701679750197003</v>
      </c>
      <c r="D7112">
        <v>0.15425389300666262</v>
      </c>
      <c r="G7112">
        <v>7109</v>
      </c>
      <c r="H7112">
        <v>0.1436779636293827</v>
      </c>
      <c r="I7112">
        <v>0.15289359435655517</v>
      </c>
    </row>
    <row r="7113" spans="2:9" x14ac:dyDescent="0.25">
      <c r="B7113">
        <v>7110</v>
      </c>
      <c r="C7113">
        <v>0.14697559093858673</v>
      </c>
      <c r="D7113">
        <v>0.1542088298735147</v>
      </c>
      <c r="G7113">
        <v>7110</v>
      </c>
      <c r="H7113">
        <v>0.14363940415030269</v>
      </c>
      <c r="I7113">
        <v>0.15285492075475079</v>
      </c>
    </row>
    <row r="7114" spans="2:9" x14ac:dyDescent="0.25">
      <c r="B7114">
        <v>7111</v>
      </c>
      <c r="C7114">
        <v>0.14693439859523599</v>
      </c>
      <c r="D7114">
        <v>0.15416377482025873</v>
      </c>
      <c r="G7114">
        <v>7111</v>
      </c>
      <c r="H7114">
        <v>0.1436008557810324</v>
      </c>
      <c r="I7114">
        <v>0.15281625678845417</v>
      </c>
    </row>
    <row r="7115" spans="2:9" x14ac:dyDescent="0.25">
      <c r="B7115">
        <v>7112</v>
      </c>
      <c r="C7115">
        <v>0.14689322046912723</v>
      </c>
      <c r="D7115">
        <v>0.15411872784341685</v>
      </c>
      <c r="G7115">
        <v>7112</v>
      </c>
      <c r="H7115">
        <v>0.14356231851826559</v>
      </c>
      <c r="I7115">
        <v>0.15277760245331126</v>
      </c>
    </row>
    <row r="7116" spans="2:9" x14ac:dyDescent="0.25">
      <c r="B7116">
        <v>7113</v>
      </c>
      <c r="C7116">
        <v>0.14685205655746844</v>
      </c>
      <c r="D7116">
        <v>0.15407368893951526</v>
      </c>
      <c r="G7116">
        <v>7113</v>
      </c>
      <c r="H7116">
        <v>0.14352379235869772</v>
      </c>
      <c r="I7116">
        <v>0.15273895774497084</v>
      </c>
    </row>
    <row r="7117" spans="2:9" x14ac:dyDescent="0.25">
      <c r="B7117">
        <v>7114</v>
      </c>
      <c r="C7117">
        <v>0.1468109068574675</v>
      </c>
      <c r="D7117">
        <v>0.15402865810508376</v>
      </c>
      <c r="G7117">
        <v>7114</v>
      </c>
      <c r="H7117">
        <v>0.14348527729902461</v>
      </c>
      <c r="I7117">
        <v>0.15270032265908401</v>
      </c>
    </row>
    <row r="7118" spans="2:9" x14ac:dyDescent="0.25">
      <c r="B7118">
        <v>7115</v>
      </c>
      <c r="C7118">
        <v>0.14676977136633149</v>
      </c>
      <c r="D7118">
        <v>0.15398363533665604</v>
      </c>
      <c r="G7118">
        <v>7115</v>
      </c>
      <c r="H7118">
        <v>0.14344677333594361</v>
      </c>
      <c r="I7118">
        <v>0.15266169719130471</v>
      </c>
    </row>
    <row r="7119" spans="2:9" x14ac:dyDescent="0.25">
      <c r="B7119">
        <v>7116</v>
      </c>
      <c r="C7119">
        <v>0.1467286500812667</v>
      </c>
      <c r="D7119">
        <v>0.15393862063076963</v>
      </c>
      <c r="G7119">
        <v>7116</v>
      </c>
      <c r="H7119">
        <v>0.14340828046615245</v>
      </c>
      <c r="I7119">
        <v>0.15262308133728922</v>
      </c>
    </row>
    <row r="7120" spans="2:9" x14ac:dyDescent="0.25">
      <c r="B7120">
        <v>7117</v>
      </c>
      <c r="C7120">
        <v>0.14668754299947834</v>
      </c>
      <c r="D7120">
        <v>0.15389361398396567</v>
      </c>
      <c r="G7120">
        <v>7117</v>
      </c>
      <c r="H7120">
        <v>0.14336979868635077</v>
      </c>
      <c r="I7120">
        <v>0.15258447509269651</v>
      </c>
    </row>
    <row r="7121" spans="2:9" x14ac:dyDescent="0.25">
      <c r="B7121">
        <v>7118</v>
      </c>
      <c r="C7121">
        <v>0.14664645011817132</v>
      </c>
      <c r="D7121">
        <v>0.15384861539278932</v>
      </c>
      <c r="G7121">
        <v>7118</v>
      </c>
      <c r="H7121">
        <v>0.14333132799323861</v>
      </c>
      <c r="I7121">
        <v>0.15254587845318826</v>
      </c>
    </row>
    <row r="7122" spans="2:9" x14ac:dyDescent="0.25">
      <c r="B7122">
        <v>7119</v>
      </c>
      <c r="C7122">
        <v>0.14660537143455027</v>
      </c>
      <c r="D7122">
        <v>0.15380362485378934</v>
      </c>
      <c r="G7122">
        <v>7119</v>
      </c>
      <c r="H7122">
        <v>0.1432928683835166</v>
      </c>
      <c r="I7122">
        <v>0.1525072914144284</v>
      </c>
    </row>
    <row r="7123" spans="2:9" x14ac:dyDescent="0.25">
      <c r="B7123">
        <v>7120</v>
      </c>
      <c r="C7123">
        <v>0.14656430694581868</v>
      </c>
      <c r="D7123">
        <v>0.15375864236351836</v>
      </c>
      <c r="G7123">
        <v>7120</v>
      </c>
      <c r="H7123">
        <v>0.14325441985388704</v>
      </c>
      <c r="I7123">
        <v>0.15246871397208375</v>
      </c>
    </row>
    <row r="7124" spans="2:9" x14ac:dyDescent="0.25">
      <c r="B7124">
        <v>7121</v>
      </c>
      <c r="C7124">
        <v>0.14652325664917909</v>
      </c>
      <c r="D7124">
        <v>0.15371366791853286</v>
      </c>
      <c r="G7124">
        <v>7121</v>
      </c>
      <c r="H7124">
        <v>0.14321598240105299</v>
      </c>
      <c r="I7124">
        <v>0.15243014612182354</v>
      </c>
    </row>
    <row r="7125" spans="2:9" x14ac:dyDescent="0.25">
      <c r="B7125">
        <v>7122</v>
      </c>
      <c r="C7125">
        <v>0.1464822205418338</v>
      </c>
      <c r="D7125">
        <v>0.15366870151539291</v>
      </c>
      <c r="G7125">
        <v>7122</v>
      </c>
      <c r="H7125">
        <v>0.1431775560217185</v>
      </c>
      <c r="I7125">
        <v>0.15239158785931958</v>
      </c>
    </row>
    <row r="7126" spans="2:9" x14ac:dyDescent="0.25">
      <c r="B7126">
        <v>7123</v>
      </c>
      <c r="C7126">
        <v>0.14644119862098434</v>
      </c>
      <c r="D7126">
        <v>0.15362374315066268</v>
      </c>
      <c r="G7126">
        <v>7123</v>
      </c>
      <c r="H7126">
        <v>0.1431391407125884</v>
      </c>
      <c r="I7126">
        <v>0.15235303918024637</v>
      </c>
    </row>
    <row r="7127" spans="2:9" x14ac:dyDescent="0.25">
      <c r="B7127">
        <v>7124</v>
      </c>
      <c r="C7127">
        <v>0.14640019088383099</v>
      </c>
      <c r="D7127">
        <v>0.1535787928209098</v>
      </c>
      <c r="G7127">
        <v>7124</v>
      </c>
      <c r="H7127">
        <v>0.14310073647036925</v>
      </c>
      <c r="I7127">
        <v>0.15231450008028083</v>
      </c>
    </row>
    <row r="7128" spans="2:9" x14ac:dyDescent="0.25">
      <c r="B7128">
        <v>7125</v>
      </c>
      <c r="C7128">
        <v>0.14635919732757394</v>
      </c>
      <c r="D7128">
        <v>0.15353385052270582</v>
      </c>
      <c r="G7128">
        <v>7125</v>
      </c>
      <c r="H7128">
        <v>0.14306234329176809</v>
      </c>
      <c r="I7128">
        <v>0.15227597055510242</v>
      </c>
    </row>
    <row r="7129" spans="2:9" x14ac:dyDescent="0.25">
      <c r="B7129">
        <v>7126</v>
      </c>
      <c r="C7129">
        <v>0.14631821794941283</v>
      </c>
      <c r="D7129">
        <v>0.15348891625262606</v>
      </c>
      <c r="G7129">
        <v>7126</v>
      </c>
      <c r="H7129">
        <v>0.14302396117349236</v>
      </c>
      <c r="I7129">
        <v>0.15223745060039343</v>
      </c>
    </row>
    <row r="7130" spans="2:9" x14ac:dyDescent="0.25">
      <c r="B7130">
        <v>7127</v>
      </c>
      <c r="C7130">
        <v>0.14627725274654621</v>
      </c>
      <c r="D7130">
        <v>0.15344399000724965</v>
      </c>
      <c r="G7130">
        <v>7127</v>
      </c>
      <c r="H7130">
        <v>0.14298559011225151</v>
      </c>
      <c r="I7130">
        <v>0.15219894021183844</v>
      </c>
    </row>
    <row r="7131" spans="2:9" x14ac:dyDescent="0.25">
      <c r="B7131">
        <v>7128</v>
      </c>
      <c r="C7131">
        <v>0.14623630171617222</v>
      </c>
      <c r="D7131">
        <v>0.15339907178315937</v>
      </c>
      <c r="G7131">
        <v>7128</v>
      </c>
      <c r="H7131">
        <v>0.14294723010475541</v>
      </c>
      <c r="I7131">
        <v>0.15216043938512464</v>
      </c>
    </row>
    <row r="7132" spans="2:9" x14ac:dyDescent="0.25">
      <c r="B7132">
        <v>7129</v>
      </c>
      <c r="C7132">
        <v>0.1461953648554879</v>
      </c>
      <c r="D7132">
        <v>0.15335416157694196</v>
      </c>
      <c r="G7132">
        <v>7129</v>
      </c>
      <c r="H7132">
        <v>0.14290888114771511</v>
      </c>
      <c r="I7132">
        <v>0.15212194811594196</v>
      </c>
    </row>
    <row r="7133" spans="2:9" x14ac:dyDescent="0.25">
      <c r="B7133">
        <v>7130</v>
      </c>
      <c r="C7133">
        <v>0.14615444216169027</v>
      </c>
      <c r="D7133">
        <v>0.15330925938518766</v>
      </c>
      <c r="G7133">
        <v>7130</v>
      </c>
      <c r="H7133">
        <v>0.14287054323784229</v>
      </c>
      <c r="I7133">
        <v>0.15208346639998266</v>
      </c>
    </row>
    <row r="7134" spans="2:9" x14ac:dyDescent="0.25">
      <c r="B7134">
        <v>7131</v>
      </c>
      <c r="C7134">
        <v>0.14611353363197491</v>
      </c>
      <c r="D7134">
        <v>0.15326436520449083</v>
      </c>
      <c r="G7134">
        <v>7131</v>
      </c>
      <c r="H7134">
        <v>0.14283221637185051</v>
      </c>
      <c r="I7134">
        <v>0.15204499423294174</v>
      </c>
    </row>
    <row r="7135" spans="2:9" x14ac:dyDescent="0.25">
      <c r="B7135">
        <v>7132</v>
      </c>
      <c r="C7135">
        <v>0.146072639263537</v>
      </c>
      <c r="D7135">
        <v>0.15321947903144931</v>
      </c>
      <c r="G7135">
        <v>7132</v>
      </c>
      <c r="H7135">
        <v>0.1427939005464538</v>
      </c>
      <c r="I7135">
        <v>0.15200653161051669</v>
      </c>
    </row>
    <row r="7136" spans="2:9" x14ac:dyDescent="0.25">
      <c r="B7136">
        <v>7133</v>
      </c>
      <c r="C7136">
        <v>0.1460317590535716</v>
      </c>
      <c r="D7136">
        <v>0.15317460086266474</v>
      </c>
      <c r="G7136">
        <v>7133</v>
      </c>
      <c r="H7136">
        <v>0.1427555957583666</v>
      </c>
      <c r="I7136">
        <v>0.15196807852840741</v>
      </c>
    </row>
    <row r="7137" spans="2:9" x14ac:dyDescent="0.25">
      <c r="B7137">
        <v>7134</v>
      </c>
      <c r="C7137">
        <v>0.14599089299927259</v>
      </c>
      <c r="D7137">
        <v>0.15312973069474267</v>
      </c>
      <c r="G7137">
        <v>7134</v>
      </c>
      <c r="H7137">
        <v>0.14271730200430496</v>
      </c>
      <c r="I7137">
        <v>0.15192963498231668</v>
      </c>
    </row>
    <row r="7138" spans="2:9" x14ac:dyDescent="0.25">
      <c r="B7138">
        <v>7135</v>
      </c>
      <c r="C7138">
        <v>0.14595004109783302</v>
      </c>
      <c r="D7138">
        <v>0.15308486852429229</v>
      </c>
      <c r="G7138">
        <v>7135</v>
      </c>
      <c r="H7138">
        <v>0.14267901928098597</v>
      </c>
      <c r="I7138">
        <v>0.15189120096794956</v>
      </c>
    </row>
    <row r="7139" spans="2:9" x14ac:dyDescent="0.25">
      <c r="B7139">
        <v>7136</v>
      </c>
      <c r="C7139">
        <v>0.1459092033464455</v>
      </c>
      <c r="D7139">
        <v>0.1530400143479265</v>
      </c>
      <c r="G7139">
        <v>7136</v>
      </c>
      <c r="H7139">
        <v>0.1426407475851276</v>
      </c>
      <c r="I7139">
        <v>0.1518527764810137</v>
      </c>
    </row>
    <row r="7140" spans="2:9" x14ac:dyDescent="0.25">
      <c r="B7140">
        <v>7137</v>
      </c>
      <c r="C7140">
        <v>0.14586837974230227</v>
      </c>
      <c r="D7140">
        <v>0.15299516816226214</v>
      </c>
      <c r="G7140">
        <v>7137</v>
      </c>
      <c r="H7140">
        <v>0.1426024869134484</v>
      </c>
      <c r="I7140">
        <v>0.15181436151721947</v>
      </c>
    </row>
    <row r="7141" spans="2:9" x14ac:dyDescent="0.25">
      <c r="B7141">
        <v>7138</v>
      </c>
      <c r="C7141">
        <v>0.14582757028259424</v>
      </c>
      <c r="D7141">
        <v>0.15295032996391955</v>
      </c>
      <c r="G7141">
        <v>7138</v>
      </c>
      <c r="H7141">
        <v>0.1425642372626689</v>
      </c>
      <c r="I7141">
        <v>0.15177595607227953</v>
      </c>
    </row>
    <row r="7142" spans="2:9" x14ac:dyDescent="0.25">
      <c r="B7142">
        <v>7139</v>
      </c>
      <c r="C7142">
        <v>0.14578677496451189</v>
      </c>
      <c r="D7142">
        <v>0.15290549974952317</v>
      </c>
      <c r="G7142">
        <v>7139</v>
      </c>
      <c r="H7142">
        <v>0.14252599862950999</v>
      </c>
      <c r="I7142">
        <v>0.15173756014190939</v>
      </c>
    </row>
    <row r="7143" spans="2:9" x14ac:dyDescent="0.25">
      <c r="B7143">
        <v>7140</v>
      </c>
      <c r="C7143">
        <v>0.1457459937852455</v>
      </c>
      <c r="D7143">
        <v>0.15286067751570082</v>
      </c>
      <c r="G7143">
        <v>7140</v>
      </c>
      <c r="H7143">
        <v>0.14248777101069299</v>
      </c>
      <c r="I7143">
        <v>0.15169917372182684</v>
      </c>
    </row>
    <row r="7144" spans="2:9" x14ac:dyDescent="0.25">
      <c r="B7144">
        <v>7141</v>
      </c>
      <c r="C7144">
        <v>0.14570522674198419</v>
      </c>
      <c r="D7144">
        <v>0.15281586325908419</v>
      </c>
      <c r="G7144">
        <v>7141</v>
      </c>
      <c r="H7144">
        <v>0.14244955440294094</v>
      </c>
      <c r="I7144">
        <v>0.15166079680775235</v>
      </c>
    </row>
    <row r="7145" spans="2:9" x14ac:dyDescent="0.25">
      <c r="B7145">
        <v>7142</v>
      </c>
      <c r="C7145">
        <v>0.14566447383191669</v>
      </c>
      <c r="D7145">
        <v>0.15277105697630894</v>
      </c>
      <c r="G7145">
        <v>7142</v>
      </c>
      <c r="H7145">
        <v>0.14241134880297779</v>
      </c>
      <c r="I7145">
        <v>0.15162242939540896</v>
      </c>
    </row>
    <row r="7146" spans="2:9" x14ac:dyDescent="0.25">
      <c r="B7146">
        <v>7143</v>
      </c>
      <c r="C7146">
        <v>0.14562373505223089</v>
      </c>
      <c r="D7146">
        <v>0.15272625866401415</v>
      </c>
      <c r="G7146">
        <v>7143</v>
      </c>
      <c r="H7146">
        <v>0.14237315420752861</v>
      </c>
      <c r="I7146">
        <v>0.15158407148052216</v>
      </c>
    </row>
    <row r="7147" spans="2:9" x14ac:dyDescent="0.25">
      <c r="B7147">
        <v>7144</v>
      </c>
      <c r="C7147">
        <v>0.14558301040011415</v>
      </c>
      <c r="D7147">
        <v>0.15268146831884274</v>
      </c>
      <c r="G7147">
        <v>7144</v>
      </c>
      <c r="H7147">
        <v>0.14233497061331871</v>
      </c>
      <c r="I7147">
        <v>0.15154572305881997</v>
      </c>
    </row>
    <row r="7148" spans="2:9" x14ac:dyDescent="0.25">
      <c r="B7148">
        <v>7145</v>
      </c>
      <c r="C7148">
        <v>0.14554229987275288</v>
      </c>
      <c r="D7148">
        <v>0.15263668593744156</v>
      </c>
      <c r="G7148">
        <v>7145</v>
      </c>
      <c r="H7148">
        <v>0.14229679801707545</v>
      </c>
      <c r="I7148">
        <v>0.15150738412603312</v>
      </c>
    </row>
    <row r="7149" spans="2:9" x14ac:dyDescent="0.25">
      <c r="B7149">
        <v>7146</v>
      </c>
      <c r="C7149">
        <v>0.14550160346733301</v>
      </c>
      <c r="D7149">
        <v>0.15259191151646093</v>
      </c>
      <c r="G7149">
        <v>7146</v>
      </c>
      <c r="H7149">
        <v>0.14225863641552669</v>
      </c>
      <c r="I7149">
        <v>0.15146905467789462</v>
      </c>
    </row>
    <row r="7150" spans="2:9" x14ac:dyDescent="0.25">
      <c r="B7150">
        <v>7147</v>
      </c>
      <c r="C7150">
        <v>0.14546092118104029</v>
      </c>
      <c r="D7150">
        <v>0.15254714505255507</v>
      </c>
      <c r="G7150">
        <v>7147</v>
      </c>
      <c r="H7150">
        <v>0.14222048580540073</v>
      </c>
      <c r="I7150">
        <v>0.15143073471014029</v>
      </c>
    </row>
    <row r="7151" spans="2:9" x14ac:dyDescent="0.25">
      <c r="B7151">
        <v>7148</v>
      </c>
      <c r="C7151">
        <v>0.14542025301105899</v>
      </c>
      <c r="D7151">
        <v>0.15250238654238191</v>
      </c>
      <c r="G7151">
        <v>7148</v>
      </c>
      <c r="H7151">
        <v>0.14218234618342757</v>
      </c>
      <c r="I7151">
        <v>0.15139242421850832</v>
      </c>
    </row>
    <row r="7152" spans="2:9" x14ac:dyDescent="0.25">
      <c r="B7152">
        <v>7149</v>
      </c>
      <c r="C7152">
        <v>0.14537959895457339</v>
      </c>
      <c r="D7152">
        <v>0.15245763598260298</v>
      </c>
      <c r="G7152">
        <v>7149</v>
      </c>
      <c r="H7152">
        <v>0.1421442175463381</v>
      </c>
      <c r="I7152">
        <v>0.15135412319873939</v>
      </c>
    </row>
    <row r="7153" spans="2:9" x14ac:dyDescent="0.25">
      <c r="B7153">
        <v>7150</v>
      </c>
      <c r="C7153">
        <v>0.14533895900876678</v>
      </c>
      <c r="D7153">
        <v>0.15241289336988381</v>
      </c>
      <c r="G7153">
        <v>7150</v>
      </c>
      <c r="H7153">
        <v>0.14210609989086381</v>
      </c>
      <c r="I7153">
        <v>0.15131583164657697</v>
      </c>
    </row>
    <row r="7154" spans="2:9" x14ac:dyDescent="0.25">
      <c r="B7154">
        <v>7151</v>
      </c>
      <c r="C7154">
        <v>0.14529833317082211</v>
      </c>
      <c r="D7154">
        <v>0.15236815870089343</v>
      </c>
      <c r="G7154">
        <v>7151</v>
      </c>
      <c r="H7154">
        <v>0.14206799321373739</v>
      </c>
      <c r="I7154">
        <v>0.15127754955776671</v>
      </c>
    </row>
    <row r="7155" spans="2:9" x14ac:dyDescent="0.25">
      <c r="B7155">
        <v>7152</v>
      </c>
      <c r="C7155">
        <v>0.14525772143792101</v>
      </c>
      <c r="D7155">
        <v>0.15232343197230461</v>
      </c>
      <c r="G7155">
        <v>7152</v>
      </c>
      <c r="H7155">
        <v>0.14202989751169304</v>
      </c>
      <c r="I7155">
        <v>0.15123927692805703</v>
      </c>
    </row>
    <row r="7156" spans="2:9" x14ac:dyDescent="0.25">
      <c r="B7156">
        <v>7153</v>
      </c>
      <c r="C7156">
        <v>0.145217123807245</v>
      </c>
      <c r="D7156">
        <v>0.15227871318079395</v>
      </c>
      <c r="G7156">
        <v>7153</v>
      </c>
      <c r="H7156">
        <v>0.1419918127814655</v>
      </c>
      <c r="I7156">
        <v>0.15120101375319886</v>
      </c>
    </row>
    <row r="7157" spans="2:9" x14ac:dyDescent="0.25">
      <c r="B7157">
        <v>7154</v>
      </c>
      <c r="C7157">
        <v>0.14517654027597521</v>
      </c>
      <c r="D7157">
        <v>0.15223400232304168</v>
      </c>
      <c r="G7157">
        <v>7154</v>
      </c>
      <c r="H7157">
        <v>0.1419537390197898</v>
      </c>
      <c r="I7157">
        <v>0.15116276002894558</v>
      </c>
    </row>
    <row r="7158" spans="2:9" x14ac:dyDescent="0.25">
      <c r="B7158">
        <v>7155</v>
      </c>
      <c r="C7158">
        <v>0.14513597084129159</v>
      </c>
      <c r="D7158">
        <v>0.15218929939573192</v>
      </c>
      <c r="G7158">
        <v>7155</v>
      </c>
      <c r="H7158">
        <v>0.1419156762234029</v>
      </c>
      <c r="I7158">
        <v>0.15112451575105315</v>
      </c>
    </row>
    <row r="7159" spans="2:9" x14ac:dyDescent="0.25">
      <c r="B7159">
        <v>7156</v>
      </c>
      <c r="C7159">
        <v>0.14509541550037369</v>
      </c>
      <c r="D7159">
        <v>0.15214460439555227</v>
      </c>
      <c r="G7159">
        <v>7156</v>
      </c>
      <c r="H7159">
        <v>0.14187762438904269</v>
      </c>
      <c r="I7159">
        <v>0.15108628091528004</v>
      </c>
    </row>
    <row r="7160" spans="2:9" x14ac:dyDescent="0.25">
      <c r="B7160">
        <v>7157</v>
      </c>
      <c r="C7160">
        <v>0.14505487425040042</v>
      </c>
      <c r="D7160">
        <v>0.15209991731919414</v>
      </c>
      <c r="G7160">
        <v>7157</v>
      </c>
      <c r="H7160">
        <v>0.1418395835134475</v>
      </c>
      <c r="I7160">
        <v>0.15104805551738715</v>
      </c>
    </row>
    <row r="7161" spans="2:9" x14ac:dyDescent="0.25">
      <c r="B7161">
        <v>7158</v>
      </c>
      <c r="C7161">
        <v>0.14501434708855007</v>
      </c>
      <c r="D7161">
        <v>0.15205523816335278</v>
      </c>
      <c r="G7161">
        <v>7158</v>
      </c>
      <c r="H7161">
        <v>0.1418015535933568</v>
      </c>
      <c r="I7161">
        <v>0.15100983955313815</v>
      </c>
    </row>
    <row r="7162" spans="2:9" x14ac:dyDescent="0.25">
      <c r="B7162">
        <v>7159</v>
      </c>
      <c r="C7162">
        <v>0.14497383401199998</v>
      </c>
      <c r="D7162">
        <v>0.15201056692472689</v>
      </c>
      <c r="G7162">
        <v>7159</v>
      </c>
      <c r="H7162">
        <v>0.14176353462551175</v>
      </c>
      <c r="I7162">
        <v>0.15097163301829897</v>
      </c>
    </row>
    <row r="7163" spans="2:9" x14ac:dyDescent="0.25">
      <c r="B7163">
        <v>7160</v>
      </c>
      <c r="C7163">
        <v>0.14493333501792724</v>
      </c>
      <c r="D7163">
        <v>0.15196590360001927</v>
      </c>
      <c r="G7163">
        <v>7160</v>
      </c>
      <c r="H7163">
        <v>0.141725526606654</v>
      </c>
      <c r="I7163">
        <v>0.15093343590863822</v>
      </c>
    </row>
    <row r="7164" spans="2:9" x14ac:dyDescent="0.25">
      <c r="B7164">
        <v>7161</v>
      </c>
      <c r="C7164">
        <v>0.14489285010350841</v>
      </c>
      <c r="D7164">
        <v>0.15192124818593603</v>
      </c>
      <c r="G7164">
        <v>7161</v>
      </c>
      <c r="H7164">
        <v>0.1416875295335254</v>
      </c>
      <c r="I7164">
        <v>0.15089524821992698</v>
      </c>
    </row>
    <row r="7165" spans="2:9" x14ac:dyDescent="0.25">
      <c r="B7165">
        <v>7162</v>
      </c>
      <c r="C7165">
        <v>0.14485237926591901</v>
      </c>
      <c r="D7165">
        <v>0.1518766006791871</v>
      </c>
      <c r="G7165">
        <v>7162</v>
      </c>
      <c r="H7165">
        <v>0.14164954340286987</v>
      </c>
      <c r="I7165">
        <v>0.15085706994793871</v>
      </c>
    </row>
    <row r="7166" spans="2:9" x14ac:dyDescent="0.25">
      <c r="B7166">
        <v>7163</v>
      </c>
      <c r="C7166">
        <v>0.1448119225023341</v>
      </c>
      <c r="D7166">
        <v>0.15183196107648636</v>
      </c>
      <c r="G7166">
        <v>7163</v>
      </c>
      <c r="H7166">
        <v>0.14161156821143198</v>
      </c>
      <c r="I7166">
        <v>0.15081890108844972</v>
      </c>
    </row>
    <row r="7167" spans="2:9" x14ac:dyDescent="0.25">
      <c r="B7167">
        <v>7164</v>
      </c>
      <c r="C7167">
        <v>0.14477147980992819</v>
      </c>
      <c r="D7167">
        <v>0.15178732937455111</v>
      </c>
      <c r="G7167">
        <v>7164</v>
      </c>
      <c r="H7167">
        <v>0.14157360395595719</v>
      </c>
      <c r="I7167">
        <v>0.15078074163723851</v>
      </c>
    </row>
    <row r="7168" spans="2:9" x14ac:dyDescent="0.25">
      <c r="B7168">
        <v>7165</v>
      </c>
      <c r="C7168">
        <v>0.14473105118587534</v>
      </c>
      <c r="D7168">
        <v>0.15174270557010236</v>
      </c>
      <c r="G7168">
        <v>7165</v>
      </c>
      <c r="H7168">
        <v>0.14153565063319168</v>
      </c>
      <c r="I7168">
        <v>0.15074259159008624</v>
      </c>
    </row>
    <row r="7169" spans="2:9" x14ac:dyDescent="0.25">
      <c r="B7169">
        <v>7166</v>
      </c>
      <c r="C7169">
        <v>0.14469063662734841</v>
      </c>
      <c r="D7169">
        <v>0.15169808965986512</v>
      </c>
      <c r="G7169">
        <v>7166</v>
      </c>
      <c r="H7169">
        <v>0.1414977082398835</v>
      </c>
      <c r="I7169">
        <v>0.15070445094277657</v>
      </c>
    </row>
    <row r="7170" spans="2:9" x14ac:dyDescent="0.25">
      <c r="B7170">
        <v>7167</v>
      </c>
      <c r="C7170">
        <v>0.14465023613151989</v>
      </c>
      <c r="D7170">
        <v>0.15165348164056763</v>
      </c>
      <c r="G7170">
        <v>7167</v>
      </c>
      <c r="H7170">
        <v>0.14145977677278107</v>
      </c>
      <c r="I7170">
        <v>0.15066631969109562</v>
      </c>
    </row>
    <row r="7171" spans="2:9" x14ac:dyDescent="0.25">
      <c r="B7171">
        <v>7168</v>
      </c>
      <c r="C7171">
        <v>0.14460984969556209</v>
      </c>
      <c r="D7171">
        <v>0.15160888150894233</v>
      </c>
      <c r="G7171">
        <v>7168</v>
      </c>
      <c r="H7171">
        <v>0.1414218562286334</v>
      </c>
      <c r="I7171">
        <v>0.15062819783083214</v>
      </c>
    </row>
    <row r="7172" spans="2:9" x14ac:dyDescent="0.25">
      <c r="B7172">
        <v>7169</v>
      </c>
      <c r="C7172">
        <v>0.14456947731664618</v>
      </c>
      <c r="D7172">
        <v>0.15156428926172494</v>
      </c>
      <c r="G7172">
        <v>7169</v>
      </c>
      <c r="H7172">
        <v>0.14138394660419099</v>
      </c>
      <c r="I7172">
        <v>0.15059008535777726</v>
      </c>
    </row>
    <row r="7173" spans="2:9" x14ac:dyDescent="0.25">
      <c r="B7173">
        <v>7170</v>
      </c>
      <c r="C7173">
        <v>0.1445291189919431</v>
      </c>
      <c r="D7173">
        <v>0.15151970489565506</v>
      </c>
      <c r="G7173">
        <v>7170</v>
      </c>
      <c r="H7173">
        <v>0.14134604789620539</v>
      </c>
      <c r="I7173">
        <v>0.15055198226772462</v>
      </c>
    </row>
    <row r="7174" spans="2:9" x14ac:dyDescent="0.25">
      <c r="B7174">
        <v>7171</v>
      </c>
      <c r="C7174">
        <v>0.14448877471862256</v>
      </c>
      <c r="D7174">
        <v>0.15147512840747607</v>
      </c>
      <c r="G7174">
        <v>7171</v>
      </c>
      <c r="H7174">
        <v>0.14130816010142894</v>
      </c>
      <c r="I7174">
        <v>0.15051388855647047</v>
      </c>
    </row>
    <row r="7175" spans="2:9" x14ac:dyDescent="0.25">
      <c r="B7175">
        <v>7172</v>
      </c>
      <c r="C7175">
        <v>0.14444844449385449</v>
      </c>
      <c r="D7175">
        <v>0.1514305597939348</v>
      </c>
      <c r="G7175">
        <v>7172</v>
      </c>
      <c r="H7175">
        <v>0.14127028321661456</v>
      </c>
      <c r="I7175">
        <v>0.15047580421981349</v>
      </c>
    </row>
    <row r="7176" spans="2:9" x14ac:dyDescent="0.25">
      <c r="B7176">
        <v>7173</v>
      </c>
      <c r="C7176">
        <v>0.14440812831480729</v>
      </c>
      <c r="D7176">
        <v>0.15138599905178185</v>
      </c>
      <c r="G7176">
        <v>7173</v>
      </c>
      <c r="H7176">
        <v>0.1412324172385172</v>
      </c>
      <c r="I7176">
        <v>0.15043772925355484</v>
      </c>
    </row>
    <row r="7177" spans="2:9" x14ac:dyDescent="0.25">
      <c r="B7177">
        <v>7174</v>
      </c>
      <c r="C7177">
        <v>0.14436782617864932</v>
      </c>
      <c r="D7177">
        <v>0.15134144617777176</v>
      </c>
      <c r="G7177">
        <v>7174</v>
      </c>
      <c r="H7177">
        <v>0.1411945621638922</v>
      </c>
      <c r="I7177">
        <v>0.15039966365349827</v>
      </c>
    </row>
    <row r="7178" spans="2:9" x14ac:dyDescent="0.25">
      <c r="B7178">
        <v>7175</v>
      </c>
      <c r="C7178">
        <v>0.1443275380825485</v>
      </c>
      <c r="D7178">
        <v>0.15129690116866235</v>
      </c>
      <c r="G7178">
        <v>7175</v>
      </c>
      <c r="H7178">
        <v>0.14115671798949533</v>
      </c>
      <c r="I7178">
        <v>0.15036160741544988</v>
      </c>
    </row>
    <row r="7179" spans="2:9" x14ac:dyDescent="0.25">
      <c r="B7179">
        <v>7176</v>
      </c>
      <c r="C7179">
        <v>0.14428726402367181</v>
      </c>
      <c r="D7179">
        <v>0.15125236402121539</v>
      </c>
      <c r="G7179">
        <v>7176</v>
      </c>
      <c r="H7179">
        <v>0.14111888471208389</v>
      </c>
      <c r="I7179">
        <v>0.1503235605352185</v>
      </c>
    </row>
    <row r="7180" spans="2:9" x14ac:dyDescent="0.25">
      <c r="B7180">
        <v>7177</v>
      </c>
      <c r="C7180">
        <v>0.14424700399918561</v>
      </c>
      <c r="D7180">
        <v>0.15120783473219629</v>
      </c>
      <c r="G7180">
        <v>7177</v>
      </c>
      <c r="H7180">
        <v>0.14108106232841644</v>
      </c>
      <c r="I7180">
        <v>0.15028552300861525</v>
      </c>
    </row>
    <row r="7181" spans="2:9" x14ac:dyDescent="0.25">
      <c r="B7181">
        <v>7178</v>
      </c>
      <c r="C7181">
        <v>0.14420675800625568</v>
      </c>
      <c r="D7181">
        <v>0.15116331329837399</v>
      </c>
      <c r="G7181">
        <v>7178</v>
      </c>
      <c r="H7181">
        <v>0.14104325083525202</v>
      </c>
      <c r="I7181">
        <v>0.15024749483145378</v>
      </c>
    </row>
    <row r="7182" spans="2:9" x14ac:dyDescent="0.25">
      <c r="B7182">
        <v>7179</v>
      </c>
      <c r="C7182">
        <v>0.14416652604204755</v>
      </c>
      <c r="D7182">
        <v>0.15111879971652131</v>
      </c>
      <c r="G7182">
        <v>7179</v>
      </c>
      <c r="H7182">
        <v>0.14100545022935054</v>
      </c>
      <c r="I7182">
        <v>0.15020947599955037</v>
      </c>
    </row>
    <row r="7183" spans="2:9" x14ac:dyDescent="0.25">
      <c r="B7183">
        <v>7180</v>
      </c>
      <c r="C7183">
        <v>0.14412630810372534</v>
      </c>
      <c r="D7183">
        <v>0.1510742939834146</v>
      </c>
      <c r="G7183">
        <v>7180</v>
      </c>
      <c r="H7183">
        <v>0.14096766050747364</v>
      </c>
      <c r="I7183">
        <v>0.15017146650872362</v>
      </c>
    </row>
    <row r="7184" spans="2:9" x14ac:dyDescent="0.25">
      <c r="B7184">
        <v>7181</v>
      </c>
      <c r="C7184">
        <v>0.14408610418845311</v>
      </c>
      <c r="D7184">
        <v>0.15102979609583395</v>
      </c>
      <c r="G7184">
        <v>7181</v>
      </c>
      <c r="H7184">
        <v>0.14092988166638359</v>
      </c>
      <c r="I7184">
        <v>0.15013346635479469</v>
      </c>
    </row>
    <row r="7185" spans="2:9" x14ac:dyDescent="0.25">
      <c r="B7185">
        <v>7182</v>
      </c>
      <c r="C7185">
        <v>0.14404591429339458</v>
      </c>
      <c r="D7185">
        <v>0.1509853060505631</v>
      </c>
      <c r="G7185">
        <v>7182</v>
      </c>
      <c r="H7185">
        <v>0.14089211370284302</v>
      </c>
      <c r="I7185">
        <v>0.15009547553358729</v>
      </c>
    </row>
    <row r="7186" spans="2:9" x14ac:dyDescent="0.25">
      <c r="B7186">
        <v>7183</v>
      </c>
      <c r="C7186">
        <v>0.14400573841571257</v>
      </c>
      <c r="D7186">
        <v>0.15094082384438939</v>
      </c>
      <c r="G7186">
        <v>7183</v>
      </c>
      <c r="H7186">
        <v>0.14085435661361609</v>
      </c>
      <c r="I7186">
        <v>0.1500574940409275</v>
      </c>
    </row>
    <row r="7187" spans="2:9" x14ac:dyDescent="0.25">
      <c r="B7187">
        <v>7184</v>
      </c>
      <c r="C7187">
        <v>0.14396557655256928</v>
      </c>
      <c r="D7187">
        <v>0.15089634947410405</v>
      </c>
      <c r="G7187">
        <v>7184</v>
      </c>
      <c r="H7187">
        <v>0.14081661039546789</v>
      </c>
      <c r="I7187">
        <v>0.15001952187264406</v>
      </c>
    </row>
    <row r="7188" spans="2:9" x14ac:dyDescent="0.25">
      <c r="B7188">
        <v>7185</v>
      </c>
      <c r="C7188">
        <v>0.14392542870112621</v>
      </c>
      <c r="D7188">
        <v>0.1508518829365017</v>
      </c>
      <c r="G7188">
        <v>7185</v>
      </c>
      <c r="H7188">
        <v>0.14077887504516459</v>
      </c>
      <c r="I7188">
        <v>0.14998155902456806</v>
      </c>
    </row>
    <row r="7189" spans="2:9" x14ac:dyDescent="0.25">
      <c r="B7189">
        <v>7186</v>
      </c>
      <c r="C7189">
        <v>0.14388529485854445</v>
      </c>
      <c r="D7189">
        <v>0.1508074242283807</v>
      </c>
      <c r="G7189">
        <v>7186</v>
      </c>
      <c r="H7189">
        <v>0.14074115055947289</v>
      </c>
      <c r="I7189">
        <v>0.14994360549253297</v>
      </c>
    </row>
    <row r="7190" spans="2:9" x14ac:dyDescent="0.25">
      <c r="B7190">
        <v>7187</v>
      </c>
      <c r="C7190">
        <v>0.14384517502198435</v>
      </c>
      <c r="D7190">
        <v>0.15076297334654326</v>
      </c>
      <c r="G7190">
        <v>7187</v>
      </c>
      <c r="H7190">
        <v>0.14070343693516127</v>
      </c>
      <c r="I7190">
        <v>0.14990566127237503</v>
      </c>
    </row>
    <row r="7191" spans="2:9" x14ac:dyDescent="0.25">
      <c r="B7191">
        <v>7188</v>
      </c>
      <c r="C7191">
        <v>0.14380506918860564</v>
      </c>
      <c r="D7191">
        <v>0.150718530287795</v>
      </c>
      <c r="G7191">
        <v>7188</v>
      </c>
      <c r="H7191">
        <v>0.14066573416899869</v>
      </c>
      <c r="I7191">
        <v>0.14986772635993281</v>
      </c>
    </row>
    <row r="7192" spans="2:9" x14ac:dyDescent="0.25">
      <c r="B7192">
        <v>7189</v>
      </c>
      <c r="C7192">
        <v>0.1437649773555679</v>
      </c>
      <c r="D7192">
        <v>0.15067409504894522</v>
      </c>
      <c r="G7192">
        <v>7189</v>
      </c>
      <c r="H7192">
        <v>0.14062804225775449</v>
      </c>
      <c r="I7192">
        <v>0.14982980075104729</v>
      </c>
    </row>
    <row r="7193" spans="2:9" x14ac:dyDescent="0.25">
      <c r="B7193">
        <v>7190</v>
      </c>
      <c r="C7193">
        <v>0.14372489952002948</v>
      </c>
      <c r="D7193">
        <v>0.15062966762680713</v>
      </c>
      <c r="G7193">
        <v>7190</v>
      </c>
      <c r="H7193">
        <v>0.14059036119820001</v>
      </c>
      <c r="I7193">
        <v>0.14979188444156205</v>
      </c>
    </row>
    <row r="7194" spans="2:9" x14ac:dyDescent="0.25">
      <c r="B7194">
        <v>7191</v>
      </c>
      <c r="C7194">
        <v>0.1436848356791488</v>
      </c>
      <c r="D7194">
        <v>0.15058524801819723</v>
      </c>
      <c r="G7194">
        <v>7191</v>
      </c>
      <c r="H7194">
        <v>0.14055269098710699</v>
      </c>
      <c r="I7194">
        <v>0.14975397742732305</v>
      </c>
    </row>
    <row r="7195" spans="2:9" x14ac:dyDescent="0.25">
      <c r="B7195">
        <v>7192</v>
      </c>
      <c r="C7195">
        <v>0.14364478583008314</v>
      </c>
      <c r="D7195">
        <v>0.15054083621993603</v>
      </c>
      <c r="G7195">
        <v>7192</v>
      </c>
      <c r="H7195">
        <v>0.1405150316212484</v>
      </c>
      <c r="I7195">
        <v>0.14971607970417891</v>
      </c>
    </row>
    <row r="7196" spans="2:9" x14ac:dyDescent="0.25">
      <c r="B7196">
        <v>7193</v>
      </c>
      <c r="C7196">
        <v>0.14360474996998956</v>
      </c>
      <c r="D7196">
        <v>0.15049643222884737</v>
      </c>
      <c r="G7196">
        <v>7193</v>
      </c>
      <c r="H7196">
        <v>0.14047738309739771</v>
      </c>
      <c r="I7196">
        <v>0.14967819126798049</v>
      </c>
    </row>
    <row r="7197" spans="2:9" x14ac:dyDescent="0.25">
      <c r="B7197">
        <v>7194</v>
      </c>
      <c r="C7197">
        <v>0.14356472809602414</v>
      </c>
      <c r="D7197">
        <v>0.15045203604175891</v>
      </c>
      <c r="G7197">
        <v>7194</v>
      </c>
      <c r="H7197">
        <v>0.14043974541233031</v>
      </c>
      <c r="I7197">
        <v>0.1496403121145812</v>
      </c>
    </row>
    <row r="7198" spans="2:9" x14ac:dyDescent="0.25">
      <c r="B7198">
        <v>7195</v>
      </c>
      <c r="C7198">
        <v>0.14352472020534257</v>
      </c>
      <c r="D7198">
        <v>0.15040764765550202</v>
      </c>
      <c r="G7198">
        <v>7195</v>
      </c>
      <c r="H7198">
        <v>0.14040211856282181</v>
      </c>
      <c r="I7198">
        <v>0.14960244223983704</v>
      </c>
    </row>
    <row r="7199" spans="2:9" x14ac:dyDescent="0.25">
      <c r="B7199">
        <v>7196</v>
      </c>
      <c r="C7199">
        <v>0.1434847262951004</v>
      </c>
      <c r="D7199">
        <v>0.15036326706691153</v>
      </c>
      <c r="G7199">
        <v>7196</v>
      </c>
      <c r="H7199">
        <v>0.1403645025456485</v>
      </c>
      <c r="I7199">
        <v>0.14956458163960643</v>
      </c>
    </row>
    <row r="7200" spans="2:9" x14ac:dyDescent="0.25">
      <c r="B7200">
        <v>7197</v>
      </c>
      <c r="C7200">
        <v>0.14344474636245191</v>
      </c>
      <c r="D7200">
        <v>0.15031889427282596</v>
      </c>
      <c r="G7200">
        <v>7197</v>
      </c>
      <c r="H7200">
        <v>0.14032689735758846</v>
      </c>
      <c r="I7200">
        <v>0.14952673030975006</v>
      </c>
    </row>
    <row r="7201" spans="2:9" x14ac:dyDescent="0.25">
      <c r="B7201">
        <v>7198</v>
      </c>
      <c r="C7201">
        <v>0.14340478040455129</v>
      </c>
      <c r="D7201">
        <v>0.15027452927008764</v>
      </c>
      <c r="G7201">
        <v>7198</v>
      </c>
      <c r="H7201">
        <v>0.14028930299542039</v>
      </c>
      <c r="I7201">
        <v>0.14948888824613144</v>
      </c>
    </row>
    <row r="7202" spans="2:9" x14ac:dyDescent="0.25">
      <c r="B7202">
        <v>7199</v>
      </c>
      <c r="C7202">
        <v>0.14336482841855183</v>
      </c>
      <c r="D7202">
        <v>0.15023017205554229</v>
      </c>
      <c r="G7202">
        <v>7199</v>
      </c>
      <c r="H7202">
        <v>0.1402517194559238</v>
      </c>
      <c r="I7202">
        <v>0.14945105544461623</v>
      </c>
    </row>
    <row r="7203" spans="2:9" x14ac:dyDescent="0.25">
      <c r="B7203">
        <v>7200</v>
      </c>
      <c r="C7203">
        <v>0.14332489040160659</v>
      </c>
      <c r="D7203">
        <v>0.15018582262603947</v>
      </c>
      <c r="G7203">
        <v>7200</v>
      </c>
      <c r="H7203">
        <v>0.14021414673587909</v>
      </c>
      <c r="I7203">
        <v>0.14941323190107281</v>
      </c>
    </row>
    <row r="7204" spans="2:9" x14ac:dyDescent="0.25">
      <c r="B7204">
        <v>7201</v>
      </c>
      <c r="C7204">
        <v>0.14328496635086768</v>
      </c>
      <c r="D7204">
        <v>0.15014148097843227</v>
      </c>
      <c r="G7204">
        <v>7201</v>
      </c>
      <c r="H7204">
        <v>0.14017658483206838</v>
      </c>
      <c r="I7204">
        <v>0.14937541761137182</v>
      </c>
    </row>
    <row r="7205" spans="2:9" x14ac:dyDescent="0.25">
      <c r="B7205">
        <v>7202</v>
      </c>
      <c r="C7205">
        <v>0.14324505626348666</v>
      </c>
      <c r="D7205">
        <v>0.15009714710957733</v>
      </c>
      <c r="G7205">
        <v>7202</v>
      </c>
      <c r="H7205">
        <v>0.14013903374127426</v>
      </c>
      <c r="I7205">
        <v>0.14933761257138645</v>
      </c>
    </row>
    <row r="7206" spans="2:9" x14ac:dyDescent="0.25">
      <c r="B7206">
        <v>7203</v>
      </c>
      <c r="C7206">
        <v>0.14320516013661497</v>
      </c>
      <c r="D7206">
        <v>0.15005282101633513</v>
      </c>
      <c r="G7206">
        <v>7203</v>
      </c>
      <c r="H7206">
        <v>0.14010149346027981</v>
      </c>
      <c r="I7206">
        <v>0.14929981677699244</v>
      </c>
    </row>
    <row r="7207" spans="2:9" x14ac:dyDescent="0.25">
      <c r="B7207">
        <v>7204</v>
      </c>
      <c r="C7207">
        <v>0.14316527796740297</v>
      </c>
      <c r="D7207">
        <v>0.15000850269556962</v>
      </c>
      <c r="G7207">
        <v>7204</v>
      </c>
      <c r="H7207">
        <v>0.14006396398586959</v>
      </c>
      <c r="I7207">
        <v>0.14926203022406778</v>
      </c>
    </row>
    <row r="7208" spans="2:9" x14ac:dyDescent="0.25">
      <c r="B7208">
        <v>7205</v>
      </c>
      <c r="C7208">
        <v>0.143125409753001</v>
      </c>
      <c r="D7208">
        <v>0.14996419214414847</v>
      </c>
      <c r="G7208">
        <v>7205</v>
      </c>
      <c r="H7208">
        <v>0.14002644531482916</v>
      </c>
      <c r="I7208">
        <v>0.14922425290849317</v>
      </c>
    </row>
    <row r="7209" spans="2:9" x14ac:dyDescent="0.25">
      <c r="B7209">
        <v>7206</v>
      </c>
      <c r="C7209">
        <v>0.14308555549055832</v>
      </c>
      <c r="D7209">
        <v>0.14991988935894293</v>
      </c>
      <c r="G7209">
        <v>7206</v>
      </c>
      <c r="H7209">
        <v>0.13998893744394511</v>
      </c>
      <c r="I7209">
        <v>0.14918648482615163</v>
      </c>
    </row>
    <row r="7210" spans="2:9" x14ac:dyDescent="0.25">
      <c r="B7210">
        <v>7207</v>
      </c>
      <c r="C7210">
        <v>0.14304571517722384</v>
      </c>
      <c r="D7210">
        <v>0.14987559433682782</v>
      </c>
      <c r="G7210">
        <v>7207</v>
      </c>
      <c r="H7210">
        <v>0.13995144037000434</v>
      </c>
      <c r="I7210">
        <v>0.14914872597292853</v>
      </c>
    </row>
    <row r="7211" spans="2:9" x14ac:dyDescent="0.25">
      <c r="B7211">
        <v>7208</v>
      </c>
      <c r="C7211">
        <v>0.14300588881014559</v>
      </c>
      <c r="D7211">
        <v>0.14983130707468167</v>
      </c>
      <c r="G7211">
        <v>7208</v>
      </c>
      <c r="H7211">
        <v>0.13991395408979587</v>
      </c>
      <c r="I7211">
        <v>0.14911097634471196</v>
      </c>
    </row>
    <row r="7212" spans="2:9" x14ac:dyDescent="0.25">
      <c r="B7212">
        <v>7209</v>
      </c>
      <c r="C7212">
        <v>0.14296607638647149</v>
      </c>
      <c r="D7212">
        <v>0.14978702756938658</v>
      </c>
      <c r="G7212">
        <v>7209</v>
      </c>
      <c r="H7212">
        <v>0.13987647860010907</v>
      </c>
      <c r="I7212">
        <v>0.14907323593739227</v>
      </c>
    </row>
    <row r="7213" spans="2:9" x14ac:dyDescent="0.25">
      <c r="B7213">
        <v>7210</v>
      </c>
      <c r="C7213">
        <v>0.14292627790334897</v>
      </c>
      <c r="D7213">
        <v>0.14974275581782828</v>
      </c>
      <c r="G7213">
        <v>7210</v>
      </c>
      <c r="H7213">
        <v>0.13983901389773379</v>
      </c>
      <c r="I7213">
        <v>0.14903550474686228</v>
      </c>
    </row>
    <row r="7214" spans="2:9" x14ac:dyDescent="0.25">
      <c r="B7214">
        <v>7211</v>
      </c>
      <c r="C7214">
        <v>0.14288649335792458</v>
      </c>
      <c r="D7214">
        <v>0.14969849181689615</v>
      </c>
      <c r="G7214">
        <v>7211</v>
      </c>
      <c r="H7214">
        <v>0.13980155997946131</v>
      </c>
      <c r="I7214">
        <v>0.14899778276901737</v>
      </c>
    </row>
    <row r="7215" spans="2:9" x14ac:dyDescent="0.25">
      <c r="B7215">
        <v>7212</v>
      </c>
      <c r="C7215">
        <v>0.14284672274734436</v>
      </c>
      <c r="D7215">
        <v>0.14965423556348309</v>
      </c>
      <c r="G7215">
        <v>7212</v>
      </c>
      <c r="H7215">
        <v>0.13976411684208409</v>
      </c>
      <c r="I7215">
        <v>0.14896006999975525</v>
      </c>
    </row>
    <row r="7216" spans="2:9" x14ac:dyDescent="0.25">
      <c r="B7216">
        <v>7213</v>
      </c>
      <c r="C7216">
        <v>0.14280696606875379</v>
      </c>
      <c r="D7216">
        <v>0.14960998705448575</v>
      </c>
      <c r="G7216">
        <v>7213</v>
      </c>
      <c r="H7216">
        <v>0.13972668448239539</v>
      </c>
      <c r="I7216">
        <v>0.14892236643497617</v>
      </c>
    </row>
    <row r="7217" spans="2:9" x14ac:dyDescent="0.25">
      <c r="B7217">
        <v>7214</v>
      </c>
      <c r="C7217">
        <v>0.14276722331929803</v>
      </c>
      <c r="D7217">
        <v>0.14956574628680427</v>
      </c>
      <c r="G7217">
        <v>7214</v>
      </c>
      <c r="H7217">
        <v>0.13968926289718903</v>
      </c>
      <c r="I7217">
        <v>0.14888467207058279</v>
      </c>
    </row>
    <row r="7218" spans="2:9" x14ac:dyDescent="0.25">
      <c r="B7218">
        <v>7215</v>
      </c>
      <c r="C7218">
        <v>0.14272749449612129</v>
      </c>
      <c r="D7218">
        <v>0.14952151325734239</v>
      </c>
      <c r="G7218">
        <v>7215</v>
      </c>
      <c r="H7218">
        <v>0.1396518520832605</v>
      </c>
      <c r="I7218">
        <v>0.14884698690248013</v>
      </c>
    </row>
    <row r="7219" spans="2:9" x14ac:dyDescent="0.25">
      <c r="B7219">
        <v>7216</v>
      </c>
      <c r="C7219">
        <v>0.1426877795963673</v>
      </c>
      <c r="D7219">
        <v>0.1494772879630076</v>
      </c>
      <c r="G7219">
        <v>7216</v>
      </c>
      <c r="H7219">
        <v>0.13961445203740608</v>
      </c>
      <c r="I7219">
        <v>0.1488093109265759</v>
      </c>
    </row>
    <row r="7220" spans="2:9" x14ac:dyDescent="0.25">
      <c r="B7220">
        <v>7217</v>
      </c>
      <c r="C7220">
        <v>0.14264807861717974</v>
      </c>
      <c r="D7220">
        <v>0.14943307040071088</v>
      </c>
      <c r="G7220">
        <v>7217</v>
      </c>
      <c r="H7220">
        <v>0.1395770627564224</v>
      </c>
      <c r="I7220">
        <v>0.14877164413878</v>
      </c>
    </row>
    <row r="7221" spans="2:9" x14ac:dyDescent="0.25">
      <c r="B7221">
        <v>7218</v>
      </c>
      <c r="C7221">
        <v>0.14260839155570126</v>
      </c>
      <c r="D7221">
        <v>0.14938886056736678</v>
      </c>
      <c r="G7221">
        <v>7218</v>
      </c>
      <c r="H7221">
        <v>0.13953968423710761</v>
      </c>
      <c r="I7221">
        <v>0.1487339865350048</v>
      </c>
    </row>
    <row r="7222" spans="2:9" x14ac:dyDescent="0.25">
      <c r="B7222">
        <v>7219</v>
      </c>
      <c r="C7222">
        <v>0.14256871840907423</v>
      </c>
      <c r="D7222">
        <v>0.14934465845989356</v>
      </c>
      <c r="G7222">
        <v>7219</v>
      </c>
      <c r="H7222">
        <v>0.1395023164762608</v>
      </c>
      <c r="I7222">
        <v>0.14869633811116537</v>
      </c>
    </row>
    <row r="7223" spans="2:9" x14ac:dyDescent="0.25">
      <c r="B7223">
        <v>7220</v>
      </c>
      <c r="C7223">
        <v>0.14252905917444009</v>
      </c>
      <c r="D7223">
        <v>0.14930046407521294</v>
      </c>
      <c r="G7223">
        <v>7220</v>
      </c>
      <c r="H7223">
        <v>0.13946495947068191</v>
      </c>
      <c r="I7223">
        <v>0.14865869886317884</v>
      </c>
    </row>
    <row r="7224" spans="2:9" x14ac:dyDescent="0.25">
      <c r="B7224">
        <v>7221</v>
      </c>
      <c r="C7224">
        <v>0.14248941384894029</v>
      </c>
      <c r="D7224">
        <v>0.14925627741025044</v>
      </c>
      <c r="G7224">
        <v>7221</v>
      </c>
      <c r="H7224">
        <v>0.13942761321717162</v>
      </c>
      <c r="I7224">
        <v>0.1486210687869651</v>
      </c>
    </row>
    <row r="7225" spans="2:9" x14ac:dyDescent="0.25">
      <c r="B7225">
        <v>7222</v>
      </c>
      <c r="C7225">
        <v>0.14244978242971509</v>
      </c>
      <c r="D7225">
        <v>0.14921209846193498</v>
      </c>
      <c r="G7225">
        <v>7222</v>
      </c>
      <c r="H7225">
        <v>0.13939027771253235</v>
      </c>
      <c r="I7225">
        <v>0.14858344787844632</v>
      </c>
    </row>
    <row r="7226" spans="2:9" x14ac:dyDescent="0.25">
      <c r="B7226">
        <v>7223</v>
      </c>
      <c r="C7226">
        <v>0.14241016491390451</v>
      </c>
      <c r="D7226">
        <v>0.1491679272271991</v>
      </c>
      <c r="G7226">
        <v>7223</v>
      </c>
      <c r="H7226">
        <v>0.13935295295356689</v>
      </c>
      <c r="I7226">
        <v>0.14854583613354713</v>
      </c>
    </row>
    <row r="7227" spans="2:9" x14ac:dyDescent="0.25">
      <c r="B7227">
        <v>7224</v>
      </c>
      <c r="C7227">
        <v>0.14237056129864839</v>
      </c>
      <c r="D7227">
        <v>0.14912376370297908</v>
      </c>
      <c r="G7227">
        <v>7224</v>
      </c>
      <c r="H7227">
        <v>0.13931563893707857</v>
      </c>
      <c r="I7227">
        <v>0.14850823354819459</v>
      </c>
    </row>
    <row r="7228" spans="2:9" x14ac:dyDescent="0.25">
      <c r="B7228">
        <v>7225</v>
      </c>
      <c r="C7228">
        <v>0.14233097158108571</v>
      </c>
      <c r="D7228">
        <v>0.14907960788621472</v>
      </c>
      <c r="G7228">
        <v>7225</v>
      </c>
      <c r="H7228">
        <v>0.13927833565987269</v>
      </c>
      <c r="I7228">
        <v>0.14847064011831823</v>
      </c>
    </row>
    <row r="7229" spans="2:9" x14ac:dyDescent="0.25">
      <c r="B7229">
        <v>7226</v>
      </c>
      <c r="C7229">
        <v>0.1422913957583547</v>
      </c>
      <c r="D7229">
        <v>0.14903545977384919</v>
      </c>
      <c r="G7229">
        <v>7226</v>
      </c>
      <c r="H7229">
        <v>0.1392410431187546</v>
      </c>
      <c r="I7229">
        <v>0.14843305583984998</v>
      </c>
    </row>
    <row r="7230" spans="2:9" x14ac:dyDescent="0.25">
      <c r="B7230">
        <v>7227</v>
      </c>
      <c r="C7230">
        <v>0.14225183382759349</v>
      </c>
      <c r="D7230">
        <v>0.14899131936282961</v>
      </c>
      <c r="G7230">
        <v>7227</v>
      </c>
      <c r="H7230">
        <v>0.13920376131053114</v>
      </c>
      <c r="I7230">
        <v>0.14839548070872419</v>
      </c>
    </row>
    <row r="7231" spans="2:9" x14ac:dyDescent="0.25">
      <c r="B7231">
        <v>7228</v>
      </c>
      <c r="C7231">
        <v>0.1422122857859395</v>
      </c>
      <c r="D7231">
        <v>0.14894718665010639</v>
      </c>
      <c r="G7231">
        <v>7228</v>
      </c>
      <c r="H7231">
        <v>0.1391664902320098</v>
      </c>
      <c r="I7231">
        <v>0.1483579147208777</v>
      </c>
    </row>
    <row r="7232" spans="2:9" x14ac:dyDescent="0.25">
      <c r="B7232">
        <v>7229</v>
      </c>
      <c r="C7232">
        <v>0.14217275163052923</v>
      </c>
      <c r="D7232">
        <v>0.14890306163263378</v>
      </c>
      <c r="G7232">
        <v>7229</v>
      </c>
      <c r="H7232">
        <v>0.13912922987999973</v>
      </c>
      <c r="I7232">
        <v>0.14832035787224976</v>
      </c>
    </row>
    <row r="7233" spans="2:9" x14ac:dyDescent="0.25">
      <c r="B7233">
        <v>7230</v>
      </c>
      <c r="C7233">
        <v>0.14213323135849909</v>
      </c>
      <c r="D7233">
        <v>0.14885894430736935</v>
      </c>
      <c r="G7233">
        <v>7230</v>
      </c>
      <c r="H7233">
        <v>0.1390919802513105</v>
      </c>
      <c r="I7233">
        <v>0.14828281015878197</v>
      </c>
    </row>
    <row r="7234" spans="2:9" x14ac:dyDescent="0.25">
      <c r="B7234">
        <v>7231</v>
      </c>
      <c r="C7234">
        <v>0.14209372496698514</v>
      </c>
      <c r="D7234">
        <v>0.14881483467127435</v>
      </c>
      <c r="G7234">
        <v>7231</v>
      </c>
      <c r="H7234">
        <v>0.13905474134275211</v>
      </c>
      <c r="I7234">
        <v>0.14824527157641845</v>
      </c>
    </row>
    <row r="7235" spans="2:9" x14ac:dyDescent="0.25">
      <c r="B7235">
        <v>7232</v>
      </c>
      <c r="C7235">
        <v>0.14205423245312243</v>
      </c>
      <c r="D7235">
        <v>0.14877073272131375</v>
      </c>
      <c r="G7235">
        <v>7232</v>
      </c>
      <c r="H7235">
        <v>0.1390175131511365</v>
      </c>
      <c r="I7235">
        <v>0.14820774212110571</v>
      </c>
    </row>
    <row r="7236" spans="2:9" x14ac:dyDescent="0.25">
      <c r="B7236">
        <v>7233</v>
      </c>
      <c r="C7236">
        <v>0.1420147538140458</v>
      </c>
      <c r="D7236">
        <v>0.14872663845445586</v>
      </c>
      <c r="G7236">
        <v>7233</v>
      </c>
      <c r="H7236">
        <v>0.13898029567327591</v>
      </c>
      <c r="I7236">
        <v>0.14817022178879269</v>
      </c>
    </row>
    <row r="7237" spans="2:9" x14ac:dyDescent="0.25">
      <c r="B7237">
        <v>7234</v>
      </c>
      <c r="C7237">
        <v>0.14197528904688947</v>
      </c>
      <c r="D7237">
        <v>0.14868255186767265</v>
      </c>
      <c r="G7237">
        <v>7234</v>
      </c>
      <c r="H7237">
        <v>0.13894308890598386</v>
      </c>
      <c r="I7237">
        <v>0.1481327105754307</v>
      </c>
    </row>
    <row r="7238" spans="2:9" x14ac:dyDescent="0.25">
      <c r="B7238">
        <v>7235</v>
      </c>
      <c r="C7238">
        <v>0.14193583814878735</v>
      </c>
      <c r="D7238">
        <v>0.1486384729579398</v>
      </c>
      <c r="G7238">
        <v>7235</v>
      </c>
      <c r="H7238">
        <v>0.13890589284607457</v>
      </c>
      <c r="I7238">
        <v>0.14809520847697358</v>
      </c>
    </row>
    <row r="7239" spans="2:9" x14ac:dyDescent="0.25">
      <c r="B7239">
        <v>7236</v>
      </c>
      <c r="C7239">
        <v>0.14189640111687207</v>
      </c>
      <c r="D7239">
        <v>0.14859440172223631</v>
      </c>
      <c r="G7239">
        <v>7236</v>
      </c>
      <c r="H7239">
        <v>0.13886870749036381</v>
      </c>
      <c r="I7239">
        <v>0.14805771548937749</v>
      </c>
    </row>
    <row r="7240" spans="2:9" x14ac:dyDescent="0.25">
      <c r="B7240">
        <v>7237</v>
      </c>
      <c r="C7240">
        <v>0.14185697794827642</v>
      </c>
      <c r="D7240">
        <v>0.14855033815754504</v>
      </c>
      <c r="G7240">
        <v>7237</v>
      </c>
      <c r="H7240">
        <v>0.13883153283566796</v>
      </c>
      <c r="I7240">
        <v>0.14802023160860109</v>
      </c>
    </row>
    <row r="7241" spans="2:9" x14ac:dyDescent="0.25">
      <c r="B7241">
        <v>7238</v>
      </c>
      <c r="C7241">
        <v>0.1418175686401327</v>
      </c>
      <c r="D7241">
        <v>0.14850628226085213</v>
      </c>
      <c r="G7241">
        <v>7238</v>
      </c>
      <c r="H7241">
        <v>0.13879436887880389</v>
      </c>
      <c r="I7241">
        <v>0.14798275683060538</v>
      </c>
    </row>
    <row r="7242" spans="2:9" x14ac:dyDescent="0.25">
      <c r="B7242">
        <v>7239</v>
      </c>
      <c r="C7242">
        <v>0.14177817318957267</v>
      </c>
      <c r="D7242">
        <v>0.14846223402914738</v>
      </c>
      <c r="G7242">
        <v>7239</v>
      </c>
      <c r="H7242">
        <v>0.13875721561658999</v>
      </c>
      <c r="I7242">
        <v>0.14794529115135382</v>
      </c>
    </row>
    <row r="7243" spans="2:9" x14ac:dyDescent="0.25">
      <c r="B7243">
        <v>7240</v>
      </c>
      <c r="C7243">
        <v>0.14173879159372718</v>
      </c>
      <c r="D7243">
        <v>0.14841819345942434</v>
      </c>
      <c r="G7243">
        <v>7240</v>
      </c>
      <c r="H7243">
        <v>0.1387200730458453</v>
      </c>
      <c r="I7243">
        <v>0.14790783456681228</v>
      </c>
    </row>
    <row r="7244" spans="2:9" x14ac:dyDescent="0.25">
      <c r="B7244">
        <v>7241</v>
      </c>
      <c r="C7244">
        <v>0.141699423849727</v>
      </c>
      <c r="D7244">
        <v>0.1483741605486798</v>
      </c>
      <c r="G7244">
        <v>7241</v>
      </c>
      <c r="H7244">
        <v>0.13868294116339031</v>
      </c>
      <c r="I7244">
        <v>0.14787038707294906</v>
      </c>
    </row>
    <row r="7245" spans="2:9" x14ac:dyDescent="0.25">
      <c r="B7245">
        <v>7242</v>
      </c>
      <c r="C7245">
        <v>0.14166006995470215</v>
      </c>
      <c r="D7245">
        <v>0.14833013529391431</v>
      </c>
      <c r="G7245">
        <v>7242</v>
      </c>
      <c r="H7245">
        <v>0.13864581996604555</v>
      </c>
      <c r="I7245">
        <v>0.14783294866573476</v>
      </c>
    </row>
    <row r="7246" spans="2:9" x14ac:dyDescent="0.25">
      <c r="B7246">
        <v>7243</v>
      </c>
      <c r="C7246">
        <v>0.14162072990578209</v>
      </c>
      <c r="D7246">
        <v>0.14828611769213199</v>
      </c>
      <c r="G7246">
        <v>7243</v>
      </c>
      <c r="H7246">
        <v>0.1386087094506338</v>
      </c>
      <c r="I7246">
        <v>0.1477955193411426</v>
      </c>
    </row>
    <row r="7247" spans="2:9" x14ac:dyDescent="0.25">
      <c r="B7247">
        <v>7244</v>
      </c>
      <c r="C7247">
        <v>0.14158140370009559</v>
      </c>
      <c r="D7247">
        <v>0.14824210774034038</v>
      </c>
      <c r="G7247">
        <v>7244</v>
      </c>
      <c r="H7247">
        <v>0.13857160961397799</v>
      </c>
      <c r="I7247">
        <v>0.14775809909514803</v>
      </c>
    </row>
    <row r="7248" spans="2:9" x14ac:dyDescent="0.25">
      <c r="B7248">
        <v>7245</v>
      </c>
      <c r="C7248">
        <v>0.14154209133477169</v>
      </c>
      <c r="D7248">
        <v>0.14819810543555076</v>
      </c>
      <c r="G7248">
        <v>7245</v>
      </c>
      <c r="H7248">
        <v>0.13853452045290168</v>
      </c>
      <c r="I7248">
        <v>0.147720687923729</v>
      </c>
    </row>
    <row r="7249" spans="2:9" x14ac:dyDescent="0.25">
      <c r="B7249">
        <v>7246</v>
      </c>
      <c r="C7249">
        <v>0.14150279280693839</v>
      </c>
      <c r="D7249">
        <v>0.14815411077477778</v>
      </c>
      <c r="G7249">
        <v>7246</v>
      </c>
      <c r="H7249">
        <v>0.13849744196423011</v>
      </c>
      <c r="I7249">
        <v>0.14768328582286586</v>
      </c>
    </row>
    <row r="7250" spans="2:9" x14ac:dyDescent="0.25">
      <c r="B7250">
        <v>7247</v>
      </c>
      <c r="C7250">
        <v>0.14146350811372294</v>
      </c>
      <c r="D7250">
        <v>0.14811012375503968</v>
      </c>
      <c r="G7250">
        <v>7247</v>
      </c>
      <c r="H7250">
        <v>0.13846037414478898</v>
      </c>
      <c r="I7250">
        <v>0.14764589278854126</v>
      </c>
    </row>
    <row r="7251" spans="2:9" x14ac:dyDescent="0.25">
      <c r="B7251">
        <v>7248</v>
      </c>
      <c r="C7251">
        <v>0.14142423725225248</v>
      </c>
      <c r="D7251">
        <v>0.14806614437335835</v>
      </c>
      <c r="G7251">
        <v>7248</v>
      </c>
      <c r="H7251">
        <v>0.13842331699140528</v>
      </c>
      <c r="I7251">
        <v>0.14760850881674042</v>
      </c>
    </row>
    <row r="7252" spans="2:9" x14ac:dyDescent="0.25">
      <c r="B7252">
        <v>7249</v>
      </c>
      <c r="C7252">
        <v>0.14138498021965376</v>
      </c>
      <c r="D7252">
        <v>0.1480221726267591</v>
      </c>
      <c r="G7252">
        <v>7249</v>
      </c>
      <c r="H7252">
        <v>0.13838627050090654</v>
      </c>
      <c r="I7252">
        <v>0.14757113390345081</v>
      </c>
    </row>
    <row r="7253" spans="2:9" x14ac:dyDescent="0.25">
      <c r="B7253">
        <v>7250</v>
      </c>
      <c r="C7253">
        <v>0.14134573701305239</v>
      </c>
      <c r="D7253">
        <v>0.14797820851227089</v>
      </c>
      <c r="G7253">
        <v>7250</v>
      </c>
      <c r="H7253">
        <v>0.138349234670122</v>
      </c>
      <c r="I7253">
        <v>0.14753376804466248</v>
      </c>
    </row>
    <row r="7254" spans="2:9" x14ac:dyDescent="0.25">
      <c r="B7254">
        <v>7251</v>
      </c>
      <c r="C7254">
        <v>0.14130650762957392</v>
      </c>
      <c r="D7254">
        <v>0.14793425202692617</v>
      </c>
      <c r="G7254">
        <v>7251</v>
      </c>
      <c r="H7254">
        <v>0.13831220949588149</v>
      </c>
      <c r="I7254">
        <v>0.14749641123636772</v>
      </c>
    </row>
    <row r="7255" spans="2:9" x14ac:dyDescent="0.25">
      <c r="B7255">
        <v>7252</v>
      </c>
      <c r="C7255">
        <v>0.14126729206634361</v>
      </c>
      <c r="D7255">
        <v>0.14789030316776083</v>
      </c>
      <c r="G7255">
        <v>7252</v>
      </c>
      <c r="H7255">
        <v>0.13827519497501517</v>
      </c>
      <c r="I7255">
        <v>0.14745906347456122</v>
      </c>
    </row>
    <row r="7256" spans="2:9" x14ac:dyDescent="0.25">
      <c r="B7256">
        <v>7253</v>
      </c>
      <c r="C7256">
        <v>0.14122809032048589</v>
      </c>
      <c r="D7256">
        <v>0.14784636193181455</v>
      </c>
      <c r="G7256">
        <v>7253</v>
      </c>
      <c r="H7256">
        <v>0.13823819110435484</v>
      </c>
      <c r="I7256">
        <v>0.14742172475524021</v>
      </c>
    </row>
    <row r="7257" spans="2:9" x14ac:dyDescent="0.25">
      <c r="B7257">
        <v>7254</v>
      </c>
      <c r="C7257">
        <v>0.14118890238912488</v>
      </c>
      <c r="D7257">
        <v>0.14780242831613027</v>
      </c>
      <c r="G7257">
        <v>7254</v>
      </c>
      <c r="H7257">
        <v>0.1382011978807331</v>
      </c>
      <c r="I7257">
        <v>0.14738439507440421</v>
      </c>
    </row>
    <row r="7258" spans="2:9" x14ac:dyDescent="0.25">
      <c r="B7258">
        <v>7255</v>
      </c>
      <c r="C7258">
        <v>0.14114972826938402</v>
      </c>
      <c r="D7258">
        <v>0.14775850231775461</v>
      </c>
      <c r="G7258">
        <v>7255</v>
      </c>
      <c r="H7258">
        <v>0.1381642153009835</v>
      </c>
      <c r="I7258">
        <v>0.14734707442805511</v>
      </c>
    </row>
    <row r="7259" spans="2:9" x14ac:dyDescent="0.25">
      <c r="B7259">
        <v>7256</v>
      </c>
      <c r="C7259">
        <v>0.14111056795838636</v>
      </c>
      <c r="D7259">
        <v>0.14771458393373782</v>
      </c>
      <c r="G7259">
        <v>7256</v>
      </c>
      <c r="H7259">
        <v>0.13812724336194035</v>
      </c>
      <c r="I7259">
        <v>0.14730976281219732</v>
      </c>
    </row>
    <row r="7260" spans="2:9" x14ac:dyDescent="0.25">
      <c r="B7260">
        <v>7257</v>
      </c>
      <c r="C7260">
        <v>0.14107142145325435</v>
      </c>
      <c r="D7260">
        <v>0.14767067316113336</v>
      </c>
      <c r="G7260">
        <v>7257</v>
      </c>
      <c r="H7260">
        <v>0.13809028206043947</v>
      </c>
      <c r="I7260">
        <v>0.14727246022283746</v>
      </c>
    </row>
    <row r="7261" spans="2:9" x14ac:dyDescent="0.25">
      <c r="B7261">
        <v>7258</v>
      </c>
      <c r="C7261">
        <v>0.1410322887511101</v>
      </c>
      <c r="D7261">
        <v>0.14762676999699859</v>
      </c>
      <c r="G7261">
        <v>7258</v>
      </c>
      <c r="H7261">
        <v>0.13805333139331741</v>
      </c>
      <c r="I7261">
        <v>0.14723516665598477</v>
      </c>
    </row>
    <row r="7262" spans="2:9" x14ac:dyDescent="0.25">
      <c r="B7262">
        <v>7259</v>
      </c>
      <c r="C7262">
        <v>0.14099316984907528</v>
      </c>
      <c r="D7262">
        <v>0.14758287443839418</v>
      </c>
      <c r="G7262">
        <v>7259</v>
      </c>
      <c r="H7262">
        <v>0.13801639135741089</v>
      </c>
      <c r="I7262">
        <v>0.1471978821076507</v>
      </c>
    </row>
    <row r="7263" spans="2:9" x14ac:dyDescent="0.25">
      <c r="B7263">
        <v>7260</v>
      </c>
      <c r="C7263">
        <v>0.14095406474427088</v>
      </c>
      <c r="D7263">
        <v>0.14753898648238425</v>
      </c>
      <c r="G7263">
        <v>7260</v>
      </c>
      <c r="H7263">
        <v>0.13797946194955871</v>
      </c>
      <c r="I7263">
        <v>0.14716060657384908</v>
      </c>
    </row>
    <row r="7264" spans="2:9" x14ac:dyDescent="0.25">
      <c r="B7264">
        <v>7261</v>
      </c>
      <c r="C7264">
        <v>0.14091497343381759</v>
      </c>
      <c r="D7264">
        <v>0.14749510612603678</v>
      </c>
      <c r="G7264">
        <v>7261</v>
      </c>
      <c r="H7264">
        <v>0.1379425431665999</v>
      </c>
      <c r="I7264">
        <v>0.14712334005059632</v>
      </c>
    </row>
    <row r="7265" spans="2:9" x14ac:dyDescent="0.25">
      <c r="B7265">
        <v>7262</v>
      </c>
      <c r="C7265">
        <v>0.14087589591483526</v>
      </c>
      <c r="D7265">
        <v>0.14745123336642291</v>
      </c>
      <c r="G7265">
        <v>7262</v>
      </c>
      <c r="H7265">
        <v>0.13790563500537473</v>
      </c>
      <c r="I7265">
        <v>0.14708608253391103</v>
      </c>
    </row>
    <row r="7266" spans="2:9" x14ac:dyDescent="0.25">
      <c r="B7266">
        <v>7263</v>
      </c>
      <c r="C7266">
        <v>0.14083683218444393</v>
      </c>
      <c r="D7266">
        <v>0.14740736820061748</v>
      </c>
      <c r="G7266">
        <v>7263</v>
      </c>
      <c r="H7266">
        <v>0.13786873746272402</v>
      </c>
      <c r="I7266">
        <v>0.14704883401981422</v>
      </c>
    </row>
    <row r="7267" spans="2:9" x14ac:dyDescent="0.25">
      <c r="B7267">
        <v>7264</v>
      </c>
      <c r="C7267">
        <v>0.14079778223976244</v>
      </c>
      <c r="D7267">
        <v>0.14736351062569886</v>
      </c>
      <c r="G7267">
        <v>7264</v>
      </c>
      <c r="H7267">
        <v>0.13783185053549055</v>
      </c>
      <c r="I7267">
        <v>0.14701159450432943</v>
      </c>
    </row>
    <row r="7268" spans="2:9" x14ac:dyDescent="0.25">
      <c r="B7268">
        <v>7265</v>
      </c>
      <c r="C7268">
        <v>0.14075874607790936</v>
      </c>
      <c r="D7268">
        <v>0.14731966063874874</v>
      </c>
      <c r="G7268">
        <v>7265</v>
      </c>
      <c r="H7268">
        <v>0.1377949742205174</v>
      </c>
      <c r="I7268">
        <v>0.1469743639834824</v>
      </c>
    </row>
    <row r="7269" spans="2:9" x14ac:dyDescent="0.25">
      <c r="B7269">
        <v>7266</v>
      </c>
      <c r="C7269">
        <v>0.14071972369600319</v>
      </c>
      <c r="D7269">
        <v>0.14727581823685271</v>
      </c>
      <c r="G7269">
        <v>7266</v>
      </c>
      <c r="H7269">
        <v>0.13775810851464809</v>
      </c>
      <c r="I7269">
        <v>0.14693714245330142</v>
      </c>
    </row>
    <row r="7270" spans="2:9" x14ac:dyDescent="0.25">
      <c r="B7270">
        <v>7267</v>
      </c>
      <c r="C7270">
        <v>0.14068071509116137</v>
      </c>
      <c r="D7270">
        <v>0.1472319834170995</v>
      </c>
      <c r="G7270">
        <v>7267</v>
      </c>
      <c r="H7270">
        <v>0.13772125341472768</v>
      </c>
      <c r="I7270">
        <v>0.14689992990981701</v>
      </c>
    </row>
    <row r="7271" spans="2:9" x14ac:dyDescent="0.25">
      <c r="B7271">
        <v>7268</v>
      </c>
      <c r="C7271">
        <v>0.1406417202605014</v>
      </c>
      <c r="D7271">
        <v>0.14718815617658149</v>
      </c>
      <c r="G7271">
        <v>7268</v>
      </c>
      <c r="H7271">
        <v>0.13768440891760234</v>
      </c>
      <c r="I7271">
        <v>0.14686272634906214</v>
      </c>
    </row>
    <row r="7272" spans="2:9" x14ac:dyDescent="0.25">
      <c r="B7272">
        <v>7269</v>
      </c>
      <c r="C7272">
        <v>0.14060273920113969</v>
      </c>
      <c r="D7272">
        <v>0.14714433651239459</v>
      </c>
      <c r="G7272">
        <v>7269</v>
      </c>
      <c r="H7272">
        <v>0.1376475750201186</v>
      </c>
      <c r="I7272">
        <v>0.14682553176707219</v>
      </c>
    </row>
    <row r="7273" spans="2:9" x14ac:dyDescent="0.25">
      <c r="B7273">
        <v>7270</v>
      </c>
      <c r="C7273">
        <v>0.14056377191019293</v>
      </c>
      <c r="D7273">
        <v>0.14710052442163821</v>
      </c>
      <c r="G7273">
        <v>7270</v>
      </c>
      <c r="H7273">
        <v>0.13761075171912429</v>
      </c>
      <c r="I7273">
        <v>0.1467883461598849</v>
      </c>
    </row>
    <row r="7274" spans="2:9" x14ac:dyDescent="0.25">
      <c r="B7274">
        <v>7271</v>
      </c>
      <c r="C7274">
        <v>0.14052481838477665</v>
      </c>
      <c r="D7274">
        <v>0.14705671990141519</v>
      </c>
      <c r="G7274">
        <v>7271</v>
      </c>
      <c r="H7274">
        <v>0.13757393901146872</v>
      </c>
      <c r="I7274">
        <v>0.14675116952354028</v>
      </c>
    </row>
    <row r="7275" spans="2:9" x14ac:dyDescent="0.25">
      <c r="B7275">
        <v>7272</v>
      </c>
      <c r="C7275">
        <v>0.14048587862200607</v>
      </c>
      <c r="D7275">
        <v>0.147012922948832</v>
      </c>
      <c r="G7275">
        <v>7272</v>
      </c>
      <c r="H7275">
        <v>0.13753713689400149</v>
      </c>
      <c r="I7275">
        <v>0.14671400185408093</v>
      </c>
    </row>
    <row r="7276" spans="2:9" x14ac:dyDescent="0.25">
      <c r="B7276">
        <v>7273</v>
      </c>
      <c r="C7276">
        <v>0.14044695261899631</v>
      </c>
      <c r="D7276">
        <v>0.14696913356099847</v>
      </c>
      <c r="G7276">
        <v>7273</v>
      </c>
      <c r="H7276">
        <v>0.13750034536357281</v>
      </c>
      <c r="I7276">
        <v>0.14667684314755156</v>
      </c>
    </row>
    <row r="7277" spans="2:9" x14ac:dyDescent="0.25">
      <c r="B7277">
        <v>7274</v>
      </c>
      <c r="C7277">
        <v>0.14040804037286181</v>
      </c>
      <c r="D7277">
        <v>0.14692535173502813</v>
      </c>
      <c r="G7277">
        <v>7274</v>
      </c>
      <c r="H7277">
        <v>0.13746356441703464</v>
      </c>
      <c r="I7277">
        <v>0.14663969339999949</v>
      </c>
    </row>
    <row r="7278" spans="2:9" x14ac:dyDescent="0.25">
      <c r="B7278">
        <v>7275</v>
      </c>
      <c r="C7278">
        <v>0.14036914188071639</v>
      </c>
      <c r="D7278">
        <v>0.14688157746803779</v>
      </c>
      <c r="G7278">
        <v>7275</v>
      </c>
      <c r="H7278">
        <v>0.13742679405123931</v>
      </c>
      <c r="I7278">
        <v>0.14660255260747429</v>
      </c>
    </row>
    <row r="7279" spans="2:9" x14ac:dyDescent="0.25">
      <c r="B7279">
        <v>7276</v>
      </c>
      <c r="C7279">
        <v>0.1403302571396734</v>
      </c>
      <c r="D7279">
        <v>0.1468378107571478</v>
      </c>
      <c r="G7279">
        <v>7276</v>
      </c>
      <c r="H7279">
        <v>0.13739003426304047</v>
      </c>
      <c r="I7279">
        <v>0.14656542076602783</v>
      </c>
    </row>
    <row r="7280" spans="2:9" x14ac:dyDescent="0.25">
      <c r="B7280">
        <v>7277</v>
      </c>
      <c r="C7280">
        <v>0.14029138614684619</v>
      </c>
      <c r="D7280">
        <v>0.14679405159948219</v>
      </c>
      <c r="G7280">
        <v>7277</v>
      </c>
      <c r="H7280">
        <v>0.13735328504929248</v>
      </c>
      <c r="I7280">
        <v>0.14652829787171456</v>
      </c>
    </row>
    <row r="7281" spans="2:9" x14ac:dyDescent="0.25">
      <c r="B7281">
        <v>7278</v>
      </c>
      <c r="C7281">
        <v>0.14025252889934711</v>
      </c>
      <c r="D7281">
        <v>0.14675029999216824</v>
      </c>
      <c r="G7281">
        <v>7278</v>
      </c>
      <c r="H7281">
        <v>0.13731654640685112</v>
      </c>
      <c r="I7281">
        <v>0.14649118392059113</v>
      </c>
    </row>
    <row r="7282" spans="2:9" x14ac:dyDescent="0.25">
      <c r="B7282">
        <v>7279</v>
      </c>
      <c r="C7282">
        <v>0.14021368539428802</v>
      </c>
      <c r="D7282">
        <v>0.14670655593233686</v>
      </c>
      <c r="G7282">
        <v>7279</v>
      </c>
      <c r="H7282">
        <v>0.1372798183325728</v>
      </c>
      <c r="I7282">
        <v>0.14645407890871653</v>
      </c>
    </row>
    <row r="7283" spans="2:9" x14ac:dyDescent="0.25">
      <c r="B7283">
        <v>7280</v>
      </c>
      <c r="C7283">
        <v>0.14017485562878071</v>
      </c>
      <c r="D7283">
        <v>0.14666281941712242</v>
      </c>
      <c r="G7283">
        <v>7280</v>
      </c>
      <c r="H7283">
        <v>0.13724310082331423</v>
      </c>
      <c r="I7283">
        <v>0.14641698283215226</v>
      </c>
    </row>
    <row r="7284" spans="2:9" x14ac:dyDescent="0.25">
      <c r="B7284">
        <v>7281</v>
      </c>
      <c r="C7284">
        <v>0.14013603959993659</v>
      </c>
      <c r="D7284">
        <v>0.1466190904445627</v>
      </c>
      <c r="G7284">
        <v>7281</v>
      </c>
      <c r="H7284">
        <v>0.137206393875934</v>
      </c>
      <c r="I7284">
        <v>0.14637989568696205</v>
      </c>
    </row>
    <row r="7285" spans="2:9" x14ac:dyDescent="0.25">
      <c r="B7285">
        <v>7282</v>
      </c>
      <c r="C7285">
        <v>0.14009723730486606</v>
      </c>
      <c r="D7285">
        <v>0.14657536901629686</v>
      </c>
      <c r="G7285">
        <v>7282</v>
      </c>
      <c r="H7285">
        <v>0.13716969748724389</v>
      </c>
      <c r="I7285">
        <v>0.14634281746921216</v>
      </c>
    </row>
    <row r="7286" spans="2:9" x14ac:dyDescent="0.25">
      <c r="B7286">
        <v>7283</v>
      </c>
      <c r="C7286">
        <v>0.14005844874067969</v>
      </c>
      <c r="D7286">
        <v>0.14653165513486155</v>
      </c>
      <c r="G7286">
        <v>7283</v>
      </c>
      <c r="H7286">
        <v>0.13713301165386743</v>
      </c>
      <c r="I7286">
        <v>0.14630574817531017</v>
      </c>
    </row>
    <row r="7287" spans="2:9" x14ac:dyDescent="0.25">
      <c r="B7287">
        <v>7284</v>
      </c>
      <c r="C7287">
        <v>0.14001967390448714</v>
      </c>
      <c r="D7287">
        <v>0.14648794880279031</v>
      </c>
      <c r="G7287">
        <v>7284</v>
      </c>
      <c r="H7287">
        <v>0.13709633637238131</v>
      </c>
      <c r="I7287">
        <v>0.14626868780302221</v>
      </c>
    </row>
    <row r="7288" spans="2:9" x14ac:dyDescent="0.25">
      <c r="B7288">
        <v>7285</v>
      </c>
      <c r="C7288">
        <v>0.13998091279339747</v>
      </c>
      <c r="D7288">
        <v>0.14644425002261405</v>
      </c>
      <c r="G7288">
        <v>7285</v>
      </c>
      <c r="H7288">
        <v>0.13705967163936478</v>
      </c>
      <c r="I7288">
        <v>0.14623163635045422</v>
      </c>
    </row>
    <row r="7289" spans="2:9" x14ac:dyDescent="0.25">
      <c r="B7289">
        <v>7286</v>
      </c>
      <c r="C7289">
        <v>0.1399421654045197</v>
      </c>
      <c r="D7289">
        <v>0.14640055879686045</v>
      </c>
      <c r="G7289">
        <v>7286</v>
      </c>
      <c r="H7289">
        <v>0.13702301745139764</v>
      </c>
      <c r="I7289">
        <v>0.14619459381571218</v>
      </c>
    </row>
    <row r="7290" spans="2:9" x14ac:dyDescent="0.25">
      <c r="B7290">
        <v>7287</v>
      </c>
      <c r="C7290">
        <v>0.13990343173439823</v>
      </c>
      <c r="D7290">
        <v>0.14635687512805431</v>
      </c>
      <c r="G7290">
        <v>7287</v>
      </c>
      <c r="H7290">
        <v>0.13698637380506021</v>
      </c>
      <c r="I7290">
        <v>0.14615756019690254</v>
      </c>
    </row>
    <row r="7291" spans="2:9" x14ac:dyDescent="0.25">
      <c r="B7291">
        <v>7288</v>
      </c>
      <c r="C7291">
        <v>0.13986471177732052</v>
      </c>
      <c r="D7291">
        <v>0.14631319901871759</v>
      </c>
      <c r="G7291">
        <v>7288</v>
      </c>
      <c r="H7291">
        <v>0.13694974069693491</v>
      </c>
      <c r="I7291">
        <v>0.146120535492132</v>
      </c>
    </row>
    <row r="7292" spans="2:9" x14ac:dyDescent="0.25">
      <c r="B7292">
        <v>7289</v>
      </c>
      <c r="C7292">
        <v>0.13982600552701263</v>
      </c>
      <c r="D7292">
        <v>0.14626953047136909</v>
      </c>
      <c r="G7292">
        <v>7289</v>
      </c>
      <c r="H7292">
        <v>0.13691311812360529</v>
      </c>
      <c r="I7292">
        <v>0.14608351969950747</v>
      </c>
    </row>
    <row r="7293" spans="2:9" x14ac:dyDescent="0.25">
      <c r="B7293">
        <v>7290</v>
      </c>
      <c r="C7293">
        <v>0.1397873129772042</v>
      </c>
      <c r="D7293">
        <v>0.1462258694885249</v>
      </c>
      <c r="G7293">
        <v>7290</v>
      </c>
      <c r="H7293">
        <v>0.1368765060816563</v>
      </c>
      <c r="I7293">
        <v>0.14604651281713638</v>
      </c>
    </row>
    <row r="7294" spans="2:9" x14ac:dyDescent="0.25">
      <c r="B7294">
        <v>7291</v>
      </c>
      <c r="C7294">
        <v>0.13974863412162725</v>
      </c>
      <c r="D7294">
        <v>0.14618221607269799</v>
      </c>
      <c r="G7294">
        <v>7291</v>
      </c>
      <c r="H7294">
        <v>0.13683990456767336</v>
      </c>
      <c r="I7294">
        <v>0.14600951484312624</v>
      </c>
    </row>
    <row r="7295" spans="2:9" x14ac:dyDescent="0.25">
      <c r="B7295">
        <v>7292</v>
      </c>
      <c r="C7295">
        <v>0.13970996895401963</v>
      </c>
      <c r="D7295">
        <v>0.14613857022639842</v>
      </c>
      <c r="G7295">
        <v>7292</v>
      </c>
      <c r="H7295">
        <v>0.13680331357824432</v>
      </c>
      <c r="I7295">
        <v>0.14597252577558487</v>
      </c>
    </row>
    <row r="7296" spans="2:9" x14ac:dyDescent="0.25">
      <c r="B7296">
        <v>7293</v>
      </c>
      <c r="C7296">
        <v>0.13967131746812073</v>
      </c>
      <c r="D7296">
        <v>0.14609493195213336</v>
      </c>
      <c r="G7296">
        <v>7293</v>
      </c>
      <c r="H7296">
        <v>0.1367667331099576</v>
      </c>
      <c r="I7296">
        <v>0.14593554561262057</v>
      </c>
    </row>
    <row r="7297" spans="2:9" x14ac:dyDescent="0.25">
      <c r="B7297">
        <v>7294</v>
      </c>
      <c r="C7297">
        <v>0.13963267965767126</v>
      </c>
      <c r="D7297">
        <v>0.14605130125240692</v>
      </c>
      <c r="G7297">
        <v>7294</v>
      </c>
      <c r="H7297">
        <v>0.1367301631594024</v>
      </c>
      <c r="I7297">
        <v>0.14589857435234169</v>
      </c>
    </row>
    <row r="7298" spans="2:9" x14ac:dyDescent="0.25">
      <c r="B7298">
        <v>7295</v>
      </c>
      <c r="C7298">
        <v>0.1395940555164184</v>
      </c>
      <c r="D7298">
        <v>0.14600767812972043</v>
      </c>
      <c r="G7298">
        <v>7295</v>
      </c>
      <c r="H7298">
        <v>0.1366936037231701</v>
      </c>
      <c r="I7298">
        <v>0.14586161199285713</v>
      </c>
    </row>
    <row r="7299" spans="2:9" x14ac:dyDescent="0.25">
      <c r="B7299">
        <v>7296</v>
      </c>
      <c r="C7299">
        <v>0.13955544503811151</v>
      </c>
      <c r="D7299">
        <v>0.14596406258657216</v>
      </c>
      <c r="G7299">
        <v>7296</v>
      </c>
      <c r="H7299">
        <v>0.1366570547978527</v>
      </c>
      <c r="I7299">
        <v>0.14582465853227589</v>
      </c>
    </row>
    <row r="7300" spans="2:9" x14ac:dyDescent="0.25">
      <c r="B7300">
        <v>7297</v>
      </c>
      <c r="C7300">
        <v>0.13951684821650279</v>
      </c>
      <c r="D7300">
        <v>0.14592045462545736</v>
      </c>
      <c r="G7300">
        <v>7297</v>
      </c>
      <c r="H7300">
        <v>0.13662051638004369</v>
      </c>
      <c r="I7300">
        <v>0.14578771396870724</v>
      </c>
    </row>
    <row r="7301" spans="2:9" x14ac:dyDescent="0.25">
      <c r="B7301">
        <v>7298</v>
      </c>
      <c r="C7301">
        <v>0.13947826504534738</v>
      </c>
      <c r="D7301">
        <v>0.14587685424886865</v>
      </c>
      <c r="G7301">
        <v>7298</v>
      </c>
      <c r="H7301">
        <v>0.13658398846633749</v>
      </c>
      <c r="I7301">
        <v>0.14575077830026101</v>
      </c>
    </row>
    <row r="7302" spans="2:9" x14ac:dyDescent="0.25">
      <c r="B7302">
        <v>7299</v>
      </c>
      <c r="C7302">
        <v>0.13943969551840618</v>
      </c>
      <c r="D7302">
        <v>0.14583326145929532</v>
      </c>
      <c r="G7302">
        <v>7299</v>
      </c>
      <c r="H7302">
        <v>0.13654747105333068</v>
      </c>
      <c r="I7302">
        <v>0.14571385152504709</v>
      </c>
    </row>
    <row r="7303" spans="2:9" x14ac:dyDescent="0.25">
      <c r="B7303">
        <v>7300</v>
      </c>
      <c r="C7303">
        <v>0.13940113962944159</v>
      </c>
      <c r="D7303">
        <v>0.1457896762592239</v>
      </c>
      <c r="G7303">
        <v>7300</v>
      </c>
      <c r="H7303">
        <v>0.1365109641376204</v>
      </c>
      <c r="I7303">
        <v>0.14567693364117568</v>
      </c>
    </row>
    <row r="7304" spans="2:9" x14ac:dyDescent="0.25">
      <c r="B7304">
        <v>7301</v>
      </c>
      <c r="C7304">
        <v>0.13936259737221759</v>
      </c>
      <c r="D7304">
        <v>0.14574609865113811</v>
      </c>
      <c r="G7304">
        <v>7301</v>
      </c>
      <c r="H7304">
        <v>0.13647446771580443</v>
      </c>
      <c r="I7304">
        <v>0.1456400246467574</v>
      </c>
    </row>
    <row r="7305" spans="2:9" x14ac:dyDescent="0.25">
      <c r="B7305">
        <v>7302</v>
      </c>
      <c r="C7305">
        <v>0.13932406874050399</v>
      </c>
      <c r="D7305">
        <v>0.14570252863751845</v>
      </c>
      <c r="G7305">
        <v>7302</v>
      </c>
      <c r="H7305">
        <v>0.13643798178448269</v>
      </c>
      <c r="I7305">
        <v>0.14560312453990304</v>
      </c>
    </row>
    <row r="7306" spans="2:9" x14ac:dyDescent="0.25">
      <c r="B7306">
        <v>7303</v>
      </c>
      <c r="C7306">
        <v>0.13928555372807289</v>
      </c>
      <c r="D7306">
        <v>0.14565896622084279</v>
      </c>
      <c r="G7306">
        <v>7303</v>
      </c>
      <c r="H7306">
        <v>0.13640150634025619</v>
      </c>
      <c r="I7306">
        <v>0.14556623331872381</v>
      </c>
    </row>
    <row r="7307" spans="2:9" x14ac:dyDescent="0.25">
      <c r="B7307">
        <v>7304</v>
      </c>
      <c r="C7307">
        <v>0.1392470523286998</v>
      </c>
      <c r="D7307">
        <v>0.14561541140358578</v>
      </c>
      <c r="G7307">
        <v>7304</v>
      </c>
      <c r="H7307">
        <v>0.13636504137972699</v>
      </c>
      <c r="I7307">
        <v>0.1455293509813311</v>
      </c>
    </row>
    <row r="7308" spans="2:9" x14ac:dyDescent="0.25">
      <c r="B7308">
        <v>7305</v>
      </c>
      <c r="C7308">
        <v>0.13920856453616279</v>
      </c>
      <c r="D7308">
        <v>0.14557186418821932</v>
      </c>
      <c r="G7308">
        <v>7305</v>
      </c>
      <c r="H7308">
        <v>0.13632858689949817</v>
      </c>
      <c r="I7308">
        <v>0.14549247752583661</v>
      </c>
    </row>
    <row r="7309" spans="2:9" x14ac:dyDescent="0.25">
      <c r="B7309">
        <v>7306</v>
      </c>
      <c r="C7309">
        <v>0.13917009034424566</v>
      </c>
      <c r="D7309">
        <v>0.14552832457721235</v>
      </c>
      <c r="G7309">
        <v>7306</v>
      </c>
      <c r="H7309">
        <v>0.13629214289617497</v>
      </c>
      <c r="I7309">
        <v>0.14545561295035248</v>
      </c>
    </row>
    <row r="7310" spans="2:9" x14ac:dyDescent="0.25">
      <c r="B7310">
        <v>7307</v>
      </c>
      <c r="C7310">
        <v>0.1391316297467336</v>
      </c>
      <c r="D7310">
        <v>0.14548479257303082</v>
      </c>
      <c r="G7310">
        <v>7307</v>
      </c>
      <c r="H7310">
        <v>0.13625570936636319</v>
      </c>
      <c r="I7310">
        <v>0.145418757252991</v>
      </c>
    </row>
    <row r="7311" spans="2:9" x14ac:dyDescent="0.25">
      <c r="B7311">
        <v>7308</v>
      </c>
      <c r="C7311">
        <v>0.13909318273741328</v>
      </c>
      <c r="D7311">
        <v>0.14544126817813768</v>
      </c>
      <c r="G7311">
        <v>7308</v>
      </c>
      <c r="H7311">
        <v>0.1362192863066693</v>
      </c>
      <c r="I7311">
        <v>0.14538191043186469</v>
      </c>
    </row>
    <row r="7312" spans="2:9" x14ac:dyDescent="0.25">
      <c r="B7312">
        <v>7309</v>
      </c>
      <c r="C7312">
        <v>0.13905474931007766</v>
      </c>
      <c r="D7312">
        <v>0.14539775139499322</v>
      </c>
      <c r="G7312">
        <v>7309</v>
      </c>
      <c r="H7312">
        <v>0.13618287371370211</v>
      </c>
      <c r="I7312">
        <v>0.14534507248508657</v>
      </c>
    </row>
    <row r="7313" spans="2:9" x14ac:dyDescent="0.25">
      <c r="B7313">
        <v>7310</v>
      </c>
      <c r="C7313">
        <v>0.13901632945852188</v>
      </c>
      <c r="D7313">
        <v>0.1453542422260545</v>
      </c>
      <c r="G7313">
        <v>7310</v>
      </c>
      <c r="H7313">
        <v>0.13614647158407109</v>
      </c>
      <c r="I7313">
        <v>0.14530824341076984</v>
      </c>
    </row>
    <row r="7314" spans="2:9" x14ac:dyDescent="0.25">
      <c r="B7314">
        <v>7311</v>
      </c>
      <c r="C7314">
        <v>0.13897792317654409</v>
      </c>
      <c r="D7314">
        <v>0.14531074067377583</v>
      </c>
      <c r="G7314">
        <v>7311</v>
      </c>
      <c r="H7314">
        <v>0.13611007991438689</v>
      </c>
      <c r="I7314">
        <v>0.14527142320702802</v>
      </c>
    </row>
    <row r="7315" spans="2:9" x14ac:dyDescent="0.25">
      <c r="B7315">
        <v>7312</v>
      </c>
      <c r="C7315">
        <v>0.13893953045794497</v>
      </c>
      <c r="D7315">
        <v>0.14526724674060856</v>
      </c>
      <c r="G7315">
        <v>7312</v>
      </c>
      <c r="H7315">
        <v>0.13607369870126138</v>
      </c>
      <c r="I7315">
        <v>0.14523461187197495</v>
      </c>
    </row>
    <row r="7316" spans="2:9" x14ac:dyDescent="0.25">
      <c r="B7316">
        <v>7313</v>
      </c>
      <c r="C7316">
        <v>0.13890115129653124</v>
      </c>
      <c r="D7316">
        <v>0.14522376042900095</v>
      </c>
      <c r="G7316">
        <v>7313</v>
      </c>
      <c r="H7316">
        <v>0.13603732794130857</v>
      </c>
      <c r="I7316">
        <v>0.14519780940372462</v>
      </c>
    </row>
    <row r="7317" spans="2:9" x14ac:dyDescent="0.25">
      <c r="B7317">
        <v>7314</v>
      </c>
      <c r="C7317">
        <v>0.1388627856861111</v>
      </c>
      <c r="D7317">
        <v>0.14518028174139869</v>
      </c>
      <c r="G7317">
        <v>7314</v>
      </c>
      <c r="H7317">
        <v>0.13600096763114283</v>
      </c>
      <c r="I7317">
        <v>0.14516101580039156</v>
      </c>
    </row>
    <row r="7318" spans="2:9" x14ac:dyDescent="0.25">
      <c r="B7318">
        <v>7315</v>
      </c>
      <c r="C7318">
        <v>0.13882443362049407</v>
      </c>
      <c r="D7318">
        <v>0.14513681068024417</v>
      </c>
      <c r="G7318">
        <v>7315</v>
      </c>
      <c r="H7318">
        <v>0.1359646177673792</v>
      </c>
      <c r="I7318">
        <v>0.14512423106009045</v>
      </c>
    </row>
    <row r="7319" spans="2:9" x14ac:dyDescent="0.25">
      <c r="B7319">
        <v>7316</v>
      </c>
      <c r="C7319">
        <v>0.1387860950934956</v>
      </c>
      <c r="D7319">
        <v>0.14509334724797704</v>
      </c>
      <c r="G7319">
        <v>7316</v>
      </c>
      <c r="H7319">
        <v>0.1359282783466351</v>
      </c>
      <c r="I7319">
        <v>0.14508745518093619</v>
      </c>
    </row>
    <row r="7320" spans="2:9" x14ac:dyDescent="0.25">
      <c r="B7320">
        <v>7317</v>
      </c>
      <c r="C7320">
        <v>0.1387477700989336</v>
      </c>
      <c r="D7320">
        <v>0.14504989144703406</v>
      </c>
      <c r="G7320">
        <v>7317</v>
      </c>
      <c r="H7320">
        <v>0.13589194936552881</v>
      </c>
      <c r="I7320">
        <v>0.14505068816104422</v>
      </c>
    </row>
    <row r="7321" spans="2:9" x14ac:dyDescent="0.25">
      <c r="B7321">
        <v>7318</v>
      </c>
      <c r="C7321">
        <v>0.138709458630629</v>
      </c>
      <c r="D7321">
        <v>0.14500644327984891</v>
      </c>
      <c r="G7321">
        <v>7318</v>
      </c>
      <c r="H7321">
        <v>0.1358556308206795</v>
      </c>
      <c r="I7321">
        <v>0.14501392999852994</v>
      </c>
    </row>
    <row r="7322" spans="2:9" x14ac:dyDescent="0.25">
      <c r="B7322">
        <v>7319</v>
      </c>
      <c r="C7322">
        <v>0.13867116068240551</v>
      </c>
      <c r="D7322">
        <v>0.1449630027488526</v>
      </c>
      <c r="G7322">
        <v>7319</v>
      </c>
      <c r="H7322">
        <v>0.13581932270870772</v>
      </c>
      <c r="I7322">
        <v>0.14497718069150944</v>
      </c>
    </row>
    <row r="7323" spans="2:9" x14ac:dyDescent="0.25">
      <c r="B7323">
        <v>7320</v>
      </c>
      <c r="C7323">
        <v>0.13863287624809245</v>
      </c>
      <c r="D7323">
        <v>0.14491956985647292</v>
      </c>
      <c r="G7323">
        <v>7320</v>
      </c>
      <c r="H7323">
        <v>0.1357830250262361</v>
      </c>
      <c r="I7323">
        <v>0.14494044023809879</v>
      </c>
    </row>
    <row r="7324" spans="2:9" x14ac:dyDescent="0.25">
      <c r="B7324">
        <v>7321</v>
      </c>
      <c r="C7324">
        <v>0.1385946053215206</v>
      </c>
      <c r="D7324">
        <v>0.14487614460513495</v>
      </c>
      <c r="G7324">
        <v>7321</v>
      </c>
      <c r="H7324">
        <v>0.13574673776988777</v>
      </c>
      <c r="I7324">
        <v>0.14490370863641444</v>
      </c>
    </row>
    <row r="7325" spans="2:9" x14ac:dyDescent="0.25">
      <c r="B7325">
        <v>7322</v>
      </c>
      <c r="C7325">
        <v>0.13855634789652219</v>
      </c>
      <c r="D7325">
        <v>0.14483272699726082</v>
      </c>
      <c r="G7325">
        <v>7322</v>
      </c>
      <c r="H7325">
        <v>0.13571046093628639</v>
      </c>
      <c r="I7325">
        <v>0.14486698588457325</v>
      </c>
    </row>
    <row r="7326" spans="2:9" x14ac:dyDescent="0.25">
      <c r="B7326">
        <v>7323</v>
      </c>
      <c r="C7326">
        <v>0.1385181039669354</v>
      </c>
      <c r="D7326">
        <v>0.14478931703526968</v>
      </c>
      <c r="G7326">
        <v>7323</v>
      </c>
      <c r="H7326">
        <v>0.13567419452205781</v>
      </c>
      <c r="I7326">
        <v>0.14483027198069229</v>
      </c>
    </row>
    <row r="7327" spans="2:9" x14ac:dyDescent="0.25">
      <c r="B7327">
        <v>7324</v>
      </c>
      <c r="C7327">
        <v>0.13847987352660079</v>
      </c>
      <c r="D7327">
        <v>0.14474591472157772</v>
      </c>
      <c r="G7327">
        <v>7324</v>
      </c>
      <c r="H7327">
        <v>0.13563793852382891</v>
      </c>
      <c r="I7327">
        <v>0.14479356692288878</v>
      </c>
    </row>
    <row r="7328" spans="2:9" x14ac:dyDescent="0.25">
      <c r="B7328">
        <v>7325</v>
      </c>
      <c r="C7328">
        <v>0.13844165656936214</v>
      </c>
      <c r="D7328">
        <v>0.14470252005859846</v>
      </c>
      <c r="G7328">
        <v>7325</v>
      </c>
      <c r="H7328">
        <v>0.13560169293822771</v>
      </c>
      <c r="I7328">
        <v>0.14475687070928059</v>
      </c>
    </row>
    <row r="7329" spans="2:9" x14ac:dyDescent="0.25">
      <c r="B7329">
        <v>7326</v>
      </c>
      <c r="C7329">
        <v>0.13840345308906551</v>
      </c>
      <c r="D7329">
        <v>0.14465913304874217</v>
      </c>
      <c r="G7329">
        <v>7326</v>
      </c>
      <c r="H7329">
        <v>0.13556545776188328</v>
      </c>
      <c r="I7329">
        <v>0.14472018333798545</v>
      </c>
    </row>
    <row r="7330" spans="2:9" x14ac:dyDescent="0.25">
      <c r="B7330">
        <v>7327</v>
      </c>
      <c r="C7330">
        <v>0.13836526307956301</v>
      </c>
      <c r="D7330">
        <v>0.14461575369441654</v>
      </c>
      <c r="G7330">
        <v>7327</v>
      </c>
      <c r="H7330">
        <v>0.13552923299142672</v>
      </c>
      <c r="I7330">
        <v>0.14468350480712186</v>
      </c>
    </row>
    <row r="7331" spans="2:9" x14ac:dyDescent="0.25">
      <c r="B7331">
        <v>7328</v>
      </c>
      <c r="C7331">
        <v>0.1383270865347079</v>
      </c>
      <c r="D7331">
        <v>0.14457238199802605</v>
      </c>
      <c r="G7331">
        <v>7328</v>
      </c>
      <c r="H7331">
        <v>0.13549301862349</v>
      </c>
      <c r="I7331">
        <v>0.14464683511480825</v>
      </c>
    </row>
    <row r="7332" spans="2:9" x14ac:dyDescent="0.25">
      <c r="B7332">
        <v>7329</v>
      </c>
      <c r="C7332">
        <v>0.13828892344835517</v>
      </c>
      <c r="D7332">
        <v>0.1445290179619724</v>
      </c>
      <c r="G7332">
        <v>7329</v>
      </c>
      <c r="H7332">
        <v>0.1354568146547053</v>
      </c>
      <c r="I7332">
        <v>0.14461017425916339</v>
      </c>
    </row>
    <row r="7333" spans="2:9" x14ac:dyDescent="0.25">
      <c r="B7333">
        <v>7330</v>
      </c>
      <c r="C7333">
        <v>0.1382507738143656</v>
      </c>
      <c r="D7333">
        <v>0.1444856615886545</v>
      </c>
      <c r="G7333">
        <v>7330</v>
      </c>
      <c r="H7333">
        <v>0.13542062108170691</v>
      </c>
      <c r="I7333">
        <v>0.14457352223830661</v>
      </c>
    </row>
    <row r="7334" spans="2:9" x14ac:dyDescent="0.25">
      <c r="B7334">
        <v>7331</v>
      </c>
      <c r="C7334">
        <v>0.13821263762660241</v>
      </c>
      <c r="D7334">
        <v>0.14444231288046813</v>
      </c>
      <c r="G7334">
        <v>7331</v>
      </c>
      <c r="H7334">
        <v>0.13538443790113058</v>
      </c>
      <c r="I7334">
        <v>0.14453687905035725</v>
      </c>
    </row>
    <row r="7335" spans="2:9" x14ac:dyDescent="0.25">
      <c r="B7335">
        <v>7332</v>
      </c>
      <c r="C7335">
        <v>0.1381745148789317</v>
      </c>
      <c r="D7335">
        <v>0.14439897183980624</v>
      </c>
      <c r="G7335">
        <v>7332</v>
      </c>
      <c r="H7335">
        <v>0.13534826510961279</v>
      </c>
      <c r="I7335">
        <v>0.14450024469343498</v>
      </c>
    </row>
    <row r="7336" spans="2:9" x14ac:dyDescent="0.25">
      <c r="B7336">
        <v>7333</v>
      </c>
      <c r="C7336">
        <v>0.13813640556522222</v>
      </c>
      <c r="D7336">
        <v>0.14435563846905899</v>
      </c>
      <c r="G7336">
        <v>7333</v>
      </c>
      <c r="H7336">
        <v>0.13531210270379118</v>
      </c>
      <c r="I7336">
        <v>0.14446361916565995</v>
      </c>
    </row>
    <row r="7337" spans="2:9" x14ac:dyDescent="0.25">
      <c r="B7337">
        <v>7334</v>
      </c>
      <c r="C7337">
        <v>0.1380983096793485</v>
      </c>
      <c r="D7337">
        <v>0.14431231277061346</v>
      </c>
      <c r="G7337">
        <v>7334</v>
      </c>
      <c r="H7337">
        <v>0.13527595068030554</v>
      </c>
      <c r="I7337">
        <v>0.14442700246515242</v>
      </c>
    </row>
    <row r="7338" spans="2:9" x14ac:dyDescent="0.25">
      <c r="B7338">
        <v>7335</v>
      </c>
      <c r="C7338">
        <v>0.1380602272151866</v>
      </c>
      <c r="D7338">
        <v>0.14426899474685398</v>
      </c>
      <c r="G7338">
        <v>7335</v>
      </c>
      <c r="H7338">
        <v>0.13523980903579616</v>
      </c>
      <c r="I7338">
        <v>0.14439039459003308</v>
      </c>
    </row>
    <row r="7339" spans="2:9" x14ac:dyDescent="0.25">
      <c r="B7339">
        <v>7336</v>
      </c>
      <c r="C7339">
        <v>0.1380221581666139</v>
      </c>
      <c r="D7339">
        <v>0.14422568440016184</v>
      </c>
      <c r="G7339">
        <v>7336</v>
      </c>
      <c r="H7339">
        <v>0.13520367776690401</v>
      </c>
      <c r="I7339">
        <v>0.14435379553842281</v>
      </c>
    </row>
    <row r="7340" spans="2:9" x14ac:dyDescent="0.25">
      <c r="B7340">
        <v>7337</v>
      </c>
      <c r="C7340">
        <v>0.13798410252751361</v>
      </c>
      <c r="D7340">
        <v>0.14418238173291548</v>
      </c>
      <c r="G7340">
        <v>7337</v>
      </c>
      <c r="H7340">
        <v>0.13516755687027221</v>
      </c>
      <c r="I7340">
        <v>0.1443172053084428</v>
      </c>
    </row>
    <row r="7341" spans="2:9" x14ac:dyDescent="0.25">
      <c r="B7341">
        <v>7338</v>
      </c>
      <c r="C7341">
        <v>0.13794606029177131</v>
      </c>
      <c r="D7341">
        <v>0.14413908674749046</v>
      </c>
      <c r="G7341">
        <v>7338</v>
      </c>
      <c r="H7341">
        <v>0.13513144634254454</v>
      </c>
      <c r="I7341">
        <v>0.14428062389821461</v>
      </c>
    </row>
    <row r="7342" spans="2:9" x14ac:dyDescent="0.25">
      <c r="B7342">
        <v>7339</v>
      </c>
      <c r="C7342">
        <v>0.13790803145327576</v>
      </c>
      <c r="D7342">
        <v>0.14409579944625941</v>
      </c>
      <c r="G7342">
        <v>7339</v>
      </c>
      <c r="H7342">
        <v>0.13509534618036642</v>
      </c>
      <c r="I7342">
        <v>0.14424405130586002</v>
      </c>
    </row>
    <row r="7343" spans="2:9" x14ac:dyDescent="0.25">
      <c r="B7343">
        <v>7340</v>
      </c>
      <c r="C7343">
        <v>0.13787001600591828</v>
      </c>
      <c r="D7343">
        <v>0.14405251983159215</v>
      </c>
      <c r="G7343">
        <v>7340</v>
      </c>
      <c r="H7343">
        <v>0.13505925638038399</v>
      </c>
      <c r="I7343">
        <v>0.14420748752950124</v>
      </c>
    </row>
    <row r="7344" spans="2:9" x14ac:dyDescent="0.25">
      <c r="B7344">
        <v>7341</v>
      </c>
      <c r="C7344">
        <v>0.13783201394359579</v>
      </c>
      <c r="D7344">
        <v>0.14400924790585543</v>
      </c>
      <c r="G7344">
        <v>7341</v>
      </c>
      <c r="H7344">
        <v>0.13502317693924548</v>
      </c>
      <c r="I7344">
        <v>0.14417093256726055</v>
      </c>
    </row>
    <row r="7345" spans="2:9" x14ac:dyDescent="0.25">
      <c r="B7345">
        <v>7342</v>
      </c>
      <c r="C7345">
        <v>0.13779402526020648</v>
      </c>
      <c r="D7345">
        <v>0.14396598367141319</v>
      </c>
      <c r="G7345">
        <v>7342</v>
      </c>
      <c r="H7345">
        <v>0.13498710785359982</v>
      </c>
      <c r="I7345">
        <v>0.14413438641726067</v>
      </c>
    </row>
    <row r="7346" spans="2:9" x14ac:dyDescent="0.25">
      <c r="B7346">
        <v>7343</v>
      </c>
      <c r="C7346">
        <v>0.13775604994965041</v>
      </c>
      <c r="D7346">
        <v>0.14392272713062651</v>
      </c>
      <c r="G7346">
        <v>7343</v>
      </c>
      <c r="H7346">
        <v>0.13495104912009639</v>
      </c>
      <c r="I7346">
        <v>0.14409784907762468</v>
      </c>
    </row>
    <row r="7347" spans="2:9" x14ac:dyDescent="0.25">
      <c r="B7347">
        <v>7344</v>
      </c>
      <c r="C7347">
        <v>0.13771808800583321</v>
      </c>
      <c r="D7347">
        <v>0.1438794782858536</v>
      </c>
      <c r="G7347">
        <v>7344</v>
      </c>
      <c r="H7347">
        <v>0.13491500073538712</v>
      </c>
      <c r="I7347">
        <v>0.14406132054647577</v>
      </c>
    </row>
    <row r="7348" spans="2:9" x14ac:dyDescent="0.25">
      <c r="B7348">
        <v>7345</v>
      </c>
      <c r="C7348">
        <v>0.1376801394226628</v>
      </c>
      <c r="D7348">
        <v>0.14383623713944957</v>
      </c>
      <c r="G7348">
        <v>7345</v>
      </c>
      <c r="H7348">
        <v>0.13487896269612429</v>
      </c>
      <c r="I7348">
        <v>0.14402480082193758</v>
      </c>
    </row>
    <row r="7349" spans="2:9" x14ac:dyDescent="0.25">
      <c r="B7349">
        <v>7346</v>
      </c>
      <c r="C7349">
        <v>0.13764220419405052</v>
      </c>
      <c r="D7349">
        <v>0.14379300369376691</v>
      </c>
      <c r="G7349">
        <v>7346</v>
      </c>
      <c r="H7349">
        <v>0.13484293499896194</v>
      </c>
      <c r="I7349">
        <v>0.14398828990213403</v>
      </c>
    </row>
    <row r="7350" spans="2:9" x14ac:dyDescent="0.25">
      <c r="B7350">
        <v>7347</v>
      </c>
      <c r="C7350">
        <v>0.1376042823139097</v>
      </c>
      <c r="D7350">
        <v>0.14374977795115501</v>
      </c>
      <c r="G7350">
        <v>7347</v>
      </c>
      <c r="H7350">
        <v>0.13480691764055441</v>
      </c>
      <c r="I7350">
        <v>0.14395178778518922</v>
      </c>
    </row>
    <row r="7351" spans="2:9" x14ac:dyDescent="0.25">
      <c r="B7351">
        <v>7348</v>
      </c>
      <c r="C7351">
        <v>0.13756637377615971</v>
      </c>
      <c r="D7351">
        <v>0.1437065599139605</v>
      </c>
      <c r="G7351">
        <v>7348</v>
      </c>
      <c r="H7351">
        <v>0.13477091061755869</v>
      </c>
      <c r="I7351">
        <v>0.14391529446922768</v>
      </c>
    </row>
    <row r="7352" spans="2:9" x14ac:dyDescent="0.25">
      <c r="B7352">
        <v>7349</v>
      </c>
      <c r="C7352">
        <v>0.13752847857472139</v>
      </c>
      <c r="D7352">
        <v>0.14366334958452706</v>
      </c>
      <c r="G7352">
        <v>7349</v>
      </c>
      <c r="H7352">
        <v>0.13473491392663239</v>
      </c>
      <c r="I7352">
        <v>0.1438788099523742</v>
      </c>
    </row>
    <row r="7353" spans="2:9" x14ac:dyDescent="0.25">
      <c r="B7353">
        <v>7350</v>
      </c>
      <c r="C7353">
        <v>0.13749059670351688</v>
      </c>
      <c r="D7353">
        <v>0.1436201469651954</v>
      </c>
      <c r="G7353">
        <v>7350</v>
      </c>
      <c r="H7353">
        <v>0.13469892756443341</v>
      </c>
      <c r="I7353">
        <v>0.14384233423275378</v>
      </c>
    </row>
    <row r="7354" spans="2:9" x14ac:dyDescent="0.25">
      <c r="B7354">
        <v>7351</v>
      </c>
      <c r="C7354">
        <v>0.13745272815647414</v>
      </c>
      <c r="D7354">
        <v>0.14357695205830351</v>
      </c>
      <c r="G7354">
        <v>7351</v>
      </c>
      <c r="H7354">
        <v>0.1346629515276217</v>
      </c>
      <c r="I7354">
        <v>0.1438058673084919</v>
      </c>
    </row>
    <row r="7355" spans="2:9" x14ac:dyDescent="0.25">
      <c r="B7355">
        <v>7352</v>
      </c>
      <c r="C7355">
        <v>0.13741487292752327</v>
      </c>
      <c r="D7355">
        <v>0.14353376486618641</v>
      </c>
      <c r="G7355">
        <v>7352</v>
      </c>
      <c r="H7355">
        <v>0.13462698581285873</v>
      </c>
      <c r="I7355">
        <v>0.14376940917771416</v>
      </c>
    </row>
    <row r="7356" spans="2:9" x14ac:dyDescent="0.25">
      <c r="B7356">
        <v>7353</v>
      </c>
      <c r="C7356">
        <v>0.1373770310105982</v>
      </c>
      <c r="D7356">
        <v>0.14349058539117612</v>
      </c>
      <c r="G7356">
        <v>7353</v>
      </c>
      <c r="H7356">
        <v>0.13459103041680653</v>
      </c>
      <c r="I7356">
        <v>0.14373295983854645</v>
      </c>
    </row>
    <row r="7357" spans="2:9" x14ac:dyDescent="0.25">
      <c r="B7357">
        <v>7354</v>
      </c>
      <c r="C7357">
        <v>0.13733920239963437</v>
      </c>
      <c r="D7357">
        <v>0.14344741363560201</v>
      </c>
      <c r="G7357">
        <v>7354</v>
      </c>
      <c r="H7357">
        <v>0.13455508533612831</v>
      </c>
      <c r="I7357">
        <v>0.14369651928911517</v>
      </c>
    </row>
    <row r="7358" spans="2:9" x14ac:dyDescent="0.25">
      <c r="B7358">
        <v>7355</v>
      </c>
      <c r="C7358">
        <v>0.13730138708857348</v>
      </c>
      <c r="D7358">
        <v>0.1434042496017903</v>
      </c>
      <c r="G7358">
        <v>7355</v>
      </c>
      <c r="H7358">
        <v>0.1345191505674895</v>
      </c>
      <c r="I7358">
        <v>0.14366008752754672</v>
      </c>
    </row>
    <row r="7359" spans="2:9" x14ac:dyDescent="0.25">
      <c r="B7359">
        <v>7356</v>
      </c>
      <c r="C7359">
        <v>0.1372635850713585</v>
      </c>
      <c r="D7359">
        <v>0.14336109329206465</v>
      </c>
      <c r="G7359">
        <v>7356</v>
      </c>
      <c r="H7359">
        <v>0.13448322610755609</v>
      </c>
      <c r="I7359">
        <v>0.14362366455196809</v>
      </c>
    </row>
    <row r="7360" spans="2:9" x14ac:dyDescent="0.25">
      <c r="B7360">
        <v>7357</v>
      </c>
      <c r="C7360">
        <v>0.13722579634193391</v>
      </c>
      <c r="D7360">
        <v>0.14331794470874548</v>
      </c>
      <c r="G7360">
        <v>7357</v>
      </c>
      <c r="H7360">
        <v>0.13444731195299459</v>
      </c>
      <c r="I7360">
        <v>0.14358725036050632</v>
      </c>
    </row>
    <row r="7361" spans="2:9" x14ac:dyDescent="0.25">
      <c r="B7361">
        <v>7358</v>
      </c>
      <c r="C7361">
        <v>0.13718802089424983</v>
      </c>
      <c r="D7361">
        <v>0.14327480385415053</v>
      </c>
      <c r="G7361">
        <v>7358</v>
      </c>
      <c r="H7361">
        <v>0.13441140810047361</v>
      </c>
      <c r="I7361">
        <v>0.14355084495128889</v>
      </c>
    </row>
    <row r="7362" spans="2:9" x14ac:dyDescent="0.25">
      <c r="B7362">
        <v>7359</v>
      </c>
      <c r="C7362">
        <v>0.13715025872225878</v>
      </c>
      <c r="D7362">
        <v>0.1432316707305947</v>
      </c>
      <c r="G7362">
        <v>7359</v>
      </c>
      <c r="H7362">
        <v>0.13437551454666269</v>
      </c>
      <c r="I7362">
        <v>0.14351444832244356</v>
      </c>
    </row>
    <row r="7363" spans="2:9" x14ac:dyDescent="0.25">
      <c r="B7363">
        <v>7360</v>
      </c>
      <c r="C7363">
        <v>0.13711250981991649</v>
      </c>
      <c r="D7363">
        <v>0.14318854534038988</v>
      </c>
      <c r="G7363">
        <v>7360</v>
      </c>
      <c r="H7363">
        <v>0.13433963128823281</v>
      </c>
      <c r="I7363">
        <v>0.14347806047209835</v>
      </c>
    </row>
    <row r="7364" spans="2:9" x14ac:dyDescent="0.25">
      <c r="B7364">
        <v>7361</v>
      </c>
      <c r="C7364">
        <v>0.13707477418118097</v>
      </c>
      <c r="D7364">
        <v>0.14314542768584507</v>
      </c>
      <c r="G7364">
        <v>7361</v>
      </c>
      <c r="H7364">
        <v>0.13430375832185548</v>
      </c>
      <c r="I7364">
        <v>0.14344168139838154</v>
      </c>
    </row>
    <row r="7365" spans="2:9" x14ac:dyDescent="0.25">
      <c r="B7365">
        <v>7362</v>
      </c>
      <c r="C7365">
        <v>0.13703705180001596</v>
      </c>
      <c r="D7365">
        <v>0.14310231776926655</v>
      </c>
      <c r="G7365">
        <v>7362</v>
      </c>
      <c r="H7365">
        <v>0.13426789564420466</v>
      </c>
      <c r="I7365">
        <v>0.14340531109942184</v>
      </c>
    </row>
    <row r="7366" spans="2:9" x14ac:dyDescent="0.25">
      <c r="B7366">
        <v>7363</v>
      </c>
      <c r="C7366">
        <v>0.13699934267038652</v>
      </c>
      <c r="D7366">
        <v>0.14305921559295756</v>
      </c>
      <c r="G7366">
        <v>7363</v>
      </c>
      <c r="H7366">
        <v>0.13423204325195481</v>
      </c>
      <c r="I7366">
        <v>0.14336894957334809</v>
      </c>
    </row>
    <row r="7367" spans="2:9" x14ac:dyDescent="0.25">
      <c r="B7367">
        <v>7364</v>
      </c>
      <c r="C7367">
        <v>0.13696164678625919</v>
      </c>
      <c r="D7367">
        <v>0.14301612115921863</v>
      </c>
      <c r="G7367">
        <v>7364</v>
      </c>
      <c r="H7367">
        <v>0.13419620114178091</v>
      </c>
      <c r="I7367">
        <v>0.14333259681828955</v>
      </c>
    </row>
    <row r="7368" spans="2:9" x14ac:dyDescent="0.25">
      <c r="B7368">
        <v>7365</v>
      </c>
      <c r="C7368">
        <v>0.13692396414160671</v>
      </c>
      <c r="D7368">
        <v>0.14297303447034729</v>
      </c>
      <c r="G7368">
        <v>7365</v>
      </c>
      <c r="H7368">
        <v>0.13416036931035991</v>
      </c>
      <c r="I7368">
        <v>0.14329625283237576</v>
      </c>
    </row>
    <row r="7369" spans="2:9" x14ac:dyDescent="0.25">
      <c r="B7369">
        <v>7366</v>
      </c>
      <c r="C7369">
        <v>0.1368862947304032</v>
      </c>
      <c r="D7369">
        <v>0.14292995552863808</v>
      </c>
      <c r="G7369">
        <v>7366</v>
      </c>
      <c r="H7369">
        <v>0.13412454775437019</v>
      </c>
      <c r="I7369">
        <v>0.14325991761373641</v>
      </c>
    </row>
    <row r="7370" spans="2:9" x14ac:dyDescent="0.25">
      <c r="B7370">
        <v>7367</v>
      </c>
      <c r="C7370">
        <v>0.13684863854662674</v>
      </c>
      <c r="D7370">
        <v>0.14288688433638297</v>
      </c>
      <c r="G7370">
        <v>7367</v>
      </c>
      <c r="H7370">
        <v>0.1340887364704908</v>
      </c>
      <c r="I7370">
        <v>0.14322359116050176</v>
      </c>
    </row>
    <row r="7371" spans="2:9" x14ac:dyDescent="0.25">
      <c r="B7371">
        <v>7368</v>
      </c>
      <c r="C7371">
        <v>0.13681099558425736</v>
      </c>
      <c r="D7371">
        <v>0.14284382089587089</v>
      </c>
      <c r="G7371">
        <v>7368</v>
      </c>
      <c r="H7371">
        <v>0.13405293545540201</v>
      </c>
      <c r="I7371">
        <v>0.14318727347080218</v>
      </c>
    </row>
    <row r="7372" spans="2:9" x14ac:dyDescent="0.25">
      <c r="B7372">
        <v>7369</v>
      </c>
      <c r="C7372">
        <v>0.13677336583728081</v>
      </c>
      <c r="D7372">
        <v>0.14280076520938775</v>
      </c>
      <c r="G7372">
        <v>7369</v>
      </c>
      <c r="H7372">
        <v>0.13401714470578616</v>
      </c>
      <c r="I7372">
        <v>0.14315096454276827</v>
      </c>
    </row>
    <row r="7373" spans="2:9" x14ac:dyDescent="0.25">
      <c r="B7373">
        <v>7370</v>
      </c>
      <c r="C7373">
        <v>0.13673574929968449</v>
      </c>
      <c r="D7373">
        <v>0.14275771727921693</v>
      </c>
      <c r="G7373">
        <v>7370</v>
      </c>
      <c r="H7373">
        <v>0.1339813642183261</v>
      </c>
      <c r="I7373">
        <v>0.14311466437453113</v>
      </c>
    </row>
    <row r="7374" spans="2:9" x14ac:dyDescent="0.25">
      <c r="B7374">
        <v>7371</v>
      </c>
      <c r="C7374">
        <v>0.1366981459654569</v>
      </c>
      <c r="D7374">
        <v>0.14271467710763863</v>
      </c>
      <c r="G7374">
        <v>7371</v>
      </c>
      <c r="H7374">
        <v>0.13394559398970529</v>
      </c>
      <c r="I7374">
        <v>0.14307837296422193</v>
      </c>
    </row>
    <row r="7375" spans="2:9" x14ac:dyDescent="0.25">
      <c r="B7375">
        <v>7372</v>
      </c>
      <c r="C7375">
        <v>0.13666055582859249</v>
      </c>
      <c r="D7375">
        <v>0.14267164469693042</v>
      </c>
      <c r="G7375">
        <v>7372</v>
      </c>
      <c r="H7375">
        <v>0.13390983401660941</v>
      </c>
      <c r="I7375">
        <v>0.14304209030997242</v>
      </c>
    </row>
    <row r="7376" spans="2:9" x14ac:dyDescent="0.25">
      <c r="B7376">
        <v>7373</v>
      </c>
      <c r="C7376">
        <v>0.13662297888308803</v>
      </c>
      <c r="D7376">
        <v>0.14262862004936683</v>
      </c>
      <c r="G7376">
        <v>7373</v>
      </c>
      <c r="H7376">
        <v>0.13387408429572492</v>
      </c>
      <c r="I7376">
        <v>0.14300581640991442</v>
      </c>
    </row>
    <row r="7377" spans="2:9" x14ac:dyDescent="0.25">
      <c r="B7377">
        <v>7374</v>
      </c>
      <c r="C7377">
        <v>0.13658541512294312</v>
      </c>
      <c r="D7377">
        <v>0.14258560316721949</v>
      </c>
      <c r="G7377">
        <v>7374</v>
      </c>
      <c r="H7377">
        <v>0.13383834482373946</v>
      </c>
      <c r="I7377">
        <v>0.14296955126218</v>
      </c>
    </row>
    <row r="7378" spans="2:9" x14ac:dyDescent="0.25">
      <c r="B7378">
        <v>7375</v>
      </c>
      <c r="C7378">
        <v>0.13654786454215986</v>
      </c>
      <c r="D7378">
        <v>0.14254259405275743</v>
      </c>
      <c r="G7378">
        <v>7375</v>
      </c>
      <c r="H7378">
        <v>0.13380261559734183</v>
      </c>
      <c r="I7378">
        <v>0.14293329486490178</v>
      </c>
    </row>
    <row r="7379" spans="2:9" x14ac:dyDescent="0.25">
      <c r="B7379">
        <v>7376</v>
      </c>
      <c r="C7379">
        <v>0.13651032713474617</v>
      </c>
      <c r="D7379">
        <v>0.14249959270824658</v>
      </c>
      <c r="G7379">
        <v>7376</v>
      </c>
      <c r="H7379">
        <v>0.13376689661322264</v>
      </c>
      <c r="I7379">
        <v>0.14289704721621249</v>
      </c>
    </row>
    <row r="7380" spans="2:9" x14ac:dyDescent="0.25">
      <c r="B7380">
        <v>7377</v>
      </c>
      <c r="C7380">
        <v>0.13647280289471131</v>
      </c>
      <c r="D7380">
        <v>0.14245659913594996</v>
      </c>
      <c r="G7380">
        <v>7377</v>
      </c>
      <c r="H7380">
        <v>0.13373118786807328</v>
      </c>
      <c r="I7380">
        <v>0.14286080831424511</v>
      </c>
    </row>
    <row r="7381" spans="2:9" x14ac:dyDescent="0.25">
      <c r="B7381">
        <v>7378</v>
      </c>
      <c r="C7381">
        <v>0.1364352918160659</v>
      </c>
      <c r="D7381">
        <v>0.14241361333812802</v>
      </c>
      <c r="G7381">
        <v>7378</v>
      </c>
      <c r="H7381">
        <v>0.13369548935858558</v>
      </c>
      <c r="I7381">
        <v>0.14282457815713318</v>
      </c>
    </row>
    <row r="7382" spans="2:9" x14ac:dyDescent="0.25">
      <c r="B7382">
        <v>7379</v>
      </c>
      <c r="C7382">
        <v>0.13639779389282611</v>
      </c>
      <c r="D7382">
        <v>0.142370635317038</v>
      </c>
      <c r="G7382">
        <v>7379</v>
      </c>
      <c r="H7382">
        <v>0.1336598010814537</v>
      </c>
      <c r="I7382">
        <v>0.14278835674301016</v>
      </c>
    </row>
    <row r="7383" spans="2:9" x14ac:dyDescent="0.25">
      <c r="B7383">
        <v>7380</v>
      </c>
      <c r="C7383">
        <v>0.1363603091190107</v>
      </c>
      <c r="D7383">
        <v>0.14232766507493458</v>
      </c>
      <c r="G7383">
        <v>7380</v>
      </c>
      <c r="H7383">
        <v>0.13362412303337276</v>
      </c>
      <c r="I7383">
        <v>0.14275214407001013</v>
      </c>
    </row>
    <row r="7384" spans="2:9" x14ac:dyDescent="0.25">
      <c r="B7384">
        <v>7381</v>
      </c>
      <c r="C7384">
        <v>0.13632283748864141</v>
      </c>
      <c r="D7384">
        <v>0.14228470261406942</v>
      </c>
      <c r="G7384">
        <v>7381</v>
      </c>
      <c r="H7384">
        <v>0.13358845521103857</v>
      </c>
      <c r="I7384">
        <v>0.14271594013626734</v>
      </c>
    </row>
    <row r="7385" spans="2:9" x14ac:dyDescent="0.25">
      <c r="B7385">
        <v>7382</v>
      </c>
      <c r="C7385">
        <v>0.1362853789957422</v>
      </c>
      <c r="D7385">
        <v>0.14224174793669125</v>
      </c>
      <c r="G7385">
        <v>7382</v>
      </c>
      <c r="H7385">
        <v>0.13355279761114833</v>
      </c>
      <c r="I7385">
        <v>0.14267974493991625</v>
      </c>
    </row>
    <row r="7386" spans="2:9" x14ac:dyDescent="0.25">
      <c r="B7386">
        <v>7383</v>
      </c>
      <c r="C7386">
        <v>0.13624793363434282</v>
      </c>
      <c r="D7386">
        <v>0.1421988010450462</v>
      </c>
      <c r="G7386">
        <v>7383</v>
      </c>
      <c r="H7386">
        <v>0.13351715023040114</v>
      </c>
      <c r="I7386">
        <v>0.14264355847909185</v>
      </c>
    </row>
    <row r="7387" spans="2:9" x14ac:dyDescent="0.25">
      <c r="B7387">
        <v>7384</v>
      </c>
      <c r="C7387">
        <v>0.13621050139847429</v>
      </c>
      <c r="D7387">
        <v>0.14215586194137728</v>
      </c>
      <c r="G7387">
        <v>7384</v>
      </c>
      <c r="H7387">
        <v>0.13348151306549691</v>
      </c>
      <c r="I7387">
        <v>0.14260738075192914</v>
      </c>
    </row>
    <row r="7388" spans="2:9" x14ac:dyDescent="0.25">
      <c r="B7388">
        <v>7385</v>
      </c>
      <c r="C7388">
        <v>0.13617308228216929</v>
      </c>
      <c r="D7388">
        <v>0.14211293062792477</v>
      </c>
      <c r="G7388">
        <v>7385</v>
      </c>
      <c r="H7388">
        <v>0.13344588611313579</v>
      </c>
      <c r="I7388">
        <v>0.14257121175656362</v>
      </c>
    </row>
    <row r="7389" spans="2:9" x14ac:dyDescent="0.25">
      <c r="B7389">
        <v>7386</v>
      </c>
      <c r="C7389">
        <v>0.13613567627946593</v>
      </c>
      <c r="D7389">
        <v>0.14207000710692611</v>
      </c>
      <c r="G7389">
        <v>7386</v>
      </c>
      <c r="H7389">
        <v>0.13341026937002029</v>
      </c>
      <c r="I7389">
        <v>0.14253505149113105</v>
      </c>
    </row>
    <row r="7390" spans="2:9" x14ac:dyDescent="0.25">
      <c r="B7390">
        <v>7387</v>
      </c>
      <c r="C7390">
        <v>0.13609828338440458</v>
      </c>
      <c r="D7390">
        <v>0.14202709138061578</v>
      </c>
      <c r="G7390">
        <v>7387</v>
      </c>
      <c r="H7390">
        <v>0.13337466283285393</v>
      </c>
      <c r="I7390">
        <v>0.14249889995376736</v>
      </c>
    </row>
    <row r="7391" spans="2:9" x14ac:dyDescent="0.25">
      <c r="B7391">
        <v>7388</v>
      </c>
      <c r="C7391">
        <v>0.13606090359102896</v>
      </c>
      <c r="D7391">
        <v>0.1419841834512256</v>
      </c>
      <c r="G7391">
        <v>7388</v>
      </c>
      <c r="H7391">
        <v>0.13333906649834087</v>
      </c>
      <c r="I7391">
        <v>0.14246275714260898</v>
      </c>
    </row>
    <row r="7392" spans="2:9" x14ac:dyDescent="0.25">
      <c r="B7392">
        <v>7389</v>
      </c>
      <c r="C7392">
        <v>0.13602353689338495</v>
      </c>
      <c r="D7392">
        <v>0.14194128332098432</v>
      </c>
      <c r="G7392">
        <v>7389</v>
      </c>
      <c r="H7392">
        <v>0.13330348036318695</v>
      </c>
      <c r="I7392">
        <v>0.14242662305579246</v>
      </c>
    </row>
    <row r="7393" spans="2:9" x14ac:dyDescent="0.25">
      <c r="B7393">
        <v>7390</v>
      </c>
      <c r="C7393">
        <v>0.13598618328552384</v>
      </c>
      <c r="D7393">
        <v>0.14189839099211798</v>
      </c>
      <c r="G7393">
        <v>7390</v>
      </c>
      <c r="H7393">
        <v>0.13326790442409969</v>
      </c>
      <c r="I7393">
        <v>0.14239049769145473</v>
      </c>
    </row>
    <row r="7394" spans="2:9" x14ac:dyDescent="0.25">
      <c r="B7394">
        <v>7391</v>
      </c>
      <c r="C7394">
        <v>0.13594884276149879</v>
      </c>
      <c r="D7394">
        <v>0.14185550646684975</v>
      </c>
      <c r="G7394">
        <v>7391</v>
      </c>
      <c r="H7394">
        <v>0.13323233867778711</v>
      </c>
      <c r="I7394">
        <v>0.14235438104773304</v>
      </c>
    </row>
    <row r="7395" spans="2:9" x14ac:dyDescent="0.25">
      <c r="B7395">
        <v>7392</v>
      </c>
      <c r="C7395">
        <v>0.135911515315364</v>
      </c>
      <c r="D7395">
        <v>0.14181262974739983</v>
      </c>
      <c r="G7395">
        <v>7392</v>
      </c>
      <c r="H7395">
        <v>0.13319678312095792</v>
      </c>
      <c r="I7395">
        <v>0.14231827312276482</v>
      </c>
    </row>
    <row r="7396" spans="2:9" x14ac:dyDescent="0.25">
      <c r="B7396">
        <v>7393</v>
      </c>
      <c r="C7396">
        <v>0.1358742009411795</v>
      </c>
      <c r="D7396">
        <v>0.14176976083598586</v>
      </c>
      <c r="G7396">
        <v>7393</v>
      </c>
      <c r="H7396">
        <v>0.1331612377503229</v>
      </c>
      <c r="I7396">
        <v>0.142282173914688</v>
      </c>
    </row>
    <row r="7397" spans="2:9" x14ac:dyDescent="0.25">
      <c r="B7397">
        <v>7394</v>
      </c>
      <c r="C7397">
        <v>0.13583689963300741</v>
      </c>
      <c r="D7397">
        <v>0.14172689973482233</v>
      </c>
      <c r="G7397">
        <v>7394</v>
      </c>
      <c r="H7397">
        <v>0.13312570256259404</v>
      </c>
      <c r="I7397">
        <v>0.14224608342164058</v>
      </c>
    </row>
    <row r="7398" spans="2:9" x14ac:dyDescent="0.25">
      <c r="B7398">
        <v>7395</v>
      </c>
      <c r="C7398">
        <v>0.13579961138491317</v>
      </c>
      <c r="D7398">
        <v>0.14168404644612101</v>
      </c>
      <c r="G7398">
        <v>7395</v>
      </c>
      <c r="H7398">
        <v>0.13309017755448399</v>
      </c>
      <c r="I7398">
        <v>0.14221000164176092</v>
      </c>
    </row>
    <row r="7399" spans="2:9" x14ac:dyDescent="0.25">
      <c r="B7399">
        <v>7396</v>
      </c>
      <c r="C7399">
        <v>0.13576233619096437</v>
      </c>
      <c r="D7399">
        <v>0.14164120097209087</v>
      </c>
      <c r="G7399">
        <v>7396</v>
      </c>
      <c r="H7399">
        <v>0.13305466272270672</v>
      </c>
      <c r="I7399">
        <v>0.14217392857318784</v>
      </c>
    </row>
    <row r="7400" spans="2:9" x14ac:dyDescent="0.25">
      <c r="B7400">
        <v>7397</v>
      </c>
      <c r="C7400">
        <v>0.13572507404523421</v>
      </c>
      <c r="D7400">
        <v>0.141598363314938</v>
      </c>
      <c r="G7400">
        <v>7397</v>
      </c>
      <c r="H7400">
        <v>0.13301915806397824</v>
      </c>
      <c r="I7400">
        <v>0.1421378642140603</v>
      </c>
    </row>
    <row r="7401" spans="2:9" x14ac:dyDescent="0.25">
      <c r="B7401">
        <v>7398</v>
      </c>
      <c r="C7401">
        <v>0.13568782494179726</v>
      </c>
      <c r="D7401">
        <v>0.1415555334768655</v>
      </c>
      <c r="G7401">
        <v>7398</v>
      </c>
      <c r="H7401">
        <v>0.13298366357501504</v>
      </c>
      <c r="I7401">
        <v>0.14210180856251745</v>
      </c>
    </row>
    <row r="7402" spans="2:9" x14ac:dyDescent="0.25">
      <c r="B7402">
        <v>7399</v>
      </c>
      <c r="C7402">
        <v>0.13565058887472969</v>
      </c>
      <c r="D7402">
        <v>0.14151271146007396</v>
      </c>
      <c r="G7402">
        <v>7399</v>
      </c>
      <c r="H7402">
        <v>0.13294817925253413</v>
      </c>
      <c r="I7402">
        <v>0.14206576161669901</v>
      </c>
    </row>
    <row r="7403" spans="2:9" x14ac:dyDescent="0.25">
      <c r="B7403">
        <v>7400</v>
      </c>
      <c r="C7403">
        <v>0.13561336583811301</v>
      </c>
      <c r="D7403">
        <v>0.14146989726676076</v>
      </c>
      <c r="G7403">
        <v>7400</v>
      </c>
      <c r="H7403">
        <v>0.13291270509325456</v>
      </c>
      <c r="I7403">
        <v>0.14202972337474476</v>
      </c>
    </row>
    <row r="7404" spans="2:9" x14ac:dyDescent="0.25">
      <c r="B7404">
        <v>7401</v>
      </c>
      <c r="C7404">
        <v>0.1355761558260313</v>
      </c>
      <c r="D7404">
        <v>0.14142709089912078</v>
      </c>
      <c r="G7404">
        <v>7401</v>
      </c>
      <c r="H7404">
        <v>0.13287724109389679</v>
      </c>
      <c r="I7404">
        <v>0.14199369383479502</v>
      </c>
    </row>
    <row r="7405" spans="2:9" x14ac:dyDescent="0.25">
      <c r="B7405">
        <v>7402</v>
      </c>
      <c r="C7405">
        <v>0.1355389588325713</v>
      </c>
      <c r="D7405">
        <v>0.14138429235934585</v>
      </c>
      <c r="G7405">
        <v>7402</v>
      </c>
      <c r="H7405">
        <v>0.13284178725118187</v>
      </c>
      <c r="I7405">
        <v>0.1419576729949901</v>
      </c>
    </row>
    <row r="7406" spans="2:9" x14ac:dyDescent="0.25">
      <c r="B7406">
        <v>7403</v>
      </c>
      <c r="C7406">
        <v>0.13550177485182249</v>
      </c>
      <c r="D7406">
        <v>0.14134150164962489</v>
      </c>
      <c r="G7406">
        <v>7403</v>
      </c>
      <c r="H7406">
        <v>0.13280634356183205</v>
      </c>
      <c r="I7406">
        <v>0.1419216608534708</v>
      </c>
    </row>
    <row r="7407" spans="2:9" x14ac:dyDescent="0.25">
      <c r="B7407">
        <v>7404</v>
      </c>
      <c r="C7407">
        <v>0.13546460387787979</v>
      </c>
      <c r="D7407">
        <v>0.14129871877214431</v>
      </c>
      <c r="G7407">
        <v>7404</v>
      </c>
      <c r="H7407">
        <v>0.13277091002257152</v>
      </c>
      <c r="I7407">
        <v>0.14188565740837827</v>
      </c>
    </row>
    <row r="7408" spans="2:9" x14ac:dyDescent="0.25">
      <c r="B7408">
        <v>7405</v>
      </c>
      <c r="C7408">
        <v>0.13542744590483921</v>
      </c>
      <c r="D7408">
        <v>0.14125594372908737</v>
      </c>
      <c r="G7408">
        <v>7405</v>
      </c>
      <c r="H7408">
        <v>0.13273548663012533</v>
      </c>
      <c r="I7408">
        <v>0.14184966265785379</v>
      </c>
    </row>
    <row r="7409" spans="2:9" x14ac:dyDescent="0.25">
      <c r="B7409">
        <v>7406</v>
      </c>
      <c r="C7409">
        <v>0.13539030092679843</v>
      </c>
      <c r="D7409">
        <v>0.14121317652263457</v>
      </c>
      <c r="G7409">
        <v>7406</v>
      </c>
      <c r="H7409">
        <v>0.1327000733812187</v>
      </c>
      <c r="I7409">
        <v>0.14181367660003896</v>
      </c>
    </row>
    <row r="7410" spans="2:9" x14ac:dyDescent="0.25">
      <c r="B7410">
        <v>7407</v>
      </c>
      <c r="C7410">
        <v>0.13535316893786081</v>
      </c>
      <c r="D7410">
        <v>0.14117041715496373</v>
      </c>
      <c r="G7410">
        <v>7407</v>
      </c>
      <c r="H7410">
        <v>0.1326646702725793</v>
      </c>
      <c r="I7410">
        <v>0.14177769923307584</v>
      </c>
    </row>
    <row r="7411" spans="2:9" x14ac:dyDescent="0.25">
      <c r="B7411">
        <v>7408</v>
      </c>
      <c r="C7411">
        <v>0.13531604993213189</v>
      </c>
      <c r="D7411">
        <v>0.1411276656282496</v>
      </c>
      <c r="G7411">
        <v>7408</v>
      </c>
      <c r="H7411">
        <v>0.1326292773009356</v>
      </c>
      <c r="I7411">
        <v>0.14174173055510661</v>
      </c>
    </row>
    <row r="7412" spans="2:9" x14ac:dyDescent="0.25">
      <c r="B7412">
        <v>7409</v>
      </c>
      <c r="C7412">
        <v>0.13527894390372031</v>
      </c>
      <c r="D7412">
        <v>0.14108492194466435</v>
      </c>
      <c r="G7412">
        <v>7409</v>
      </c>
      <c r="H7412">
        <v>0.13259389446301709</v>
      </c>
      <c r="I7412">
        <v>0.14170577056427383</v>
      </c>
    </row>
    <row r="7413" spans="2:9" x14ac:dyDescent="0.25">
      <c r="B7413">
        <v>7410</v>
      </c>
      <c r="C7413">
        <v>0.13524185084673671</v>
      </c>
      <c r="D7413">
        <v>0.14104218610637717</v>
      </c>
      <c r="G7413">
        <v>7410</v>
      </c>
      <c r="H7413">
        <v>0.13255852175555435</v>
      </c>
      <c r="I7413">
        <v>0.14166981925872035</v>
      </c>
    </row>
    <row r="7414" spans="2:9" x14ac:dyDescent="0.25">
      <c r="B7414">
        <v>7411</v>
      </c>
      <c r="C7414">
        <v>0.13520477075529738</v>
      </c>
      <c r="D7414">
        <v>0.14099945811555431</v>
      </c>
      <c r="G7414">
        <v>7411</v>
      </c>
      <c r="H7414">
        <v>0.13252315917528007</v>
      </c>
      <c r="I7414">
        <v>0.14163387663658919</v>
      </c>
    </row>
    <row r="7415" spans="2:9" x14ac:dyDescent="0.25">
      <c r="B7415">
        <v>7412</v>
      </c>
      <c r="C7415">
        <v>0.13516770362352029</v>
      </c>
      <c r="D7415">
        <v>0.14095673797435954</v>
      </c>
      <c r="G7415">
        <v>7412</v>
      </c>
      <c r="H7415">
        <v>0.13248780671892743</v>
      </c>
      <c r="I7415">
        <v>0.14159794269602394</v>
      </c>
    </row>
    <row r="7416" spans="2:9" x14ac:dyDescent="0.25">
      <c r="B7416">
        <v>7413</v>
      </c>
      <c r="C7416">
        <v>0.13513064944552469</v>
      </c>
      <c r="D7416">
        <v>0.14091402568495348</v>
      </c>
      <c r="G7416">
        <v>7413</v>
      </c>
      <c r="H7416">
        <v>0.13245246438323</v>
      </c>
      <c r="I7416">
        <v>0.14156201743516827</v>
      </c>
    </row>
    <row r="7417" spans="2:9" x14ac:dyDescent="0.25">
      <c r="B7417">
        <v>7414</v>
      </c>
      <c r="C7417">
        <v>0.13509360821543534</v>
      </c>
      <c r="D7417">
        <v>0.140871321249494</v>
      </c>
      <c r="G7417">
        <v>7414</v>
      </c>
      <c r="H7417">
        <v>0.13241713216492379</v>
      </c>
      <c r="I7417">
        <v>0.14152610085216613</v>
      </c>
    </row>
    <row r="7418" spans="2:9" x14ac:dyDescent="0.25">
      <c r="B7418">
        <v>7415</v>
      </c>
      <c r="C7418">
        <v>0.13505657992737899</v>
      </c>
      <c r="D7418">
        <v>0.14082862467013627</v>
      </c>
      <c r="G7418">
        <v>7415</v>
      </c>
      <c r="H7418">
        <v>0.13238181006074551</v>
      </c>
      <c r="I7418">
        <v>0.14149019294516188</v>
      </c>
    </row>
    <row r="7419" spans="2:9" x14ac:dyDescent="0.25">
      <c r="B7419">
        <v>7416</v>
      </c>
      <c r="C7419">
        <v>0.13501956457548597</v>
      </c>
      <c r="D7419">
        <v>0.14078593594903246</v>
      </c>
      <c r="G7419">
        <v>7416</v>
      </c>
      <c r="H7419">
        <v>0.13234649806743309</v>
      </c>
      <c r="I7419">
        <v>0.14145429371230012</v>
      </c>
    </row>
    <row r="7420" spans="2:9" x14ac:dyDescent="0.25">
      <c r="B7420">
        <v>7417</v>
      </c>
      <c r="C7420">
        <v>0.1349825621538886</v>
      </c>
      <c r="D7420">
        <v>0.14074325508833213</v>
      </c>
      <c r="G7420">
        <v>7417</v>
      </c>
      <c r="H7420">
        <v>0.13231119618172532</v>
      </c>
      <c r="I7420">
        <v>0.1414184031517258</v>
      </c>
    </row>
    <row r="7421" spans="2:9" x14ac:dyDescent="0.25">
      <c r="B7421">
        <v>7418</v>
      </c>
      <c r="C7421">
        <v>0.13494557265672455</v>
      </c>
      <c r="D7421">
        <v>0.14070058209018182</v>
      </c>
      <c r="G7421">
        <v>7418</v>
      </c>
      <c r="H7421">
        <v>0.13227590440036313</v>
      </c>
      <c r="I7421">
        <v>0.1413825212615841</v>
      </c>
    </row>
    <row r="7422" spans="2:9" x14ac:dyDescent="0.25">
      <c r="B7422">
        <v>7419</v>
      </c>
      <c r="C7422">
        <v>0.13490859607813313</v>
      </c>
      <c r="D7422">
        <v>0.1406579169567253</v>
      </c>
      <c r="G7422">
        <v>7419</v>
      </c>
      <c r="H7422">
        <v>0.13224062272008813</v>
      </c>
      <c r="I7422">
        <v>0.14134664804002048</v>
      </c>
    </row>
    <row r="7423" spans="2:9" x14ac:dyDescent="0.25">
      <c r="B7423">
        <v>7420</v>
      </c>
      <c r="C7423">
        <v>0.13487163241225492</v>
      </c>
      <c r="D7423">
        <v>0.14061525969010363</v>
      </c>
      <c r="G7423">
        <v>7420</v>
      </c>
      <c r="H7423">
        <v>0.13220535113764223</v>
      </c>
      <c r="I7423">
        <v>0.14131078348518078</v>
      </c>
    </row>
    <row r="7424" spans="2:9" x14ac:dyDescent="0.25">
      <c r="B7424">
        <v>7421</v>
      </c>
      <c r="C7424">
        <v>0.1348346816532362</v>
      </c>
      <c r="D7424">
        <v>0.14057261029245488</v>
      </c>
      <c r="G7424">
        <v>7421</v>
      </c>
      <c r="H7424">
        <v>0.13217008964976959</v>
      </c>
      <c r="I7424">
        <v>0.14127492759521107</v>
      </c>
    </row>
    <row r="7425" spans="2:9" x14ac:dyDescent="0.25">
      <c r="B7425">
        <v>7422</v>
      </c>
      <c r="C7425">
        <v>0.1347977437952253</v>
      </c>
      <c r="D7425">
        <v>0.14052996876591442</v>
      </c>
      <c r="G7425">
        <v>7422</v>
      </c>
      <c r="H7425">
        <v>0.1321348382532152</v>
      </c>
      <c r="I7425">
        <v>0.14123908036825772</v>
      </c>
    </row>
    <row r="7426" spans="2:9" x14ac:dyDescent="0.25">
      <c r="B7426">
        <v>7423</v>
      </c>
      <c r="C7426">
        <v>0.1347608188323739</v>
      </c>
      <c r="D7426">
        <v>0.14048733511261485</v>
      </c>
      <c r="G7426">
        <v>7423</v>
      </c>
      <c r="H7426">
        <v>0.13209959694472551</v>
      </c>
      <c r="I7426">
        <v>0.14120324180246746</v>
      </c>
    </row>
    <row r="7427" spans="2:9" x14ac:dyDescent="0.25">
      <c r="B7427">
        <v>7424</v>
      </c>
      <c r="C7427">
        <v>0.13472390675883542</v>
      </c>
      <c r="D7427">
        <v>0.14044470933468575</v>
      </c>
      <c r="G7427">
        <v>7424</v>
      </c>
      <c r="H7427">
        <v>0.13206436572104741</v>
      </c>
      <c r="I7427">
        <v>0.14116741189598714</v>
      </c>
    </row>
    <row r="7428" spans="2:9" x14ac:dyDescent="0.25">
      <c r="B7428">
        <v>7425</v>
      </c>
      <c r="C7428">
        <v>0.13468700756876914</v>
      </c>
      <c r="D7428">
        <v>0.14040209143425414</v>
      </c>
      <c r="G7428">
        <v>7425</v>
      </c>
      <c r="H7428">
        <v>0.13202914457893009</v>
      </c>
      <c r="I7428">
        <v>0.14113159064696423</v>
      </c>
    </row>
    <row r="7429" spans="2:9" x14ac:dyDescent="0.25">
      <c r="B7429">
        <v>7426</v>
      </c>
      <c r="C7429">
        <v>0.1346501212563358</v>
      </c>
      <c r="D7429">
        <v>0.14035948141344404</v>
      </c>
      <c r="G7429">
        <v>7426</v>
      </c>
      <c r="H7429">
        <v>0.13199393351512331</v>
      </c>
      <c r="I7429">
        <v>0.1410957780535462</v>
      </c>
    </row>
    <row r="7430" spans="2:9" x14ac:dyDescent="0.25">
      <c r="B7430">
        <v>7427</v>
      </c>
      <c r="C7430">
        <v>0.13461324781569739</v>
      </c>
      <c r="D7430">
        <v>0.14031687927437669</v>
      </c>
      <c r="G7430">
        <v>7427</v>
      </c>
      <c r="H7430">
        <v>0.13195873252637749</v>
      </c>
      <c r="I7430">
        <v>0.14105997411388085</v>
      </c>
    </row>
    <row r="7431" spans="2:9" x14ac:dyDescent="0.25">
      <c r="B7431">
        <v>7428</v>
      </c>
      <c r="C7431">
        <v>0.13457638724102117</v>
      </c>
      <c r="D7431">
        <v>0.14027428501917066</v>
      </c>
      <c r="G7431">
        <v>7428</v>
      </c>
      <c r="H7431">
        <v>0.13192354160944511</v>
      </c>
      <c r="I7431">
        <v>0.14102417882611643</v>
      </c>
    </row>
    <row r="7432" spans="2:9" x14ac:dyDescent="0.25">
      <c r="B7432">
        <v>7429</v>
      </c>
      <c r="C7432">
        <v>0.13453953952647732</v>
      </c>
      <c r="D7432">
        <v>0.14023169864994145</v>
      </c>
      <c r="G7432">
        <v>7429</v>
      </c>
      <c r="H7432">
        <v>0.13188836076107927</v>
      </c>
      <c r="I7432">
        <v>0.14098839218840134</v>
      </c>
    </row>
    <row r="7433" spans="2:9" x14ac:dyDescent="0.25">
      <c r="B7433">
        <v>7430</v>
      </c>
      <c r="C7433">
        <v>0.13450270466623818</v>
      </c>
      <c r="D7433">
        <v>0.14018912016880203</v>
      </c>
      <c r="G7433">
        <v>7430</v>
      </c>
      <c r="H7433">
        <v>0.13185318997803469</v>
      </c>
      <c r="I7433">
        <v>0.14095261419888441</v>
      </c>
    </row>
    <row r="7434" spans="2:9" x14ac:dyDescent="0.25">
      <c r="B7434">
        <v>7431</v>
      </c>
      <c r="C7434">
        <v>0.13446588265447898</v>
      </c>
      <c r="D7434">
        <v>0.14014654957786241</v>
      </c>
      <c r="G7434">
        <v>7431</v>
      </c>
      <c r="H7434">
        <v>0.13181802925706654</v>
      </c>
      <c r="I7434">
        <v>0.14091684485571462</v>
      </c>
    </row>
    <row r="7435" spans="2:9" x14ac:dyDescent="0.25">
      <c r="B7435">
        <v>7432</v>
      </c>
      <c r="C7435">
        <v>0.13442907348538016</v>
      </c>
      <c r="D7435">
        <v>0.14010398687922973</v>
      </c>
      <c r="G7435">
        <v>7432</v>
      </c>
      <c r="H7435">
        <v>0.13178287859493232</v>
      </c>
      <c r="I7435">
        <v>0.14088108415704129</v>
      </c>
    </row>
    <row r="7436" spans="2:9" x14ac:dyDescent="0.25">
      <c r="B7436">
        <v>7433</v>
      </c>
      <c r="C7436">
        <v>0.13439227715312371</v>
      </c>
      <c r="D7436">
        <v>0.14006143207500854</v>
      </c>
      <c r="G7436">
        <v>7433</v>
      </c>
      <c r="H7436">
        <v>0.13174773798839001</v>
      </c>
      <c r="I7436">
        <v>0.14084533210101416</v>
      </c>
    </row>
    <row r="7437" spans="2:9" x14ac:dyDescent="0.25">
      <c r="B7437">
        <v>7434</v>
      </c>
      <c r="C7437">
        <v>0.13435549365189281</v>
      </c>
      <c r="D7437">
        <v>0.14001888516730041</v>
      </c>
      <c r="G7437">
        <v>7434</v>
      </c>
      <c r="H7437">
        <v>0.13171260743419819</v>
      </c>
      <c r="I7437">
        <v>0.14080958868578311</v>
      </c>
    </row>
    <row r="7438" spans="2:9" x14ac:dyDescent="0.25">
      <c r="B7438">
        <v>7435</v>
      </c>
      <c r="C7438">
        <v>0.13431872297587621</v>
      </c>
      <c r="D7438">
        <v>0.13997634615820403</v>
      </c>
      <c r="G7438">
        <v>7435</v>
      </c>
      <c r="H7438">
        <v>0.13167748692911771</v>
      </c>
      <c r="I7438">
        <v>0.14077385390949829</v>
      </c>
    </row>
    <row r="7439" spans="2:9" x14ac:dyDescent="0.25">
      <c r="B7439">
        <v>7436</v>
      </c>
      <c r="C7439">
        <v>0.13428196511926482</v>
      </c>
      <c r="D7439">
        <v>0.13993381504981559</v>
      </c>
      <c r="G7439">
        <v>7436</v>
      </c>
      <c r="H7439">
        <v>0.13164237646990989</v>
      </c>
      <c r="I7439">
        <v>0.14073812777031036</v>
      </c>
    </row>
    <row r="7440" spans="2:9" x14ac:dyDescent="0.25">
      <c r="B7440">
        <v>7437</v>
      </c>
      <c r="C7440">
        <v>0.13424522007625281</v>
      </c>
      <c r="D7440">
        <v>0.13989129184422819</v>
      </c>
      <c r="G7440">
        <v>7437</v>
      </c>
      <c r="H7440">
        <v>0.13160727605333758</v>
      </c>
      <c r="I7440">
        <v>0.14070241026637004</v>
      </c>
    </row>
    <row r="7441" spans="2:9" x14ac:dyDescent="0.25">
      <c r="B7441">
        <v>7438</v>
      </c>
      <c r="C7441">
        <v>0.13420848784103634</v>
      </c>
      <c r="D7441">
        <v>0.13984877654353231</v>
      </c>
      <c r="G7441">
        <v>7438</v>
      </c>
      <c r="H7441">
        <v>0.13157218567616438</v>
      </c>
      <c r="I7441">
        <v>0.14066670139582851</v>
      </c>
    </row>
    <row r="7442" spans="2:9" x14ac:dyDescent="0.25">
      <c r="B7442">
        <v>7439</v>
      </c>
      <c r="C7442">
        <v>0.13417176840781708</v>
      </c>
      <c r="D7442">
        <v>0.1398062691498155</v>
      </c>
      <c r="G7442">
        <v>7439</v>
      </c>
      <c r="H7442">
        <v>0.13153710533515589</v>
      </c>
      <c r="I7442">
        <v>0.14063100115683719</v>
      </c>
    </row>
    <row r="7443" spans="2:9" x14ac:dyDescent="0.25">
      <c r="B7443">
        <v>7440</v>
      </c>
      <c r="C7443">
        <v>0.13413506177079809</v>
      </c>
      <c r="D7443">
        <v>0.13976376966516255</v>
      </c>
      <c r="G7443">
        <v>7440</v>
      </c>
      <c r="H7443">
        <v>0.13150203502707844</v>
      </c>
      <c r="I7443">
        <v>0.14059530954754773</v>
      </c>
    </row>
    <row r="7444" spans="2:9" x14ac:dyDescent="0.25">
      <c r="B7444">
        <v>7441</v>
      </c>
      <c r="C7444">
        <v>0.13409836792418381</v>
      </c>
      <c r="D7444">
        <v>0.13972127809165558</v>
      </c>
      <c r="G7444">
        <v>7441</v>
      </c>
      <c r="H7444">
        <v>0.1314669747486987</v>
      </c>
      <c r="I7444">
        <v>0.14055962656611218</v>
      </c>
    </row>
    <row r="7445" spans="2:9" x14ac:dyDescent="0.25">
      <c r="B7445">
        <v>7442</v>
      </c>
      <c r="C7445">
        <v>0.1340616868621842</v>
      </c>
      <c r="D7445">
        <v>0.13967879443137371</v>
      </c>
      <c r="G7445">
        <v>7442</v>
      </c>
      <c r="H7445">
        <v>0.1314319244967857</v>
      </c>
      <c r="I7445">
        <v>0.14052395221068287</v>
      </c>
    </row>
    <row r="7446" spans="2:9" x14ac:dyDescent="0.25">
      <c r="B7446">
        <v>7443</v>
      </c>
      <c r="C7446">
        <v>0.13402501857901161</v>
      </c>
      <c r="D7446">
        <v>0.13963631868639331</v>
      </c>
      <c r="G7446">
        <v>7443</v>
      </c>
      <c r="H7446">
        <v>0.13139688426810919</v>
      </c>
      <c r="I7446">
        <v>0.14048828647941228</v>
      </c>
    </row>
    <row r="7447" spans="2:9" x14ac:dyDescent="0.25">
      <c r="B7447">
        <v>7444</v>
      </c>
      <c r="C7447">
        <v>0.1339883630688809</v>
      </c>
      <c r="D7447">
        <v>0.13959385085878817</v>
      </c>
      <c r="G7447">
        <v>7444</v>
      </c>
      <c r="H7447">
        <v>0.13136185405944004</v>
      </c>
      <c r="I7447">
        <v>0.14045262937045341</v>
      </c>
    </row>
    <row r="7448" spans="2:9" x14ac:dyDescent="0.25">
      <c r="B7448">
        <v>7445</v>
      </c>
      <c r="C7448">
        <v>0.13395172032600947</v>
      </c>
      <c r="D7448">
        <v>0.13955139095062896</v>
      </c>
      <c r="G7448">
        <v>7445</v>
      </c>
      <c r="H7448">
        <v>0.13132683386755004</v>
      </c>
      <c r="I7448">
        <v>0.14041698088195939</v>
      </c>
    </row>
    <row r="7449" spans="2:9" x14ac:dyDescent="0.25">
      <c r="B7449">
        <v>7446</v>
      </c>
      <c r="C7449">
        <v>0.13391509034462029</v>
      </c>
      <c r="D7449">
        <v>0.13950893896398386</v>
      </c>
      <c r="G7449">
        <v>7446</v>
      </c>
      <c r="H7449">
        <v>0.13129182368921324</v>
      </c>
      <c r="I7449">
        <v>0.14038134101208374</v>
      </c>
    </row>
    <row r="7450" spans="2:9" x14ac:dyDescent="0.25">
      <c r="B7450">
        <v>7447</v>
      </c>
      <c r="C7450">
        <v>0.1338784731189373</v>
      </c>
      <c r="D7450">
        <v>0.13946649490091806</v>
      </c>
      <c r="G7450">
        <v>7447</v>
      </c>
      <c r="H7450">
        <v>0.1312568235212041</v>
      </c>
      <c r="I7450">
        <v>0.14034570975898025</v>
      </c>
    </row>
    <row r="7451" spans="2:9" x14ac:dyDescent="0.25">
      <c r="B7451">
        <v>7448</v>
      </c>
      <c r="C7451">
        <v>0.1338418686431862</v>
      </c>
      <c r="D7451">
        <v>0.13942405876349395</v>
      </c>
      <c r="G7451">
        <v>7448</v>
      </c>
      <c r="H7451">
        <v>0.1312218333602975</v>
      </c>
      <c r="I7451">
        <v>0.14031008712080295</v>
      </c>
    </row>
    <row r="7452" spans="2:9" x14ac:dyDescent="0.25">
      <c r="B7452">
        <v>7449</v>
      </c>
      <c r="C7452">
        <v>0.13380527691159802</v>
      </c>
      <c r="D7452">
        <v>0.13938163055377131</v>
      </c>
      <c r="G7452">
        <v>7449</v>
      </c>
      <c r="H7452">
        <v>0.1311868532032705</v>
      </c>
      <c r="I7452">
        <v>0.14027447309570623</v>
      </c>
    </row>
    <row r="7453" spans="2:9" x14ac:dyDescent="0.25">
      <c r="B7453">
        <v>7450</v>
      </c>
      <c r="C7453">
        <v>0.13376869791840601</v>
      </c>
      <c r="D7453">
        <v>0.13933921027380697</v>
      </c>
      <c r="G7453">
        <v>7450</v>
      </c>
      <c r="H7453">
        <v>0.13115188304690112</v>
      </c>
      <c r="I7453">
        <v>0.14023886768184476</v>
      </c>
    </row>
    <row r="7454" spans="2:9" x14ac:dyDescent="0.25">
      <c r="B7454">
        <v>7451</v>
      </c>
      <c r="C7454">
        <v>0.13373213165784609</v>
      </c>
      <c r="D7454">
        <v>0.139296797925655</v>
      </c>
      <c r="G7454">
        <v>7451</v>
      </c>
      <c r="H7454">
        <v>0.13111692288796853</v>
      </c>
      <c r="I7454">
        <v>0.14020327087737347</v>
      </c>
    </row>
    <row r="7455" spans="2:9" x14ac:dyDescent="0.25">
      <c r="B7455">
        <v>7452</v>
      </c>
      <c r="C7455">
        <v>0.13369557812415689</v>
      </c>
      <c r="D7455">
        <v>0.13925439351136676</v>
      </c>
      <c r="G7455">
        <v>7452</v>
      </c>
      <c r="H7455">
        <v>0.13108197272325267</v>
      </c>
      <c r="I7455">
        <v>0.14016768268044769</v>
      </c>
    </row>
    <row r="7456" spans="2:9" x14ac:dyDescent="0.25">
      <c r="B7456">
        <v>7453</v>
      </c>
      <c r="C7456">
        <v>0.13365903731158227</v>
      </c>
      <c r="D7456">
        <v>0.13921199703299073</v>
      </c>
      <c r="G7456">
        <v>7453</v>
      </c>
      <c r="H7456">
        <v>0.13104703254953567</v>
      </c>
      <c r="I7456">
        <v>0.14013210308922286</v>
      </c>
    </row>
    <row r="7457" spans="2:9" x14ac:dyDescent="0.25">
      <c r="B7457">
        <v>7454</v>
      </c>
      <c r="C7457">
        <v>0.13362250921436744</v>
      </c>
      <c r="D7457">
        <v>0.13916960849257271</v>
      </c>
      <c r="G7457">
        <v>7454</v>
      </c>
      <c r="H7457">
        <v>0.13101210236360022</v>
      </c>
      <c r="I7457">
        <v>0.14009653210185494</v>
      </c>
    </row>
    <row r="7458" spans="2:9" x14ac:dyDescent="0.25">
      <c r="B7458">
        <v>7455</v>
      </c>
      <c r="C7458">
        <v>0.13358599382675879</v>
      </c>
      <c r="D7458">
        <v>0.13912722789215559</v>
      </c>
      <c r="G7458">
        <v>7455</v>
      </c>
      <c r="H7458">
        <v>0.13097718216222939</v>
      </c>
      <c r="I7458">
        <v>0.14006096971650006</v>
      </c>
    </row>
    <row r="7459" spans="2:9" x14ac:dyDescent="0.25">
      <c r="B7459">
        <v>7456</v>
      </c>
      <c r="C7459">
        <v>0.13354949114300849</v>
      </c>
      <c r="D7459">
        <v>0.13908485523377953</v>
      </c>
      <c r="G7459">
        <v>7456</v>
      </c>
      <c r="H7459">
        <v>0.13094227194220848</v>
      </c>
      <c r="I7459">
        <v>0.14002541593131457</v>
      </c>
    </row>
    <row r="7460" spans="2:9" x14ac:dyDescent="0.25">
      <c r="B7460">
        <v>7457</v>
      </c>
      <c r="C7460">
        <v>0.13351300115737058</v>
      </c>
      <c r="D7460">
        <v>0.13904249051948206</v>
      </c>
      <c r="G7460">
        <v>7457</v>
      </c>
      <c r="H7460">
        <v>0.13090737170032371</v>
      </c>
      <c r="I7460">
        <v>0.13998987074445529</v>
      </c>
    </row>
    <row r="7461" spans="2:9" x14ac:dyDescent="0.25">
      <c r="B7461">
        <v>7458</v>
      </c>
      <c r="C7461">
        <v>0.13347652386410239</v>
      </c>
      <c r="D7461">
        <v>0.13900013375129766</v>
      </c>
      <c r="G7461">
        <v>7458</v>
      </c>
      <c r="H7461">
        <v>0.1308724814333623</v>
      </c>
      <c r="I7461">
        <v>0.13995433415407924</v>
      </c>
    </row>
    <row r="7462" spans="2:9" x14ac:dyDescent="0.25">
      <c r="B7462">
        <v>7459</v>
      </c>
      <c r="C7462">
        <v>0.13344005925746319</v>
      </c>
      <c r="D7462">
        <v>0.13895778493125815</v>
      </c>
      <c r="G7462">
        <v>7459</v>
      </c>
      <c r="H7462">
        <v>0.13083760113811244</v>
      </c>
      <c r="I7462">
        <v>0.13991880615834365</v>
      </c>
    </row>
    <row r="7463" spans="2:9" x14ac:dyDescent="0.25">
      <c r="B7463">
        <v>7460</v>
      </c>
      <c r="C7463">
        <v>0.13340360733171786</v>
      </c>
      <c r="D7463">
        <v>0.13891544406139272</v>
      </c>
      <c r="G7463">
        <v>7460</v>
      </c>
      <c r="H7463">
        <v>0.13080273081136437</v>
      </c>
      <c r="I7463">
        <v>0.13988328675540632</v>
      </c>
    </row>
    <row r="7464" spans="2:9" x14ac:dyDescent="0.25">
      <c r="B7464">
        <v>7461</v>
      </c>
      <c r="C7464">
        <v>0.13336716808113233</v>
      </c>
      <c r="D7464">
        <v>0.1388731111437275</v>
      </c>
      <c r="G7464">
        <v>7461</v>
      </c>
      <c r="H7464">
        <v>0.13076787044990898</v>
      </c>
      <c r="I7464">
        <v>0.13984777594342496</v>
      </c>
    </row>
    <row r="7465" spans="2:9" x14ac:dyDescent="0.25">
      <c r="B7465">
        <v>7462</v>
      </c>
      <c r="C7465">
        <v>0.13333074149997423</v>
      </c>
      <c r="D7465">
        <v>0.13883078618028613</v>
      </c>
      <c r="G7465">
        <v>7462</v>
      </c>
      <c r="H7465">
        <v>0.13073302005053763</v>
      </c>
      <c r="I7465">
        <v>0.13981227372055796</v>
      </c>
    </row>
    <row r="7466" spans="2:9" x14ac:dyDescent="0.25">
      <c r="B7466">
        <v>7463</v>
      </c>
      <c r="C7466">
        <v>0.1332943275825165</v>
      </c>
      <c r="D7466">
        <v>0.13878846917308929</v>
      </c>
      <c r="G7466">
        <v>7463</v>
      </c>
      <c r="H7466">
        <v>0.1306981796100436</v>
      </c>
      <c r="I7466">
        <v>0.13977678008496375</v>
      </c>
    </row>
    <row r="7467" spans="2:9" x14ac:dyDescent="0.25">
      <c r="B7467">
        <v>7464</v>
      </c>
      <c r="C7467">
        <v>0.13325792632303413</v>
      </c>
      <c r="D7467">
        <v>0.13874616012415492</v>
      </c>
      <c r="G7467">
        <v>7464</v>
      </c>
      <c r="H7467">
        <v>0.13066334912522135</v>
      </c>
      <c r="I7467">
        <v>0.13974129503480112</v>
      </c>
    </row>
    <row r="7468" spans="2:9" x14ac:dyDescent="0.25">
      <c r="B7468">
        <v>7465</v>
      </c>
      <c r="C7468">
        <v>0.13322153771580517</v>
      </c>
      <c r="D7468">
        <v>0.1387038590354982</v>
      </c>
      <c r="G7468">
        <v>7465</v>
      </c>
      <c r="H7468">
        <v>0.130628528592866</v>
      </c>
      <c r="I7468">
        <v>0.13970581856822922</v>
      </c>
    </row>
    <row r="7469" spans="2:9" x14ac:dyDescent="0.25">
      <c r="B7469">
        <v>7466</v>
      </c>
      <c r="C7469">
        <v>0.13318516175511005</v>
      </c>
      <c r="D7469">
        <v>0.13866156590913159</v>
      </c>
      <c r="G7469">
        <v>7466</v>
      </c>
      <c r="H7469">
        <v>0.13059371800977423</v>
      </c>
      <c r="I7469">
        <v>0.13967035068340744</v>
      </c>
    </row>
    <row r="7470" spans="2:9" x14ac:dyDescent="0.25">
      <c r="B7470">
        <v>7467</v>
      </c>
      <c r="C7470">
        <v>0.13314879843523422</v>
      </c>
      <c r="D7470">
        <v>0.13861928074706464</v>
      </c>
      <c r="G7470">
        <v>7467</v>
      </c>
      <c r="H7470">
        <v>0.13055891737274425</v>
      </c>
      <c r="I7470">
        <v>0.13963489137849538</v>
      </c>
    </row>
    <row r="7471" spans="2:9" x14ac:dyDescent="0.25">
      <c r="B7471">
        <v>7468</v>
      </c>
      <c r="C7471">
        <v>0.13311244775046471</v>
      </c>
      <c r="D7471">
        <v>0.13857700355130437</v>
      </c>
      <c r="G7471">
        <v>7468</v>
      </c>
      <c r="H7471">
        <v>0.1305241266785751</v>
      </c>
      <c r="I7471">
        <v>0.13959944065165314</v>
      </c>
    </row>
    <row r="7472" spans="2:9" x14ac:dyDescent="0.25">
      <c r="B7472">
        <v>7469</v>
      </c>
      <c r="C7472">
        <v>0.13307610969508979</v>
      </c>
      <c r="D7472">
        <v>0.13853473432385471</v>
      </c>
      <c r="G7472">
        <v>7469</v>
      </c>
      <c r="H7472">
        <v>0.13048934592406611</v>
      </c>
      <c r="I7472">
        <v>0.1395639985010409</v>
      </c>
    </row>
    <row r="7473" spans="2:9" x14ac:dyDescent="0.25">
      <c r="B7473">
        <v>7470</v>
      </c>
      <c r="C7473">
        <v>0.13303978426340329</v>
      </c>
      <c r="D7473">
        <v>0.13849247306671716</v>
      </c>
      <c r="G7473">
        <v>7470</v>
      </c>
      <c r="H7473">
        <v>0.13045457510601896</v>
      </c>
      <c r="I7473">
        <v>0.13952856492481935</v>
      </c>
    </row>
    <row r="7474" spans="2:9" x14ac:dyDescent="0.25">
      <c r="B7474">
        <v>7471</v>
      </c>
      <c r="C7474">
        <v>0.1330034714497012</v>
      </c>
      <c r="D7474">
        <v>0.13845021978189026</v>
      </c>
      <c r="G7474">
        <v>7471</v>
      </c>
      <c r="H7474">
        <v>0.13041981422123616</v>
      </c>
      <c r="I7474">
        <v>0.13949313992114926</v>
      </c>
    </row>
    <row r="7475" spans="2:9" x14ac:dyDescent="0.25">
      <c r="B7475">
        <v>7472</v>
      </c>
      <c r="C7475">
        <v>0.1329671712482822</v>
      </c>
      <c r="D7475">
        <v>0.13840797447136971</v>
      </c>
      <c r="G7475">
        <v>7472</v>
      </c>
      <c r="H7475">
        <v>0.13038506326652122</v>
      </c>
      <c r="I7475">
        <v>0.13945772348819185</v>
      </c>
    </row>
    <row r="7476" spans="2:9" x14ac:dyDescent="0.25">
      <c r="B7476">
        <v>7473</v>
      </c>
      <c r="C7476">
        <v>0.13293088365344732</v>
      </c>
      <c r="D7476">
        <v>0.13836573713714867</v>
      </c>
      <c r="G7476">
        <v>7473</v>
      </c>
      <c r="H7476">
        <v>0.13035032223867835</v>
      </c>
      <c r="I7476">
        <v>0.13942231562410856</v>
      </c>
    </row>
    <row r="7477" spans="2:9" x14ac:dyDescent="0.25">
      <c r="B7477">
        <v>7474</v>
      </c>
      <c r="C7477">
        <v>0.13289460865950301</v>
      </c>
      <c r="D7477">
        <v>0.13832350778121735</v>
      </c>
      <c r="G7477">
        <v>7474</v>
      </c>
      <c r="H7477">
        <v>0.13031559113451438</v>
      </c>
      <c r="I7477">
        <v>0.13938691632706116</v>
      </c>
    </row>
    <row r="7478" spans="2:9" x14ac:dyDescent="0.25">
      <c r="B7478">
        <v>7475</v>
      </c>
      <c r="C7478">
        <v>0.1328583462607571</v>
      </c>
      <c r="D7478">
        <v>0.13828128640556336</v>
      </c>
      <c r="G7478">
        <v>7475</v>
      </c>
      <c r="H7478">
        <v>0.13028086995083621</v>
      </c>
      <c r="I7478">
        <v>0.13935152559521177</v>
      </c>
    </row>
    <row r="7479" spans="2:9" x14ac:dyDescent="0.25">
      <c r="B7479">
        <v>7476</v>
      </c>
      <c r="C7479">
        <v>0.13282209645151871</v>
      </c>
      <c r="D7479">
        <v>0.13823907301217139</v>
      </c>
      <c r="G7479">
        <v>7476</v>
      </c>
      <c r="H7479">
        <v>0.1302461586844515</v>
      </c>
      <c r="I7479">
        <v>0.13931614342672261</v>
      </c>
    </row>
    <row r="7480" spans="2:9" x14ac:dyDescent="0.25">
      <c r="B7480">
        <v>7477</v>
      </c>
      <c r="C7480">
        <v>0.13278585922610209</v>
      </c>
      <c r="D7480">
        <v>0.13819686760302341</v>
      </c>
      <c r="G7480">
        <v>7477</v>
      </c>
      <c r="H7480">
        <v>0.13021145733216977</v>
      </c>
      <c r="I7480">
        <v>0.13928076981975637</v>
      </c>
    </row>
    <row r="7481" spans="2:9" x14ac:dyDescent="0.25">
      <c r="B7481">
        <v>7478</v>
      </c>
      <c r="C7481">
        <v>0.13274963457882394</v>
      </c>
      <c r="D7481">
        <v>0.13815467018009872</v>
      </c>
      <c r="G7481">
        <v>7478</v>
      </c>
      <c r="H7481">
        <v>0.13017676589080171</v>
      </c>
      <c r="I7481">
        <v>0.13924540477247607</v>
      </c>
    </row>
    <row r="7482" spans="2:9" x14ac:dyDescent="0.25">
      <c r="B7482">
        <v>7479</v>
      </c>
      <c r="C7482">
        <v>0.13271342250400389</v>
      </c>
      <c r="D7482">
        <v>0.1381124807453738</v>
      </c>
      <c r="G7482">
        <v>7479</v>
      </c>
      <c r="H7482">
        <v>0.13014208435715899</v>
      </c>
      <c r="I7482">
        <v>0.1392100482830449</v>
      </c>
    </row>
    <row r="7483" spans="2:9" x14ac:dyDescent="0.25">
      <c r="B7483">
        <v>7480</v>
      </c>
      <c r="C7483">
        <v>0.13267722299596377</v>
      </c>
      <c r="D7483">
        <v>0.13807029930082229</v>
      </c>
      <c r="G7483">
        <v>7480</v>
      </c>
      <c r="H7483">
        <v>0.13010741272805415</v>
      </c>
      <c r="I7483">
        <v>0.13917470034962628</v>
      </c>
    </row>
    <row r="7484" spans="2:9" x14ac:dyDescent="0.25">
      <c r="B7484">
        <v>7481</v>
      </c>
      <c r="C7484">
        <v>0.13264103604903069</v>
      </c>
      <c r="D7484">
        <v>0.13802812584841528</v>
      </c>
      <c r="G7484">
        <v>7481</v>
      </c>
      <c r="H7484">
        <v>0.13007275100030177</v>
      </c>
      <c r="I7484">
        <v>0.13913936097038421</v>
      </c>
    </row>
    <row r="7485" spans="2:9" x14ac:dyDescent="0.25">
      <c r="B7485">
        <v>7482</v>
      </c>
      <c r="C7485">
        <v>0.1326048616575328</v>
      </c>
      <c r="D7485">
        <v>0.1379859603901209</v>
      </c>
      <c r="G7485">
        <v>7482</v>
      </c>
      <c r="H7485">
        <v>0.13003809917071679</v>
      </c>
      <c r="I7485">
        <v>0.13910403014348269</v>
      </c>
    </row>
    <row r="7486" spans="2:9" x14ac:dyDescent="0.25">
      <c r="B7486">
        <v>7483</v>
      </c>
      <c r="C7486">
        <v>0.1325686998158</v>
      </c>
      <c r="D7486">
        <v>0.1379438029279047</v>
      </c>
      <c r="G7486">
        <v>7483</v>
      </c>
      <c r="H7486">
        <v>0.13000345723611509</v>
      </c>
      <c r="I7486">
        <v>0.13906870786708625</v>
      </c>
    </row>
    <row r="7487" spans="2:9" x14ac:dyDescent="0.25">
      <c r="B7487">
        <v>7484</v>
      </c>
      <c r="C7487">
        <v>0.13253255051816756</v>
      </c>
      <c r="D7487">
        <v>0.13790165346372929</v>
      </c>
      <c r="G7487">
        <v>7484</v>
      </c>
      <c r="H7487">
        <v>0.12996882519331457</v>
      </c>
      <c r="I7487">
        <v>0.1390333941393595</v>
      </c>
    </row>
    <row r="7488" spans="2:9" x14ac:dyDescent="0.25">
      <c r="B7488">
        <v>7485</v>
      </c>
      <c r="C7488">
        <v>0.13249641375897259</v>
      </c>
      <c r="D7488">
        <v>0.13785951199955468</v>
      </c>
      <c r="G7488">
        <v>7485</v>
      </c>
      <c r="H7488">
        <v>0.12993420303913361</v>
      </c>
      <c r="I7488">
        <v>0.13899808895846744</v>
      </c>
    </row>
    <row r="7489" spans="2:9" x14ac:dyDescent="0.25">
      <c r="B7489">
        <v>7486</v>
      </c>
      <c r="C7489">
        <v>0.1324602895325554</v>
      </c>
      <c r="D7489">
        <v>0.13781737853733811</v>
      </c>
      <c r="G7489">
        <v>7486</v>
      </c>
      <c r="H7489">
        <v>0.12989959077039206</v>
      </c>
      <c r="I7489">
        <v>0.13896279232257547</v>
      </c>
    </row>
    <row r="7490" spans="2:9" x14ac:dyDescent="0.25">
      <c r="B7490">
        <v>7487</v>
      </c>
      <c r="C7490">
        <v>0.1324241778332583</v>
      </c>
      <c r="D7490">
        <v>0.13777525307903399</v>
      </c>
      <c r="G7490">
        <v>7487</v>
      </c>
      <c r="H7490">
        <v>0.12986498838391058</v>
      </c>
      <c r="I7490">
        <v>0.13892750422984912</v>
      </c>
    </row>
    <row r="7491" spans="2:9" x14ac:dyDescent="0.25">
      <c r="B7491">
        <v>7488</v>
      </c>
      <c r="C7491">
        <v>0.13238807865542895</v>
      </c>
      <c r="D7491">
        <v>0.13773313562659398</v>
      </c>
      <c r="G7491">
        <v>7488</v>
      </c>
      <c r="H7491">
        <v>0.12983039587651179</v>
      </c>
      <c r="I7491">
        <v>0.13889222467845427</v>
      </c>
    </row>
    <row r="7492" spans="2:9" x14ac:dyDescent="0.25">
      <c r="B7492">
        <v>7489</v>
      </c>
      <c r="C7492">
        <v>0.13235199199341649</v>
      </c>
      <c r="D7492">
        <v>0.13769102618196719</v>
      </c>
      <c r="G7492">
        <v>7489</v>
      </c>
      <c r="H7492">
        <v>0.12979581324501896</v>
      </c>
      <c r="I7492">
        <v>0.13885695366655718</v>
      </c>
    </row>
    <row r="7493" spans="2:9" x14ac:dyDescent="0.25">
      <c r="B7493">
        <v>7490</v>
      </c>
      <c r="C7493">
        <v>0.13231591784157129</v>
      </c>
      <c r="D7493">
        <v>0.13764892474709967</v>
      </c>
      <c r="G7493">
        <v>7490</v>
      </c>
      <c r="H7493">
        <v>0.12976124048625587</v>
      </c>
      <c r="I7493">
        <v>0.13882169119232424</v>
      </c>
    </row>
    <row r="7494" spans="2:9" x14ac:dyDescent="0.25">
      <c r="B7494">
        <v>7491</v>
      </c>
      <c r="C7494">
        <v>0.13227985619424892</v>
      </c>
      <c r="D7494">
        <v>0.13760683132393503</v>
      </c>
      <c r="G7494">
        <v>7491</v>
      </c>
      <c r="H7494">
        <v>0.12972667759704817</v>
      </c>
      <c r="I7494">
        <v>0.13878643725392234</v>
      </c>
    </row>
    <row r="7495" spans="2:9" x14ac:dyDescent="0.25">
      <c r="B7495">
        <v>7492</v>
      </c>
      <c r="C7495">
        <v>0.13224380704580721</v>
      </c>
      <c r="D7495">
        <v>0.13756474591441395</v>
      </c>
      <c r="G7495">
        <v>7492</v>
      </c>
      <c r="H7495">
        <v>0.12969212457422269</v>
      </c>
      <c r="I7495">
        <v>0.13875119184951851</v>
      </c>
    </row>
    <row r="7496" spans="2:9" x14ac:dyDescent="0.25">
      <c r="B7496">
        <v>7493</v>
      </c>
      <c r="C7496">
        <v>0.13220777039060697</v>
      </c>
      <c r="D7496">
        <v>0.13752266852047434</v>
      </c>
      <c r="G7496">
        <v>7493</v>
      </c>
      <c r="H7496">
        <v>0.12965758141460718</v>
      </c>
      <c r="I7496">
        <v>0.13871595497728004</v>
      </c>
    </row>
    <row r="7497" spans="2:9" x14ac:dyDescent="0.25">
      <c r="B7497">
        <v>7494</v>
      </c>
      <c r="C7497">
        <v>0.13217174622301112</v>
      </c>
      <c r="D7497">
        <v>0.13748059914405159</v>
      </c>
      <c r="G7497">
        <v>7494</v>
      </c>
      <c r="H7497">
        <v>0.12962304811503045</v>
      </c>
      <c r="I7497">
        <v>0.13868072663537473</v>
      </c>
    </row>
    <row r="7498" spans="2:9" x14ac:dyDescent="0.25">
      <c r="B7498">
        <v>7495</v>
      </c>
      <c r="C7498">
        <v>0.13213573453738789</v>
      </c>
      <c r="D7498">
        <v>0.13743853778707815</v>
      </c>
      <c r="G7498">
        <v>7495</v>
      </c>
      <c r="H7498">
        <v>0.12958852467232307</v>
      </c>
      <c r="I7498">
        <v>0.13864550682197049</v>
      </c>
    </row>
    <row r="7499" spans="2:9" x14ac:dyDescent="0.25">
      <c r="B7499">
        <v>7496</v>
      </c>
      <c r="C7499">
        <v>0.13209973532810679</v>
      </c>
      <c r="D7499">
        <v>0.13739648445148367</v>
      </c>
      <c r="G7499">
        <v>7496</v>
      </c>
      <c r="H7499">
        <v>0.12955401108331632</v>
      </c>
      <c r="I7499">
        <v>0.13861029553523546</v>
      </c>
    </row>
    <row r="7500" spans="2:9" x14ac:dyDescent="0.25">
      <c r="B7500">
        <v>7497</v>
      </c>
      <c r="C7500">
        <v>0.13206374858953868</v>
      </c>
      <c r="D7500">
        <v>0.13735443913919534</v>
      </c>
      <c r="G7500">
        <v>7497</v>
      </c>
      <c r="H7500">
        <v>0.1295195073448418</v>
      </c>
      <c r="I7500">
        <v>0.13857509277333838</v>
      </c>
    </row>
    <row r="7501" spans="2:9" x14ac:dyDescent="0.25">
      <c r="B7501">
        <v>7498</v>
      </c>
      <c r="C7501">
        <v>0.13202777431605991</v>
      </c>
      <c r="D7501">
        <v>0.13731240185213733</v>
      </c>
      <c r="G7501">
        <v>7498</v>
      </c>
      <c r="H7501">
        <v>0.12948501345373387</v>
      </c>
      <c r="I7501">
        <v>0.13853989853444798</v>
      </c>
    </row>
    <row r="7502" spans="2:9" x14ac:dyDescent="0.25">
      <c r="B7502">
        <v>7499</v>
      </c>
      <c r="C7502">
        <v>0.13199181250204842</v>
      </c>
      <c r="D7502">
        <v>0.13727037259223129</v>
      </c>
      <c r="G7502">
        <v>7499</v>
      </c>
      <c r="H7502">
        <v>0.12945052940682703</v>
      </c>
      <c r="I7502">
        <v>0.13850471281673346</v>
      </c>
    </row>
    <row r="7503" spans="2:9" x14ac:dyDescent="0.25">
      <c r="B7503">
        <v>7500</v>
      </c>
      <c r="C7503">
        <v>0.13195586314188579</v>
      </c>
      <c r="D7503">
        <v>0.13722835136139597</v>
      </c>
      <c r="G7503">
        <v>7500</v>
      </c>
      <c r="H7503">
        <v>0.12941605520095686</v>
      </c>
      <c r="I7503">
        <v>0.13846953561836428</v>
      </c>
    </row>
    <row r="7504" spans="2:9" x14ac:dyDescent="0.25">
      <c r="B7504">
        <v>7501</v>
      </c>
      <c r="C7504">
        <v>0.13191992622995524</v>
      </c>
      <c r="D7504">
        <v>0.13718633816154743</v>
      </c>
      <c r="G7504">
        <v>7501</v>
      </c>
      <c r="H7504">
        <v>0.12938159083296041</v>
      </c>
      <c r="I7504">
        <v>0.13843436693751002</v>
      </c>
    </row>
    <row r="7505" spans="2:9" x14ac:dyDescent="0.25">
      <c r="B7505">
        <v>7502</v>
      </c>
      <c r="C7505">
        <v>0.13188400176064533</v>
      </c>
      <c r="D7505">
        <v>0.13714433299459908</v>
      </c>
      <c r="G7505">
        <v>7502</v>
      </c>
      <c r="H7505">
        <v>0.12934713629967631</v>
      </c>
      <c r="I7505">
        <v>0.13839920677234088</v>
      </c>
    </row>
    <row r="7506" spans="2:9" x14ac:dyDescent="0.25">
      <c r="B7506">
        <v>7503</v>
      </c>
      <c r="C7506">
        <v>0.13184808972834616</v>
      </c>
      <c r="D7506">
        <v>0.13710233586246154</v>
      </c>
      <c r="G7506">
        <v>7503</v>
      </c>
      <c r="H7506">
        <v>0.1293126915979439</v>
      </c>
      <c r="I7506">
        <v>0.13836405512102712</v>
      </c>
    </row>
    <row r="7507" spans="2:9" x14ac:dyDescent="0.25">
      <c r="B7507">
        <v>7504</v>
      </c>
      <c r="C7507">
        <v>0.13181219012744913</v>
      </c>
      <c r="D7507">
        <v>0.13706034676704257</v>
      </c>
      <c r="G7507">
        <v>7504</v>
      </c>
      <c r="H7507">
        <v>0.129278256724603</v>
      </c>
      <c r="I7507">
        <v>0.1383289119817393</v>
      </c>
    </row>
    <row r="7508" spans="2:9" x14ac:dyDescent="0.25">
      <c r="B7508">
        <v>7505</v>
      </c>
      <c r="C7508">
        <v>0.1317763029523506</v>
      </c>
      <c r="D7508">
        <v>0.1370183657102475</v>
      </c>
      <c r="G7508">
        <v>7505</v>
      </c>
      <c r="H7508">
        <v>0.12924383167649536</v>
      </c>
      <c r="I7508">
        <v>0.13829377735264844</v>
      </c>
    </row>
    <row r="7509" spans="2:9" x14ac:dyDescent="0.25">
      <c r="B7509">
        <v>7506</v>
      </c>
      <c r="C7509">
        <v>0.13174042819744944</v>
      </c>
      <c r="D7509">
        <v>0.13697639269397863</v>
      </c>
      <c r="G7509">
        <v>7506</v>
      </c>
      <c r="H7509">
        <v>0.12920941645046391</v>
      </c>
      <c r="I7509">
        <v>0.13825865123192568</v>
      </c>
    </row>
    <row r="7510" spans="2:9" x14ac:dyDescent="0.25">
      <c r="B7510">
        <v>7507</v>
      </c>
      <c r="C7510">
        <v>0.13170456585714707</v>
      </c>
      <c r="D7510">
        <v>0.13693442772013573</v>
      </c>
      <c r="G7510">
        <v>7507</v>
      </c>
      <c r="H7510">
        <v>0.12917501104335244</v>
      </c>
      <c r="I7510">
        <v>0.13822353361774256</v>
      </c>
    </row>
    <row r="7511" spans="2:9" x14ac:dyDescent="0.25">
      <c r="B7511">
        <v>7508</v>
      </c>
      <c r="C7511">
        <v>0.13166871592584747</v>
      </c>
      <c r="D7511">
        <v>0.13689247079061573</v>
      </c>
      <c r="G7511">
        <v>7508</v>
      </c>
      <c r="H7511">
        <v>0.12914061545200561</v>
      </c>
      <c r="I7511">
        <v>0.13818842450827087</v>
      </c>
    </row>
    <row r="7512" spans="2:9" x14ac:dyDescent="0.25">
      <c r="B7512">
        <v>7509</v>
      </c>
      <c r="C7512">
        <v>0.13163287839795951</v>
      </c>
      <c r="D7512">
        <v>0.13685052190731287</v>
      </c>
      <c r="G7512">
        <v>7509</v>
      </c>
      <c r="H7512">
        <v>0.12910622967327015</v>
      </c>
      <c r="I7512">
        <v>0.13815332390168267</v>
      </c>
    </row>
    <row r="7513" spans="2:9" x14ac:dyDescent="0.25">
      <c r="B7513">
        <v>7510</v>
      </c>
      <c r="C7513">
        <v>0.1315970532678935</v>
      </c>
      <c r="D7513">
        <v>0.13680858107211868</v>
      </c>
      <c r="G7513">
        <v>7510</v>
      </c>
      <c r="H7513">
        <v>0.12907185370399341</v>
      </c>
      <c r="I7513">
        <v>0.13811823179615038</v>
      </c>
    </row>
    <row r="7514" spans="2:9" x14ac:dyDescent="0.25">
      <c r="B7514">
        <v>7511</v>
      </c>
      <c r="C7514">
        <v>0.13156124053006107</v>
      </c>
      <c r="D7514">
        <v>0.13676664828692203</v>
      </c>
      <c r="G7514">
        <v>7511</v>
      </c>
      <c r="H7514">
        <v>0.12903748754102318</v>
      </c>
      <c r="I7514">
        <v>0.13808314818984668</v>
      </c>
    </row>
    <row r="7515" spans="2:9" x14ac:dyDescent="0.25">
      <c r="B7515">
        <v>7512</v>
      </c>
      <c r="C7515">
        <v>0.1315254401788794</v>
      </c>
      <c r="D7515">
        <v>0.13672472355360882</v>
      </c>
      <c r="G7515">
        <v>7512</v>
      </c>
      <c r="H7515">
        <v>0.12900313118120951</v>
      </c>
      <c r="I7515">
        <v>0.13804807308094455</v>
      </c>
    </row>
    <row r="7516" spans="2:9" x14ac:dyDescent="0.25">
      <c r="B7516">
        <v>7513</v>
      </c>
      <c r="C7516">
        <v>0.1314896522087671</v>
      </c>
      <c r="D7516">
        <v>0.13668280687406259</v>
      </c>
      <c r="G7516">
        <v>7513</v>
      </c>
      <c r="H7516">
        <v>0.12896878462140299</v>
      </c>
      <c r="I7516">
        <v>0.1380130064676173</v>
      </c>
    </row>
    <row r="7517" spans="2:9" x14ac:dyDescent="0.25">
      <c r="B7517">
        <v>7514</v>
      </c>
      <c r="C7517">
        <v>0.13145387661414629</v>
      </c>
      <c r="D7517">
        <v>0.13664089825016384</v>
      </c>
      <c r="G7517">
        <v>7514</v>
      </c>
      <c r="H7517">
        <v>0.12893444785845551</v>
      </c>
      <c r="I7517">
        <v>0.13797794834803839</v>
      </c>
    </row>
    <row r="7518" spans="2:9" x14ac:dyDescent="0.25">
      <c r="B7518">
        <v>7515</v>
      </c>
      <c r="C7518">
        <v>0.13141811338944095</v>
      </c>
      <c r="D7518">
        <v>0.13659899768379055</v>
      </c>
      <c r="G7518">
        <v>7515</v>
      </c>
      <c r="H7518">
        <v>0.1289001208892197</v>
      </c>
      <c r="I7518">
        <v>0.13794289872038187</v>
      </c>
    </row>
    <row r="7519" spans="2:9" x14ac:dyDescent="0.25">
      <c r="B7519">
        <v>7516</v>
      </c>
      <c r="C7519">
        <v>0.1313823625290805</v>
      </c>
      <c r="D7519">
        <v>0.13655710517681793</v>
      </c>
      <c r="G7519">
        <v>7516</v>
      </c>
      <c r="H7519">
        <v>0.12886580371055031</v>
      </c>
      <c r="I7519">
        <v>0.13790785758282176</v>
      </c>
    </row>
    <row r="7520" spans="2:9" x14ac:dyDescent="0.25">
      <c r="B7520">
        <v>7517</v>
      </c>
      <c r="C7520">
        <v>0.13134662402749539</v>
      </c>
      <c r="D7520">
        <v>0.13651522073111835</v>
      </c>
      <c r="G7520">
        <v>7517</v>
      </c>
      <c r="H7520">
        <v>0.12883149631930269</v>
      </c>
      <c r="I7520">
        <v>0.13787282493353248</v>
      </c>
    </row>
    <row r="7521" spans="2:9" x14ac:dyDescent="0.25">
      <c r="B7521">
        <v>7518</v>
      </c>
      <c r="C7521">
        <v>0.13131089787911757</v>
      </c>
      <c r="D7521">
        <v>0.13647334434856173</v>
      </c>
      <c r="G7521">
        <v>7518</v>
      </c>
      <c r="H7521">
        <v>0.12879719871233269</v>
      </c>
      <c r="I7521">
        <v>0.13783780077068891</v>
      </c>
    </row>
    <row r="7522" spans="2:9" x14ac:dyDescent="0.25">
      <c r="B7522">
        <v>7519</v>
      </c>
      <c r="C7522">
        <v>0.13127518407838409</v>
      </c>
      <c r="D7522">
        <v>0.13643147603101494</v>
      </c>
      <c r="G7522">
        <v>7519</v>
      </c>
      <c r="H7522">
        <v>0.12876291088649799</v>
      </c>
      <c r="I7522">
        <v>0.13780278509246599</v>
      </c>
    </row>
    <row r="7523" spans="2:9" x14ac:dyDescent="0.25">
      <c r="B7523">
        <v>7520</v>
      </c>
      <c r="C7523">
        <v>0.13123948261973431</v>
      </c>
      <c r="D7523">
        <v>0.13638961578034245</v>
      </c>
      <c r="G7523">
        <v>7520</v>
      </c>
      <c r="H7523">
        <v>0.1287286328386576</v>
      </c>
      <c r="I7523">
        <v>0.13776777789703917</v>
      </c>
    </row>
    <row r="7524" spans="2:9" x14ac:dyDescent="0.25">
      <c r="B7524">
        <v>7521</v>
      </c>
      <c r="C7524">
        <v>0.13120379349761044</v>
      </c>
      <c r="D7524">
        <v>0.13634776359840584</v>
      </c>
      <c r="G7524">
        <v>7521</v>
      </c>
      <c r="H7524">
        <v>0.12869436456567099</v>
      </c>
      <c r="I7524">
        <v>0.137732779182584</v>
      </c>
    </row>
    <row r="7525" spans="2:9" x14ac:dyDescent="0.25">
      <c r="B7525">
        <v>7522</v>
      </c>
      <c r="C7525">
        <v>0.13116811670645651</v>
      </c>
      <c r="D7525">
        <v>0.13630591948706394</v>
      </c>
      <c r="G7525">
        <v>7522</v>
      </c>
      <c r="H7525">
        <v>0.12866010606439898</v>
      </c>
      <c r="I7525">
        <v>0.13769778894727638</v>
      </c>
    </row>
    <row r="7526" spans="2:9" x14ac:dyDescent="0.25">
      <c r="B7526">
        <v>7523</v>
      </c>
      <c r="C7526">
        <v>0.13113245224072201</v>
      </c>
      <c r="D7526">
        <v>0.13626408344817303</v>
      </c>
      <c r="G7526">
        <v>7523</v>
      </c>
      <c r="H7526">
        <v>0.12862585733170431</v>
      </c>
      <c r="I7526">
        <v>0.13766280718929266</v>
      </c>
    </row>
    <row r="7527" spans="2:9" x14ac:dyDescent="0.25">
      <c r="B7527">
        <v>7524</v>
      </c>
      <c r="C7527">
        <v>0.13109680009485791</v>
      </c>
      <c r="D7527">
        <v>0.1362222554835866</v>
      </c>
      <c r="G7527">
        <v>7524</v>
      </c>
      <c r="H7527">
        <v>0.12859161836445018</v>
      </c>
      <c r="I7527">
        <v>0.1376278339068093</v>
      </c>
    </row>
    <row r="7528" spans="2:9" x14ac:dyDescent="0.25">
      <c r="B7528">
        <v>7525</v>
      </c>
      <c r="C7528">
        <v>0.13106116026331621</v>
      </c>
      <c r="D7528">
        <v>0.13618043559515536</v>
      </c>
      <c r="G7528">
        <v>7525</v>
      </c>
      <c r="H7528">
        <v>0.12855738915950038</v>
      </c>
      <c r="I7528">
        <v>0.13759286909800303</v>
      </c>
    </row>
    <row r="7529" spans="2:9" x14ac:dyDescent="0.25">
      <c r="B7529">
        <v>7526</v>
      </c>
      <c r="C7529">
        <v>0.13102553274055409</v>
      </c>
      <c r="D7529">
        <v>0.13613862378472744</v>
      </c>
      <c r="G7529">
        <v>7526</v>
      </c>
      <c r="H7529">
        <v>0.12852316971372069</v>
      </c>
      <c r="I7529">
        <v>0.13755791276105109</v>
      </c>
    </row>
    <row r="7530" spans="2:9" x14ac:dyDescent="0.25">
      <c r="B7530">
        <v>7527</v>
      </c>
      <c r="C7530">
        <v>0.13098991752103123</v>
      </c>
      <c r="D7530">
        <v>0.13609682005414814</v>
      </c>
      <c r="G7530">
        <v>7527</v>
      </c>
      <c r="H7530">
        <v>0.12848896002397767</v>
      </c>
      <c r="I7530">
        <v>0.13752296489413082</v>
      </c>
    </row>
    <row r="7531" spans="2:9" x14ac:dyDescent="0.25">
      <c r="B7531">
        <v>7528</v>
      </c>
      <c r="C7531">
        <v>0.13095431459920948</v>
      </c>
      <c r="D7531">
        <v>0.13605502440526021</v>
      </c>
      <c r="G7531">
        <v>7528</v>
      </c>
      <c r="H7531">
        <v>0.12845476008713927</v>
      </c>
      <c r="I7531">
        <v>0.13748802549541997</v>
      </c>
    </row>
    <row r="7532" spans="2:9" x14ac:dyDescent="0.25">
      <c r="B7532">
        <v>7529</v>
      </c>
      <c r="C7532">
        <v>0.13091872396955354</v>
      </c>
      <c r="D7532">
        <v>0.13601323683990357</v>
      </c>
      <c r="G7532">
        <v>7529</v>
      </c>
      <c r="H7532">
        <v>0.12842056990007408</v>
      </c>
      <c r="I7532">
        <v>0.13745309456309646</v>
      </c>
    </row>
    <row r="7533" spans="2:9" x14ac:dyDescent="0.25">
      <c r="B7533">
        <v>7530</v>
      </c>
      <c r="C7533">
        <v>0.13088314562653297</v>
      </c>
      <c r="D7533">
        <v>0.13597145735991537</v>
      </c>
      <c r="G7533">
        <v>7530</v>
      </c>
      <c r="H7533">
        <v>0.12838638945965261</v>
      </c>
      <c r="I7533">
        <v>0.13741817209533863</v>
      </c>
    </row>
    <row r="7534" spans="2:9" x14ac:dyDescent="0.25">
      <c r="B7534">
        <v>7531</v>
      </c>
      <c r="C7534">
        <v>0.13084757956461859</v>
      </c>
      <c r="D7534">
        <v>0.13592968596713026</v>
      </c>
      <c r="G7534">
        <v>7531</v>
      </c>
      <c r="H7534">
        <v>0.12835221876274613</v>
      </c>
      <c r="I7534">
        <v>0.13738325809032506</v>
      </c>
    </row>
    <row r="7535" spans="2:9" x14ac:dyDescent="0.25">
      <c r="B7535">
        <v>7532</v>
      </c>
      <c r="C7535">
        <v>0.1308120257782826</v>
      </c>
      <c r="D7535">
        <v>0.1358879226633801</v>
      </c>
      <c r="G7535">
        <v>7532</v>
      </c>
      <c r="H7535">
        <v>0.12831805780622621</v>
      </c>
      <c r="I7535">
        <v>0.13734835254623468</v>
      </c>
    </row>
    <row r="7536" spans="2:9" x14ac:dyDescent="0.25">
      <c r="B7536">
        <v>7533</v>
      </c>
      <c r="C7536">
        <v>0.13077648426200217</v>
      </c>
      <c r="D7536">
        <v>0.13584616745049391</v>
      </c>
      <c r="G7536">
        <v>7533</v>
      </c>
      <c r="H7536">
        <v>0.12828390658696676</v>
      </c>
      <c r="I7536">
        <v>0.13731345546124654</v>
      </c>
    </row>
    <row r="7537" spans="2:9" x14ac:dyDescent="0.25">
      <c r="B7537">
        <v>7534</v>
      </c>
      <c r="C7537">
        <v>0.13074095501025709</v>
      </c>
      <c r="D7537">
        <v>0.1358044203302983</v>
      </c>
      <c r="G7537">
        <v>7534</v>
      </c>
      <c r="H7537">
        <v>0.12824976510184227</v>
      </c>
      <c r="I7537">
        <v>0.13727856683354026</v>
      </c>
    </row>
    <row r="7538" spans="2:9" x14ac:dyDescent="0.25">
      <c r="B7538">
        <v>7535</v>
      </c>
      <c r="C7538">
        <v>0.1307054380175296</v>
      </c>
      <c r="D7538">
        <v>0.13576268130461686</v>
      </c>
      <c r="G7538">
        <v>7535</v>
      </c>
      <c r="H7538">
        <v>0.12821563334772851</v>
      </c>
      <c r="I7538">
        <v>0.13724368666129549</v>
      </c>
    </row>
    <row r="7539" spans="2:9" x14ac:dyDescent="0.25">
      <c r="B7539">
        <v>7536</v>
      </c>
      <c r="C7539">
        <v>0.13066993327830403</v>
      </c>
      <c r="D7539">
        <v>0.13572095037527077</v>
      </c>
      <c r="G7539">
        <v>7536</v>
      </c>
      <c r="H7539">
        <v>0.12818151132150193</v>
      </c>
      <c r="I7539">
        <v>0.13720881494269235</v>
      </c>
    </row>
    <row r="7540" spans="2:9" x14ac:dyDescent="0.25">
      <c r="B7540">
        <v>7537</v>
      </c>
      <c r="C7540">
        <v>0.13063444078707001</v>
      </c>
      <c r="D7540">
        <v>0.13567922754407835</v>
      </c>
      <c r="G7540">
        <v>7537</v>
      </c>
      <c r="H7540">
        <v>0.1281473990200411</v>
      </c>
      <c r="I7540">
        <v>0.1371739516759112</v>
      </c>
    </row>
    <row r="7541" spans="2:9" x14ac:dyDescent="0.25">
      <c r="B7541">
        <v>7538</v>
      </c>
      <c r="C7541">
        <v>0.1305989605383184</v>
      </c>
      <c r="D7541">
        <v>0.13563751281285519</v>
      </c>
      <c r="G7541">
        <v>7538</v>
      </c>
      <c r="H7541">
        <v>0.12811329644022509</v>
      </c>
      <c r="I7541">
        <v>0.13713909685913264</v>
      </c>
    </row>
    <row r="7542" spans="2:9" x14ac:dyDescent="0.25">
      <c r="B7542">
        <v>7539</v>
      </c>
      <c r="C7542">
        <v>0.13056349252654151</v>
      </c>
      <c r="D7542">
        <v>0.13559580618341435</v>
      </c>
      <c r="G7542">
        <v>7539</v>
      </c>
      <c r="H7542">
        <v>0.1280792035789336</v>
      </c>
      <c r="I7542">
        <v>0.13710425049053768</v>
      </c>
    </row>
    <row r="7543" spans="2:9" x14ac:dyDescent="0.25">
      <c r="B7543">
        <v>7540</v>
      </c>
      <c r="C7543">
        <v>0.13052803674623667</v>
      </c>
      <c r="D7543">
        <v>0.13555410765756604</v>
      </c>
      <c r="G7543">
        <v>7540</v>
      </c>
      <c r="H7543">
        <v>0.12804512043304819</v>
      </c>
      <c r="I7543">
        <v>0.13706941256830754</v>
      </c>
    </row>
    <row r="7544" spans="2:9" x14ac:dyDescent="0.25">
      <c r="B7544">
        <v>7541</v>
      </c>
      <c r="C7544">
        <v>0.13049259319190337</v>
      </c>
      <c r="D7544">
        <v>0.13551241723711785</v>
      </c>
      <c r="G7544">
        <v>7541</v>
      </c>
      <c r="H7544">
        <v>0.1280110469994514</v>
      </c>
      <c r="I7544">
        <v>0.13703458309062372</v>
      </c>
    </row>
    <row r="7545" spans="2:9" x14ac:dyDescent="0.25">
      <c r="B7545">
        <v>7542</v>
      </c>
      <c r="C7545">
        <v>0.1304571618580439</v>
      </c>
      <c r="D7545">
        <v>0.13547073492387474</v>
      </c>
      <c r="G7545">
        <v>7542</v>
      </c>
      <c r="H7545">
        <v>0.1279769832750268</v>
      </c>
      <c r="I7545">
        <v>0.13699976205566808</v>
      </c>
    </row>
    <row r="7546" spans="2:9" x14ac:dyDescent="0.25">
      <c r="B7546">
        <v>7543</v>
      </c>
      <c r="C7546">
        <v>0.1304217427391626</v>
      </c>
      <c r="D7546">
        <v>0.13542906071963878</v>
      </c>
      <c r="G7546">
        <v>7543</v>
      </c>
      <c r="H7546">
        <v>0.12794292925665882</v>
      </c>
      <c r="I7546">
        <v>0.13696494946162274</v>
      </c>
    </row>
    <row r="7547" spans="2:9" x14ac:dyDescent="0.25">
      <c r="B7547">
        <v>7544</v>
      </c>
      <c r="C7547">
        <v>0.13038633582976902</v>
      </c>
      <c r="D7547">
        <v>0.13538739462620963</v>
      </c>
      <c r="G7547">
        <v>7544</v>
      </c>
      <c r="H7547">
        <v>0.12790888494123387</v>
      </c>
      <c r="I7547">
        <v>0.13693014530667011</v>
      </c>
    </row>
    <row r="7548" spans="2:9" x14ac:dyDescent="0.25">
      <c r="B7548">
        <v>7545</v>
      </c>
      <c r="C7548">
        <v>0.13035094112437406</v>
      </c>
      <c r="D7548">
        <v>0.13534573664538405</v>
      </c>
      <c r="G7548">
        <v>7545</v>
      </c>
      <c r="H7548">
        <v>0.127874850325639</v>
      </c>
      <c r="I7548">
        <v>0.13689534958899297</v>
      </c>
    </row>
    <row r="7549" spans="2:9" x14ac:dyDescent="0.25">
      <c r="B7549">
        <v>7546</v>
      </c>
      <c r="C7549">
        <v>0.13031555861748989</v>
      </c>
      <c r="D7549">
        <v>0.13530408677895611</v>
      </c>
      <c r="G7549">
        <v>7546</v>
      </c>
      <c r="H7549">
        <v>0.1278408254067617</v>
      </c>
      <c r="I7549">
        <v>0.13686056230677424</v>
      </c>
    </row>
    <row r="7550" spans="2:9" x14ac:dyDescent="0.25">
      <c r="B7550">
        <v>7547</v>
      </c>
      <c r="C7550">
        <v>0.1302801883036338</v>
      </c>
      <c r="D7550">
        <v>0.13526244502871743</v>
      </c>
      <c r="G7550">
        <v>7547</v>
      </c>
      <c r="H7550">
        <v>0.12780681018149151</v>
      </c>
      <c r="I7550">
        <v>0.13682578345819726</v>
      </c>
    </row>
    <row r="7551" spans="2:9" x14ac:dyDescent="0.25">
      <c r="B7551">
        <v>7548</v>
      </c>
      <c r="C7551">
        <v>0.13024483017732488</v>
      </c>
      <c r="D7551">
        <v>0.13522081139645664</v>
      </c>
      <c r="G7551">
        <v>7548</v>
      </c>
      <c r="H7551">
        <v>0.12777280464671878</v>
      </c>
      <c r="I7551">
        <v>0.1367910130414457</v>
      </c>
    </row>
    <row r="7552" spans="2:9" x14ac:dyDescent="0.25">
      <c r="B7552">
        <v>7549</v>
      </c>
      <c r="C7552">
        <v>0.13020948423308579</v>
      </c>
      <c r="D7552">
        <v>0.13517918588395986</v>
      </c>
      <c r="G7552">
        <v>7549</v>
      </c>
      <c r="H7552">
        <v>0.12773880879933502</v>
      </c>
      <c r="I7552">
        <v>0.13675625105470329</v>
      </c>
    </row>
    <row r="7553" spans="2:9" x14ac:dyDescent="0.25">
      <c r="B7553">
        <v>7550</v>
      </c>
      <c r="C7553">
        <v>0.13017415046544051</v>
      </c>
      <c r="D7553">
        <v>0.13513756849301059</v>
      </c>
      <c r="G7553">
        <v>7550</v>
      </c>
      <c r="H7553">
        <v>0.1277048226362324</v>
      </c>
      <c r="I7553">
        <v>0.13672149749615439</v>
      </c>
    </row>
    <row r="7554" spans="2:9" x14ac:dyDescent="0.25">
      <c r="B7554">
        <v>7551</v>
      </c>
      <c r="C7554">
        <v>0.13013882886891837</v>
      </c>
      <c r="D7554">
        <v>0.13509595922538936</v>
      </c>
      <c r="G7554">
        <v>7551</v>
      </c>
      <c r="H7554">
        <v>0.12767084615430543</v>
      </c>
      <c r="I7554">
        <v>0.13668675236398337</v>
      </c>
    </row>
    <row r="7555" spans="2:9" x14ac:dyDescent="0.25">
      <c r="B7555">
        <v>7552</v>
      </c>
      <c r="C7555">
        <v>0.13010351943805029</v>
      </c>
      <c r="D7555">
        <v>0.13505435808287444</v>
      </c>
      <c r="G7555">
        <v>7552</v>
      </c>
      <c r="H7555">
        <v>0.1276368793504489</v>
      </c>
      <c r="I7555">
        <v>0.13665201565637511</v>
      </c>
    </row>
    <row r="7556" spans="2:9" x14ac:dyDescent="0.25">
      <c r="B7556">
        <v>7553</v>
      </c>
      <c r="C7556">
        <v>0.1300682221673683</v>
      </c>
      <c r="D7556">
        <v>0.13501276506724111</v>
      </c>
      <c r="G7556">
        <v>7553</v>
      </c>
      <c r="H7556">
        <v>0.12760292222155814</v>
      </c>
      <c r="I7556">
        <v>0.1366172873715146</v>
      </c>
    </row>
    <row r="7557" spans="2:9" x14ac:dyDescent="0.25">
      <c r="B7557">
        <v>7554</v>
      </c>
      <c r="C7557">
        <v>0.13003293705140939</v>
      </c>
      <c r="D7557">
        <v>0.13497118018026191</v>
      </c>
      <c r="G7557">
        <v>7554</v>
      </c>
      <c r="H7557">
        <v>0.12756897476453061</v>
      </c>
      <c r="I7557">
        <v>0.13658256750758718</v>
      </c>
    </row>
    <row r="7558" spans="2:9" x14ac:dyDescent="0.25">
      <c r="B7558">
        <v>7555</v>
      </c>
      <c r="C7558">
        <v>0.12999766408471267</v>
      </c>
      <c r="D7558">
        <v>0.13492960342370713</v>
      </c>
      <c r="G7558">
        <v>7555</v>
      </c>
      <c r="H7558">
        <v>0.12753503697626437</v>
      </c>
      <c r="I7558">
        <v>0.13654785606277864</v>
      </c>
    </row>
    <row r="7559" spans="2:9" x14ac:dyDescent="0.25">
      <c r="B7559">
        <v>7556</v>
      </c>
      <c r="C7559">
        <v>0.1299624032618204</v>
      </c>
      <c r="D7559">
        <v>0.13488803479934389</v>
      </c>
      <c r="G7559">
        <v>7556</v>
      </c>
      <c r="H7559">
        <v>0.12750110885365898</v>
      </c>
      <c r="I7559">
        <v>0.13651315303527486</v>
      </c>
    </row>
    <row r="7560" spans="2:9" x14ac:dyDescent="0.25">
      <c r="B7560">
        <v>7557</v>
      </c>
      <c r="C7560">
        <v>0.12992715457727655</v>
      </c>
      <c r="D7560">
        <v>0.13484647430893695</v>
      </c>
      <c r="G7560">
        <v>7557</v>
      </c>
      <c r="H7560">
        <v>0.12746719039361468</v>
      </c>
      <c r="I7560">
        <v>0.13647845842326206</v>
      </c>
    </row>
    <row r="7561" spans="2:9" x14ac:dyDescent="0.25">
      <c r="B7561">
        <v>7558</v>
      </c>
      <c r="C7561">
        <v>0.12989191802563027</v>
      </c>
      <c r="D7561">
        <v>0.13480492195424823</v>
      </c>
      <c r="G7561">
        <v>7558</v>
      </c>
      <c r="H7561">
        <v>0.12743328159303333</v>
      </c>
      <c r="I7561">
        <v>0.13644377222492687</v>
      </c>
    </row>
    <row r="7562" spans="2:9" x14ac:dyDescent="0.25">
      <c r="B7562">
        <v>7559</v>
      </c>
      <c r="C7562">
        <v>0.12985669360143207</v>
      </c>
      <c r="D7562">
        <v>0.13476337773703714</v>
      </c>
      <c r="G7562">
        <v>7559</v>
      </c>
      <c r="H7562">
        <v>0.12739938244881771</v>
      </c>
      <c r="I7562">
        <v>0.13640909443845606</v>
      </c>
    </row>
    <row r="7563" spans="2:9" x14ac:dyDescent="0.25">
      <c r="B7563">
        <v>7560</v>
      </c>
      <c r="C7563">
        <v>0.12982148129923379</v>
      </c>
      <c r="D7563">
        <v>0.13472184165906032</v>
      </c>
      <c r="G7563">
        <v>7560</v>
      </c>
      <c r="H7563">
        <v>0.127365492957871</v>
      </c>
      <c r="I7563">
        <v>0.13637442506203681</v>
      </c>
    </row>
    <row r="7564" spans="2:9" x14ac:dyDescent="0.25">
      <c r="B7564">
        <v>7561</v>
      </c>
      <c r="C7564">
        <v>0.12978628111359222</v>
      </c>
      <c r="D7564">
        <v>0.1346803137220717</v>
      </c>
      <c r="G7564">
        <v>7561</v>
      </c>
      <c r="H7564">
        <v>0.12733161311709881</v>
      </c>
      <c r="I7564">
        <v>0.13633976409385656</v>
      </c>
    </row>
    <row r="7565" spans="2:9" x14ac:dyDescent="0.25">
      <c r="B7565">
        <v>7562</v>
      </c>
      <c r="C7565">
        <v>0.1297510930390664</v>
      </c>
      <c r="D7565">
        <v>0.13463879392782258</v>
      </c>
      <c r="G7565">
        <v>7562</v>
      </c>
      <c r="H7565">
        <v>0.1272977429234069</v>
      </c>
      <c r="I7565">
        <v>0.13630511153210298</v>
      </c>
    </row>
    <row r="7566" spans="2:9" x14ac:dyDescent="0.25">
      <c r="B7566">
        <v>7563</v>
      </c>
      <c r="C7566">
        <v>0.12971591707021801</v>
      </c>
      <c r="D7566">
        <v>0.13459728227806164</v>
      </c>
      <c r="G7566">
        <v>7563</v>
      </c>
      <c r="H7566">
        <v>0.1272638823737024</v>
      </c>
      <c r="I7566">
        <v>0.13627046737496418</v>
      </c>
    </row>
    <row r="7567" spans="2:9" x14ac:dyDescent="0.25">
      <c r="B7567">
        <v>7564</v>
      </c>
      <c r="C7567">
        <v>0.12968075320161085</v>
      </c>
      <c r="D7567">
        <v>0.13455577877453478</v>
      </c>
      <c r="G7567">
        <v>7564</v>
      </c>
      <c r="H7567">
        <v>0.12723003146489342</v>
      </c>
      <c r="I7567">
        <v>0.13623583162062833</v>
      </c>
    </row>
    <row r="7568" spans="2:9" x14ac:dyDescent="0.25">
      <c r="B7568">
        <v>7565</v>
      </c>
      <c r="C7568">
        <v>0.12964560142781387</v>
      </c>
      <c r="D7568">
        <v>0.13451428341898544</v>
      </c>
      <c r="G7568">
        <v>7565</v>
      </c>
      <c r="H7568">
        <v>0.12719619019388986</v>
      </c>
      <c r="I7568">
        <v>0.13620120426728421</v>
      </c>
    </row>
    <row r="7569" spans="2:9" x14ac:dyDescent="0.25">
      <c r="B7569">
        <v>7566</v>
      </c>
      <c r="C7569">
        <v>0.1296104617433973</v>
      </c>
      <c r="D7569">
        <v>0.13447279621315417</v>
      </c>
      <c r="G7569">
        <v>7566</v>
      </c>
      <c r="H7569">
        <v>0.1271623585576025</v>
      </c>
      <c r="I7569">
        <v>0.13616658531312067</v>
      </c>
    </row>
    <row r="7570" spans="2:9" x14ac:dyDescent="0.25">
      <c r="B7570">
        <v>7567</v>
      </c>
      <c r="C7570">
        <v>0.12957533414293251</v>
      </c>
      <c r="D7570">
        <v>0.13443131715877893</v>
      </c>
      <c r="G7570">
        <v>7567</v>
      </c>
      <c r="H7570">
        <v>0.12712853655294221</v>
      </c>
      <c r="I7570">
        <v>0.13613197475632685</v>
      </c>
    </row>
    <row r="7571" spans="2:9" x14ac:dyDescent="0.25">
      <c r="B7571">
        <v>7568</v>
      </c>
      <c r="C7571">
        <v>0.1295402186209961</v>
      </c>
      <c r="D7571">
        <v>0.13438984625759515</v>
      </c>
      <c r="G7571">
        <v>7568</v>
      </c>
      <c r="H7571">
        <v>0.12709472417682191</v>
      </c>
      <c r="I7571">
        <v>0.1360973725950923</v>
      </c>
    </row>
    <row r="7572" spans="2:9" x14ac:dyDescent="0.25">
      <c r="B7572">
        <v>7569</v>
      </c>
      <c r="C7572">
        <v>0.1295051151721667</v>
      </c>
      <c r="D7572">
        <v>0.13434838351133538</v>
      </c>
      <c r="G7572">
        <v>7569</v>
      </c>
      <c r="H7572">
        <v>0.12706092142615572</v>
      </c>
      <c r="I7572">
        <v>0.13606277882760681</v>
      </c>
    </row>
    <row r="7573" spans="2:9" x14ac:dyDescent="0.25">
      <c r="B7573">
        <v>7570</v>
      </c>
      <c r="C7573">
        <v>0.1294700237910256</v>
      </c>
      <c r="D7573">
        <v>0.13430692892172957</v>
      </c>
      <c r="G7573">
        <v>7570</v>
      </c>
      <c r="H7573">
        <v>0.1270271282978585</v>
      </c>
      <c r="I7573">
        <v>0.13602819345206041</v>
      </c>
    </row>
    <row r="7574" spans="2:9" x14ac:dyDescent="0.25">
      <c r="B7574">
        <v>7571</v>
      </c>
      <c r="C7574">
        <v>0.12943494447215642</v>
      </c>
      <c r="D7574">
        <v>0.13426548249050527</v>
      </c>
      <c r="G7574">
        <v>7571</v>
      </c>
      <c r="H7574">
        <v>0.12699334478884602</v>
      </c>
      <c r="I7574">
        <v>0.1359936164666436</v>
      </c>
    </row>
    <row r="7575" spans="2:9" x14ac:dyDescent="0.25">
      <c r="B7575">
        <v>7572</v>
      </c>
      <c r="C7575">
        <v>0.12939987721014776</v>
      </c>
      <c r="D7575">
        <v>0.13422404421938694</v>
      </c>
      <c r="G7575">
        <v>7572</v>
      </c>
      <c r="H7575">
        <v>0.12695957089603621</v>
      </c>
      <c r="I7575">
        <v>0.13595904786954688</v>
      </c>
    </row>
    <row r="7576" spans="2:9" x14ac:dyDescent="0.25">
      <c r="B7576">
        <v>7573</v>
      </c>
      <c r="C7576">
        <v>0.12936482199958929</v>
      </c>
      <c r="D7576">
        <v>0.13418261411009677</v>
      </c>
      <c r="G7576">
        <v>7573</v>
      </c>
      <c r="H7576">
        <v>0.12692580661634734</v>
      </c>
      <c r="I7576">
        <v>0.13592448765896137</v>
      </c>
    </row>
    <row r="7577" spans="2:9" x14ac:dyDescent="0.25">
      <c r="B7577">
        <v>7574</v>
      </c>
      <c r="C7577">
        <v>0.1293297788350721</v>
      </c>
      <c r="D7577">
        <v>0.13414119216435402</v>
      </c>
      <c r="G7577">
        <v>7574</v>
      </c>
      <c r="H7577">
        <v>0.1268920519466985</v>
      </c>
      <c r="I7577">
        <v>0.13588993583307829</v>
      </c>
    </row>
    <row r="7578" spans="2:9" x14ac:dyDescent="0.25">
      <c r="B7578">
        <v>7575</v>
      </c>
      <c r="C7578">
        <v>0.1292947477111924</v>
      </c>
      <c r="D7578">
        <v>0.13409977838387535</v>
      </c>
      <c r="G7578">
        <v>7575</v>
      </c>
      <c r="H7578">
        <v>0.12685830688401006</v>
      </c>
      <c r="I7578">
        <v>0.13585539239008912</v>
      </c>
    </row>
    <row r="7579" spans="2:9" x14ac:dyDescent="0.25">
      <c r="B7579">
        <v>7576</v>
      </c>
      <c r="C7579">
        <v>0.12925972862254828</v>
      </c>
      <c r="D7579">
        <v>0.13405837277037497</v>
      </c>
      <c r="G7579">
        <v>7576</v>
      </c>
      <c r="H7579">
        <v>0.12682457142520406</v>
      </c>
      <c r="I7579">
        <v>0.1358208573281858</v>
      </c>
    </row>
    <row r="7580" spans="2:9" x14ac:dyDescent="0.25">
      <c r="B7580">
        <v>7577</v>
      </c>
      <c r="C7580">
        <v>0.12922472156374076</v>
      </c>
      <c r="D7580">
        <v>0.13401697532556428</v>
      </c>
      <c r="G7580">
        <v>7577</v>
      </c>
      <c r="H7580">
        <v>0.12679084556720321</v>
      </c>
      <c r="I7580">
        <v>0.13578633064556048</v>
      </c>
    </row>
    <row r="7581" spans="2:9" x14ac:dyDescent="0.25">
      <c r="B7581">
        <v>7578</v>
      </c>
      <c r="C7581">
        <v>0.12918972652937299</v>
      </c>
      <c r="D7581">
        <v>0.13397558605115181</v>
      </c>
      <c r="G7581">
        <v>7578</v>
      </c>
      <c r="H7581">
        <v>0.12675712930693106</v>
      </c>
      <c r="I7581">
        <v>0.13575181234040551</v>
      </c>
    </row>
    <row r="7582" spans="2:9" x14ac:dyDescent="0.25">
      <c r="B7582">
        <v>7579</v>
      </c>
      <c r="C7582">
        <v>0.12915474351405298</v>
      </c>
      <c r="D7582">
        <v>0.13393420494884395</v>
      </c>
      <c r="G7582">
        <v>7579</v>
      </c>
      <c r="H7582">
        <v>0.12672342264131325</v>
      </c>
      <c r="I7582">
        <v>0.13571730241091373</v>
      </c>
    </row>
    <row r="7583" spans="2:9" x14ac:dyDescent="0.25">
      <c r="B7583">
        <v>7580</v>
      </c>
      <c r="C7583">
        <v>0.1291197725123901</v>
      </c>
      <c r="D7583">
        <v>0.13389283202034394</v>
      </c>
      <c r="G7583">
        <v>7580</v>
      </c>
      <c r="H7583">
        <v>0.12668972556727581</v>
      </c>
      <c r="I7583">
        <v>0.13568280085527809</v>
      </c>
    </row>
    <row r="7584" spans="2:9" x14ac:dyDescent="0.25">
      <c r="B7584">
        <v>7581</v>
      </c>
      <c r="C7584">
        <v>0.12908481351899492</v>
      </c>
      <c r="D7584">
        <v>0.1338514672673527</v>
      </c>
      <c r="G7584">
        <v>7581</v>
      </c>
      <c r="H7584">
        <v>0.12665603808174539</v>
      </c>
      <c r="I7584">
        <v>0.135648307671692</v>
      </c>
    </row>
    <row r="7585" spans="2:9" x14ac:dyDescent="0.25">
      <c r="B7585">
        <v>7582</v>
      </c>
      <c r="C7585">
        <v>0.1290498665284831</v>
      </c>
      <c r="D7585">
        <v>0.1338101106915684</v>
      </c>
      <c r="G7585">
        <v>7582</v>
      </c>
      <c r="H7585">
        <v>0.12662236018165091</v>
      </c>
      <c r="I7585">
        <v>0.13561382285834903</v>
      </c>
    </row>
    <row r="7586" spans="2:9" x14ac:dyDescent="0.25">
      <c r="B7586">
        <v>7583</v>
      </c>
      <c r="C7586">
        <v>0.12901493153547247</v>
      </c>
      <c r="D7586">
        <v>0.13376876229468643</v>
      </c>
      <c r="G7586">
        <v>7583</v>
      </c>
      <c r="H7586">
        <v>0.12658869186392141</v>
      </c>
      <c r="I7586">
        <v>0.13557934641344305</v>
      </c>
    </row>
    <row r="7587" spans="2:9" x14ac:dyDescent="0.25">
      <c r="B7587">
        <v>7584</v>
      </c>
      <c r="C7587">
        <v>0.12898000853458341</v>
      </c>
      <c r="D7587">
        <v>0.13372742207839983</v>
      </c>
      <c r="G7587">
        <v>7584</v>
      </c>
      <c r="H7587">
        <v>0.1265550331254876</v>
      </c>
      <c r="I7587">
        <v>0.13554487833516832</v>
      </c>
    </row>
    <row r="7588" spans="2:9" x14ac:dyDescent="0.25">
      <c r="B7588">
        <v>7585</v>
      </c>
      <c r="C7588">
        <v>0.12894509752043848</v>
      </c>
      <c r="D7588">
        <v>0.13368609004439871</v>
      </c>
      <c r="G7588">
        <v>7585</v>
      </c>
      <c r="H7588">
        <v>0.12652138396328091</v>
      </c>
      <c r="I7588">
        <v>0.13551041862171939</v>
      </c>
    </row>
    <row r="7589" spans="2:9" x14ac:dyDescent="0.25">
      <c r="B7589">
        <v>7586</v>
      </c>
      <c r="C7589">
        <v>0.12891019848766527</v>
      </c>
      <c r="D7589">
        <v>0.13364476619437063</v>
      </c>
      <c r="G7589">
        <v>7586</v>
      </c>
      <c r="H7589">
        <v>0.12648774437423457</v>
      </c>
      <c r="I7589">
        <v>0.13547596727129094</v>
      </c>
    </row>
    <row r="7590" spans="2:9" x14ac:dyDescent="0.25">
      <c r="B7590">
        <v>7587</v>
      </c>
      <c r="C7590">
        <v>0.12887531143089259</v>
      </c>
      <c r="D7590">
        <v>0.13360345053000061</v>
      </c>
      <c r="G7590">
        <v>7587</v>
      </c>
      <c r="H7590">
        <v>0.1264541143552827</v>
      </c>
      <c r="I7590">
        <v>0.13544152428207815</v>
      </c>
    </row>
    <row r="7591" spans="2:9" x14ac:dyDescent="0.25">
      <c r="B7591">
        <v>7588</v>
      </c>
      <c r="C7591">
        <v>0.12884043634475037</v>
      </c>
      <c r="D7591">
        <v>0.1335621430529709</v>
      </c>
      <c r="G7591">
        <v>7588</v>
      </c>
      <c r="H7591">
        <v>0.12642049390335947</v>
      </c>
      <c r="I7591">
        <v>0.13540708965227635</v>
      </c>
    </row>
    <row r="7592" spans="2:9" x14ac:dyDescent="0.25">
      <c r="B7592">
        <v>7589</v>
      </c>
      <c r="C7592">
        <v>0.12880557322387401</v>
      </c>
      <c r="D7592">
        <v>0.13352084376496115</v>
      </c>
      <c r="G7592">
        <v>7589</v>
      </c>
      <c r="H7592">
        <v>0.12638688301540141</v>
      </c>
      <c r="I7592">
        <v>0.1353726633800813</v>
      </c>
    </row>
    <row r="7593" spans="2:9" x14ac:dyDescent="0.25">
      <c r="B7593">
        <v>7590</v>
      </c>
      <c r="C7593">
        <v>0.12877072206290041</v>
      </c>
      <c r="D7593">
        <v>0.13347955266764847</v>
      </c>
      <c r="G7593">
        <v>7590</v>
      </c>
      <c r="H7593">
        <v>0.12635328168834561</v>
      </c>
      <c r="I7593">
        <v>0.13533824546368894</v>
      </c>
    </row>
    <row r="7594" spans="2:9" x14ac:dyDescent="0.25">
      <c r="B7594">
        <v>7591</v>
      </c>
      <c r="C7594">
        <v>0.1287358828564695</v>
      </c>
      <c r="D7594">
        <v>0.13343826976270712</v>
      </c>
      <c r="G7594">
        <v>7591</v>
      </c>
      <c r="H7594">
        <v>0.1263196899191304</v>
      </c>
      <c r="I7594">
        <v>0.13530383590129547</v>
      </c>
    </row>
    <row r="7595" spans="2:9" x14ac:dyDescent="0.25">
      <c r="B7595">
        <v>7592</v>
      </c>
      <c r="C7595">
        <v>0.12870105559922329</v>
      </c>
      <c r="D7595">
        <v>0.13339699505180891</v>
      </c>
      <c r="G7595">
        <v>7592</v>
      </c>
      <c r="H7595">
        <v>0.12628610770469489</v>
      </c>
      <c r="I7595">
        <v>0.13526943469109756</v>
      </c>
    </row>
    <row r="7596" spans="2:9" x14ac:dyDescent="0.25">
      <c r="B7596">
        <v>7593</v>
      </c>
      <c r="C7596">
        <v>0.12866624028580886</v>
      </c>
      <c r="D7596">
        <v>0.13335572853662297</v>
      </c>
      <c r="G7596">
        <v>7593</v>
      </c>
      <c r="H7596">
        <v>0.12625253504198025</v>
      </c>
      <c r="I7596">
        <v>0.13523504183129201</v>
      </c>
    </row>
    <row r="7597" spans="2:9" x14ac:dyDescent="0.25">
      <c r="B7597">
        <v>7594</v>
      </c>
      <c r="C7597">
        <v>0.12863143691087417</v>
      </c>
      <c r="D7597">
        <v>0.13331447021881568</v>
      </c>
      <c r="G7597">
        <v>7594</v>
      </c>
      <c r="H7597">
        <v>0.12621897192792797</v>
      </c>
      <c r="I7597">
        <v>0.13520065732007588</v>
      </c>
    </row>
    <row r="7598" spans="2:9" x14ac:dyDescent="0.25">
      <c r="B7598">
        <v>7595</v>
      </c>
      <c r="C7598">
        <v>0.12859664546906879</v>
      </c>
      <c r="D7598">
        <v>0.13327322010005105</v>
      </c>
      <c r="G7598">
        <v>7595</v>
      </c>
      <c r="H7598">
        <v>0.12618541835948027</v>
      </c>
      <c r="I7598">
        <v>0.13516628115564688</v>
      </c>
    </row>
    <row r="7599" spans="2:9" x14ac:dyDescent="0.25">
      <c r="B7599">
        <v>7596</v>
      </c>
      <c r="C7599">
        <v>0.12856186595504721</v>
      </c>
      <c r="D7599">
        <v>0.13323197818199017</v>
      </c>
      <c r="G7599">
        <v>7596</v>
      </c>
      <c r="H7599">
        <v>0.1261518743335813</v>
      </c>
      <c r="I7599">
        <v>0.13513191333620247</v>
      </c>
    </row>
    <row r="7600" spans="2:9" x14ac:dyDescent="0.25">
      <c r="B7600">
        <v>7597</v>
      </c>
      <c r="C7600">
        <v>0.12852709836346579</v>
      </c>
      <c r="D7600">
        <v>0.13319074446629164</v>
      </c>
      <c r="G7600">
        <v>7597</v>
      </c>
      <c r="H7600">
        <v>0.12611833984717602</v>
      </c>
      <c r="I7600">
        <v>0.13509755385994088</v>
      </c>
    </row>
    <row r="7601" spans="2:9" x14ac:dyDescent="0.25">
      <c r="B7601">
        <v>7598</v>
      </c>
      <c r="C7601">
        <v>0.12849234268898399</v>
      </c>
      <c r="D7601">
        <v>0.13314951895461147</v>
      </c>
      <c r="G7601">
        <v>7598</v>
      </c>
      <c r="H7601">
        <v>0.12608481489721032</v>
      </c>
      <c r="I7601">
        <v>0.13506320272506037</v>
      </c>
    </row>
    <row r="7602" spans="2:9" x14ac:dyDescent="0.25">
      <c r="B7602">
        <v>7599</v>
      </c>
      <c r="C7602">
        <v>0.12845759892626302</v>
      </c>
      <c r="D7602">
        <v>0.13310830164860288</v>
      </c>
      <c r="G7602">
        <v>7599</v>
      </c>
      <c r="H7602">
        <v>0.1260512994806311</v>
      </c>
      <c r="I7602">
        <v>0.13502885992975949</v>
      </c>
    </row>
    <row r="7603" spans="2:9" x14ac:dyDescent="0.25">
      <c r="B7603">
        <v>7600</v>
      </c>
      <c r="C7603">
        <v>0.12842286706996905</v>
      </c>
      <c r="D7603">
        <v>0.13306709254991669</v>
      </c>
      <c r="G7603">
        <v>7600</v>
      </c>
      <c r="H7603">
        <v>0.12601779359438728</v>
      </c>
      <c r="I7603">
        <v>0.13499452547223731</v>
      </c>
    </row>
    <row r="7604" spans="2:9" x14ac:dyDescent="0.25">
      <c r="B7604">
        <v>7601</v>
      </c>
      <c r="C7604">
        <v>0.12838814711476967</v>
      </c>
      <c r="D7604">
        <v>0.13302589166020087</v>
      </c>
      <c r="G7604">
        <v>7601</v>
      </c>
      <c r="H7604">
        <v>0.12598429723542812</v>
      </c>
      <c r="I7604">
        <v>0.13496019935069295</v>
      </c>
    </row>
    <row r="7605" spans="2:9" x14ac:dyDescent="0.25">
      <c r="B7605">
        <v>7602</v>
      </c>
      <c r="C7605">
        <v>0.12835343905533361</v>
      </c>
      <c r="D7605">
        <v>0.13298469898110091</v>
      </c>
      <c r="G7605">
        <v>7602</v>
      </c>
      <c r="H7605">
        <v>0.12595081040070341</v>
      </c>
      <c r="I7605">
        <v>0.13492588156332586</v>
      </c>
    </row>
    <row r="7606" spans="2:9" x14ac:dyDescent="0.25">
      <c r="B7606">
        <v>7603</v>
      </c>
      <c r="C7606">
        <v>0.12831874288633471</v>
      </c>
      <c r="D7606">
        <v>0.13294351451425959</v>
      </c>
      <c r="G7606">
        <v>7603</v>
      </c>
      <c r="H7606">
        <v>0.1259173330871651</v>
      </c>
      <c r="I7606">
        <v>0.13489157210833599</v>
      </c>
    </row>
    <row r="7607" spans="2:9" x14ac:dyDescent="0.25">
      <c r="B7607">
        <v>7604</v>
      </c>
      <c r="C7607">
        <v>0.1282840586024486</v>
      </c>
      <c r="D7607">
        <v>0.13290233826131714</v>
      </c>
      <c r="G7607">
        <v>7604</v>
      </c>
      <c r="H7607">
        <v>0.12588386529176579</v>
      </c>
      <c r="I7607">
        <v>0.13485727098392331</v>
      </c>
    </row>
    <row r="7608" spans="2:9" x14ac:dyDescent="0.25">
      <c r="B7608">
        <v>7605</v>
      </c>
      <c r="C7608">
        <v>0.12824938619835391</v>
      </c>
      <c r="D7608">
        <v>0.13286117022391122</v>
      </c>
      <c r="G7608">
        <v>7605</v>
      </c>
      <c r="H7608">
        <v>0.12585040701145911</v>
      </c>
      <c r="I7608">
        <v>0.13482297818828831</v>
      </c>
    </row>
    <row r="7609" spans="2:9" x14ac:dyDescent="0.25">
      <c r="B7609">
        <v>7606</v>
      </c>
      <c r="C7609">
        <v>0.12821472566873118</v>
      </c>
      <c r="D7609">
        <v>0.13282001040367666</v>
      </c>
      <c r="G7609">
        <v>7606</v>
      </c>
      <c r="H7609">
        <v>0.12581695824319974</v>
      </c>
      <c r="I7609">
        <v>0.13478869371963162</v>
      </c>
    </row>
    <row r="7610" spans="2:9" x14ac:dyDescent="0.25">
      <c r="B7610">
        <v>7607</v>
      </c>
      <c r="C7610">
        <v>0.12818007700826572</v>
      </c>
      <c r="D7610">
        <v>0.13277885880224574</v>
      </c>
      <c r="G7610">
        <v>7607</v>
      </c>
      <c r="H7610">
        <v>0.12578351898394424</v>
      </c>
      <c r="I7610">
        <v>0.13475441757615425</v>
      </c>
    </row>
    <row r="7611" spans="2:9" x14ac:dyDescent="0.25">
      <c r="B7611">
        <v>7608</v>
      </c>
      <c r="C7611">
        <v>0.12814544021164451</v>
      </c>
      <c r="D7611">
        <v>0.13273771542124843</v>
      </c>
      <c r="G7611">
        <v>7608</v>
      </c>
      <c r="H7611">
        <v>0.12575008923064954</v>
      </c>
      <c r="I7611">
        <v>0.13472014975605739</v>
      </c>
    </row>
    <row r="7612" spans="2:9" x14ac:dyDescent="0.25">
      <c r="B7612">
        <v>7609</v>
      </c>
      <c r="C7612">
        <v>0.12811081527355539</v>
      </c>
      <c r="D7612">
        <v>0.13269658026231154</v>
      </c>
      <c r="G7612">
        <v>7609</v>
      </c>
      <c r="H7612">
        <v>0.12571666898027309</v>
      </c>
      <c r="I7612">
        <v>0.13468589025754268</v>
      </c>
    </row>
    <row r="7613" spans="2:9" x14ac:dyDescent="0.25">
      <c r="B7613">
        <v>7610</v>
      </c>
      <c r="C7613">
        <v>0.12807620218869148</v>
      </c>
      <c r="D7613">
        <v>0.13265545332705972</v>
      </c>
      <c r="G7613">
        <v>7610</v>
      </c>
      <c r="H7613">
        <v>0.12568325822977469</v>
      </c>
      <c r="I7613">
        <v>0.13465163907881203</v>
      </c>
    </row>
    <row r="7614" spans="2:9" x14ac:dyDescent="0.25">
      <c r="B7614">
        <v>7611</v>
      </c>
      <c r="C7614">
        <v>0.12804160095174763</v>
      </c>
      <c r="D7614">
        <v>0.1326143346171148</v>
      </c>
      <c r="G7614">
        <v>7611</v>
      </c>
      <c r="H7614">
        <v>0.12564985697611442</v>
      </c>
      <c r="I7614">
        <v>0.13461739621806748</v>
      </c>
    </row>
    <row r="7615" spans="2:9" x14ac:dyDescent="0.25">
      <c r="B7615">
        <v>7612</v>
      </c>
      <c r="C7615">
        <v>0.12800701155742164</v>
      </c>
      <c r="D7615">
        <v>0.132573224134096</v>
      </c>
      <c r="G7615">
        <v>7612</v>
      </c>
      <c r="H7615">
        <v>0.1256164652162538</v>
      </c>
      <c r="I7615">
        <v>0.13458316167351153</v>
      </c>
    </row>
    <row r="7616" spans="2:9" x14ac:dyDescent="0.25">
      <c r="B7616">
        <v>7613</v>
      </c>
      <c r="C7616">
        <v>0.12797243400041308</v>
      </c>
      <c r="D7616">
        <v>0.13253212187962007</v>
      </c>
      <c r="G7616">
        <v>7613</v>
      </c>
      <c r="H7616">
        <v>0.12558308294715509</v>
      </c>
      <c r="I7616">
        <v>0.13454893544334698</v>
      </c>
    </row>
    <row r="7617" spans="2:9" x14ac:dyDescent="0.25">
      <c r="B7617">
        <v>7614</v>
      </c>
      <c r="C7617">
        <v>0.12793786827542669</v>
      </c>
      <c r="D7617">
        <v>0.1324910278553009</v>
      </c>
      <c r="G7617">
        <v>7614</v>
      </c>
      <c r="H7617">
        <v>0.12554971016578237</v>
      </c>
      <c r="I7617">
        <v>0.13451471752577682</v>
      </c>
    </row>
    <row r="7618" spans="2:9" x14ac:dyDescent="0.25">
      <c r="B7618">
        <v>7615</v>
      </c>
      <c r="C7618">
        <v>0.12790331437716831</v>
      </c>
      <c r="D7618">
        <v>0.13244994206274993</v>
      </c>
      <c r="G7618">
        <v>7615</v>
      </c>
      <c r="H7618">
        <v>0.12551634686910063</v>
      </c>
      <c r="I7618">
        <v>0.13448050791900434</v>
      </c>
    </row>
    <row r="7619" spans="2:9" x14ac:dyDescent="0.25">
      <c r="B7619">
        <v>7616</v>
      </c>
      <c r="C7619">
        <v>0.12786877230034513</v>
      </c>
      <c r="D7619">
        <v>0.132408864503576</v>
      </c>
      <c r="G7619">
        <v>7616</v>
      </c>
      <c r="H7619">
        <v>0.12548299305407487</v>
      </c>
      <c r="I7619">
        <v>0.13444630662123327</v>
      </c>
    </row>
    <row r="7620" spans="2:9" x14ac:dyDescent="0.25">
      <c r="B7620">
        <v>7617</v>
      </c>
      <c r="C7620">
        <v>0.1278342420396692</v>
      </c>
      <c r="D7620">
        <v>0.13236779517938532</v>
      </c>
      <c r="G7620">
        <v>7617</v>
      </c>
      <c r="H7620">
        <v>0.1254496487176722</v>
      </c>
      <c r="I7620">
        <v>0.13441211363066741</v>
      </c>
    </row>
    <row r="7621" spans="2:9" x14ac:dyDescent="0.25">
      <c r="B7621">
        <v>7618</v>
      </c>
      <c r="C7621">
        <v>0.12779972358985481</v>
      </c>
      <c r="D7621">
        <v>0.13232673409178147</v>
      </c>
      <c r="G7621">
        <v>7618</v>
      </c>
      <c r="H7621">
        <v>0.12541631385686081</v>
      </c>
      <c r="I7621">
        <v>0.13437792894551115</v>
      </c>
    </row>
    <row r="7622" spans="2:9" x14ac:dyDescent="0.25">
      <c r="B7622">
        <v>7619</v>
      </c>
      <c r="C7622">
        <v>0.12776521694561849</v>
      </c>
      <c r="D7622">
        <v>0.13228568124236539</v>
      </c>
      <c r="G7622">
        <v>7619</v>
      </c>
      <c r="H7622">
        <v>0.1253829884686096</v>
      </c>
      <c r="I7622">
        <v>0.13434375256396883</v>
      </c>
    </row>
    <row r="7623" spans="2:9" x14ac:dyDescent="0.25">
      <c r="B7623">
        <v>7620</v>
      </c>
      <c r="C7623">
        <v>0.12773072210167927</v>
      </c>
      <c r="D7623">
        <v>0.13224463663273547</v>
      </c>
      <c r="G7623">
        <v>7620</v>
      </c>
      <c r="H7623">
        <v>0.1253496725498886</v>
      </c>
      <c r="I7623">
        <v>0.13430958448424526</v>
      </c>
    </row>
    <row r="7624" spans="2:9" x14ac:dyDescent="0.25">
      <c r="B7624">
        <v>7621</v>
      </c>
      <c r="C7624">
        <v>0.12769623905276081</v>
      </c>
      <c r="D7624">
        <v>0.13220360026448755</v>
      </c>
      <c r="G7624">
        <v>7621</v>
      </c>
      <c r="H7624">
        <v>0.12531636609766966</v>
      </c>
      <c r="I7624">
        <v>0.13427542470454568</v>
      </c>
    </row>
    <row r="7625" spans="2:9" x14ac:dyDescent="0.25">
      <c r="B7625">
        <v>7622</v>
      </c>
      <c r="C7625">
        <v>0.12766176779358809</v>
      </c>
      <c r="D7625">
        <v>0.13216257213921476</v>
      </c>
      <c r="G7625">
        <v>7622</v>
      </c>
      <c r="H7625">
        <v>0.12528306910892517</v>
      </c>
      <c r="I7625">
        <v>0.13424127322307533</v>
      </c>
    </row>
    <row r="7626" spans="2:9" x14ac:dyDescent="0.25">
      <c r="B7626">
        <v>7623</v>
      </c>
      <c r="C7626">
        <v>0.12762730831888722</v>
      </c>
      <c r="D7626">
        <v>0.13212155225850758</v>
      </c>
      <c r="G7626">
        <v>7623</v>
      </c>
      <c r="H7626">
        <v>0.12524978158062799</v>
      </c>
      <c r="I7626">
        <v>0.13420713003804</v>
      </c>
    </row>
    <row r="7627" spans="2:9" x14ac:dyDescent="0.25">
      <c r="B7627">
        <v>7624</v>
      </c>
      <c r="C7627">
        <v>0.12759286062338948</v>
      </c>
      <c r="D7627">
        <v>0.13208054062395416</v>
      </c>
      <c r="G7627">
        <v>7624</v>
      </c>
      <c r="H7627">
        <v>0.1252165035097528</v>
      </c>
      <c r="I7627">
        <v>0.13417299514764566</v>
      </c>
    </row>
    <row r="7628" spans="2:9" x14ac:dyDescent="0.25">
      <c r="B7628">
        <v>7625</v>
      </c>
      <c r="C7628">
        <v>0.12755842470182799</v>
      </c>
      <c r="D7628">
        <v>0.13203953723713963</v>
      </c>
      <c r="G7628">
        <v>7625</v>
      </c>
      <c r="H7628">
        <v>0.1251832348932754</v>
      </c>
      <c r="I7628">
        <v>0.13413886855009843</v>
      </c>
    </row>
    <row r="7629" spans="2:9" x14ac:dyDescent="0.25">
      <c r="B7629">
        <v>7626</v>
      </c>
      <c r="C7629">
        <v>0.1275240005489387</v>
      </c>
      <c r="D7629">
        <v>0.13199854209964693</v>
      </c>
      <c r="G7629">
        <v>7626</v>
      </c>
      <c r="H7629">
        <v>0.12514997572817249</v>
      </c>
      <c r="I7629">
        <v>0.13410475024360516</v>
      </c>
    </row>
    <row r="7630" spans="2:9" x14ac:dyDescent="0.25">
      <c r="B7630">
        <v>7627</v>
      </c>
      <c r="C7630">
        <v>0.12748958815945932</v>
      </c>
      <c r="D7630">
        <v>0.13195755521305622</v>
      </c>
      <c r="G7630">
        <v>7627</v>
      </c>
      <c r="H7630">
        <v>0.12511672601142154</v>
      </c>
      <c r="I7630">
        <v>0.13407064022637252</v>
      </c>
    </row>
    <row r="7631" spans="2:9" x14ac:dyDescent="0.25">
      <c r="B7631">
        <v>7628</v>
      </c>
      <c r="C7631">
        <v>0.12745518752813254</v>
      </c>
      <c r="D7631">
        <v>0.13191657657894496</v>
      </c>
      <c r="G7631">
        <v>7628</v>
      </c>
      <c r="H7631">
        <v>0.12508348574000208</v>
      </c>
      <c r="I7631">
        <v>0.13403653849660768</v>
      </c>
    </row>
    <row r="7632" spans="2:9" x14ac:dyDescent="0.25">
      <c r="B7632">
        <v>7629</v>
      </c>
      <c r="C7632">
        <v>0.12742079864970229</v>
      </c>
      <c r="D7632">
        <v>0.1318756061988883</v>
      </c>
      <c r="G7632">
        <v>7629</v>
      </c>
      <c r="H7632">
        <v>0.12505025491089419</v>
      </c>
      <c r="I7632">
        <v>0.13400244505251813</v>
      </c>
    </row>
    <row r="7633" spans="2:9" x14ac:dyDescent="0.25">
      <c r="B7633">
        <v>7630</v>
      </c>
      <c r="C7633">
        <v>0.12738642151891391</v>
      </c>
      <c r="D7633">
        <v>0.13183464407445841</v>
      </c>
      <c r="G7633">
        <v>7630</v>
      </c>
      <c r="H7633">
        <v>0.1250170335210784</v>
      </c>
      <c r="I7633">
        <v>0.13396835989231162</v>
      </c>
    </row>
    <row r="7634" spans="2:9" x14ac:dyDescent="0.25">
      <c r="B7634">
        <v>7631</v>
      </c>
      <c r="C7634">
        <v>0.12735205613051759</v>
      </c>
      <c r="D7634">
        <v>0.13179369020722523</v>
      </c>
      <c r="G7634">
        <v>7631</v>
      </c>
      <c r="H7634">
        <v>0.124983821567537</v>
      </c>
      <c r="I7634">
        <v>0.13393428301419613</v>
      </c>
    </row>
    <row r="7635" spans="2:9" x14ac:dyDescent="0.25">
      <c r="B7635">
        <v>7632</v>
      </c>
      <c r="C7635">
        <v>0.12731770247926533</v>
      </c>
      <c r="D7635">
        <v>0.13175274459875594</v>
      </c>
      <c r="G7635">
        <v>7632</v>
      </c>
      <c r="H7635">
        <v>0.1249506190472533</v>
      </c>
      <c r="I7635">
        <v>0.13390021441638009</v>
      </c>
    </row>
    <row r="7636" spans="2:9" x14ac:dyDescent="0.25">
      <c r="B7636">
        <v>7633</v>
      </c>
      <c r="C7636">
        <v>0.12728336055991202</v>
      </c>
      <c r="D7636">
        <v>0.13171180725061507</v>
      </c>
      <c r="G7636">
        <v>7633</v>
      </c>
      <c r="H7636">
        <v>0.12491742595721173</v>
      </c>
      <c r="I7636">
        <v>0.13386615409707203</v>
      </c>
    </row>
    <row r="7637" spans="2:9" x14ac:dyDescent="0.25">
      <c r="B7637">
        <v>7634</v>
      </c>
      <c r="C7637">
        <v>0.12724903036721441</v>
      </c>
      <c r="D7637">
        <v>0.13167087816436471</v>
      </c>
      <c r="G7637">
        <v>7634</v>
      </c>
      <c r="H7637">
        <v>0.12488424229439739</v>
      </c>
      <c r="I7637">
        <v>0.13383210205448098</v>
      </c>
    </row>
    <row r="7638" spans="2:9" x14ac:dyDescent="0.25">
      <c r="B7638">
        <v>7635</v>
      </c>
      <c r="C7638">
        <v>0.12721471189593411</v>
      </c>
      <c r="D7638">
        <v>0.13162995734156427</v>
      </c>
      <c r="G7638">
        <v>7635</v>
      </c>
      <c r="H7638">
        <v>0.12485106805579736</v>
      </c>
      <c r="I7638">
        <v>0.1337980582868161</v>
      </c>
    </row>
    <row r="7639" spans="2:9" x14ac:dyDescent="0.25">
      <c r="B7639">
        <v>7636</v>
      </c>
      <c r="C7639">
        <v>0.12718040514083412</v>
      </c>
      <c r="D7639">
        <v>0.13158904478377051</v>
      </c>
      <c r="G7639">
        <v>7636</v>
      </c>
      <c r="H7639">
        <v>0.12481790323839929</v>
      </c>
      <c r="I7639">
        <v>0.1337640227922868</v>
      </c>
    </row>
    <row r="7640" spans="2:9" x14ac:dyDescent="0.25">
      <c r="B7640">
        <v>7637</v>
      </c>
      <c r="C7640">
        <v>0.12714611009667839</v>
      </c>
      <c r="D7640">
        <v>0.13154814049253782</v>
      </c>
      <c r="G7640">
        <v>7637</v>
      </c>
      <c r="H7640">
        <v>0.12478474783919133</v>
      </c>
      <c r="I7640">
        <v>0.13372999556910303</v>
      </c>
    </row>
    <row r="7641" spans="2:9" x14ac:dyDescent="0.25">
      <c r="B7641">
        <v>7638</v>
      </c>
      <c r="C7641">
        <v>0.12711182675823618</v>
      </c>
      <c r="D7641">
        <v>0.13150724446941778</v>
      </c>
      <c r="G7641">
        <v>7638</v>
      </c>
      <c r="H7641">
        <v>0.12475160185516364</v>
      </c>
      <c r="I7641">
        <v>0.13369597661547483</v>
      </c>
    </row>
    <row r="7642" spans="2:9" x14ac:dyDescent="0.25">
      <c r="B7642">
        <v>7639</v>
      </c>
      <c r="C7642">
        <v>0.12707755512027849</v>
      </c>
      <c r="D7642">
        <v>0.13146635671595941</v>
      </c>
      <c r="G7642">
        <v>7639</v>
      </c>
      <c r="H7642">
        <v>0.12471846528330666</v>
      </c>
      <c r="I7642">
        <v>0.13366196592961258</v>
      </c>
    </row>
    <row r="7643" spans="2:9" x14ac:dyDescent="0.25">
      <c r="B7643">
        <v>7640</v>
      </c>
      <c r="C7643">
        <v>0.12704329517757884</v>
      </c>
      <c r="D7643">
        <v>0.13142547723370937</v>
      </c>
      <c r="G7643">
        <v>7640</v>
      </c>
      <c r="H7643">
        <v>0.1246853381206129</v>
      </c>
      <c r="I7643">
        <v>0.13362796350972697</v>
      </c>
    </row>
    <row r="7644" spans="2:9" x14ac:dyDescent="0.25">
      <c r="B7644">
        <v>7641</v>
      </c>
      <c r="C7644">
        <v>0.12700904692491291</v>
      </c>
      <c r="D7644">
        <v>0.13138460602421134</v>
      </c>
      <c r="G7644">
        <v>7641</v>
      </c>
      <c r="H7644">
        <v>0.12465222036407479</v>
      </c>
      <c r="I7644">
        <v>0.13359396935402901</v>
      </c>
    </row>
    <row r="7645" spans="2:9" x14ac:dyDescent="0.25">
      <c r="B7645">
        <v>7642</v>
      </c>
      <c r="C7645">
        <v>0.12697481035706132</v>
      </c>
      <c r="D7645">
        <v>0.13134374308900695</v>
      </c>
      <c r="G7645">
        <v>7642</v>
      </c>
      <c r="H7645">
        <v>0.12461911201068705</v>
      </c>
      <c r="I7645">
        <v>0.13355998346072998</v>
      </c>
    </row>
    <row r="7646" spans="2:9" x14ac:dyDescent="0.25">
      <c r="B7646">
        <v>7643</v>
      </c>
      <c r="C7646">
        <v>0.12694058546880579</v>
      </c>
      <c r="D7646">
        <v>0.13130288842963475</v>
      </c>
      <c r="G7646">
        <v>7643</v>
      </c>
      <c r="H7646">
        <v>0.12458601305744489</v>
      </c>
      <c r="I7646">
        <v>0.13352600582804139</v>
      </c>
    </row>
    <row r="7647" spans="2:9" x14ac:dyDescent="0.25">
      <c r="B7647">
        <v>7644</v>
      </c>
      <c r="C7647">
        <v>0.12690637225492929</v>
      </c>
      <c r="D7647">
        <v>0.13126204204763089</v>
      </c>
      <c r="G7647">
        <v>7644</v>
      </c>
      <c r="H7647">
        <v>0.1245529235013441</v>
      </c>
      <c r="I7647">
        <v>0.13349203645417512</v>
      </c>
    </row>
    <row r="7648" spans="2:9" x14ac:dyDescent="0.25">
      <c r="B7648">
        <v>7645</v>
      </c>
      <c r="C7648">
        <v>0.12687217071021953</v>
      </c>
      <c r="D7648">
        <v>0.13122120394452907</v>
      </c>
      <c r="G7648">
        <v>7645</v>
      </c>
      <c r="H7648">
        <v>0.12451984333938218</v>
      </c>
      <c r="I7648">
        <v>0.13345807533734336</v>
      </c>
    </row>
    <row r="7649" spans="2:9" x14ac:dyDescent="0.25">
      <c r="B7649">
        <v>7646</v>
      </c>
      <c r="C7649">
        <v>0.12683798082946657</v>
      </c>
      <c r="D7649">
        <v>0.13118037412186034</v>
      </c>
      <c r="G7649">
        <v>7646</v>
      </c>
      <c r="H7649">
        <v>0.12448677256855793</v>
      </c>
      <c r="I7649">
        <v>0.13342412247575849</v>
      </c>
    </row>
    <row r="7650" spans="2:9" x14ac:dyDescent="0.25">
      <c r="B7650">
        <v>7647</v>
      </c>
      <c r="C7650">
        <v>0.12680380260746293</v>
      </c>
      <c r="D7650">
        <v>0.13113955258115295</v>
      </c>
      <c r="G7650">
        <v>7647</v>
      </c>
      <c r="H7650">
        <v>0.12445371118587052</v>
      </c>
      <c r="I7650">
        <v>0.13339017786763335</v>
      </c>
    </row>
    <row r="7651" spans="2:9" x14ac:dyDescent="0.25">
      <c r="B7651">
        <v>7648</v>
      </c>
      <c r="C7651">
        <v>0.12676963603900279</v>
      </c>
      <c r="D7651">
        <v>0.13109873932393301</v>
      </c>
      <c r="G7651">
        <v>7648</v>
      </c>
      <c r="H7651">
        <v>0.12442065918832028</v>
      </c>
      <c r="I7651">
        <v>0.13335624151118089</v>
      </c>
    </row>
    <row r="7652" spans="2:9" x14ac:dyDescent="0.25">
      <c r="B7652">
        <v>7649</v>
      </c>
      <c r="C7652">
        <v>0.12673548111888569</v>
      </c>
      <c r="D7652">
        <v>0.13105793435172361</v>
      </c>
      <c r="G7652">
        <v>7649</v>
      </c>
      <c r="H7652">
        <v>0.12438761657290966</v>
      </c>
      <c r="I7652">
        <v>0.13332231340461445</v>
      </c>
    </row>
    <row r="7653" spans="2:9" x14ac:dyDescent="0.25">
      <c r="B7653">
        <v>7650</v>
      </c>
      <c r="C7653">
        <v>0.12670133784191201</v>
      </c>
      <c r="D7653">
        <v>0.13101713766604561</v>
      </c>
      <c r="G7653">
        <v>7650</v>
      </c>
      <c r="H7653">
        <v>0.12435458333664126</v>
      </c>
      <c r="I7653">
        <v>0.13328839354614774</v>
      </c>
    </row>
    <row r="7654" spans="2:9" x14ac:dyDescent="0.25">
      <c r="B7654">
        <v>7651</v>
      </c>
      <c r="C7654">
        <v>0.12666720620288358</v>
      </c>
      <c r="D7654">
        <v>0.13097634926841717</v>
      </c>
      <c r="G7654">
        <v>7651</v>
      </c>
      <c r="H7654">
        <v>0.12432155947651859</v>
      </c>
      <c r="I7654">
        <v>0.13325448193399456</v>
      </c>
    </row>
    <row r="7655" spans="2:9" x14ac:dyDescent="0.25">
      <c r="B7655">
        <v>7652</v>
      </c>
      <c r="C7655">
        <v>0.1266330861966071</v>
      </c>
      <c r="D7655">
        <v>0.13093556916035368</v>
      </c>
      <c r="G7655">
        <v>7652</v>
      </c>
      <c r="H7655">
        <v>0.12428854498954672</v>
      </c>
      <c r="I7655">
        <v>0.13322057856636915</v>
      </c>
    </row>
    <row r="7656" spans="2:9" x14ac:dyDescent="0.25">
      <c r="B7656">
        <v>7653</v>
      </c>
      <c r="C7656">
        <v>0.1265989778178909</v>
      </c>
      <c r="D7656">
        <v>0.1308947973433684</v>
      </c>
      <c r="G7656">
        <v>7653</v>
      </c>
      <c r="H7656">
        <v>0.12425553987273159</v>
      </c>
      <c r="I7656">
        <v>0.1331866834414861</v>
      </c>
    </row>
    <row r="7657" spans="2:9" x14ac:dyDescent="0.25">
      <c r="B7657">
        <v>7654</v>
      </c>
      <c r="C7657">
        <v>0.12656488106154631</v>
      </c>
      <c r="D7657">
        <v>0.13085403381897154</v>
      </c>
      <c r="G7657">
        <v>7654</v>
      </c>
      <c r="H7657">
        <v>0.12422254412308038</v>
      </c>
      <c r="I7657">
        <v>0.13315279655756015</v>
      </c>
    </row>
    <row r="7658" spans="2:9" x14ac:dyDescent="0.25">
      <c r="B7658">
        <v>7655</v>
      </c>
      <c r="C7658">
        <v>0.12653079592238656</v>
      </c>
      <c r="D7658">
        <v>0.1308132785886712</v>
      </c>
      <c r="G7658">
        <v>7655</v>
      </c>
      <c r="H7658">
        <v>0.124189557737601</v>
      </c>
      <c r="I7658">
        <v>0.13311891791280642</v>
      </c>
    </row>
    <row r="7659" spans="2:9" x14ac:dyDescent="0.25">
      <c r="B7659">
        <v>7656</v>
      </c>
      <c r="C7659">
        <v>0.12649672239522963</v>
      </c>
      <c r="D7659">
        <v>0.13077253165397257</v>
      </c>
      <c r="G7659">
        <v>7656</v>
      </c>
      <c r="H7659">
        <v>0.12415658071330325</v>
      </c>
      <c r="I7659">
        <v>0.13308504750544026</v>
      </c>
    </row>
    <row r="7660" spans="2:9" x14ac:dyDescent="0.25">
      <c r="B7660">
        <v>7657</v>
      </c>
      <c r="C7660">
        <v>0.12646266047489477</v>
      </c>
      <c r="D7660">
        <v>0.13073179301637841</v>
      </c>
      <c r="G7660">
        <v>7657</v>
      </c>
      <c r="H7660">
        <v>0.12412361304719752</v>
      </c>
      <c r="I7660">
        <v>0.13305118533367732</v>
      </c>
    </row>
    <row r="7661" spans="2:9" x14ac:dyDescent="0.25">
      <c r="B7661">
        <v>7658</v>
      </c>
      <c r="C7661">
        <v>0.12642861015620238</v>
      </c>
      <c r="D7661">
        <v>0.13069106267738889</v>
      </c>
      <c r="G7661">
        <v>7658</v>
      </c>
      <c r="H7661">
        <v>0.12409065473629448</v>
      </c>
      <c r="I7661">
        <v>0.13301733139573363</v>
      </c>
    </row>
    <row r="7662" spans="2:9" x14ac:dyDescent="0.25">
      <c r="B7662">
        <v>7659</v>
      </c>
      <c r="C7662">
        <v>0.12639457143397781</v>
      </c>
      <c r="D7662">
        <v>0.13065034063850167</v>
      </c>
      <c r="G7662">
        <v>7659</v>
      </c>
      <c r="H7662">
        <v>0.1240577057776068</v>
      </c>
      <c r="I7662">
        <v>0.13298348568982549</v>
      </c>
    </row>
    <row r="7663" spans="2:9" x14ac:dyDescent="0.25">
      <c r="B7663">
        <v>7660</v>
      </c>
      <c r="C7663">
        <v>0.12636054430304808</v>
      </c>
      <c r="D7663">
        <v>0.1306096269012117</v>
      </c>
      <c r="G7663">
        <v>7660</v>
      </c>
      <c r="H7663">
        <v>0.12402476616814831</v>
      </c>
      <c r="I7663">
        <v>0.13294964821416932</v>
      </c>
    </row>
    <row r="7664" spans="2:9" x14ac:dyDescent="0.25">
      <c r="B7664">
        <v>7661</v>
      </c>
      <c r="C7664">
        <v>0.12632652875824332</v>
      </c>
      <c r="D7664">
        <v>0.13056892146701168</v>
      </c>
      <c r="G7664">
        <v>7661</v>
      </c>
      <c r="H7664">
        <v>0.12399183590493354</v>
      </c>
      <c r="I7664">
        <v>0.13291581896698221</v>
      </c>
    </row>
    <row r="7665" spans="2:9" x14ac:dyDescent="0.25">
      <c r="B7665">
        <v>7662</v>
      </c>
      <c r="C7665">
        <v>0.12629252479439518</v>
      </c>
      <c r="D7665">
        <v>0.13052822433739134</v>
      </c>
      <c r="G7665">
        <v>7662</v>
      </c>
      <c r="H7665">
        <v>0.12395891498497781</v>
      </c>
      <c r="I7665">
        <v>0.13288199794648106</v>
      </c>
    </row>
    <row r="7666" spans="2:9" x14ac:dyDescent="0.25">
      <c r="B7666">
        <v>7663</v>
      </c>
      <c r="C7666">
        <v>0.12625853240634038</v>
      </c>
      <c r="D7666">
        <v>0.13048753551383818</v>
      </c>
      <c r="G7666">
        <v>7663</v>
      </c>
      <c r="H7666">
        <v>0.12392600340529855</v>
      </c>
      <c r="I7666">
        <v>0.13284818515088348</v>
      </c>
    </row>
    <row r="7667" spans="2:9" x14ac:dyDescent="0.25">
      <c r="B7667">
        <v>7664</v>
      </c>
      <c r="C7667">
        <v>0.12622455158891682</v>
      </c>
      <c r="D7667">
        <v>0.13044685499783704</v>
      </c>
      <c r="G7667">
        <v>7664</v>
      </c>
      <c r="H7667">
        <v>0.1238931011629136</v>
      </c>
      <c r="I7667">
        <v>0.13281438057840717</v>
      </c>
    </row>
    <row r="7668" spans="2:9" x14ac:dyDescent="0.25">
      <c r="B7668">
        <v>7665</v>
      </c>
      <c r="C7668">
        <v>0.12619058233696351</v>
      </c>
      <c r="D7668">
        <v>0.1304061827908701</v>
      </c>
      <c r="G7668">
        <v>7665</v>
      </c>
      <c r="H7668">
        <v>0.12386020825484127</v>
      </c>
      <c r="I7668">
        <v>0.13278058422727007</v>
      </c>
    </row>
    <row r="7669" spans="2:9" x14ac:dyDescent="0.25">
      <c r="B7669">
        <v>7666</v>
      </c>
      <c r="C7669">
        <v>0.12615662464532429</v>
      </c>
      <c r="D7669">
        <v>0.13036551889441717</v>
      </c>
      <c r="G7669">
        <v>7666</v>
      </c>
      <c r="H7669">
        <v>0.12382732467810191</v>
      </c>
      <c r="I7669">
        <v>0.13274679609569068</v>
      </c>
    </row>
    <row r="7670" spans="2:9" x14ac:dyDescent="0.25">
      <c r="B7670">
        <v>7667</v>
      </c>
      <c r="C7670">
        <v>0.12612267850884501</v>
      </c>
      <c r="D7670">
        <v>0.1303248633099553</v>
      </c>
      <c r="G7670">
        <v>7667</v>
      </c>
      <c r="H7670">
        <v>0.1237944504297166</v>
      </c>
      <c r="I7670">
        <v>0.13271301618188749</v>
      </c>
    </row>
    <row r="7671" spans="2:9" x14ac:dyDescent="0.25">
      <c r="B7671">
        <v>7668</v>
      </c>
      <c r="C7671">
        <v>0.12608874392237424</v>
      </c>
      <c r="D7671">
        <v>0.13028421603895915</v>
      </c>
      <c r="G7671">
        <v>7668</v>
      </c>
      <c r="H7671">
        <v>0.12376158550670731</v>
      </c>
      <c r="I7671">
        <v>0.13267924448407936</v>
      </c>
    </row>
    <row r="7672" spans="2:9" x14ac:dyDescent="0.25">
      <c r="B7672">
        <v>7669</v>
      </c>
      <c r="C7672">
        <v>0.12605482088076217</v>
      </c>
      <c r="D7672">
        <v>0.13024357708290082</v>
      </c>
      <c r="G7672">
        <v>7669</v>
      </c>
      <c r="H7672">
        <v>0.12372872990609712</v>
      </c>
      <c r="I7672">
        <v>0.13264548100048568</v>
      </c>
    </row>
    <row r="7673" spans="2:9" x14ac:dyDescent="0.25">
      <c r="B7673">
        <v>7670</v>
      </c>
      <c r="C7673">
        <v>0.12602090937886409</v>
      </c>
      <c r="D7673">
        <v>0.13020294644324973</v>
      </c>
      <c r="G7673">
        <v>7670</v>
      </c>
      <c r="H7673">
        <v>0.12369588362491102</v>
      </c>
      <c r="I7673">
        <v>0.13261172572932575</v>
      </c>
    </row>
    <row r="7674" spans="2:9" x14ac:dyDescent="0.25">
      <c r="B7674">
        <v>7671</v>
      </c>
      <c r="C7674">
        <v>0.12598700941153643</v>
      </c>
      <c r="D7674">
        <v>0.13016232412147302</v>
      </c>
      <c r="G7674">
        <v>7671</v>
      </c>
      <c r="H7674">
        <v>0.12366304666017409</v>
      </c>
      <c r="I7674">
        <v>0.13257797866881951</v>
      </c>
    </row>
    <row r="7675" spans="2:9" x14ac:dyDescent="0.25">
      <c r="B7675">
        <v>7672</v>
      </c>
      <c r="C7675">
        <v>0.1259531209736367</v>
      </c>
      <c r="D7675">
        <v>0.13012171011903489</v>
      </c>
      <c r="G7675">
        <v>7672</v>
      </c>
      <c r="H7675">
        <v>0.12363021900891223</v>
      </c>
      <c r="I7675">
        <v>0.13254423981718699</v>
      </c>
    </row>
    <row r="7676" spans="2:9" x14ac:dyDescent="0.25">
      <c r="B7676">
        <v>7673</v>
      </c>
      <c r="C7676">
        <v>0.12591924406002747</v>
      </c>
      <c r="D7676">
        <v>0.1300811044373972</v>
      </c>
      <c r="G7676">
        <v>7673</v>
      </c>
      <c r="H7676">
        <v>0.12359740066815333</v>
      </c>
      <c r="I7676">
        <v>0.13251050917264853</v>
      </c>
    </row>
    <row r="7677" spans="2:9" x14ac:dyDescent="0.25">
      <c r="B7677">
        <v>7674</v>
      </c>
      <c r="C7677">
        <v>0.12588537866557301</v>
      </c>
      <c r="D7677">
        <v>0.13004050707801948</v>
      </c>
      <c r="G7677">
        <v>7674</v>
      </c>
      <c r="H7677">
        <v>0.123564591634926</v>
      </c>
      <c r="I7677">
        <v>0.13247678673342494</v>
      </c>
    </row>
    <row r="7678" spans="2:9" x14ac:dyDescent="0.25">
      <c r="B7678">
        <v>7675</v>
      </c>
      <c r="C7678">
        <v>0.12585152478514033</v>
      </c>
      <c r="D7678">
        <v>0.1299999180423583</v>
      </c>
      <c r="G7678">
        <v>7675</v>
      </c>
      <c r="H7678">
        <v>0.12353179190625972</v>
      </c>
      <c r="I7678">
        <v>0.13244307249773704</v>
      </c>
    </row>
    <row r="7679" spans="2:9" x14ac:dyDescent="0.25">
      <c r="B7679">
        <v>7676</v>
      </c>
      <c r="C7679">
        <v>0.1258176824135982</v>
      </c>
      <c r="D7679">
        <v>0.12995933733186793</v>
      </c>
      <c r="G7679">
        <v>7676</v>
      </c>
      <c r="H7679">
        <v>0.12349900147918494</v>
      </c>
      <c r="I7679">
        <v>0.13240936646380608</v>
      </c>
    </row>
    <row r="7680" spans="2:9" x14ac:dyDescent="0.25">
      <c r="B7680">
        <v>7677</v>
      </c>
      <c r="C7680">
        <v>0.12578385154582034</v>
      </c>
      <c r="D7680">
        <v>0.12991876494800011</v>
      </c>
      <c r="G7680">
        <v>7677</v>
      </c>
      <c r="H7680">
        <v>0.12346622035073419</v>
      </c>
      <c r="I7680">
        <v>0.13237566862985375</v>
      </c>
    </row>
    <row r="7681" spans="2:9" x14ac:dyDescent="0.25">
      <c r="B7681">
        <v>7678</v>
      </c>
      <c r="C7681">
        <v>0.12575003217668165</v>
      </c>
      <c r="D7681">
        <v>0.12987820089220398</v>
      </c>
      <c r="G7681">
        <v>7678</v>
      </c>
      <c r="H7681">
        <v>0.12343344851794019</v>
      </c>
      <c r="I7681">
        <v>0.13234197899410177</v>
      </c>
    </row>
    <row r="7682" spans="2:9" x14ac:dyDescent="0.25">
      <c r="B7682">
        <v>7679</v>
      </c>
      <c r="C7682">
        <v>0.12571622430105811</v>
      </c>
      <c r="D7682">
        <v>0.12983764516592608</v>
      </c>
      <c r="G7682">
        <v>7679</v>
      </c>
      <c r="H7682">
        <v>0.12340068597783628</v>
      </c>
      <c r="I7682">
        <v>0.13230829755477236</v>
      </c>
    </row>
    <row r="7683" spans="2:9" x14ac:dyDescent="0.25">
      <c r="B7683">
        <v>7680</v>
      </c>
      <c r="C7683">
        <v>0.1256824279138308</v>
      </c>
      <c r="D7683">
        <v>0.1297970977706106</v>
      </c>
      <c r="G7683">
        <v>7680</v>
      </c>
      <c r="H7683">
        <v>0.12336793272745761</v>
      </c>
      <c r="I7683">
        <v>0.13227462431008793</v>
      </c>
    </row>
    <row r="7684" spans="2:9" x14ac:dyDescent="0.25">
      <c r="B7684">
        <v>7681</v>
      </c>
      <c r="C7684">
        <v>0.12564864300988232</v>
      </c>
      <c r="D7684">
        <v>0.12975655870769887</v>
      </c>
      <c r="G7684">
        <v>7681</v>
      </c>
      <c r="H7684">
        <v>0.12333518876384032</v>
      </c>
      <c r="I7684">
        <v>0.13224095925827123</v>
      </c>
    </row>
    <row r="7685" spans="2:9" x14ac:dyDescent="0.25">
      <c r="B7685">
        <v>7682</v>
      </c>
      <c r="C7685">
        <v>0.12561486958409809</v>
      </c>
      <c r="D7685">
        <v>0.12971602797863005</v>
      </c>
      <c r="G7685">
        <v>7682</v>
      </c>
      <c r="H7685">
        <v>0.12330245408402163</v>
      </c>
      <c r="I7685">
        <v>0.13220730239754527</v>
      </c>
    </row>
    <row r="7686" spans="2:9" x14ac:dyDescent="0.25">
      <c r="B7686">
        <v>7683</v>
      </c>
      <c r="C7686">
        <v>0.12558110763136549</v>
      </c>
      <c r="D7686">
        <v>0.12967550558484053</v>
      </c>
      <c r="G7686">
        <v>7683</v>
      </c>
      <c r="H7686">
        <v>0.12326972868503924</v>
      </c>
      <c r="I7686">
        <v>0.13217365372613329</v>
      </c>
    </row>
    <row r="7687" spans="2:9" x14ac:dyDescent="0.25">
      <c r="B7687">
        <v>7684</v>
      </c>
      <c r="C7687">
        <v>0.12554735714657658</v>
      </c>
      <c r="D7687">
        <v>0.12963499152776423</v>
      </c>
      <c r="G7687">
        <v>7684</v>
      </c>
      <c r="H7687">
        <v>0.12323701256393309</v>
      </c>
      <c r="I7687">
        <v>0.13214001324225902</v>
      </c>
    </row>
    <row r="7688" spans="2:9" x14ac:dyDescent="0.25">
      <c r="B7688">
        <v>7685</v>
      </c>
      <c r="C7688">
        <v>0.12551361812462469</v>
      </c>
      <c r="D7688">
        <v>0.12959448580883254</v>
      </c>
      <c r="G7688">
        <v>7685</v>
      </c>
      <c r="H7688">
        <v>0.12320430571774341</v>
      </c>
      <c r="I7688">
        <v>0.13210638094414623</v>
      </c>
    </row>
    <row r="7689" spans="2:9" x14ac:dyDescent="0.25">
      <c r="B7689">
        <v>7686</v>
      </c>
      <c r="C7689">
        <v>0.12547989056040432</v>
      </c>
      <c r="D7689">
        <v>0.12955398842947427</v>
      </c>
      <c r="G7689">
        <v>7686</v>
      </c>
      <c r="H7689">
        <v>0.12317160814351097</v>
      </c>
      <c r="I7689">
        <v>0.13207275683001926</v>
      </c>
    </row>
    <row r="7690" spans="2:9" x14ac:dyDescent="0.25">
      <c r="B7690">
        <v>7687</v>
      </c>
      <c r="C7690">
        <v>0.12544617444881456</v>
      </c>
      <c r="D7690">
        <v>0.12951349939111587</v>
      </c>
      <c r="G7690">
        <v>7687</v>
      </c>
      <c r="H7690">
        <v>0.1231389198382787</v>
      </c>
      <c r="I7690">
        <v>0.13203914089810254</v>
      </c>
    </row>
    <row r="7691" spans="2:9" x14ac:dyDescent="0.25">
      <c r="B7691">
        <v>7688</v>
      </c>
      <c r="C7691">
        <v>0.12541246978475656</v>
      </c>
      <c r="D7691">
        <v>0.12947301869518102</v>
      </c>
      <c r="G7691">
        <v>7688</v>
      </c>
      <c r="H7691">
        <v>0.12310624079908999</v>
      </c>
      <c r="I7691">
        <v>0.13200553314662078</v>
      </c>
    </row>
    <row r="7692" spans="2:9" x14ac:dyDescent="0.25">
      <c r="B7692">
        <v>7689</v>
      </c>
      <c r="C7692">
        <v>0.1253787765631342</v>
      </c>
      <c r="D7692">
        <v>0.12943254634309098</v>
      </c>
      <c r="G7692">
        <v>7689</v>
      </c>
      <c r="H7692">
        <v>0.12307357102298928</v>
      </c>
      <c r="I7692">
        <v>0.13197193357379913</v>
      </c>
    </row>
    <row r="7693" spans="2:9" x14ac:dyDescent="0.25">
      <c r="B7693">
        <v>7690</v>
      </c>
      <c r="C7693">
        <v>0.12534509477885314</v>
      </c>
      <c r="D7693">
        <v>0.12939208233626456</v>
      </c>
      <c r="G7693">
        <v>7690</v>
      </c>
      <c r="H7693">
        <v>0.12304091050702204</v>
      </c>
      <c r="I7693">
        <v>0.13193834217786299</v>
      </c>
    </row>
    <row r="7694" spans="2:9" x14ac:dyDescent="0.25">
      <c r="B7694">
        <v>7691</v>
      </c>
      <c r="C7694">
        <v>0.12531142442682369</v>
      </c>
      <c r="D7694">
        <v>0.12935162667611794</v>
      </c>
      <c r="G7694">
        <v>7691</v>
      </c>
      <c r="H7694">
        <v>0.12300825924823552</v>
      </c>
      <c r="I7694">
        <v>0.13190475895703793</v>
      </c>
    </row>
    <row r="7695" spans="2:9" x14ac:dyDescent="0.25">
      <c r="B7695">
        <v>7692</v>
      </c>
      <c r="C7695">
        <v>0.1252777655019576</v>
      </c>
      <c r="D7695">
        <v>0.12931117936406475</v>
      </c>
      <c r="G7695">
        <v>7692</v>
      </c>
      <c r="H7695">
        <v>0.1229756172436775</v>
      </c>
      <c r="I7695">
        <v>0.13187118390954997</v>
      </c>
    </row>
    <row r="7696" spans="2:9" x14ac:dyDescent="0.25">
      <c r="B7696">
        <v>7693</v>
      </c>
      <c r="C7696">
        <v>0.12524411799916749</v>
      </c>
      <c r="D7696">
        <v>0.12927074040151626</v>
      </c>
      <c r="G7696">
        <v>7693</v>
      </c>
      <c r="H7696">
        <v>0.12294298449039623</v>
      </c>
      <c r="I7696">
        <v>0.13183761703362532</v>
      </c>
    </row>
    <row r="7697" spans="2:9" x14ac:dyDescent="0.25">
      <c r="B7697">
        <v>7694</v>
      </c>
      <c r="C7697">
        <v>0.12521048191337114</v>
      </c>
      <c r="D7697">
        <v>0.1292303097898809</v>
      </c>
      <c r="G7697">
        <v>7694</v>
      </c>
      <c r="H7697">
        <v>0.12291036098544177</v>
      </c>
      <c r="I7697">
        <v>0.13180405832749056</v>
      </c>
    </row>
    <row r="7698" spans="2:9" x14ac:dyDescent="0.25">
      <c r="B7698">
        <v>7695</v>
      </c>
      <c r="C7698">
        <v>0.12517685723948779</v>
      </c>
      <c r="D7698">
        <v>0.12918988753056507</v>
      </c>
      <c r="G7698">
        <v>7695</v>
      </c>
      <c r="H7698">
        <v>0.12287774672586507</v>
      </c>
      <c r="I7698">
        <v>0.13177050778937252</v>
      </c>
    </row>
    <row r="7699" spans="2:9" x14ac:dyDescent="0.25">
      <c r="B7699">
        <v>7696</v>
      </c>
      <c r="C7699">
        <v>0.12514324397243951</v>
      </c>
      <c r="D7699">
        <v>0.12914947362497209</v>
      </c>
      <c r="G7699">
        <v>7696</v>
      </c>
      <c r="H7699">
        <v>0.12284514170871821</v>
      </c>
      <c r="I7699">
        <v>0.13173696541749838</v>
      </c>
    </row>
    <row r="7700" spans="2:9" x14ac:dyDescent="0.25">
      <c r="B7700">
        <v>7697</v>
      </c>
      <c r="C7700">
        <v>0.12510964210715034</v>
      </c>
      <c r="D7700">
        <v>0.1291090680745032</v>
      </c>
      <c r="G7700">
        <v>7697</v>
      </c>
      <c r="H7700">
        <v>0.12281254593105391</v>
      </c>
      <c r="I7700">
        <v>0.1317034312100954</v>
      </c>
    </row>
    <row r="7701" spans="2:9" x14ac:dyDescent="0.25">
      <c r="B7701">
        <v>7698</v>
      </c>
      <c r="C7701">
        <v>0.12507605163854896</v>
      </c>
      <c r="D7701">
        <v>0.1290686708805569</v>
      </c>
      <c r="G7701">
        <v>7698</v>
      </c>
      <c r="H7701">
        <v>0.12277995938992686</v>
      </c>
      <c r="I7701">
        <v>0.13166990516539148</v>
      </c>
    </row>
    <row r="7702" spans="2:9" x14ac:dyDescent="0.25">
      <c r="B7702">
        <v>7699</v>
      </c>
      <c r="C7702">
        <v>0.12504247256156517</v>
      </c>
      <c r="D7702">
        <v>0.12902828204452918</v>
      </c>
      <c r="G7702">
        <v>7699</v>
      </c>
      <c r="H7702">
        <v>0.12274738208239229</v>
      </c>
      <c r="I7702">
        <v>0.13163638728161445</v>
      </c>
    </row>
    <row r="7703" spans="2:9" x14ac:dyDescent="0.25">
      <c r="B7703">
        <v>7700</v>
      </c>
      <c r="C7703">
        <v>0.12500890487113009</v>
      </c>
      <c r="D7703">
        <v>0.12898790156781365</v>
      </c>
      <c r="G7703">
        <v>7700</v>
      </c>
      <c r="H7703">
        <v>0.12271481400550577</v>
      </c>
      <c r="I7703">
        <v>0.13160287755699279</v>
      </c>
    </row>
    <row r="7704" spans="2:9" x14ac:dyDescent="0.25">
      <c r="B7704">
        <v>7701</v>
      </c>
      <c r="C7704">
        <v>0.12497534856217943</v>
      </c>
      <c r="D7704">
        <v>0.12894752945180124</v>
      </c>
      <c r="G7704">
        <v>7701</v>
      </c>
      <c r="H7704">
        <v>0.12268225515632498</v>
      </c>
      <c r="I7704">
        <v>0.13156937598975504</v>
      </c>
    </row>
    <row r="7705" spans="2:9" x14ac:dyDescent="0.25">
      <c r="B7705">
        <v>7702</v>
      </c>
      <c r="C7705">
        <v>0.12494180362965078</v>
      </c>
      <c r="D7705">
        <v>0.12890716569788044</v>
      </c>
      <c r="G7705">
        <v>7702</v>
      </c>
      <c r="H7705">
        <v>0.12264970553190829</v>
      </c>
      <c r="I7705">
        <v>0.13153588257813001</v>
      </c>
    </row>
    <row r="7706" spans="2:9" x14ac:dyDescent="0.25">
      <c r="B7706">
        <v>7703</v>
      </c>
      <c r="C7706">
        <v>0.12490827006848461</v>
      </c>
      <c r="D7706">
        <v>0.12886681030743724</v>
      </c>
      <c r="G7706">
        <v>7703</v>
      </c>
      <c r="H7706">
        <v>0.122617165129315</v>
      </c>
      <c r="I7706">
        <v>0.13150239732034696</v>
      </c>
    </row>
    <row r="7707" spans="2:9" x14ac:dyDescent="0.25">
      <c r="B7707">
        <v>7704</v>
      </c>
      <c r="C7707">
        <v>0.12487474787362292</v>
      </c>
      <c r="D7707">
        <v>0.12882646328185518</v>
      </c>
      <c r="G7707">
        <v>7704</v>
      </c>
      <c r="H7707">
        <v>0.12258463394560526</v>
      </c>
      <c r="I7707">
        <v>0.13146892021463535</v>
      </c>
    </row>
    <row r="7708" spans="2:9" x14ac:dyDescent="0.25">
      <c r="B7708">
        <v>7705</v>
      </c>
      <c r="C7708">
        <v>0.1248412370400125</v>
      </c>
      <c r="D7708">
        <v>0.12878612462251501</v>
      </c>
      <c r="G7708">
        <v>7705</v>
      </c>
      <c r="H7708">
        <v>0.12255211197784134</v>
      </c>
      <c r="I7708">
        <v>0.1314354512592249</v>
      </c>
    </row>
    <row r="7709" spans="2:9" x14ac:dyDescent="0.25">
      <c r="B7709">
        <v>7706</v>
      </c>
      <c r="C7709">
        <v>0.12480773756260166</v>
      </c>
      <c r="D7709">
        <v>0.12874579433079536</v>
      </c>
      <c r="G7709">
        <v>7706</v>
      </c>
      <c r="H7709">
        <v>0.1225195992230857</v>
      </c>
      <c r="I7709">
        <v>0.1314019904523458</v>
      </c>
    </row>
    <row r="7710" spans="2:9" x14ac:dyDescent="0.25">
      <c r="B7710">
        <v>7707</v>
      </c>
      <c r="C7710">
        <v>0.12477424943633959</v>
      </c>
      <c r="D7710">
        <v>0.12870547240807206</v>
      </c>
      <c r="G7710">
        <v>7707</v>
      </c>
      <c r="H7710">
        <v>0.12248709567840151</v>
      </c>
      <c r="I7710">
        <v>0.13136853779222823</v>
      </c>
    </row>
    <row r="7711" spans="2:9" x14ac:dyDescent="0.25">
      <c r="B7711">
        <v>7708</v>
      </c>
      <c r="C7711">
        <v>0.12474077265617989</v>
      </c>
      <c r="D7711">
        <v>0.12866515885571861</v>
      </c>
      <c r="G7711">
        <v>7708</v>
      </c>
      <c r="H7711">
        <v>0.12245460134085362</v>
      </c>
      <c r="I7711">
        <v>0.13133509327710297</v>
      </c>
    </row>
    <row r="7712" spans="2:9" x14ac:dyDescent="0.25">
      <c r="B7712">
        <v>7709</v>
      </c>
      <c r="C7712">
        <v>0.12470730721707869</v>
      </c>
      <c r="D7712">
        <v>0.1286248536751059</v>
      </c>
      <c r="G7712">
        <v>7709</v>
      </c>
      <c r="H7712">
        <v>0.12242211620750783</v>
      </c>
      <c r="I7712">
        <v>0.13130165690520093</v>
      </c>
    </row>
    <row r="7713" spans="2:9" x14ac:dyDescent="0.25">
      <c r="B7713">
        <v>7710</v>
      </c>
      <c r="C7713">
        <v>0.12467385311399427</v>
      </c>
      <c r="D7713">
        <v>0.12858455686760223</v>
      </c>
      <c r="G7713">
        <v>7710</v>
      </c>
      <c r="H7713">
        <v>0.12238964027543092</v>
      </c>
      <c r="I7713">
        <v>0.13126822867475332</v>
      </c>
    </row>
    <row r="7714" spans="2:9" x14ac:dyDescent="0.25">
      <c r="B7714">
        <v>7711</v>
      </c>
      <c r="C7714">
        <v>0.12464041034188704</v>
      </c>
      <c r="D7714">
        <v>0.12854426843457373</v>
      </c>
      <c r="G7714">
        <v>7711</v>
      </c>
      <c r="H7714">
        <v>0.12235717354169051</v>
      </c>
      <c r="I7714">
        <v>0.1312348085839917</v>
      </c>
    </row>
    <row r="7715" spans="2:9" x14ac:dyDescent="0.25">
      <c r="B7715">
        <v>7712</v>
      </c>
      <c r="C7715">
        <v>0.12460697889572185</v>
      </c>
      <c r="D7715">
        <v>0.12850398837738358</v>
      </c>
      <c r="G7715">
        <v>7712</v>
      </c>
      <c r="H7715">
        <v>0.12232471600335613</v>
      </c>
      <c r="I7715">
        <v>0.13120139663114785</v>
      </c>
    </row>
    <row r="7716" spans="2:9" x14ac:dyDescent="0.25">
      <c r="B7716">
        <v>7713</v>
      </c>
      <c r="C7716">
        <v>0.12457355877046494</v>
      </c>
      <c r="D7716">
        <v>0.12846371669739279</v>
      </c>
      <c r="G7716">
        <v>7713</v>
      </c>
      <c r="H7716">
        <v>0.12229226765749759</v>
      </c>
      <c r="I7716">
        <v>0.13116799281445388</v>
      </c>
    </row>
    <row r="7717" spans="2:9" x14ac:dyDescent="0.25">
      <c r="B7717">
        <v>7714</v>
      </c>
      <c r="C7717">
        <v>0.12454014996108349</v>
      </c>
      <c r="D7717">
        <v>0.12842345339595976</v>
      </c>
      <c r="G7717">
        <v>7714</v>
      </c>
      <c r="H7717">
        <v>0.1222598285011854</v>
      </c>
      <c r="I7717">
        <v>0.13113459713214229</v>
      </c>
    </row>
    <row r="7718" spans="2:9" x14ac:dyDescent="0.25">
      <c r="B7718">
        <v>7715</v>
      </c>
      <c r="C7718">
        <v>0.12450675246254969</v>
      </c>
      <c r="D7718">
        <v>0.12838319847444035</v>
      </c>
      <c r="G7718">
        <v>7715</v>
      </c>
      <c r="H7718">
        <v>0.12222739853149202</v>
      </c>
      <c r="I7718">
        <v>0.13110120958244564</v>
      </c>
    </row>
    <row r="7719" spans="2:9" x14ac:dyDescent="0.25">
      <c r="B7719">
        <v>7716</v>
      </c>
      <c r="C7719">
        <v>0.12447336626983742</v>
      </c>
      <c r="D7719">
        <v>0.12834295193418804</v>
      </c>
      <c r="G7719">
        <v>7716</v>
      </c>
      <c r="H7719">
        <v>0.12219497774549043</v>
      </c>
      <c r="I7719">
        <v>0.13106783016359708</v>
      </c>
    </row>
    <row r="7720" spans="2:9" x14ac:dyDescent="0.25">
      <c r="B7720">
        <v>7717</v>
      </c>
      <c r="C7720">
        <v>0.12443999137792298</v>
      </c>
      <c r="D7720">
        <v>0.12830271377655364</v>
      </c>
      <c r="G7720">
        <v>7717</v>
      </c>
      <c r="H7720">
        <v>0.12216256614025481</v>
      </c>
      <c r="I7720">
        <v>0.13103445887382978</v>
      </c>
    </row>
    <row r="7721" spans="2:9" x14ac:dyDescent="0.25">
      <c r="B7721">
        <v>7718</v>
      </c>
      <c r="C7721">
        <v>0.12440662778178499</v>
      </c>
      <c r="D7721">
        <v>0.12826248400288556</v>
      </c>
      <c r="G7721">
        <v>7718</v>
      </c>
      <c r="H7721">
        <v>0.12213016371286015</v>
      </c>
      <c r="I7721">
        <v>0.13100109571137733</v>
      </c>
    </row>
    <row r="7722" spans="2:9" x14ac:dyDescent="0.25">
      <c r="B7722">
        <v>7719</v>
      </c>
      <c r="C7722">
        <v>0.12437327547640638</v>
      </c>
      <c r="D7722">
        <v>0.12822226261452982</v>
      </c>
      <c r="G7722">
        <v>7719</v>
      </c>
      <c r="H7722">
        <v>0.12209777046038343</v>
      </c>
      <c r="I7722">
        <v>0.13096774067447367</v>
      </c>
    </row>
    <row r="7723" spans="2:9" x14ac:dyDescent="0.25">
      <c r="B7723">
        <v>7720</v>
      </c>
      <c r="C7723">
        <v>0.12433993445677118</v>
      </c>
      <c r="D7723">
        <v>0.12818204961282972</v>
      </c>
      <c r="G7723">
        <v>7720</v>
      </c>
      <c r="H7723">
        <v>0.1220653863799018</v>
      </c>
      <c r="I7723">
        <v>0.13093439376135296</v>
      </c>
    </row>
    <row r="7724" spans="2:9" x14ac:dyDescent="0.25">
      <c r="B7724">
        <v>7721</v>
      </c>
      <c r="C7724">
        <v>0.12430660471786492</v>
      </c>
      <c r="D7724">
        <v>0.12814184499912626</v>
      </c>
      <c r="G7724">
        <v>7721</v>
      </c>
      <c r="H7724">
        <v>0.12203301146849306</v>
      </c>
      <c r="I7724">
        <v>0.13090105497024951</v>
      </c>
    </row>
    <row r="7725" spans="2:9" x14ac:dyDescent="0.25">
      <c r="B7725">
        <v>7722</v>
      </c>
      <c r="C7725">
        <v>0.1242732862546775</v>
      </c>
      <c r="D7725">
        <v>0.12810164877475783</v>
      </c>
      <c r="G7725">
        <v>7722</v>
      </c>
      <c r="H7725">
        <v>0.12200064572323711</v>
      </c>
      <c r="I7725">
        <v>0.1308677242993983</v>
      </c>
    </row>
    <row r="7726" spans="2:9" x14ac:dyDescent="0.25">
      <c r="B7726">
        <v>7723</v>
      </c>
      <c r="C7726">
        <v>0.12423997906220111</v>
      </c>
      <c r="D7726">
        <v>0.1280614609410603</v>
      </c>
      <c r="G7726">
        <v>7723</v>
      </c>
      <c r="H7726">
        <v>0.1219682891412141</v>
      </c>
      <c r="I7726">
        <v>0.13083440174703417</v>
      </c>
    </row>
    <row r="7727" spans="2:9" x14ac:dyDescent="0.25">
      <c r="B7727">
        <v>7724</v>
      </c>
      <c r="C7727">
        <v>0.12420668313542982</v>
      </c>
      <c r="D7727">
        <v>0.12802128149936731</v>
      </c>
      <c r="G7727">
        <v>7724</v>
      </c>
      <c r="H7727">
        <v>0.12193594171950588</v>
      </c>
      <c r="I7727">
        <v>0.13080108731139259</v>
      </c>
    </row>
    <row r="7728" spans="2:9" x14ac:dyDescent="0.25">
      <c r="B7728">
        <v>7725</v>
      </c>
      <c r="C7728">
        <v>0.12417339846936015</v>
      </c>
      <c r="D7728">
        <v>0.12798111045100966</v>
      </c>
      <c r="G7728">
        <v>7725</v>
      </c>
      <c r="H7728">
        <v>0.12190360345519462</v>
      </c>
      <c r="I7728">
        <v>0.13076778099070921</v>
      </c>
    </row>
    <row r="7729" spans="2:9" x14ac:dyDescent="0.25">
      <c r="B7729">
        <v>7726</v>
      </c>
      <c r="C7729">
        <v>0.12414012505899329</v>
      </c>
      <c r="D7729">
        <v>0.12794094779731585</v>
      </c>
      <c r="G7729">
        <v>7726</v>
      </c>
      <c r="H7729">
        <v>0.12187127434536439</v>
      </c>
      <c r="I7729">
        <v>0.13073448278321975</v>
      </c>
    </row>
    <row r="7730" spans="2:9" x14ac:dyDescent="0.25">
      <c r="B7730">
        <v>7727</v>
      </c>
      <c r="C7730">
        <v>0.12410686289933121</v>
      </c>
      <c r="D7730">
        <v>0.12790079353961192</v>
      </c>
      <c r="G7730">
        <v>7727</v>
      </c>
      <c r="H7730">
        <v>0.12183895438709999</v>
      </c>
      <c r="I7730">
        <v>0.13070119268716071</v>
      </c>
    </row>
    <row r="7731" spans="2:9" x14ac:dyDescent="0.25">
      <c r="B7731">
        <v>7728</v>
      </c>
      <c r="C7731">
        <v>0.12407361198537721</v>
      </c>
      <c r="D7731">
        <v>0.12786064767922142</v>
      </c>
      <c r="G7731">
        <v>7728</v>
      </c>
      <c r="H7731">
        <v>0.12180664357748658</v>
      </c>
      <c r="I7731">
        <v>0.13066791070076839</v>
      </c>
    </row>
    <row r="7732" spans="2:9" x14ac:dyDescent="0.25">
      <c r="B7732">
        <v>7729</v>
      </c>
      <c r="C7732">
        <v>0.12404037231213921</v>
      </c>
      <c r="D7732">
        <v>0.12782051021746518</v>
      </c>
      <c r="G7732">
        <v>7729</v>
      </c>
      <c r="H7732">
        <v>0.12177434191361119</v>
      </c>
      <c r="I7732">
        <v>0.13063463682227966</v>
      </c>
    </row>
    <row r="7733" spans="2:9" x14ac:dyDescent="0.25">
      <c r="B7733">
        <v>7730</v>
      </c>
      <c r="C7733">
        <v>0.1240071438746272</v>
      </c>
      <c r="D7733">
        <v>0.12778038115566193</v>
      </c>
      <c r="G7733">
        <v>7730</v>
      </c>
      <c r="H7733">
        <v>0.1217420493925616</v>
      </c>
      <c r="I7733">
        <v>0.13060137104993166</v>
      </c>
    </row>
    <row r="7734" spans="2:9" x14ac:dyDescent="0.25">
      <c r="B7734">
        <v>7731</v>
      </c>
      <c r="C7734">
        <v>0.12397392666785351</v>
      </c>
      <c r="D7734">
        <v>0.12774026049512754</v>
      </c>
      <c r="G7734">
        <v>7731</v>
      </c>
      <c r="H7734">
        <v>0.12170976601142662</v>
      </c>
      <c r="I7734">
        <v>0.13056811338196167</v>
      </c>
    </row>
    <row r="7735" spans="2:9" x14ac:dyDescent="0.25">
      <c r="B7735">
        <v>7732</v>
      </c>
      <c r="C7735">
        <v>0.12394072068683239</v>
      </c>
      <c r="D7735">
        <v>0.12770014823717576</v>
      </c>
      <c r="G7735">
        <v>7732</v>
      </c>
      <c r="H7735">
        <v>0.12167749176729595</v>
      </c>
      <c r="I7735">
        <v>0.13053486381660748</v>
      </c>
    </row>
    <row r="7736" spans="2:9" x14ac:dyDescent="0.25">
      <c r="B7736">
        <v>7733</v>
      </c>
      <c r="C7736">
        <v>0.12390752592658283</v>
      </c>
      <c r="D7736">
        <v>0.12766004438311765</v>
      </c>
      <c r="G7736">
        <v>7733</v>
      </c>
      <c r="H7736">
        <v>0.1216452266572611</v>
      </c>
      <c r="I7736">
        <v>0.13050162235210702</v>
      </c>
    </row>
    <row r="7737" spans="2:9" x14ac:dyDescent="0.25">
      <c r="B7737">
        <v>7734</v>
      </c>
      <c r="C7737">
        <v>0.1238743423821248</v>
      </c>
      <c r="D7737">
        <v>0.12761994893426173</v>
      </c>
      <c r="G7737">
        <v>7734</v>
      </c>
      <c r="H7737">
        <v>0.12161297067841412</v>
      </c>
      <c r="I7737">
        <v>0.13046838898669855</v>
      </c>
    </row>
    <row r="7738" spans="2:9" x14ac:dyDescent="0.25">
      <c r="B7738">
        <v>7735</v>
      </c>
      <c r="C7738">
        <v>0.12384117004847948</v>
      </c>
      <c r="D7738">
        <v>0.12757986189191417</v>
      </c>
      <c r="G7738">
        <v>7735</v>
      </c>
      <c r="H7738">
        <v>0.12158072382784729</v>
      </c>
      <c r="I7738">
        <v>0.13043516371862071</v>
      </c>
    </row>
    <row r="7739" spans="2:9" x14ac:dyDescent="0.25">
      <c r="B7739">
        <v>7736</v>
      </c>
      <c r="C7739">
        <v>0.1238080089206728</v>
      </c>
      <c r="D7739">
        <v>0.12753978325737869</v>
      </c>
      <c r="G7739">
        <v>7736</v>
      </c>
      <c r="H7739">
        <v>0.12154848610265515</v>
      </c>
      <c r="I7739">
        <v>0.13040194654611223</v>
      </c>
    </row>
    <row r="7740" spans="2:9" x14ac:dyDescent="0.25">
      <c r="B7740">
        <v>7737</v>
      </c>
      <c r="C7740">
        <v>0.12377485899373236</v>
      </c>
      <c r="D7740">
        <v>0.12749971303195642</v>
      </c>
      <c r="G7740">
        <v>7737</v>
      </c>
      <c r="H7740">
        <v>0.12151625749993268</v>
      </c>
      <c r="I7740">
        <v>0.13036873746741229</v>
      </c>
    </row>
    <row r="7741" spans="2:9" x14ac:dyDescent="0.25">
      <c r="B7741">
        <v>7738</v>
      </c>
      <c r="C7741">
        <v>0.12374172026268848</v>
      </c>
      <c r="D7741">
        <v>0.12745965121694608</v>
      </c>
      <c r="G7741">
        <v>7738</v>
      </c>
      <c r="H7741">
        <v>0.12148403801677619</v>
      </c>
      <c r="I7741">
        <v>0.13033553648076038</v>
      </c>
    </row>
    <row r="7742" spans="2:9" x14ac:dyDescent="0.25">
      <c r="B7742">
        <v>7739</v>
      </c>
      <c r="C7742">
        <v>0.12370859272257329</v>
      </c>
      <c r="D7742">
        <v>0.12741959781364387</v>
      </c>
      <c r="G7742">
        <v>7739</v>
      </c>
      <c r="H7742">
        <v>0.12145182765028256</v>
      </c>
      <c r="I7742">
        <v>0.13030234358439616</v>
      </c>
    </row>
    <row r="7743" spans="2:9" x14ac:dyDescent="0.25">
      <c r="B7743">
        <v>7740</v>
      </c>
      <c r="C7743">
        <v>0.12367547636842352</v>
      </c>
      <c r="D7743">
        <v>0.12737955282334362</v>
      </c>
      <c r="G7743">
        <v>7740</v>
      </c>
      <c r="H7743">
        <v>0.12141962639755055</v>
      </c>
      <c r="I7743">
        <v>0.13026915877655976</v>
      </c>
    </row>
    <row r="7744" spans="2:9" x14ac:dyDescent="0.25">
      <c r="B7744">
        <v>7741</v>
      </c>
      <c r="C7744">
        <v>0.12364237119527692</v>
      </c>
      <c r="D7744">
        <v>0.12733951624733666</v>
      </c>
      <c r="G7744">
        <v>7741</v>
      </c>
      <c r="H7744">
        <v>0.12138743425567949</v>
      </c>
      <c r="I7744">
        <v>0.13023598205549139</v>
      </c>
    </row>
    <row r="7745" spans="2:9" x14ac:dyDescent="0.25">
      <c r="B7745">
        <v>7742</v>
      </c>
      <c r="C7745">
        <v>0.12360927719817251</v>
      </c>
      <c r="D7745">
        <v>0.12729948808691169</v>
      </c>
      <c r="G7745">
        <v>7742</v>
      </c>
      <c r="H7745">
        <v>0.1213552512217691</v>
      </c>
      <c r="I7745">
        <v>0.13020281341943171</v>
      </c>
    </row>
    <row r="7746" spans="2:9" x14ac:dyDescent="0.25">
      <c r="B7746">
        <v>7743</v>
      </c>
      <c r="C7746">
        <v>0.12357619437215418</v>
      </c>
      <c r="D7746">
        <v>0.12725946834335519</v>
      </c>
      <c r="G7746">
        <v>7743</v>
      </c>
      <c r="H7746">
        <v>0.12132307729292119</v>
      </c>
      <c r="I7746">
        <v>0.13016965286662163</v>
      </c>
    </row>
    <row r="7747" spans="2:9" x14ac:dyDescent="0.25">
      <c r="B7747">
        <v>7744</v>
      </c>
      <c r="C7747">
        <v>0.12354312271226708</v>
      </c>
      <c r="D7747">
        <v>0.12721945701795095</v>
      </c>
      <c r="G7747">
        <v>7744</v>
      </c>
      <c r="H7747">
        <v>0.12129091246623799</v>
      </c>
      <c r="I7747">
        <v>0.13013650039530231</v>
      </c>
    </row>
    <row r="7748" spans="2:9" x14ac:dyDescent="0.25">
      <c r="B7748">
        <v>7745</v>
      </c>
      <c r="C7748">
        <v>0.12351006221355962</v>
      </c>
      <c r="D7748">
        <v>0.12717945411198042</v>
      </c>
      <c r="G7748">
        <v>7745</v>
      </c>
      <c r="H7748">
        <v>0.12125875673882311</v>
      </c>
      <c r="I7748">
        <v>0.13010335600371525</v>
      </c>
    </row>
    <row r="7749" spans="2:9" x14ac:dyDescent="0.25">
      <c r="B7749">
        <v>7746</v>
      </c>
      <c r="C7749">
        <v>0.12347701287108154</v>
      </c>
      <c r="D7749">
        <v>0.12713945962672268</v>
      </c>
      <c r="G7749">
        <v>7746</v>
      </c>
      <c r="H7749">
        <v>0.1212266101077807</v>
      </c>
      <c r="I7749">
        <v>0.13007021969010227</v>
      </c>
    </row>
    <row r="7750" spans="2:9" x14ac:dyDescent="0.25">
      <c r="B7750">
        <v>7747</v>
      </c>
      <c r="C7750">
        <v>0.12344397467988724</v>
      </c>
      <c r="D7750">
        <v>0.127099473563454</v>
      </c>
      <c r="G7750">
        <v>7747</v>
      </c>
      <c r="H7750">
        <v>0.12119447257021683</v>
      </c>
      <c r="I7750">
        <v>0.13003709145270537</v>
      </c>
    </row>
    <row r="7751" spans="2:9" x14ac:dyDescent="0.25">
      <c r="B7751">
        <v>7748</v>
      </c>
      <c r="C7751">
        <v>0.12341094763503226</v>
      </c>
      <c r="D7751">
        <v>0.12705949592344865</v>
      </c>
      <c r="G7751">
        <v>7748</v>
      </c>
      <c r="H7751">
        <v>0.12116234412323809</v>
      </c>
      <c r="I7751">
        <v>0.13000397128976701</v>
      </c>
    </row>
    <row r="7752" spans="2:9" x14ac:dyDescent="0.25">
      <c r="B7752">
        <v>7749</v>
      </c>
      <c r="C7752">
        <v>0.12337793173157351</v>
      </c>
      <c r="D7752">
        <v>0.127019526707978</v>
      </c>
      <c r="G7752">
        <v>7749</v>
      </c>
      <c r="H7752">
        <v>0.12113022476395162</v>
      </c>
      <c r="I7752">
        <v>0.1299708591995298</v>
      </c>
    </row>
    <row r="7753" spans="2:9" x14ac:dyDescent="0.25">
      <c r="B7753">
        <v>7750</v>
      </c>
      <c r="C7753">
        <v>0.12334492696457253</v>
      </c>
      <c r="D7753">
        <v>0.12697956591831122</v>
      </c>
      <c r="G7753">
        <v>7750</v>
      </c>
      <c r="H7753">
        <v>0.1210981144894662</v>
      </c>
      <c r="I7753">
        <v>0.12993775518023665</v>
      </c>
    </row>
    <row r="7754" spans="2:9" x14ac:dyDescent="0.25">
      <c r="B7754">
        <v>7751</v>
      </c>
      <c r="C7754">
        <v>0.12331193332909218</v>
      </c>
      <c r="D7754">
        <v>0.12693961355571506</v>
      </c>
      <c r="G7754">
        <v>7751</v>
      </c>
      <c r="H7754">
        <v>0.12106601329689159</v>
      </c>
      <c r="I7754">
        <v>0.12990465923013086</v>
      </c>
    </row>
    <row r="7755" spans="2:9" x14ac:dyDescent="0.25">
      <c r="B7755">
        <v>7752</v>
      </c>
      <c r="C7755">
        <v>0.12327895082019849</v>
      </c>
      <c r="D7755">
        <v>0.12689966962145355</v>
      </c>
      <c r="G7755">
        <v>7752</v>
      </c>
      <c r="H7755">
        <v>0.12103392118333857</v>
      </c>
      <c r="I7755">
        <v>0.12987157134745597</v>
      </c>
    </row>
    <row r="7756" spans="2:9" x14ac:dyDescent="0.25">
      <c r="B7756">
        <v>7753</v>
      </c>
      <c r="C7756">
        <v>0.1232459794329589</v>
      </c>
      <c r="D7756">
        <v>0.12685973411678858</v>
      </c>
      <c r="G7756">
        <v>7753</v>
      </c>
      <c r="H7756">
        <v>0.12100183814591853</v>
      </c>
      <c r="I7756">
        <v>0.12983849153045579</v>
      </c>
    </row>
    <row r="7757" spans="2:9" x14ac:dyDescent="0.25">
      <c r="B7757">
        <v>7754</v>
      </c>
      <c r="C7757">
        <v>0.12321301916244558</v>
      </c>
      <c r="D7757">
        <v>0.12681980704297935</v>
      </c>
      <c r="G7757">
        <v>7754</v>
      </c>
      <c r="H7757">
        <v>0.12096976418174482</v>
      </c>
      <c r="I7757">
        <v>0.12980541977737448</v>
      </c>
    </row>
    <row r="7758" spans="2:9" x14ac:dyDescent="0.25">
      <c r="B7758">
        <v>7755</v>
      </c>
      <c r="C7758">
        <v>0.123180070003732</v>
      </c>
      <c r="D7758">
        <v>0.12677988840128265</v>
      </c>
      <c r="G7758">
        <v>7755</v>
      </c>
      <c r="H7758">
        <v>0.12093769928793138</v>
      </c>
      <c r="I7758">
        <v>0.12977235608645635</v>
      </c>
    </row>
    <row r="7759" spans="2:9" x14ac:dyDescent="0.25">
      <c r="B7759">
        <v>7756</v>
      </c>
      <c r="C7759">
        <v>0.12314713195189261</v>
      </c>
      <c r="D7759">
        <v>0.12673997819295291</v>
      </c>
      <c r="G7759">
        <v>7756</v>
      </c>
      <c r="H7759">
        <v>0.12090564346159263</v>
      </c>
      <c r="I7759">
        <v>0.1297393004559462</v>
      </c>
    </row>
    <row r="7760" spans="2:9" x14ac:dyDescent="0.25">
      <c r="B7760">
        <v>7757</v>
      </c>
      <c r="C7760">
        <v>0.12311420500200622</v>
      </c>
      <c r="D7760">
        <v>0.12670007641924208</v>
      </c>
      <c r="G7760">
        <v>7757</v>
      </c>
      <c r="H7760">
        <v>0.12087359669984449</v>
      </c>
      <c r="I7760">
        <v>0.12970625288408902</v>
      </c>
    </row>
    <row r="7761" spans="2:9" x14ac:dyDescent="0.25">
      <c r="B7761">
        <v>7758</v>
      </c>
      <c r="C7761">
        <v>0.1230812891491537</v>
      </c>
      <c r="D7761">
        <v>0.12666018308139951</v>
      </c>
      <c r="G7761">
        <v>7758</v>
      </c>
      <c r="H7761">
        <v>0.12084155899980384</v>
      </c>
      <c r="I7761">
        <v>0.12967321336913007</v>
      </c>
    </row>
    <row r="7762" spans="2:9" x14ac:dyDescent="0.25">
      <c r="B7762">
        <v>7759</v>
      </c>
      <c r="C7762">
        <v>0.12304838438841859</v>
      </c>
      <c r="D7762">
        <v>0.12662029818067227</v>
      </c>
      <c r="G7762">
        <v>7759</v>
      </c>
      <c r="H7762">
        <v>0.12080953035858899</v>
      </c>
      <c r="I7762">
        <v>0.12964018190931501</v>
      </c>
    </row>
    <row r="7763" spans="2:9" x14ac:dyDescent="0.25">
      <c r="B7763">
        <v>7760</v>
      </c>
      <c r="C7763">
        <v>0.12301549071488616</v>
      </c>
      <c r="D7763">
        <v>0.12658042171830494</v>
      </c>
      <c r="G7763">
        <v>7760</v>
      </c>
      <c r="H7763">
        <v>0.12077751077331859</v>
      </c>
      <c r="I7763">
        <v>0.12960715850288962</v>
      </c>
    </row>
    <row r="7764" spans="2:9" x14ac:dyDescent="0.25">
      <c r="B7764">
        <v>7761</v>
      </c>
      <c r="C7764">
        <v>0.12298260812364606</v>
      </c>
      <c r="D7764">
        <v>0.12654055369553963</v>
      </c>
      <c r="G7764">
        <v>7761</v>
      </c>
      <c r="H7764">
        <v>0.12074550024111307</v>
      </c>
      <c r="I7764">
        <v>0.12957414314810017</v>
      </c>
    </row>
    <row r="7765" spans="2:9" x14ac:dyDescent="0.25">
      <c r="B7765">
        <v>7762</v>
      </c>
      <c r="C7765">
        <v>0.12294973660978915</v>
      </c>
      <c r="D7765">
        <v>0.12650069411361606</v>
      </c>
      <c r="G7765">
        <v>7762</v>
      </c>
      <c r="H7765">
        <v>0.1207134987590936</v>
      </c>
      <c r="I7765">
        <v>0.12954113584319307</v>
      </c>
    </row>
    <row r="7766" spans="2:9" x14ac:dyDescent="0.25">
      <c r="B7766">
        <v>7763</v>
      </c>
      <c r="C7766">
        <v>0.12291687616840771</v>
      </c>
      <c r="D7766">
        <v>0.12646084297377133</v>
      </c>
      <c r="G7766">
        <v>7763</v>
      </c>
      <c r="H7766">
        <v>0.12068150632438181</v>
      </c>
      <c r="I7766">
        <v>0.12950813658641502</v>
      </c>
    </row>
    <row r="7767" spans="2:9" x14ac:dyDescent="0.25">
      <c r="B7767">
        <v>7764</v>
      </c>
      <c r="C7767">
        <v>0.12288402679459827</v>
      </c>
      <c r="D7767">
        <v>0.12642100027724035</v>
      </c>
      <c r="G7767">
        <v>7764</v>
      </c>
      <c r="H7767">
        <v>0.120649522934101</v>
      </c>
      <c r="I7767">
        <v>0.12947514537601315</v>
      </c>
    </row>
    <row r="7768" spans="2:9" x14ac:dyDescent="0.25">
      <c r="B7768">
        <v>7765</v>
      </c>
      <c r="C7768">
        <v>0.12285118848345929</v>
      </c>
      <c r="D7768">
        <v>0.1263811660252554</v>
      </c>
      <c r="G7768">
        <v>7765</v>
      </c>
      <c r="H7768">
        <v>0.12061754858537529</v>
      </c>
      <c r="I7768">
        <v>0.1294421622102348</v>
      </c>
    </row>
    <row r="7769" spans="2:9" x14ac:dyDescent="0.25">
      <c r="B7769">
        <v>7766</v>
      </c>
      <c r="C7769">
        <v>0.1228183612300916</v>
      </c>
      <c r="D7769">
        <v>0.12634134021904633</v>
      </c>
      <c r="G7769">
        <v>7766</v>
      </c>
      <c r="H7769">
        <v>0.12058558327533019</v>
      </c>
      <c r="I7769">
        <v>0.12940918708732749</v>
      </c>
    </row>
    <row r="7770" spans="2:9" x14ac:dyDescent="0.25">
      <c r="B7770">
        <v>7767</v>
      </c>
      <c r="C7770">
        <v>0.1227855450295981</v>
      </c>
      <c r="D7770">
        <v>0.1263015228598407</v>
      </c>
      <c r="G7770">
        <v>7767</v>
      </c>
      <c r="H7770">
        <v>0.1205536270010915</v>
      </c>
      <c r="I7770">
        <v>0.12937622000553936</v>
      </c>
    </row>
    <row r="7771" spans="2:9" x14ac:dyDescent="0.25">
      <c r="B7771">
        <v>7768</v>
      </c>
      <c r="C7771">
        <v>0.12275273987708614</v>
      </c>
      <c r="D7771">
        <v>0.1262617139488634</v>
      </c>
      <c r="G7771">
        <v>7768</v>
      </c>
      <c r="H7771">
        <v>0.1205216797597868</v>
      </c>
      <c r="I7771">
        <v>0.12934326096311838</v>
      </c>
    </row>
    <row r="7772" spans="2:9" x14ac:dyDescent="0.25">
      <c r="B7772">
        <v>7769</v>
      </c>
      <c r="C7772">
        <v>0.12271994576766411</v>
      </c>
      <c r="D7772">
        <v>0.12622191348733711</v>
      </c>
      <c r="G7772">
        <v>7769</v>
      </c>
      <c r="H7772">
        <v>0.12048974154854462</v>
      </c>
      <c r="I7772">
        <v>0.1293103099583133</v>
      </c>
    </row>
    <row r="7773" spans="2:9" x14ac:dyDescent="0.25">
      <c r="B7773">
        <v>7770</v>
      </c>
      <c r="C7773">
        <v>0.12268716269644159</v>
      </c>
      <c r="D7773">
        <v>0.12618212147648192</v>
      </c>
      <c r="G7773">
        <v>7770</v>
      </c>
      <c r="H7773">
        <v>0.12045781236449363</v>
      </c>
      <c r="I7773">
        <v>0.12927736698937276</v>
      </c>
    </row>
    <row r="7774" spans="2:9" x14ac:dyDescent="0.25">
      <c r="B7774">
        <v>7771</v>
      </c>
      <c r="C7774">
        <v>0.12265439065853292</v>
      </c>
      <c r="D7774">
        <v>0.12614233791751547</v>
      </c>
      <c r="G7774">
        <v>7771</v>
      </c>
      <c r="H7774">
        <v>0.12042589220476468</v>
      </c>
      <c r="I7774">
        <v>0.12924443205454589</v>
      </c>
    </row>
    <row r="7775" spans="2:9" x14ac:dyDescent="0.25">
      <c r="B7775">
        <v>7772</v>
      </c>
      <c r="C7775">
        <v>0.12262162964905367</v>
      </c>
      <c r="D7775">
        <v>0.12610256281165313</v>
      </c>
      <c r="G7775">
        <v>7772</v>
      </c>
      <c r="H7775">
        <v>0.12039398106648903</v>
      </c>
      <c r="I7775">
        <v>0.1292115051520821</v>
      </c>
    </row>
    <row r="7776" spans="2:9" x14ac:dyDescent="0.25">
      <c r="B7776">
        <v>7773</v>
      </c>
      <c r="C7776">
        <v>0.12258887966312267</v>
      </c>
      <c r="D7776">
        <v>0.12606279616010768</v>
      </c>
      <c r="G7776">
        <v>7773</v>
      </c>
      <c r="H7776">
        <v>0.12036207894679912</v>
      </c>
      <c r="I7776">
        <v>0.12917858628023104</v>
      </c>
    </row>
    <row r="7777" spans="2:9" x14ac:dyDescent="0.25">
      <c r="B7777">
        <v>7774</v>
      </c>
      <c r="C7777">
        <v>0.12255614069586018</v>
      </c>
      <c r="D7777">
        <v>0.12602303796408945</v>
      </c>
      <c r="G7777">
        <v>7774</v>
      </c>
      <c r="H7777">
        <v>0.12033018584282811</v>
      </c>
      <c r="I7777">
        <v>0.12914567543724273</v>
      </c>
    </row>
    <row r="7778" spans="2:9" x14ac:dyDescent="0.25">
      <c r="B7778">
        <v>7775</v>
      </c>
      <c r="C7778">
        <v>0.12252341274239087</v>
      </c>
      <c r="D7778">
        <v>0.12598328822480651</v>
      </c>
      <c r="G7778">
        <v>7775</v>
      </c>
      <c r="H7778">
        <v>0.12029830175171097</v>
      </c>
      <c r="I7778">
        <v>0.12911277262136742</v>
      </c>
    </row>
    <row r="7779" spans="2:9" x14ac:dyDescent="0.25">
      <c r="B7779">
        <v>7776</v>
      </c>
      <c r="C7779">
        <v>0.12249069579784068</v>
      </c>
      <c r="D7779">
        <v>0.12594354694346432</v>
      </c>
      <c r="G7779">
        <v>7776</v>
      </c>
      <c r="H7779">
        <v>0.12026642667058308</v>
      </c>
      <c r="I7779">
        <v>0.12907987783085559</v>
      </c>
    </row>
    <row r="7780" spans="2:9" x14ac:dyDescent="0.25">
      <c r="B7780">
        <v>7777</v>
      </c>
      <c r="C7780">
        <v>0.1224579898573367</v>
      </c>
      <c r="D7780">
        <v>0.12590381412126603</v>
      </c>
      <c r="G7780">
        <v>7777</v>
      </c>
      <c r="H7780">
        <v>0.12023456059658059</v>
      </c>
      <c r="I7780">
        <v>0.12904699106395817</v>
      </c>
    </row>
    <row r="7781" spans="2:9" x14ac:dyDescent="0.25">
      <c r="B7781">
        <v>7778</v>
      </c>
      <c r="C7781">
        <v>0.12242529491601048</v>
      </c>
      <c r="D7781">
        <v>0.12586408975941238</v>
      </c>
      <c r="G7781">
        <v>7778</v>
      </c>
      <c r="H7781">
        <v>0.12020270352684147</v>
      </c>
      <c r="I7781">
        <v>0.12901411231892634</v>
      </c>
    </row>
    <row r="7782" spans="2:9" x14ac:dyDescent="0.25">
      <c r="B7782">
        <v>7779</v>
      </c>
      <c r="C7782">
        <v>0.12239261096899551</v>
      </c>
      <c r="D7782">
        <v>0.12582437385910133</v>
      </c>
      <c r="G7782">
        <v>7779</v>
      </c>
      <c r="H7782">
        <v>0.12017085545850408</v>
      </c>
      <c r="I7782">
        <v>0.12898124159401145</v>
      </c>
    </row>
    <row r="7783" spans="2:9" x14ac:dyDescent="0.25">
      <c r="B7783">
        <v>7780</v>
      </c>
      <c r="C7783">
        <v>0.12235993801142767</v>
      </c>
      <c r="D7783">
        <v>0.12578466642152902</v>
      </c>
      <c r="G7783">
        <v>7780</v>
      </c>
      <c r="H7783">
        <v>0.12013901638870808</v>
      </c>
      <c r="I7783">
        <v>0.12894837888746533</v>
      </c>
    </row>
    <row r="7784" spans="2:9" x14ac:dyDescent="0.25">
      <c r="B7784">
        <v>7781</v>
      </c>
      <c r="C7784">
        <v>0.12232727603844468</v>
      </c>
      <c r="D7784">
        <v>0.12574496744788874</v>
      </c>
      <c r="G7784">
        <v>7781</v>
      </c>
      <c r="H7784">
        <v>0.12010718631459388</v>
      </c>
      <c r="I7784">
        <v>0.12891552419753985</v>
      </c>
    </row>
    <row r="7785" spans="2:9" x14ac:dyDescent="0.25">
      <c r="B7785">
        <v>7782</v>
      </c>
      <c r="C7785">
        <v>0.12229462504518866</v>
      </c>
      <c r="D7785">
        <v>0.12570527693937134</v>
      </c>
      <c r="G7785">
        <v>7782</v>
      </c>
      <c r="H7785">
        <v>0.12007536523330364</v>
      </c>
      <c r="I7785">
        <v>0.12888267752248739</v>
      </c>
    </row>
    <row r="7786" spans="2:9" x14ac:dyDescent="0.25">
      <c r="B7786">
        <v>7783</v>
      </c>
      <c r="C7786">
        <v>0.1222619850268029</v>
      </c>
      <c r="D7786">
        <v>0.1256655948971655</v>
      </c>
      <c r="G7786">
        <v>7783</v>
      </c>
      <c r="H7786">
        <v>0.12004355314197997</v>
      </c>
      <c r="I7786">
        <v>0.12884983886056064</v>
      </c>
    </row>
    <row r="7787" spans="2:9" x14ac:dyDescent="0.25">
      <c r="B7787">
        <v>7784</v>
      </c>
      <c r="C7787">
        <v>0.12222935597843193</v>
      </c>
      <c r="D7787">
        <v>0.12562592132245726</v>
      </c>
      <c r="G7787">
        <v>7784</v>
      </c>
      <c r="H7787">
        <v>0.1200117500377661</v>
      </c>
      <c r="I7787">
        <v>0.12881700821001235</v>
      </c>
    </row>
    <row r="7788" spans="2:9" x14ac:dyDescent="0.25">
      <c r="B7788">
        <v>7785</v>
      </c>
      <c r="C7788">
        <v>0.12219673789522477</v>
      </c>
      <c r="D7788">
        <v>0.12558625621643038</v>
      </c>
      <c r="G7788">
        <v>7785</v>
      </c>
      <c r="H7788">
        <v>0.11997995591780709</v>
      </c>
      <c r="I7788">
        <v>0.12878418556909579</v>
      </c>
    </row>
    <row r="7789" spans="2:9" x14ac:dyDescent="0.25">
      <c r="B7789">
        <v>7786</v>
      </c>
      <c r="C7789">
        <v>0.12216413077233228</v>
      </c>
      <c r="D7789">
        <v>0.12554659958026615</v>
      </c>
      <c r="G7789">
        <v>7786</v>
      </c>
      <c r="H7789">
        <v>0.11994817077924871</v>
      </c>
      <c r="I7789">
        <v>0.12875137093606442</v>
      </c>
    </row>
    <row r="7790" spans="2:9" x14ac:dyDescent="0.25">
      <c r="B7790">
        <v>7787</v>
      </c>
      <c r="C7790">
        <v>0.12213153460490765</v>
      </c>
      <c r="D7790">
        <v>0.12550695141514337</v>
      </c>
      <c r="G7790">
        <v>7787</v>
      </c>
      <c r="H7790">
        <v>0.11991639461923757</v>
      </c>
      <c r="I7790">
        <v>0.12871856430917208</v>
      </c>
    </row>
    <row r="7791" spans="2:9" x14ac:dyDescent="0.25">
      <c r="B7791">
        <v>7788</v>
      </c>
      <c r="C7791">
        <v>0.12209894938810588</v>
      </c>
      <c r="D7791">
        <v>0.12546731172223854</v>
      </c>
      <c r="G7791">
        <v>7788</v>
      </c>
      <c r="H7791">
        <v>0.11988462743492133</v>
      </c>
      <c r="I7791">
        <v>0.12868576568667275</v>
      </c>
    </row>
    <row r="7792" spans="2:9" x14ac:dyDescent="0.25">
      <c r="B7792">
        <v>7789</v>
      </c>
      <c r="C7792">
        <v>0.12206637511708643</v>
      </c>
      <c r="D7792">
        <v>0.12542768050272562</v>
      </c>
      <c r="G7792">
        <v>7789</v>
      </c>
      <c r="H7792">
        <v>0.11985286922344932</v>
      </c>
      <c r="I7792">
        <v>0.12865297506682077</v>
      </c>
    </row>
    <row r="7793" spans="2:9" x14ac:dyDescent="0.25">
      <c r="B7793">
        <v>7790</v>
      </c>
      <c r="C7793">
        <v>0.1220338117870101</v>
      </c>
      <c r="D7793">
        <v>0.12538805775777631</v>
      </c>
      <c r="G7793">
        <v>7790</v>
      </c>
      <c r="H7793">
        <v>0.1198211199819714</v>
      </c>
      <c r="I7793">
        <v>0.12862019244787087</v>
      </c>
    </row>
    <row r="7794" spans="2:9" x14ac:dyDescent="0.25">
      <c r="B7794">
        <v>7791</v>
      </c>
      <c r="C7794">
        <v>0.1220012593930387</v>
      </c>
      <c r="D7794">
        <v>0.12534844348855984</v>
      </c>
      <c r="G7794">
        <v>7791</v>
      </c>
      <c r="H7794">
        <v>0.11978937970763789</v>
      </c>
      <c r="I7794">
        <v>0.12858741782807795</v>
      </c>
    </row>
    <row r="7795" spans="2:9" x14ac:dyDescent="0.25">
      <c r="B7795">
        <v>7792</v>
      </c>
      <c r="C7795">
        <v>0.12196871793033849</v>
      </c>
      <c r="D7795">
        <v>0.12530883769624282</v>
      </c>
      <c r="G7795">
        <v>7792</v>
      </c>
      <c r="H7795">
        <v>0.1197576483976009</v>
      </c>
      <c r="I7795">
        <v>0.12855465120569723</v>
      </c>
    </row>
    <row r="7796" spans="2:9" x14ac:dyDescent="0.25">
      <c r="B7796">
        <v>7793</v>
      </c>
      <c r="C7796">
        <v>0.12193618739407762</v>
      </c>
      <c r="D7796">
        <v>0.1252692403819898</v>
      </c>
      <c r="G7796">
        <v>7793</v>
      </c>
      <c r="H7796">
        <v>0.11972592604901336</v>
      </c>
      <c r="I7796">
        <v>0.12852189257898428</v>
      </c>
    </row>
    <row r="7797" spans="2:9" x14ac:dyDescent="0.25">
      <c r="B7797">
        <v>7794</v>
      </c>
      <c r="C7797">
        <v>0.12190366777942639</v>
      </c>
      <c r="D7797">
        <v>0.12522965154696261</v>
      </c>
      <c r="G7797">
        <v>7794</v>
      </c>
      <c r="H7797">
        <v>0.11969421265902921</v>
      </c>
      <c r="I7797">
        <v>0.12848914194619493</v>
      </c>
    </row>
    <row r="7798" spans="2:9" x14ac:dyDescent="0.25">
      <c r="B7798">
        <v>7795</v>
      </c>
      <c r="C7798">
        <v>0.12187115908155742</v>
      </c>
      <c r="D7798">
        <v>0.1251900711923209</v>
      </c>
      <c r="G7798">
        <v>7795</v>
      </c>
      <c r="H7798">
        <v>0.11966250822480315</v>
      </c>
      <c r="I7798">
        <v>0.12845639930558511</v>
      </c>
    </row>
    <row r="7799" spans="2:9" x14ac:dyDescent="0.25">
      <c r="B7799">
        <v>7796</v>
      </c>
      <c r="C7799">
        <v>0.12183866129564749</v>
      </c>
      <c r="D7799">
        <v>0.12515049931922187</v>
      </c>
      <c r="G7799">
        <v>7796</v>
      </c>
      <c r="H7799">
        <v>0.11963081274349174</v>
      </c>
      <c r="I7799">
        <v>0.12842366465541152</v>
      </c>
    </row>
    <row r="7800" spans="2:9" x14ac:dyDescent="0.25">
      <c r="B7800">
        <v>7797</v>
      </c>
      <c r="C7800">
        <v>0.12180617441687439</v>
      </c>
      <c r="D7800">
        <v>0.12511093592882003</v>
      </c>
      <c r="G7800">
        <v>7797</v>
      </c>
      <c r="H7800">
        <v>0.11959912621225186</v>
      </c>
      <c r="I7800">
        <v>0.12839093799393059</v>
      </c>
    </row>
    <row r="7801" spans="2:9" x14ac:dyDescent="0.25">
      <c r="B7801">
        <v>7798</v>
      </c>
      <c r="C7801">
        <v>0.1217736984404172</v>
      </c>
      <c r="D7801">
        <v>0.12507138102226797</v>
      </c>
      <c r="G7801">
        <v>7798</v>
      </c>
      <c r="H7801">
        <v>0.11956744862824099</v>
      </c>
      <c r="I7801">
        <v>0.12835821931939947</v>
      </c>
    </row>
    <row r="7802" spans="2:9" x14ac:dyDescent="0.25">
      <c r="B7802">
        <v>7799</v>
      </c>
      <c r="C7802">
        <v>0.12174123336145948</v>
      </c>
      <c r="D7802">
        <v>0.12503183460071549</v>
      </c>
      <c r="G7802">
        <v>7799</v>
      </c>
      <c r="H7802">
        <v>0.11953577998861832</v>
      </c>
      <c r="I7802">
        <v>0.12832550863007539</v>
      </c>
    </row>
    <row r="7803" spans="2:9" x14ac:dyDescent="0.25">
      <c r="B7803">
        <v>7800</v>
      </c>
      <c r="C7803">
        <v>0.12170877917518672</v>
      </c>
      <c r="D7803">
        <v>0.12499229666531009</v>
      </c>
      <c r="G7803">
        <v>7800</v>
      </c>
      <c r="H7803">
        <v>0.11950412029054408</v>
      </c>
      <c r="I7803">
        <v>0.12829280592421585</v>
      </c>
    </row>
    <row r="7804" spans="2:9" x14ac:dyDescent="0.25">
      <c r="B7804">
        <v>7801</v>
      </c>
      <c r="C7804">
        <v>0.12167633587678646</v>
      </c>
      <c r="D7804">
        <v>0.12495276721719699</v>
      </c>
      <c r="G7804">
        <v>7801</v>
      </c>
      <c r="H7804">
        <v>0.11947246953117943</v>
      </c>
      <c r="I7804">
        <v>0.12826011120007888</v>
      </c>
    </row>
    <row r="7805" spans="2:9" x14ac:dyDescent="0.25">
      <c r="B7805">
        <v>7802</v>
      </c>
      <c r="C7805">
        <v>0.12164390346144845</v>
      </c>
      <c r="D7805">
        <v>0.1249132462575188</v>
      </c>
      <c r="G7805">
        <v>7802</v>
      </c>
      <c r="H7805">
        <v>0.11944082770768587</v>
      </c>
      <c r="I7805">
        <v>0.12822742445592242</v>
      </c>
    </row>
    <row r="7806" spans="2:9" x14ac:dyDescent="0.25">
      <c r="B7806">
        <v>7803</v>
      </c>
      <c r="C7806">
        <v>0.12161148192436655</v>
      </c>
      <c r="D7806">
        <v>0.12487373378741586</v>
      </c>
      <c r="G7806">
        <v>7803</v>
      </c>
      <c r="H7806">
        <v>0.11940919481722707</v>
      </c>
      <c r="I7806">
        <v>0.12819474569000505</v>
      </c>
    </row>
    <row r="7807" spans="2:9" x14ac:dyDescent="0.25">
      <c r="B7807">
        <v>7804</v>
      </c>
      <c r="C7807">
        <v>0.1215790712607359</v>
      </c>
      <c r="D7807">
        <v>0.12483422980802616</v>
      </c>
      <c r="G7807">
        <v>7804</v>
      </c>
      <c r="H7807">
        <v>0.11937757085696729</v>
      </c>
      <c r="I7807">
        <v>0.12816207490058557</v>
      </c>
    </row>
    <row r="7808" spans="2:9" x14ac:dyDescent="0.25">
      <c r="B7808">
        <v>7805</v>
      </c>
      <c r="C7808">
        <v>0.12154667146575282</v>
      </c>
      <c r="D7808">
        <v>0.12479473432048513</v>
      </c>
      <c r="G7808">
        <v>7805</v>
      </c>
      <c r="H7808">
        <v>0.11934595582407111</v>
      </c>
      <c r="I7808">
        <v>0.12812941208592279</v>
      </c>
    </row>
    <row r="7809" spans="2:9" x14ac:dyDescent="0.25">
      <c r="B7809">
        <v>7806</v>
      </c>
      <c r="C7809">
        <v>0.121514282534618</v>
      </c>
      <c r="D7809">
        <v>0.12475524732592601</v>
      </c>
      <c r="G7809">
        <v>7806</v>
      </c>
      <c r="H7809">
        <v>0.1193143497157048</v>
      </c>
      <c r="I7809">
        <v>0.12809675724427624</v>
      </c>
    </row>
    <row r="7810" spans="2:9" x14ac:dyDescent="0.25">
      <c r="B7810">
        <v>7807</v>
      </c>
      <c r="C7810">
        <v>0.1214819044625338</v>
      </c>
      <c r="D7810">
        <v>0.12471576882547945</v>
      </c>
      <c r="G7810">
        <v>7807</v>
      </c>
      <c r="H7810">
        <v>0.11928275252903567</v>
      </c>
      <c r="I7810">
        <v>0.12806411037390553</v>
      </c>
    </row>
    <row r="7811" spans="2:9" x14ac:dyDescent="0.25">
      <c r="B7811">
        <v>7808</v>
      </c>
      <c r="C7811">
        <v>0.12144953724470553</v>
      </c>
      <c r="D7811">
        <v>0.12467629882027373</v>
      </c>
      <c r="G7811">
        <v>7808</v>
      </c>
      <c r="H7811">
        <v>0.11925116426123181</v>
      </c>
      <c r="I7811">
        <v>0.12803147147307037</v>
      </c>
    </row>
    <row r="7812" spans="2:9" x14ac:dyDescent="0.25">
      <c r="B7812">
        <v>7809</v>
      </c>
      <c r="C7812">
        <v>0.12141718087633954</v>
      </c>
      <c r="D7812">
        <v>0.12463683731143488</v>
      </c>
      <c r="G7812">
        <v>7809</v>
      </c>
      <c r="H7812">
        <v>0.11921958490946208</v>
      </c>
      <c r="I7812">
        <v>0.12799884054003116</v>
      </c>
    </row>
    <row r="7813" spans="2:9" x14ac:dyDescent="0.25">
      <c r="B7813">
        <v>7810</v>
      </c>
      <c r="C7813">
        <v>0.12138483535264699</v>
      </c>
      <c r="D7813">
        <v>0.12459738430008643</v>
      </c>
      <c r="G7813">
        <v>7810</v>
      </c>
      <c r="H7813">
        <v>0.11918801447089733</v>
      </c>
      <c r="I7813">
        <v>0.12796621757304835</v>
      </c>
    </row>
    <row r="7814" spans="2:9" x14ac:dyDescent="0.25">
      <c r="B7814">
        <v>7811</v>
      </c>
      <c r="C7814">
        <v>0.12135250066884019</v>
      </c>
      <c r="D7814">
        <v>0.12455793978734948</v>
      </c>
      <c r="G7814">
        <v>7811</v>
      </c>
      <c r="H7814">
        <v>0.11915645294270877</v>
      </c>
      <c r="I7814">
        <v>0.12793360257038261</v>
      </c>
    </row>
    <row r="7815" spans="2:9" x14ac:dyDescent="0.25">
      <c r="B7815">
        <v>7812</v>
      </c>
      <c r="C7815">
        <v>0.1213201768201326</v>
      </c>
      <c r="D7815">
        <v>0.1245185037743429</v>
      </c>
      <c r="G7815">
        <v>7812</v>
      </c>
      <c r="H7815">
        <v>0.11912490032206814</v>
      </c>
      <c r="I7815">
        <v>0.12790099553029516</v>
      </c>
    </row>
    <row r="7816" spans="2:9" x14ac:dyDescent="0.25">
      <c r="B7816">
        <v>7813</v>
      </c>
      <c r="C7816">
        <v>0.12128786380174199</v>
      </c>
      <c r="D7816">
        <v>0.12447907626218296</v>
      </c>
      <c r="G7816">
        <v>7813</v>
      </c>
      <c r="H7816">
        <v>0.11909335660614863</v>
      </c>
      <c r="I7816">
        <v>0.12786839645104719</v>
      </c>
    </row>
    <row r="7817" spans="2:9" x14ac:dyDescent="0.25">
      <c r="B7817">
        <v>7814</v>
      </c>
      <c r="C7817">
        <v>0.12125556160888799</v>
      </c>
      <c r="D7817">
        <v>0.12443965725198369</v>
      </c>
      <c r="G7817">
        <v>7814</v>
      </c>
      <c r="H7817">
        <v>0.1190618217921247</v>
      </c>
      <c r="I7817">
        <v>0.12783580533090055</v>
      </c>
    </row>
    <row r="7818" spans="2:9" x14ac:dyDescent="0.25">
      <c r="B7818">
        <v>7815</v>
      </c>
      <c r="C7818">
        <v>0.12122327023679261</v>
      </c>
      <c r="D7818">
        <v>0.1244002467448567</v>
      </c>
      <c r="G7818">
        <v>7815</v>
      </c>
      <c r="H7818">
        <v>0.1190302958771717</v>
      </c>
      <c r="I7818">
        <v>0.12780322216811713</v>
      </c>
    </row>
    <row r="7819" spans="2:9" x14ac:dyDescent="0.25">
      <c r="B7819">
        <v>7816</v>
      </c>
      <c r="C7819">
        <v>0.12119098968067955</v>
      </c>
      <c r="D7819">
        <v>0.12436084474191121</v>
      </c>
      <c r="G7819">
        <v>7816</v>
      </c>
      <c r="H7819">
        <v>0.11899877885846556</v>
      </c>
      <c r="I7819">
        <v>0.12777064696095911</v>
      </c>
    </row>
    <row r="7820" spans="2:9" x14ac:dyDescent="0.25">
      <c r="B7820">
        <v>7817</v>
      </c>
      <c r="C7820">
        <v>0.12115871993577707</v>
      </c>
      <c r="D7820">
        <v>0.12432145124425403</v>
      </c>
      <c r="G7820">
        <v>7817</v>
      </c>
      <c r="H7820">
        <v>0.11896727073318401</v>
      </c>
      <c r="I7820">
        <v>0.12773807970768908</v>
      </c>
    </row>
    <row r="7821" spans="2:9" x14ac:dyDescent="0.25">
      <c r="B7821">
        <v>7818</v>
      </c>
      <c r="C7821">
        <v>0.12112646099731443</v>
      </c>
      <c r="D7821">
        <v>0.12428206625298961</v>
      </c>
      <c r="G7821">
        <v>7818</v>
      </c>
      <c r="H7821">
        <v>0.11893577149850541</v>
      </c>
      <c r="I7821">
        <v>0.12770552040656982</v>
      </c>
    </row>
    <row r="7822" spans="2:9" x14ac:dyDescent="0.25">
      <c r="B7822">
        <v>7819</v>
      </c>
      <c r="C7822">
        <v>0.12109421286052212</v>
      </c>
      <c r="D7822">
        <v>0.12424268976921998</v>
      </c>
      <c r="G7822">
        <v>7819</v>
      </c>
      <c r="H7822">
        <v>0.1189042811516085</v>
      </c>
      <c r="I7822">
        <v>0.12767296905586448</v>
      </c>
    </row>
    <row r="7823" spans="2:9" x14ac:dyDescent="0.25">
      <c r="B7823">
        <v>7820</v>
      </c>
      <c r="C7823">
        <v>0.12106197552063509</v>
      </c>
      <c r="D7823">
        <v>0.12420332179404489</v>
      </c>
      <c r="G7823">
        <v>7820</v>
      </c>
      <c r="H7823">
        <v>0.11887279968967401</v>
      </c>
      <c r="I7823">
        <v>0.12764042565383649</v>
      </c>
    </row>
    <row r="7824" spans="2:9" x14ac:dyDescent="0.25">
      <c r="B7824">
        <v>7821</v>
      </c>
      <c r="C7824">
        <v>0.1210297489728898</v>
      </c>
      <c r="D7824">
        <v>0.12416396232856161</v>
      </c>
      <c r="G7824">
        <v>7821</v>
      </c>
      <c r="H7824">
        <v>0.11884132710988299</v>
      </c>
      <c r="I7824">
        <v>0.12760789019874944</v>
      </c>
    </row>
    <row r="7825" spans="2:9" x14ac:dyDescent="0.25">
      <c r="B7825">
        <v>7822</v>
      </c>
      <c r="C7825">
        <v>0.12099753321252542</v>
      </c>
      <c r="D7825">
        <v>0.12412461137386509</v>
      </c>
      <c r="G7825">
        <v>7822</v>
      </c>
      <c r="H7825">
        <v>0.11880986340941808</v>
      </c>
      <c r="I7825">
        <v>0.12757536268886752</v>
      </c>
    </row>
    <row r="7826" spans="2:9" x14ac:dyDescent="0.25">
      <c r="B7826">
        <v>7823</v>
      </c>
      <c r="C7826">
        <v>0.12096532823478263</v>
      </c>
      <c r="D7826">
        <v>0.12408526893104789</v>
      </c>
      <c r="G7826">
        <v>7823</v>
      </c>
      <c r="H7826">
        <v>0.11877840858546218</v>
      </c>
      <c r="I7826">
        <v>0.12754284312245484</v>
      </c>
    </row>
    <row r="7827" spans="2:9" x14ac:dyDescent="0.25">
      <c r="B7827">
        <v>7824</v>
      </c>
      <c r="C7827">
        <v>0.12093313403490674</v>
      </c>
      <c r="D7827">
        <v>0.12404593500120001</v>
      </c>
      <c r="G7827">
        <v>7824</v>
      </c>
      <c r="H7827">
        <v>0.11874696263520013</v>
      </c>
      <c r="I7827">
        <v>0.12751033149777596</v>
      </c>
    </row>
    <row r="7828" spans="2:9" x14ac:dyDescent="0.25">
      <c r="B7828">
        <v>7825</v>
      </c>
      <c r="C7828">
        <v>0.12090095060814399</v>
      </c>
      <c r="D7828">
        <v>0.1240066095854095</v>
      </c>
      <c r="G7828">
        <v>7825</v>
      </c>
      <c r="H7828">
        <v>0.11871552555581738</v>
      </c>
      <c r="I7828">
        <v>0.12747782781309597</v>
      </c>
    </row>
    <row r="7829" spans="2:9" x14ac:dyDescent="0.25">
      <c r="B7829">
        <v>7826</v>
      </c>
      <c r="C7829">
        <v>0.12086877794974191</v>
      </c>
      <c r="D7829">
        <v>0.1239672926847617</v>
      </c>
      <c r="G7829">
        <v>7826</v>
      </c>
      <c r="H7829">
        <v>0.11868409734449981</v>
      </c>
      <c r="I7829">
        <v>0.1274453320666798</v>
      </c>
    </row>
    <row r="7830" spans="2:9" x14ac:dyDescent="0.25">
      <c r="B7830">
        <v>7827</v>
      </c>
      <c r="C7830">
        <v>0.12083661605495212</v>
      </c>
      <c r="D7830">
        <v>0.12392798430033948</v>
      </c>
      <c r="G7830">
        <v>7827</v>
      </c>
      <c r="H7830">
        <v>0.11865267799843493</v>
      </c>
      <c r="I7830">
        <v>0.12741284425679295</v>
      </c>
    </row>
    <row r="7831" spans="2:9" x14ac:dyDescent="0.25">
      <c r="B7831">
        <v>7828</v>
      </c>
      <c r="C7831">
        <v>0.12080446491902841</v>
      </c>
      <c r="D7831">
        <v>0.12388868443322378</v>
      </c>
      <c r="G7831">
        <v>7828</v>
      </c>
      <c r="H7831">
        <v>0.1186212675148112</v>
      </c>
      <c r="I7831">
        <v>0.12738036438170122</v>
      </c>
    </row>
    <row r="7832" spans="2:9" x14ac:dyDescent="0.25">
      <c r="B7832">
        <v>7829</v>
      </c>
      <c r="C7832">
        <v>0.12077232453722681</v>
      </c>
      <c r="D7832">
        <v>0.12384939308449266</v>
      </c>
      <c r="G7832">
        <v>7829</v>
      </c>
      <c r="H7832">
        <v>0.11858986589081794</v>
      </c>
      <c r="I7832">
        <v>0.12734789243967062</v>
      </c>
    </row>
    <row r="7833" spans="2:9" x14ac:dyDescent="0.25">
      <c r="B7833">
        <v>7830</v>
      </c>
      <c r="C7833">
        <v>0.12074019490480492</v>
      </c>
      <c r="D7833">
        <v>0.12381011025522229</v>
      </c>
      <c r="G7833">
        <v>7830</v>
      </c>
      <c r="H7833">
        <v>0.11855847312364527</v>
      </c>
      <c r="I7833">
        <v>0.12731542842896748</v>
      </c>
    </row>
    <row r="7834" spans="2:9" x14ac:dyDescent="0.25">
      <c r="B7834">
        <v>7831</v>
      </c>
      <c r="C7834">
        <v>0.12070807601702478</v>
      </c>
      <c r="D7834">
        <v>0.12377083594648611</v>
      </c>
      <c r="G7834">
        <v>7831</v>
      </c>
      <c r="H7834">
        <v>0.11852708921048519</v>
      </c>
      <c r="I7834">
        <v>0.12728297234785846</v>
      </c>
    </row>
    <row r="7835" spans="2:9" x14ac:dyDescent="0.25">
      <c r="B7835">
        <v>7832</v>
      </c>
      <c r="C7835">
        <v>0.12067596786914983</v>
      </c>
      <c r="D7835">
        <v>0.12373157015935522</v>
      </c>
      <c r="G7835">
        <v>7832</v>
      </c>
      <c r="H7835">
        <v>0.11849571414853009</v>
      </c>
      <c r="I7835">
        <v>0.12725052419461033</v>
      </c>
    </row>
    <row r="7836" spans="2:9" x14ac:dyDescent="0.25">
      <c r="B7836">
        <v>7833</v>
      </c>
      <c r="C7836">
        <v>0.12064387045644429</v>
      </c>
      <c r="D7836">
        <v>0.12369231289489865</v>
      </c>
      <c r="G7836">
        <v>7833</v>
      </c>
      <c r="H7836">
        <v>0.11846434793497282</v>
      </c>
      <c r="I7836">
        <v>0.12721808396749043</v>
      </c>
    </row>
    <row r="7837" spans="2:9" x14ac:dyDescent="0.25">
      <c r="B7837">
        <v>7834</v>
      </c>
      <c r="C7837">
        <v>0.12061178377417701</v>
      </c>
      <c r="D7837">
        <v>0.12365306415418277</v>
      </c>
      <c r="G7837">
        <v>7834</v>
      </c>
      <c r="H7837">
        <v>0.118432990567008</v>
      </c>
      <c r="I7837">
        <v>0.1271856516647662</v>
      </c>
    </row>
    <row r="7838" spans="2:9" x14ac:dyDescent="0.25">
      <c r="B7838">
        <v>7835</v>
      </c>
      <c r="C7838">
        <v>0.12057970781761848</v>
      </c>
      <c r="D7838">
        <v>0.12361382393827169</v>
      </c>
      <c r="G7838">
        <v>7835</v>
      </c>
      <c r="H7838">
        <v>0.11840164204183114</v>
      </c>
      <c r="I7838">
        <v>0.12715322728470543</v>
      </c>
    </row>
    <row r="7839" spans="2:9" x14ac:dyDescent="0.25">
      <c r="B7839">
        <v>7836</v>
      </c>
      <c r="C7839">
        <v>0.12054764258204149</v>
      </c>
      <c r="D7839">
        <v>0.12357459224822713</v>
      </c>
      <c r="G7839">
        <v>7836</v>
      </c>
      <c r="H7839">
        <v>0.1183703023566387</v>
      </c>
      <c r="I7839">
        <v>0.12712081082557616</v>
      </c>
    </row>
    <row r="7840" spans="2:9" x14ac:dyDescent="0.25">
      <c r="B7840">
        <v>7837</v>
      </c>
      <c r="C7840">
        <v>0.1205155880627206</v>
      </c>
      <c r="D7840">
        <v>0.12353536908510847</v>
      </c>
      <c r="G7840">
        <v>7837</v>
      </c>
      <c r="H7840">
        <v>0.11833897150862777</v>
      </c>
      <c r="I7840">
        <v>0.12708840228564677</v>
      </c>
    </row>
    <row r="7841" spans="2:9" x14ac:dyDescent="0.25">
      <c r="B7841">
        <v>7838</v>
      </c>
      <c r="C7841">
        <v>0.12048354425493486</v>
      </c>
      <c r="D7841">
        <v>0.12349615444997279</v>
      </c>
      <c r="G7841">
        <v>7838</v>
      </c>
      <c r="H7841">
        <v>0.11830764949499718</v>
      </c>
      <c r="I7841">
        <v>0.12705600166318601</v>
      </c>
    </row>
    <row r="7842" spans="2:9" x14ac:dyDescent="0.25">
      <c r="B7842">
        <v>7839</v>
      </c>
      <c r="C7842">
        <v>0.12045151115396451</v>
      </c>
      <c r="D7842">
        <v>0.12345694834387473</v>
      </c>
      <c r="G7842">
        <v>7839</v>
      </c>
      <c r="H7842">
        <v>0.11827633631294639</v>
      </c>
      <c r="I7842">
        <v>0.12702360895646275</v>
      </c>
    </row>
    <row r="7843" spans="2:9" x14ac:dyDescent="0.25">
      <c r="B7843">
        <v>7840</v>
      </c>
      <c r="C7843">
        <v>0.12041948875509072</v>
      </c>
      <c r="D7843">
        <v>0.12341775076786649</v>
      </c>
      <c r="G7843">
        <v>7840</v>
      </c>
      <c r="H7843">
        <v>0.1182450319596754</v>
      </c>
      <c r="I7843">
        <v>0.1269912241637462</v>
      </c>
    </row>
    <row r="7844" spans="2:9" x14ac:dyDescent="0.25">
      <c r="B7844">
        <v>7841</v>
      </c>
      <c r="C7844">
        <v>0.12038747705359891</v>
      </c>
      <c r="D7844">
        <v>0.12337856172299819</v>
      </c>
      <c r="G7844">
        <v>7841</v>
      </c>
      <c r="H7844">
        <v>0.11821373643238599</v>
      </c>
      <c r="I7844">
        <v>0.12695884728330598</v>
      </c>
    </row>
    <row r="7845" spans="2:9" x14ac:dyDescent="0.25">
      <c r="B7845">
        <v>7842</v>
      </c>
      <c r="C7845">
        <v>0.1203554760447765</v>
      </c>
      <c r="D7845">
        <v>0.12333938121031722</v>
      </c>
      <c r="G7845">
        <v>7842</v>
      </c>
      <c r="H7845">
        <v>0.11818244972828042</v>
      </c>
      <c r="I7845">
        <v>0.12692647831341175</v>
      </c>
    </row>
    <row r="7846" spans="2:9" x14ac:dyDescent="0.25">
      <c r="B7846">
        <v>7843</v>
      </c>
      <c r="C7846">
        <v>0.12032348572391312</v>
      </c>
      <c r="D7846">
        <v>0.12330020923086893</v>
      </c>
      <c r="G7846">
        <v>7843</v>
      </c>
      <c r="H7846">
        <v>0.11815117184456207</v>
      </c>
      <c r="I7846">
        <v>0.12689411725233385</v>
      </c>
    </row>
    <row r="7847" spans="2:9" x14ac:dyDescent="0.25">
      <c r="B7847">
        <v>7844</v>
      </c>
      <c r="C7847">
        <v>0.12029150608630025</v>
      </c>
      <c r="D7847">
        <v>0.12326104578569622</v>
      </c>
      <c r="G7847">
        <v>7844</v>
      </c>
      <c r="H7847">
        <v>0.11811990277843529</v>
      </c>
      <c r="I7847">
        <v>0.12686176409834257</v>
      </c>
    </row>
    <row r="7848" spans="2:9" x14ac:dyDescent="0.25">
      <c r="B7848">
        <v>7845</v>
      </c>
      <c r="C7848">
        <v>0.12025953712723374</v>
      </c>
      <c r="D7848">
        <v>0.12322189087583946</v>
      </c>
      <c r="G7848">
        <v>7845</v>
      </c>
      <c r="H7848">
        <v>0.11808864252710598</v>
      </c>
      <c r="I7848">
        <v>0.12682941884970858</v>
      </c>
    </row>
    <row r="7849" spans="2:9" x14ac:dyDescent="0.25">
      <c r="B7849">
        <v>7846</v>
      </c>
      <c r="C7849">
        <v>0.12022757884201042</v>
      </c>
      <c r="D7849">
        <v>0.12318274450233702</v>
      </c>
      <c r="G7849">
        <v>7846</v>
      </c>
      <c r="H7849">
        <v>0.1180573910877806</v>
      </c>
      <c r="I7849">
        <v>0.12679708150470295</v>
      </c>
    </row>
    <row r="7850" spans="2:9" x14ac:dyDescent="0.25">
      <c r="B7850">
        <v>7847</v>
      </c>
      <c r="C7850">
        <v>0.1201956312259282</v>
      </c>
      <c r="D7850">
        <v>0.12314360666622466</v>
      </c>
      <c r="G7850">
        <v>7847</v>
      </c>
      <c r="H7850">
        <v>0.118026148457666</v>
      </c>
      <c r="I7850">
        <v>0.12676475206159696</v>
      </c>
    </row>
    <row r="7851" spans="2:9" x14ac:dyDescent="0.25">
      <c r="B7851">
        <v>7848</v>
      </c>
      <c r="C7851">
        <v>0.12016369427428959</v>
      </c>
      <c r="D7851">
        <v>0.12310447736853572</v>
      </c>
      <c r="G7851">
        <v>7848</v>
      </c>
      <c r="H7851">
        <v>0.1179949146339708</v>
      </c>
      <c r="I7851">
        <v>0.12673243051866206</v>
      </c>
    </row>
    <row r="7852" spans="2:9" x14ac:dyDescent="0.25">
      <c r="B7852">
        <v>7849</v>
      </c>
      <c r="C7852">
        <v>0.12013176798239864</v>
      </c>
      <c r="D7852">
        <v>0.12306535661030152</v>
      </c>
      <c r="G7852">
        <v>7849</v>
      </c>
      <c r="H7852">
        <v>0.11796368961390449</v>
      </c>
      <c r="I7852">
        <v>0.12670011687417024</v>
      </c>
    </row>
    <row r="7853" spans="2:9" x14ac:dyDescent="0.25">
      <c r="B7853">
        <v>7850</v>
      </c>
      <c r="C7853">
        <v>0.12009985234556161</v>
      </c>
      <c r="D7853">
        <v>0.12302624439255072</v>
      </c>
      <c r="G7853">
        <v>7850</v>
      </c>
      <c r="H7853">
        <v>0.11793247339467759</v>
      </c>
      <c r="I7853">
        <v>0.12666781112639355</v>
      </c>
    </row>
    <row r="7854" spans="2:9" x14ac:dyDescent="0.25">
      <c r="B7854">
        <v>7851</v>
      </c>
      <c r="C7854">
        <v>0.12006794735908687</v>
      </c>
      <c r="D7854">
        <v>0.12298714071630984</v>
      </c>
      <c r="G7854">
        <v>7851</v>
      </c>
      <c r="H7854">
        <v>0.11790126597350112</v>
      </c>
      <c r="I7854">
        <v>0.12663551327360459</v>
      </c>
    </row>
    <row r="7855" spans="2:9" x14ac:dyDescent="0.25">
      <c r="B7855">
        <v>7852</v>
      </c>
      <c r="C7855">
        <v>0.12003605301828701</v>
      </c>
      <c r="D7855">
        <v>0.12294804558260289</v>
      </c>
      <c r="G7855">
        <v>7852</v>
      </c>
      <c r="H7855">
        <v>0.11787006734758806</v>
      </c>
      <c r="I7855">
        <v>0.12660322331407597</v>
      </c>
    </row>
    <row r="7856" spans="2:9" x14ac:dyDescent="0.25">
      <c r="B7856">
        <v>7853</v>
      </c>
      <c r="C7856">
        <v>0.12000416931847538</v>
      </c>
      <c r="D7856">
        <v>0.12290895899245159</v>
      </c>
      <c r="G7856">
        <v>7853</v>
      </c>
      <c r="H7856">
        <v>0.11783887751415187</v>
      </c>
      <c r="I7856">
        <v>0.12657094124608076</v>
      </c>
    </row>
    <row r="7857" spans="2:9" x14ac:dyDescent="0.25">
      <c r="B7857">
        <v>7854</v>
      </c>
      <c r="C7857">
        <v>0.11997229625496694</v>
      </c>
      <c r="D7857">
        <v>0.12286988094687545</v>
      </c>
      <c r="G7857">
        <v>7854</v>
      </c>
      <c r="H7857">
        <v>0.11780769647040648</v>
      </c>
      <c r="I7857">
        <v>0.12653866706789227</v>
      </c>
    </row>
    <row r="7858" spans="2:9" x14ac:dyDescent="0.25">
      <c r="B7858">
        <v>7855</v>
      </c>
      <c r="C7858">
        <v>0.1199404338230806</v>
      </c>
      <c r="D7858">
        <v>0.12283081144689149</v>
      </c>
      <c r="G7858">
        <v>7855</v>
      </c>
      <c r="H7858">
        <v>0.11777652421356752</v>
      </c>
      <c r="I7858">
        <v>0.12650640077778416</v>
      </c>
    </row>
    <row r="7859" spans="2:9" x14ac:dyDescent="0.25">
      <c r="B7859">
        <v>7856</v>
      </c>
      <c r="C7859">
        <v>0.11990858201813727</v>
      </c>
      <c r="D7859">
        <v>0.12279175049351437</v>
      </c>
      <c r="G7859">
        <v>7856</v>
      </c>
      <c r="H7859">
        <v>0.11774536074085122</v>
      </c>
      <c r="I7859">
        <v>0.12647414237403026</v>
      </c>
    </row>
    <row r="7860" spans="2:9" x14ac:dyDescent="0.25">
      <c r="B7860">
        <v>7857</v>
      </c>
      <c r="C7860">
        <v>0.11987674083545991</v>
      </c>
      <c r="D7860">
        <v>0.12275269808775657</v>
      </c>
      <c r="G7860">
        <v>7857</v>
      </c>
      <c r="H7860">
        <v>0.1177142060494752</v>
      </c>
      <c r="I7860">
        <v>0.12644189185490487</v>
      </c>
    </row>
    <row r="7861" spans="2:9" x14ac:dyDescent="0.25">
      <c r="B7861">
        <v>7858</v>
      </c>
      <c r="C7861">
        <v>0.11984491027037347</v>
      </c>
      <c r="D7861">
        <v>0.12271365423062798</v>
      </c>
      <c r="G7861">
        <v>7858</v>
      </c>
      <c r="H7861">
        <v>0.11768306013665757</v>
      </c>
      <c r="I7861">
        <v>0.12640964921868234</v>
      </c>
    </row>
    <row r="7862" spans="2:9" x14ac:dyDescent="0.25">
      <c r="B7862">
        <v>7859</v>
      </c>
      <c r="C7862">
        <v>0.11981309031820722</v>
      </c>
      <c r="D7862">
        <v>0.12267461892313654</v>
      </c>
      <c r="G7862">
        <v>7859</v>
      </c>
      <c r="H7862">
        <v>0.11765192299961816</v>
      </c>
      <c r="I7862">
        <v>0.12637741446363751</v>
      </c>
    </row>
    <row r="7863" spans="2:9" x14ac:dyDescent="0.25">
      <c r="B7863">
        <v>7860</v>
      </c>
      <c r="C7863">
        <v>0.11978128097429136</v>
      </c>
      <c r="D7863">
        <v>0.12263559216628746</v>
      </c>
      <c r="G7863">
        <v>7860</v>
      </c>
      <c r="H7863">
        <v>0.11762079463557742</v>
      </c>
      <c r="I7863">
        <v>0.1263451875880455</v>
      </c>
    </row>
    <row r="7864" spans="2:9" x14ac:dyDescent="0.25">
      <c r="B7864">
        <v>7861</v>
      </c>
      <c r="C7864">
        <v>0.11974948223395732</v>
      </c>
      <c r="D7864">
        <v>0.12259657396108377</v>
      </c>
      <c r="G7864">
        <v>7861</v>
      </c>
      <c r="H7864">
        <v>0.11758967504175608</v>
      </c>
      <c r="I7864">
        <v>0.12631296859018157</v>
      </c>
    </row>
    <row r="7865" spans="2:9" x14ac:dyDescent="0.25">
      <c r="B7865">
        <v>7862</v>
      </c>
      <c r="C7865">
        <v>0.11971769409254059</v>
      </c>
      <c r="D7865">
        <v>0.12255756430852628</v>
      </c>
      <c r="G7865">
        <v>7862</v>
      </c>
      <c r="H7865">
        <v>0.11755856421537693</v>
      </c>
      <c r="I7865">
        <v>0.12628075746832151</v>
      </c>
    </row>
    <row r="7866" spans="2:9" x14ac:dyDescent="0.25">
      <c r="B7866">
        <v>7863</v>
      </c>
      <c r="C7866">
        <v>0.11968591654537879</v>
      </c>
      <c r="D7866">
        <v>0.12251856320961332</v>
      </c>
      <c r="G7866">
        <v>7863</v>
      </c>
      <c r="H7866">
        <v>0.11752746215366321</v>
      </c>
      <c r="I7866">
        <v>0.12624855422074119</v>
      </c>
    </row>
    <row r="7867" spans="2:9" x14ac:dyDescent="0.25">
      <c r="B7867">
        <v>7864</v>
      </c>
      <c r="C7867">
        <v>0.11965414958781159</v>
      </c>
      <c r="D7867">
        <v>0.12247957066534082</v>
      </c>
      <c r="G7867">
        <v>7864</v>
      </c>
      <c r="H7867">
        <v>0.11749636885383935</v>
      </c>
      <c r="I7867">
        <v>0.12621635884571669</v>
      </c>
    </row>
    <row r="7868" spans="2:9" x14ac:dyDescent="0.25">
      <c r="B7868">
        <v>7865</v>
      </c>
      <c r="C7868">
        <v>0.11962239321518046</v>
      </c>
      <c r="D7868">
        <v>0.12244058667670268</v>
      </c>
      <c r="G7868">
        <v>7865</v>
      </c>
      <c r="H7868">
        <v>0.11746528431313046</v>
      </c>
      <c r="I7868">
        <v>0.12618417134152482</v>
      </c>
    </row>
    <row r="7869" spans="2:9" x14ac:dyDescent="0.25">
      <c r="B7869">
        <v>7866</v>
      </c>
      <c r="C7869">
        <v>0.11959064742283119</v>
      </c>
      <c r="D7869">
        <v>0.12240161124469012</v>
      </c>
      <c r="G7869">
        <v>7866</v>
      </c>
      <c r="H7869">
        <v>0.11743420852876328</v>
      </c>
      <c r="I7869">
        <v>0.12615199170644217</v>
      </c>
    </row>
    <row r="7870" spans="2:9" x14ac:dyDescent="0.25">
      <c r="B7870">
        <v>7867</v>
      </c>
      <c r="C7870">
        <v>0.11955891220611069</v>
      </c>
      <c r="D7870">
        <v>0.1223626443702923</v>
      </c>
      <c r="G7870">
        <v>7867</v>
      </c>
      <c r="H7870">
        <v>0.11740314149796527</v>
      </c>
      <c r="I7870">
        <v>0.12611981993874596</v>
      </c>
    </row>
    <row r="7871" spans="2:9" x14ac:dyDescent="0.25">
      <c r="B7871">
        <v>7868</v>
      </c>
      <c r="C7871">
        <v>0.119527187560367</v>
      </c>
      <c r="D7871">
        <v>0.12232368605449594</v>
      </c>
      <c r="G7871">
        <v>7868</v>
      </c>
      <c r="H7871">
        <v>0.1173720832179643</v>
      </c>
      <c r="I7871">
        <v>0.12608765603671362</v>
      </c>
    </row>
    <row r="7872" spans="2:9" x14ac:dyDescent="0.25">
      <c r="B7872">
        <v>7869</v>
      </c>
      <c r="C7872">
        <v>0.11949547348095239</v>
      </c>
      <c r="D7872">
        <v>0.12228473629828542</v>
      </c>
      <c r="G7872">
        <v>7869</v>
      </c>
      <c r="H7872">
        <v>0.11734103368598973</v>
      </c>
      <c r="I7872">
        <v>0.1260554999986227</v>
      </c>
    </row>
    <row r="7873" spans="2:9" x14ac:dyDescent="0.25">
      <c r="B7873">
        <v>7870</v>
      </c>
      <c r="C7873">
        <v>0.11946376996322046</v>
      </c>
      <c r="D7873">
        <v>0.1222457951026428</v>
      </c>
      <c r="G7873">
        <v>7870</v>
      </c>
      <c r="H7873">
        <v>0.11730999289927191</v>
      </c>
      <c r="I7873">
        <v>0.12602335182275129</v>
      </c>
    </row>
    <row r="7874" spans="2:9" x14ac:dyDescent="0.25">
      <c r="B7874">
        <v>7871</v>
      </c>
      <c r="C7874">
        <v>0.11943207700252791</v>
      </c>
      <c r="D7874">
        <v>0.12220686246854792</v>
      </c>
      <c r="G7874">
        <v>7871</v>
      </c>
      <c r="H7874">
        <v>0.11727896085504211</v>
      </c>
      <c r="I7874">
        <v>0.12599121150737763</v>
      </c>
    </row>
    <row r="7875" spans="2:9" x14ac:dyDescent="0.25">
      <c r="B7875">
        <v>7872</v>
      </c>
      <c r="C7875">
        <v>0.11940039459423266</v>
      </c>
      <c r="D7875">
        <v>0.12216793839697805</v>
      </c>
      <c r="G7875">
        <v>7872</v>
      </c>
      <c r="H7875">
        <v>0.11724793755053246</v>
      </c>
      <c r="I7875">
        <v>0.12595907905078027</v>
      </c>
    </row>
    <row r="7876" spans="2:9" x14ac:dyDescent="0.25">
      <c r="B7876">
        <v>7873</v>
      </c>
      <c r="C7876">
        <v>0.11936872273369707</v>
      </c>
      <c r="D7876">
        <v>0.12212902288890852</v>
      </c>
      <c r="G7876">
        <v>7873</v>
      </c>
      <c r="H7876">
        <v>0.11721692298297677</v>
      </c>
      <c r="I7876">
        <v>0.12592695445123808</v>
      </c>
    </row>
    <row r="7877" spans="2:9" x14ac:dyDescent="0.25">
      <c r="B7877">
        <v>7874</v>
      </c>
      <c r="C7877">
        <v>0.11933706141628447</v>
      </c>
      <c r="D7877">
        <v>0.12209011594531194</v>
      </c>
      <c r="G7877">
        <v>7874</v>
      </c>
      <c r="H7877">
        <v>0.11718591714960928</v>
      </c>
      <c r="I7877">
        <v>0.12589483770703022</v>
      </c>
    </row>
    <row r="7878" spans="2:9" x14ac:dyDescent="0.25">
      <c r="B7878">
        <v>7875</v>
      </c>
      <c r="C7878">
        <v>0.11930541063735939</v>
      </c>
      <c r="D7878">
        <v>0.12205121756715892</v>
      </c>
      <c r="G7878">
        <v>7875</v>
      </c>
      <c r="H7878">
        <v>0.11715492004766459</v>
      </c>
      <c r="I7878">
        <v>0.12586272881643609</v>
      </c>
    </row>
    <row r="7879" spans="2:9" x14ac:dyDescent="0.25">
      <c r="B7879">
        <v>7876</v>
      </c>
      <c r="C7879">
        <v>0.11927377039229055</v>
      </c>
      <c r="D7879">
        <v>0.12201232775541761</v>
      </c>
      <c r="G7879">
        <v>7876</v>
      </c>
      <c r="H7879">
        <v>0.11712393167437925</v>
      </c>
      <c r="I7879">
        <v>0.12583062777773546</v>
      </c>
    </row>
    <row r="7880" spans="2:9" x14ac:dyDescent="0.25">
      <c r="B7880">
        <v>7877</v>
      </c>
      <c r="C7880">
        <v>0.11924214067644839</v>
      </c>
      <c r="D7880">
        <v>0.12197344651105374</v>
      </c>
      <c r="G7880">
        <v>7877</v>
      </c>
      <c r="H7880">
        <v>0.11709295202699049</v>
      </c>
      <c r="I7880">
        <v>0.12579853458920828</v>
      </c>
    </row>
    <row r="7881" spans="2:9" x14ac:dyDescent="0.25">
      <c r="B7881">
        <v>7878</v>
      </c>
      <c r="C7881">
        <v>0.11921052148520581</v>
      </c>
      <c r="D7881">
        <v>0.12193457383503091</v>
      </c>
      <c r="G7881">
        <v>7878</v>
      </c>
      <c r="H7881">
        <v>0.11706198110273661</v>
      </c>
      <c r="I7881">
        <v>0.12576644924913497</v>
      </c>
    </row>
    <row r="7882" spans="2:9" x14ac:dyDescent="0.25">
      <c r="B7882">
        <v>7879</v>
      </c>
      <c r="C7882">
        <v>0.11917891281393728</v>
      </c>
      <c r="D7882">
        <v>0.12189570972831035</v>
      </c>
      <c r="G7882">
        <v>7879</v>
      </c>
      <c r="H7882">
        <v>0.11703101889885641</v>
      </c>
      <c r="I7882">
        <v>0.12573437175579597</v>
      </c>
    </row>
    <row r="7883" spans="2:9" x14ac:dyDescent="0.25">
      <c r="B7883">
        <v>7880</v>
      </c>
      <c r="C7883">
        <v>0.11914731465802157</v>
      </c>
      <c r="D7883">
        <v>0.12185685419185099</v>
      </c>
      <c r="G7883">
        <v>7880</v>
      </c>
      <c r="H7883">
        <v>0.11700006541259068</v>
      </c>
      <c r="I7883">
        <v>0.1257023021074723</v>
      </c>
    </row>
    <row r="7884" spans="2:9" x14ac:dyDescent="0.25">
      <c r="B7884">
        <v>7881</v>
      </c>
      <c r="C7884">
        <v>0.11911572701283868</v>
      </c>
      <c r="D7884">
        <v>0.12181800722660939</v>
      </c>
      <c r="G7884">
        <v>7881</v>
      </c>
      <c r="H7884">
        <v>0.11696912064118058</v>
      </c>
      <c r="I7884">
        <v>0.12567024030244514</v>
      </c>
    </row>
    <row r="7885" spans="2:9" x14ac:dyDescent="0.25">
      <c r="B7885">
        <v>7882</v>
      </c>
      <c r="C7885">
        <v>0.1190841498737695</v>
      </c>
      <c r="D7885">
        <v>0.12177916883353977</v>
      </c>
      <c r="G7885">
        <v>7882</v>
      </c>
      <c r="H7885">
        <v>0.11693818458186778</v>
      </c>
      <c r="I7885">
        <v>0.12563818633899584</v>
      </c>
    </row>
    <row r="7886" spans="2:9" x14ac:dyDescent="0.25">
      <c r="B7886">
        <v>7883</v>
      </c>
      <c r="C7886">
        <v>0.11905258323619908</v>
      </c>
      <c r="D7886">
        <v>0.12174033901359425</v>
      </c>
      <c r="G7886">
        <v>7883</v>
      </c>
      <c r="H7886">
        <v>0.11690725723189559</v>
      </c>
      <c r="I7886">
        <v>0.12560614021540631</v>
      </c>
    </row>
    <row r="7887" spans="2:9" x14ac:dyDescent="0.25">
      <c r="B7887">
        <v>7884</v>
      </c>
      <c r="C7887">
        <v>0.11902102709551442</v>
      </c>
      <c r="D7887">
        <v>0.12170151776772235</v>
      </c>
      <c r="G7887">
        <v>7884</v>
      </c>
      <c r="H7887">
        <v>0.1168763385885081</v>
      </c>
      <c r="I7887">
        <v>0.12557410192995858</v>
      </c>
    </row>
    <row r="7888" spans="2:9" x14ac:dyDescent="0.25">
      <c r="B7888">
        <v>7885</v>
      </c>
      <c r="C7888">
        <v>0.11898948144710483</v>
      </c>
      <c r="D7888">
        <v>0.12166270509687148</v>
      </c>
      <c r="G7888">
        <v>7885</v>
      </c>
      <c r="H7888">
        <v>0.11684542864895053</v>
      </c>
      <c r="I7888">
        <v>0.12554207148093488</v>
      </c>
    </row>
    <row r="7889" spans="2:9" x14ac:dyDescent="0.25">
      <c r="B7889">
        <v>7886</v>
      </c>
      <c r="C7889">
        <v>0.11895794628636122</v>
      </c>
      <c r="D7889">
        <v>0.12162390100198672</v>
      </c>
      <c r="G7889">
        <v>7886</v>
      </c>
      <c r="H7889">
        <v>0.1168145274104686</v>
      </c>
      <c r="I7889">
        <v>0.12551004886661796</v>
      </c>
    </row>
    <row r="7890" spans="2:9" x14ac:dyDescent="0.25">
      <c r="B7890">
        <v>7887</v>
      </c>
      <c r="C7890">
        <v>0.1189264216086787</v>
      </c>
      <c r="D7890">
        <v>0.12158510548401072</v>
      </c>
      <c r="G7890">
        <v>7887</v>
      </c>
      <c r="H7890">
        <v>0.11678363487031002</v>
      </c>
      <c r="I7890">
        <v>0.12547803408529068</v>
      </c>
    </row>
    <row r="7891" spans="2:9" x14ac:dyDescent="0.25">
      <c r="B7891">
        <v>7888</v>
      </c>
      <c r="C7891">
        <v>0.11889490740945353</v>
      </c>
      <c r="D7891">
        <v>0.1215463185438841</v>
      </c>
      <c r="G7891">
        <v>7888</v>
      </c>
      <c r="H7891">
        <v>0.11675275102572281</v>
      </c>
      <c r="I7891">
        <v>0.12544602713523631</v>
      </c>
    </row>
    <row r="7892" spans="2:9" x14ac:dyDescent="0.25">
      <c r="B7892">
        <v>7889</v>
      </c>
      <c r="C7892">
        <v>0.11886340368408303</v>
      </c>
      <c r="D7892">
        <v>0.12150754018254488</v>
      </c>
      <c r="G7892">
        <v>7889</v>
      </c>
      <c r="H7892">
        <v>0.11672187587395547</v>
      </c>
      <c r="I7892">
        <v>0.12541402801473836</v>
      </c>
    </row>
    <row r="7893" spans="2:9" x14ac:dyDescent="0.25">
      <c r="B7893">
        <v>7890</v>
      </c>
      <c r="C7893">
        <v>0.1188319104279691</v>
      </c>
      <c r="D7893">
        <v>0.12146877040092889</v>
      </c>
      <c r="G7893">
        <v>7890</v>
      </c>
      <c r="H7893">
        <v>0.1166910094122583</v>
      </c>
      <c r="I7893">
        <v>0.12538203672208056</v>
      </c>
    </row>
    <row r="7894" spans="2:9" x14ac:dyDescent="0.25">
      <c r="B7894">
        <v>7891</v>
      </c>
      <c r="C7894">
        <v>0.11880042763651449</v>
      </c>
      <c r="D7894">
        <v>0.12143000919996969</v>
      </c>
      <c r="G7894">
        <v>7891</v>
      </c>
      <c r="H7894">
        <v>0.11666015163788215</v>
      </c>
      <c r="I7894">
        <v>0.12535005325554707</v>
      </c>
    </row>
    <row r="7895" spans="2:9" x14ac:dyDescent="0.25">
      <c r="B7895">
        <v>7892</v>
      </c>
      <c r="C7895">
        <v>0.11876895530512521</v>
      </c>
      <c r="D7895">
        <v>0.1213912565805986</v>
      </c>
      <c r="G7895">
        <v>7892</v>
      </c>
      <c r="H7895">
        <v>0.11662930254807941</v>
      </c>
      <c r="I7895">
        <v>0.12531807761342229</v>
      </c>
    </row>
    <row r="7896" spans="2:9" x14ac:dyDescent="0.25">
      <c r="B7896">
        <v>7893</v>
      </c>
      <c r="C7896">
        <v>0.1187374934292084</v>
      </c>
      <c r="D7896">
        <v>0.12135251254374442</v>
      </c>
      <c r="G7896">
        <v>7893</v>
      </c>
      <c r="H7896">
        <v>0.11659846214010239</v>
      </c>
      <c r="I7896">
        <v>0.12528610979399074</v>
      </c>
    </row>
    <row r="7897" spans="2:9" x14ac:dyDescent="0.25">
      <c r="B7897">
        <v>7894</v>
      </c>
      <c r="C7897">
        <v>0.11870604200417562</v>
      </c>
      <c r="D7897">
        <v>0.12131377709033392</v>
      </c>
      <c r="G7897">
        <v>7894</v>
      </c>
      <c r="H7897">
        <v>0.11656763041120564</v>
      </c>
      <c r="I7897">
        <v>0.12525414979553759</v>
      </c>
    </row>
    <row r="7898" spans="2:9" x14ac:dyDescent="0.25">
      <c r="B7898">
        <v>7895</v>
      </c>
      <c r="C7898">
        <v>0.1186746010254395</v>
      </c>
      <c r="D7898">
        <v>0.12127505022129136</v>
      </c>
      <c r="G7898">
        <v>7895</v>
      </c>
      <c r="H7898">
        <v>0.11653680735864419</v>
      </c>
      <c r="I7898">
        <v>0.12522219761634792</v>
      </c>
    </row>
    <row r="7899" spans="2:9" x14ac:dyDescent="0.25">
      <c r="B7899">
        <v>7896</v>
      </c>
      <c r="C7899">
        <v>0.11864317048841373</v>
      </c>
      <c r="D7899">
        <v>0.12123633193753891</v>
      </c>
      <c r="G7899">
        <v>7896</v>
      </c>
      <c r="H7899">
        <v>0.11650599297967351</v>
      </c>
      <c r="I7899">
        <v>0.1251902532547074</v>
      </c>
    </row>
    <row r="7900" spans="2:9" x14ac:dyDescent="0.25">
      <c r="B7900">
        <v>7897</v>
      </c>
      <c r="C7900">
        <v>0.118611750388516</v>
      </c>
      <c r="D7900">
        <v>0.12119762223999626</v>
      </c>
      <c r="G7900">
        <v>7897</v>
      </c>
      <c r="H7900">
        <v>0.11647518727155062</v>
      </c>
      <c r="I7900">
        <v>0.12515831670890179</v>
      </c>
    </row>
    <row r="7901" spans="2:9" x14ac:dyDescent="0.25">
      <c r="B7901">
        <v>7898</v>
      </c>
      <c r="C7901">
        <v>0.11858034072116599</v>
      </c>
      <c r="D7901">
        <v>0.12115892112958085</v>
      </c>
      <c r="G7901">
        <v>7898</v>
      </c>
      <c r="H7901">
        <v>0.11644439023153318</v>
      </c>
      <c r="I7901">
        <v>0.12512638797721723</v>
      </c>
    </row>
    <row r="7902" spans="2:9" x14ac:dyDescent="0.25">
      <c r="B7902">
        <v>7899</v>
      </c>
      <c r="C7902">
        <v>0.1185489414817857</v>
      </c>
      <c r="D7902">
        <v>0.12112022860720797</v>
      </c>
      <c r="G7902">
        <v>7899</v>
      </c>
      <c r="H7902">
        <v>0.11641360185688027</v>
      </c>
      <c r="I7902">
        <v>0.12509446705794014</v>
      </c>
    </row>
    <row r="7903" spans="2:9" x14ac:dyDescent="0.25">
      <c r="B7903">
        <v>7900</v>
      </c>
      <c r="C7903">
        <v>0.11851755266579866</v>
      </c>
      <c r="D7903">
        <v>0.12108154467379044</v>
      </c>
      <c r="G7903">
        <v>7900</v>
      </c>
      <c r="H7903">
        <v>0.11638282214485153</v>
      </c>
      <c r="I7903">
        <v>0.12506255394935725</v>
      </c>
    </row>
    <row r="7904" spans="2:9" x14ac:dyDescent="0.25">
      <c r="B7904">
        <v>7901</v>
      </c>
      <c r="C7904">
        <v>0.11848617426863266</v>
      </c>
      <c r="D7904">
        <v>0.12104286933023882</v>
      </c>
      <c r="G7904">
        <v>7901</v>
      </c>
      <c r="H7904">
        <v>0.11635205109270824</v>
      </c>
      <c r="I7904">
        <v>0.12503064864975552</v>
      </c>
    </row>
    <row r="7905" spans="2:9" x14ac:dyDescent="0.25">
      <c r="B7905">
        <v>7902</v>
      </c>
      <c r="C7905">
        <v>0.11845480628571661</v>
      </c>
      <c r="D7905">
        <v>0.12100420257746153</v>
      </c>
      <c r="G7905">
        <v>7902</v>
      </c>
      <c r="H7905">
        <v>0.11632128869771215</v>
      </c>
      <c r="I7905">
        <v>0.1249987511574223</v>
      </c>
    </row>
    <row r="7906" spans="2:9" x14ac:dyDescent="0.25">
      <c r="B7906">
        <v>7903</v>
      </c>
      <c r="C7906">
        <v>0.11842344871248041</v>
      </c>
      <c r="D7906">
        <v>0.12096554441636453</v>
      </c>
      <c r="G7906">
        <v>7903</v>
      </c>
      <c r="H7906">
        <v>0.11629053495712539</v>
      </c>
      <c r="I7906">
        <v>0.12496686147064504</v>
      </c>
    </row>
    <row r="7907" spans="2:9" x14ac:dyDescent="0.25">
      <c r="B7907">
        <v>7904</v>
      </c>
      <c r="C7907">
        <v>0.11839210154435813</v>
      </c>
      <c r="D7907">
        <v>0.12092689484785159</v>
      </c>
      <c r="G7907">
        <v>7904</v>
      </c>
      <c r="H7907">
        <v>0.1162597898682121</v>
      </c>
      <c r="I7907">
        <v>0.12493497958771178</v>
      </c>
    </row>
    <row r="7908" spans="2:9" x14ac:dyDescent="0.25">
      <c r="B7908">
        <v>7905</v>
      </c>
      <c r="C7908">
        <v>0.11836076477678571</v>
      </c>
      <c r="D7908">
        <v>0.12088825387282422</v>
      </c>
      <c r="G7908">
        <v>7905</v>
      </c>
      <c r="H7908">
        <v>0.11622905342823692</v>
      </c>
      <c r="I7908">
        <v>0.12490310550691054</v>
      </c>
    </row>
    <row r="7909" spans="2:9" x14ac:dyDescent="0.25">
      <c r="B7909">
        <v>7906</v>
      </c>
      <c r="C7909">
        <v>0.11832943840520119</v>
      </c>
      <c r="D7909">
        <v>0.12084962149218147</v>
      </c>
      <c r="G7909">
        <v>7906</v>
      </c>
      <c r="H7909">
        <v>0.1161983256344656</v>
      </c>
      <c r="I7909">
        <v>0.12487123922652982</v>
      </c>
    </row>
    <row r="7910" spans="2:9" x14ac:dyDescent="0.25">
      <c r="B7910">
        <v>7907</v>
      </c>
      <c r="C7910">
        <v>0.11829812242504441</v>
      </c>
      <c r="D7910">
        <v>0.12081099770682041</v>
      </c>
      <c r="G7910">
        <v>7907</v>
      </c>
      <c r="H7910">
        <v>0.11616760648416451</v>
      </c>
      <c r="I7910">
        <v>0.12483938074485834</v>
      </c>
    </row>
    <row r="7911" spans="2:9" x14ac:dyDescent="0.25">
      <c r="B7911">
        <v>7908</v>
      </c>
      <c r="C7911">
        <v>0.11826681683175932</v>
      </c>
      <c r="D7911">
        <v>0.12077238251763556</v>
      </c>
      <c r="G7911">
        <v>7908</v>
      </c>
      <c r="H7911">
        <v>0.11613689597460169</v>
      </c>
      <c r="I7911">
        <v>0.12480753006018519</v>
      </c>
    </row>
    <row r="7912" spans="2:9" x14ac:dyDescent="0.25">
      <c r="B7912">
        <v>7909</v>
      </c>
      <c r="C7912">
        <v>0.11823552162079122</v>
      </c>
      <c r="D7912">
        <v>0.12073377592551918</v>
      </c>
      <c r="G7912">
        <v>7909</v>
      </c>
      <c r="H7912">
        <v>0.1161061941030459</v>
      </c>
      <c r="I7912">
        <v>0.12477568717079965</v>
      </c>
    </row>
    <row r="7913" spans="2:9" x14ac:dyDescent="0.25">
      <c r="B7913">
        <v>7910</v>
      </c>
      <c r="C7913">
        <v>0.1182042367875861</v>
      </c>
      <c r="D7913">
        <v>0.12069517793136149</v>
      </c>
      <c r="G7913">
        <v>7910</v>
      </c>
      <c r="H7913">
        <v>0.11607550086676621</v>
      </c>
      <c r="I7913">
        <v>0.12474385207499133</v>
      </c>
    </row>
    <row r="7914" spans="2:9" x14ac:dyDescent="0.25">
      <c r="B7914">
        <v>7911</v>
      </c>
      <c r="C7914">
        <v>0.11817296232759415</v>
      </c>
      <c r="D7914">
        <v>0.12065658853605014</v>
      </c>
      <c r="G7914">
        <v>7911</v>
      </c>
      <c r="H7914">
        <v>0.11604481626303338</v>
      </c>
      <c r="I7914">
        <v>0.12471202477105009</v>
      </c>
    </row>
    <row r="7915" spans="2:9" x14ac:dyDescent="0.25">
      <c r="B7915">
        <v>7912</v>
      </c>
      <c r="C7915">
        <v>0.11814169823626763</v>
      </c>
      <c r="D7915">
        <v>0.1206180077404707</v>
      </c>
      <c r="G7915">
        <v>7912</v>
      </c>
      <c r="H7915">
        <v>0.11601414028911899</v>
      </c>
      <c r="I7915">
        <v>0.12468020525726628</v>
      </c>
    </row>
    <row r="7916" spans="2:9" x14ac:dyDescent="0.25">
      <c r="B7916">
        <v>7913</v>
      </c>
      <c r="C7916">
        <v>0.11811044450906061</v>
      </c>
      <c r="D7916">
        <v>0.12057943554550643</v>
      </c>
      <c r="G7916">
        <v>7913</v>
      </c>
      <c r="H7916">
        <v>0.1159834729422955</v>
      </c>
      <c r="I7916">
        <v>0.12464839353193019</v>
      </c>
    </row>
    <row r="7917" spans="2:9" x14ac:dyDescent="0.25">
      <c r="B7917">
        <v>7914</v>
      </c>
      <c r="C7917">
        <v>0.11807920114142909</v>
      </c>
      <c r="D7917">
        <v>0.12054087195203825</v>
      </c>
      <c r="G7917">
        <v>7914</v>
      </c>
      <c r="H7917">
        <v>0.11595281421983621</v>
      </c>
      <c r="I7917">
        <v>0.12461658959333267</v>
      </c>
    </row>
    <row r="7918" spans="2:9" x14ac:dyDescent="0.25">
      <c r="B7918">
        <v>7915</v>
      </c>
      <c r="C7918">
        <v>0.11804796812883338</v>
      </c>
      <c r="D7918">
        <v>0.12050231696094484</v>
      </c>
      <c r="G7918">
        <v>7915</v>
      </c>
      <c r="H7918">
        <v>0.11592216411901607</v>
      </c>
      <c r="I7918">
        <v>0.12458479343976488</v>
      </c>
    </row>
    <row r="7919" spans="2:9" x14ac:dyDescent="0.25">
      <c r="B7919">
        <v>7916</v>
      </c>
      <c r="C7919">
        <v>0.1180167454667347</v>
      </c>
      <c r="D7919">
        <v>0.12046377057310266</v>
      </c>
      <c r="G7919">
        <v>7916</v>
      </c>
      <c r="H7919">
        <v>0.11589152263711051</v>
      </c>
      <c r="I7919">
        <v>0.12455300506951807</v>
      </c>
    </row>
    <row r="7920" spans="2:9" x14ac:dyDescent="0.25">
      <c r="B7920">
        <v>7917</v>
      </c>
      <c r="C7920">
        <v>0.11798553315059532</v>
      </c>
      <c r="D7920">
        <v>0.12042523278938574</v>
      </c>
      <c r="G7920">
        <v>7917</v>
      </c>
      <c r="H7920">
        <v>0.11586088977139532</v>
      </c>
      <c r="I7920">
        <v>0.1245212244808838</v>
      </c>
    </row>
    <row r="7921" spans="2:9" x14ac:dyDescent="0.25">
      <c r="B7921">
        <v>7918</v>
      </c>
      <c r="C7921">
        <v>0.1179543311758814</v>
      </c>
      <c r="D7921">
        <v>0.12038670361066615</v>
      </c>
      <c r="G7921">
        <v>7918</v>
      </c>
      <c r="H7921">
        <v>0.1158302655191483</v>
      </c>
      <c r="I7921">
        <v>0.12448945167215419</v>
      </c>
    </row>
    <row r="7922" spans="2:9" x14ac:dyDescent="0.25">
      <c r="B7922">
        <v>7919</v>
      </c>
      <c r="C7922">
        <v>0.1179231395380614</v>
      </c>
      <c r="D7922">
        <v>0.12034818303781329</v>
      </c>
      <c r="G7922">
        <v>7919</v>
      </c>
      <c r="H7922">
        <v>0.11579964987764772</v>
      </c>
      <c r="I7922">
        <v>0.12445768664162141</v>
      </c>
    </row>
    <row r="7923" spans="2:9" x14ac:dyDescent="0.25">
      <c r="B7923">
        <v>7920</v>
      </c>
      <c r="C7923">
        <v>0.11789195823260537</v>
      </c>
      <c r="D7923">
        <v>0.12030967107169463</v>
      </c>
      <c r="G7923">
        <v>7920</v>
      </c>
      <c r="H7923">
        <v>0.11576904284417278</v>
      </c>
      <c r="I7923">
        <v>0.1244259293875779</v>
      </c>
    </row>
    <row r="7924" spans="2:9" x14ac:dyDescent="0.25">
      <c r="B7924">
        <v>7921</v>
      </c>
      <c r="C7924">
        <v>0.11786078725498578</v>
      </c>
      <c r="D7924">
        <v>0.12027116771317527</v>
      </c>
      <c r="G7924">
        <v>7921</v>
      </c>
      <c r="H7924">
        <v>0.11573844441600364</v>
      </c>
      <c r="I7924">
        <v>0.12439417990831657</v>
      </c>
    </row>
    <row r="7925" spans="2:9" x14ac:dyDescent="0.25">
      <c r="B7925">
        <v>7922</v>
      </c>
      <c r="C7925">
        <v>0.11782962660067868</v>
      </c>
      <c r="D7925">
        <v>0.12023267296311786</v>
      </c>
      <c r="G7925">
        <v>7922</v>
      </c>
      <c r="H7925">
        <v>0.11570785459042204</v>
      </c>
      <c r="I7925">
        <v>0.12436243820213043</v>
      </c>
    </row>
    <row r="7926" spans="2:9" x14ac:dyDescent="0.25">
      <c r="B7926">
        <v>7923</v>
      </c>
      <c r="C7926">
        <v>0.11779847626516139</v>
      </c>
      <c r="D7926">
        <v>0.12019418682238313</v>
      </c>
      <c r="G7926">
        <v>7923</v>
      </c>
      <c r="H7926">
        <v>0.1156772733647103</v>
      </c>
      <c r="I7926">
        <v>0.12433070426731294</v>
      </c>
    </row>
    <row r="7927" spans="2:9" x14ac:dyDescent="0.25">
      <c r="B7927">
        <v>7924</v>
      </c>
      <c r="C7927">
        <v>0.11776733624391221</v>
      </c>
      <c r="D7927">
        <v>0.12015570929182923</v>
      </c>
      <c r="G7927">
        <v>7924</v>
      </c>
      <c r="H7927">
        <v>0.11564670073615099</v>
      </c>
      <c r="I7927">
        <v>0.12429897810215768</v>
      </c>
    </row>
    <row r="7928" spans="2:9" x14ac:dyDescent="0.25">
      <c r="B7928">
        <v>7925</v>
      </c>
      <c r="C7928">
        <v>0.11773620653241371</v>
      </c>
      <c r="D7928">
        <v>0.12011724037231231</v>
      </c>
      <c r="G7928">
        <v>7925</v>
      </c>
      <c r="H7928">
        <v>0.11561613670202842</v>
      </c>
      <c r="I7928">
        <v>0.12426725970495876</v>
      </c>
    </row>
    <row r="7929" spans="2:9" x14ac:dyDescent="0.25">
      <c r="B7929">
        <v>7926</v>
      </c>
      <c r="C7929">
        <v>0.11770508712614999</v>
      </c>
      <c r="D7929">
        <v>0.12007878006468603</v>
      </c>
      <c r="G7929">
        <v>7926</v>
      </c>
      <c r="H7929">
        <v>0.1155855812596279</v>
      </c>
      <c r="I7929">
        <v>0.12423554907401031</v>
      </c>
    </row>
    <row r="7930" spans="2:9" x14ac:dyDescent="0.25">
      <c r="B7930">
        <v>7927</v>
      </c>
      <c r="C7930">
        <v>0.11767397802060749</v>
      </c>
      <c r="D7930">
        <v>0.12004032836980193</v>
      </c>
      <c r="G7930">
        <v>7927</v>
      </c>
      <c r="H7930">
        <v>0.1155550344062356</v>
      </c>
      <c r="I7930">
        <v>0.12420384620760694</v>
      </c>
    </row>
    <row r="7931" spans="2:9" x14ac:dyDescent="0.25">
      <c r="B7931">
        <v>7928</v>
      </c>
      <c r="C7931">
        <v>0.11764287921127436</v>
      </c>
      <c r="D7931">
        <v>0.1200018852885093</v>
      </c>
      <c r="G7931">
        <v>7928</v>
      </c>
      <c r="H7931">
        <v>0.11552449613913812</v>
      </c>
      <c r="I7931">
        <v>0.12417215110404345</v>
      </c>
    </row>
    <row r="7932" spans="2:9" x14ac:dyDescent="0.25">
      <c r="B7932">
        <v>7929</v>
      </c>
      <c r="C7932">
        <v>0.11761179069364285</v>
      </c>
      <c r="D7932">
        <v>0.11996345082165515</v>
      </c>
      <c r="G7932">
        <v>7929</v>
      </c>
      <c r="H7932">
        <v>0.11549396645562401</v>
      </c>
      <c r="I7932">
        <v>0.12414046376161507</v>
      </c>
    </row>
    <row r="7933" spans="2:9" x14ac:dyDescent="0.25">
      <c r="B7933">
        <v>7930</v>
      </c>
      <c r="C7933">
        <v>0.11758071246320638</v>
      </c>
      <c r="D7933">
        <v>0.11992502497008407</v>
      </c>
      <c r="G7933">
        <v>7930</v>
      </c>
      <c r="H7933">
        <v>0.11546344535298241</v>
      </c>
      <c r="I7933">
        <v>0.12410878417861705</v>
      </c>
    </row>
    <row r="7934" spans="2:9" x14ac:dyDescent="0.25">
      <c r="B7934">
        <v>7931</v>
      </c>
      <c r="C7934">
        <v>0.11754964451545923</v>
      </c>
      <c r="D7934">
        <v>0.1198866077346387</v>
      </c>
      <c r="G7934">
        <v>7931</v>
      </c>
      <c r="H7934">
        <v>0.11543293282850281</v>
      </c>
      <c r="I7934">
        <v>0.12407711235334526</v>
      </c>
    </row>
    <row r="7935" spans="2:9" x14ac:dyDescent="0.25">
      <c r="B7935">
        <v>7932</v>
      </c>
      <c r="C7935">
        <v>0.11751858684589983</v>
      </c>
      <c r="D7935">
        <v>0.11984819911615918</v>
      </c>
      <c r="G7935">
        <v>7932</v>
      </c>
      <c r="H7935">
        <v>0.1154024288794763</v>
      </c>
      <c r="I7935">
        <v>0.12404544828409558</v>
      </c>
    </row>
    <row r="7936" spans="2:9" x14ac:dyDescent="0.25">
      <c r="B7936">
        <v>7933</v>
      </c>
      <c r="C7936">
        <v>0.11748753945002828</v>
      </c>
      <c r="D7936">
        <v>0.1198097991154836</v>
      </c>
      <c r="G7936">
        <v>7933</v>
      </c>
      <c r="H7936">
        <v>0.11537193350319469</v>
      </c>
      <c r="I7936">
        <v>0.12401379196916441</v>
      </c>
    </row>
    <row r="7937" spans="2:9" x14ac:dyDescent="0.25">
      <c r="B7937">
        <v>7934</v>
      </c>
      <c r="C7937">
        <v>0.11745650232334721</v>
      </c>
      <c r="D7937">
        <v>0.11977140773344755</v>
      </c>
      <c r="G7937">
        <v>7934</v>
      </c>
      <c r="H7937">
        <v>0.11534144669695109</v>
      </c>
      <c r="I7937">
        <v>0.12398214340684828</v>
      </c>
    </row>
    <row r="7938" spans="2:9" x14ac:dyDescent="0.25">
      <c r="B7938">
        <v>7935</v>
      </c>
      <c r="C7938">
        <v>0.11742547546136056</v>
      </c>
      <c r="D7938">
        <v>0.11973302497088457</v>
      </c>
      <c r="G7938">
        <v>7935</v>
      </c>
      <c r="H7938">
        <v>0.11531096845803891</v>
      </c>
      <c r="I7938">
        <v>0.12395050259544398</v>
      </c>
    </row>
    <row r="7939" spans="2:9" x14ac:dyDescent="0.25">
      <c r="B7939">
        <v>7936</v>
      </c>
      <c r="C7939">
        <v>0.11739445885957663</v>
      </c>
      <c r="D7939">
        <v>0.11969465082862599</v>
      </c>
      <c r="G7939">
        <v>7936</v>
      </c>
      <c r="H7939">
        <v>0.11528049878375353</v>
      </c>
      <c r="I7939">
        <v>0.12391886953324879</v>
      </c>
    </row>
    <row r="7940" spans="2:9" x14ac:dyDescent="0.25">
      <c r="B7940">
        <v>7937</v>
      </c>
      <c r="C7940">
        <v>0.11736345251350459</v>
      </c>
      <c r="D7940">
        <v>0.11965628530750062</v>
      </c>
      <c r="G7940">
        <v>7937</v>
      </c>
      <c r="H7940">
        <v>0.11525003767139061</v>
      </c>
      <c r="I7940">
        <v>0.12388724421856014</v>
      </c>
    </row>
    <row r="7941" spans="2:9" x14ac:dyDescent="0.25">
      <c r="B7941">
        <v>7938</v>
      </c>
      <c r="C7941">
        <v>0.1173324564186547</v>
      </c>
      <c r="D7941">
        <v>0.11961792840833529</v>
      </c>
      <c r="G7941">
        <v>7938</v>
      </c>
      <c r="H7941">
        <v>0.11521958511824641</v>
      </c>
      <c r="I7941">
        <v>0.12385562664967568</v>
      </c>
    </row>
    <row r="7942" spans="2:9" x14ac:dyDescent="0.25">
      <c r="B7942">
        <v>7939</v>
      </c>
      <c r="C7942">
        <v>0.11730147057054159</v>
      </c>
      <c r="D7942">
        <v>0.11957958013195449</v>
      </c>
      <c r="G7942">
        <v>7939</v>
      </c>
      <c r="H7942">
        <v>0.11518914112161892</v>
      </c>
      <c r="I7942">
        <v>0.12382401682489352</v>
      </c>
    </row>
    <row r="7943" spans="2:9" x14ac:dyDescent="0.25">
      <c r="B7943">
        <v>7940</v>
      </c>
      <c r="C7943">
        <v>0.1172704949646812</v>
      </c>
      <c r="D7943">
        <v>0.11954124047918045</v>
      </c>
      <c r="G7943">
        <v>7940</v>
      </c>
      <c r="H7943">
        <v>0.11515870567880677</v>
      </c>
      <c r="I7943">
        <v>0.123792414742512</v>
      </c>
    </row>
    <row r="7944" spans="2:9" x14ac:dyDescent="0.25">
      <c r="B7944">
        <v>7941</v>
      </c>
      <c r="C7944">
        <v>0.11723952959659199</v>
      </c>
      <c r="D7944">
        <v>0.11950290945083324</v>
      </c>
      <c r="G7944">
        <v>7941</v>
      </c>
      <c r="H7944">
        <v>0.11512827878710957</v>
      </c>
      <c r="I7944">
        <v>0.12376082040082965</v>
      </c>
    </row>
    <row r="7945" spans="2:9" x14ac:dyDescent="0.25">
      <c r="B7945">
        <v>7942</v>
      </c>
      <c r="C7945">
        <v>0.11720857446179382</v>
      </c>
      <c r="D7945">
        <v>0.11946458704773054</v>
      </c>
      <c r="G7945">
        <v>7942</v>
      </c>
      <c r="H7945">
        <v>0.11509786044382758</v>
      </c>
      <c r="I7945">
        <v>0.1237292337981455</v>
      </c>
    </row>
    <row r="7946" spans="2:9" x14ac:dyDescent="0.25">
      <c r="B7946">
        <v>7943</v>
      </c>
      <c r="C7946">
        <v>0.11717762955581081</v>
      </c>
      <c r="D7946">
        <v>0.11942627327068793</v>
      </c>
      <c r="G7946">
        <v>7943</v>
      </c>
      <c r="H7946">
        <v>0.11506745064626292</v>
      </c>
      <c r="I7946">
        <v>0.12369765493275858</v>
      </c>
    </row>
    <row r="7947" spans="2:9" x14ac:dyDescent="0.25">
      <c r="B7947">
        <v>7944</v>
      </c>
      <c r="C7947">
        <v>0.11714669487416818</v>
      </c>
      <c r="D7947">
        <v>0.11938796812051866</v>
      </c>
      <c r="G7947">
        <v>7944</v>
      </c>
      <c r="H7947">
        <v>0.1150370493917182</v>
      </c>
      <c r="I7947">
        <v>0.12366608380296848</v>
      </c>
    </row>
    <row r="7948" spans="2:9" x14ac:dyDescent="0.25">
      <c r="B7948">
        <v>7945</v>
      </c>
      <c r="C7948">
        <v>0.11711577041239221</v>
      </c>
      <c r="D7948">
        <v>0.11934967159803382</v>
      </c>
      <c r="G7948">
        <v>7945</v>
      </c>
      <c r="H7948">
        <v>0.11500665667749629</v>
      </c>
      <c r="I7948">
        <v>0.12363452040707491</v>
      </c>
    </row>
    <row r="7949" spans="2:9" x14ac:dyDescent="0.25">
      <c r="B7949">
        <v>7946</v>
      </c>
      <c r="C7949">
        <v>0.11708485616601287</v>
      </c>
      <c r="D7949">
        <v>0.11931138370404218</v>
      </c>
      <c r="G7949">
        <v>7946</v>
      </c>
      <c r="H7949">
        <v>0.11497627250090169</v>
      </c>
      <c r="I7949">
        <v>0.12360296474337798</v>
      </c>
    </row>
    <row r="7950" spans="2:9" x14ac:dyDescent="0.25">
      <c r="B7950">
        <v>7947</v>
      </c>
      <c r="C7950">
        <v>0.1170539521305624</v>
      </c>
      <c r="D7950">
        <v>0.11927310443935042</v>
      </c>
      <c r="G7950">
        <v>7947</v>
      </c>
      <c r="H7950">
        <v>0.11494589685924</v>
      </c>
      <c r="I7950">
        <v>0.123571416810178</v>
      </c>
    </row>
    <row r="7951" spans="2:9" x14ac:dyDescent="0.25">
      <c r="B7951">
        <v>7948</v>
      </c>
      <c r="C7951">
        <v>0.117023058301575</v>
      </c>
      <c r="D7951">
        <v>0.1192348338047627</v>
      </c>
      <c r="G7951">
        <v>7948</v>
      </c>
      <c r="H7951">
        <v>0.11491552974981743</v>
      </c>
      <c r="I7951">
        <v>0.1235398766057756</v>
      </c>
    </row>
    <row r="7952" spans="2:9" x14ac:dyDescent="0.25">
      <c r="B7952">
        <v>7949</v>
      </c>
      <c r="C7952">
        <v>0.11699217467458638</v>
      </c>
      <c r="D7952">
        <v>0.11919657180108129</v>
      </c>
      <c r="G7952">
        <v>7949</v>
      </c>
      <c r="H7952">
        <v>0.11488517116994107</v>
      </c>
      <c r="I7952">
        <v>0.12350834412847184</v>
      </c>
    </row>
    <row r="7953" spans="2:9" x14ac:dyDescent="0.25">
      <c r="B7953">
        <v>7950</v>
      </c>
      <c r="C7953">
        <v>0.11696130124513644</v>
      </c>
      <c r="D7953">
        <v>0.11915831842910606</v>
      </c>
      <c r="G7953">
        <v>7950</v>
      </c>
      <c r="H7953">
        <v>0.11485482111691986</v>
      </c>
      <c r="I7953">
        <v>0.12347681937656776</v>
      </c>
    </row>
    <row r="7954" spans="2:9" x14ac:dyDescent="0.25">
      <c r="B7954">
        <v>7951</v>
      </c>
      <c r="C7954">
        <v>0.1169304380087663</v>
      </c>
      <c r="D7954">
        <v>0.11912007368963447</v>
      </c>
      <c r="G7954">
        <v>7951</v>
      </c>
      <c r="H7954">
        <v>0.11482447958806279</v>
      </c>
      <c r="I7954">
        <v>0.12344530234836497</v>
      </c>
    </row>
    <row r="7955" spans="2:9" x14ac:dyDescent="0.25">
      <c r="B7955">
        <v>7952</v>
      </c>
      <c r="C7955">
        <v>0.11689958496101789</v>
      </c>
      <c r="D7955">
        <v>0.11908183758346221</v>
      </c>
      <c r="G7955">
        <v>7952</v>
      </c>
      <c r="H7955">
        <v>0.11479414658067959</v>
      </c>
      <c r="I7955">
        <v>0.12341379304216528</v>
      </c>
    </row>
    <row r="7956" spans="2:9" x14ac:dyDescent="0.25">
      <c r="B7956">
        <v>7953</v>
      </c>
      <c r="C7956">
        <v>0.11686874209743731</v>
      </c>
      <c r="D7956">
        <v>0.11904361011138229</v>
      </c>
      <c r="G7956">
        <v>7953</v>
      </c>
      <c r="H7956">
        <v>0.11476382209208173</v>
      </c>
      <c r="I7956">
        <v>0.12338229145627075</v>
      </c>
    </row>
    <row r="7957" spans="2:9" x14ac:dyDescent="0.25">
      <c r="B7957">
        <v>7954</v>
      </c>
      <c r="C7957">
        <v>0.1168379094135724</v>
      </c>
      <c r="D7957">
        <v>0.11900539127418565</v>
      </c>
      <c r="G7957">
        <v>7954</v>
      </c>
      <c r="H7957">
        <v>0.11473350611958119</v>
      </c>
      <c r="I7957">
        <v>0.12335079758898367</v>
      </c>
    </row>
    <row r="7958" spans="2:9" x14ac:dyDescent="0.25">
      <c r="B7958">
        <v>7955</v>
      </c>
      <c r="C7958">
        <v>0.11680708690497311</v>
      </c>
      <c r="D7958">
        <v>0.11896718107266113</v>
      </c>
      <c r="G7958">
        <v>7955</v>
      </c>
      <c r="H7958">
        <v>0.1147031986604912</v>
      </c>
      <c r="I7958">
        <v>0.1233193114386069</v>
      </c>
    </row>
    <row r="7959" spans="2:9" x14ac:dyDescent="0.25">
      <c r="B7959">
        <v>7956</v>
      </c>
      <c r="C7959">
        <v>0.11677627456719099</v>
      </c>
      <c r="D7959">
        <v>0.11892897950759516</v>
      </c>
      <c r="G7959">
        <v>7956</v>
      </c>
      <c r="H7959">
        <v>0.11467289971212531</v>
      </c>
      <c r="I7959">
        <v>0.1232878330034432</v>
      </c>
    </row>
    <row r="7960" spans="2:9" x14ac:dyDescent="0.25">
      <c r="B7960">
        <v>7957</v>
      </c>
      <c r="C7960">
        <v>0.11674547239578183</v>
      </c>
      <c r="D7960">
        <v>0.11889078657977212</v>
      </c>
      <c r="G7960">
        <v>7957</v>
      </c>
      <c r="H7960">
        <v>0.11464260927179906</v>
      </c>
      <c r="I7960">
        <v>0.12325636228179603</v>
      </c>
    </row>
    <row r="7961" spans="2:9" x14ac:dyDescent="0.25">
      <c r="B7961">
        <v>7958</v>
      </c>
      <c r="C7961">
        <v>0.1167146803863023</v>
      </c>
      <c r="D7961">
        <v>0.11885260228997398</v>
      </c>
      <c r="G7961">
        <v>7958</v>
      </c>
      <c r="H7961">
        <v>0.1146123273368285</v>
      </c>
      <c r="I7961">
        <v>0.12322489927196874</v>
      </c>
    </row>
    <row r="7962" spans="2:9" x14ac:dyDescent="0.25">
      <c r="B7962">
        <v>7959</v>
      </c>
      <c r="C7962">
        <v>0.1166838985343102</v>
      </c>
      <c r="D7962">
        <v>0.11881442663898058</v>
      </c>
      <c r="G7962">
        <v>7959</v>
      </c>
      <c r="H7962">
        <v>0.11458205390453</v>
      </c>
      <c r="I7962">
        <v>0.12319344397226523</v>
      </c>
    </row>
    <row r="7963" spans="2:9" x14ac:dyDescent="0.25">
      <c r="B7963">
        <v>7960</v>
      </c>
      <c r="C7963">
        <v>0.11665312683536751</v>
      </c>
      <c r="D7963">
        <v>0.1187762596275696</v>
      </c>
      <c r="G7963">
        <v>7960</v>
      </c>
      <c r="H7963">
        <v>0.11455178897222147</v>
      </c>
      <c r="I7963">
        <v>0.12316199638098965</v>
      </c>
    </row>
    <row r="7964" spans="2:9" x14ac:dyDescent="0.25">
      <c r="B7964">
        <v>7961</v>
      </c>
      <c r="C7964">
        <v>0.11662236528503739</v>
      </c>
      <c r="D7964">
        <v>0.11873810125651646</v>
      </c>
      <c r="G7964">
        <v>7961</v>
      </c>
      <c r="H7964">
        <v>0.11452153253722192</v>
      </c>
      <c r="I7964">
        <v>0.12313055649644641</v>
      </c>
    </row>
    <row r="7965" spans="2:9" x14ac:dyDescent="0.25">
      <c r="B7965">
        <v>7962</v>
      </c>
      <c r="C7965">
        <v>0.116591613878886</v>
      </c>
      <c r="D7965">
        <v>0.11869995152659418</v>
      </c>
      <c r="G7965">
        <v>7962</v>
      </c>
      <c r="H7965">
        <v>0.11449128459685083</v>
      </c>
      <c r="I7965">
        <v>0.12309912431694012</v>
      </c>
    </row>
    <row r="7966" spans="2:9" x14ac:dyDescent="0.25">
      <c r="B7966">
        <v>7963</v>
      </c>
      <c r="C7966">
        <v>0.11656087261248037</v>
      </c>
      <c r="D7966">
        <v>0.11866181043857392</v>
      </c>
      <c r="G7966">
        <v>7963</v>
      </c>
      <c r="H7966">
        <v>0.11446104514842879</v>
      </c>
      <c r="I7966">
        <v>0.12306769984077583</v>
      </c>
    </row>
    <row r="7967" spans="2:9" x14ac:dyDescent="0.25">
      <c r="B7967">
        <v>7964</v>
      </c>
      <c r="C7967">
        <v>0.11653014148139193</v>
      </c>
      <c r="D7967">
        <v>0.11862367799322428</v>
      </c>
      <c r="G7967">
        <v>7964</v>
      </c>
      <c r="H7967">
        <v>0.11443081418927806</v>
      </c>
      <c r="I7967">
        <v>0.12303628306625883</v>
      </c>
    </row>
    <row r="7968" spans="2:9" x14ac:dyDescent="0.25">
      <c r="B7968">
        <v>7965</v>
      </c>
      <c r="C7968">
        <v>0.11649942048119329</v>
      </c>
      <c r="D7968">
        <v>0.11858555419131185</v>
      </c>
      <c r="G7968">
        <v>7965</v>
      </c>
      <c r="H7968">
        <v>0.11440059171672121</v>
      </c>
      <c r="I7968">
        <v>0.12300487399169469</v>
      </c>
    </row>
    <row r="7969" spans="2:9" x14ac:dyDescent="0.25">
      <c r="B7969">
        <v>7966</v>
      </c>
      <c r="C7969">
        <v>0.11646870960745788</v>
      </c>
      <c r="D7969">
        <v>0.11854743903360103</v>
      </c>
      <c r="G7969">
        <v>7966</v>
      </c>
      <c r="H7969">
        <v>0.11437037772808119</v>
      </c>
      <c r="I7969">
        <v>0.1229734726153892</v>
      </c>
    </row>
    <row r="7970" spans="2:9" x14ac:dyDescent="0.25">
      <c r="B7970">
        <v>7967</v>
      </c>
      <c r="C7970">
        <v>0.11643800885576308</v>
      </c>
      <c r="D7970">
        <v>0.11850933252085379</v>
      </c>
      <c r="G7970">
        <v>7967</v>
      </c>
      <c r="H7970">
        <v>0.1143401722206828</v>
      </c>
      <c r="I7970">
        <v>0.1229420789356486</v>
      </c>
    </row>
    <row r="7971" spans="2:9" x14ac:dyDescent="0.25">
      <c r="B7971">
        <v>7968</v>
      </c>
      <c r="C7971">
        <v>0.11640731822168829</v>
      </c>
      <c r="D7971">
        <v>0.11847123465383012</v>
      </c>
      <c r="G7971">
        <v>7968</v>
      </c>
      <c r="H7971">
        <v>0.11430997519185171</v>
      </c>
      <c r="I7971">
        <v>0.12291069295077924</v>
      </c>
    </row>
    <row r="7972" spans="2:9" x14ac:dyDescent="0.25">
      <c r="B7972">
        <v>7969</v>
      </c>
      <c r="C7972">
        <v>0.11637663770081461</v>
      </c>
      <c r="D7972">
        <v>0.1184331454332876</v>
      </c>
      <c r="G7972">
        <v>7969</v>
      </c>
      <c r="H7972">
        <v>0.114279786638914</v>
      </c>
      <c r="I7972">
        <v>0.12287931465908791</v>
      </c>
    </row>
    <row r="7973" spans="2:9" x14ac:dyDescent="0.25">
      <c r="B7973">
        <v>7970</v>
      </c>
      <c r="C7973">
        <v>0.11634596728872526</v>
      </c>
      <c r="D7973">
        <v>0.11839506485998186</v>
      </c>
      <c r="G7973">
        <v>7970</v>
      </c>
      <c r="H7973">
        <v>0.11424960655919694</v>
      </c>
      <c r="I7973">
        <v>0.12284794405888161</v>
      </c>
    </row>
    <row r="7974" spans="2:9" x14ac:dyDescent="0.25">
      <c r="B7974">
        <v>7971</v>
      </c>
      <c r="C7974">
        <v>0.11631530698100738</v>
      </c>
      <c r="D7974">
        <v>0.11835699293466609</v>
      </c>
      <c r="G7974">
        <v>7971</v>
      </c>
      <c r="H7974">
        <v>0.11421943495002949</v>
      </c>
      <c r="I7974">
        <v>0.12281658114846761</v>
      </c>
    </row>
    <row r="7975" spans="2:9" x14ac:dyDescent="0.25">
      <c r="B7975">
        <v>7972</v>
      </c>
      <c r="C7975">
        <v>0.11628465677324887</v>
      </c>
      <c r="D7975">
        <v>0.11831892965809129</v>
      </c>
      <c r="G7975">
        <v>7972</v>
      </c>
      <c r="H7975">
        <v>0.11418927180874078</v>
      </c>
      <c r="I7975">
        <v>0.12278522592615351</v>
      </c>
    </row>
    <row r="7976" spans="2:9" x14ac:dyDescent="0.25">
      <c r="B7976">
        <v>7973</v>
      </c>
      <c r="C7976">
        <v>0.11625401666103889</v>
      </c>
      <c r="D7976">
        <v>0.11828087503100647</v>
      </c>
      <c r="G7976">
        <v>7973</v>
      </c>
      <c r="H7976">
        <v>0.1141591171326606</v>
      </c>
      <c r="I7976">
        <v>0.12275387839024723</v>
      </c>
    </row>
    <row r="7977" spans="2:9" x14ac:dyDescent="0.25">
      <c r="B7977">
        <v>7974</v>
      </c>
      <c r="C7977">
        <v>0.1162233866399706</v>
      </c>
      <c r="D7977">
        <v>0.11824282905415817</v>
      </c>
      <c r="G7977">
        <v>7974</v>
      </c>
      <c r="H7977">
        <v>0.11412897091912028</v>
      </c>
      <c r="I7977">
        <v>0.12272253853905696</v>
      </c>
    </row>
    <row r="7978" spans="2:9" x14ac:dyDescent="0.25">
      <c r="B7978">
        <v>7975</v>
      </c>
      <c r="C7978">
        <v>0.11619276670563883</v>
      </c>
      <c r="D7978">
        <v>0.11820479172829081</v>
      </c>
      <c r="G7978">
        <v>7975</v>
      </c>
      <c r="H7978">
        <v>0.11409883316545211</v>
      </c>
      <c r="I7978">
        <v>0.12269120637089102</v>
      </c>
    </row>
    <row r="7979" spans="2:9" x14ac:dyDescent="0.25">
      <c r="B7979">
        <v>7976</v>
      </c>
      <c r="C7979">
        <v>0.11616215685364038</v>
      </c>
      <c r="D7979">
        <v>0.11816676305414671</v>
      </c>
      <c r="G7979">
        <v>7976</v>
      </c>
      <c r="H7979">
        <v>0.11406870386898908</v>
      </c>
      <c r="I7979">
        <v>0.12265988188405837</v>
      </c>
    </row>
    <row r="7980" spans="2:9" x14ac:dyDescent="0.25">
      <c r="B7980">
        <v>7977</v>
      </c>
      <c r="C7980">
        <v>0.11613155707957402</v>
      </c>
      <c r="D7980">
        <v>0.11812874303246586</v>
      </c>
      <c r="G7980">
        <v>7977</v>
      </c>
      <c r="H7980">
        <v>0.11403858302706497</v>
      </c>
      <c r="I7980">
        <v>0.12262856507686794</v>
      </c>
    </row>
    <row r="7981" spans="2:9" x14ac:dyDescent="0.25">
      <c r="B7981">
        <v>7978</v>
      </c>
      <c r="C7981">
        <v>0.11610096737904248</v>
      </c>
      <c r="D7981">
        <v>0.11809073166398613</v>
      </c>
      <c r="G7981">
        <v>7978</v>
      </c>
      <c r="H7981">
        <v>0.11400847063701522</v>
      </c>
      <c r="I7981">
        <v>0.12259725594762903</v>
      </c>
    </row>
    <row r="7982" spans="2:9" x14ac:dyDescent="0.25">
      <c r="B7982">
        <v>7979</v>
      </c>
      <c r="C7982">
        <v>0.1160703877476494</v>
      </c>
      <c r="D7982">
        <v>0.11805272894944326</v>
      </c>
      <c r="G7982">
        <v>7979</v>
      </c>
      <c r="H7982">
        <v>0.11397836669617577</v>
      </c>
      <c r="I7982">
        <v>0.12256595449465134</v>
      </c>
    </row>
    <row r="7983" spans="2:9" x14ac:dyDescent="0.25">
      <c r="B7983">
        <v>7980</v>
      </c>
      <c r="C7983">
        <v>0.11603981818099941</v>
      </c>
      <c r="D7983">
        <v>0.11801473488957051</v>
      </c>
      <c r="G7983">
        <v>7980</v>
      </c>
      <c r="H7983">
        <v>0.11394827120188308</v>
      </c>
      <c r="I7983">
        <v>0.12253466071624471</v>
      </c>
    </row>
    <row r="7984" spans="2:9" x14ac:dyDescent="0.25">
      <c r="B7984">
        <v>7981</v>
      </c>
      <c r="C7984">
        <v>0.11600925867470108</v>
      </c>
      <c r="D7984">
        <v>0.11797674948509924</v>
      </c>
      <c r="G7984">
        <v>7981</v>
      </c>
      <c r="H7984">
        <v>0.11391818415147507</v>
      </c>
      <c r="I7984">
        <v>0.1225033746107194</v>
      </c>
    </row>
    <row r="7985" spans="2:9" x14ac:dyDescent="0.25">
      <c r="B7985">
        <v>7982</v>
      </c>
      <c r="C7985">
        <v>0.11597870922436503</v>
      </c>
      <c r="D7985">
        <v>0.11793877273675855</v>
      </c>
      <c r="G7985">
        <v>7982</v>
      </c>
      <c r="H7985">
        <v>0.11388810554229072</v>
      </c>
      <c r="I7985">
        <v>0.12247209617638587</v>
      </c>
    </row>
    <row r="7986" spans="2:9" x14ac:dyDescent="0.25">
      <c r="B7986">
        <v>7983</v>
      </c>
      <c r="C7986">
        <v>0.11594816982560348</v>
      </c>
      <c r="D7986">
        <v>0.11790080464527525</v>
      </c>
      <c r="G7986">
        <v>7983</v>
      </c>
      <c r="H7986">
        <v>0.1138580353716695</v>
      </c>
      <c r="I7986">
        <v>0.12244082541155486</v>
      </c>
    </row>
    <row r="7987" spans="2:9" x14ac:dyDescent="0.25">
      <c r="B7987">
        <v>7984</v>
      </c>
      <c r="C7987">
        <v>0.11591764047403082</v>
      </c>
      <c r="D7987">
        <v>0.11786284521137398</v>
      </c>
      <c r="G7987">
        <v>7984</v>
      </c>
      <c r="H7987">
        <v>0.11382797363695191</v>
      </c>
      <c r="I7987">
        <v>0.12240956231453753</v>
      </c>
    </row>
    <row r="7988" spans="2:9" x14ac:dyDescent="0.25">
      <c r="B7988">
        <v>7985</v>
      </c>
      <c r="C7988">
        <v>0.11588712116526516</v>
      </c>
      <c r="D7988">
        <v>0.11782489443577727</v>
      </c>
      <c r="G7988">
        <v>7985</v>
      </c>
      <c r="H7988">
        <v>0.11379792033548013</v>
      </c>
      <c r="I7988">
        <v>0.12237830688364508</v>
      </c>
    </row>
    <row r="7989" spans="2:9" x14ac:dyDescent="0.25">
      <c r="B7989">
        <v>7986</v>
      </c>
      <c r="C7989">
        <v>0.11585661189492567</v>
      </c>
      <c r="D7989">
        <v>0.1177869523192054</v>
      </c>
      <c r="G7989">
        <v>7986</v>
      </c>
      <c r="H7989">
        <v>0.1137678754645967</v>
      </c>
      <c r="I7989">
        <v>0.12234705911718936</v>
      </c>
    </row>
    <row r="7990" spans="2:9" x14ac:dyDescent="0.25">
      <c r="B7990">
        <v>7987</v>
      </c>
      <c r="C7990">
        <v>0.11582611265863256</v>
      </c>
      <c r="D7990">
        <v>0.11774901886237646</v>
      </c>
      <c r="G7990">
        <v>7987</v>
      </c>
      <c r="H7990">
        <v>0.1137378390216446</v>
      </c>
      <c r="I7990">
        <v>0.12231581901348221</v>
      </c>
    </row>
    <row r="7991" spans="2:9" x14ac:dyDescent="0.25">
      <c r="B7991">
        <v>7988</v>
      </c>
      <c r="C7991">
        <v>0.11579562345201015</v>
      </c>
      <c r="D7991">
        <v>0.11771109406600634</v>
      </c>
      <c r="G7991">
        <v>7988</v>
      </c>
      <c r="H7991">
        <v>0.11370781100396841</v>
      </c>
      <c r="I7991">
        <v>0.12228458657083581</v>
      </c>
    </row>
    <row r="7992" spans="2:9" x14ac:dyDescent="0.25">
      <c r="B7992">
        <v>7989</v>
      </c>
      <c r="C7992">
        <v>0.1157651442706841</v>
      </c>
      <c r="D7992">
        <v>0.11767317793080879</v>
      </c>
      <c r="G7992">
        <v>7989</v>
      </c>
      <c r="H7992">
        <v>0.11367779140891381</v>
      </c>
      <c r="I7992">
        <v>0.12225336178756271</v>
      </c>
    </row>
    <row r="7993" spans="2:9" x14ac:dyDescent="0.25">
      <c r="B7993">
        <v>7990</v>
      </c>
      <c r="C7993">
        <v>0.11573467511028249</v>
      </c>
      <c r="D7993">
        <v>0.11763527045749539</v>
      </c>
      <c r="G7993">
        <v>7990</v>
      </c>
      <c r="H7993">
        <v>0.11364778023382682</v>
      </c>
      <c r="I7993">
        <v>0.12222214466197573</v>
      </c>
    </row>
    <row r="7994" spans="2:9" x14ac:dyDescent="0.25">
      <c r="B7994">
        <v>7991</v>
      </c>
      <c r="C7994">
        <v>0.1157042159664349</v>
      </c>
      <c r="D7994">
        <v>0.11759737164677538</v>
      </c>
      <c r="G7994">
        <v>7991</v>
      </c>
      <c r="H7994">
        <v>0.11361777747605452</v>
      </c>
      <c r="I7994">
        <v>0.12219093519238788</v>
      </c>
    </row>
    <row r="7995" spans="2:9" x14ac:dyDescent="0.25">
      <c r="B7995">
        <v>7992</v>
      </c>
      <c r="C7995">
        <v>0.11567376683477497</v>
      </c>
      <c r="D7995">
        <v>0.11755948149935599</v>
      </c>
      <c r="G7995">
        <v>7992</v>
      </c>
      <c r="H7995">
        <v>0.11358778313294579</v>
      </c>
      <c r="I7995">
        <v>0.12215973337711269</v>
      </c>
    </row>
    <row r="7996" spans="2:9" x14ac:dyDescent="0.25">
      <c r="B7996">
        <v>7993</v>
      </c>
      <c r="C7996">
        <v>0.11564332771093749</v>
      </c>
      <c r="D7996">
        <v>0.11752160001594224</v>
      </c>
      <c r="G7996">
        <v>7993</v>
      </c>
      <c r="H7996">
        <v>0.1135577972018498</v>
      </c>
      <c r="I7996">
        <v>0.12212853921446372</v>
      </c>
    </row>
    <row r="7997" spans="2:9" x14ac:dyDescent="0.25">
      <c r="B7997">
        <v>7994</v>
      </c>
      <c r="C7997">
        <v>0.11561289859055812</v>
      </c>
      <c r="D7997">
        <v>0.11748372719723689</v>
      </c>
      <c r="G7997">
        <v>7994</v>
      </c>
      <c r="H7997">
        <v>0.1135278196801161</v>
      </c>
      <c r="I7997">
        <v>0.12209735270275501</v>
      </c>
    </row>
    <row r="7998" spans="2:9" x14ac:dyDescent="0.25">
      <c r="B7998">
        <v>7995</v>
      </c>
      <c r="C7998">
        <v>0.1155824794692762</v>
      </c>
      <c r="D7998">
        <v>0.11744586304394063</v>
      </c>
      <c r="G7998">
        <v>7995</v>
      </c>
      <c r="H7998">
        <v>0.11349785056509587</v>
      </c>
      <c r="I7998">
        <v>0.12206617384030073</v>
      </c>
    </row>
    <row r="7999" spans="2:9" x14ac:dyDescent="0.25">
      <c r="B7999">
        <v>7996</v>
      </c>
      <c r="C7999">
        <v>0.1155520703427334</v>
      </c>
      <c r="D7999">
        <v>0.11740800755675175</v>
      </c>
      <c r="G7999">
        <v>7996</v>
      </c>
      <c r="H7999">
        <v>0.1134678898541412</v>
      </c>
      <c r="I7999">
        <v>0.12203500262541543</v>
      </c>
    </row>
    <row r="8000" spans="2:9" x14ac:dyDescent="0.25">
      <c r="B8000">
        <v>7997</v>
      </c>
      <c r="C8000">
        <v>0.11552167120657281</v>
      </c>
      <c r="D8000">
        <v>0.11737016073636666</v>
      </c>
      <c r="G8000">
        <v>7997</v>
      </c>
      <c r="H8000">
        <v>0.11343793754460513</v>
      </c>
      <c r="I8000">
        <v>0.12200383905641399</v>
      </c>
    </row>
    <row r="8001" spans="2:9" x14ac:dyDescent="0.25">
      <c r="B8001">
        <v>7998</v>
      </c>
      <c r="C8001">
        <v>0.11549128205643971</v>
      </c>
      <c r="D8001">
        <v>0.11733232258347942</v>
      </c>
      <c r="G8001">
        <v>7998</v>
      </c>
      <c r="H8001">
        <v>0.1134079936338411</v>
      </c>
      <c r="I8001">
        <v>0.12197268313161151</v>
      </c>
    </row>
    <row r="8002" spans="2:9" x14ac:dyDescent="0.25">
      <c r="B8002">
        <v>7999</v>
      </c>
      <c r="C8002">
        <v>0.11546090288798311</v>
      </c>
      <c r="D8002">
        <v>0.11729449309878194</v>
      </c>
      <c r="G8002">
        <v>7999</v>
      </c>
      <c r="H8002">
        <v>0.11337805811920454</v>
      </c>
      <c r="I8002">
        <v>0.12194153484932328</v>
      </c>
    </row>
    <row r="8003" spans="2:9" x14ac:dyDescent="0.25">
      <c r="B8003">
        <v>8000</v>
      </c>
      <c r="C8003">
        <v>0.11543053369685302</v>
      </c>
      <c r="D8003">
        <v>0.11725667228296392</v>
      </c>
      <c r="G8003">
        <v>8000</v>
      </c>
      <c r="H8003">
        <v>0.11334813099805113</v>
      </c>
      <c r="I8003">
        <v>0.12191039420786519</v>
      </c>
    </row>
    <row r="8004" spans="2:9" x14ac:dyDescent="0.25">
      <c r="B8004">
        <v>8001</v>
      </c>
      <c r="C8004">
        <v>0.11540017447870027</v>
      </c>
      <c r="D8004">
        <v>0.11721886013671297</v>
      </c>
      <c r="G8004">
        <v>8001</v>
      </c>
      <c r="H8004">
        <v>0.1133182122677371</v>
      </c>
      <c r="I8004">
        <v>0.1218792612055531</v>
      </c>
    </row>
    <row r="8005" spans="2:9" x14ac:dyDescent="0.25">
      <c r="B8005">
        <v>8002</v>
      </c>
      <c r="C8005">
        <v>0.11536982522918038</v>
      </c>
      <c r="D8005">
        <v>0.11718105666071447</v>
      </c>
      <c r="G8005">
        <v>8002</v>
      </c>
      <c r="H8005">
        <v>0.11328830192562039</v>
      </c>
      <c r="I8005">
        <v>0.12184813584070335</v>
      </c>
    </row>
    <row r="8006" spans="2:9" x14ac:dyDescent="0.25">
      <c r="B8006">
        <v>8003</v>
      </c>
      <c r="C8006">
        <v>0.11533948594394952</v>
      </c>
      <c r="D8006">
        <v>0.11714326185565167</v>
      </c>
      <c r="G8006">
        <v>8003</v>
      </c>
      <c r="H8006">
        <v>0.11325839996905962</v>
      </c>
      <c r="I8006">
        <v>0.12181701811163244</v>
      </c>
    </row>
    <row r="8007" spans="2:9" x14ac:dyDescent="0.25">
      <c r="B8007">
        <v>8004</v>
      </c>
      <c r="C8007">
        <v>0.11530915661866678</v>
      </c>
      <c r="D8007">
        <v>0.1171054757222056</v>
      </c>
      <c r="G8007">
        <v>8004</v>
      </c>
      <c r="H8007">
        <v>0.11322850639541419</v>
      </c>
      <c r="I8007">
        <v>0.1217859080166572</v>
      </c>
    </row>
    <row r="8008" spans="2:9" x14ac:dyDescent="0.25">
      <c r="B8008">
        <v>8005</v>
      </c>
      <c r="C8008">
        <v>0.11527883724899252</v>
      </c>
      <c r="D8008">
        <v>0.11706769826105515</v>
      </c>
      <c r="G8008">
        <v>8005</v>
      </c>
      <c r="H8008">
        <v>0.11319862120204432</v>
      </c>
      <c r="I8008">
        <v>0.12175480555409489</v>
      </c>
    </row>
    <row r="8009" spans="2:9" x14ac:dyDescent="0.25">
      <c r="B8009">
        <v>8006</v>
      </c>
      <c r="C8009">
        <v>0.11524852783059097</v>
      </c>
      <c r="D8009">
        <v>0.11702992947287705</v>
      </c>
      <c r="G8009">
        <v>8006</v>
      </c>
      <c r="H8009">
        <v>0.11316874438631201</v>
      </c>
      <c r="I8009">
        <v>0.12172371072226287</v>
      </c>
    </row>
    <row r="8010" spans="2:9" x14ac:dyDescent="0.25">
      <c r="B8010">
        <v>8007</v>
      </c>
      <c r="C8010">
        <v>0.11521822835912761</v>
      </c>
      <c r="D8010">
        <v>0.11699216935834578</v>
      </c>
      <c r="G8010">
        <v>8007</v>
      </c>
      <c r="H8010">
        <v>0.11313887594557953</v>
      </c>
      <c r="I8010">
        <v>0.12169262351947878</v>
      </c>
    </row>
    <row r="8011" spans="2:9" x14ac:dyDescent="0.25">
      <c r="B8011">
        <v>8008</v>
      </c>
      <c r="C8011">
        <v>0.11518793883026882</v>
      </c>
      <c r="D8011">
        <v>0.11695441791813387</v>
      </c>
      <c r="G8011">
        <v>8008</v>
      </c>
      <c r="H8011">
        <v>0.11310901587720962</v>
      </c>
      <c r="I8011">
        <v>0.12166154394406078</v>
      </c>
    </row>
    <row r="8012" spans="2:9" x14ac:dyDescent="0.25">
      <c r="B8012">
        <v>8009</v>
      </c>
      <c r="C8012">
        <v>0.115157659239685</v>
      </c>
      <c r="D8012">
        <v>0.11691667515291136</v>
      </c>
      <c r="G8012">
        <v>8009</v>
      </c>
      <c r="H8012">
        <v>0.11307916417856677</v>
      </c>
      <c r="I8012">
        <v>0.12163047199432701</v>
      </c>
    </row>
    <row r="8013" spans="2:9" x14ac:dyDescent="0.25">
      <c r="B8013">
        <v>8010</v>
      </c>
      <c r="C8013">
        <v>0.115127389583048</v>
      </c>
      <c r="D8013">
        <v>0.11687894106334644</v>
      </c>
      <c r="G8013">
        <v>8010</v>
      </c>
      <c r="H8013">
        <v>0.11304932084701622</v>
      </c>
      <c r="I8013">
        <v>0.12159940766859621</v>
      </c>
    </row>
    <row r="8014" spans="2:9" x14ac:dyDescent="0.25">
      <c r="B8014">
        <v>8011</v>
      </c>
      <c r="C8014">
        <v>0.115097129856032</v>
      </c>
      <c r="D8014">
        <v>0.11684121565010502</v>
      </c>
      <c r="G8014">
        <v>8011</v>
      </c>
      <c r="H8014">
        <v>0.11301948587992383</v>
      </c>
      <c r="I8014">
        <v>0.12156835096518717</v>
      </c>
    </row>
    <row r="8015" spans="2:9" x14ac:dyDescent="0.25">
      <c r="B8015">
        <v>8012</v>
      </c>
      <c r="C8015">
        <v>0.11506688005431279</v>
      </c>
      <c r="D8015">
        <v>0.11680349891385068</v>
      </c>
      <c r="G8015">
        <v>8012</v>
      </c>
      <c r="H8015">
        <v>0.11298965927465654</v>
      </c>
      <c r="I8015">
        <v>0.12153730188241905</v>
      </c>
    </row>
    <row r="8016" spans="2:9" x14ac:dyDescent="0.25">
      <c r="B8016">
        <v>8013</v>
      </c>
      <c r="C8016">
        <v>0.1150366401735699</v>
      </c>
      <c r="D8016">
        <v>0.11676579085524519</v>
      </c>
      <c r="G8016">
        <v>8013</v>
      </c>
      <c r="H8016">
        <v>0.11295984102858277</v>
      </c>
      <c r="I8016">
        <v>0.1215062604186113</v>
      </c>
    </row>
    <row r="8017" spans="2:9" x14ac:dyDescent="0.25">
      <c r="B8017">
        <v>8014</v>
      </c>
      <c r="C8017">
        <v>0.11500641020948393</v>
      </c>
      <c r="D8017">
        <v>0.11672809147494786</v>
      </c>
      <c r="G8017">
        <v>8014</v>
      </c>
      <c r="H8017">
        <v>0.11293003113907148</v>
      </c>
      <c r="I8017">
        <v>0.12147522657208368</v>
      </c>
    </row>
    <row r="8018" spans="2:9" x14ac:dyDescent="0.25">
      <c r="B8018">
        <v>8015</v>
      </c>
      <c r="C8018">
        <v>0.1149761901577365</v>
      </c>
      <c r="D8018">
        <v>0.11669040077361599</v>
      </c>
      <c r="G8018">
        <v>8015</v>
      </c>
      <c r="H8018">
        <v>0.1129002296034919</v>
      </c>
      <c r="I8018">
        <v>0.1214442003411562</v>
      </c>
    </row>
    <row r="8019" spans="2:9" x14ac:dyDescent="0.25">
      <c r="B8019">
        <v>8016</v>
      </c>
      <c r="C8019">
        <v>0.11494598001401357</v>
      </c>
      <c r="D8019">
        <v>0.11665271875190468</v>
      </c>
      <c r="G8019">
        <v>8016</v>
      </c>
      <c r="H8019">
        <v>0.11287043641921497</v>
      </c>
      <c r="I8019">
        <v>0.12141318172414926</v>
      </c>
    </row>
    <row r="8020" spans="2:9" x14ac:dyDescent="0.25">
      <c r="B8020">
        <v>8017</v>
      </c>
      <c r="C8020">
        <v>0.11491577977400198</v>
      </c>
      <c r="D8020">
        <v>0.1166150454104668</v>
      </c>
      <c r="G8020">
        <v>8017</v>
      </c>
      <c r="H8020">
        <v>0.11284065158361267</v>
      </c>
      <c r="I8020">
        <v>0.12138217071938331</v>
      </c>
    </row>
    <row r="8021" spans="2:9" x14ac:dyDescent="0.25">
      <c r="B8021">
        <v>8018</v>
      </c>
      <c r="C8021">
        <v>0.11488558943339128</v>
      </c>
      <c r="D8021">
        <v>0.11657738074995326</v>
      </c>
      <c r="G8021">
        <v>8018</v>
      </c>
      <c r="H8021">
        <v>0.11281087509405739</v>
      </c>
      <c r="I8021">
        <v>0.12135116732517939</v>
      </c>
    </row>
    <row r="8022" spans="2:9" x14ac:dyDescent="0.25">
      <c r="B8022">
        <v>8019</v>
      </c>
      <c r="C8022">
        <v>0.11485540898787239</v>
      </c>
      <c r="D8022">
        <v>0.11653972477101268</v>
      </c>
      <c r="G8022">
        <v>8019</v>
      </c>
      <c r="H8022">
        <v>0.11278110694792247</v>
      </c>
      <c r="I8022">
        <v>0.12132017153985866</v>
      </c>
    </row>
    <row r="8023" spans="2:9" x14ac:dyDescent="0.25">
      <c r="B8023">
        <v>8020</v>
      </c>
      <c r="C8023">
        <v>0.1148252384331401</v>
      </c>
      <c r="D8023">
        <v>0.11650207747429152</v>
      </c>
      <c r="G8023">
        <v>8020</v>
      </c>
      <c r="H8023">
        <v>0.11275134714258289</v>
      </c>
      <c r="I8023">
        <v>0.12128918336174255</v>
      </c>
    </row>
    <row r="8024" spans="2:9" x14ac:dyDescent="0.25">
      <c r="B8024">
        <v>8021</v>
      </c>
      <c r="C8024">
        <v>0.11479507776489037</v>
      </c>
      <c r="D8024">
        <v>0.11646443886043412</v>
      </c>
      <c r="G8024">
        <v>8021</v>
      </c>
      <c r="H8024">
        <v>0.11272159567541419</v>
      </c>
      <c r="I8024">
        <v>0.12125820278915284</v>
      </c>
    </row>
    <row r="8025" spans="2:9" x14ac:dyDescent="0.25">
      <c r="B8025">
        <v>8022</v>
      </c>
      <c r="C8025">
        <v>0.11476492697882007</v>
      </c>
      <c r="D8025">
        <v>0.11642680893008266</v>
      </c>
      <c r="G8025">
        <v>8022</v>
      </c>
      <c r="H8025">
        <v>0.11269185254379221</v>
      </c>
      <c r="I8025">
        <v>0.12122722982041155</v>
      </c>
    </row>
    <row r="8026" spans="2:9" x14ac:dyDescent="0.25">
      <c r="B8026">
        <v>8023</v>
      </c>
      <c r="C8026">
        <v>0.1147347860706299</v>
      </c>
      <c r="D8026">
        <v>0.11638918768387727</v>
      </c>
      <c r="G8026">
        <v>8023</v>
      </c>
      <c r="H8026">
        <v>0.11266211774509451</v>
      </c>
      <c r="I8026">
        <v>0.12119626445384106</v>
      </c>
    </row>
    <row r="8027" spans="2:9" x14ac:dyDescent="0.25">
      <c r="B8027">
        <v>8024</v>
      </c>
      <c r="C8027">
        <v>0.1147046550360223</v>
      </c>
      <c r="D8027">
        <v>0.11635157512245584</v>
      </c>
      <c r="G8027">
        <v>8024</v>
      </c>
      <c r="H8027">
        <v>0.11263239127669909</v>
      </c>
      <c r="I8027">
        <v>0.121165306687764</v>
      </c>
    </row>
    <row r="8028" spans="2:9" x14ac:dyDescent="0.25">
      <c r="B8028">
        <v>8025</v>
      </c>
      <c r="C8028">
        <v>0.11467453387070202</v>
      </c>
      <c r="D8028">
        <v>0.11631397124645398</v>
      </c>
      <c r="G8028">
        <v>8025</v>
      </c>
      <c r="H8028">
        <v>0.11260267313598539</v>
      </c>
      <c r="I8028">
        <v>0.12113435652050328</v>
      </c>
    </row>
    <row r="8029" spans="2:9" x14ac:dyDescent="0.25">
      <c r="B8029">
        <v>8026</v>
      </c>
      <c r="C8029">
        <v>0.11464442257037495</v>
      </c>
      <c r="D8029">
        <v>0.11627637605650547</v>
      </c>
      <c r="G8029">
        <v>8026</v>
      </c>
      <c r="H8029">
        <v>0.11257296332033315</v>
      </c>
      <c r="I8029">
        <v>0.1211034139503821</v>
      </c>
    </row>
    <row r="8030" spans="2:9" x14ac:dyDescent="0.25">
      <c r="B8030">
        <v>8027</v>
      </c>
      <c r="C8030">
        <v>0.11461432113075111</v>
      </c>
      <c r="D8030">
        <v>0.11623878955324168</v>
      </c>
      <c r="G8030">
        <v>8027</v>
      </c>
      <c r="H8030">
        <v>0.1125432618271239</v>
      </c>
      <c r="I8030">
        <v>0.12107247897572401</v>
      </c>
    </row>
    <row r="8031" spans="2:9" x14ac:dyDescent="0.25">
      <c r="B8031">
        <v>8028</v>
      </c>
      <c r="C8031">
        <v>0.11458422954754161</v>
      </c>
      <c r="D8031">
        <v>0.11620121173729191</v>
      </c>
      <c r="G8031">
        <v>8028</v>
      </c>
      <c r="H8031">
        <v>0.11251356865373957</v>
      </c>
      <c r="I8031">
        <v>0.12104155159485262</v>
      </c>
    </row>
    <row r="8032" spans="2:9" x14ac:dyDescent="0.25">
      <c r="B8032">
        <v>8029</v>
      </c>
      <c r="C8032">
        <v>0.11455414781645847</v>
      </c>
      <c r="D8032">
        <v>0.11616364260928343</v>
      </c>
      <c r="G8032">
        <v>8029</v>
      </c>
      <c r="H8032">
        <v>0.11248388379756261</v>
      </c>
      <c r="I8032">
        <v>0.12101063180609227</v>
      </c>
    </row>
    <row r="8033" spans="2:9" x14ac:dyDescent="0.25">
      <c r="B8033">
        <v>8030</v>
      </c>
      <c r="C8033">
        <v>0.11452407593321771</v>
      </c>
      <c r="D8033">
        <v>0.11612608216984119</v>
      </c>
      <c r="G8033">
        <v>8030</v>
      </c>
      <c r="H8033">
        <v>0.11245420725597709</v>
      </c>
      <c r="I8033">
        <v>0.12097971960776704</v>
      </c>
    </row>
    <row r="8034" spans="2:9" x14ac:dyDescent="0.25">
      <c r="B8034">
        <v>8031</v>
      </c>
      <c r="C8034">
        <v>0.11449401389353679</v>
      </c>
      <c r="D8034">
        <v>0.11608853041958822</v>
      </c>
      <c r="G8034">
        <v>8031</v>
      </c>
      <c r="H8034">
        <v>0.11242453902636759</v>
      </c>
      <c r="I8034">
        <v>0.12094881499820181</v>
      </c>
    </row>
    <row r="8035" spans="2:9" x14ac:dyDescent="0.25">
      <c r="B8035">
        <v>8032</v>
      </c>
      <c r="C8035">
        <v>0.11446396169313543</v>
      </c>
      <c r="D8035">
        <v>0.11605098735914517</v>
      </c>
      <c r="G8035">
        <v>8032</v>
      </c>
      <c r="H8035">
        <v>0.11239487910611987</v>
      </c>
      <c r="I8035">
        <v>0.12091791797572139</v>
      </c>
    </row>
    <row r="8036" spans="2:9" x14ac:dyDescent="0.25">
      <c r="B8036">
        <v>8033</v>
      </c>
      <c r="C8036">
        <v>0.11443391932773468</v>
      </c>
      <c r="D8036">
        <v>0.11601345298913068</v>
      </c>
      <c r="G8036">
        <v>8033</v>
      </c>
      <c r="H8036">
        <v>0.11236522749262036</v>
      </c>
      <c r="I8036">
        <v>0.12088702853865105</v>
      </c>
    </row>
    <row r="8037" spans="2:9" x14ac:dyDescent="0.25">
      <c r="B8037">
        <v>8034</v>
      </c>
      <c r="C8037">
        <v>0.11440388679305982</v>
      </c>
      <c r="D8037">
        <v>0.11597592731016132</v>
      </c>
      <c r="G8037">
        <v>8034</v>
      </c>
      <c r="H8037">
        <v>0.112335584183257</v>
      </c>
      <c r="I8037">
        <v>0.12085614668531632</v>
      </c>
    </row>
    <row r="8038" spans="2:9" x14ac:dyDescent="0.25">
      <c r="B8038">
        <v>8035</v>
      </c>
      <c r="C8038">
        <v>0.11437386408483712</v>
      </c>
      <c r="D8038">
        <v>0.11593841032285145</v>
      </c>
      <c r="G8038">
        <v>8035</v>
      </c>
      <c r="H8038">
        <v>0.11230594917541829</v>
      </c>
      <c r="I8038">
        <v>0.12082527241404292</v>
      </c>
    </row>
    <row r="8039" spans="2:9" x14ac:dyDescent="0.25">
      <c r="B8039">
        <v>8036</v>
      </c>
      <c r="C8039">
        <v>0.1143438511987936</v>
      </c>
      <c r="D8039">
        <v>0.11590090202781311</v>
      </c>
      <c r="G8039">
        <v>8036</v>
      </c>
      <c r="H8039">
        <v>0.11227632246649309</v>
      </c>
      <c r="I8039">
        <v>0.12079440572315701</v>
      </c>
    </row>
    <row r="8040" spans="2:9" x14ac:dyDescent="0.25">
      <c r="B8040">
        <v>8037</v>
      </c>
      <c r="C8040">
        <v>0.1143138481306601</v>
      </c>
      <c r="D8040">
        <v>0.11586340242565664</v>
      </c>
      <c r="G8040">
        <v>8037</v>
      </c>
      <c r="H8040">
        <v>0.11224670405387198</v>
      </c>
      <c r="I8040">
        <v>0.12076354661098501</v>
      </c>
    </row>
    <row r="8041" spans="2:9" x14ac:dyDescent="0.25">
      <c r="B8041">
        <v>8038</v>
      </c>
      <c r="C8041">
        <v>0.11428385487616945</v>
      </c>
      <c r="D8041">
        <v>0.11582591151698989</v>
      </c>
      <c r="G8041">
        <v>8038</v>
      </c>
      <c r="H8041">
        <v>0.11221709393494619</v>
      </c>
      <c r="I8041">
        <v>0.12073269507585351</v>
      </c>
    </row>
    <row r="8042" spans="2:9" x14ac:dyDescent="0.25">
      <c r="B8042">
        <v>8039</v>
      </c>
      <c r="C8042">
        <v>0.11425387143105641</v>
      </c>
      <c r="D8042">
        <v>0.1157884293024187</v>
      </c>
      <c r="G8042">
        <v>8039</v>
      </c>
      <c r="H8042">
        <v>0.11218749210710791</v>
      </c>
      <c r="I8042">
        <v>0.12070185111608951</v>
      </c>
    </row>
    <row r="8043" spans="2:9" x14ac:dyDescent="0.25">
      <c r="B8043">
        <v>8040</v>
      </c>
      <c r="C8043">
        <v>0.11422389779105706</v>
      </c>
      <c r="D8043">
        <v>0.11575095578254678</v>
      </c>
      <c r="G8043">
        <v>8040</v>
      </c>
      <c r="H8043">
        <v>0.11215789856774998</v>
      </c>
      <c r="I8043">
        <v>0.12067101473002025</v>
      </c>
    </row>
    <row r="8044" spans="2:9" x14ac:dyDescent="0.25">
      <c r="B8044">
        <v>8041</v>
      </c>
      <c r="C8044">
        <v>0.11419393395191174</v>
      </c>
      <c r="D8044">
        <v>0.11571349095797566</v>
      </c>
      <c r="G8044">
        <v>8041</v>
      </c>
      <c r="H8044">
        <v>0.11212831331426681</v>
      </c>
      <c r="I8044">
        <v>0.12064018591597317</v>
      </c>
    </row>
    <row r="8045" spans="2:9" x14ac:dyDescent="0.25">
      <c r="B8045">
        <v>8042</v>
      </c>
      <c r="C8045">
        <v>0.11416397990936171</v>
      </c>
      <c r="D8045">
        <v>0.11567603482930494</v>
      </c>
      <c r="G8045">
        <v>8042</v>
      </c>
      <c r="H8045">
        <v>0.1120987363440534</v>
      </c>
      <c r="I8045">
        <v>0.12060936467227627</v>
      </c>
    </row>
    <row r="8046" spans="2:9" x14ac:dyDescent="0.25">
      <c r="B8046">
        <v>8043</v>
      </c>
      <c r="C8046">
        <v>0.11413403565914898</v>
      </c>
      <c r="D8046">
        <v>0.11563858739713184</v>
      </c>
      <c r="G8046">
        <v>8043</v>
      </c>
      <c r="H8046">
        <v>0.11206916765450507</v>
      </c>
      <c r="I8046">
        <v>0.12057855099725759</v>
      </c>
    </row>
    <row r="8047" spans="2:9" x14ac:dyDescent="0.25">
      <c r="B8047">
        <v>8044</v>
      </c>
      <c r="C8047">
        <v>0.11410410119701961</v>
      </c>
      <c r="D8047">
        <v>0.11560114866205151</v>
      </c>
      <c r="G8047">
        <v>8044</v>
      </c>
      <c r="H8047">
        <v>0.11203960724301912</v>
      </c>
      <c r="I8047">
        <v>0.12054774488924545</v>
      </c>
    </row>
    <row r="8048" spans="2:9" x14ac:dyDescent="0.25">
      <c r="B8048">
        <v>8045</v>
      </c>
      <c r="C8048">
        <v>0.1140741765187212</v>
      </c>
      <c r="D8048">
        <v>0.11556371862465717</v>
      </c>
      <c r="G8048">
        <v>8045</v>
      </c>
      <c r="H8048">
        <v>0.11201005510699298</v>
      </c>
      <c r="I8048">
        <v>0.12051694634656865</v>
      </c>
    </row>
    <row r="8049" spans="2:9" x14ac:dyDescent="0.25">
      <c r="B8049">
        <v>8046</v>
      </c>
      <c r="C8049">
        <v>0.11404426162000372</v>
      </c>
      <c r="D8049">
        <v>0.11552629728553968</v>
      </c>
      <c r="G8049">
        <v>8046</v>
      </c>
      <c r="H8049">
        <v>0.1119805112438254</v>
      </c>
      <c r="I8049">
        <v>0.12048615536755608</v>
      </c>
    </row>
    <row r="8050" spans="2:9" x14ac:dyDescent="0.25">
      <c r="B8050">
        <v>8047</v>
      </c>
      <c r="C8050">
        <v>0.11401435649661812</v>
      </c>
      <c r="D8050">
        <v>0.11548888464528795</v>
      </c>
      <c r="G8050">
        <v>8047</v>
      </c>
      <c r="H8050">
        <v>0.11195097565091569</v>
      </c>
      <c r="I8050">
        <v>0.12045537195053704</v>
      </c>
    </row>
    <row r="8051" spans="2:9" x14ac:dyDescent="0.25">
      <c r="B8051">
        <v>8048</v>
      </c>
      <c r="C8051">
        <v>0.11398446114431972</v>
      </c>
      <c r="D8051">
        <v>0.11545148070448867</v>
      </c>
      <c r="G8051">
        <v>8048</v>
      </c>
      <c r="H8051">
        <v>0.11192144832566474</v>
      </c>
      <c r="I8051">
        <v>0.12042459609384111</v>
      </c>
    </row>
    <row r="8052" spans="2:9" x14ac:dyDescent="0.25">
      <c r="B8052">
        <v>8049</v>
      </c>
      <c r="C8052">
        <v>0.1139545755588648</v>
      </c>
      <c r="D8052">
        <v>0.1154140854637264</v>
      </c>
      <c r="G8052">
        <v>8049</v>
      </c>
      <c r="H8052">
        <v>0.1118919292654742</v>
      </c>
      <c r="I8052">
        <v>0.12039382779579809</v>
      </c>
    </row>
    <row r="8053" spans="2:9" x14ac:dyDescent="0.25">
      <c r="B8053">
        <v>8050</v>
      </c>
      <c r="C8053">
        <v>0.11392469973601052</v>
      </c>
      <c r="D8053">
        <v>0.11537669892358375</v>
      </c>
      <c r="G8053">
        <v>8050</v>
      </c>
      <c r="H8053">
        <v>0.11186241846774569</v>
      </c>
      <c r="I8053">
        <v>0.12036306705473818</v>
      </c>
    </row>
    <row r="8054" spans="2:9" x14ac:dyDescent="0.25">
      <c r="B8054">
        <v>8051</v>
      </c>
      <c r="C8054">
        <v>0.11389483367151762</v>
      </c>
      <c r="D8054">
        <v>0.11533932108464096</v>
      </c>
      <c r="G8054">
        <v>8051</v>
      </c>
      <c r="H8054">
        <v>0.1118329159298827</v>
      </c>
      <c r="I8054">
        <v>0.12033231386899171</v>
      </c>
    </row>
    <row r="8055" spans="2:9" x14ac:dyDescent="0.25">
      <c r="B8055">
        <v>8052</v>
      </c>
      <c r="C8055">
        <v>0.11386497736114878</v>
      </c>
      <c r="D8055">
        <v>0.11530195194747635</v>
      </c>
      <c r="G8055">
        <v>8052</v>
      </c>
      <c r="H8055">
        <v>0.1118034216492895</v>
      </c>
      <c r="I8055">
        <v>0.12030156823688937</v>
      </c>
    </row>
    <row r="8056" spans="2:9" x14ac:dyDescent="0.25">
      <c r="B8056">
        <v>8053</v>
      </c>
      <c r="C8056">
        <v>0.1138351308006689</v>
      </c>
      <c r="D8056">
        <v>0.11526459151266606</v>
      </c>
      <c r="G8056">
        <v>8053</v>
      </c>
      <c r="H8056">
        <v>0.1117739356233713</v>
      </c>
      <c r="I8056">
        <v>0.12027083015676222</v>
      </c>
    </row>
    <row r="8057" spans="2:9" x14ac:dyDescent="0.25">
      <c r="B8057">
        <v>8054</v>
      </c>
      <c r="C8057">
        <v>0.11380529398584392</v>
      </c>
      <c r="D8057">
        <v>0.11522723978078407</v>
      </c>
      <c r="G8057">
        <v>8054</v>
      </c>
      <c r="H8057">
        <v>0.11174445784953368</v>
      </c>
      <c r="I8057">
        <v>0.12024009962694153</v>
      </c>
    </row>
    <row r="8058" spans="2:9" x14ac:dyDescent="0.25">
      <c r="B8058">
        <v>8055</v>
      </c>
      <c r="C8058">
        <v>0.1137754669124441</v>
      </c>
      <c r="D8058">
        <v>0.1151898967524024</v>
      </c>
      <c r="G8058">
        <v>8055</v>
      </c>
      <c r="H8058">
        <v>0.11171498832518408</v>
      </c>
      <c r="I8058">
        <v>0.12020937664575891</v>
      </c>
    </row>
    <row r="8059" spans="2:9" x14ac:dyDescent="0.25">
      <c r="B8059">
        <v>8056</v>
      </c>
      <c r="C8059">
        <v>0.1137456495762405</v>
      </c>
      <c r="D8059">
        <v>0.11515256242809083</v>
      </c>
      <c r="G8059">
        <v>8056</v>
      </c>
      <c r="H8059">
        <v>0.11168552704773041</v>
      </c>
      <c r="I8059">
        <v>0.12017866121154616</v>
      </c>
    </row>
    <row r="8060" spans="2:9" x14ac:dyDescent="0.25">
      <c r="B8060">
        <v>8057</v>
      </c>
      <c r="C8060">
        <v>0.11371584197300529</v>
      </c>
      <c r="D8060">
        <v>0.11511523680841695</v>
      </c>
      <c r="G8060">
        <v>8057</v>
      </c>
      <c r="H8060">
        <v>0.111656074014581</v>
      </c>
      <c r="I8060">
        <v>0.12014795332263539</v>
      </c>
    </row>
    <row r="8061" spans="2:9" x14ac:dyDescent="0.25">
      <c r="B8061">
        <v>8058</v>
      </c>
      <c r="C8061">
        <v>0.11368604409851417</v>
      </c>
      <c r="D8061">
        <v>0.11507791989394651</v>
      </c>
      <c r="G8061">
        <v>8058</v>
      </c>
      <c r="H8061">
        <v>0.11162662922314581</v>
      </c>
      <c r="I8061">
        <v>0.12011725297735917</v>
      </c>
    </row>
    <row r="8062" spans="2:9" x14ac:dyDescent="0.25">
      <c r="B8062">
        <v>8059</v>
      </c>
      <c r="C8062">
        <v>0.11365625594854481</v>
      </c>
      <c r="D8062">
        <v>0.11504061168524289</v>
      </c>
      <c r="G8062">
        <v>8059</v>
      </c>
      <c r="H8062">
        <v>0.11159719267083529</v>
      </c>
      <c r="I8062">
        <v>0.12008656017405009</v>
      </c>
    </row>
    <row r="8063" spans="2:9" x14ac:dyDescent="0.25">
      <c r="B8063">
        <v>8060</v>
      </c>
      <c r="C8063">
        <v>0.11362647751887668</v>
      </c>
      <c r="D8063">
        <v>0.11500331218286759</v>
      </c>
      <c r="G8063">
        <v>8060</v>
      </c>
      <c r="H8063">
        <v>0.11156776435506111</v>
      </c>
      <c r="I8063">
        <v>0.12005587491104126</v>
      </c>
    </row>
    <row r="8064" spans="2:9" x14ac:dyDescent="0.25">
      <c r="B8064">
        <v>8061</v>
      </c>
      <c r="C8064">
        <v>0.11359670880529096</v>
      </c>
      <c r="D8064">
        <v>0.11496602138737977</v>
      </c>
      <c r="G8064">
        <v>8061</v>
      </c>
      <c r="H8064">
        <v>0.1115383442732355</v>
      </c>
      <c r="I8064">
        <v>0.12002519718666593</v>
      </c>
    </row>
    <row r="8065" spans="2:9" x14ac:dyDescent="0.25">
      <c r="B8065">
        <v>8062</v>
      </c>
      <c r="C8065">
        <v>0.11356694980357263</v>
      </c>
      <c r="D8065">
        <v>0.11492873929933665</v>
      </c>
      <c r="G8065">
        <v>8062</v>
      </c>
      <c r="H8065">
        <v>0.11150893242277234</v>
      </c>
      <c r="I8065">
        <v>0.11999452699925763</v>
      </c>
    </row>
    <row r="8066" spans="2:9" x14ac:dyDescent="0.25">
      <c r="B8066">
        <v>8063</v>
      </c>
      <c r="C8066">
        <v>0.1135372005095075</v>
      </c>
      <c r="D8066">
        <v>0.11489146591929333</v>
      </c>
      <c r="G8066">
        <v>8063</v>
      </c>
      <c r="H8066">
        <v>0.11147952880108589</v>
      </c>
      <c r="I8066">
        <v>0.11996386434715033</v>
      </c>
    </row>
    <row r="8067" spans="2:9" x14ac:dyDescent="0.25">
      <c r="B8067">
        <v>8064</v>
      </c>
      <c r="C8067">
        <v>0.1135074609188825</v>
      </c>
      <c r="D8067">
        <v>0.11485420124780275</v>
      </c>
      <c r="G8067">
        <v>8064</v>
      </c>
      <c r="H8067">
        <v>0.11145013340559078</v>
      </c>
      <c r="I8067">
        <v>0.11993320922867814</v>
      </c>
    </row>
    <row r="8068" spans="2:9" x14ac:dyDescent="0.25">
      <c r="B8068">
        <v>8065</v>
      </c>
      <c r="C8068">
        <v>0.11347773102748858</v>
      </c>
      <c r="D8068">
        <v>0.11481694528541575</v>
      </c>
      <c r="G8068">
        <v>8065</v>
      </c>
      <c r="H8068">
        <v>0.1114207462337035</v>
      </c>
      <c r="I8068">
        <v>0.11990256164217557</v>
      </c>
    </row>
    <row r="8069" spans="2:9" x14ac:dyDescent="0.25">
      <c r="B8069">
        <v>8066</v>
      </c>
      <c r="C8069">
        <v>0.11344801083111812</v>
      </c>
      <c r="D8069">
        <v>0.1147796980326812</v>
      </c>
      <c r="G8069">
        <v>8066</v>
      </c>
      <c r="H8069">
        <v>0.11139136728284109</v>
      </c>
      <c r="I8069">
        <v>0.1198719215859773</v>
      </c>
    </row>
    <row r="8070" spans="2:9" x14ac:dyDescent="0.25">
      <c r="B8070">
        <v>8067</v>
      </c>
      <c r="C8070">
        <v>0.1134183003255652</v>
      </c>
      <c r="D8070">
        <v>0.11474245949014573</v>
      </c>
      <c r="G8070">
        <v>8067</v>
      </c>
      <c r="H8070">
        <v>0.11136199655042149</v>
      </c>
      <c r="I8070">
        <v>0.11984128905841838</v>
      </c>
    </row>
    <row r="8071" spans="2:9" x14ac:dyDescent="0.25">
      <c r="B8071">
        <v>8068</v>
      </c>
      <c r="C8071">
        <v>0.11338859950662597</v>
      </c>
      <c r="D8071">
        <v>0.1147052296583539</v>
      </c>
      <c r="G8071">
        <v>8068</v>
      </c>
      <c r="H8071">
        <v>0.1113326340338633</v>
      </c>
      <c r="I8071">
        <v>0.11981066405783411</v>
      </c>
    </row>
    <row r="8072" spans="2:9" x14ac:dyDescent="0.25">
      <c r="B8072">
        <v>8069</v>
      </c>
      <c r="C8072">
        <v>0.11335890837010024</v>
      </c>
      <c r="D8072">
        <v>0.11466800853784825</v>
      </c>
      <c r="G8072">
        <v>8069</v>
      </c>
      <c r="H8072">
        <v>0.11130327973058676</v>
      </c>
      <c r="I8072">
        <v>0.11978004658256015</v>
      </c>
    </row>
    <row r="8073" spans="2:9" x14ac:dyDescent="0.25">
      <c r="B8073">
        <v>8070</v>
      </c>
      <c r="C8073">
        <v>0.11332922691178873</v>
      </c>
      <c r="D8073">
        <v>0.11463079612916906</v>
      </c>
      <c r="G8073">
        <v>8070</v>
      </c>
      <c r="H8073">
        <v>0.11127393363801259</v>
      </c>
      <c r="I8073">
        <v>0.11974943663093228</v>
      </c>
    </row>
    <row r="8074" spans="2:9" x14ac:dyDescent="0.25">
      <c r="B8074">
        <v>8071</v>
      </c>
      <c r="C8074">
        <v>0.11329955512749308</v>
      </c>
      <c r="D8074">
        <v>0.11459359243285482</v>
      </c>
      <c r="G8074">
        <v>8071</v>
      </c>
      <c r="H8074">
        <v>0.11124459575356201</v>
      </c>
      <c r="I8074">
        <v>0.11971883420128684</v>
      </c>
    </row>
    <row r="8075" spans="2:9" x14ac:dyDescent="0.25">
      <c r="B8075">
        <v>8072</v>
      </c>
      <c r="C8075">
        <v>0.11326989301301897</v>
      </c>
      <c r="D8075">
        <v>0.11455639744944163</v>
      </c>
      <c r="G8075">
        <v>8072</v>
      </c>
      <c r="H8075">
        <v>0.11121526607465786</v>
      </c>
      <c r="I8075">
        <v>0.11968823929196017</v>
      </c>
    </row>
    <row r="8076" spans="2:9" x14ac:dyDescent="0.25">
      <c r="B8076">
        <v>8073</v>
      </c>
      <c r="C8076">
        <v>0.11324024056417331</v>
      </c>
      <c r="D8076">
        <v>0.11451921117946354</v>
      </c>
      <c r="G8076">
        <v>8073</v>
      </c>
      <c r="H8076">
        <v>0.1111859445987234</v>
      </c>
      <c r="I8076">
        <v>0.11965765190128903</v>
      </c>
    </row>
    <row r="8077" spans="2:9" x14ac:dyDescent="0.25">
      <c r="B8077">
        <v>8074</v>
      </c>
      <c r="C8077">
        <v>0.11321059777676562</v>
      </c>
      <c r="D8077">
        <v>0.11448203362345269</v>
      </c>
      <c r="G8077">
        <v>8074</v>
      </c>
      <c r="H8077">
        <v>0.11115663132318312</v>
      </c>
      <c r="I8077">
        <v>0.11962707202761055</v>
      </c>
    </row>
    <row r="8078" spans="2:9" x14ac:dyDescent="0.25">
      <c r="B8078">
        <v>8075</v>
      </c>
      <c r="C8078">
        <v>0.11318096464660635</v>
      </c>
      <c r="D8078">
        <v>0.11444486478193899</v>
      </c>
      <c r="G8078">
        <v>8075</v>
      </c>
      <c r="H8078">
        <v>0.11112732624546205</v>
      </c>
      <c r="I8078">
        <v>0.11959649966926193</v>
      </c>
    </row>
    <row r="8079" spans="2:9" x14ac:dyDescent="0.25">
      <c r="B8079">
        <v>8076</v>
      </c>
      <c r="C8079">
        <v>0.11315134116951002</v>
      </c>
      <c r="D8079">
        <v>0.11440770465545033</v>
      </c>
      <c r="G8079">
        <v>8076</v>
      </c>
      <c r="H8079">
        <v>0.11109802936298695</v>
      </c>
      <c r="I8079">
        <v>0.11956593482458097</v>
      </c>
    </row>
    <row r="8080" spans="2:9" x14ac:dyDescent="0.25">
      <c r="B8080">
        <v>8077</v>
      </c>
      <c r="C8080">
        <v>0.11312172734129218</v>
      </c>
      <c r="D8080">
        <v>0.11437055324451242</v>
      </c>
      <c r="G8080">
        <v>8077</v>
      </c>
      <c r="H8080">
        <v>0.11106874067318472</v>
      </c>
      <c r="I8080">
        <v>0.11953537749190543</v>
      </c>
    </row>
    <row r="8081" spans="2:9" x14ac:dyDescent="0.25">
      <c r="B8081">
        <v>8078</v>
      </c>
      <c r="C8081">
        <v>0.11309212315776941</v>
      </c>
      <c r="D8081">
        <v>0.11433341054964892</v>
      </c>
      <c r="G8081">
        <v>8078</v>
      </c>
      <c r="H8081">
        <v>0.11103946017348293</v>
      </c>
      <c r="I8081">
        <v>0.11950482766957349</v>
      </c>
    </row>
    <row r="8082" spans="2:9" x14ac:dyDescent="0.25">
      <c r="B8082">
        <v>8079</v>
      </c>
      <c r="C8082">
        <v>0.113062528614762</v>
      </c>
      <c r="D8082">
        <v>0.1142962765713816</v>
      </c>
      <c r="G8082">
        <v>8079</v>
      </c>
      <c r="H8082">
        <v>0.1110101878613108</v>
      </c>
      <c r="I8082">
        <v>0.11947428535592379</v>
      </c>
    </row>
    <row r="8083" spans="2:9" x14ac:dyDescent="0.25">
      <c r="B8083">
        <v>8080</v>
      </c>
      <c r="C8083">
        <v>0.11303294370809162</v>
      </c>
      <c r="D8083">
        <v>0.11425915131022979</v>
      </c>
      <c r="G8083">
        <v>8080</v>
      </c>
      <c r="H8083">
        <v>0.11098092373409833</v>
      </c>
      <c r="I8083">
        <v>0.11944375054929492</v>
      </c>
    </row>
    <row r="8084" spans="2:9" x14ac:dyDescent="0.25">
      <c r="B8084">
        <v>8081</v>
      </c>
      <c r="C8084">
        <v>0.1130033684335822</v>
      </c>
      <c r="D8084">
        <v>0.11422203476671099</v>
      </c>
      <c r="G8084">
        <v>8081</v>
      </c>
      <c r="H8084">
        <v>0.11095166778927612</v>
      </c>
      <c r="I8084">
        <v>0.11941322324802607</v>
      </c>
    </row>
    <row r="8085" spans="2:9" x14ac:dyDescent="0.25">
      <c r="B8085">
        <v>8082</v>
      </c>
      <c r="C8085">
        <v>0.11297380278705926</v>
      </c>
      <c r="D8085">
        <v>0.11418492694134065</v>
      </c>
      <c r="G8085">
        <v>8082</v>
      </c>
      <c r="H8085">
        <v>0.11092242002427555</v>
      </c>
      <c r="I8085">
        <v>0.1193827034504565</v>
      </c>
    </row>
    <row r="8086" spans="2:9" x14ac:dyDescent="0.25">
      <c r="B8086">
        <v>8083</v>
      </c>
      <c r="C8086">
        <v>0.11294424676435204</v>
      </c>
      <c r="D8086">
        <v>0.11414782783463188</v>
      </c>
      <c r="G8086">
        <v>8083</v>
      </c>
      <c r="H8086">
        <v>0.1108931804365297</v>
      </c>
      <c r="I8086">
        <v>0.11935219115492585</v>
      </c>
    </row>
    <row r="8087" spans="2:9" x14ac:dyDescent="0.25">
      <c r="B8087">
        <v>8084</v>
      </c>
      <c r="C8087">
        <v>0.11291470036129068</v>
      </c>
      <c r="D8087">
        <v>0.11411073744709609</v>
      </c>
      <c r="G8087">
        <v>8084</v>
      </c>
      <c r="H8087">
        <v>0.11086394902347209</v>
      </c>
      <c r="I8087">
        <v>0.11932168635977414</v>
      </c>
    </row>
    <row r="8088" spans="2:9" x14ac:dyDescent="0.25">
      <c r="B8088">
        <v>8085</v>
      </c>
      <c r="C8088">
        <v>0.11288516357370641</v>
      </c>
      <c r="D8088">
        <v>0.11407365577924224</v>
      </c>
      <c r="G8088">
        <v>8085</v>
      </c>
      <c r="H8088">
        <v>0.11083472578253671</v>
      </c>
      <c r="I8088">
        <v>0.11929118906334148</v>
      </c>
    </row>
    <row r="8089" spans="2:9" x14ac:dyDescent="0.25">
      <c r="B8089">
        <v>8086</v>
      </c>
      <c r="C8089">
        <v>0.11285563639743411</v>
      </c>
      <c r="D8089">
        <v>0.1140365828315774</v>
      </c>
      <c r="G8089">
        <v>8086</v>
      </c>
      <c r="H8089">
        <v>0.110805510711159</v>
      </c>
      <c r="I8089">
        <v>0.11926069926396834</v>
      </c>
    </row>
    <row r="8090" spans="2:9" x14ac:dyDescent="0.25">
      <c r="B8090">
        <v>8087</v>
      </c>
      <c r="C8090">
        <v>0.1128261188283102</v>
      </c>
      <c r="D8090">
        <v>0.11399951860460669</v>
      </c>
      <c r="G8090">
        <v>8087</v>
      </c>
      <c r="H8090">
        <v>0.11077630380677507</v>
      </c>
      <c r="I8090">
        <v>0.11923021695999564</v>
      </c>
    </row>
    <row r="8091" spans="2:9" x14ac:dyDescent="0.25">
      <c r="B8091">
        <v>8088</v>
      </c>
      <c r="C8091">
        <v>0.11279661086217339</v>
      </c>
      <c r="D8091">
        <v>0.11396246309883284</v>
      </c>
      <c r="G8091">
        <v>8088</v>
      </c>
      <c r="H8091">
        <v>0.11074710506682239</v>
      </c>
      <c r="I8091">
        <v>0.1191997421497643</v>
      </c>
    </row>
    <row r="8092" spans="2:9" x14ac:dyDescent="0.25">
      <c r="B8092">
        <v>8089</v>
      </c>
      <c r="C8092">
        <v>0.11276711249486369</v>
      </c>
      <c r="D8092">
        <v>0.11392541631475679</v>
      </c>
      <c r="G8092">
        <v>8089</v>
      </c>
      <c r="H8092">
        <v>0.11071791448873847</v>
      </c>
      <c r="I8092">
        <v>0.11916927483161575</v>
      </c>
    </row>
    <row r="8093" spans="2:9" x14ac:dyDescent="0.25">
      <c r="B8093">
        <v>8090</v>
      </c>
      <c r="C8093">
        <v>0.11273762372222496</v>
      </c>
      <c r="D8093">
        <v>0.11388837825287723</v>
      </c>
      <c r="G8093">
        <v>8090</v>
      </c>
      <c r="H8093">
        <v>0.1106887320699627</v>
      </c>
      <c r="I8093">
        <v>0.11913881500389169</v>
      </c>
    </row>
    <row r="8094" spans="2:9" x14ac:dyDescent="0.25">
      <c r="B8094">
        <v>8091</v>
      </c>
      <c r="C8094">
        <v>0.11270814454010218</v>
      </c>
      <c r="D8094">
        <v>0.11385134891369089</v>
      </c>
      <c r="G8094">
        <v>8091</v>
      </c>
      <c r="H8094">
        <v>0.1106595578079351</v>
      </c>
      <c r="I8094">
        <v>0.11910836266493392</v>
      </c>
    </row>
    <row r="8095" spans="2:9" x14ac:dyDescent="0.25">
      <c r="B8095">
        <v>8092</v>
      </c>
      <c r="C8095">
        <v>0.11267867494434108</v>
      </c>
      <c r="D8095">
        <v>0.11381432829769246</v>
      </c>
      <c r="G8095">
        <v>8092</v>
      </c>
      <c r="H8095">
        <v>0.11063039170009589</v>
      </c>
      <c r="I8095">
        <v>0.11907791781308484</v>
      </c>
    </row>
    <row r="8096" spans="2:9" x14ac:dyDescent="0.25">
      <c r="B8096">
        <v>8093</v>
      </c>
      <c r="C8096">
        <v>0.11264921493079107</v>
      </c>
      <c r="D8096">
        <v>0.11377731640537446</v>
      </c>
      <c r="G8096">
        <v>8093</v>
      </c>
      <c r="H8096">
        <v>0.1106012337438869</v>
      </c>
      <c r="I8096">
        <v>0.1190474804466868</v>
      </c>
    </row>
    <row r="8097" spans="2:9" x14ac:dyDescent="0.25">
      <c r="B8097">
        <v>8094</v>
      </c>
      <c r="C8097">
        <v>0.11261976449530353</v>
      </c>
      <c r="D8097">
        <v>0.11374031323722723</v>
      </c>
      <c r="G8097">
        <v>8094</v>
      </c>
      <c r="H8097">
        <v>0.1105720839367508</v>
      </c>
      <c r="I8097">
        <v>0.1190170505640826</v>
      </c>
    </row>
    <row r="8098" spans="2:9" x14ac:dyDescent="0.25">
      <c r="B8098">
        <v>8095</v>
      </c>
      <c r="C8098">
        <v>0.11259032363373132</v>
      </c>
      <c r="D8098">
        <v>0.11370331879373945</v>
      </c>
      <c r="G8098">
        <v>8095</v>
      </c>
      <c r="H8098">
        <v>0.11054294227613108</v>
      </c>
      <c r="I8098">
        <v>0.11898662816361549</v>
      </c>
    </row>
    <row r="8099" spans="2:9" x14ac:dyDescent="0.25">
      <c r="B8099">
        <v>8096</v>
      </c>
      <c r="C8099">
        <v>0.11256089234192919</v>
      </c>
      <c r="D8099">
        <v>0.11366633307539731</v>
      </c>
      <c r="G8099">
        <v>8096</v>
      </c>
      <c r="H8099">
        <v>0.11051380875947182</v>
      </c>
      <c r="I8099">
        <v>0.11895621324362868</v>
      </c>
    </row>
    <row r="8100" spans="2:9" x14ac:dyDescent="0.25">
      <c r="B8100">
        <v>8097</v>
      </c>
      <c r="C8100">
        <v>0.11253147061575572</v>
      </c>
      <c r="D8100">
        <v>0.11362935608268514</v>
      </c>
      <c r="G8100">
        <v>8097</v>
      </c>
      <c r="H8100">
        <v>0.11048468338421873</v>
      </c>
      <c r="I8100">
        <v>0.11892580580246587</v>
      </c>
    </row>
    <row r="8101" spans="2:9" x14ac:dyDescent="0.25">
      <c r="B8101">
        <v>8098</v>
      </c>
      <c r="C8101">
        <v>0.11250205845107032</v>
      </c>
      <c r="D8101">
        <v>0.11359238781608524</v>
      </c>
      <c r="G8101">
        <v>8098</v>
      </c>
      <c r="H8101">
        <v>0.11045556614781801</v>
      </c>
      <c r="I8101">
        <v>0.11889540583847105</v>
      </c>
    </row>
    <row r="8102" spans="2:9" x14ac:dyDescent="0.25">
      <c r="B8102">
        <v>8099</v>
      </c>
      <c r="C8102">
        <v>0.11247265584373328</v>
      </c>
      <c r="D8102">
        <v>0.11355542827607767</v>
      </c>
      <c r="G8102">
        <v>8099</v>
      </c>
      <c r="H8102">
        <v>0.11042645704771629</v>
      </c>
      <c r="I8102">
        <v>0.1188650133499884</v>
      </c>
    </row>
    <row r="8103" spans="2:9" x14ac:dyDescent="0.25">
      <c r="B8103">
        <v>8100</v>
      </c>
      <c r="C8103">
        <v>0.11244326278960881</v>
      </c>
      <c r="D8103">
        <v>0.1135184774631407</v>
      </c>
      <c r="G8103">
        <v>8100</v>
      </c>
      <c r="H8103">
        <v>0.11039735608136202</v>
      </c>
      <c r="I8103">
        <v>0.1188346283353625</v>
      </c>
    </row>
    <row r="8104" spans="2:9" x14ac:dyDescent="0.25">
      <c r="B8104">
        <v>8101</v>
      </c>
      <c r="C8104">
        <v>0.11241387928456253</v>
      </c>
      <c r="D8104">
        <v>0.11348153537775031</v>
      </c>
      <c r="G8104">
        <v>8101</v>
      </c>
      <c r="H8104">
        <v>0.1103682632462038</v>
      </c>
      <c r="I8104">
        <v>0.11880425079293809</v>
      </c>
    </row>
    <row r="8105" spans="2:9" x14ac:dyDescent="0.25">
      <c r="B8105">
        <v>8102</v>
      </c>
      <c r="C8105">
        <v>0.11238450532446201</v>
      </c>
      <c r="D8105">
        <v>0.11344460202038048</v>
      </c>
      <c r="G8105">
        <v>8102</v>
      </c>
      <c r="H8105">
        <v>0.11033917853969169</v>
      </c>
      <c r="I8105">
        <v>0.11877388072106028</v>
      </c>
    </row>
    <row r="8106" spans="2:9" x14ac:dyDescent="0.25">
      <c r="B8106">
        <v>8103</v>
      </c>
      <c r="C8106">
        <v>0.11235514090517663</v>
      </c>
      <c r="D8106">
        <v>0.11340767739150326</v>
      </c>
      <c r="G8106">
        <v>8103</v>
      </c>
      <c r="H8106">
        <v>0.110310101959276</v>
      </c>
      <c r="I8106">
        <v>0.11874351811807453</v>
      </c>
    </row>
    <row r="8107" spans="2:9" x14ac:dyDescent="0.25">
      <c r="B8107">
        <v>8104</v>
      </c>
      <c r="C8107">
        <v>0.11232578602257948</v>
      </c>
      <c r="D8107">
        <v>0.11337076149158842</v>
      </c>
      <c r="G8107">
        <v>8104</v>
      </c>
      <c r="H8107">
        <v>0.11028103350240887</v>
      </c>
      <c r="I8107">
        <v>0.11871316298232643</v>
      </c>
    </row>
    <row r="8108" spans="2:9" x14ac:dyDescent="0.25">
      <c r="B8108">
        <v>8105</v>
      </c>
      <c r="C8108">
        <v>0.11229644067254443</v>
      </c>
      <c r="D8108">
        <v>0.11333385432110386</v>
      </c>
      <c r="G8108">
        <v>8105</v>
      </c>
      <c r="H8108">
        <v>0.11025197316654291</v>
      </c>
      <c r="I8108">
        <v>0.118682815312162</v>
      </c>
    </row>
    <row r="8109" spans="2:9" x14ac:dyDescent="0.25">
      <c r="B8109">
        <v>8106</v>
      </c>
      <c r="C8109">
        <v>0.11226710485094617</v>
      </c>
      <c r="D8109">
        <v>0.11329695588051544</v>
      </c>
      <c r="G8109">
        <v>8106</v>
      </c>
      <c r="H8109">
        <v>0.11022292094913101</v>
      </c>
      <c r="I8109">
        <v>0.11865247510592741</v>
      </c>
    </row>
    <row r="8110" spans="2:9" x14ac:dyDescent="0.25">
      <c r="B8110">
        <v>8107</v>
      </c>
      <c r="C8110">
        <v>0.11223777855366343</v>
      </c>
      <c r="D8110">
        <v>0.11326006617028676</v>
      </c>
      <c r="G8110">
        <v>8107</v>
      </c>
      <c r="H8110">
        <v>0.1101938768476276</v>
      </c>
      <c r="I8110">
        <v>0.11862214236196922</v>
      </c>
    </row>
    <row r="8111" spans="2:9" x14ac:dyDescent="0.25">
      <c r="B8111">
        <v>8108</v>
      </c>
      <c r="C8111">
        <v>0.11220846177657649</v>
      </c>
      <c r="D8111">
        <v>0.11322318519087964</v>
      </c>
      <c r="G8111">
        <v>8108</v>
      </c>
      <c r="H8111">
        <v>0.11016484085948811</v>
      </c>
      <c r="I8111">
        <v>0.11859181707863427</v>
      </c>
    </row>
    <row r="8112" spans="2:9" x14ac:dyDescent="0.25">
      <c r="B8112">
        <v>8109</v>
      </c>
      <c r="C8112">
        <v>0.1121791545155674</v>
      </c>
      <c r="D8112">
        <v>0.11318631294275361</v>
      </c>
      <c r="G8112">
        <v>8109</v>
      </c>
      <c r="H8112">
        <v>0.11013581298216847</v>
      </c>
      <c r="I8112">
        <v>0.11856149925426974</v>
      </c>
    </row>
    <row r="8113" spans="2:9" x14ac:dyDescent="0.25">
      <c r="B8113">
        <v>8110</v>
      </c>
      <c r="C8113">
        <v>0.1121498567665199</v>
      </c>
      <c r="D8113">
        <v>0.11314944942636634</v>
      </c>
      <c r="G8113">
        <v>8110</v>
      </c>
      <c r="H8113">
        <v>0.11010679321312566</v>
      </c>
      <c r="I8113">
        <v>0.11853118888722283</v>
      </c>
    </row>
    <row r="8114" spans="2:9" x14ac:dyDescent="0.25">
      <c r="B8114">
        <v>8111</v>
      </c>
      <c r="C8114">
        <v>0.11212056852532148</v>
      </c>
      <c r="D8114">
        <v>0.11311259464217334</v>
      </c>
      <c r="G8114">
        <v>8111</v>
      </c>
      <c r="H8114">
        <v>0.11007778154981801</v>
      </c>
      <c r="I8114">
        <v>0.11850088597584142</v>
      </c>
    </row>
    <row r="8115" spans="2:9" x14ac:dyDescent="0.25">
      <c r="B8115">
        <v>8112</v>
      </c>
      <c r="C8115">
        <v>0.11209128978786059</v>
      </c>
      <c r="D8115">
        <v>0.11307574859062808</v>
      </c>
      <c r="G8115">
        <v>8112</v>
      </c>
      <c r="H8115">
        <v>0.1100487779897044</v>
      </c>
      <c r="I8115">
        <v>0.11847059051847333</v>
      </c>
    </row>
    <row r="8116" spans="2:9" x14ac:dyDescent="0.25">
      <c r="B8116">
        <v>8113</v>
      </c>
      <c r="C8116">
        <v>0.11206202055002648</v>
      </c>
      <c r="D8116">
        <v>0.11303891127218213</v>
      </c>
      <c r="G8116">
        <v>8113</v>
      </c>
      <c r="H8116">
        <v>0.110019782530244</v>
      </c>
      <c r="I8116">
        <v>0.11844030251346695</v>
      </c>
    </row>
    <row r="8117" spans="2:9" x14ac:dyDescent="0.25">
      <c r="B8117">
        <v>8114</v>
      </c>
      <c r="C8117">
        <v>0.11203276080771227</v>
      </c>
      <c r="D8117">
        <v>0.11300208268728482</v>
      </c>
      <c r="G8117">
        <v>8114</v>
      </c>
      <c r="H8117">
        <v>0.10999079516889773</v>
      </c>
      <c r="I8117">
        <v>0.11841002195917077</v>
      </c>
    </row>
    <row r="8118" spans="2:9" x14ac:dyDescent="0.25">
      <c r="B8118">
        <v>8115</v>
      </c>
      <c r="C8118">
        <v>0.11200351055681261</v>
      </c>
      <c r="D8118">
        <v>0.11296526283638349</v>
      </c>
      <c r="G8118">
        <v>8115</v>
      </c>
      <c r="H8118">
        <v>0.10996181590312709</v>
      </c>
      <c r="I8118">
        <v>0.11837974885393351</v>
      </c>
    </row>
    <row r="8119" spans="2:9" x14ac:dyDescent="0.25">
      <c r="B8119">
        <v>8116</v>
      </c>
      <c r="C8119">
        <v>0.1119742697932239</v>
      </c>
      <c r="D8119">
        <v>0.11292845171992356</v>
      </c>
      <c r="G8119">
        <v>8116</v>
      </c>
      <c r="H8119">
        <v>0.10993284473039461</v>
      </c>
      <c r="I8119">
        <v>0.11834948319610447</v>
      </c>
    </row>
    <row r="8120" spans="2:9" x14ac:dyDescent="0.25">
      <c r="B8120">
        <v>8117</v>
      </c>
      <c r="C8120">
        <v>0.11194503851284453</v>
      </c>
      <c r="D8120">
        <v>0.11289164933834828</v>
      </c>
      <c r="G8120">
        <v>8117</v>
      </c>
      <c r="H8120">
        <v>0.10990388164816317</v>
      </c>
      <c r="I8120">
        <v>0.11831922498403302</v>
      </c>
    </row>
    <row r="8121" spans="2:9" x14ac:dyDescent="0.25">
      <c r="B8121">
        <v>8118</v>
      </c>
      <c r="C8121">
        <v>0.11191581671157645</v>
      </c>
      <c r="D8121">
        <v>0.11285485569209884</v>
      </c>
      <c r="G8121">
        <v>8118</v>
      </c>
      <c r="H8121">
        <v>0.1098749266538976</v>
      </c>
      <c r="I8121">
        <v>0.1182889742160687</v>
      </c>
    </row>
    <row r="8122" spans="2:9" x14ac:dyDescent="0.25">
      <c r="B8122">
        <v>8119</v>
      </c>
      <c r="C8122">
        <v>0.11188660438532221</v>
      </c>
      <c r="D8122">
        <v>0.11281807078161459</v>
      </c>
      <c r="G8122">
        <v>8119</v>
      </c>
      <c r="H8122">
        <v>0.10984597974506312</v>
      </c>
      <c r="I8122">
        <v>0.11825873089056163</v>
      </c>
    </row>
    <row r="8123" spans="2:9" x14ac:dyDescent="0.25">
      <c r="B8123">
        <v>8120</v>
      </c>
      <c r="C8123">
        <v>0.11185740152998561</v>
      </c>
      <c r="D8123">
        <v>0.11278129460733256</v>
      </c>
      <c r="G8123">
        <v>8120</v>
      </c>
      <c r="H8123">
        <v>0.1098170409191252</v>
      </c>
      <c r="I8123">
        <v>0.11822849500586204</v>
      </c>
    </row>
    <row r="8124" spans="2:9" x14ac:dyDescent="0.25">
      <c r="B8124">
        <v>8121</v>
      </c>
      <c r="C8124">
        <v>0.11182820814147422</v>
      </c>
      <c r="D8124">
        <v>0.11274452716968807</v>
      </c>
      <c r="G8124">
        <v>8121</v>
      </c>
      <c r="H8124">
        <v>0.1097881101735509</v>
      </c>
      <c r="I8124">
        <v>0.11819826656032051</v>
      </c>
    </row>
    <row r="8125" spans="2:9" x14ac:dyDescent="0.25">
      <c r="B8125">
        <v>8122</v>
      </c>
      <c r="C8125">
        <v>0.11179902421569689</v>
      </c>
      <c r="D8125">
        <v>0.11270776846911409</v>
      </c>
      <c r="G8125">
        <v>8122</v>
      </c>
      <c r="H8125">
        <v>0.1097591875058081</v>
      </c>
      <c r="I8125">
        <v>0.11816804555228784</v>
      </c>
    </row>
    <row r="8126" spans="2:9" x14ac:dyDescent="0.25">
      <c r="B8126">
        <v>8123</v>
      </c>
      <c r="C8126">
        <v>0.11176984974856467</v>
      </c>
      <c r="D8126">
        <v>0.11267101850604172</v>
      </c>
      <c r="G8126">
        <v>8123</v>
      </c>
      <c r="H8126">
        <v>0.1097302729133656</v>
      </c>
      <c r="I8126">
        <v>0.11813783198011514</v>
      </c>
    </row>
    <row r="8127" spans="2:9" x14ac:dyDescent="0.25">
      <c r="B8127">
        <v>8124</v>
      </c>
      <c r="C8127">
        <v>0.11174068473599021</v>
      </c>
      <c r="D8127">
        <v>0.11263427728090013</v>
      </c>
      <c r="G8127">
        <v>8124</v>
      </c>
      <c r="H8127">
        <v>0.10970136639369267</v>
      </c>
      <c r="I8127">
        <v>0.1181076258421539</v>
      </c>
    </row>
    <row r="8128" spans="2:9" x14ac:dyDescent="0.25">
      <c r="B8128">
        <v>8125</v>
      </c>
      <c r="C8128">
        <v>0.11171152917388966</v>
      </c>
      <c r="D8128">
        <v>0.1125975447941162</v>
      </c>
      <c r="G8128">
        <v>8125</v>
      </c>
      <c r="H8128">
        <v>0.10967246794426035</v>
      </c>
      <c r="I8128">
        <v>0.11807742713675577</v>
      </c>
    </row>
    <row r="8129" spans="2:9" x14ac:dyDescent="0.25">
      <c r="B8129">
        <v>8126</v>
      </c>
      <c r="C8129">
        <v>0.11168238305818022</v>
      </c>
      <c r="D8129">
        <v>0.11256082104611491</v>
      </c>
      <c r="G8129">
        <v>8126</v>
      </c>
      <c r="H8129">
        <v>0.10964357756254001</v>
      </c>
      <c r="I8129">
        <v>0.11804723586227273</v>
      </c>
    </row>
    <row r="8130" spans="2:9" x14ac:dyDescent="0.25">
      <c r="B8130">
        <v>8127</v>
      </c>
      <c r="C8130">
        <v>0.11165324638477991</v>
      </c>
      <c r="D8130">
        <v>0.11252410603731931</v>
      </c>
      <c r="G8130">
        <v>8127</v>
      </c>
      <c r="H8130">
        <v>0.10961469524600351</v>
      </c>
      <c r="I8130">
        <v>0.11801705201705706</v>
      </c>
    </row>
    <row r="8131" spans="2:9" x14ac:dyDescent="0.25">
      <c r="B8131">
        <v>8128</v>
      </c>
      <c r="C8131">
        <v>0.11162411914961053</v>
      </c>
      <c r="D8131">
        <v>0.11248739976815025</v>
      </c>
      <c r="G8131">
        <v>8128</v>
      </c>
      <c r="H8131">
        <v>0.10958582099212422</v>
      </c>
      <c r="I8131">
        <v>0.1179868755994613</v>
      </c>
    </row>
    <row r="8132" spans="2:9" x14ac:dyDescent="0.25">
      <c r="B8132">
        <v>8129</v>
      </c>
      <c r="C8132">
        <v>0.11159500134859542</v>
      </c>
      <c r="D8132">
        <v>0.11245070223902681</v>
      </c>
      <c r="G8132">
        <v>8129</v>
      </c>
      <c r="H8132">
        <v>0.10955695479837607</v>
      </c>
      <c r="I8132">
        <v>0.11795670660783844</v>
      </c>
    </row>
    <row r="8133" spans="2:9" x14ac:dyDescent="0.25">
      <c r="B8133">
        <v>8130</v>
      </c>
      <c r="C8133">
        <v>0.1115658929776598</v>
      </c>
      <c r="D8133">
        <v>0.11241401345036567</v>
      </c>
      <c r="G8133">
        <v>8130</v>
      </c>
      <c r="H8133">
        <v>0.10952809666223449</v>
      </c>
      <c r="I8133">
        <v>0.11792654504054145</v>
      </c>
    </row>
    <row r="8134" spans="2:9" x14ac:dyDescent="0.25">
      <c r="B8134">
        <v>8131</v>
      </c>
      <c r="C8134">
        <v>0.11153679403273069</v>
      </c>
      <c r="D8134">
        <v>0.11237733340258176</v>
      </c>
      <c r="G8134">
        <v>8131</v>
      </c>
      <c r="H8134">
        <v>0.10949924658117477</v>
      </c>
      <c r="I8134">
        <v>0.1178963908959238</v>
      </c>
    </row>
    <row r="8135" spans="2:9" x14ac:dyDescent="0.25">
      <c r="B8135">
        <v>8132</v>
      </c>
      <c r="C8135">
        <v>0.11150770450973851</v>
      </c>
      <c r="D8135">
        <v>0.11234066209608798</v>
      </c>
      <c r="G8135">
        <v>8132</v>
      </c>
      <c r="H8135">
        <v>0.10947040455267414</v>
      </c>
      <c r="I8135">
        <v>0.11786624417233925</v>
      </c>
    </row>
    <row r="8136" spans="2:9" x14ac:dyDescent="0.25">
      <c r="B8136">
        <v>8133</v>
      </c>
      <c r="C8136">
        <v>0.1114786244046148</v>
      </c>
      <c r="D8136">
        <v>0.11230399953129508</v>
      </c>
      <c r="G8136">
        <v>8133</v>
      </c>
      <c r="H8136">
        <v>0.10944157057421032</v>
      </c>
      <c r="I8136">
        <v>0.11783610486814174</v>
      </c>
    </row>
    <row r="8137" spans="2:9" x14ac:dyDescent="0.25">
      <c r="B8137">
        <v>8134</v>
      </c>
      <c r="C8137">
        <v>0.11144955371329181</v>
      </c>
      <c r="D8137">
        <v>0.11226734570861185</v>
      </c>
      <c r="G8137">
        <v>8134</v>
      </c>
      <c r="H8137">
        <v>0.10941274464326142</v>
      </c>
      <c r="I8137">
        <v>0.11780597298168551</v>
      </c>
    </row>
    <row r="8138" spans="2:9" x14ac:dyDescent="0.25">
      <c r="B8138">
        <v>8135</v>
      </c>
      <c r="C8138">
        <v>0.11142049243170569</v>
      </c>
      <c r="D8138">
        <v>0.11223070062844512</v>
      </c>
      <c r="G8138">
        <v>8135</v>
      </c>
      <c r="H8138">
        <v>0.10938392675730718</v>
      </c>
      <c r="I8138">
        <v>0.11777584851132523</v>
      </c>
    </row>
    <row r="8139" spans="2:9" x14ac:dyDescent="0.25">
      <c r="B8139">
        <v>8136</v>
      </c>
      <c r="C8139">
        <v>0.11139144055579409</v>
      </c>
      <c r="D8139">
        <v>0.11219406429119962</v>
      </c>
      <c r="G8139">
        <v>8136</v>
      </c>
      <c r="H8139">
        <v>0.10935511691382792</v>
      </c>
      <c r="I8139">
        <v>0.11774573145541573</v>
      </c>
    </row>
    <row r="8140" spans="2:9" x14ac:dyDescent="0.25">
      <c r="B8140">
        <v>8137</v>
      </c>
      <c r="C8140">
        <v>0.11136239808149652</v>
      </c>
      <c r="D8140">
        <v>0.1121574366972781</v>
      </c>
      <c r="G8140">
        <v>8137</v>
      </c>
      <c r="H8140">
        <v>0.10932631511030469</v>
      </c>
      <c r="I8140">
        <v>0.11771562181231214</v>
      </c>
    </row>
    <row r="8141" spans="2:9" x14ac:dyDescent="0.25">
      <c r="B8141">
        <v>8138</v>
      </c>
      <c r="C8141">
        <v>0.11133336500475419</v>
      </c>
      <c r="D8141">
        <v>0.11212081784708132</v>
      </c>
      <c r="G8141">
        <v>8138</v>
      </c>
      <c r="H8141">
        <v>0.10929752134421962</v>
      </c>
      <c r="I8141">
        <v>0.11768551958036991</v>
      </c>
    </row>
    <row r="8142" spans="2:9" x14ac:dyDescent="0.25">
      <c r="B8142">
        <v>8139</v>
      </c>
      <c r="C8142">
        <v>0.11130434132151178</v>
      </c>
      <c r="D8142">
        <v>0.11208420774100789</v>
      </c>
      <c r="G8142">
        <v>8139</v>
      </c>
      <c r="H8142">
        <v>0.10926873561305608</v>
      </c>
      <c r="I8142">
        <v>0.11765542475794473</v>
      </c>
    </row>
    <row r="8143" spans="2:9" x14ac:dyDescent="0.25">
      <c r="B8143">
        <v>8140</v>
      </c>
      <c r="C8143">
        <v>0.11127532702771499</v>
      </c>
      <c r="D8143">
        <v>0.11204760637945466</v>
      </c>
      <c r="G8143">
        <v>8140</v>
      </c>
      <c r="H8143">
        <v>0.10923995791429787</v>
      </c>
      <c r="I8143">
        <v>0.11762533734339257</v>
      </c>
    </row>
    <row r="8144" spans="2:9" x14ac:dyDescent="0.25">
      <c r="B8144">
        <v>8141</v>
      </c>
      <c r="C8144">
        <v>0.1112463221193104</v>
      </c>
      <c r="D8144">
        <v>0.11201101376281625</v>
      </c>
      <c r="G8144">
        <v>8141</v>
      </c>
      <c r="H8144">
        <v>0.1092111882454294</v>
      </c>
      <c r="I8144">
        <v>0.11759525733506983</v>
      </c>
    </row>
    <row r="8145" spans="2:9" x14ac:dyDescent="0.25">
      <c r="B8145">
        <v>8142</v>
      </c>
      <c r="C8145">
        <v>0.11121732659224852</v>
      </c>
      <c r="D8145">
        <v>0.11197442989148529</v>
      </c>
      <c r="G8145">
        <v>8142</v>
      </c>
      <c r="H8145">
        <v>0.10918242660393669</v>
      </c>
      <c r="I8145">
        <v>0.117565184731333</v>
      </c>
    </row>
    <row r="8146" spans="2:9" x14ac:dyDescent="0.25">
      <c r="B8146">
        <v>8143</v>
      </c>
      <c r="C8146">
        <v>0.1111883404424809</v>
      </c>
      <c r="D8146">
        <v>0.11193785476585258</v>
      </c>
      <c r="G8146">
        <v>8143</v>
      </c>
      <c r="H8146">
        <v>0.10915367298730619</v>
      </c>
      <c r="I8146">
        <v>0.11753511953053895</v>
      </c>
    </row>
    <row r="8147" spans="2:9" x14ac:dyDescent="0.25">
      <c r="B8147">
        <v>8144</v>
      </c>
      <c r="C8147">
        <v>0.11115936366596149</v>
      </c>
      <c r="D8147">
        <v>0.11190128838630663</v>
      </c>
      <c r="G8147">
        <v>8144</v>
      </c>
      <c r="H8147">
        <v>0.1091249273930254</v>
      </c>
      <c r="I8147">
        <v>0.11750506173104479</v>
      </c>
    </row>
    <row r="8148" spans="2:9" x14ac:dyDescent="0.25">
      <c r="B8148">
        <v>8145</v>
      </c>
      <c r="C8148">
        <v>0.11113039625864558</v>
      </c>
      <c r="D8148">
        <v>0.11186473075323422</v>
      </c>
      <c r="G8148">
        <v>8145</v>
      </c>
      <c r="H8148">
        <v>0.10909618981858239</v>
      </c>
      <c r="I8148">
        <v>0.11747501133120809</v>
      </c>
    </row>
    <row r="8149" spans="2:9" x14ac:dyDescent="0.25">
      <c r="B8149">
        <v>8146</v>
      </c>
      <c r="C8149">
        <v>0.11110143821649204</v>
      </c>
      <c r="D8149">
        <v>0.11182818186701993</v>
      </c>
      <c r="G8149">
        <v>8146</v>
      </c>
      <c r="H8149">
        <v>0.10906746026146691</v>
      </c>
      <c r="I8149">
        <v>0.11744496832938647</v>
      </c>
    </row>
    <row r="8150" spans="2:9" x14ac:dyDescent="0.25">
      <c r="B8150">
        <v>8147</v>
      </c>
      <c r="C8150">
        <v>0.11107248953546089</v>
      </c>
      <c r="D8150">
        <v>0.1117916417280464</v>
      </c>
      <c r="G8150">
        <v>8147</v>
      </c>
      <c r="H8150">
        <v>0.1090387387191691</v>
      </c>
      <c r="I8150">
        <v>0.11741493272393799</v>
      </c>
    </row>
    <row r="8151" spans="2:9" x14ac:dyDescent="0.25">
      <c r="B8151">
        <v>8148</v>
      </c>
      <c r="C8151">
        <v>0.11104355021151288</v>
      </c>
      <c r="D8151">
        <v>0.11175511033669433</v>
      </c>
      <c r="G8151">
        <v>8148</v>
      </c>
      <c r="H8151">
        <v>0.10901002518917952</v>
      </c>
      <c r="I8151">
        <v>0.11738490451322089</v>
      </c>
    </row>
    <row r="8152" spans="2:9" x14ac:dyDescent="0.25">
      <c r="B8152">
        <v>8149</v>
      </c>
      <c r="C8152">
        <v>0.11101462024061258</v>
      </c>
      <c r="D8152">
        <v>0.11171858769334228</v>
      </c>
      <c r="G8152">
        <v>8149</v>
      </c>
      <c r="H8152">
        <v>0.1089813196689902</v>
      </c>
      <c r="I8152">
        <v>0.1173548836955938</v>
      </c>
    </row>
    <row r="8153" spans="2:9" x14ac:dyDescent="0.25">
      <c r="B8153">
        <v>8150</v>
      </c>
      <c r="C8153">
        <v>0.11098569961872577</v>
      </c>
      <c r="D8153">
        <v>0.11168207379836696</v>
      </c>
      <c r="G8153">
        <v>8150</v>
      </c>
      <c r="H8153">
        <v>0.10895262215609409</v>
      </c>
      <c r="I8153">
        <v>0.11732487026941558</v>
      </c>
    </row>
    <row r="8154" spans="2:9" x14ac:dyDescent="0.25">
      <c r="B8154">
        <v>8151</v>
      </c>
      <c r="C8154">
        <v>0.11095678834182053</v>
      </c>
      <c r="D8154">
        <v>0.11164556865214302</v>
      </c>
      <c r="G8154">
        <v>8151</v>
      </c>
      <c r="H8154">
        <v>0.10892393264798463</v>
      </c>
      <c r="I8154">
        <v>0.1172948642330454</v>
      </c>
    </row>
    <row r="8155" spans="2:9" x14ac:dyDescent="0.25">
      <c r="B8155">
        <v>8152</v>
      </c>
      <c r="C8155">
        <v>0.11092788640586629</v>
      </c>
      <c r="D8155">
        <v>0.11160907225504296</v>
      </c>
      <c r="G8155">
        <v>8152</v>
      </c>
      <c r="H8155">
        <v>0.10889525114215629</v>
      </c>
      <c r="I8155">
        <v>0.11726486558484263</v>
      </c>
    </row>
    <row r="8156" spans="2:9" x14ac:dyDescent="0.25">
      <c r="B8156">
        <v>8153</v>
      </c>
      <c r="C8156">
        <v>0.1108989938068362</v>
      </c>
      <c r="D8156">
        <v>0.11157258460743757</v>
      </c>
      <c r="G8156">
        <v>8153</v>
      </c>
      <c r="H8156">
        <v>0.10886657763610505</v>
      </c>
      <c r="I8156">
        <v>0.11723487432316709</v>
      </c>
    </row>
    <row r="8157" spans="2:9" x14ac:dyDescent="0.25">
      <c r="B8157">
        <v>8154</v>
      </c>
      <c r="C8157">
        <v>0.11087011054070421</v>
      </c>
      <c r="D8157">
        <v>0.11153610570969544</v>
      </c>
      <c r="G8157">
        <v>8154</v>
      </c>
      <c r="H8157">
        <v>0.1088379121273273</v>
      </c>
      <c r="I8157">
        <v>0.11720489044637876</v>
      </c>
    </row>
    <row r="8158" spans="2:9" x14ac:dyDescent="0.25">
      <c r="B8158">
        <v>8155</v>
      </c>
      <c r="C8158">
        <v>0.11084123660344519</v>
      </c>
      <c r="D8158">
        <v>0.11149963556218313</v>
      </c>
      <c r="G8158">
        <v>8155</v>
      </c>
      <c r="H8158">
        <v>0.1088092546133196</v>
      </c>
      <c r="I8158">
        <v>0.11717491395283793</v>
      </c>
    </row>
    <row r="8159" spans="2:9" x14ac:dyDescent="0.25">
      <c r="B8159">
        <v>8156</v>
      </c>
      <c r="C8159">
        <v>0.11081237199103801</v>
      </c>
      <c r="D8159">
        <v>0.11146317416526547</v>
      </c>
      <c r="G8159">
        <v>8156</v>
      </c>
      <c r="H8159">
        <v>0.10878060509158029</v>
      </c>
      <c r="I8159">
        <v>0.11714494484090518</v>
      </c>
    </row>
    <row r="8160" spans="2:9" x14ac:dyDescent="0.25">
      <c r="B8160">
        <v>8157</v>
      </c>
      <c r="C8160">
        <v>0.11078351669946239</v>
      </c>
      <c r="D8160">
        <v>0.11142672151930498</v>
      </c>
      <c r="G8160">
        <v>8157</v>
      </c>
      <c r="H8160">
        <v>0.1087519635596086</v>
      </c>
      <c r="I8160">
        <v>0.11711498310894143</v>
      </c>
    </row>
    <row r="8161" spans="2:9" x14ac:dyDescent="0.25">
      <c r="B8161">
        <v>8158</v>
      </c>
      <c r="C8161">
        <v>0.11075467072470063</v>
      </c>
      <c r="D8161">
        <v>0.11139027762466236</v>
      </c>
      <c r="G8161">
        <v>8158</v>
      </c>
      <c r="H8161">
        <v>0.10872333001490399</v>
      </c>
      <c r="I8161">
        <v>0.1170850287553078</v>
      </c>
    </row>
    <row r="8162" spans="2:9" x14ac:dyDescent="0.25">
      <c r="B8162">
        <v>8159</v>
      </c>
      <c r="C8162">
        <v>0.1107258340627361</v>
      </c>
      <c r="D8162">
        <v>0.11135384248169632</v>
      </c>
      <c r="G8162">
        <v>8159</v>
      </c>
      <c r="H8162">
        <v>0.10869470445496732</v>
      </c>
      <c r="I8162">
        <v>0.11705508177836577</v>
      </c>
    </row>
    <row r="8163" spans="2:9" x14ac:dyDescent="0.25">
      <c r="B8163">
        <v>8160</v>
      </c>
      <c r="C8163">
        <v>0.1106970067095561</v>
      </c>
      <c r="D8163">
        <v>0.11131741609076348</v>
      </c>
      <c r="G8163">
        <v>8160</v>
      </c>
      <c r="H8163">
        <v>0.10866608687730069</v>
      </c>
      <c r="I8163">
        <v>0.11702514217647708</v>
      </c>
    </row>
    <row r="8164" spans="2:9" x14ac:dyDescent="0.25">
      <c r="B8164">
        <v>8161</v>
      </c>
      <c r="C8164">
        <v>0.11066818866114879</v>
      </c>
      <c r="D8164">
        <v>0.11128099845221857</v>
      </c>
      <c r="G8164">
        <v>8161</v>
      </c>
      <c r="H8164">
        <v>0.10863747727940663</v>
      </c>
      <c r="I8164">
        <v>0.11699520994800368</v>
      </c>
    </row>
    <row r="8165" spans="2:9" x14ac:dyDescent="0.25">
      <c r="B8165">
        <v>8162</v>
      </c>
      <c r="C8165">
        <v>0.1106393799135032</v>
      </c>
      <c r="D8165">
        <v>0.11124458956641436</v>
      </c>
      <c r="G8165">
        <v>8162</v>
      </c>
      <c r="H8165">
        <v>0.10860887565878793</v>
      </c>
      <c r="I8165">
        <v>0.11696528509130799</v>
      </c>
    </row>
    <row r="8166" spans="2:9" x14ac:dyDescent="0.25">
      <c r="B8166">
        <v>8163</v>
      </c>
      <c r="C8166">
        <v>0.1106105804626117</v>
      </c>
      <c r="D8166">
        <v>0.11120818943370143</v>
      </c>
      <c r="G8166">
        <v>8163</v>
      </c>
      <c r="H8166">
        <v>0.108580282012949</v>
      </c>
      <c r="I8166">
        <v>0.11693536760475244</v>
      </c>
    </row>
    <row r="8167" spans="2:9" x14ac:dyDescent="0.25">
      <c r="B8167">
        <v>8164</v>
      </c>
      <c r="C8167">
        <v>0.11058179030446871</v>
      </c>
      <c r="D8167">
        <v>0.11117179805442871</v>
      </c>
      <c r="G8167">
        <v>8164</v>
      </c>
      <c r="H8167">
        <v>0.10855169633939542</v>
      </c>
      <c r="I8167">
        <v>0.1169054574867001</v>
      </c>
    </row>
    <row r="8168" spans="2:9" x14ac:dyDescent="0.25">
      <c r="B8168">
        <v>8165</v>
      </c>
      <c r="C8168">
        <v>0.1105530094350701</v>
      </c>
      <c r="D8168">
        <v>0.11113541542894273</v>
      </c>
      <c r="G8168">
        <v>8165</v>
      </c>
      <c r="H8168">
        <v>0.10852311863563288</v>
      </c>
      <c r="I8168">
        <v>0.11687555473551399</v>
      </c>
    </row>
    <row r="8169" spans="2:9" x14ac:dyDescent="0.25">
      <c r="B8169">
        <v>8166</v>
      </c>
      <c r="C8169">
        <v>0.11052423785041365</v>
      </c>
      <c r="D8169">
        <v>0.1110990415575885</v>
      </c>
      <c r="G8169">
        <v>8166</v>
      </c>
      <c r="H8169">
        <v>0.10849454889916824</v>
      </c>
      <c r="I8169">
        <v>0.11684565934955761</v>
      </c>
    </row>
    <row r="8170" spans="2:9" x14ac:dyDescent="0.25">
      <c r="B8170">
        <v>8167</v>
      </c>
      <c r="C8170">
        <v>0.11049547554650063</v>
      </c>
      <c r="D8170">
        <v>0.11106267644070861</v>
      </c>
      <c r="G8170">
        <v>8167</v>
      </c>
      <c r="H8170">
        <v>0.10846598712750981</v>
      </c>
      <c r="I8170">
        <v>0.11681577132719478</v>
      </c>
    </row>
    <row r="8171" spans="2:9" x14ac:dyDescent="0.25">
      <c r="B8171">
        <v>8168</v>
      </c>
      <c r="C8171">
        <v>0.11046672251933297</v>
      </c>
      <c r="D8171">
        <v>0.11102632007864395</v>
      </c>
      <c r="G8171">
        <v>8168</v>
      </c>
      <c r="H8171">
        <v>0.1084374333181663</v>
      </c>
      <c r="I8171">
        <v>0.11678589066678934</v>
      </c>
    </row>
    <row r="8172" spans="2:9" x14ac:dyDescent="0.25">
      <c r="B8172">
        <v>8169</v>
      </c>
      <c r="C8172">
        <v>0.11043797876491382</v>
      </c>
      <c r="D8172">
        <v>0.11098997247173339</v>
      </c>
      <c r="G8172">
        <v>8169</v>
      </c>
      <c r="H8172">
        <v>0.10840888746864681</v>
      </c>
      <c r="I8172">
        <v>0.11675601736670577</v>
      </c>
    </row>
    <row r="8173" spans="2:9" x14ac:dyDescent="0.25">
      <c r="B8173">
        <v>8170</v>
      </c>
      <c r="C8173">
        <v>0.11040924427924978</v>
      </c>
      <c r="D8173">
        <v>0.11095363362031371</v>
      </c>
      <c r="G8173">
        <v>8170</v>
      </c>
      <c r="H8173">
        <v>0.10838034957646178</v>
      </c>
      <c r="I8173">
        <v>0.11672615142530864</v>
      </c>
    </row>
    <row r="8174" spans="2:9" x14ac:dyDescent="0.25">
      <c r="B8174">
        <v>8171</v>
      </c>
      <c r="C8174">
        <v>0.11038051905834891</v>
      </c>
      <c r="D8174">
        <v>0.11091730352471975</v>
      </c>
      <c r="G8174">
        <v>8171</v>
      </c>
      <c r="H8174">
        <v>0.10835181963912288</v>
      </c>
      <c r="I8174">
        <v>0.11669629284096268</v>
      </c>
    </row>
    <row r="8175" spans="2:9" x14ac:dyDescent="0.25">
      <c r="B8175">
        <v>8172</v>
      </c>
      <c r="C8175">
        <v>0.11035180309822142</v>
      </c>
      <c r="D8175">
        <v>0.1108809821852845</v>
      </c>
      <c r="G8175">
        <v>8172</v>
      </c>
      <c r="H8175">
        <v>0.10832329765414229</v>
      </c>
      <c r="I8175">
        <v>0.11666644161203328</v>
      </c>
    </row>
    <row r="8176" spans="2:9" x14ac:dyDescent="0.25">
      <c r="B8176">
        <v>8173</v>
      </c>
      <c r="C8176">
        <v>0.11032309639487883</v>
      </c>
      <c r="D8176">
        <v>0.11084466960233882</v>
      </c>
      <c r="G8176">
        <v>8173</v>
      </c>
      <c r="H8176">
        <v>0.10829478361903275</v>
      </c>
      <c r="I8176">
        <v>0.11663659773688566</v>
      </c>
    </row>
    <row r="8177" spans="2:9" x14ac:dyDescent="0.25">
      <c r="B8177">
        <v>8174</v>
      </c>
      <c r="C8177">
        <v>0.11029439894433635</v>
      </c>
      <c r="D8177">
        <v>0.11080836577621167</v>
      </c>
      <c r="G8177">
        <v>8174</v>
      </c>
      <c r="H8177">
        <v>0.10826627753130869</v>
      </c>
      <c r="I8177">
        <v>0.11660676121388583</v>
      </c>
    </row>
    <row r="8178" spans="2:9" x14ac:dyDescent="0.25">
      <c r="B8178">
        <v>8175</v>
      </c>
      <c r="C8178">
        <v>0.11026571074261009</v>
      </c>
      <c r="D8178">
        <v>0.11077207070723007</v>
      </c>
      <c r="G8178">
        <v>8175</v>
      </c>
      <c r="H8178">
        <v>0.10823777938848511</v>
      </c>
      <c r="I8178">
        <v>0.1165769320413996</v>
      </c>
    </row>
    <row r="8179" spans="2:9" x14ac:dyDescent="0.25">
      <c r="B8179">
        <v>8176</v>
      </c>
      <c r="C8179">
        <v>0.110237031785717</v>
      </c>
      <c r="D8179">
        <v>0.11073578439571896</v>
      </c>
      <c r="G8179">
        <v>8176</v>
      </c>
      <c r="H8179">
        <v>0.10820928918807721</v>
      </c>
      <c r="I8179">
        <v>0.11654711021779336</v>
      </c>
    </row>
    <row r="8180" spans="2:9" x14ac:dyDescent="0.25">
      <c r="B8180">
        <v>8177</v>
      </c>
      <c r="C8180">
        <v>0.11020836206967768</v>
      </c>
      <c r="D8180">
        <v>0.11069950684200143</v>
      </c>
      <c r="G8180">
        <v>8177</v>
      </c>
      <c r="H8180">
        <v>0.10818080692760182</v>
      </c>
      <c r="I8180">
        <v>0.11651729574143375</v>
      </c>
    </row>
    <row r="8181" spans="2:9" x14ac:dyDescent="0.25">
      <c r="B8181">
        <v>8178</v>
      </c>
      <c r="C8181">
        <v>0.1101797015905143</v>
      </c>
      <c r="D8181">
        <v>0.11066323804639849</v>
      </c>
      <c r="G8181">
        <v>8178</v>
      </c>
      <c r="H8181">
        <v>0.10815233260457628</v>
      </c>
      <c r="I8181">
        <v>0.11648748861068761</v>
      </c>
    </row>
    <row r="8182" spans="2:9" x14ac:dyDescent="0.25">
      <c r="B8182">
        <v>8179</v>
      </c>
      <c r="C8182">
        <v>0.11015105034425079</v>
      </c>
      <c r="D8182">
        <v>0.11062697800922924</v>
      </c>
      <c r="G8182">
        <v>8179</v>
      </c>
      <c r="H8182">
        <v>0.1081238662165193</v>
      </c>
      <c r="I8182">
        <v>0.11645768882392205</v>
      </c>
    </row>
    <row r="8183" spans="2:9" x14ac:dyDescent="0.25">
      <c r="B8183">
        <v>8180</v>
      </c>
      <c r="C8183">
        <v>0.11012240832691263</v>
      </c>
      <c r="D8183">
        <v>0.11059072673081084</v>
      </c>
      <c r="G8183">
        <v>8180</v>
      </c>
      <c r="H8183">
        <v>0.10809540776094961</v>
      </c>
      <c r="I8183">
        <v>0.11642789637950465</v>
      </c>
    </row>
    <row r="8184" spans="2:9" x14ac:dyDescent="0.25">
      <c r="B8184">
        <v>8181</v>
      </c>
      <c r="C8184">
        <v>0.11009377553452898</v>
      </c>
      <c r="D8184">
        <v>0.11055448421145844</v>
      </c>
      <c r="G8184">
        <v>8181</v>
      </c>
      <c r="H8184">
        <v>0.10806695723538791</v>
      </c>
      <c r="I8184">
        <v>0.11639811127580303</v>
      </c>
    </row>
    <row r="8185" spans="2:9" x14ac:dyDescent="0.25">
      <c r="B8185">
        <v>8182</v>
      </c>
      <c r="C8185">
        <v>0.1100651519631299</v>
      </c>
      <c r="D8185">
        <v>0.11051825045148529</v>
      </c>
      <c r="G8185">
        <v>8182</v>
      </c>
      <c r="H8185">
        <v>0.1080385146373552</v>
      </c>
      <c r="I8185">
        <v>0.11636833351118536</v>
      </c>
    </row>
    <row r="8186" spans="2:9" x14ac:dyDescent="0.25">
      <c r="B8186">
        <v>8183</v>
      </c>
      <c r="C8186">
        <v>0.11003653760874629</v>
      </c>
      <c r="D8186">
        <v>0.11048202545120249</v>
      </c>
      <c r="G8186">
        <v>8183</v>
      </c>
      <c r="H8186">
        <v>0.10801007996437291</v>
      </c>
      <c r="I8186">
        <v>0.11633856308401988</v>
      </c>
    </row>
    <row r="8187" spans="2:9" x14ac:dyDescent="0.25">
      <c r="B8187">
        <v>8184</v>
      </c>
      <c r="C8187">
        <v>0.11000793246741251</v>
      </c>
      <c r="D8187">
        <v>0.11044580921091944</v>
      </c>
      <c r="G8187">
        <v>8184</v>
      </c>
      <c r="H8187">
        <v>0.1079816532139639</v>
      </c>
      <c r="I8187">
        <v>0.1163087999926751</v>
      </c>
    </row>
    <row r="8188" spans="2:9" x14ac:dyDescent="0.25">
      <c r="B8188">
        <v>8185</v>
      </c>
      <c r="C8188">
        <v>0.1099793365351647</v>
      </c>
      <c r="D8188">
        <v>0.1104096017309434</v>
      </c>
      <c r="G8188">
        <v>8185</v>
      </c>
      <c r="H8188">
        <v>0.10795323438365191</v>
      </c>
      <c r="I8188">
        <v>0.11627904423552005</v>
      </c>
    </row>
    <row r="8189" spans="2:9" x14ac:dyDescent="0.25">
      <c r="B8189">
        <v>8186</v>
      </c>
      <c r="C8189">
        <v>0.10995074980804061</v>
      </c>
      <c r="D8189">
        <v>0.11037340301157975</v>
      </c>
      <c r="G8189">
        <v>8186</v>
      </c>
      <c r="H8189">
        <v>0.10792482347096131</v>
      </c>
      <c r="I8189">
        <v>0.11624929581092386</v>
      </c>
    </row>
    <row r="8190" spans="2:9" x14ac:dyDescent="0.25">
      <c r="B8190">
        <v>8187</v>
      </c>
      <c r="C8190">
        <v>0.10992217228207973</v>
      </c>
      <c r="D8190">
        <v>0.11033721305313182</v>
      </c>
      <c r="G8190">
        <v>8187</v>
      </c>
      <c r="H8190">
        <v>0.10789642047341737</v>
      </c>
      <c r="I8190">
        <v>0.1162195547172559</v>
      </c>
    </row>
    <row r="8191" spans="2:9" x14ac:dyDescent="0.25">
      <c r="B8191">
        <v>8188</v>
      </c>
      <c r="C8191">
        <v>0.10989360395332508</v>
      </c>
      <c r="D8191">
        <v>0.11030103185590111</v>
      </c>
      <c r="G8191">
        <v>8188</v>
      </c>
      <c r="H8191">
        <v>0.10786802538854681</v>
      </c>
      <c r="I8191">
        <v>0.11618982095288605</v>
      </c>
    </row>
    <row r="8192" spans="2:9" x14ac:dyDescent="0.25">
      <c r="B8192">
        <v>8189</v>
      </c>
      <c r="C8192">
        <v>0.1098650448178204</v>
      </c>
      <c r="D8192">
        <v>0.11026485942018706</v>
      </c>
      <c r="G8192">
        <v>8189</v>
      </c>
      <c r="H8192">
        <v>0.1078396382138767</v>
      </c>
      <c r="I8192">
        <v>0.11616009451618425</v>
      </c>
    </row>
    <row r="8193" spans="2:9" x14ac:dyDescent="0.25">
      <c r="B8193">
        <v>8190</v>
      </c>
      <c r="C8193">
        <v>0.1098364948716105</v>
      </c>
      <c r="D8193">
        <v>0.1102286957462872</v>
      </c>
      <c r="G8193">
        <v>8190</v>
      </c>
      <c r="H8193">
        <v>0.1078112589469345</v>
      </c>
      <c r="I8193">
        <v>0.11613037540552085</v>
      </c>
    </row>
    <row r="8194" spans="2:9" x14ac:dyDescent="0.25">
      <c r="B8194">
        <v>8191</v>
      </c>
      <c r="C8194">
        <v>0.1098079541107438</v>
      </c>
      <c r="D8194">
        <v>0.11019254083449719</v>
      </c>
      <c r="G8194">
        <v>8191</v>
      </c>
      <c r="H8194">
        <v>0.1077828875852494</v>
      </c>
      <c r="I8194">
        <v>0.11610066361926646</v>
      </c>
    </row>
    <row r="8195" spans="2:9" x14ac:dyDescent="0.25">
      <c r="B8195">
        <v>8192</v>
      </c>
      <c r="C8195">
        <v>0.10977942253127003</v>
      </c>
      <c r="D8195">
        <v>0.11015639468511046</v>
      </c>
      <c r="G8195">
        <v>8192</v>
      </c>
      <c r="H8195">
        <v>0.10775452412635118</v>
      </c>
      <c r="I8195">
        <v>0.11607095915579194</v>
      </c>
    </row>
    <row r="8196" spans="2:9" x14ac:dyDescent="0.25">
      <c r="B8196">
        <v>8193</v>
      </c>
      <c r="C8196">
        <v>0.10975090012924078</v>
      </c>
      <c r="D8196">
        <v>0.1101202572984188</v>
      </c>
      <c r="G8196">
        <v>8193</v>
      </c>
      <c r="H8196">
        <v>0.1077261685677704</v>
      </c>
      <c r="I8196">
        <v>0.11604126201346848</v>
      </c>
    </row>
    <row r="8197" spans="2:9" x14ac:dyDescent="0.25">
      <c r="B8197">
        <v>8194</v>
      </c>
      <c r="C8197">
        <v>0.10972238690070957</v>
      </c>
      <c r="D8197">
        <v>0.11008412867471187</v>
      </c>
      <c r="G8197">
        <v>8194</v>
      </c>
      <c r="H8197">
        <v>0.10769782090703822</v>
      </c>
      <c r="I8197">
        <v>0.11601157219066746</v>
      </c>
    </row>
    <row r="8198" spans="2:9" x14ac:dyDescent="0.25">
      <c r="B8198">
        <v>8195</v>
      </c>
      <c r="C8198">
        <v>0.10969388284173308</v>
      </c>
      <c r="D8198">
        <v>0.11004800881427752</v>
      </c>
      <c r="G8198">
        <v>8195</v>
      </c>
      <c r="H8198">
        <v>0.10766948114168755</v>
      </c>
      <c r="I8198">
        <v>0.11598188968576081</v>
      </c>
    </row>
    <row r="8199" spans="2:9" x14ac:dyDescent="0.25">
      <c r="B8199">
        <v>8196</v>
      </c>
      <c r="C8199">
        <v>0.10966538794836889</v>
      </c>
      <c r="D8199">
        <v>0.11001189771740148</v>
      </c>
      <c r="G8199">
        <v>8196</v>
      </c>
      <c r="H8199">
        <v>0.10764114926925158</v>
      </c>
      <c r="I8199">
        <v>0.11595221449712041</v>
      </c>
    </row>
    <row r="8200" spans="2:9" x14ac:dyDescent="0.25">
      <c r="B8200">
        <v>8197</v>
      </c>
      <c r="C8200">
        <v>0.1096369022166756</v>
      </c>
      <c r="D8200">
        <v>0.10997579538436761</v>
      </c>
      <c r="G8200">
        <v>8197</v>
      </c>
      <c r="H8200">
        <v>0.10761282528726403</v>
      </c>
      <c r="I8200">
        <v>0.11592254662311854</v>
      </c>
    </row>
    <row r="8201" spans="2:9" x14ac:dyDescent="0.25">
      <c r="B8201">
        <v>8198</v>
      </c>
      <c r="C8201">
        <v>0.1096084256427154</v>
      </c>
      <c r="D8201">
        <v>0.10993970181545791</v>
      </c>
      <c r="G8201">
        <v>8198</v>
      </c>
      <c r="H8201">
        <v>0.10758450919326</v>
      </c>
      <c r="I8201">
        <v>0.11589288606212796</v>
      </c>
    </row>
    <row r="8202" spans="2:9" x14ac:dyDescent="0.25">
      <c r="B8202">
        <v>8199</v>
      </c>
      <c r="C8202">
        <v>0.1095799582225518</v>
      </c>
      <c r="D8202">
        <v>0.10990361701095232</v>
      </c>
      <c r="G8202">
        <v>8199</v>
      </c>
      <c r="H8202">
        <v>0.1075562009847754</v>
      </c>
      <c r="I8202">
        <v>0.11586323281252144</v>
      </c>
    </row>
    <row r="8203" spans="2:9" x14ac:dyDescent="0.25">
      <c r="B8203">
        <v>8200</v>
      </c>
      <c r="C8203">
        <v>0.10955149995225037</v>
      </c>
      <c r="D8203">
        <v>0.10986754097112877</v>
      </c>
      <c r="G8203">
        <v>8200</v>
      </c>
      <c r="H8203">
        <v>0.10752790065934689</v>
      </c>
      <c r="I8203">
        <v>0.11583358687267213</v>
      </c>
    </row>
    <row r="8204" spans="2:9" x14ac:dyDescent="0.25">
      <c r="B8204">
        <v>8201</v>
      </c>
      <c r="C8204">
        <v>0.10952305082787818</v>
      </c>
      <c r="D8204">
        <v>0.10983147369626355</v>
      </c>
      <c r="G8204">
        <v>8201</v>
      </c>
      <c r="H8204">
        <v>0.10749960821451186</v>
      </c>
      <c r="I8204">
        <v>0.11580394824095362</v>
      </c>
    </row>
    <row r="8205" spans="2:9" x14ac:dyDescent="0.25">
      <c r="B8205">
        <v>8202</v>
      </c>
      <c r="C8205">
        <v>0.10949461084550564</v>
      </c>
      <c r="D8205">
        <v>0.10979541518663059</v>
      </c>
      <c r="G8205">
        <v>8202</v>
      </c>
      <c r="H8205">
        <v>0.1074713236478092</v>
      </c>
      <c r="I8205">
        <v>0.11577431691573947</v>
      </c>
    </row>
    <row r="8206" spans="2:9" x14ac:dyDescent="0.25">
      <c r="B8206">
        <v>8203</v>
      </c>
      <c r="C8206">
        <v>0.10946618000120413</v>
      </c>
      <c r="D8206">
        <v>0.10975936544250228</v>
      </c>
      <c r="G8206">
        <v>8203</v>
      </c>
      <c r="H8206">
        <v>0.1074430469567783</v>
      </c>
      <c r="I8206">
        <v>0.11574469289540393</v>
      </c>
    </row>
    <row r="8207" spans="2:9" x14ac:dyDescent="0.25">
      <c r="B8207">
        <v>8204</v>
      </c>
      <c r="C8207">
        <v>0.10943775829104591</v>
      </c>
      <c r="D8207">
        <v>0.10972332446414879</v>
      </c>
      <c r="G8207">
        <v>8204</v>
      </c>
      <c r="H8207">
        <v>0.10741477813895883</v>
      </c>
      <c r="I8207">
        <v>0.11571507617832112</v>
      </c>
    </row>
    <row r="8208" spans="2:9" x14ac:dyDescent="0.25">
      <c r="B8208">
        <v>8205</v>
      </c>
      <c r="C8208">
        <v>0.10940934571110723</v>
      </c>
      <c r="D8208">
        <v>0.10968729225183847</v>
      </c>
      <c r="G8208">
        <v>8205</v>
      </c>
      <c r="H8208">
        <v>0.10738651719189192</v>
      </c>
      <c r="I8208">
        <v>0.11568546676286567</v>
      </c>
    </row>
    <row r="8209" spans="2:9" x14ac:dyDescent="0.25">
      <c r="B8209">
        <v>8206</v>
      </c>
      <c r="C8209">
        <v>0.1093809422574651</v>
      </c>
      <c r="D8209">
        <v>0.10965126880583774</v>
      </c>
      <c r="G8209">
        <v>8206</v>
      </c>
      <c r="H8209">
        <v>0.1073582641131197</v>
      </c>
      <c r="I8209">
        <v>0.11565586464741261</v>
      </c>
    </row>
    <row r="8210" spans="2:9" x14ac:dyDescent="0.25">
      <c r="B8210">
        <v>8207</v>
      </c>
      <c r="C8210">
        <v>0.10935254792619879</v>
      </c>
      <c r="D8210">
        <v>0.10961525412641099</v>
      </c>
      <c r="G8210">
        <v>8207</v>
      </c>
      <c r="H8210">
        <v>0.107330018900185</v>
      </c>
      <c r="I8210">
        <v>0.115626269830337</v>
      </c>
    </row>
    <row r="8211" spans="2:9" x14ac:dyDescent="0.25">
      <c r="B8211">
        <v>8208</v>
      </c>
      <c r="C8211">
        <v>0.10932416271338906</v>
      </c>
      <c r="D8211">
        <v>0.10957924821382078</v>
      </c>
      <c r="G8211">
        <v>8208</v>
      </c>
      <c r="H8211">
        <v>0.10730178155063105</v>
      </c>
      <c r="I8211">
        <v>0.11559668231001421</v>
      </c>
    </row>
    <row r="8212" spans="2:9" x14ac:dyDescent="0.25">
      <c r="B8212">
        <v>8209</v>
      </c>
      <c r="C8212">
        <v>0.10929578661512017</v>
      </c>
      <c r="D8212">
        <v>0.10954325106832773</v>
      </c>
      <c r="G8212">
        <v>8209</v>
      </c>
      <c r="H8212">
        <v>0.10727355206200288</v>
      </c>
      <c r="I8212">
        <v>0.1155671020848202</v>
      </c>
    </row>
    <row r="8213" spans="2:9" x14ac:dyDescent="0.25">
      <c r="B8213">
        <v>8210</v>
      </c>
      <c r="C8213">
        <v>0.10926741962747719</v>
      </c>
      <c r="D8213">
        <v>0.10950726269019043</v>
      </c>
      <c r="G8213">
        <v>8210</v>
      </c>
      <c r="H8213">
        <v>0.10724533043184588</v>
      </c>
      <c r="I8213">
        <v>0.11553752915313076</v>
      </c>
    </row>
    <row r="8214" spans="2:9" x14ac:dyDescent="0.25">
      <c r="B8214">
        <v>8211</v>
      </c>
      <c r="C8214">
        <v>0.10923906174654618</v>
      </c>
      <c r="D8214">
        <v>0.10947128307966567</v>
      </c>
      <c r="G8214">
        <v>8211</v>
      </c>
      <c r="H8214">
        <v>0.10721711665770599</v>
      </c>
      <c r="I8214">
        <v>0.11550796351332242</v>
      </c>
    </row>
    <row r="8215" spans="2:9" x14ac:dyDescent="0.25">
      <c r="B8215">
        <v>8212</v>
      </c>
      <c r="C8215">
        <v>0.10921071296841672</v>
      </c>
      <c r="D8215">
        <v>0.10943531223700823</v>
      </c>
      <c r="G8215">
        <v>8212</v>
      </c>
      <c r="H8215">
        <v>0.10718891073713047</v>
      </c>
      <c r="I8215">
        <v>0.11547840516377166</v>
      </c>
    </row>
    <row r="8216" spans="2:9" x14ac:dyDescent="0.25">
      <c r="B8216">
        <v>8213</v>
      </c>
      <c r="C8216">
        <v>0.10918237328917972</v>
      </c>
      <c r="D8216">
        <v>0.10939935016247086</v>
      </c>
      <c r="G8216">
        <v>8213</v>
      </c>
      <c r="H8216">
        <v>0.1071607126676673</v>
      </c>
      <c r="I8216">
        <v>0.11544885410285531</v>
      </c>
    </row>
    <row r="8217" spans="2:9" x14ac:dyDescent="0.25">
      <c r="B8217">
        <v>8214</v>
      </c>
      <c r="C8217">
        <v>0.10915404270492809</v>
      </c>
      <c r="D8217">
        <v>0.1093633968563047</v>
      </c>
      <c r="G8217">
        <v>8214</v>
      </c>
      <c r="H8217">
        <v>0.1071325224468654</v>
      </c>
      <c r="I8217">
        <v>0.11541931032895066</v>
      </c>
    </row>
    <row r="8218" spans="2:9" x14ac:dyDescent="0.25">
      <c r="B8218">
        <v>8215</v>
      </c>
      <c r="C8218">
        <v>0.10912572121175633</v>
      </c>
      <c r="D8218">
        <v>0.10932745231875859</v>
      </c>
      <c r="G8218">
        <v>8215</v>
      </c>
      <c r="H8218">
        <v>0.10710434007227419</v>
      </c>
      <c r="I8218">
        <v>0.11538977384043511</v>
      </c>
    </row>
    <row r="8219" spans="2:9" x14ac:dyDescent="0.25">
      <c r="B8219">
        <v>8216</v>
      </c>
      <c r="C8219">
        <v>0.10909740880576228</v>
      </c>
      <c r="D8219">
        <v>0.10929151655007972</v>
      </c>
      <c r="G8219">
        <v>8216</v>
      </c>
      <c r="H8219">
        <v>0.10707616554144471</v>
      </c>
      <c r="I8219">
        <v>0.11536024463568634</v>
      </c>
    </row>
    <row r="8220" spans="2:9" x14ac:dyDescent="0.25">
      <c r="B8220">
        <v>8217</v>
      </c>
      <c r="C8220">
        <v>0.1090691054830446</v>
      </c>
      <c r="D8220">
        <v>0.10925558955051323</v>
      </c>
      <c r="G8220">
        <v>8217</v>
      </c>
      <c r="H8220">
        <v>0.10704799885192838</v>
      </c>
      <c r="I8220">
        <v>0.11533072271308249</v>
      </c>
    </row>
    <row r="8221" spans="2:9" x14ac:dyDescent="0.25">
      <c r="B8221">
        <v>8218</v>
      </c>
      <c r="C8221">
        <v>0.10904081123970302</v>
      </c>
      <c r="D8221">
        <v>0.10921967132030229</v>
      </c>
      <c r="G8221">
        <v>8218</v>
      </c>
      <c r="H8221">
        <v>0.10701984000127709</v>
      </c>
      <c r="I8221">
        <v>0.11530120807100179</v>
      </c>
    </row>
    <row r="8222" spans="2:9" x14ac:dyDescent="0.25">
      <c r="B8222">
        <v>8219</v>
      </c>
      <c r="C8222">
        <v>0.1090125260718408</v>
      </c>
      <c r="D8222">
        <v>0.10918376185968831</v>
      </c>
      <c r="G8222">
        <v>8219</v>
      </c>
      <c r="H8222">
        <v>0.10699168898704429</v>
      </c>
      <c r="I8222">
        <v>0.11527170070782292</v>
      </c>
    </row>
    <row r="8223" spans="2:9" x14ac:dyDescent="0.25">
      <c r="B8223">
        <v>8220</v>
      </c>
      <c r="C8223">
        <v>0.10898424997556252</v>
      </c>
      <c r="D8223">
        <v>0.10914786116891063</v>
      </c>
      <c r="G8223">
        <v>8220</v>
      </c>
      <c r="H8223">
        <v>0.10696354580678399</v>
      </c>
      <c r="I8223">
        <v>0.11524220062192464</v>
      </c>
    </row>
    <row r="8224" spans="2:9" x14ac:dyDescent="0.25">
      <c r="B8224">
        <v>8221</v>
      </c>
      <c r="C8224">
        <v>0.1089559829469747</v>
      </c>
      <c r="D8224">
        <v>0.10911196924820672</v>
      </c>
      <c r="G8224">
        <v>8221</v>
      </c>
      <c r="H8224">
        <v>0.10693541045805112</v>
      </c>
      <c r="I8224">
        <v>0.11521270781168613</v>
      </c>
    </row>
    <row r="8225" spans="2:9" x14ac:dyDescent="0.25">
      <c r="B8225">
        <v>8222</v>
      </c>
      <c r="C8225">
        <v>0.10892772498218531</v>
      </c>
      <c r="D8225">
        <v>0.10907608609781216</v>
      </c>
      <c r="G8225">
        <v>8222</v>
      </c>
      <c r="H8225">
        <v>0.10690728293840114</v>
      </c>
      <c r="I8225">
        <v>0.115183222275487</v>
      </c>
    </row>
    <row r="8226" spans="2:9" x14ac:dyDescent="0.25">
      <c r="B8226">
        <v>8223</v>
      </c>
      <c r="C8226">
        <v>0.10889947607730582</v>
      </c>
      <c r="D8226">
        <v>0.10904021171796061</v>
      </c>
      <c r="G8226">
        <v>8223</v>
      </c>
      <c r="H8226">
        <v>0.10687916324539119</v>
      </c>
      <c r="I8226">
        <v>0.11515374401170678</v>
      </c>
    </row>
    <row r="8227" spans="2:9" x14ac:dyDescent="0.25">
      <c r="B8227">
        <v>8224</v>
      </c>
      <c r="C8227">
        <v>0.10887123622844862</v>
      </c>
      <c r="D8227">
        <v>0.10900434610888367</v>
      </c>
      <c r="G8227">
        <v>8224</v>
      </c>
      <c r="H8227">
        <v>0.10685105137657877</v>
      </c>
      <c r="I8227">
        <v>0.11512427301872559</v>
      </c>
    </row>
    <row r="8228" spans="2:9" x14ac:dyDescent="0.25">
      <c r="B8228">
        <v>8225</v>
      </c>
      <c r="C8228">
        <v>0.1088430054317269</v>
      </c>
      <c r="D8228">
        <v>0.10896848927081135</v>
      </c>
      <c r="G8228">
        <v>8225</v>
      </c>
      <c r="H8228">
        <v>0.1068229473295218</v>
      </c>
      <c r="I8228">
        <v>0.11509480929492374</v>
      </c>
    </row>
    <row r="8229" spans="2:9" x14ac:dyDescent="0.25">
      <c r="B8229">
        <v>8226</v>
      </c>
      <c r="C8229">
        <v>0.10881478368325759</v>
      </c>
      <c r="D8229">
        <v>0.10893264120397135</v>
      </c>
      <c r="G8229">
        <v>8226</v>
      </c>
      <c r="H8229">
        <v>0.10679485110177959</v>
      </c>
      <c r="I8229">
        <v>0.1150653528386818</v>
      </c>
    </row>
    <row r="8230" spans="2:9" x14ac:dyDescent="0.25">
      <c r="B8230">
        <v>8227</v>
      </c>
      <c r="C8230">
        <v>0.10878657097915878</v>
      </c>
      <c r="D8230">
        <v>0.10889680190858975</v>
      </c>
      <c r="G8230">
        <v>8227</v>
      </c>
      <c r="H8230">
        <v>0.10676676269091229</v>
      </c>
      <c r="I8230">
        <v>0.11503590364838068</v>
      </c>
    </row>
    <row r="8231" spans="2:9" x14ac:dyDescent="0.25">
      <c r="B8231">
        <v>8228</v>
      </c>
      <c r="C8231">
        <v>0.10875836731555059</v>
      </c>
      <c r="D8231">
        <v>0.10886097138489065</v>
      </c>
      <c r="G8231">
        <v>8228</v>
      </c>
      <c r="H8231">
        <v>0.10673868209448088</v>
      </c>
      <c r="I8231">
        <v>0.11500646172240148</v>
      </c>
    </row>
    <row r="8232" spans="2:9" x14ac:dyDescent="0.25">
      <c r="B8232">
        <v>8229</v>
      </c>
      <c r="C8232">
        <v>0.10873017268855457</v>
      </c>
      <c r="D8232">
        <v>0.10882514963309606</v>
      </c>
      <c r="G8232">
        <v>8229</v>
      </c>
      <c r="H8232">
        <v>0.10671060931004689</v>
      </c>
      <c r="I8232">
        <v>0.11497702705912569</v>
      </c>
    </row>
    <row r="8233" spans="2:9" x14ac:dyDescent="0.25">
      <c r="B8233">
        <v>8230</v>
      </c>
      <c r="C8233">
        <v>0.10870198709429574</v>
      </c>
      <c r="D8233">
        <v>0.1087893366534264</v>
      </c>
      <c r="G8233">
        <v>8230</v>
      </c>
      <c r="H8233">
        <v>0.10668254433517337</v>
      </c>
      <c r="I8233">
        <v>0.11494759965693499</v>
      </c>
    </row>
    <row r="8234" spans="2:9" x14ac:dyDescent="0.25">
      <c r="B8234">
        <v>8231</v>
      </c>
      <c r="C8234">
        <v>0.10867381052889999</v>
      </c>
      <c r="D8234">
        <v>0.10875353244609991</v>
      </c>
      <c r="G8234">
        <v>8231</v>
      </c>
      <c r="H8234">
        <v>0.106654487167424</v>
      </c>
      <c r="I8234">
        <v>0.1149181795142115</v>
      </c>
    </row>
    <row r="8235" spans="2:9" x14ac:dyDescent="0.25">
      <c r="B8235">
        <v>8232</v>
      </c>
      <c r="C8235">
        <v>0.10864564298849411</v>
      </c>
      <c r="D8235">
        <v>0.10871773701133301</v>
      </c>
      <c r="G8235">
        <v>8232</v>
      </c>
      <c r="H8235">
        <v>0.10662643780436258</v>
      </c>
      <c r="I8235">
        <v>0.11488876662933742</v>
      </c>
    </row>
    <row r="8236" spans="2:9" x14ac:dyDescent="0.25">
      <c r="B8236">
        <v>8233</v>
      </c>
      <c r="C8236">
        <v>0.10861748446920851</v>
      </c>
      <c r="D8236">
        <v>0.10868195034934032</v>
      </c>
      <c r="G8236">
        <v>8233</v>
      </c>
      <c r="H8236">
        <v>0.10659839624355449</v>
      </c>
      <c r="I8236">
        <v>0.1148593610006954</v>
      </c>
    </row>
    <row r="8237" spans="2:9" x14ac:dyDescent="0.25">
      <c r="B8237">
        <v>8234</v>
      </c>
      <c r="C8237">
        <v>0.10858933496717477</v>
      </c>
      <c r="D8237">
        <v>0.10864617246033435</v>
      </c>
      <c r="G8237">
        <v>8234</v>
      </c>
      <c r="H8237">
        <v>0.106570362482566</v>
      </c>
      <c r="I8237">
        <v>0.11482996262666824</v>
      </c>
    </row>
    <row r="8238" spans="2:9" x14ac:dyDescent="0.25">
      <c r="B8238">
        <v>8235</v>
      </c>
      <c r="C8238">
        <v>0.10856119447852647</v>
      </c>
      <c r="D8238">
        <v>0.10861040334452592</v>
      </c>
      <c r="G8238">
        <v>8235</v>
      </c>
      <c r="H8238">
        <v>0.10654233651896391</v>
      </c>
      <c r="I8238">
        <v>0.11480057150563917</v>
      </c>
    </row>
    <row r="8239" spans="2:9" x14ac:dyDescent="0.25">
      <c r="B8239">
        <v>8236</v>
      </c>
      <c r="C8239">
        <v>0.10853306299939879</v>
      </c>
      <c r="D8239">
        <v>0.10857464300212374</v>
      </c>
      <c r="G8239">
        <v>8236</v>
      </c>
      <c r="H8239">
        <v>0.10651431835031584</v>
      </c>
      <c r="I8239">
        <v>0.1147711876359916</v>
      </c>
    </row>
    <row r="8240" spans="2:9" x14ac:dyDescent="0.25">
      <c r="B8240">
        <v>8237</v>
      </c>
      <c r="C8240">
        <v>0.10850494052593018</v>
      </c>
      <c r="D8240">
        <v>0.10853889143333477</v>
      </c>
      <c r="G8240">
        <v>8237</v>
      </c>
      <c r="H8240">
        <v>0.10648630797419095</v>
      </c>
      <c r="I8240">
        <v>0.11474181101610924</v>
      </c>
    </row>
    <row r="8241" spans="2:9" x14ac:dyDescent="0.25">
      <c r="B8241">
        <v>8238</v>
      </c>
      <c r="C8241">
        <v>0.10847682705426022</v>
      </c>
      <c r="D8241">
        <v>0.10850314863836406</v>
      </c>
      <c r="G8241">
        <v>8238</v>
      </c>
      <c r="H8241">
        <v>0.1064583053881588</v>
      </c>
      <c r="I8241">
        <v>0.11471244164437613</v>
      </c>
    </row>
    <row r="8242" spans="2:9" x14ac:dyDescent="0.25">
      <c r="B8242">
        <v>8239</v>
      </c>
      <c r="C8242">
        <v>0.108448722580529</v>
      </c>
      <c r="D8242">
        <v>0.10846741461741467</v>
      </c>
      <c r="G8242">
        <v>8239</v>
      </c>
      <c r="H8242">
        <v>0.10643031058978919</v>
      </c>
      <c r="I8242">
        <v>0.11468307951917647</v>
      </c>
    </row>
    <row r="8243" spans="2:9" x14ac:dyDescent="0.25">
      <c r="B8243">
        <v>8240</v>
      </c>
      <c r="C8243">
        <v>0.10842062710088018</v>
      </c>
      <c r="D8243">
        <v>0.10843168937068789</v>
      </c>
      <c r="G8243">
        <v>8240</v>
      </c>
      <c r="H8243">
        <v>0.10640232357665361</v>
      </c>
      <c r="I8243">
        <v>0.11465372463889506</v>
      </c>
    </row>
    <row r="8244" spans="2:9" x14ac:dyDescent="0.25">
      <c r="B8244">
        <v>8241</v>
      </c>
      <c r="C8244">
        <v>0.1083925406114592</v>
      </c>
      <c r="D8244">
        <v>0.10839597289838296</v>
      </c>
      <c r="G8244">
        <v>8241</v>
      </c>
      <c r="H8244">
        <v>0.1063743443463243</v>
      </c>
      <c r="I8244">
        <v>0.11462437700191658</v>
      </c>
    </row>
    <row r="8245" spans="2:9" x14ac:dyDescent="0.25">
      <c r="B8245">
        <v>8242</v>
      </c>
      <c r="C8245">
        <v>0.10836446310841298</v>
      </c>
      <c r="D8245">
        <v>0.1083602652006973</v>
      </c>
      <c r="G8245">
        <v>8242</v>
      </c>
      <c r="H8245">
        <v>0.10634637289637408</v>
      </c>
      <c r="I8245">
        <v>0.11459503660662614</v>
      </c>
    </row>
    <row r="8246" spans="2:9" x14ac:dyDescent="0.25">
      <c r="B8246">
        <v>8243</v>
      </c>
      <c r="C8246">
        <v>0.10833639458789009</v>
      </c>
      <c r="D8246">
        <v>0.10832456627782651</v>
      </c>
      <c r="G8246">
        <v>8243</v>
      </c>
      <c r="H8246">
        <v>0.10631840922437652</v>
      </c>
      <c r="I8246">
        <v>0.11456570345140936</v>
      </c>
    </row>
    <row r="8247" spans="2:9" x14ac:dyDescent="0.25">
      <c r="B8247">
        <v>8244</v>
      </c>
      <c r="C8247">
        <v>0.10830833504604247</v>
      </c>
      <c r="D8247">
        <v>0.10828887612996421</v>
      </c>
      <c r="G8247">
        <v>8244</v>
      </c>
      <c r="H8247">
        <v>0.10629045332790671</v>
      </c>
      <c r="I8247">
        <v>0.1145363775346518</v>
      </c>
    </row>
    <row r="8248" spans="2:9" x14ac:dyDescent="0.25">
      <c r="B8248">
        <v>8245</v>
      </c>
      <c r="C8248">
        <v>0.10828028447902298</v>
      </c>
      <c r="D8248">
        <v>0.10825319475730202</v>
      </c>
      <c r="G8248">
        <v>8245</v>
      </c>
      <c r="H8248">
        <v>0.10626250520454023</v>
      </c>
      <c r="I8248">
        <v>0.11450705885473954</v>
      </c>
    </row>
    <row r="8249" spans="2:9" x14ac:dyDescent="0.25">
      <c r="B8249">
        <v>8246</v>
      </c>
      <c r="C8249">
        <v>0.10825224288298542</v>
      </c>
      <c r="D8249">
        <v>0.10821752216002994</v>
      </c>
      <c r="G8249">
        <v>8246</v>
      </c>
      <c r="H8249">
        <v>0.10623456485185288</v>
      </c>
      <c r="I8249">
        <v>0.11447774741005888</v>
      </c>
    </row>
    <row r="8250" spans="2:9" x14ac:dyDescent="0.25">
      <c r="B8250">
        <v>8247</v>
      </c>
      <c r="C8250">
        <v>0.10822421025408679</v>
      </c>
      <c r="D8250">
        <v>0.10818185833833588</v>
      </c>
      <c r="G8250">
        <v>8247</v>
      </c>
      <c r="H8250">
        <v>0.1062066322674223</v>
      </c>
      <c r="I8250">
        <v>0.1144484431989963</v>
      </c>
    </row>
    <row r="8251" spans="2:9" x14ac:dyDescent="0.25">
      <c r="B8251">
        <v>8248</v>
      </c>
      <c r="C8251">
        <v>0.1081961865884857</v>
      </c>
      <c r="D8251">
        <v>0.10814620329240594</v>
      </c>
      <c r="G8251">
        <v>8248</v>
      </c>
      <c r="H8251">
        <v>0.10617870744882639</v>
      </c>
      <c r="I8251">
        <v>0.11441914621993877</v>
      </c>
    </row>
    <row r="8252" spans="2:9" x14ac:dyDescent="0.25">
      <c r="B8252">
        <v>8249</v>
      </c>
      <c r="C8252">
        <v>0.10816817188234279</v>
      </c>
      <c r="D8252">
        <v>0.10811055702242424</v>
      </c>
      <c r="G8252">
        <v>8249</v>
      </c>
      <c r="H8252">
        <v>0.1061507903936442</v>
      </c>
      <c r="I8252">
        <v>0.11438985647127341</v>
      </c>
    </row>
    <row r="8253" spans="2:9" x14ac:dyDescent="0.25">
      <c r="B8253">
        <v>8250</v>
      </c>
      <c r="C8253">
        <v>0.10814016613182001</v>
      </c>
      <c r="D8253">
        <v>0.10807491952857308</v>
      </c>
      <c r="G8253">
        <v>8250</v>
      </c>
      <c r="H8253">
        <v>0.10612288109945524</v>
      </c>
      <c r="I8253">
        <v>0.11436057395138755</v>
      </c>
    </row>
    <row r="8254" spans="2:9" x14ac:dyDescent="0.25">
      <c r="B8254">
        <v>8251</v>
      </c>
      <c r="C8254">
        <v>0.10811216933308258</v>
      </c>
      <c r="D8254">
        <v>0.108039290811033</v>
      </c>
      <c r="G8254">
        <v>8251</v>
      </c>
      <c r="H8254">
        <v>0.10609497956384062</v>
      </c>
      <c r="I8254">
        <v>0.11433129865866903</v>
      </c>
    </row>
    <row r="8255" spans="2:9" x14ac:dyDescent="0.25">
      <c r="B8255">
        <v>8252</v>
      </c>
      <c r="C8255">
        <v>0.10808418148229672</v>
      </c>
      <c r="D8255">
        <v>0.10800367086998239</v>
      </c>
      <c r="G8255">
        <v>8252</v>
      </c>
      <c r="H8255">
        <v>0.1060670857843818</v>
      </c>
      <c r="I8255">
        <v>0.11430203059150579</v>
      </c>
    </row>
    <row r="8256" spans="2:9" x14ac:dyDescent="0.25">
      <c r="B8256">
        <v>8253</v>
      </c>
      <c r="C8256">
        <v>0.10805620257562951</v>
      </c>
      <c r="D8256">
        <v>0.1079680597055979</v>
      </c>
      <c r="G8256">
        <v>8253</v>
      </c>
      <c r="H8256">
        <v>0.1060391997586607</v>
      </c>
      <c r="I8256">
        <v>0.1142727697482861</v>
      </c>
    </row>
    <row r="8257" spans="2:9" x14ac:dyDescent="0.25">
      <c r="B8257">
        <v>8254</v>
      </c>
      <c r="C8257">
        <v>0.10802823260925169</v>
      </c>
      <c r="D8257">
        <v>0.10793245731805437</v>
      </c>
      <c r="G8257">
        <v>8254</v>
      </c>
      <c r="H8257">
        <v>0.1060113214842606</v>
      </c>
      <c r="I8257">
        <v>0.11424351612739854</v>
      </c>
    </row>
    <row r="8258" spans="2:9" x14ac:dyDescent="0.25">
      <c r="B8258">
        <v>8255</v>
      </c>
      <c r="C8258">
        <v>0.10800027157933503</v>
      </c>
      <c r="D8258">
        <v>0.1078968637075246</v>
      </c>
      <c r="G8258">
        <v>8255</v>
      </c>
      <c r="H8258">
        <v>0.1059834509587658</v>
      </c>
      <c r="I8258">
        <v>0.11421426972723192</v>
      </c>
    </row>
    <row r="8259" spans="2:9" x14ac:dyDescent="0.25">
      <c r="B8259">
        <v>8256</v>
      </c>
      <c r="C8259">
        <v>0.10797231948205351</v>
      </c>
      <c r="D8259">
        <v>0.10786127887417969</v>
      </c>
      <c r="G8259">
        <v>8256</v>
      </c>
      <c r="H8259">
        <v>0.10595558817976099</v>
      </c>
      <c r="I8259">
        <v>0.11418503054617546</v>
      </c>
    </row>
    <row r="8260" spans="2:9" x14ac:dyDescent="0.25">
      <c r="B8260">
        <v>8257</v>
      </c>
      <c r="C8260">
        <v>0.10794437631358231</v>
      </c>
      <c r="D8260">
        <v>0.10782570281818871</v>
      </c>
      <c r="G8260">
        <v>8257</v>
      </c>
      <c r="H8260">
        <v>0.10592773314483171</v>
      </c>
      <c r="I8260">
        <v>0.11415579858261851</v>
      </c>
    </row>
    <row r="8261" spans="2:9" x14ac:dyDescent="0.25">
      <c r="B8261">
        <v>8258</v>
      </c>
      <c r="C8261">
        <v>0.10791644207010011</v>
      </c>
      <c r="D8261">
        <v>0.10779013553971883</v>
      </c>
      <c r="G8261">
        <v>8258</v>
      </c>
      <c r="H8261">
        <v>0.10589988585156514</v>
      </c>
      <c r="I8261">
        <v>0.11412657383495076</v>
      </c>
    </row>
    <row r="8262" spans="2:9" x14ac:dyDescent="0.25">
      <c r="B8262">
        <v>8259</v>
      </c>
      <c r="C8262">
        <v>0.10788851674778648</v>
      </c>
      <c r="D8262">
        <v>0.10775457703893562</v>
      </c>
      <c r="G8262">
        <v>8259</v>
      </c>
      <c r="H8262">
        <v>0.10587204629754859</v>
      </c>
      <c r="I8262">
        <v>0.11409735630156226</v>
      </c>
    </row>
    <row r="8263" spans="2:9" x14ac:dyDescent="0.25">
      <c r="B8263">
        <v>8260</v>
      </c>
      <c r="C8263">
        <v>0.10786060034282198</v>
      </c>
      <c r="D8263">
        <v>0.10771902731600237</v>
      </c>
      <c r="G8263">
        <v>8260</v>
      </c>
      <c r="H8263">
        <v>0.10584421448037</v>
      </c>
      <c r="I8263">
        <v>0.11406814598084328</v>
      </c>
    </row>
    <row r="8264" spans="2:9" x14ac:dyDescent="0.25">
      <c r="B8264">
        <v>8261</v>
      </c>
      <c r="C8264">
        <v>0.1078326928513904</v>
      </c>
      <c r="D8264">
        <v>0.10768348637108077</v>
      </c>
      <c r="G8264">
        <v>8261</v>
      </c>
      <c r="H8264">
        <v>0.1058163903976187</v>
      </c>
      <c r="I8264">
        <v>0.11403894287118432</v>
      </c>
    </row>
    <row r="8265" spans="2:9" x14ac:dyDescent="0.25">
      <c r="B8265">
        <v>8262</v>
      </c>
      <c r="C8265">
        <v>0.10780479426967698</v>
      </c>
      <c r="D8265">
        <v>0.10764795420433064</v>
      </c>
      <c r="G8265">
        <v>8262</v>
      </c>
      <c r="H8265">
        <v>0.1057885740468847</v>
      </c>
      <c r="I8265">
        <v>0.11400974697097625</v>
      </c>
    </row>
    <row r="8266" spans="2:9" x14ac:dyDescent="0.25">
      <c r="B8266">
        <v>8263</v>
      </c>
      <c r="C8266">
        <v>0.10777690459386891</v>
      </c>
      <c r="D8266">
        <v>0.10761243081590977</v>
      </c>
      <c r="G8266">
        <v>8263</v>
      </c>
      <c r="H8266">
        <v>0.10576076542575871</v>
      </c>
      <c r="I8266">
        <v>0.1139805582786102</v>
      </c>
    </row>
    <row r="8267" spans="2:9" x14ac:dyDescent="0.25">
      <c r="B8267">
        <v>8264</v>
      </c>
      <c r="C8267">
        <v>0.10774902382015474</v>
      </c>
      <c r="D8267">
        <v>0.10757691620597416</v>
      </c>
      <c r="G8267">
        <v>8264</v>
      </c>
      <c r="H8267">
        <v>0.10573296453183235</v>
      </c>
      <c r="I8267">
        <v>0.11395137679247759</v>
      </c>
    </row>
    <row r="8268" spans="2:9" x14ac:dyDescent="0.25">
      <c r="B8268">
        <v>8265</v>
      </c>
      <c r="C8268">
        <v>0.10772115194472645</v>
      </c>
      <c r="D8268">
        <v>0.10754141037467804</v>
      </c>
      <c r="G8268">
        <v>8265</v>
      </c>
      <c r="H8268">
        <v>0.10570517136269868</v>
      </c>
      <c r="I8268">
        <v>0.11392220251097011</v>
      </c>
    </row>
    <row r="8269" spans="2:9" x14ac:dyDescent="0.25">
      <c r="B8269">
        <v>8266</v>
      </c>
      <c r="C8269">
        <v>0.1076932889637769</v>
      </c>
      <c r="D8269">
        <v>0.10750591332217357</v>
      </c>
      <c r="G8269">
        <v>8266</v>
      </c>
      <c r="H8269">
        <v>0.10567738591595101</v>
      </c>
      <c r="I8269">
        <v>0.11389303543247971</v>
      </c>
    </row>
    <row r="8270" spans="2:9" x14ac:dyDescent="0.25">
      <c r="B8270">
        <v>8267</v>
      </c>
      <c r="C8270">
        <v>0.1076654348734998</v>
      </c>
      <c r="D8270">
        <v>0.10747042504861125</v>
      </c>
      <c r="G8270">
        <v>8267</v>
      </c>
      <c r="H8270">
        <v>0.10564960818918297</v>
      </c>
      <c r="I8270">
        <v>0.11386387555539865</v>
      </c>
    </row>
    <row r="8271" spans="2:9" x14ac:dyDescent="0.25">
      <c r="B8271">
        <v>8268</v>
      </c>
      <c r="C8271">
        <v>0.10763758967009239</v>
      </c>
      <c r="D8271">
        <v>0.10743494555413953</v>
      </c>
      <c r="G8271">
        <v>8268</v>
      </c>
      <c r="H8271">
        <v>0.1056218381799901</v>
      </c>
      <c r="I8271">
        <v>0.11383472287811956</v>
      </c>
    </row>
    <row r="8272" spans="2:9" x14ac:dyDescent="0.25">
      <c r="B8272">
        <v>8269</v>
      </c>
      <c r="C8272">
        <v>0.10760975334975302</v>
      </c>
      <c r="D8272">
        <v>0.10739947483890508</v>
      </c>
      <c r="G8272">
        <v>8269</v>
      </c>
      <c r="H8272">
        <v>0.10559407588596829</v>
      </c>
      <c r="I8272">
        <v>0.11380557739903514</v>
      </c>
    </row>
    <row r="8273" spans="2:9" x14ac:dyDescent="0.25">
      <c r="B8273">
        <v>8270</v>
      </c>
      <c r="C8273">
        <v>0.1075819259086823</v>
      </c>
      <c r="D8273">
        <v>0.10736401290305277</v>
      </c>
      <c r="G8273">
        <v>8270</v>
      </c>
      <c r="H8273">
        <v>0.10556632130471419</v>
      </c>
      <c r="I8273">
        <v>0.11377643911653863</v>
      </c>
    </row>
    <row r="8274" spans="2:9" x14ac:dyDescent="0.25">
      <c r="B8274">
        <v>8271</v>
      </c>
      <c r="C8274">
        <v>0.10755410734308192</v>
      </c>
      <c r="D8274">
        <v>0.10732855974672549</v>
      </c>
      <c r="G8274">
        <v>8271</v>
      </c>
      <c r="H8274">
        <v>0.10553857443382531</v>
      </c>
      <c r="I8274">
        <v>0.11374730802902334</v>
      </c>
    </row>
    <row r="8275" spans="2:9" x14ac:dyDescent="0.25">
      <c r="B8275">
        <v>8272</v>
      </c>
      <c r="C8275">
        <v>0.10752629764915708</v>
      </c>
      <c r="D8275">
        <v>0.10729311537006435</v>
      </c>
      <c r="G8275">
        <v>8272</v>
      </c>
      <c r="H8275">
        <v>0.10551083527090051</v>
      </c>
      <c r="I8275">
        <v>0.11371818413488301</v>
      </c>
    </row>
    <row r="8276" spans="2:9" x14ac:dyDescent="0.25">
      <c r="B8276">
        <v>8273</v>
      </c>
      <c r="C8276">
        <v>0.10749849682311388</v>
      </c>
      <c r="D8276">
        <v>0.10725767977320858</v>
      </c>
      <c r="G8276">
        <v>8273</v>
      </c>
      <c r="H8276">
        <v>0.10548310381353923</v>
      </c>
      <c r="I8276">
        <v>0.11368906743251163</v>
      </c>
    </row>
    <row r="8277" spans="2:9" x14ac:dyDescent="0.25">
      <c r="B8277">
        <v>8274</v>
      </c>
      <c r="C8277">
        <v>0.10747070486115939</v>
      </c>
      <c r="D8277">
        <v>0.10722225295629551</v>
      </c>
      <c r="G8277">
        <v>8274</v>
      </c>
      <c r="H8277">
        <v>0.10545538005934102</v>
      </c>
      <c r="I8277">
        <v>0.11365995792030335</v>
      </c>
    </row>
    <row r="8278" spans="2:9" x14ac:dyDescent="0.25">
      <c r="B8278">
        <v>8275</v>
      </c>
      <c r="C8278">
        <v>0.1074429217595038</v>
      </c>
      <c r="D8278">
        <v>0.10718683491946066</v>
      </c>
      <c r="G8278">
        <v>8275</v>
      </c>
      <c r="H8278">
        <v>0.1054276640059072</v>
      </c>
      <c r="I8278">
        <v>0.11363085559665277</v>
      </c>
    </row>
    <row r="8279" spans="2:9" x14ac:dyDescent="0.25">
      <c r="B8279">
        <v>8276</v>
      </c>
      <c r="C8279">
        <v>0.107415147514359</v>
      </c>
      <c r="D8279">
        <v>0.10715142566283768</v>
      </c>
      <c r="G8279">
        <v>8276</v>
      </c>
      <c r="H8279">
        <v>0.10539995565083958</v>
      </c>
      <c r="I8279">
        <v>0.11360176045995474</v>
      </c>
    </row>
    <row r="8280" spans="2:9" x14ac:dyDescent="0.25">
      <c r="B8280">
        <v>8277</v>
      </c>
      <c r="C8280">
        <v>0.10738738212193839</v>
      </c>
      <c r="D8280">
        <v>0.10711602518655836</v>
      </c>
      <c r="G8280">
        <v>8277</v>
      </c>
      <c r="H8280">
        <v>0.1053722549917409</v>
      </c>
      <c r="I8280">
        <v>0.11357267250860431</v>
      </c>
    </row>
    <row r="8281" spans="2:9" x14ac:dyDescent="0.25">
      <c r="B8281">
        <v>8278</v>
      </c>
      <c r="C8281">
        <v>0.1073596255784572</v>
      </c>
      <c r="D8281">
        <v>0.10708063349075267</v>
      </c>
      <c r="G8281">
        <v>8278</v>
      </c>
      <c r="H8281">
        <v>0.10534456202621448</v>
      </c>
      <c r="I8281">
        <v>0.11354359174099693</v>
      </c>
    </row>
    <row r="8282" spans="2:9" x14ac:dyDescent="0.25">
      <c r="B8282">
        <v>8279</v>
      </c>
      <c r="C8282">
        <v>0.10733187788013385</v>
      </c>
      <c r="D8282">
        <v>0.10704525057554858</v>
      </c>
      <c r="G8282">
        <v>8279</v>
      </c>
      <c r="H8282">
        <v>0.10531687675186514</v>
      </c>
      <c r="I8282">
        <v>0.11351451815552815</v>
      </c>
    </row>
    <row r="8283" spans="2:9" x14ac:dyDescent="0.25">
      <c r="B8283">
        <v>8280</v>
      </c>
      <c r="C8283">
        <v>0.1073041390231875</v>
      </c>
      <c r="D8283">
        <v>0.10700987644107246</v>
      </c>
      <c r="G8283">
        <v>8280</v>
      </c>
      <c r="H8283">
        <v>0.1052891991662981</v>
      </c>
      <c r="I8283">
        <v>0.11348545175059409</v>
      </c>
    </row>
    <row r="8284" spans="2:9" x14ac:dyDescent="0.25">
      <c r="B8284">
        <v>8281</v>
      </c>
      <c r="C8284">
        <v>0.1072764090038382</v>
      </c>
      <c r="D8284">
        <v>0.10697451108744868</v>
      </c>
      <c r="G8284">
        <v>8281</v>
      </c>
      <c r="H8284">
        <v>0.10526152926711893</v>
      </c>
      <c r="I8284">
        <v>0.11345639252459087</v>
      </c>
    </row>
    <row r="8285" spans="2:9" x14ac:dyDescent="0.25">
      <c r="B8285">
        <v>8282</v>
      </c>
      <c r="C8285">
        <v>0.10724868781830958</v>
      </c>
      <c r="D8285">
        <v>0.10693915451479963</v>
      </c>
      <c r="G8285">
        <v>8282</v>
      </c>
      <c r="H8285">
        <v>0.10523386705193478</v>
      </c>
      <c r="I8285">
        <v>0.11342734047591507</v>
      </c>
    </row>
    <row r="8286" spans="2:9" x14ac:dyDescent="0.25">
      <c r="B8286">
        <v>8283</v>
      </c>
      <c r="C8286">
        <v>0.10722097546282662</v>
      </c>
      <c r="D8286">
        <v>0.10690380672324615</v>
      </c>
      <c r="G8286">
        <v>8283</v>
      </c>
      <c r="H8286">
        <v>0.10520621251835351</v>
      </c>
      <c r="I8286">
        <v>0.11339829560296351</v>
      </c>
    </row>
    <row r="8287" spans="2:9" x14ac:dyDescent="0.25">
      <c r="B8287">
        <v>8284</v>
      </c>
      <c r="C8287">
        <v>0.10719327193361598</v>
      </c>
      <c r="D8287">
        <v>0.10686846771290694</v>
      </c>
      <c r="G8287">
        <v>8284</v>
      </c>
      <c r="H8287">
        <v>0.10517856566398369</v>
      </c>
      <c r="I8287">
        <v>0.11336925790413319</v>
      </c>
    </row>
    <row r="8288" spans="2:9" x14ac:dyDescent="0.25">
      <c r="B8288">
        <v>8285</v>
      </c>
      <c r="C8288">
        <v>0.10716557722690588</v>
      </c>
      <c r="D8288">
        <v>0.1068331374838991</v>
      </c>
      <c r="G8288">
        <v>8285</v>
      </c>
      <c r="H8288">
        <v>0.1051509264864345</v>
      </c>
      <c r="I8288">
        <v>0.11334022737782161</v>
      </c>
    </row>
    <row r="8289" spans="2:9" x14ac:dyDescent="0.25">
      <c r="B8289">
        <v>8286</v>
      </c>
      <c r="C8289">
        <v>0.10713789133892776</v>
      </c>
      <c r="D8289">
        <v>0.10679781603633773</v>
      </c>
      <c r="G8289">
        <v>8286</v>
      </c>
      <c r="H8289">
        <v>0.1051232949833166</v>
      </c>
      <c r="I8289">
        <v>0.11331120402242635</v>
      </c>
    </row>
    <row r="8290" spans="2:9" x14ac:dyDescent="0.25">
      <c r="B8290">
        <v>8287</v>
      </c>
      <c r="C8290">
        <v>0.10711021426591412</v>
      </c>
      <c r="D8290">
        <v>0.10676250337033606</v>
      </c>
      <c r="G8290">
        <v>8287</v>
      </c>
      <c r="H8290">
        <v>0.10509567115224118</v>
      </c>
      <c r="I8290">
        <v>0.1132821878363454</v>
      </c>
    </row>
    <row r="8291" spans="2:9" x14ac:dyDescent="0.25">
      <c r="B8291">
        <v>8288</v>
      </c>
      <c r="C8291">
        <v>0.10708254600409818</v>
      </c>
      <c r="D8291">
        <v>0.1067271994860057</v>
      </c>
      <c r="G8291">
        <v>8288</v>
      </c>
      <c r="H8291">
        <v>0.10506805499081981</v>
      </c>
      <c r="I8291">
        <v>0.11325317881797693</v>
      </c>
    </row>
    <row r="8292" spans="2:9" x14ac:dyDescent="0.25">
      <c r="B8292">
        <v>8289</v>
      </c>
      <c r="C8292">
        <v>0.10705488654971672</v>
      </c>
      <c r="D8292">
        <v>0.10669190438345613</v>
      </c>
      <c r="G8292">
        <v>8289</v>
      </c>
      <c r="H8292">
        <v>0.1050404464966655</v>
      </c>
      <c r="I8292">
        <v>0.11322417696571954</v>
      </c>
    </row>
    <row r="8293" spans="2:9" x14ac:dyDescent="0.25">
      <c r="B8293">
        <v>8290</v>
      </c>
      <c r="C8293">
        <v>0.10702723589900739</v>
      </c>
      <c r="D8293">
        <v>0.10665661806279512</v>
      </c>
      <c r="G8293">
        <v>8290</v>
      </c>
      <c r="H8293">
        <v>0.10501284566739169</v>
      </c>
      <c r="I8293">
        <v>0.11319518227797194</v>
      </c>
    </row>
    <row r="8294" spans="2:9" x14ac:dyDescent="0.25">
      <c r="B8294">
        <v>8291</v>
      </c>
      <c r="C8294">
        <v>0.10699959404821038</v>
      </c>
      <c r="D8294">
        <v>0.10662134052412869</v>
      </c>
      <c r="G8294">
        <v>8291</v>
      </c>
      <c r="H8294">
        <v>0.10498525250061309</v>
      </c>
      <c r="I8294">
        <v>0.11316619475313328</v>
      </c>
    </row>
    <row r="8295" spans="2:9" x14ac:dyDescent="0.25">
      <c r="B8295">
        <v>8292</v>
      </c>
      <c r="C8295">
        <v>0.10697196099356694</v>
      </c>
      <c r="D8295">
        <v>0.10658607176756082</v>
      </c>
      <c r="G8295">
        <v>8292</v>
      </c>
      <c r="H8295">
        <v>0.10495766699394475</v>
      </c>
      <c r="I8295">
        <v>0.11313721438960285</v>
      </c>
    </row>
    <row r="8296" spans="2:9" x14ac:dyDescent="0.25">
      <c r="B8296">
        <v>8293</v>
      </c>
      <c r="C8296">
        <v>0.10694433673132159</v>
      </c>
      <c r="D8296">
        <v>0.10655081179319391</v>
      </c>
      <c r="G8296">
        <v>8293</v>
      </c>
      <c r="H8296">
        <v>0.10493008914500328</v>
      </c>
      <c r="I8296">
        <v>0.11310824118578035</v>
      </c>
    </row>
    <row r="8297" spans="2:9" x14ac:dyDescent="0.25">
      <c r="B8297">
        <v>8294</v>
      </c>
      <c r="C8297">
        <v>0.1069167212577198</v>
      </c>
      <c r="D8297">
        <v>0.10651556060112827</v>
      </c>
      <c r="G8297">
        <v>8294</v>
      </c>
      <c r="H8297">
        <v>0.10490251895140572</v>
      </c>
      <c r="I8297">
        <v>0.1130792751400657</v>
      </c>
    </row>
    <row r="8298" spans="2:9" x14ac:dyDescent="0.25">
      <c r="B8298">
        <v>8295</v>
      </c>
      <c r="C8298">
        <v>0.1068891145690079</v>
      </c>
      <c r="D8298">
        <v>0.10648031819146246</v>
      </c>
      <c r="G8298">
        <v>8295</v>
      </c>
      <c r="H8298">
        <v>0.1048749564107694</v>
      </c>
      <c r="I8298">
        <v>0.1130503162508591</v>
      </c>
    </row>
    <row r="8299" spans="2:9" x14ac:dyDescent="0.25">
      <c r="B8299">
        <v>8296</v>
      </c>
      <c r="C8299">
        <v>0.1068615166614357</v>
      </c>
      <c r="D8299">
        <v>0.10644508456429329</v>
      </c>
      <c r="G8299">
        <v>8296</v>
      </c>
      <c r="H8299">
        <v>0.10484740152071309</v>
      </c>
      <c r="I8299">
        <v>0.11302136451656113</v>
      </c>
    </row>
    <row r="8300" spans="2:9" x14ac:dyDescent="0.25">
      <c r="B8300">
        <v>8297</v>
      </c>
      <c r="C8300">
        <v>0.1068339275312542</v>
      </c>
      <c r="D8300">
        <v>0.10640985971971569</v>
      </c>
      <c r="G8300">
        <v>8297</v>
      </c>
      <c r="H8300">
        <v>0.10481985427885659</v>
      </c>
      <c r="I8300">
        <v>0.11299241993557246</v>
      </c>
    </row>
    <row r="8301" spans="2:9" x14ac:dyDescent="0.25">
      <c r="B8301">
        <v>8298</v>
      </c>
      <c r="C8301">
        <v>0.10680634717471631</v>
      </c>
      <c r="D8301">
        <v>0.10637464365782265</v>
      </c>
      <c r="G8301">
        <v>8298</v>
      </c>
      <c r="H8301">
        <v>0.10479231468282012</v>
      </c>
      <c r="I8301">
        <v>0.11296348250629414</v>
      </c>
    </row>
    <row r="8302" spans="2:9" x14ac:dyDescent="0.25">
      <c r="B8302">
        <v>8299</v>
      </c>
      <c r="C8302">
        <v>0.10677877558807634</v>
      </c>
      <c r="D8302">
        <v>0.10633943637870556</v>
      </c>
      <c r="G8302">
        <v>8299</v>
      </c>
      <c r="H8302">
        <v>0.10476478273022449</v>
      </c>
      <c r="I8302">
        <v>0.11293455222712767</v>
      </c>
    </row>
    <row r="8303" spans="2:9" x14ac:dyDescent="0.25">
      <c r="B8303">
        <v>8300</v>
      </c>
      <c r="C8303">
        <v>0.10675121276759206</v>
      </c>
      <c r="D8303">
        <v>0.10630423788245374</v>
      </c>
      <c r="G8303">
        <v>8300</v>
      </c>
      <c r="H8303">
        <v>0.10473725841869232</v>
      </c>
      <c r="I8303">
        <v>0.11290562909647452</v>
      </c>
    </row>
    <row r="8304" spans="2:9" x14ac:dyDescent="0.25">
      <c r="B8304">
        <v>8301</v>
      </c>
      <c r="C8304">
        <v>0.10672365870952191</v>
      </c>
      <c r="D8304">
        <v>0.10626904816915486</v>
      </c>
      <c r="G8304">
        <v>8301</v>
      </c>
      <c r="H8304">
        <v>0.10470974174584649</v>
      </c>
      <c r="I8304">
        <v>0.11287671311273673</v>
      </c>
    </row>
    <row r="8305" spans="2:9" x14ac:dyDescent="0.25">
      <c r="B8305">
        <v>8302</v>
      </c>
      <c r="C8305">
        <v>0.10669611341012522</v>
      </c>
      <c r="D8305">
        <v>0.10623386723889466</v>
      </c>
      <c r="G8305">
        <v>8302</v>
      </c>
      <c r="H8305">
        <v>0.10468223270931029</v>
      </c>
      <c r="I8305">
        <v>0.11284780427431644</v>
      </c>
    </row>
    <row r="8306" spans="2:9" x14ac:dyDescent="0.25">
      <c r="B8306">
        <v>8303</v>
      </c>
      <c r="C8306">
        <v>0.10666857686566461</v>
      </c>
      <c r="D8306">
        <v>0.10619869509175699</v>
      </c>
      <c r="G8306">
        <v>8303</v>
      </c>
      <c r="H8306">
        <v>0.1046547313067084</v>
      </c>
      <c r="I8306">
        <v>0.11281890257961609</v>
      </c>
    </row>
    <row r="8307" spans="2:9" x14ac:dyDescent="0.25">
      <c r="B8307">
        <v>8304</v>
      </c>
      <c r="C8307">
        <v>0.1066410490724044</v>
      </c>
      <c r="D8307">
        <v>0.10616353172782413</v>
      </c>
      <c r="G8307">
        <v>8304</v>
      </c>
      <c r="H8307">
        <v>0.10462723753566623</v>
      </c>
      <c r="I8307">
        <v>0.11279000802703856</v>
      </c>
    </row>
    <row r="8308" spans="2:9" x14ac:dyDescent="0.25">
      <c r="B8308">
        <v>8305</v>
      </c>
      <c r="C8308">
        <v>0.10661353002661038</v>
      </c>
      <c r="D8308">
        <v>0.10612837714717623</v>
      </c>
      <c r="G8308">
        <v>8305</v>
      </c>
      <c r="H8308">
        <v>0.10459975139380992</v>
      </c>
      <c r="I8308">
        <v>0.11276112061498682</v>
      </c>
    </row>
    <row r="8309" spans="2:9" x14ac:dyDescent="0.25">
      <c r="B8309">
        <v>8306</v>
      </c>
      <c r="C8309">
        <v>0.10658601972454987</v>
      </c>
      <c r="D8309">
        <v>0.10609323134989185</v>
      </c>
      <c r="G8309">
        <v>8306</v>
      </c>
      <c r="H8309">
        <v>0.1045722728787663</v>
      </c>
      <c r="I8309">
        <v>0.1127322403418642</v>
      </c>
    </row>
    <row r="8310" spans="2:9" x14ac:dyDescent="0.25">
      <c r="B8310">
        <v>8307</v>
      </c>
      <c r="C8310">
        <v>0.10655851816249351</v>
      </c>
      <c r="D8310">
        <v>0.10605809433604763</v>
      </c>
      <c r="G8310">
        <v>8307</v>
      </c>
      <c r="H8310">
        <v>0.10454480198816378</v>
      </c>
      <c r="I8310">
        <v>0.11270336720607443</v>
      </c>
    </row>
    <row r="8311" spans="2:9" x14ac:dyDescent="0.25">
      <c r="B8311">
        <v>8308</v>
      </c>
      <c r="C8311">
        <v>0.10653102533671278</v>
      </c>
      <c r="D8311">
        <v>0.10602296610571833</v>
      </c>
      <c r="G8311">
        <v>8308</v>
      </c>
      <c r="H8311">
        <v>0.10451733871963097</v>
      </c>
      <c r="I8311">
        <v>0.11267450120602127</v>
      </c>
    </row>
    <row r="8312" spans="2:9" x14ac:dyDescent="0.25">
      <c r="B8312">
        <v>8309</v>
      </c>
      <c r="C8312">
        <v>0.10650354124348008</v>
      </c>
      <c r="D8312">
        <v>0.10598784665897706</v>
      </c>
      <c r="G8312">
        <v>8309</v>
      </c>
      <c r="H8312">
        <v>0.10448988307079711</v>
      </c>
      <c r="I8312">
        <v>0.11264564234010895</v>
      </c>
    </row>
    <row r="8313" spans="2:9" x14ac:dyDescent="0.25">
      <c r="B8313">
        <v>8310</v>
      </c>
      <c r="C8313">
        <v>0.10647606587907112</v>
      </c>
      <c r="D8313">
        <v>0.10595273599589494</v>
      </c>
      <c r="G8313">
        <v>8310</v>
      </c>
      <c r="H8313">
        <v>0.1044624350392927</v>
      </c>
      <c r="I8313">
        <v>0.11261679060674198</v>
      </c>
    </row>
    <row r="8314" spans="2:9" x14ac:dyDescent="0.25">
      <c r="B8314">
        <v>8311</v>
      </c>
      <c r="C8314">
        <v>0.10644859923976281</v>
      </c>
      <c r="D8314">
        <v>0.10591763411654137</v>
      </c>
      <c r="G8314">
        <v>8311</v>
      </c>
      <c r="H8314">
        <v>0.1044349946227488</v>
      </c>
      <c r="I8314">
        <v>0.11258794600432503</v>
      </c>
    </row>
    <row r="8315" spans="2:9" x14ac:dyDescent="0.25">
      <c r="B8315">
        <v>8312</v>
      </c>
      <c r="C8315">
        <v>0.10642114132183397</v>
      </c>
      <c r="D8315">
        <v>0.10588254102098389</v>
      </c>
      <c r="G8315">
        <v>8312</v>
      </c>
      <c r="H8315">
        <v>0.1044075618187976</v>
      </c>
      <c r="I8315">
        <v>0.11255910853126327</v>
      </c>
    </row>
    <row r="8316" spans="2:9" x14ac:dyDescent="0.25">
      <c r="B8316">
        <v>8313</v>
      </c>
      <c r="C8316">
        <v>0.10639369212156512</v>
      </c>
      <c r="D8316">
        <v>0.10584745670928829</v>
      </c>
      <c r="G8316">
        <v>8313</v>
      </c>
      <c r="H8316">
        <v>0.10438013662507181</v>
      </c>
      <c r="I8316">
        <v>0.11253027818596191</v>
      </c>
    </row>
    <row r="8317" spans="2:9" x14ac:dyDescent="0.25">
      <c r="B8317">
        <v>8314</v>
      </c>
      <c r="C8317">
        <v>0.10636625163523979</v>
      </c>
      <c r="D8317">
        <v>0.10581238118151844</v>
      </c>
      <c r="G8317">
        <v>8314</v>
      </c>
      <c r="H8317">
        <v>0.10435271903920564</v>
      </c>
      <c r="I8317">
        <v>0.11250145496682651</v>
      </c>
    </row>
    <row r="8318" spans="2:9" x14ac:dyDescent="0.25">
      <c r="B8318">
        <v>8315</v>
      </c>
      <c r="C8318">
        <v>0.1063388198591423</v>
      </c>
      <c r="D8318">
        <v>0.10577731443773648</v>
      </c>
      <c r="G8318">
        <v>8315</v>
      </c>
      <c r="H8318">
        <v>0.1043253090588335</v>
      </c>
      <c r="I8318">
        <v>0.11247263887226308</v>
      </c>
    </row>
    <row r="8319" spans="2:9" x14ac:dyDescent="0.25">
      <c r="B8319">
        <v>8316</v>
      </c>
      <c r="C8319">
        <v>0.10631139678955787</v>
      </c>
      <c r="D8319">
        <v>0.10574225647800274</v>
      </c>
      <c r="G8319">
        <v>8316</v>
      </c>
      <c r="H8319">
        <v>0.10429790668159031</v>
      </c>
      <c r="I8319">
        <v>0.11244382990067769</v>
      </c>
    </row>
    <row r="8320" spans="2:9" x14ac:dyDescent="0.25">
      <c r="B8320">
        <v>8317</v>
      </c>
      <c r="C8320">
        <v>0.10628398242277508</v>
      </c>
      <c r="D8320">
        <v>0.10570720730237568</v>
      </c>
      <c r="G8320">
        <v>8317</v>
      </c>
      <c r="H8320">
        <v>0.10427051190511248</v>
      </c>
      <c r="I8320">
        <v>0.11241502805047691</v>
      </c>
    </row>
    <row r="8321" spans="2:9" x14ac:dyDescent="0.25">
      <c r="B8321">
        <v>8318</v>
      </c>
      <c r="C8321">
        <v>0.10625657675508407</v>
      </c>
      <c r="D8321">
        <v>0.10567216691091205</v>
      </c>
      <c r="G8321">
        <v>8318</v>
      </c>
      <c r="H8321">
        <v>0.10424312472703702</v>
      </c>
      <c r="I8321">
        <v>0.11238623332006735</v>
      </c>
    </row>
    <row r="8322" spans="2:9" x14ac:dyDescent="0.25">
      <c r="B8322">
        <v>8319</v>
      </c>
      <c r="C8322">
        <v>0.10622917978277659</v>
      </c>
      <c r="D8322">
        <v>0.10563713530366664</v>
      </c>
      <c r="G8322">
        <v>8319</v>
      </c>
      <c r="H8322">
        <v>0.10421574514500201</v>
      </c>
      <c r="I8322">
        <v>0.11235744570785608</v>
      </c>
    </row>
    <row r="8323" spans="2:9" x14ac:dyDescent="0.25">
      <c r="B8323">
        <v>8320</v>
      </c>
      <c r="C8323">
        <v>0.10620179150214568</v>
      </c>
      <c r="D8323">
        <v>0.10560211248069258</v>
      </c>
      <c r="G8323">
        <v>8320</v>
      </c>
      <c r="H8323">
        <v>0.10418837315664571</v>
      </c>
      <c r="I8323">
        <v>0.11232866521225038</v>
      </c>
    </row>
    <row r="8324" spans="2:9" x14ac:dyDescent="0.25">
      <c r="B8324">
        <v>8321</v>
      </c>
      <c r="C8324">
        <v>0.10617441190948777</v>
      </c>
      <c r="D8324">
        <v>0.10556709844204112</v>
      </c>
      <c r="G8324">
        <v>8321</v>
      </c>
      <c r="H8324">
        <v>0.1041610087596081</v>
      </c>
      <c r="I8324">
        <v>0.11229989183165791</v>
      </c>
    </row>
    <row r="8325" spans="2:9" x14ac:dyDescent="0.25">
      <c r="B8325">
        <v>8322</v>
      </c>
      <c r="C8325">
        <v>0.1061470410011003</v>
      </c>
      <c r="D8325">
        <v>0.10553209318776173</v>
      </c>
      <c r="G8325">
        <v>8322</v>
      </c>
      <c r="H8325">
        <v>0.10413365195152957</v>
      </c>
      <c r="I8325">
        <v>0.11227112556448642</v>
      </c>
    </row>
    <row r="8326" spans="2:9" x14ac:dyDescent="0.25">
      <c r="B8326">
        <v>8323</v>
      </c>
      <c r="C8326">
        <v>0.10611967877328143</v>
      </c>
      <c r="D8326">
        <v>0.10549709671790208</v>
      </c>
      <c r="G8326">
        <v>8323</v>
      </c>
      <c r="H8326">
        <v>0.10410630273005099</v>
      </c>
      <c r="I8326">
        <v>0.11224236640914416</v>
      </c>
    </row>
    <row r="8327" spans="2:9" x14ac:dyDescent="0.25">
      <c r="B8327">
        <v>8324</v>
      </c>
      <c r="C8327">
        <v>0.1060923252223325</v>
      </c>
      <c r="D8327">
        <v>0.10546210903250795</v>
      </c>
      <c r="G8327">
        <v>8324</v>
      </c>
      <c r="H8327">
        <v>0.1040789610928145</v>
      </c>
      <c r="I8327">
        <v>0.11221361436403948</v>
      </c>
    </row>
    <row r="8328" spans="2:9" x14ac:dyDescent="0.25">
      <c r="B8328">
        <v>8325</v>
      </c>
      <c r="C8328">
        <v>0.10606498034455641</v>
      </c>
      <c r="D8328">
        <v>0.10542713013162351</v>
      </c>
      <c r="G8328">
        <v>8325</v>
      </c>
      <c r="H8328">
        <v>0.10405162703746279</v>
      </c>
      <c r="I8328">
        <v>0.1121848694275812</v>
      </c>
    </row>
    <row r="8329" spans="2:9" x14ac:dyDescent="0.25">
      <c r="B8329">
        <v>8326</v>
      </c>
      <c r="C8329">
        <v>0.10603764413625771</v>
      </c>
      <c r="D8329">
        <v>0.105392160015291</v>
      </c>
      <c r="G8329">
        <v>8326</v>
      </c>
      <c r="H8329">
        <v>0.1040243005616398</v>
      </c>
      <c r="I8329">
        <v>0.11215613159817828</v>
      </c>
    </row>
    <row r="8330" spans="2:9" x14ac:dyDescent="0.25">
      <c r="B8330">
        <v>8327</v>
      </c>
      <c r="C8330">
        <v>0.10601031659374248</v>
      </c>
      <c r="D8330">
        <v>0.10535719868355074</v>
      </c>
      <c r="G8330">
        <v>8327</v>
      </c>
      <c r="H8330">
        <v>0.10399698166298965</v>
      </c>
      <c r="I8330">
        <v>0.1121274008742399</v>
      </c>
    </row>
    <row r="8331" spans="2:9" x14ac:dyDescent="0.25">
      <c r="B8331">
        <v>8328</v>
      </c>
      <c r="C8331">
        <v>0.10598299771332001</v>
      </c>
      <c r="D8331">
        <v>0.10532224613644157</v>
      </c>
      <c r="G8331">
        <v>8328</v>
      </c>
      <c r="H8331">
        <v>0.10396967033915812</v>
      </c>
      <c r="I8331">
        <v>0.11209867725417583</v>
      </c>
    </row>
    <row r="8332" spans="2:9" x14ac:dyDescent="0.25">
      <c r="B8332">
        <v>8329</v>
      </c>
      <c r="C8332">
        <v>0.10595568749130051</v>
      </c>
      <c r="D8332">
        <v>0.10528730237400019</v>
      </c>
      <c r="G8332">
        <v>8329</v>
      </c>
      <c r="H8332">
        <v>0.10394236658779141</v>
      </c>
      <c r="I8332">
        <v>0.1120699607363957</v>
      </c>
    </row>
    <row r="8333" spans="2:9" x14ac:dyDescent="0.25">
      <c r="B8333">
        <v>8330</v>
      </c>
      <c r="C8333">
        <v>0.10592838592399478</v>
      </c>
      <c r="D8333">
        <v>0.10525236739626181</v>
      </c>
      <c r="G8333">
        <v>8330</v>
      </c>
      <c r="H8333">
        <v>0.10391507040653598</v>
      </c>
      <c r="I8333">
        <v>0.11204125131930981</v>
      </c>
    </row>
    <row r="8334" spans="2:9" x14ac:dyDescent="0.25">
      <c r="B8334">
        <v>8331</v>
      </c>
      <c r="C8334">
        <v>0.10590109300771731</v>
      </c>
      <c r="D8334">
        <v>0.10521744120325967</v>
      </c>
      <c r="G8334">
        <v>8331</v>
      </c>
      <c r="H8334">
        <v>0.10388778179303988</v>
      </c>
      <c r="I8334">
        <v>0.11201254900132848</v>
      </c>
    </row>
    <row r="8335" spans="2:9" x14ac:dyDescent="0.25">
      <c r="B8335">
        <v>8332</v>
      </c>
      <c r="C8335">
        <v>0.10587380873878351</v>
      </c>
      <c r="D8335">
        <v>0.10518252379502513</v>
      </c>
      <c r="G8335">
        <v>8332</v>
      </c>
      <c r="H8335">
        <v>0.1038605007449518</v>
      </c>
      <c r="I8335">
        <v>0.11198385378086247</v>
      </c>
    </row>
    <row r="8336" spans="2:9" x14ac:dyDescent="0.25">
      <c r="B8336">
        <v>8333</v>
      </c>
      <c r="C8336">
        <v>0.10584653311351098</v>
      </c>
      <c r="D8336">
        <v>0.10514761517158799</v>
      </c>
      <c r="G8336">
        <v>8333</v>
      </c>
      <c r="H8336">
        <v>0.10383322725992128</v>
      </c>
      <c r="I8336">
        <v>0.11195516565632273</v>
      </c>
    </row>
    <row r="8337" spans="2:9" x14ac:dyDescent="0.25">
      <c r="B8337">
        <v>8334</v>
      </c>
      <c r="C8337">
        <v>0.10581926612821851</v>
      </c>
      <c r="D8337">
        <v>0.1051127153329762</v>
      </c>
      <c r="G8337">
        <v>8334</v>
      </c>
      <c r="H8337">
        <v>0.10380596133559818</v>
      </c>
      <c r="I8337">
        <v>0.1119264846261205</v>
      </c>
    </row>
    <row r="8338" spans="2:9" x14ac:dyDescent="0.25">
      <c r="B8338">
        <v>8335</v>
      </c>
      <c r="C8338">
        <v>0.10579200777922811</v>
      </c>
      <c r="D8338">
        <v>0.10507782427921568</v>
      </c>
      <c r="G8338">
        <v>8335</v>
      </c>
      <c r="H8338">
        <v>0.10377870296963407</v>
      </c>
      <c r="I8338">
        <v>0.11189781068866735</v>
      </c>
    </row>
    <row r="8339" spans="2:9" x14ac:dyDescent="0.25">
      <c r="B8339">
        <v>8336</v>
      </c>
      <c r="C8339">
        <v>0.10576475806286272</v>
      </c>
      <c r="D8339">
        <v>0.10504294201033093</v>
      </c>
      <c r="G8339">
        <v>8336</v>
      </c>
      <c r="H8339">
        <v>0.1037514521596811</v>
      </c>
      <c r="I8339">
        <v>0.11186914384237513</v>
      </c>
    </row>
    <row r="8340" spans="2:9" x14ac:dyDescent="0.25">
      <c r="B8340">
        <v>8337</v>
      </c>
      <c r="C8340">
        <v>0.1057375169754461</v>
      </c>
      <c r="D8340">
        <v>0.10500806852634433</v>
      </c>
      <c r="G8340">
        <v>8337</v>
      </c>
      <c r="H8340">
        <v>0.1037242089033916</v>
      </c>
      <c r="I8340">
        <v>0.11184048408565594</v>
      </c>
    </row>
    <row r="8341" spans="2:9" x14ac:dyDescent="0.25">
      <c r="B8341">
        <v>8338</v>
      </c>
      <c r="C8341">
        <v>0.1057102845133054</v>
      </c>
      <c r="D8341">
        <v>0.10497320382727679</v>
      </c>
      <c r="G8341">
        <v>8338</v>
      </c>
      <c r="H8341">
        <v>0.103696973198419</v>
      </c>
      <c r="I8341">
        <v>0.11181183141692222</v>
      </c>
    </row>
    <row r="8342" spans="2:9" x14ac:dyDescent="0.25">
      <c r="B8342">
        <v>8339</v>
      </c>
      <c r="C8342">
        <v>0.10568306067276889</v>
      </c>
      <c r="D8342">
        <v>0.10493834791314716</v>
      </c>
      <c r="G8342">
        <v>8339</v>
      </c>
      <c r="H8342">
        <v>0.10366974504241812</v>
      </c>
      <c r="I8342">
        <v>0.11178318583458659</v>
      </c>
    </row>
    <row r="8343" spans="2:9" x14ac:dyDescent="0.25">
      <c r="B8343">
        <v>8340</v>
      </c>
      <c r="C8343">
        <v>0.10565584545016682</v>
      </c>
      <c r="D8343">
        <v>0.10490350078397259</v>
      </c>
      <c r="G8343">
        <v>8340</v>
      </c>
      <c r="H8343">
        <v>0.10364252443304391</v>
      </c>
      <c r="I8343">
        <v>0.11175454733706197</v>
      </c>
    </row>
    <row r="8344" spans="2:9" x14ac:dyDescent="0.25">
      <c r="B8344">
        <v>8341</v>
      </c>
      <c r="C8344">
        <v>0.10562863884183067</v>
      </c>
      <c r="D8344">
        <v>0.10486866243976857</v>
      </c>
      <c r="G8344">
        <v>8341</v>
      </c>
      <c r="H8344">
        <v>0.10361531136795235</v>
      </c>
      <c r="I8344">
        <v>0.11172591592276172</v>
      </c>
    </row>
    <row r="8345" spans="2:9" x14ac:dyDescent="0.25">
      <c r="B8345">
        <v>8342</v>
      </c>
      <c r="C8345">
        <v>0.10560144084409531</v>
      </c>
      <c r="D8345">
        <v>0.10483383288054865</v>
      </c>
      <c r="G8345">
        <v>8342</v>
      </c>
      <c r="H8345">
        <v>0.10358810584480081</v>
      </c>
      <c r="I8345">
        <v>0.11169729159009932</v>
      </c>
    </row>
    <row r="8346" spans="2:9" x14ac:dyDescent="0.25">
      <c r="B8346">
        <v>8343</v>
      </c>
      <c r="C8346">
        <v>0.10557425145329641</v>
      </c>
      <c r="D8346">
        <v>0.10479901210632464</v>
      </c>
      <c r="G8346">
        <v>8343</v>
      </c>
      <c r="H8346">
        <v>0.1035609078612469</v>
      </c>
      <c r="I8346">
        <v>0.11166867433748846</v>
      </c>
    </row>
    <row r="8347" spans="2:9" x14ac:dyDescent="0.25">
      <c r="B8347">
        <v>8344</v>
      </c>
      <c r="C8347">
        <v>0.1055470706657704</v>
      </c>
      <c r="D8347">
        <v>0.10476420011710665</v>
      </c>
      <c r="G8347">
        <v>8344</v>
      </c>
      <c r="H8347">
        <v>0.10353371741494873</v>
      </c>
      <c r="I8347">
        <v>0.11164006416334343</v>
      </c>
    </row>
    <row r="8348" spans="2:9" x14ac:dyDescent="0.25">
      <c r="B8348">
        <v>8345</v>
      </c>
      <c r="C8348">
        <v>0.10551989847785721</v>
      </c>
      <c r="D8348">
        <v>0.10472939691290287</v>
      </c>
      <c r="G8348">
        <v>8345</v>
      </c>
      <c r="H8348">
        <v>0.1035065345035658</v>
      </c>
      <c r="I8348">
        <v>0.11161146106607851</v>
      </c>
    </row>
    <row r="8349" spans="2:9" x14ac:dyDescent="0.25">
      <c r="B8349">
        <v>8346</v>
      </c>
      <c r="C8349">
        <v>0.10549273488589779</v>
      </c>
      <c r="D8349">
        <v>0.10469460249371991</v>
      </c>
      <c r="G8349">
        <v>8346</v>
      </c>
      <c r="H8349">
        <v>0.1034793591247584</v>
      </c>
      <c r="I8349">
        <v>0.11158286504410835</v>
      </c>
    </row>
    <row r="8350" spans="2:9" x14ac:dyDescent="0.25">
      <c r="B8350">
        <v>8347</v>
      </c>
      <c r="C8350">
        <v>0.1054655798862351</v>
      </c>
      <c r="D8350">
        <v>0.1046598168595624</v>
      </c>
      <c r="G8350">
        <v>8347</v>
      </c>
      <c r="H8350">
        <v>0.1034521912761876</v>
      </c>
      <c r="I8350">
        <v>0.11155427609584793</v>
      </c>
    </row>
    <row r="8351" spans="2:9" x14ac:dyDescent="0.25">
      <c r="B8351">
        <v>8348</v>
      </c>
      <c r="C8351">
        <v>0.10543843347521338</v>
      </c>
      <c r="D8351">
        <v>0.10462504001043328</v>
      </c>
      <c r="G8351">
        <v>8348</v>
      </c>
      <c r="H8351">
        <v>0.10342503095551484</v>
      </c>
      <c r="I8351">
        <v>0.11152569421971244</v>
      </c>
    </row>
    <row r="8352" spans="2:9" x14ac:dyDescent="0.25">
      <c r="B8352">
        <v>8349</v>
      </c>
      <c r="C8352">
        <v>0.10541129564918016</v>
      </c>
      <c r="D8352">
        <v>0.10459027194633377</v>
      </c>
      <c r="G8352">
        <v>8349</v>
      </c>
      <c r="H8352">
        <v>0.10339787816040311</v>
      </c>
      <c r="I8352">
        <v>0.11149711941411736</v>
      </c>
    </row>
    <row r="8353" spans="2:9" x14ac:dyDescent="0.25">
      <c r="B8353">
        <v>8350</v>
      </c>
      <c r="C8353">
        <v>0.10538416640448371</v>
      </c>
      <c r="D8353">
        <v>0.10455551266726326</v>
      </c>
      <c r="G8353">
        <v>8350</v>
      </c>
      <c r="H8353">
        <v>0.103370732888516</v>
      </c>
      <c r="I8353">
        <v>0.11146855167747857</v>
      </c>
    </row>
    <row r="8354" spans="2:9" x14ac:dyDescent="0.25">
      <c r="B8354">
        <v>8351</v>
      </c>
      <c r="C8354">
        <v>0.10535704573747318</v>
      </c>
      <c r="D8354">
        <v>0.10452076217321929</v>
      </c>
      <c r="G8354">
        <v>8351</v>
      </c>
      <c r="H8354">
        <v>0.1033435951375174</v>
      </c>
      <c r="I8354">
        <v>0.11143999100821207</v>
      </c>
    </row>
    <row r="8355" spans="2:9" x14ac:dyDescent="0.25">
      <c r="B8355">
        <v>8352</v>
      </c>
      <c r="C8355">
        <v>0.10532993364450131</v>
      </c>
      <c r="D8355">
        <v>0.10448602046419783</v>
      </c>
      <c r="G8355">
        <v>8352</v>
      </c>
      <c r="H8355">
        <v>0.10331646490507261</v>
      </c>
      <c r="I8355">
        <v>0.11141143740473422</v>
      </c>
    </row>
    <row r="8356" spans="2:9" x14ac:dyDescent="0.25">
      <c r="B8356">
        <v>8353</v>
      </c>
      <c r="C8356">
        <v>0.10530283012192139</v>
      </c>
      <c r="D8356">
        <v>0.10445128754019289</v>
      </c>
      <c r="G8356">
        <v>8353</v>
      </c>
      <c r="H8356">
        <v>0.10328934218884742</v>
      </c>
      <c r="I8356">
        <v>0.11138289086546163</v>
      </c>
    </row>
    <row r="8357" spans="2:9" x14ac:dyDescent="0.25">
      <c r="B8357">
        <v>8354</v>
      </c>
      <c r="C8357">
        <v>0.10527573516608942</v>
      </c>
      <c r="D8357">
        <v>0.10441656340119684</v>
      </c>
      <c r="G8357">
        <v>8354</v>
      </c>
      <c r="H8357">
        <v>0.10326222698650871</v>
      </c>
      <c r="I8357">
        <v>0.11135435138881131</v>
      </c>
    </row>
    <row r="8358" spans="2:9" x14ac:dyDescent="0.25">
      <c r="B8358">
        <v>8355</v>
      </c>
      <c r="C8358">
        <v>0.10524864877336206</v>
      </c>
      <c r="D8358">
        <v>0.10438184804720019</v>
      </c>
      <c r="G8358">
        <v>8355</v>
      </c>
      <c r="H8358">
        <v>0.10323511929572372</v>
      </c>
      <c r="I8358">
        <v>0.1113258189732004</v>
      </c>
    </row>
    <row r="8359" spans="2:9" x14ac:dyDescent="0.25">
      <c r="B8359">
        <v>8356</v>
      </c>
      <c r="C8359">
        <v>0.10522157094009951</v>
      </c>
      <c r="D8359">
        <v>0.10434714147819171</v>
      </c>
      <c r="G8359">
        <v>8356</v>
      </c>
      <c r="H8359">
        <v>0.10320801911416132</v>
      </c>
      <c r="I8359">
        <v>0.11129729361704636</v>
      </c>
    </row>
    <row r="8360" spans="2:9" x14ac:dyDescent="0.25">
      <c r="B8360">
        <v>8357</v>
      </c>
      <c r="C8360">
        <v>0.10519450166266281</v>
      </c>
      <c r="D8360">
        <v>0.10431244369415846</v>
      </c>
      <c r="G8360">
        <v>8357</v>
      </c>
      <c r="H8360">
        <v>0.1031809264394907</v>
      </c>
      <c r="I8360">
        <v>0.11126877531876705</v>
      </c>
    </row>
    <row r="8361" spans="2:9" x14ac:dyDescent="0.25">
      <c r="B8361">
        <v>8358</v>
      </c>
      <c r="C8361">
        <v>0.10516744093741369</v>
      </c>
      <c r="D8361">
        <v>0.10427775469508568</v>
      </c>
      <c r="G8361">
        <v>8358</v>
      </c>
      <c r="H8361">
        <v>0.10315384126938142</v>
      </c>
      <c r="I8361">
        <v>0.11124026407678043</v>
      </c>
    </row>
    <row r="8362" spans="2:9" x14ac:dyDescent="0.25">
      <c r="B8362">
        <v>8359</v>
      </c>
      <c r="C8362">
        <v>0.1051403887607173</v>
      </c>
      <c r="D8362">
        <v>0.10424307448095681</v>
      </c>
      <c r="G8362">
        <v>8359</v>
      </c>
      <c r="H8362">
        <v>0.1031267636015045</v>
      </c>
      <c r="I8362">
        <v>0.11121175988950485</v>
      </c>
    </row>
    <row r="8363" spans="2:9" x14ac:dyDescent="0.25">
      <c r="B8363">
        <v>8360</v>
      </c>
      <c r="C8363">
        <v>0.1051133451289399</v>
      </c>
      <c r="D8363">
        <v>0.1042084030517537</v>
      </c>
      <c r="G8363">
        <v>8360</v>
      </c>
      <c r="H8363">
        <v>0.10309969343353172</v>
      </c>
      <c r="I8363">
        <v>0.11118326275535893</v>
      </c>
    </row>
    <row r="8364" spans="2:9" x14ac:dyDescent="0.25">
      <c r="B8364">
        <v>8361</v>
      </c>
      <c r="C8364">
        <v>0.1050863100384498</v>
      </c>
      <c r="D8364">
        <v>0.10417374040745621</v>
      </c>
      <c r="G8364">
        <v>8361</v>
      </c>
      <c r="H8364">
        <v>0.10307263076313539</v>
      </c>
      <c r="I8364">
        <v>0.11115477267276151</v>
      </c>
    </row>
    <row r="8365" spans="2:9" x14ac:dyDescent="0.25">
      <c r="B8365">
        <v>8362</v>
      </c>
      <c r="C8365">
        <v>0.10505928348561645</v>
      </c>
      <c r="D8365">
        <v>0.10413908654804263</v>
      </c>
      <c r="G8365">
        <v>8362</v>
      </c>
      <c r="H8365">
        <v>0.10304557558798864</v>
      </c>
      <c r="I8365">
        <v>0.11112628964013194</v>
      </c>
    </row>
    <row r="8366" spans="2:9" x14ac:dyDescent="0.25">
      <c r="B8366">
        <v>8363</v>
      </c>
      <c r="C8366">
        <v>0.10503226546681249</v>
      </c>
      <c r="D8366">
        <v>0.10410444147348939</v>
      </c>
      <c r="G8366">
        <v>8363</v>
      </c>
      <c r="H8366">
        <v>0.10301852790576599</v>
      </c>
      <c r="I8366">
        <v>0.11109781365588953</v>
      </c>
    </row>
    <row r="8367" spans="2:9" x14ac:dyDescent="0.25">
      <c r="B8367">
        <v>8364</v>
      </c>
      <c r="C8367">
        <v>0.10500525597841161</v>
      </c>
      <c r="D8367">
        <v>0.10406980518377111</v>
      </c>
      <c r="G8367">
        <v>8364</v>
      </c>
      <c r="H8367">
        <v>0.10299148771414231</v>
      </c>
      <c r="I8367">
        <v>0.11106934471845399</v>
      </c>
    </row>
    <row r="8368" spans="2:9" x14ac:dyDescent="0.25">
      <c r="B8368">
        <v>8365</v>
      </c>
      <c r="C8368">
        <v>0.10497825501678809</v>
      </c>
      <c r="D8368">
        <v>0.10403517767886085</v>
      </c>
      <c r="G8368">
        <v>8365</v>
      </c>
      <c r="H8368">
        <v>0.10296445501079289</v>
      </c>
      <c r="I8368">
        <v>0.1110408828262455</v>
      </c>
    </row>
    <row r="8369" spans="2:9" x14ac:dyDescent="0.25">
      <c r="B8369">
        <v>8366</v>
      </c>
      <c r="C8369">
        <v>0.10495126257831967</v>
      </c>
      <c r="D8369">
        <v>0.1040005589587297</v>
      </c>
      <c r="G8369">
        <v>8366</v>
      </c>
      <c r="H8369">
        <v>0.10293742979339469</v>
      </c>
      <c r="I8369">
        <v>0.11101242797768425</v>
      </c>
    </row>
    <row r="8370" spans="2:9" x14ac:dyDescent="0.25">
      <c r="B8370">
        <v>8367</v>
      </c>
      <c r="C8370">
        <v>0.10492427865938538</v>
      </c>
      <c r="D8370">
        <v>0.10396594902334715</v>
      </c>
      <c r="G8370">
        <v>8367</v>
      </c>
      <c r="H8370">
        <v>0.10291041205962487</v>
      </c>
      <c r="I8370">
        <v>0.11098398017119084</v>
      </c>
    </row>
    <row r="8371" spans="2:9" x14ac:dyDescent="0.25">
      <c r="B8371">
        <v>8368</v>
      </c>
      <c r="C8371">
        <v>0.1048973032563659</v>
      </c>
      <c r="D8371">
        <v>0.10393134787268087</v>
      </c>
      <c r="G8371">
        <v>8368</v>
      </c>
      <c r="H8371">
        <v>0.10288340180716168</v>
      </c>
      <c r="I8371">
        <v>0.11095553940518622</v>
      </c>
    </row>
    <row r="8372" spans="2:9" x14ac:dyDescent="0.25">
      <c r="B8372">
        <v>8369</v>
      </c>
      <c r="C8372">
        <v>0.10487033636564314</v>
      </c>
      <c r="D8372">
        <v>0.10389675550669672</v>
      </c>
      <c r="G8372">
        <v>8369</v>
      </c>
      <c r="H8372">
        <v>0.10285639903368389</v>
      </c>
      <c r="I8372">
        <v>0.1109271056780914</v>
      </c>
    </row>
    <row r="8373" spans="2:9" x14ac:dyDescent="0.25">
      <c r="B8373">
        <v>8370</v>
      </c>
      <c r="C8373">
        <v>0.10484337798360244</v>
      </c>
      <c r="D8373">
        <v>0.10386217192535903</v>
      </c>
      <c r="G8373">
        <v>8370</v>
      </c>
      <c r="H8373">
        <v>0.10282940373687174</v>
      </c>
      <c r="I8373">
        <v>0.11089867898832803</v>
      </c>
    </row>
    <row r="8374" spans="2:9" x14ac:dyDescent="0.25">
      <c r="B8374">
        <v>8371</v>
      </c>
      <c r="C8374">
        <v>0.10481642810663</v>
      </c>
      <c r="D8374">
        <v>0.10382759712863011</v>
      </c>
      <c r="G8374">
        <v>8371</v>
      </c>
      <c r="H8374">
        <v>0.10280241591440581</v>
      </c>
      <c r="I8374">
        <v>0.11087025933431763</v>
      </c>
    </row>
    <row r="8375" spans="2:9" x14ac:dyDescent="0.25">
      <c r="B8375">
        <v>8372</v>
      </c>
      <c r="C8375">
        <v>0.1047894867311128</v>
      </c>
      <c r="D8375">
        <v>0.10379303111647063</v>
      </c>
      <c r="G8375">
        <v>8372</v>
      </c>
      <c r="H8375">
        <v>0.10277543556396712</v>
      </c>
      <c r="I8375">
        <v>0.11084184671448225</v>
      </c>
    </row>
    <row r="8376" spans="2:9" x14ac:dyDescent="0.25">
      <c r="B8376">
        <v>8373</v>
      </c>
      <c r="C8376">
        <v>0.10476255385344091</v>
      </c>
      <c r="D8376">
        <v>0.10375847388883959</v>
      </c>
      <c r="G8376">
        <v>8373</v>
      </c>
      <c r="H8376">
        <v>0.1027484626832382</v>
      </c>
      <c r="I8376">
        <v>0.11081344112724427</v>
      </c>
    </row>
    <row r="8377" spans="2:9" x14ac:dyDescent="0.25">
      <c r="B8377">
        <v>8374</v>
      </c>
      <c r="C8377">
        <v>0.10473562947000581</v>
      </c>
      <c r="D8377">
        <v>0.10372392544569414</v>
      </c>
      <c r="G8377">
        <v>8374</v>
      </c>
      <c r="H8377">
        <v>0.10272149726990198</v>
      </c>
      <c r="I8377">
        <v>0.11078504257102613</v>
      </c>
    </row>
    <row r="8378" spans="2:9" x14ac:dyDescent="0.25">
      <c r="B8378">
        <v>8375</v>
      </c>
      <c r="C8378">
        <v>0.10470871357720082</v>
      </c>
      <c r="D8378">
        <v>0.10368938578698977</v>
      </c>
      <c r="G8378">
        <v>8375</v>
      </c>
      <c r="H8378">
        <v>0.10269453932164239</v>
      </c>
      <c r="I8378">
        <v>0.11075665104425077</v>
      </c>
    </row>
    <row r="8379" spans="2:9" x14ac:dyDescent="0.25">
      <c r="B8379">
        <v>8376</v>
      </c>
      <c r="C8379">
        <v>0.10468180617142038</v>
      </c>
      <c r="D8379">
        <v>0.10365485491268019</v>
      </c>
      <c r="G8379">
        <v>8376</v>
      </c>
      <c r="H8379">
        <v>0.10266758883614399</v>
      </c>
      <c r="I8379">
        <v>0.11072826654534131</v>
      </c>
    </row>
    <row r="8380" spans="2:9" x14ac:dyDescent="0.25">
      <c r="B8380">
        <v>8377</v>
      </c>
      <c r="C8380">
        <v>0.10465490724906232</v>
      </c>
      <c r="D8380">
        <v>0.10362033282271722</v>
      </c>
      <c r="G8380">
        <v>8377</v>
      </c>
      <c r="H8380">
        <v>0.1026406458110927</v>
      </c>
      <c r="I8380">
        <v>0.11069988907272103</v>
      </c>
    </row>
    <row r="8381" spans="2:9" x14ac:dyDescent="0.25">
      <c r="B8381">
        <v>8378</v>
      </c>
      <c r="C8381">
        <v>0.1046280168065252</v>
      </c>
      <c r="D8381">
        <v>0.10358581951705124</v>
      </c>
      <c r="G8381">
        <v>8378</v>
      </c>
      <c r="H8381">
        <v>0.10261371024417479</v>
      </c>
      <c r="I8381">
        <v>0.11067151862481378</v>
      </c>
    </row>
    <row r="8382" spans="2:9" x14ac:dyDescent="0.25">
      <c r="B8382">
        <v>8379</v>
      </c>
      <c r="C8382">
        <v>0.1046011348402085</v>
      </c>
      <c r="D8382">
        <v>0.10355131499563067</v>
      </c>
      <c r="G8382">
        <v>8379</v>
      </c>
      <c r="H8382">
        <v>0.10258678213307691</v>
      </c>
      <c r="I8382">
        <v>0.11064315520004353</v>
      </c>
    </row>
    <row r="8383" spans="2:9" x14ac:dyDescent="0.25">
      <c r="B8383">
        <v>8380</v>
      </c>
      <c r="C8383">
        <v>0.1045742613465149</v>
      </c>
      <c r="D8383">
        <v>0.10351681925840221</v>
      </c>
      <c r="G8383">
        <v>8380</v>
      </c>
      <c r="H8383">
        <v>0.1025598614754871</v>
      </c>
      <c r="I8383">
        <v>0.11061479879683442</v>
      </c>
    </row>
    <row r="8384" spans="2:9" x14ac:dyDescent="0.25">
      <c r="B8384">
        <v>8381</v>
      </c>
      <c r="C8384">
        <v>0.1045473963218484</v>
      </c>
      <c r="D8384">
        <v>0.10348233230531095</v>
      </c>
      <c r="G8384">
        <v>8381</v>
      </c>
      <c r="H8384">
        <v>0.10253294826909441</v>
      </c>
      <c r="I8384">
        <v>0.11058644941361109</v>
      </c>
    </row>
    <row r="8385" spans="2:9" x14ac:dyDescent="0.25">
      <c r="B8385">
        <v>8382</v>
      </c>
      <c r="C8385">
        <v>0.10452053976261449</v>
      </c>
      <c r="D8385">
        <v>0.10344785413630005</v>
      </c>
      <c r="G8385">
        <v>8382</v>
      </c>
      <c r="H8385">
        <v>0.10250604251158811</v>
      </c>
      <c r="I8385">
        <v>0.1105581070487983</v>
      </c>
    </row>
    <row r="8386" spans="2:9" x14ac:dyDescent="0.25">
      <c r="B8386">
        <v>8383</v>
      </c>
      <c r="C8386">
        <v>0.10449369166522039</v>
      </c>
      <c r="D8386">
        <v>0.10341338475131115</v>
      </c>
      <c r="G8386">
        <v>8383</v>
      </c>
      <c r="H8386">
        <v>0.1024791442006584</v>
      </c>
      <c r="I8386">
        <v>0.11052977170082122</v>
      </c>
    </row>
    <row r="8387" spans="2:9" x14ac:dyDescent="0.25">
      <c r="B8387">
        <v>8384</v>
      </c>
      <c r="C8387">
        <v>0.10446685202607636</v>
      </c>
      <c r="D8387">
        <v>0.10337892415028398</v>
      </c>
      <c r="G8387">
        <v>8384</v>
      </c>
      <c r="H8387">
        <v>0.10245225333399707</v>
      </c>
      <c r="I8387">
        <v>0.11050144336810519</v>
      </c>
    </row>
    <row r="8388" spans="2:9" x14ac:dyDescent="0.25">
      <c r="B8388">
        <v>8385</v>
      </c>
      <c r="C8388">
        <v>0.1044400208415933</v>
      </c>
      <c r="D8388">
        <v>0.10334447233315655</v>
      </c>
      <c r="G8388">
        <v>8385</v>
      </c>
      <c r="H8388">
        <v>0.10242536990929597</v>
      </c>
      <c r="I8388">
        <v>0.11047312204907588</v>
      </c>
    </row>
    <row r="8389" spans="2:9" x14ac:dyDescent="0.25">
      <c r="B8389">
        <v>8386</v>
      </c>
      <c r="C8389">
        <v>0.10441319810818309</v>
      </c>
      <c r="D8389">
        <v>0.10331002929986526</v>
      </c>
      <c r="G8389">
        <v>8386</v>
      </c>
      <c r="H8389">
        <v>0.10239849392424759</v>
      </c>
      <c r="I8389">
        <v>0.11044480774215923</v>
      </c>
    </row>
    <row r="8390" spans="2:9" x14ac:dyDescent="0.25">
      <c r="B8390">
        <v>8387</v>
      </c>
      <c r="C8390">
        <v>0.10438638382226091</v>
      </c>
      <c r="D8390">
        <v>0.10327559505034477</v>
      </c>
      <c r="G8390">
        <v>8387</v>
      </c>
      <c r="H8390">
        <v>0.1023716253765455</v>
      </c>
      <c r="I8390">
        <v>0.11041650044578151</v>
      </c>
    </row>
    <row r="8391" spans="2:9" x14ac:dyDescent="0.25">
      <c r="B8391">
        <v>8388</v>
      </c>
      <c r="C8391">
        <v>0.1043595779802431</v>
      </c>
      <c r="D8391">
        <v>0.10324116958452778</v>
      </c>
      <c r="G8391">
        <v>8388</v>
      </c>
      <c r="H8391">
        <v>0.10234476426388421</v>
      </c>
      <c r="I8391">
        <v>0.11038820015836913</v>
      </c>
    </row>
    <row r="8392" spans="2:9" x14ac:dyDescent="0.25">
      <c r="B8392">
        <v>8389</v>
      </c>
      <c r="C8392">
        <v>0.10433278057854771</v>
      </c>
      <c r="D8392">
        <v>0.10320675290234557</v>
      </c>
      <c r="G8392">
        <v>8389</v>
      </c>
      <c r="H8392">
        <v>0.102317910583959</v>
      </c>
      <c r="I8392">
        <v>0.11035990687834904</v>
      </c>
    </row>
    <row r="8393" spans="2:9" x14ac:dyDescent="0.25">
      <c r="B8393">
        <v>8390</v>
      </c>
      <c r="C8393">
        <v>0.1043059916135942</v>
      </c>
      <c r="D8393">
        <v>0.10317234500372749</v>
      </c>
      <c r="G8393">
        <v>8390</v>
      </c>
      <c r="H8393">
        <v>0.10229106433446572</v>
      </c>
      <c r="I8393">
        <v>0.1103316206041482</v>
      </c>
    </row>
    <row r="8394" spans="2:9" x14ac:dyDescent="0.25">
      <c r="B8394">
        <v>8391</v>
      </c>
      <c r="C8394">
        <v>0.10427921108180534</v>
      </c>
      <c r="D8394">
        <v>0.10313794588860128</v>
      </c>
      <c r="G8394">
        <v>8391</v>
      </c>
      <c r="H8394">
        <v>0.10226422551310156</v>
      </c>
      <c r="I8394">
        <v>0.11030334133419402</v>
      </c>
    </row>
    <row r="8395" spans="2:9" x14ac:dyDescent="0.25">
      <c r="B8395">
        <v>8392</v>
      </c>
      <c r="C8395">
        <v>0.10425243897960443</v>
      </c>
      <c r="D8395">
        <v>0.10310355555689286</v>
      </c>
      <c r="G8395">
        <v>8392</v>
      </c>
      <c r="H8395">
        <v>0.10223739411756423</v>
      </c>
      <c r="I8395">
        <v>0.11027506906691413</v>
      </c>
    </row>
    <row r="8396" spans="2:9" x14ac:dyDescent="0.25">
      <c r="B8396">
        <v>8393</v>
      </c>
      <c r="C8396">
        <v>0.1042256753034157</v>
      </c>
      <c r="D8396">
        <v>0.10306917400852646</v>
      </c>
      <c r="G8396">
        <v>8393</v>
      </c>
      <c r="H8396">
        <v>0.1022105701455516</v>
      </c>
      <c r="I8396">
        <v>0.1102468038007364</v>
      </c>
    </row>
    <row r="8397" spans="2:9" x14ac:dyDescent="0.25">
      <c r="B8397">
        <v>8394</v>
      </c>
      <c r="C8397">
        <v>0.1041989200496668</v>
      </c>
      <c r="D8397">
        <v>0.10303480124342457</v>
      </c>
      <c r="G8397">
        <v>8394</v>
      </c>
      <c r="H8397">
        <v>0.10218375359476327</v>
      </c>
      <c r="I8397">
        <v>0.11021854553408912</v>
      </c>
    </row>
    <row r="8398" spans="2:9" x14ac:dyDescent="0.25">
      <c r="B8398">
        <v>8395</v>
      </c>
      <c r="C8398">
        <v>0.10417217321478631</v>
      </c>
      <c r="D8398">
        <v>0.10300043726150807</v>
      </c>
      <c r="G8398">
        <v>8395</v>
      </c>
      <c r="H8398">
        <v>0.10215694446289939</v>
      </c>
      <c r="I8398">
        <v>0.11019029426540074</v>
      </c>
    </row>
    <row r="8399" spans="2:9" x14ac:dyDescent="0.25">
      <c r="B8399">
        <v>8396</v>
      </c>
      <c r="C8399">
        <v>0.10414543479520479</v>
      </c>
      <c r="D8399">
        <v>0.10296608206269593</v>
      </c>
      <c r="G8399">
        <v>8396</v>
      </c>
      <c r="H8399">
        <v>0.1021301427476607</v>
      </c>
      <c r="I8399">
        <v>0.11016204999309995</v>
      </c>
    </row>
    <row r="8400" spans="2:9" x14ac:dyDescent="0.25">
      <c r="B8400">
        <v>8397</v>
      </c>
      <c r="C8400">
        <v>0.10411870478735404</v>
      </c>
      <c r="D8400">
        <v>0.10293173564690562</v>
      </c>
      <c r="G8400">
        <v>8397</v>
      </c>
      <c r="H8400">
        <v>0.10210334844674869</v>
      </c>
      <c r="I8400">
        <v>0.11013381271561595</v>
      </c>
    </row>
    <row r="8401" spans="2:9" x14ac:dyDescent="0.25">
      <c r="B8401">
        <v>8398</v>
      </c>
      <c r="C8401">
        <v>0.104091983187669</v>
      </c>
      <c r="D8401">
        <v>0.10289739801405261</v>
      </c>
      <c r="G8401">
        <v>8398</v>
      </c>
      <c r="H8401">
        <v>0.10207656155786619</v>
      </c>
      <c r="I8401">
        <v>0.11010558243137789</v>
      </c>
    </row>
    <row r="8402" spans="2:9" x14ac:dyDescent="0.25">
      <c r="B8402">
        <v>8399</v>
      </c>
      <c r="C8402">
        <v>0.1040652699925856</v>
      </c>
      <c r="D8402">
        <v>0.10286306916405095</v>
      </c>
      <c r="G8402">
        <v>8399</v>
      </c>
      <c r="H8402">
        <v>0.10204978207871659</v>
      </c>
      <c r="I8402">
        <v>0.11007735913881557</v>
      </c>
    </row>
    <row r="8403" spans="2:9" x14ac:dyDescent="0.25">
      <c r="B8403">
        <v>8400</v>
      </c>
      <c r="C8403">
        <v>0.10403856519854042</v>
      </c>
      <c r="D8403">
        <v>0.10282874909681282</v>
      </c>
      <c r="G8403">
        <v>8400</v>
      </c>
      <c r="H8403">
        <v>0.10202301000700351</v>
      </c>
      <c r="I8403">
        <v>0.11004914283635875</v>
      </c>
    </row>
    <row r="8404" spans="2:9" x14ac:dyDescent="0.25">
      <c r="B8404">
        <v>8401</v>
      </c>
      <c r="C8404">
        <v>0.10401186880197311</v>
      </c>
      <c r="D8404">
        <v>0.10279443781224862</v>
      </c>
      <c r="G8404">
        <v>8401</v>
      </c>
      <c r="H8404">
        <v>0.1019962453404322</v>
      </c>
      <c r="I8404">
        <v>0.11002093352243764</v>
      </c>
    </row>
    <row r="8405" spans="2:9" x14ac:dyDescent="0.25">
      <c r="B8405">
        <v>8402</v>
      </c>
      <c r="C8405">
        <v>0.10398518079932477</v>
      </c>
      <c r="D8405">
        <v>0.10276013531026722</v>
      </c>
      <c r="G8405">
        <v>8402</v>
      </c>
      <c r="H8405">
        <v>0.10196948807670811</v>
      </c>
      <c r="I8405">
        <v>0.10999273119548267</v>
      </c>
    </row>
    <row r="8406" spans="2:9" x14ac:dyDescent="0.25">
      <c r="B8406">
        <v>8403</v>
      </c>
      <c r="C8406">
        <v>0.10395850118703839</v>
      </c>
      <c r="D8406">
        <v>0.10272584159077564</v>
      </c>
      <c r="G8406">
        <v>8403</v>
      </c>
      <c r="H8406">
        <v>0.10194273821353787</v>
      </c>
      <c r="I8406">
        <v>0.10996453585392466</v>
      </c>
    </row>
    <row r="8407" spans="2:9" x14ac:dyDescent="0.25">
      <c r="B8407">
        <v>8404</v>
      </c>
      <c r="C8407">
        <v>0.10393182996155806</v>
      </c>
      <c r="D8407">
        <v>0.10269155665367916</v>
      </c>
      <c r="G8407">
        <v>8404</v>
      </c>
      <c r="H8407">
        <v>0.10191599574862871</v>
      </c>
      <c r="I8407">
        <v>0.10993634749619453</v>
      </c>
    </row>
    <row r="8408" spans="2:9" x14ac:dyDescent="0.25">
      <c r="B8408">
        <v>8405</v>
      </c>
      <c r="C8408">
        <v>0.10390516711933098</v>
      </c>
      <c r="D8408">
        <v>0.10265728049888151</v>
      </c>
      <c r="G8408">
        <v>8405</v>
      </c>
      <c r="H8408">
        <v>0.10188926067968906</v>
      </c>
      <c r="I8408">
        <v>0.10990816612072361</v>
      </c>
    </row>
    <row r="8409" spans="2:9" x14ac:dyDescent="0.25">
      <c r="B8409">
        <v>8406</v>
      </c>
      <c r="C8409">
        <v>0.10387851265680519</v>
      </c>
      <c r="D8409">
        <v>0.10262301312628454</v>
      </c>
      <c r="G8409">
        <v>8406</v>
      </c>
      <c r="H8409">
        <v>0.1018625330044278</v>
      </c>
      <c r="I8409">
        <v>0.10987999172594348</v>
      </c>
    </row>
    <row r="8410" spans="2:9" x14ac:dyDescent="0.25">
      <c r="B8410">
        <v>8407</v>
      </c>
      <c r="C8410">
        <v>0.10385186657042959</v>
      </c>
      <c r="D8410">
        <v>0.10258875453578853</v>
      </c>
      <c r="G8410">
        <v>8407</v>
      </c>
      <c r="H8410">
        <v>0.10183581272055421</v>
      </c>
      <c r="I8410">
        <v>0.10985182431028608</v>
      </c>
    </row>
    <row r="8411" spans="2:9" x14ac:dyDescent="0.25">
      <c r="B8411">
        <v>8408</v>
      </c>
      <c r="C8411">
        <v>0.1038252288566566</v>
      </c>
      <c r="D8411">
        <v>0.10255450472729194</v>
      </c>
      <c r="G8411">
        <v>8408</v>
      </c>
      <c r="H8411">
        <v>0.101809099825779</v>
      </c>
      <c r="I8411">
        <v>0.10982366387218349</v>
      </c>
    </row>
    <row r="8412" spans="2:9" x14ac:dyDescent="0.25">
      <c r="B8412">
        <v>8409</v>
      </c>
      <c r="C8412">
        <v>0.1037985995119392</v>
      </c>
      <c r="D8412">
        <v>0.1025202637006916</v>
      </c>
      <c r="G8412">
        <v>8409</v>
      </c>
      <c r="H8412">
        <v>0.1017823943178137</v>
      </c>
      <c r="I8412">
        <v>0.10979551041006808</v>
      </c>
    </row>
    <row r="8413" spans="2:9" x14ac:dyDescent="0.25">
      <c r="B8413">
        <v>8410</v>
      </c>
      <c r="C8413">
        <v>0.10377197853273271</v>
      </c>
      <c r="D8413">
        <v>0.10248603145588261</v>
      </c>
      <c r="G8413">
        <v>8410</v>
      </c>
      <c r="H8413">
        <v>0.10175569619437029</v>
      </c>
      <c r="I8413">
        <v>0.10976736392237263</v>
      </c>
    </row>
    <row r="8414" spans="2:9" x14ac:dyDescent="0.25">
      <c r="B8414">
        <v>8411</v>
      </c>
      <c r="C8414">
        <v>0.10374536591549348</v>
      </c>
      <c r="D8414">
        <v>0.10245180799275835</v>
      </c>
      <c r="G8414">
        <v>8411</v>
      </c>
      <c r="H8414">
        <v>0.10172900545316141</v>
      </c>
      <c r="I8414">
        <v>0.10973922440753014</v>
      </c>
    </row>
    <row r="8415" spans="2:9" x14ac:dyDescent="0.25">
      <c r="B8415">
        <v>8412</v>
      </c>
      <c r="C8415">
        <v>0.10371876165668105</v>
      </c>
      <c r="D8415">
        <v>0.10241759331121046</v>
      </c>
      <c r="G8415">
        <v>8412</v>
      </c>
      <c r="H8415">
        <v>0.10170232209190126</v>
      </c>
      <c r="I8415">
        <v>0.10971109186397383</v>
      </c>
    </row>
    <row r="8416" spans="2:9" x14ac:dyDescent="0.25">
      <c r="B8416">
        <v>8413</v>
      </c>
      <c r="C8416">
        <v>0.10369216575275568</v>
      </c>
      <c r="D8416">
        <v>0.10238338741112903</v>
      </c>
      <c r="G8416">
        <v>8413</v>
      </c>
      <c r="H8416">
        <v>0.1016756461083045</v>
      </c>
      <c r="I8416">
        <v>0.10968296629013728</v>
      </c>
    </row>
    <row r="8417" spans="2:9" x14ac:dyDescent="0.25">
      <c r="B8417">
        <v>8414</v>
      </c>
      <c r="C8417">
        <v>0.10366557820017859</v>
      </c>
      <c r="D8417">
        <v>0.10234919029240223</v>
      </c>
      <c r="G8417">
        <v>8414</v>
      </c>
      <c r="H8417">
        <v>0.101648977500086</v>
      </c>
      <c r="I8417">
        <v>0.10965484768445424</v>
      </c>
    </row>
    <row r="8418" spans="2:9" x14ac:dyDescent="0.25">
      <c r="B8418">
        <v>8415</v>
      </c>
      <c r="C8418">
        <v>0.10363899899541418</v>
      </c>
      <c r="D8418">
        <v>0.10231500195491677</v>
      </c>
      <c r="G8418">
        <v>8415</v>
      </c>
      <c r="H8418">
        <v>0.10162231626496189</v>
      </c>
      <c r="I8418">
        <v>0.109626736045359</v>
      </c>
    </row>
    <row r="8419" spans="2:9" x14ac:dyDescent="0.25">
      <c r="B8419">
        <v>8416</v>
      </c>
      <c r="C8419">
        <v>0.10361242813492798</v>
      </c>
      <c r="D8419">
        <v>0.10228082239855749</v>
      </c>
      <c r="G8419">
        <v>8416</v>
      </c>
      <c r="H8419">
        <v>0.10159566240064941</v>
      </c>
      <c r="I8419">
        <v>0.10959863137128581</v>
      </c>
    </row>
    <row r="8420" spans="2:9" x14ac:dyDescent="0.25">
      <c r="B8420">
        <v>8417</v>
      </c>
      <c r="C8420">
        <v>0.1035858656151874</v>
      </c>
      <c r="D8420">
        <v>0.10224665162320751</v>
      </c>
      <c r="G8420">
        <v>8417</v>
      </c>
      <c r="H8420">
        <v>0.10156901590486601</v>
      </c>
      <c r="I8420">
        <v>0.10957053366066938</v>
      </c>
    </row>
    <row r="8421" spans="2:9" x14ac:dyDescent="0.25">
      <c r="B8421">
        <v>8418</v>
      </c>
      <c r="C8421">
        <v>0.10355931143266094</v>
      </c>
      <c r="D8421">
        <v>0.10221248962874846</v>
      </c>
      <c r="G8421">
        <v>8418</v>
      </c>
      <c r="H8421">
        <v>0.10154237677533012</v>
      </c>
      <c r="I8421">
        <v>0.10954244291194466</v>
      </c>
    </row>
    <row r="8422" spans="2:9" x14ac:dyDescent="0.25">
      <c r="B8422">
        <v>8419</v>
      </c>
      <c r="C8422">
        <v>0.10353276558382044</v>
      </c>
      <c r="D8422">
        <v>0.10217833641505999</v>
      </c>
      <c r="G8422">
        <v>8419</v>
      </c>
      <c r="H8422">
        <v>0.10151574500976154</v>
      </c>
      <c r="I8422">
        <v>0.1095143591235469</v>
      </c>
    </row>
    <row r="8423" spans="2:9" x14ac:dyDescent="0.25">
      <c r="B8423">
        <v>8420</v>
      </c>
      <c r="C8423">
        <v>0.10350622806513859</v>
      </c>
      <c r="D8423">
        <v>0.10214419198202042</v>
      </c>
      <c r="G8423">
        <v>8420</v>
      </c>
      <c r="H8423">
        <v>0.1014891206058805</v>
      </c>
      <c r="I8423">
        <v>0.10948628229391168</v>
      </c>
    </row>
    <row r="8424" spans="2:9" x14ac:dyDescent="0.25">
      <c r="B8424">
        <v>8421</v>
      </c>
      <c r="C8424">
        <v>0.10347969887308872</v>
      </c>
      <c r="D8424">
        <v>0.10211005632950597</v>
      </c>
      <c r="G8424">
        <v>8421</v>
      </c>
      <c r="H8424">
        <v>0.1014625035614074</v>
      </c>
      <c r="I8424">
        <v>0.10945821242147469</v>
      </c>
    </row>
    <row r="8425" spans="2:9" x14ac:dyDescent="0.25">
      <c r="B8425">
        <v>8422</v>
      </c>
      <c r="C8425">
        <v>0.103453178004147</v>
      </c>
      <c r="D8425">
        <v>0.10207592945739137</v>
      </c>
      <c r="G8425">
        <v>8422</v>
      </c>
      <c r="H8425">
        <v>0.101435893874064</v>
      </c>
      <c r="I8425">
        <v>0.10943014950467206</v>
      </c>
    </row>
    <row r="8426" spans="2:9" x14ac:dyDescent="0.25">
      <c r="B8426">
        <v>8423</v>
      </c>
      <c r="C8426">
        <v>0.10342666545479158</v>
      </c>
      <c r="D8426">
        <v>0.10204181136554978</v>
      </c>
      <c r="G8426">
        <v>8423</v>
      </c>
      <c r="H8426">
        <v>0.10140929154157299</v>
      </c>
      <c r="I8426">
        <v>0.10940209354194017</v>
      </c>
    </row>
    <row r="8427" spans="2:9" x14ac:dyDescent="0.25">
      <c r="B8427">
        <v>8424</v>
      </c>
      <c r="C8427">
        <v>0.10340016122150193</v>
      </c>
      <c r="D8427">
        <v>0.10200770205385246</v>
      </c>
      <c r="G8427">
        <v>8424</v>
      </c>
      <c r="H8427">
        <v>0.1013826965616577</v>
      </c>
      <c r="I8427">
        <v>0.10937404453171562</v>
      </c>
    </row>
    <row r="8428" spans="2:9" x14ac:dyDescent="0.25">
      <c r="B8428">
        <v>8425</v>
      </c>
      <c r="C8428">
        <v>0.10337366530075867</v>
      </c>
      <c r="D8428">
        <v>0.10197360152216907</v>
      </c>
      <c r="G8428">
        <v>8425</v>
      </c>
      <c r="H8428">
        <v>0.10135610893204193</v>
      </c>
      <c r="I8428">
        <v>0.10934600247243537</v>
      </c>
    </row>
    <row r="8429" spans="2:9" x14ac:dyDescent="0.25">
      <c r="B8429">
        <v>8426</v>
      </c>
      <c r="C8429">
        <v>0.1033471776890459</v>
      </c>
      <c r="D8429">
        <v>0.1019395097703676</v>
      </c>
      <c r="G8429">
        <v>8426</v>
      </c>
      <c r="H8429">
        <v>0.10132952865045119</v>
      </c>
      <c r="I8429">
        <v>0.10931796736253663</v>
      </c>
    </row>
    <row r="8430" spans="2:9" x14ac:dyDescent="0.25">
      <c r="B8430">
        <v>8427</v>
      </c>
      <c r="C8430">
        <v>0.10332069838284839</v>
      </c>
      <c r="D8430">
        <v>0.10190542679831424</v>
      </c>
      <c r="G8430">
        <v>8427</v>
      </c>
      <c r="H8430">
        <v>0.10130295571461111</v>
      </c>
      <c r="I8430">
        <v>0.10928993920045682</v>
      </c>
    </row>
    <row r="8431" spans="2:9" x14ac:dyDescent="0.25">
      <c r="B8431">
        <v>8428</v>
      </c>
      <c r="C8431">
        <v>0.1032942273786516</v>
      </c>
      <c r="D8431">
        <v>0.10187135260587375</v>
      </c>
      <c r="G8431">
        <v>8428</v>
      </c>
      <c r="H8431">
        <v>0.10127639012224778</v>
      </c>
      <c r="I8431">
        <v>0.10926191798463383</v>
      </c>
    </row>
    <row r="8432" spans="2:9" x14ac:dyDescent="0.25">
      <c r="B8432">
        <v>8429</v>
      </c>
      <c r="C8432">
        <v>0.10326776467294398</v>
      </c>
      <c r="D8432">
        <v>0.10183728719290894</v>
      </c>
      <c r="G8432">
        <v>8429</v>
      </c>
      <c r="H8432">
        <v>0.10124983187108863</v>
      </c>
      <c r="I8432">
        <v>0.10923390371350562</v>
      </c>
    </row>
    <row r="8433" spans="2:9" x14ac:dyDescent="0.25">
      <c r="B8433">
        <v>8430</v>
      </c>
      <c r="C8433">
        <v>0.10324131026221589</v>
      </c>
      <c r="D8433">
        <v>0.10180323055928105</v>
      </c>
      <c r="G8433">
        <v>8430</v>
      </c>
      <c r="H8433">
        <v>0.10122328095886189</v>
      </c>
      <c r="I8433">
        <v>0.10920589638551051</v>
      </c>
    </row>
    <row r="8434" spans="2:9" x14ac:dyDescent="0.25">
      <c r="B8434">
        <v>8431</v>
      </c>
      <c r="C8434">
        <v>0.1032148641429588</v>
      </c>
      <c r="D8434">
        <v>0.10176918270484964</v>
      </c>
      <c r="G8434">
        <v>8431</v>
      </c>
      <c r="H8434">
        <v>0.10119673738329639</v>
      </c>
      <c r="I8434">
        <v>0.10917789599908714</v>
      </c>
    </row>
    <row r="8435" spans="2:9" x14ac:dyDescent="0.25">
      <c r="B8435">
        <v>8432</v>
      </c>
      <c r="C8435">
        <v>0.1031884263116655</v>
      </c>
      <c r="D8435">
        <v>0.10173514362947256</v>
      </c>
      <c r="G8435">
        <v>8432</v>
      </c>
      <c r="H8435">
        <v>0.10117020114212158</v>
      </c>
      <c r="I8435">
        <v>0.10914990255267441</v>
      </c>
    </row>
    <row r="8436" spans="2:9" x14ac:dyDescent="0.25">
      <c r="B8436">
        <v>8433</v>
      </c>
      <c r="C8436">
        <v>0.10316199676483212</v>
      </c>
      <c r="D8436">
        <v>0.10170111333300599</v>
      </c>
      <c r="G8436">
        <v>8433</v>
      </c>
      <c r="H8436">
        <v>0.10114367223306837</v>
      </c>
      <c r="I8436">
        <v>0.10912191604471144</v>
      </c>
    </row>
    <row r="8437" spans="2:9" x14ac:dyDescent="0.25">
      <c r="B8437">
        <v>8434</v>
      </c>
      <c r="C8437">
        <v>0.10313557549895561</v>
      </c>
      <c r="D8437">
        <v>0.10166709181530455</v>
      </c>
      <c r="G8437">
        <v>8434</v>
      </c>
      <c r="H8437">
        <v>0.10111715065386809</v>
      </c>
      <c r="I8437">
        <v>0.10909393647363777</v>
      </c>
    </row>
    <row r="8438" spans="2:9" x14ac:dyDescent="0.25">
      <c r="B8438">
        <v>8435</v>
      </c>
      <c r="C8438">
        <v>0.10310916251053359</v>
      </c>
      <c r="D8438">
        <v>0.10163307907622088</v>
      </c>
      <c r="G8438">
        <v>8435</v>
      </c>
      <c r="H8438">
        <v>0.1010906364022524</v>
      </c>
      <c r="I8438">
        <v>0.10906596383789309</v>
      </c>
    </row>
    <row r="8439" spans="2:9" x14ac:dyDescent="0.25">
      <c r="B8439">
        <v>8436</v>
      </c>
      <c r="C8439">
        <v>0.10308275779606671</v>
      </c>
      <c r="D8439">
        <v>0.10159907511560634</v>
      </c>
      <c r="G8439">
        <v>8436</v>
      </c>
      <c r="H8439">
        <v>0.1010641294759544</v>
      </c>
      <c r="I8439">
        <v>0.10903799813591739</v>
      </c>
    </row>
    <row r="8440" spans="2:9" x14ac:dyDescent="0.25">
      <c r="B8440">
        <v>8437</v>
      </c>
      <c r="C8440">
        <v>0.10305636135205709</v>
      </c>
      <c r="D8440">
        <v>0.10156507993331026</v>
      </c>
      <c r="G8440">
        <v>8437</v>
      </c>
      <c r="H8440">
        <v>0.1010376298727077</v>
      </c>
      <c r="I8440">
        <v>0.10901003936615097</v>
      </c>
    </row>
    <row r="8441" spans="2:9" x14ac:dyDescent="0.25">
      <c r="B8441">
        <v>8438</v>
      </c>
      <c r="C8441">
        <v>0.1030299731750085</v>
      </c>
      <c r="D8441">
        <v>0.10153109352918049</v>
      </c>
      <c r="G8441">
        <v>8438</v>
      </c>
      <c r="H8441">
        <v>0.1010111375902466</v>
      </c>
      <c r="I8441">
        <v>0.10898208752703441</v>
      </c>
    </row>
    <row r="8442" spans="2:9" x14ac:dyDescent="0.25">
      <c r="B8442">
        <v>8439</v>
      </c>
      <c r="C8442">
        <v>0.10300359326142587</v>
      </c>
      <c r="D8442">
        <v>0.10149711590306325</v>
      </c>
      <c r="G8442">
        <v>8439</v>
      </c>
      <c r="H8442">
        <v>0.10098465262630631</v>
      </c>
      <c r="I8442">
        <v>0.10895414261700861</v>
      </c>
    </row>
    <row r="8443" spans="2:9" x14ac:dyDescent="0.25">
      <c r="B8443">
        <v>8440</v>
      </c>
      <c r="C8443">
        <v>0.10297722160781742</v>
      </c>
      <c r="D8443">
        <v>0.1014631470548029</v>
      </c>
      <c r="G8443">
        <v>8440</v>
      </c>
      <c r="H8443">
        <v>0.10095817497862343</v>
      </c>
      <c r="I8443">
        <v>0.10892620463451465</v>
      </c>
    </row>
    <row r="8444" spans="2:9" x14ac:dyDescent="0.25">
      <c r="B8444">
        <v>8441</v>
      </c>
      <c r="C8444">
        <v>0.10295085821069209</v>
      </c>
      <c r="D8444">
        <v>0.10142918698424226</v>
      </c>
      <c r="G8444">
        <v>8441</v>
      </c>
      <c r="H8444">
        <v>0.10093170464493471</v>
      </c>
      <c r="I8444">
        <v>0.10889827357799399</v>
      </c>
    </row>
    <row r="8445" spans="2:9" x14ac:dyDescent="0.25">
      <c r="B8445">
        <v>8442</v>
      </c>
      <c r="C8445">
        <v>0.10292450306655961</v>
      </c>
      <c r="D8445">
        <v>0.10139523569122247</v>
      </c>
      <c r="G8445">
        <v>8442</v>
      </c>
      <c r="H8445">
        <v>0.1009052416229772</v>
      </c>
      <c r="I8445">
        <v>0.10887034944588826</v>
      </c>
    </row>
    <row r="8446" spans="2:9" x14ac:dyDescent="0.25">
      <c r="B8446">
        <v>8443</v>
      </c>
      <c r="C8446">
        <v>0.1028981561719326</v>
      </c>
      <c r="D8446">
        <v>0.101361293175583</v>
      </c>
      <c r="G8446">
        <v>8443</v>
      </c>
      <c r="H8446">
        <v>0.1008787859104894</v>
      </c>
      <c r="I8446">
        <v>0.10884243223663952</v>
      </c>
    </row>
    <row r="8447" spans="2:9" x14ac:dyDescent="0.25">
      <c r="B8447">
        <v>8444</v>
      </c>
      <c r="C8447">
        <v>0.10287181752332521</v>
      </c>
      <c r="D8447">
        <v>0.10132735943716162</v>
      </c>
      <c r="G8447">
        <v>8444</v>
      </c>
      <c r="H8447">
        <v>0.100852337505211</v>
      </c>
      <c r="I8447">
        <v>0.10881452194868999</v>
      </c>
    </row>
    <row r="8448" spans="2:9" x14ac:dyDescent="0.25">
      <c r="B8448">
        <v>8445</v>
      </c>
      <c r="C8448">
        <v>0.1028454871172534</v>
      </c>
      <c r="D8448">
        <v>0.10129343447579447</v>
      </c>
      <c r="G8448">
        <v>8445</v>
      </c>
      <c r="H8448">
        <v>0.1008258964048816</v>
      </c>
      <c r="I8448">
        <v>0.10878661858048222</v>
      </c>
    </row>
    <row r="8449" spans="2:9" x14ac:dyDescent="0.25">
      <c r="B8449">
        <v>8446</v>
      </c>
      <c r="C8449">
        <v>0.10281916495023412</v>
      </c>
      <c r="D8449">
        <v>0.10125951829131595</v>
      </c>
      <c r="G8449">
        <v>8446</v>
      </c>
      <c r="H8449">
        <v>0.10079946260724187</v>
      </c>
      <c r="I8449">
        <v>0.10875872213045902</v>
      </c>
    </row>
    <row r="8450" spans="2:9" x14ac:dyDescent="0.25">
      <c r="B8450">
        <v>8447</v>
      </c>
      <c r="C8450">
        <v>0.1027928510187875</v>
      </c>
      <c r="D8450">
        <v>0.10122561088355896</v>
      </c>
      <c r="G8450">
        <v>8447</v>
      </c>
      <c r="H8450">
        <v>0.10077303611003385</v>
      </c>
      <c r="I8450">
        <v>0.10873083259706352</v>
      </c>
    </row>
    <row r="8451" spans="2:9" x14ac:dyDescent="0.25">
      <c r="B8451">
        <v>8448</v>
      </c>
      <c r="C8451">
        <v>0.10276654531943449</v>
      </c>
      <c r="D8451">
        <v>0.10119171225235457</v>
      </c>
      <c r="G8451">
        <v>8448</v>
      </c>
      <c r="H8451">
        <v>0.10074661691099999</v>
      </c>
      <c r="I8451">
        <v>0.10870294997873904</v>
      </c>
    </row>
    <row r="8452" spans="2:9" x14ac:dyDescent="0.25">
      <c r="B8452">
        <v>8449</v>
      </c>
      <c r="C8452">
        <v>0.1027402478486969</v>
      </c>
      <c r="D8452">
        <v>0.10115782239753221</v>
      </c>
      <c r="G8452">
        <v>8449</v>
      </c>
      <c r="H8452">
        <v>0.10072020500788301</v>
      </c>
      <c r="I8452">
        <v>0.10867507427392929</v>
      </c>
    </row>
    <row r="8453" spans="2:9" x14ac:dyDescent="0.25">
      <c r="B8453">
        <v>8450</v>
      </c>
      <c r="C8453">
        <v>0.10271395860309949</v>
      </c>
      <c r="D8453">
        <v>0.10112394131891982</v>
      </c>
      <c r="G8453">
        <v>8450</v>
      </c>
      <c r="H8453">
        <v>0.10069380039842681</v>
      </c>
      <c r="I8453">
        <v>0.10864720548107823</v>
      </c>
    </row>
    <row r="8454" spans="2:9" x14ac:dyDescent="0.25">
      <c r="B8454">
        <v>8451</v>
      </c>
      <c r="C8454">
        <v>0.10268767757916838</v>
      </c>
      <c r="D8454">
        <v>0.10109006901634336</v>
      </c>
      <c r="G8454">
        <v>8451</v>
      </c>
      <c r="H8454">
        <v>0.1006674030803764</v>
      </c>
      <c r="I8454">
        <v>0.10861934359863</v>
      </c>
    </row>
    <row r="8455" spans="2:9" x14ac:dyDescent="0.25">
      <c r="B8455">
        <v>8452</v>
      </c>
      <c r="C8455">
        <v>0.10266140477343132</v>
      </c>
      <c r="D8455">
        <v>0.10105620548962753</v>
      </c>
      <c r="G8455">
        <v>8452</v>
      </c>
      <c r="H8455">
        <v>0.1006410130514772</v>
      </c>
      <c r="I8455">
        <v>0.10859148862502925</v>
      </c>
    </row>
    <row r="8456" spans="2:9" x14ac:dyDescent="0.25">
      <c r="B8456">
        <v>8453</v>
      </c>
      <c r="C8456">
        <v>0.10263514018241743</v>
      </c>
      <c r="D8456">
        <v>0.10102235073859508</v>
      </c>
      <c r="G8456">
        <v>8453</v>
      </c>
      <c r="H8456">
        <v>0.10061463030947541</v>
      </c>
      <c r="I8456">
        <v>0.10856364055872063</v>
      </c>
    </row>
    <row r="8457" spans="2:9" x14ac:dyDescent="0.25">
      <c r="B8457">
        <v>8454</v>
      </c>
      <c r="C8457">
        <v>0.10260888380265888</v>
      </c>
      <c r="D8457">
        <v>0.10098850476306709</v>
      </c>
      <c r="G8457">
        <v>8454</v>
      </c>
      <c r="H8457">
        <v>0.10058825485211854</v>
      </c>
      <c r="I8457">
        <v>0.10853579939814918</v>
      </c>
    </row>
    <row r="8458" spans="2:9" x14ac:dyDescent="0.25">
      <c r="B8458">
        <v>8455</v>
      </c>
      <c r="C8458">
        <v>0.10258263563068848</v>
      </c>
      <c r="D8458">
        <v>0.10095466756286327</v>
      </c>
      <c r="G8458">
        <v>8455</v>
      </c>
      <c r="H8458">
        <v>0.10056188667715443</v>
      </c>
      <c r="I8458">
        <v>0.10850796514176041</v>
      </c>
    </row>
    <row r="8459" spans="2:9" x14ac:dyDescent="0.25">
      <c r="B8459">
        <v>8456</v>
      </c>
      <c r="C8459">
        <v>0.10255639566304001</v>
      </c>
      <c r="D8459">
        <v>0.10092083913780139</v>
      </c>
      <c r="G8459">
        <v>8456</v>
      </c>
      <c r="H8459">
        <v>0.10053552578233119</v>
      </c>
      <c r="I8459">
        <v>0.10848013778799982</v>
      </c>
    </row>
    <row r="8460" spans="2:9" x14ac:dyDescent="0.25">
      <c r="B8460">
        <v>8457</v>
      </c>
      <c r="C8460">
        <v>0.1025301638962503</v>
      </c>
      <c r="D8460">
        <v>0.10088701948769764</v>
      </c>
      <c r="G8460">
        <v>8457</v>
      </c>
      <c r="H8460">
        <v>0.10050917216539881</v>
      </c>
      <c r="I8460">
        <v>0.10845231733531333</v>
      </c>
    </row>
    <row r="8461" spans="2:9" x14ac:dyDescent="0.25">
      <c r="B8461">
        <v>8458</v>
      </c>
      <c r="C8461">
        <v>0.10250394032685732</v>
      </c>
      <c r="D8461">
        <v>0.10085320861236667</v>
      </c>
      <c r="G8461">
        <v>8458</v>
      </c>
      <c r="H8461">
        <v>0.10048282582410741</v>
      </c>
      <c r="I8461">
        <v>0.10842450378214716</v>
      </c>
    </row>
    <row r="8462" spans="2:9" x14ac:dyDescent="0.25">
      <c r="B8462">
        <v>8459</v>
      </c>
      <c r="C8462">
        <v>0.10247772495140089</v>
      </c>
      <c r="D8462">
        <v>0.10081940651162136</v>
      </c>
      <c r="G8462">
        <v>8459</v>
      </c>
      <c r="H8462">
        <v>0.100456486756208</v>
      </c>
      <c r="I8462">
        <v>0.10839669712694772</v>
      </c>
    </row>
    <row r="8463" spans="2:9" x14ac:dyDescent="0.25">
      <c r="B8463">
        <v>8460</v>
      </c>
      <c r="C8463">
        <v>0.10245151776642195</v>
      </c>
      <c r="D8463">
        <v>0.100785613185273</v>
      </c>
      <c r="G8463">
        <v>8460</v>
      </c>
      <c r="H8463">
        <v>0.10043015495945219</v>
      </c>
      <c r="I8463">
        <v>0.10836889736816181</v>
      </c>
    </row>
    <row r="8464" spans="2:9" x14ac:dyDescent="0.25">
      <c r="B8464">
        <v>8461</v>
      </c>
      <c r="C8464">
        <v>0.1024253187684646</v>
      </c>
      <c r="D8464">
        <v>0.10075182863313113</v>
      </c>
      <c r="G8464">
        <v>8461</v>
      </c>
      <c r="H8464">
        <v>0.10040383043159302</v>
      </c>
      <c r="I8464">
        <v>0.10834110450423644</v>
      </c>
    </row>
    <row r="8465" spans="2:9" x14ac:dyDescent="0.25">
      <c r="B8465">
        <v>8462</v>
      </c>
      <c r="C8465">
        <v>0.1023991279540737</v>
      </c>
      <c r="D8465">
        <v>0.10071805285500383</v>
      </c>
      <c r="G8465">
        <v>8462</v>
      </c>
      <c r="H8465">
        <v>0.1003775131703839</v>
      </c>
      <c r="I8465">
        <v>0.10831331853361888</v>
      </c>
    </row>
    <row r="8466" spans="2:9" x14ac:dyDescent="0.25">
      <c r="B8466">
        <v>8463</v>
      </c>
      <c r="C8466">
        <v>0.10237294531979491</v>
      </c>
      <c r="D8466">
        <v>0.10068428585069737</v>
      </c>
      <c r="G8466">
        <v>8463</v>
      </c>
      <c r="H8466">
        <v>0.10035120317357862</v>
      </c>
      <c r="I8466">
        <v>0.10828553945475684</v>
      </c>
    </row>
    <row r="8467" spans="2:9" x14ac:dyDescent="0.25">
      <c r="B8467">
        <v>8464</v>
      </c>
      <c r="C8467">
        <v>0.1023467708621769</v>
      </c>
      <c r="D8467">
        <v>0.10065052762001643</v>
      </c>
      <c r="G8467">
        <v>8464</v>
      </c>
      <c r="H8467">
        <v>0.10032490043893239</v>
      </c>
      <c r="I8467">
        <v>0.10825776726609801</v>
      </c>
    </row>
    <row r="8468" spans="2:9" x14ac:dyDescent="0.25">
      <c r="B8468">
        <v>8465</v>
      </c>
      <c r="C8468">
        <v>0.10232060457776969</v>
      </c>
      <c r="D8468">
        <v>0.1006167781627641</v>
      </c>
      <c r="G8468">
        <v>8465</v>
      </c>
      <c r="H8468">
        <v>0.10029860496420091</v>
      </c>
      <c r="I8468">
        <v>0.10823000196609064</v>
      </c>
    </row>
    <row r="8469" spans="2:9" x14ac:dyDescent="0.25">
      <c r="B8469">
        <v>8466</v>
      </c>
      <c r="C8469">
        <v>0.10229444646312498</v>
      </c>
      <c r="D8469">
        <v>0.10058303747874177</v>
      </c>
      <c r="G8469">
        <v>8466</v>
      </c>
      <c r="H8469">
        <v>0.10027231674714068</v>
      </c>
      <c r="I8469">
        <v>0.10820224355318317</v>
      </c>
    </row>
    <row r="8470" spans="2:9" x14ac:dyDescent="0.25">
      <c r="B8470">
        <v>8467</v>
      </c>
      <c r="C8470">
        <v>0.10226829651479559</v>
      </c>
      <c r="D8470">
        <v>0.10054930556774913</v>
      </c>
      <c r="G8470">
        <v>8467</v>
      </c>
      <c r="H8470">
        <v>0.10024603578550897</v>
      </c>
      <c r="I8470">
        <v>0.10817449202582423</v>
      </c>
    </row>
    <row r="8471" spans="2:9" x14ac:dyDescent="0.25">
      <c r="B8471">
        <v>8468</v>
      </c>
      <c r="C8471">
        <v>0.10224215472933747</v>
      </c>
      <c r="D8471">
        <v>0.10051558242958435</v>
      </c>
      <c r="G8471">
        <v>8468</v>
      </c>
      <c r="H8471">
        <v>0.10021976207706426</v>
      </c>
      <c r="I8471">
        <v>0.1081467473824629</v>
      </c>
    </row>
    <row r="8472" spans="2:9" x14ac:dyDescent="0.25">
      <c r="B8472">
        <v>8469</v>
      </c>
      <c r="C8472">
        <v>0.10221602110330741</v>
      </c>
      <c r="D8472">
        <v>0.10048186806404394</v>
      </c>
      <c r="G8472">
        <v>8469</v>
      </c>
      <c r="H8472">
        <v>0.10019349561956539</v>
      </c>
      <c r="I8472">
        <v>0.10811900962154843</v>
      </c>
    </row>
    <row r="8473" spans="2:9" x14ac:dyDescent="0.25">
      <c r="B8473">
        <v>8470</v>
      </c>
      <c r="C8473">
        <v>0.10218989563326289</v>
      </c>
      <c r="D8473">
        <v>0.10044816247092263</v>
      </c>
      <c r="G8473">
        <v>8470</v>
      </c>
      <c r="H8473">
        <v>0.1001672364107716</v>
      </c>
      <c r="I8473">
        <v>0.10809127874153025</v>
      </c>
    </row>
    <row r="8474" spans="2:9" x14ac:dyDescent="0.25">
      <c r="B8474">
        <v>8471</v>
      </c>
      <c r="C8474">
        <v>0.10216377831576461</v>
      </c>
      <c r="D8474">
        <v>0.1004144656500137</v>
      </c>
      <c r="G8474">
        <v>8471</v>
      </c>
      <c r="H8474">
        <v>0.10014098444844352</v>
      </c>
      <c r="I8474">
        <v>0.10806355474085835</v>
      </c>
    </row>
    <row r="8475" spans="2:9" x14ac:dyDescent="0.25">
      <c r="B8475">
        <v>8472</v>
      </c>
      <c r="C8475">
        <v>0.10213766914737442</v>
      </c>
      <c r="D8475">
        <v>0.10038077760110868</v>
      </c>
      <c r="G8475">
        <v>8472</v>
      </c>
      <c r="H8475">
        <v>0.1001147397303426</v>
      </c>
      <c r="I8475">
        <v>0.10803583761798274</v>
      </c>
    </row>
    <row r="8476" spans="2:9" x14ac:dyDescent="0.25">
      <c r="B8476">
        <v>8473</v>
      </c>
      <c r="C8476">
        <v>0.10211156812465563</v>
      </c>
      <c r="D8476">
        <v>0.10034709832399757</v>
      </c>
      <c r="G8476">
        <v>8473</v>
      </c>
      <c r="H8476">
        <v>0.10008850225423072</v>
      </c>
      <c r="I8476">
        <v>0.10800812737135387</v>
      </c>
    </row>
    <row r="8477" spans="2:9" x14ac:dyDescent="0.25">
      <c r="B8477">
        <v>8474</v>
      </c>
      <c r="C8477">
        <v>0.10208547524417312</v>
      </c>
      <c r="D8477">
        <v>0.10031342781846862</v>
      </c>
      <c r="G8477">
        <v>8474</v>
      </c>
      <c r="H8477">
        <v>0.10006227201787046</v>
      </c>
      <c r="I8477">
        <v>0.10798042399942234</v>
      </c>
    </row>
    <row r="8478" spans="2:9" x14ac:dyDescent="0.25">
      <c r="B8478">
        <v>8475</v>
      </c>
      <c r="C8478">
        <v>0.10205939050249478</v>
      </c>
      <c r="D8478">
        <v>0.10027976608430848</v>
      </c>
      <c r="G8478">
        <v>8475</v>
      </c>
      <c r="H8478">
        <v>0.10003604901902585</v>
      </c>
      <c r="I8478">
        <v>0.10795272750063913</v>
      </c>
    </row>
    <row r="8479" spans="2:9" x14ac:dyDescent="0.25">
      <c r="B8479">
        <v>8476</v>
      </c>
      <c r="C8479">
        <v>0.10203331389618921</v>
      </c>
      <c r="D8479">
        <v>0.10024611312130222</v>
      </c>
      <c r="G8479">
        <v>8476</v>
      </c>
      <c r="H8479">
        <v>0.1000098332554613</v>
      </c>
      <c r="I8479">
        <v>0.10792503787345545</v>
      </c>
    </row>
    <row r="8480" spans="2:9" x14ac:dyDescent="0.25">
      <c r="B8480">
        <v>8477</v>
      </c>
      <c r="C8480">
        <v>0.1020072454218257</v>
      </c>
      <c r="D8480">
        <v>0.10021246892923324</v>
      </c>
      <c r="G8480">
        <v>8477</v>
      </c>
      <c r="H8480">
        <v>9.9983624724941503E-2</v>
      </c>
      <c r="I8480">
        <v>0.10789735511632285</v>
      </c>
    </row>
    <row r="8481" spans="2:9" x14ac:dyDescent="0.25">
      <c r="B8481">
        <v>8478</v>
      </c>
      <c r="C8481">
        <v>0.1019811850759767</v>
      </c>
      <c r="D8481">
        <v>0.10017883350788326</v>
      </c>
      <c r="G8481">
        <v>8478</v>
      </c>
      <c r="H8481">
        <v>9.99574234252327E-2</v>
      </c>
      <c r="I8481">
        <v>0.10786967922769305</v>
      </c>
    </row>
    <row r="8482" spans="2:9" x14ac:dyDescent="0.25">
      <c r="B8482">
        <v>8479</v>
      </c>
      <c r="C8482">
        <v>0.1019551328552158</v>
      </c>
      <c r="D8482">
        <v>0.10014520685703246</v>
      </c>
      <c r="G8482">
        <v>8479</v>
      </c>
      <c r="H8482">
        <v>9.9931229354101397E-2</v>
      </c>
      <c r="I8482">
        <v>0.10784201020601818</v>
      </c>
    </row>
    <row r="8483" spans="2:9" x14ac:dyDescent="0.25">
      <c r="B8483">
        <v>8480</v>
      </c>
      <c r="C8483">
        <v>0.10192908875611841</v>
      </c>
      <c r="D8483">
        <v>0.10011158897645939</v>
      </c>
      <c r="G8483">
        <v>8480</v>
      </c>
      <c r="H8483">
        <v>9.9905042509315312E-2</v>
      </c>
      <c r="I8483">
        <v>0.10781434804975054</v>
      </c>
    </row>
    <row r="8484" spans="2:9" x14ac:dyDescent="0.25">
      <c r="B8484">
        <v>8481</v>
      </c>
      <c r="C8484">
        <v>0.1019030527752611</v>
      </c>
      <c r="D8484">
        <v>0.1000779798659409</v>
      </c>
      <c r="G8484">
        <v>8481</v>
      </c>
      <c r="H8484">
        <v>9.987886288864245E-2</v>
      </c>
      <c r="I8484">
        <v>0.10778669275734279</v>
      </c>
    </row>
    <row r="8485" spans="2:9" x14ac:dyDescent="0.25">
      <c r="B8485">
        <v>8482</v>
      </c>
      <c r="C8485">
        <v>0.10187702490922344</v>
      </c>
      <c r="D8485">
        <v>0.10004437952525233</v>
      </c>
      <c r="G8485">
        <v>8482</v>
      </c>
      <c r="H8485">
        <v>9.9852690489852292E-2</v>
      </c>
      <c r="I8485">
        <v>0.10775904432724785</v>
      </c>
    </row>
    <row r="8486" spans="2:9" x14ac:dyDescent="0.25">
      <c r="B8486">
        <v>8483</v>
      </c>
      <c r="C8486">
        <v>0.10185100515458591</v>
      </c>
      <c r="D8486">
        <v>0.10001078795416719</v>
      </c>
      <c r="G8486">
        <v>8483</v>
      </c>
      <c r="H8486">
        <v>9.9826525310714592E-2</v>
      </c>
      <c r="I8486">
        <v>0.10773140275791884</v>
      </c>
    </row>
    <row r="8487" spans="2:9" x14ac:dyDescent="0.25">
      <c r="B8487">
        <v>8484</v>
      </c>
      <c r="C8487">
        <v>0.1018249935079296</v>
      </c>
      <c r="D8487">
        <v>9.9977205152457671E-2</v>
      </c>
      <c r="G8487">
        <v>8484</v>
      </c>
      <c r="H8487">
        <v>9.980036734899958E-2</v>
      </c>
      <c r="I8487">
        <v>0.10770376804780929</v>
      </c>
    </row>
    <row r="8488" spans="2:9" x14ac:dyDescent="0.25">
      <c r="B8488">
        <v>8485</v>
      </c>
      <c r="C8488">
        <v>0.1017989899658388</v>
      </c>
      <c r="D8488">
        <v>9.9943631119894072E-2</v>
      </c>
      <c r="G8488">
        <v>8485</v>
      </c>
      <c r="H8488">
        <v>9.9774216602478996E-2</v>
      </c>
      <c r="I8488">
        <v>0.10767614019537292</v>
      </c>
    </row>
    <row r="8489" spans="2:9" x14ac:dyDescent="0.25">
      <c r="B8489">
        <v>8486</v>
      </c>
      <c r="C8489">
        <v>0.10177299452489889</v>
      </c>
      <c r="D8489">
        <v>9.9910065856245123E-2</v>
      </c>
      <c r="G8489">
        <v>8486</v>
      </c>
      <c r="H8489">
        <v>9.9748073068924775E-2</v>
      </c>
      <c r="I8489">
        <v>0.10764851919906375</v>
      </c>
    </row>
    <row r="8490" spans="2:9" x14ac:dyDescent="0.25">
      <c r="B8490">
        <v>8487</v>
      </c>
      <c r="C8490">
        <v>0.10174700718169687</v>
      </c>
      <c r="D8490">
        <v>9.9876509361278121E-2</v>
      </c>
      <c r="G8490">
        <v>8487</v>
      </c>
      <c r="H8490">
        <v>9.9721936746110101E-2</v>
      </c>
      <c r="I8490">
        <v>0.10762090505733608</v>
      </c>
    </row>
    <row r="8491" spans="2:9" x14ac:dyDescent="0.25">
      <c r="B8491">
        <v>8488</v>
      </c>
      <c r="C8491">
        <v>0.10172102793282128</v>
      </c>
      <c r="D8491">
        <v>9.984296163475849E-2</v>
      </c>
      <c r="G8491">
        <v>8488</v>
      </c>
      <c r="H8491">
        <v>9.9695807631808367E-2</v>
      </c>
      <c r="I8491">
        <v>0.10759329776864447</v>
      </c>
    </row>
    <row r="8492" spans="2:9" x14ac:dyDescent="0.25">
      <c r="B8492">
        <v>8489</v>
      </c>
      <c r="C8492">
        <v>0.10169505677486344</v>
      </c>
      <c r="D8492">
        <v>9.9809422676450252E-2</v>
      </c>
      <c r="G8492">
        <v>8489</v>
      </c>
      <c r="H8492">
        <v>9.9669685723794532E-2</v>
      </c>
      <c r="I8492">
        <v>0.10756569733144389</v>
      </c>
    </row>
    <row r="8493" spans="2:9" x14ac:dyDescent="0.25">
      <c r="B8493">
        <v>8490</v>
      </c>
      <c r="C8493">
        <v>0.10166909370441549</v>
      </c>
      <c r="D8493">
        <v>9.9775892486115708E-2</v>
      </c>
      <c r="G8493">
        <v>8490</v>
      </c>
      <c r="H8493">
        <v>9.9643571019843794E-2</v>
      </c>
      <c r="I8493">
        <v>0.1075381037441894</v>
      </c>
    </row>
    <row r="8494" spans="2:9" x14ac:dyDescent="0.25">
      <c r="B8494">
        <v>8491</v>
      </c>
      <c r="C8494">
        <v>0.10164313871807029</v>
      </c>
      <c r="D8494">
        <v>9.9742371063515467E-2</v>
      </c>
      <c r="G8494">
        <v>8491</v>
      </c>
      <c r="H8494">
        <v>9.9617463517731916E-2</v>
      </c>
      <c r="I8494">
        <v>0.10751051700533636</v>
      </c>
    </row>
    <row r="8495" spans="2:9" x14ac:dyDescent="0.25">
      <c r="B8495">
        <v>8492</v>
      </c>
      <c r="C8495">
        <v>0.1016171918124238</v>
      </c>
      <c r="D8495">
        <v>9.9708858408408707E-2</v>
      </c>
      <c r="G8495">
        <v>8492</v>
      </c>
      <c r="H8495">
        <v>9.9591363215235915E-2</v>
      </c>
      <c r="I8495">
        <v>0.10748293711334063</v>
      </c>
    </row>
    <row r="8496" spans="2:9" x14ac:dyDescent="0.25">
      <c r="B8496">
        <v>8493</v>
      </c>
      <c r="C8496">
        <v>0.10159125298407332</v>
      </c>
      <c r="D8496">
        <v>9.9675354520552845E-2</v>
      </c>
      <c r="G8496">
        <v>8493</v>
      </c>
      <c r="H8496">
        <v>9.9565270110133414E-2</v>
      </c>
      <c r="I8496">
        <v>0.10745536406665811</v>
      </c>
    </row>
    <row r="8497" spans="2:9" x14ac:dyDescent="0.25">
      <c r="B8497">
        <v>8494</v>
      </c>
      <c r="C8497">
        <v>0.10156532222961739</v>
      </c>
      <c r="D8497">
        <v>9.9641859399703714E-2</v>
      </c>
      <c r="G8497">
        <v>8494</v>
      </c>
      <c r="H8497">
        <v>9.9539184200202691E-2</v>
      </c>
      <c r="I8497">
        <v>0.107427797863745</v>
      </c>
    </row>
    <row r="8498" spans="2:9" x14ac:dyDescent="0.25">
      <c r="B8498">
        <v>8495</v>
      </c>
      <c r="C8498">
        <v>0.10153939954565637</v>
      </c>
      <c r="D8498">
        <v>9.9608373045615664E-2</v>
      </c>
      <c r="G8498">
        <v>8495</v>
      </c>
      <c r="H8498">
        <v>9.9513105483222869E-2</v>
      </c>
      <c r="I8498">
        <v>0.1074002385030579</v>
      </c>
    </row>
    <row r="8499" spans="2:9" x14ac:dyDescent="0.25">
      <c r="B8499">
        <v>8496</v>
      </c>
      <c r="C8499">
        <v>0.10151348492879333</v>
      </c>
      <c r="D8499">
        <v>9.9574895458041227E-2</v>
      </c>
      <c r="G8499">
        <v>8496</v>
      </c>
      <c r="H8499">
        <v>9.948703395697428E-2</v>
      </c>
      <c r="I8499">
        <v>0.10737268598305365</v>
      </c>
    </row>
    <row r="8500" spans="2:9" x14ac:dyDescent="0.25">
      <c r="B8500">
        <v>8497</v>
      </c>
      <c r="C8500">
        <v>0.10148757837563209</v>
      </c>
      <c r="D8500">
        <v>9.9541426636731517E-2</v>
      </c>
      <c r="G8500">
        <v>8497</v>
      </c>
      <c r="H8500">
        <v>9.9460969619237588E-2</v>
      </c>
      <c r="I8500">
        <v>0.10734514030218936</v>
      </c>
    </row>
    <row r="8501" spans="2:9" x14ac:dyDescent="0.25">
      <c r="B8501">
        <v>8498</v>
      </c>
      <c r="C8501">
        <v>0.10146167988277718</v>
      </c>
      <c r="D8501">
        <v>9.9507966581435958E-2</v>
      </c>
      <c r="G8501">
        <v>8498</v>
      </c>
      <c r="H8501">
        <v>9.9434912467793901E-2</v>
      </c>
      <c r="I8501">
        <v>0.10731760145892236</v>
      </c>
    </row>
    <row r="8502" spans="2:9" x14ac:dyDescent="0.25">
      <c r="B8502">
        <v>8499</v>
      </c>
      <c r="C8502">
        <v>0.1014357894468363</v>
      </c>
      <c r="D8502">
        <v>9.9474515291902238E-2</v>
      </c>
      <c r="G8502">
        <v>8499</v>
      </c>
      <c r="H8502">
        <v>9.9408862500425715E-2</v>
      </c>
      <c r="I8502">
        <v>0.1072900694517103</v>
      </c>
    </row>
    <row r="8503" spans="2:9" x14ac:dyDescent="0.25">
      <c r="B8503">
        <v>8500</v>
      </c>
      <c r="C8503">
        <v>0.10140990706441833</v>
      </c>
      <c r="D8503">
        <v>9.944107276787674E-2</v>
      </c>
      <c r="G8503">
        <v>8500</v>
      </c>
      <c r="H8503">
        <v>9.9382819714915999E-2</v>
      </c>
      <c r="I8503">
        <v>0.10726254427901115</v>
      </c>
    </row>
    <row r="8504" spans="2:9" x14ac:dyDescent="0.25">
      <c r="B8504">
        <v>8501</v>
      </c>
      <c r="C8504">
        <v>0.1013840327321338</v>
      </c>
      <c r="D8504">
        <v>9.9407639009104029E-2</v>
      </c>
      <c r="G8504">
        <v>8501</v>
      </c>
      <c r="H8504">
        <v>9.9356784109048621E-2</v>
      </c>
      <c r="I8504">
        <v>0.1072350259392832</v>
      </c>
    </row>
    <row r="8505" spans="2:9" x14ac:dyDescent="0.25">
      <c r="B8505">
        <v>8502</v>
      </c>
      <c r="C8505">
        <v>0.10135816644659441</v>
      </c>
      <c r="D8505">
        <v>9.9374214015326992E-2</v>
      </c>
      <c r="G8505">
        <v>8502</v>
      </c>
      <c r="H8505">
        <v>9.9330755680607966E-2</v>
      </c>
      <c r="I8505">
        <v>0.10720751443098477</v>
      </c>
    </row>
    <row r="8506" spans="2:9" x14ac:dyDescent="0.25">
      <c r="B8506">
        <v>8503</v>
      </c>
      <c r="C8506">
        <v>0.10133230820441488</v>
      </c>
      <c r="D8506">
        <v>9.9340797786287183E-2</v>
      </c>
      <c r="G8506">
        <v>8503</v>
      </c>
      <c r="H8506">
        <v>9.9304734427379873E-2</v>
      </c>
      <c r="I8506">
        <v>0.1071800097525748</v>
      </c>
    </row>
    <row r="8507" spans="2:9" x14ac:dyDescent="0.25">
      <c r="B8507">
        <v>8504</v>
      </c>
      <c r="C8507">
        <v>0.1013064580022108</v>
      </c>
      <c r="D8507">
        <v>9.9307390321724295E-2</v>
      </c>
      <c r="G8507">
        <v>8504</v>
      </c>
      <c r="H8507">
        <v>9.9278720347150434E-2</v>
      </c>
      <c r="I8507">
        <v>0.10715251190251221</v>
      </c>
    </row>
    <row r="8508" spans="2:9" x14ac:dyDescent="0.25">
      <c r="B8508">
        <v>8505</v>
      </c>
      <c r="C8508">
        <v>0.10128061583659853</v>
      </c>
      <c r="D8508">
        <v>9.9273991621376637E-2</v>
      </c>
      <c r="G8508">
        <v>8505</v>
      </c>
      <c r="H8508">
        <v>9.9252713437706003E-2</v>
      </c>
      <c r="I8508">
        <v>0.10712502087925647</v>
      </c>
    </row>
    <row r="8509" spans="2:9" x14ac:dyDescent="0.25">
      <c r="B8509">
        <v>8506</v>
      </c>
      <c r="C8509">
        <v>0.1012547817041972</v>
      </c>
      <c r="D8509">
        <v>9.924060168498082E-2</v>
      </c>
      <c r="G8509">
        <v>8506</v>
      </c>
      <c r="H8509">
        <v>9.9226713696834612E-2</v>
      </c>
      <c r="I8509">
        <v>0.10709753668126715</v>
      </c>
    </row>
    <row r="8510" spans="2:9" x14ac:dyDescent="0.25">
      <c r="B8510">
        <v>8507</v>
      </c>
      <c r="C8510">
        <v>0.10122895560162749</v>
      </c>
      <c r="D8510">
        <v>9.9207220512271696E-2</v>
      </c>
      <c r="G8510">
        <v>8507</v>
      </c>
      <c r="H8510">
        <v>9.9200721122324809E-2</v>
      </c>
      <c r="I8510">
        <v>0.10707005930700408</v>
      </c>
    </row>
    <row r="8511" spans="2:9" x14ac:dyDescent="0.25">
      <c r="B8511">
        <v>8508</v>
      </c>
      <c r="C8511">
        <v>0.10120313752551141</v>
      </c>
      <c r="D8511">
        <v>9.9173848102982881E-2</v>
      </c>
      <c r="G8511">
        <v>8508</v>
      </c>
      <c r="H8511">
        <v>9.9174735711965681E-2</v>
      </c>
      <c r="I8511">
        <v>0.10704258875492749</v>
      </c>
    </row>
    <row r="8512" spans="2:9" x14ac:dyDescent="0.25">
      <c r="B8512">
        <v>8509</v>
      </c>
      <c r="C8512">
        <v>0.10117732747247241</v>
      </c>
      <c r="D8512">
        <v>9.9140484456846048E-2</v>
      </c>
      <c r="G8512">
        <v>8509</v>
      </c>
      <c r="H8512">
        <v>9.9148757463547038E-2</v>
      </c>
      <c r="I8512">
        <v>0.10701512502349775</v>
      </c>
    </row>
    <row r="8513" spans="2:9" x14ac:dyDescent="0.25">
      <c r="B8513">
        <v>8510</v>
      </c>
      <c r="C8513">
        <v>0.1011515254391369</v>
      </c>
      <c r="D8513">
        <v>9.9107129573591524E-2</v>
      </c>
      <c r="G8513">
        <v>8510</v>
      </c>
      <c r="H8513">
        <v>9.9122786374860092E-2</v>
      </c>
      <c r="I8513">
        <v>0.10698766811117576</v>
      </c>
    </row>
    <row r="8514" spans="2:9" x14ac:dyDescent="0.25">
      <c r="B8514">
        <v>8511</v>
      </c>
      <c r="C8514">
        <v>0.1011257314221321</v>
      </c>
      <c r="D8514">
        <v>9.9073783452947914E-2</v>
      </c>
      <c r="G8514">
        <v>8511</v>
      </c>
      <c r="H8514">
        <v>9.90968224436964E-2</v>
      </c>
      <c r="I8514">
        <v>0.10696021801642236</v>
      </c>
    </row>
    <row r="8515" spans="2:9" x14ac:dyDescent="0.25">
      <c r="B8515">
        <v>8512</v>
      </c>
      <c r="C8515">
        <v>0.10109994541808581</v>
      </c>
      <c r="D8515">
        <v>9.9040446094642215E-2</v>
      </c>
      <c r="G8515">
        <v>8512</v>
      </c>
      <c r="H8515">
        <v>9.9070865667847896E-2</v>
      </c>
      <c r="I8515">
        <v>0.10693277473769891</v>
      </c>
    </row>
    <row r="8516" spans="2:9" x14ac:dyDescent="0.25">
      <c r="B8516">
        <v>8513</v>
      </c>
      <c r="C8516">
        <v>0.1010741674236289</v>
      </c>
      <c r="D8516">
        <v>9.9007117498399924E-2</v>
      </c>
      <c r="G8516">
        <v>8513</v>
      </c>
      <c r="H8516">
        <v>9.9044916045107817E-2</v>
      </c>
      <c r="I8516">
        <v>0.106905338273467</v>
      </c>
    </row>
    <row r="8517" spans="2:9" x14ac:dyDescent="0.25">
      <c r="B8517">
        <v>8514</v>
      </c>
      <c r="C8517">
        <v>0.10104839743539348</v>
      </c>
      <c r="D8517">
        <v>9.8973797663944915E-2</v>
      </c>
      <c r="G8517">
        <v>8514</v>
      </c>
      <c r="H8517">
        <v>9.9018973573270011E-2</v>
      </c>
      <c r="I8517">
        <v>0.10687790862218842</v>
      </c>
    </row>
    <row r="8518" spans="2:9" x14ac:dyDescent="0.25">
      <c r="B8518">
        <v>8515</v>
      </c>
      <c r="C8518">
        <v>0.10102263545001341</v>
      </c>
      <c r="D8518">
        <v>9.8940486590999355E-2</v>
      </c>
      <c r="G8518">
        <v>8515</v>
      </c>
      <c r="H8518">
        <v>9.8993038250129103E-2</v>
      </c>
      <c r="I8518">
        <v>0.10685048578232531</v>
      </c>
    </row>
    <row r="8519" spans="2:9" x14ac:dyDescent="0.25">
      <c r="B8519">
        <v>8516</v>
      </c>
      <c r="C8519">
        <v>0.10099688146412353</v>
      </c>
      <c r="D8519">
        <v>9.8907184279284119E-2</v>
      </c>
      <c r="G8519">
        <v>8516</v>
      </c>
      <c r="H8519">
        <v>9.8967110073480316E-2</v>
      </c>
      <c r="I8519">
        <v>0.1068230697523401</v>
      </c>
    </row>
    <row r="8520" spans="2:9" x14ac:dyDescent="0.25">
      <c r="B8520">
        <v>8517</v>
      </c>
      <c r="C8520">
        <v>0.10097113547436186</v>
      </c>
      <c r="D8520">
        <v>9.8873890728518141E-2</v>
      </c>
      <c r="G8520">
        <v>8517</v>
      </c>
      <c r="H8520">
        <v>9.8941189041120203E-2</v>
      </c>
      <c r="I8520">
        <v>0.10679566053069549</v>
      </c>
    </row>
    <row r="8521" spans="2:9" x14ac:dyDescent="0.25">
      <c r="B8521">
        <v>8518</v>
      </c>
      <c r="C8521">
        <v>0.10094539747736717</v>
      </c>
      <c r="D8521">
        <v>9.8840605938419077E-2</v>
      </c>
      <c r="G8521">
        <v>8518</v>
      </c>
      <c r="H8521">
        <v>9.8915275150845722E-2</v>
      </c>
      <c r="I8521">
        <v>0.10676825811585437</v>
      </c>
    </row>
    <row r="8522" spans="2:9" x14ac:dyDescent="0.25">
      <c r="B8522">
        <v>8519</v>
      </c>
      <c r="C8522">
        <v>0.100919667469779</v>
      </c>
      <c r="D8522">
        <v>9.8807329908702751E-2</v>
      </c>
      <c r="G8522">
        <v>8519</v>
      </c>
      <c r="H8522">
        <v>9.8889368400454133E-2</v>
      </c>
      <c r="I8522">
        <v>0.10674086250628008</v>
      </c>
    </row>
    <row r="8523" spans="2:9" x14ac:dyDescent="0.25">
      <c r="B8523">
        <v>8520</v>
      </c>
      <c r="C8523">
        <v>0.1008939454482396</v>
      </c>
      <c r="D8523">
        <v>9.877406263908349E-2</v>
      </c>
      <c r="G8523">
        <v>8520</v>
      </c>
      <c r="H8523">
        <v>9.8863468787744185E-2</v>
      </c>
      <c r="I8523">
        <v>0.10671347370043605</v>
      </c>
    </row>
    <row r="8524" spans="2:9" x14ac:dyDescent="0.25">
      <c r="B8524">
        <v>8521</v>
      </c>
      <c r="C8524">
        <v>0.1008682314093928</v>
      </c>
      <c r="D8524">
        <v>9.8740804129274232E-2</v>
      </c>
      <c r="G8524">
        <v>8521</v>
      </c>
      <c r="H8524">
        <v>9.8837576310514999E-2</v>
      </c>
      <c r="I8524">
        <v>0.1066860916967861</v>
      </c>
    </row>
    <row r="8525" spans="2:9" x14ac:dyDescent="0.25">
      <c r="B8525">
        <v>8522</v>
      </c>
      <c r="C8525">
        <v>0.10084252534988389</v>
      </c>
      <c r="D8525">
        <v>9.8707554378986012E-2</v>
      </c>
      <c r="G8525">
        <v>8522</v>
      </c>
      <c r="H8525">
        <v>9.8811690966566681E-2</v>
      </c>
      <c r="I8525">
        <v>0.10665871649379438</v>
      </c>
    </row>
    <row r="8526" spans="2:9" x14ac:dyDescent="0.25">
      <c r="B8526">
        <v>8523</v>
      </c>
      <c r="C8526">
        <v>0.10081682726635936</v>
      </c>
      <c r="D8526">
        <v>9.8674313387928411E-2</v>
      </c>
      <c r="G8526">
        <v>8523</v>
      </c>
      <c r="H8526">
        <v>9.8785812753699784E-2</v>
      </c>
      <c r="I8526">
        <v>0.10663134808992512</v>
      </c>
    </row>
    <row r="8527" spans="2:9" x14ac:dyDescent="0.25">
      <c r="B8527">
        <v>8524</v>
      </c>
      <c r="C8527">
        <v>0.10079113715546872</v>
      </c>
      <c r="D8527">
        <v>9.8641081155809607E-2</v>
      </c>
      <c r="G8527">
        <v>8524</v>
      </c>
      <c r="H8527">
        <v>9.8759941669716189E-2</v>
      </c>
      <c r="I8527">
        <v>0.10660398648364308</v>
      </c>
    </row>
    <row r="8528" spans="2:9" x14ac:dyDescent="0.25">
      <c r="B8528">
        <v>8525</v>
      </c>
      <c r="C8528">
        <v>0.10076545501386229</v>
      </c>
      <c r="D8528">
        <v>9.8607857682335986E-2</v>
      </c>
      <c r="G8528">
        <v>8525</v>
      </c>
      <c r="H8528">
        <v>9.8734077712418308E-2</v>
      </c>
      <c r="I8528">
        <v>0.10657663167341305</v>
      </c>
    </row>
    <row r="8529" spans="2:9" x14ac:dyDescent="0.25">
      <c r="B8529">
        <v>8526</v>
      </c>
      <c r="C8529">
        <v>0.1007397808381911</v>
      </c>
      <c r="D8529">
        <v>9.8574642967212411E-2</v>
      </c>
      <c r="G8529">
        <v>8526</v>
      </c>
      <c r="H8529">
        <v>9.8708220879608718E-2</v>
      </c>
      <c r="I8529">
        <v>0.10654928365770037</v>
      </c>
    </row>
    <row r="8530" spans="2:9" x14ac:dyDescent="0.25">
      <c r="B8530">
        <v>8527</v>
      </c>
      <c r="C8530">
        <v>0.1007141146251089</v>
      </c>
      <c r="D8530">
        <v>9.8541437010142188E-2</v>
      </c>
      <c r="G8530">
        <v>8527</v>
      </c>
      <c r="H8530">
        <v>9.868237116909151E-2</v>
      </c>
      <c r="I8530">
        <v>0.10652194243497042</v>
      </c>
    </row>
    <row r="8531" spans="2:9" x14ac:dyDescent="0.25">
      <c r="B8531">
        <v>8528</v>
      </c>
      <c r="C8531">
        <v>0.10068845637127111</v>
      </c>
      <c r="D8531">
        <v>9.8508239810827028E-2</v>
      </c>
      <c r="G8531">
        <v>8528</v>
      </c>
      <c r="H8531">
        <v>9.8656528578671285E-2</v>
      </c>
      <c r="I8531">
        <v>0.10649460800368897</v>
      </c>
    </row>
    <row r="8532" spans="2:9" x14ac:dyDescent="0.25">
      <c r="B8532">
        <v>8529</v>
      </c>
      <c r="C8532">
        <v>0.10066280607333442</v>
      </c>
      <c r="D8532">
        <v>9.847505136896717E-2</v>
      </c>
      <c r="G8532">
        <v>8529</v>
      </c>
      <c r="H8532">
        <v>9.8630693106153494E-2</v>
      </c>
      <c r="I8532">
        <v>0.10646728036232202</v>
      </c>
    </row>
    <row r="8533" spans="2:9" x14ac:dyDescent="0.25">
      <c r="B8533">
        <v>8530</v>
      </c>
      <c r="C8533">
        <v>0.10063716372795689</v>
      </c>
      <c r="D8533">
        <v>9.8441871684261106E-2</v>
      </c>
      <c r="G8533">
        <v>8530</v>
      </c>
      <c r="H8533">
        <v>9.8604864749343962E-2</v>
      </c>
      <c r="I8533">
        <v>0.10643995950933592</v>
      </c>
    </row>
    <row r="8534" spans="2:9" x14ac:dyDescent="0.25">
      <c r="B8534">
        <v>8531</v>
      </c>
      <c r="C8534">
        <v>0.10061152933179959</v>
      </c>
      <c r="D8534">
        <v>9.8408700756405829E-2</v>
      </c>
      <c r="G8534">
        <v>8531</v>
      </c>
      <c r="H8534">
        <v>9.8579043506050068E-2</v>
      </c>
      <c r="I8534">
        <v>0.10641264544319723</v>
      </c>
    </row>
    <row r="8535" spans="2:9" x14ac:dyDescent="0.25">
      <c r="B8535">
        <v>8532</v>
      </c>
      <c r="C8535">
        <v>0.10058590288152423</v>
      </c>
      <c r="D8535">
        <v>9.8375538585096914E-2</v>
      </c>
      <c r="G8535">
        <v>8532</v>
      </c>
      <c r="H8535">
        <v>9.8553229374079482E-2</v>
      </c>
      <c r="I8535">
        <v>0.10638533816237286</v>
      </c>
    </row>
    <row r="8536" spans="2:9" x14ac:dyDescent="0.25">
      <c r="B8536">
        <v>8533</v>
      </c>
      <c r="C8536">
        <v>0.1005602843737932</v>
      </c>
      <c r="D8536">
        <v>9.8342385170028107E-2</v>
      </c>
      <c r="G8536">
        <v>8533</v>
      </c>
      <c r="H8536">
        <v>9.8527422351240179E-2</v>
      </c>
      <c r="I8536">
        <v>0.10635803766532989</v>
      </c>
    </row>
    <row r="8537" spans="2:9" x14ac:dyDescent="0.25">
      <c r="B8537">
        <v>8534</v>
      </c>
      <c r="C8537">
        <v>0.1005346738052721</v>
      </c>
      <c r="D8537">
        <v>9.8309240510891821E-2</v>
      </c>
      <c r="G8537">
        <v>8534</v>
      </c>
      <c r="H8537">
        <v>9.8501622435341593E-2</v>
      </c>
      <c r="I8537">
        <v>0.10633074395053579</v>
      </c>
    </row>
    <row r="8538" spans="2:9" x14ac:dyDescent="0.25">
      <c r="B8538">
        <v>8535</v>
      </c>
      <c r="C8538">
        <v>0.1005090711726275</v>
      </c>
      <c r="D8538">
        <v>9.8276104607378706E-2</v>
      </c>
      <c r="G8538">
        <v>8535</v>
      </c>
      <c r="H8538">
        <v>9.8475829624193795E-2</v>
      </c>
      <c r="I8538">
        <v>0.10630345701645827</v>
      </c>
    </row>
    <row r="8539" spans="2:9" x14ac:dyDescent="0.25">
      <c r="B8539">
        <v>8536</v>
      </c>
      <c r="C8539">
        <v>0.1004834764725277</v>
      </c>
      <c r="D8539">
        <v>9.8242977459177996E-2</v>
      </c>
      <c r="G8539">
        <v>8536</v>
      </c>
      <c r="H8539">
        <v>9.8450043915607313E-2</v>
      </c>
      <c r="I8539">
        <v>0.10627617686156524</v>
      </c>
    </row>
    <row r="8540" spans="2:9" x14ac:dyDescent="0.25">
      <c r="B8540">
        <v>8537</v>
      </c>
      <c r="C8540">
        <v>0.10045788970164218</v>
      </c>
      <c r="D8540">
        <v>9.8209859065977304E-2</v>
      </c>
      <c r="G8540">
        <v>8537</v>
      </c>
      <c r="H8540">
        <v>9.8424265307393496E-2</v>
      </c>
      <c r="I8540">
        <v>0.106248903484325</v>
      </c>
    </row>
    <row r="8541" spans="2:9" x14ac:dyDescent="0.25">
      <c r="B8541">
        <v>8538</v>
      </c>
      <c r="C8541">
        <v>0.10043231085664342</v>
      </c>
      <c r="D8541">
        <v>9.8176749427462656E-2</v>
      </c>
      <c r="G8541">
        <v>8538</v>
      </c>
      <c r="H8541">
        <v>9.8398493797365177E-2</v>
      </c>
      <c r="I8541">
        <v>0.10622163688320616</v>
      </c>
    </row>
    <row r="8542" spans="2:9" x14ac:dyDescent="0.25">
      <c r="B8542">
        <v>8539</v>
      </c>
      <c r="C8542">
        <v>0.10040673993420469</v>
      </c>
      <c r="D8542">
        <v>9.8143648543318515E-2</v>
      </c>
      <c r="G8542">
        <v>8539</v>
      </c>
      <c r="H8542">
        <v>9.8372729383335203E-2</v>
      </c>
      <c r="I8542">
        <v>0.10619437705667735</v>
      </c>
    </row>
    <row r="8543" spans="2:9" x14ac:dyDescent="0.25">
      <c r="B8543">
        <v>8540</v>
      </c>
      <c r="C8543">
        <v>0.1003811769309999</v>
      </c>
      <c r="D8543">
        <v>9.8110556413227912E-2</v>
      </c>
      <c r="G8543">
        <v>8540</v>
      </c>
      <c r="H8543">
        <v>9.8346972063116905E-2</v>
      </c>
      <c r="I8543">
        <v>0.10616712400320787</v>
      </c>
    </row>
    <row r="8544" spans="2:9" x14ac:dyDescent="0.25">
      <c r="B8544">
        <v>8541</v>
      </c>
      <c r="C8544">
        <v>0.10035562184370581</v>
      </c>
      <c r="D8544">
        <v>9.8077473036872087E-2</v>
      </c>
      <c r="G8544">
        <v>8541</v>
      </c>
      <c r="H8544">
        <v>9.8321221834525102E-2</v>
      </c>
      <c r="I8544">
        <v>0.10613987772126696</v>
      </c>
    </row>
    <row r="8545" spans="2:9" x14ac:dyDescent="0.25">
      <c r="B8545">
        <v>8542</v>
      </c>
      <c r="C8545">
        <v>0.1003300746690004</v>
      </c>
      <c r="D8545">
        <v>9.8044398413930964E-2</v>
      </c>
      <c r="G8545">
        <v>8542</v>
      </c>
      <c r="H8545">
        <v>9.8295478695375221E-2</v>
      </c>
      <c r="I8545">
        <v>0.10611263820932433</v>
      </c>
    </row>
    <row r="8546" spans="2:9" x14ac:dyDescent="0.25">
      <c r="B8546">
        <v>8543</v>
      </c>
      <c r="C8546">
        <v>0.10030453540356379</v>
      </c>
      <c r="D8546">
        <v>9.8011332544082702E-2</v>
      </c>
      <c r="G8546">
        <v>8543</v>
      </c>
      <c r="H8546">
        <v>9.8269742643483107E-2</v>
      </c>
      <c r="I8546">
        <v>0.10608540546584992</v>
      </c>
    </row>
    <row r="8547" spans="2:9" x14ac:dyDescent="0.25">
      <c r="B8547">
        <v>8544</v>
      </c>
      <c r="C8547">
        <v>0.10027900404407657</v>
      </c>
      <c r="D8547">
        <v>9.7978275427004033E-2</v>
      </c>
      <c r="G8547">
        <v>8544</v>
      </c>
      <c r="H8547">
        <v>9.8244013676665465E-2</v>
      </c>
      <c r="I8547">
        <v>0.10605817948931384</v>
      </c>
    </row>
    <row r="8548" spans="2:9" x14ac:dyDescent="0.25">
      <c r="B8548">
        <v>8545</v>
      </c>
      <c r="C8548">
        <v>0.1002534805872226</v>
      </c>
      <c r="D8548">
        <v>9.7945227062370147E-2</v>
      </c>
      <c r="G8548">
        <v>8545</v>
      </c>
      <c r="H8548">
        <v>9.8218291792740442E-2</v>
      </c>
      <c r="I8548">
        <v>0.10603096027818672</v>
      </c>
    </row>
    <row r="8549" spans="2:9" x14ac:dyDescent="0.25">
      <c r="B8549">
        <v>8546</v>
      </c>
      <c r="C8549">
        <v>0.10022796502968648</v>
      </c>
      <c r="D8549">
        <v>9.7912187449854582E-2</v>
      </c>
      <c r="G8549">
        <v>8546</v>
      </c>
      <c r="H8549">
        <v>9.8192576989526298E-2</v>
      </c>
      <c r="I8549">
        <v>0.1060037478309392</v>
      </c>
    </row>
    <row r="8550" spans="2:9" x14ac:dyDescent="0.25">
      <c r="B8550">
        <v>8547</v>
      </c>
      <c r="C8550">
        <v>0.10020245736815367</v>
      </c>
      <c r="D8550">
        <v>9.7879156589129379E-2</v>
      </c>
      <c r="G8550">
        <v>8547</v>
      </c>
      <c r="H8550">
        <v>9.8166869264841694E-2</v>
      </c>
      <c r="I8550">
        <v>0.10597654214604241</v>
      </c>
    </row>
    <row r="8551" spans="2:9" x14ac:dyDescent="0.25">
      <c r="B8551">
        <v>8548</v>
      </c>
      <c r="C8551">
        <v>0.1001769575993125</v>
      </c>
      <c r="D8551">
        <v>9.7846134479865038E-2</v>
      </c>
      <c r="G8551">
        <v>8548</v>
      </c>
      <c r="H8551">
        <v>9.8141168616506597E-2</v>
      </c>
      <c r="I8551">
        <v>0.10594934322196761</v>
      </c>
    </row>
    <row r="8552" spans="2:9" x14ac:dyDescent="0.25">
      <c r="B8552">
        <v>8549</v>
      </c>
      <c r="C8552">
        <v>0.10015146571985233</v>
      </c>
      <c r="D8552">
        <v>9.7813121121730406E-2</v>
      </c>
      <c r="G8552">
        <v>8549</v>
      </c>
      <c r="H8552">
        <v>9.8115475042341818E-2</v>
      </c>
      <c r="I8552">
        <v>0.1059221510571864</v>
      </c>
    </row>
    <row r="8553" spans="2:9" x14ac:dyDescent="0.25">
      <c r="B8553">
        <v>8550</v>
      </c>
      <c r="C8553">
        <v>0.1001259817264642</v>
      </c>
      <c r="D8553">
        <v>9.7780116514392987E-2</v>
      </c>
      <c r="G8553">
        <v>8550</v>
      </c>
      <c r="H8553">
        <v>9.808978854016881E-2</v>
      </c>
      <c r="I8553">
        <v>0.10589496565017072</v>
      </c>
    </row>
    <row r="8554" spans="2:9" x14ac:dyDescent="0.25">
      <c r="B8554">
        <v>8551</v>
      </c>
      <c r="C8554">
        <v>0.10010050561584041</v>
      </c>
      <c r="D8554">
        <v>9.7747120657518602E-2</v>
      </c>
      <c r="G8554">
        <v>8551</v>
      </c>
      <c r="H8554">
        <v>9.8064109107809286E-2</v>
      </c>
      <c r="I8554">
        <v>0.10586778699939267</v>
      </c>
    </row>
    <row r="8555" spans="2:9" x14ac:dyDescent="0.25">
      <c r="B8555">
        <v>8552</v>
      </c>
      <c r="C8555">
        <v>0.10007503738467617</v>
      </c>
      <c r="D8555">
        <v>9.7714133550771395E-2</v>
      </c>
      <c r="G8555">
        <v>8552</v>
      </c>
      <c r="H8555">
        <v>9.8038436743086627E-2</v>
      </c>
      <c r="I8555">
        <v>0.10584061510332468</v>
      </c>
    </row>
    <row r="8556" spans="2:9" x14ac:dyDescent="0.25">
      <c r="B8556">
        <v>8553</v>
      </c>
      <c r="C8556">
        <v>0.10004957702966751</v>
      </c>
      <c r="D8556">
        <v>9.7681155193814276E-2</v>
      </c>
      <c r="G8556">
        <v>8553</v>
      </c>
      <c r="H8556">
        <v>9.8012771443824614E-2</v>
      </c>
      <c r="I8556">
        <v>0.1058134499604395</v>
      </c>
    </row>
    <row r="8557" spans="2:9" x14ac:dyDescent="0.25">
      <c r="B8557">
        <v>8554</v>
      </c>
      <c r="C8557">
        <v>0.10002412454751111</v>
      </c>
      <c r="D8557">
        <v>9.7648185586308348E-2</v>
      </c>
      <c r="G8557">
        <v>8554</v>
      </c>
      <c r="H8557">
        <v>9.7987113207847296E-2</v>
      </c>
      <c r="I8557">
        <v>0.10578629156921004</v>
      </c>
    </row>
    <row r="8558" spans="2:9" x14ac:dyDescent="0.25">
      <c r="B8558">
        <v>8555</v>
      </c>
      <c r="C8558">
        <v>9.9998679934906493E-2</v>
      </c>
      <c r="D8558">
        <v>9.7615224727913313E-2</v>
      </c>
      <c r="G8558">
        <v>8555</v>
      </c>
      <c r="H8558">
        <v>9.7961462032979799E-2</v>
      </c>
      <c r="I8558">
        <v>0.10575913992810967</v>
      </c>
    </row>
    <row r="8559" spans="2:9" x14ac:dyDescent="0.25">
      <c r="B8559">
        <v>8556</v>
      </c>
      <c r="C8559">
        <v>9.997324318855462E-2</v>
      </c>
      <c r="D8559">
        <v>9.7582272618287225E-2</v>
      </c>
      <c r="G8559">
        <v>8556</v>
      </c>
      <c r="H8559">
        <v>9.7935817917048307E-2</v>
      </c>
      <c r="I8559">
        <v>0.10573199503561191</v>
      </c>
    </row>
    <row r="8560" spans="2:9" x14ac:dyDescent="0.25">
      <c r="B8560">
        <v>8557</v>
      </c>
      <c r="C8560">
        <v>9.9947814305157895E-2</v>
      </c>
      <c r="D8560">
        <v>9.7549329257086648E-2</v>
      </c>
      <c r="G8560">
        <v>8557</v>
      </c>
      <c r="H8560">
        <v>9.7910180857879503E-2</v>
      </c>
      <c r="I8560">
        <v>0.10570485689019055</v>
      </c>
    </row>
    <row r="8561" spans="2:9" x14ac:dyDescent="0.25">
      <c r="B8561">
        <v>8558</v>
      </c>
      <c r="C8561">
        <v>9.992239328141983E-2</v>
      </c>
      <c r="D8561">
        <v>9.7516394643966664E-2</v>
      </c>
      <c r="G8561">
        <v>8558</v>
      </c>
      <c r="H8561">
        <v>9.7884550853300528E-2</v>
      </c>
      <c r="I8561">
        <v>0.1056777254903197</v>
      </c>
    </row>
    <row r="8562" spans="2:9" x14ac:dyDescent="0.25">
      <c r="B8562">
        <v>8559</v>
      </c>
      <c r="C8562">
        <v>9.9896980114046963E-2</v>
      </c>
      <c r="D8562">
        <v>9.7483468778580717E-2</v>
      </c>
      <c r="G8562">
        <v>8559</v>
      </c>
      <c r="H8562">
        <v>9.7858927901140105E-2</v>
      </c>
      <c r="I8562">
        <v>0.10565060083447378</v>
      </c>
    </row>
    <row r="8563" spans="2:9" x14ac:dyDescent="0.25">
      <c r="B8563">
        <v>8560</v>
      </c>
      <c r="C8563">
        <v>9.9871574799746607E-2</v>
      </c>
      <c r="D8563">
        <v>9.7450551660580739E-2</v>
      </c>
      <c r="G8563">
        <v>8560</v>
      </c>
      <c r="H8563">
        <v>9.783331199922711E-2</v>
      </c>
      <c r="I8563">
        <v>0.10562348292112736</v>
      </c>
    </row>
    <row r="8564" spans="2:9" x14ac:dyDescent="0.25">
      <c r="B8564">
        <v>8561</v>
      </c>
      <c r="C8564">
        <v>9.9846177335226813E-2</v>
      </c>
      <c r="D8564">
        <v>9.741764328961719E-2</v>
      </c>
      <c r="G8564">
        <v>8561</v>
      </c>
      <c r="H8564">
        <v>9.7807703145390876E-2</v>
      </c>
      <c r="I8564">
        <v>0.10559637174875548</v>
      </c>
    </row>
    <row r="8565" spans="2:9" x14ac:dyDescent="0.25">
      <c r="B8565">
        <v>8562</v>
      </c>
      <c r="C8565">
        <v>9.9820787717198406E-2</v>
      </c>
      <c r="D8565">
        <v>9.7384743665338863E-2</v>
      </c>
      <c r="G8565">
        <v>8562</v>
      </c>
      <c r="H8565">
        <v>9.7782101337462304E-2</v>
      </c>
      <c r="I8565">
        <v>0.10556926731583326</v>
      </c>
    </row>
    <row r="8566" spans="2:9" x14ac:dyDescent="0.25">
      <c r="B8566">
        <v>8563</v>
      </c>
      <c r="C8566">
        <v>9.97954059423736E-2</v>
      </c>
      <c r="D8566">
        <v>9.7351852787393195E-2</v>
      </c>
      <c r="G8566">
        <v>8563</v>
      </c>
      <c r="H8566">
        <v>9.7756506573272367E-2</v>
      </c>
      <c r="I8566">
        <v>0.10554216962083628</v>
      </c>
    </row>
    <row r="8567" spans="2:9" x14ac:dyDescent="0.25">
      <c r="B8567">
        <v>8564</v>
      </c>
      <c r="C8567">
        <v>9.9770032007466106E-2</v>
      </c>
      <c r="D8567">
        <v>9.7318970655425913E-2</v>
      </c>
      <c r="G8567">
        <v>8564</v>
      </c>
      <c r="H8567">
        <v>9.7730918850653103E-2</v>
      </c>
      <c r="I8567">
        <v>0.10551507866224025</v>
      </c>
    </row>
    <row r="8568" spans="2:9" x14ac:dyDescent="0.25">
      <c r="B8568">
        <v>8565</v>
      </c>
      <c r="C8568">
        <v>9.9744665909190802E-2</v>
      </c>
      <c r="D8568">
        <v>9.7286097269081245E-2</v>
      </c>
      <c r="G8568">
        <v>8565</v>
      </c>
      <c r="H8568">
        <v>9.7705338167437178E-2</v>
      </c>
      <c r="I8568">
        <v>0.10548799443852123</v>
      </c>
    </row>
    <row r="8569" spans="2:9" x14ac:dyDescent="0.25">
      <c r="B8569">
        <v>8566</v>
      </c>
      <c r="C8569">
        <v>9.9719307644265467E-2</v>
      </c>
      <c r="D8569">
        <v>9.7253232628002048E-2</v>
      </c>
      <c r="G8569">
        <v>8566</v>
      </c>
      <c r="H8569">
        <v>9.7679764521458615E-2</v>
      </c>
      <c r="I8569">
        <v>0.10546091694815557</v>
      </c>
    </row>
    <row r="8570" spans="2:9" x14ac:dyDescent="0.25">
      <c r="B8570">
        <v>8567</v>
      </c>
      <c r="C8570">
        <v>9.9693957209408712E-2</v>
      </c>
      <c r="D8570">
        <v>9.7220376731829483E-2</v>
      </c>
      <c r="G8570">
        <v>8567</v>
      </c>
      <c r="H8570">
        <v>9.765419791055141E-2</v>
      </c>
      <c r="I8570">
        <v>0.10543384618961983</v>
      </c>
    </row>
    <row r="8571" spans="2:9" x14ac:dyDescent="0.25">
      <c r="B8571">
        <v>8568</v>
      </c>
      <c r="C8571">
        <v>9.9668614601339689E-2</v>
      </c>
      <c r="D8571">
        <v>9.7187529580203158E-2</v>
      </c>
      <c r="G8571">
        <v>8568</v>
      </c>
      <c r="H8571">
        <v>9.7628638332550199E-2</v>
      </c>
      <c r="I8571">
        <v>0.10540678216139095</v>
      </c>
    </row>
    <row r="8572" spans="2:9" x14ac:dyDescent="0.25">
      <c r="B8572">
        <v>8569</v>
      </c>
      <c r="C8572">
        <v>9.96432798167807E-2</v>
      </c>
      <c r="D8572">
        <v>9.7154691172761265E-2</v>
      </c>
      <c r="G8572">
        <v>8569</v>
      </c>
      <c r="H8572">
        <v>9.7603085785291005E-2</v>
      </c>
      <c r="I8572">
        <v>0.10537972486194601</v>
      </c>
    </row>
    <row r="8573" spans="2:9" x14ac:dyDescent="0.25">
      <c r="B8573">
        <v>8570</v>
      </c>
      <c r="C8573">
        <v>9.9617952852455213E-2</v>
      </c>
      <c r="D8573">
        <v>9.7121861509140386E-2</v>
      </c>
      <c r="G8573">
        <v>8570</v>
      </c>
      <c r="H8573">
        <v>9.7577540266610516E-2</v>
      </c>
      <c r="I8573">
        <v>0.1053526742897625</v>
      </c>
    </row>
    <row r="8574" spans="2:9" x14ac:dyDescent="0.25">
      <c r="B8574">
        <v>8571</v>
      </c>
      <c r="C8574">
        <v>9.9592633705087905E-2</v>
      </c>
      <c r="D8574">
        <v>9.7089040588975731E-2</v>
      </c>
      <c r="G8574">
        <v>8571</v>
      </c>
      <c r="H8574">
        <v>9.7552001774345795E-2</v>
      </c>
      <c r="I8574">
        <v>0.10532563044331814</v>
      </c>
    </row>
    <row r="8575" spans="2:9" x14ac:dyDescent="0.25">
      <c r="B8575">
        <v>8572</v>
      </c>
      <c r="C8575">
        <v>9.9567322371405087E-2</v>
      </c>
      <c r="D8575">
        <v>9.7056228411900786E-2</v>
      </c>
      <c r="G8575">
        <v>8572</v>
      </c>
      <c r="H8575">
        <v>9.7526470306334739E-2</v>
      </c>
      <c r="I8575">
        <v>0.10529859332109094</v>
      </c>
    </row>
    <row r="8576" spans="2:9" x14ac:dyDescent="0.25">
      <c r="B8576">
        <v>8573</v>
      </c>
      <c r="C8576">
        <v>9.9542018848135849E-2</v>
      </c>
      <c r="D8576">
        <v>9.7023424977547526E-2</v>
      </c>
      <c r="G8576">
        <v>8573</v>
      </c>
      <c r="H8576">
        <v>9.7500945860416563E-2</v>
      </c>
      <c r="I8576">
        <v>0.10527156292155908</v>
      </c>
    </row>
    <row r="8577" spans="2:9" x14ac:dyDescent="0.25">
      <c r="B8577">
        <v>8574</v>
      </c>
      <c r="C8577">
        <v>9.9516723132010002E-2</v>
      </c>
      <c r="D8577">
        <v>9.6990630285546595E-2</v>
      </c>
      <c r="G8577">
        <v>8574</v>
      </c>
      <c r="H8577">
        <v>9.74754284344308E-2</v>
      </c>
      <c r="I8577">
        <v>0.10524453924320117</v>
      </c>
    </row>
    <row r="8578" spans="2:9" x14ac:dyDescent="0.25">
      <c r="B8578">
        <v>8575</v>
      </c>
      <c r="C8578">
        <v>9.9491435219758007E-2</v>
      </c>
      <c r="D8578">
        <v>9.6957844335526872E-2</v>
      </c>
      <c r="G8578">
        <v>8575</v>
      </c>
      <c r="H8578">
        <v>9.744991802621733E-2</v>
      </c>
      <c r="I8578">
        <v>0.10521752228449609</v>
      </c>
    </row>
    <row r="8579" spans="2:9" x14ac:dyDescent="0.25">
      <c r="B8579">
        <v>8576</v>
      </c>
      <c r="C8579">
        <v>9.9466155108113227E-2</v>
      </c>
      <c r="D8579">
        <v>9.6925067127115891E-2</v>
      </c>
      <c r="G8579">
        <v>8576</v>
      </c>
      <c r="H8579">
        <v>9.7424414633617396E-2</v>
      </c>
      <c r="I8579">
        <v>0.10519051204392281</v>
      </c>
    </row>
    <row r="8580" spans="2:9" x14ac:dyDescent="0.25">
      <c r="B8580">
        <v>8577</v>
      </c>
      <c r="C8580">
        <v>9.9440882793810192E-2</v>
      </c>
      <c r="D8580">
        <v>9.6892298659939632E-2</v>
      </c>
      <c r="G8580">
        <v>8577</v>
      </c>
      <c r="H8580">
        <v>9.7398918254472694E-2</v>
      </c>
      <c r="I8580">
        <v>0.10516350851996083</v>
      </c>
    </row>
    <row r="8581" spans="2:9" x14ac:dyDescent="0.25">
      <c r="B8581">
        <v>8578</v>
      </c>
      <c r="C8581">
        <v>9.9415618273585207E-2</v>
      </c>
      <c r="D8581">
        <v>9.6859538933622494E-2</v>
      </c>
      <c r="G8581">
        <v>8578</v>
      </c>
      <c r="H8581">
        <v>9.7373428886625923E-2</v>
      </c>
      <c r="I8581">
        <v>0.10513651171108972</v>
      </c>
    </row>
    <row r="8582" spans="2:9" x14ac:dyDescent="0.25">
      <c r="B8582">
        <v>8579</v>
      </c>
      <c r="C8582">
        <v>9.9390361544175604E-2</v>
      </c>
      <c r="D8582">
        <v>9.6826787947787388E-2</v>
      </c>
      <c r="G8582">
        <v>8579</v>
      </c>
      <c r="H8582">
        <v>9.734794652792006E-2</v>
      </c>
      <c r="I8582">
        <v>0.10510952161578949</v>
      </c>
    </row>
    <row r="8583" spans="2:9" x14ac:dyDescent="0.25">
      <c r="B8583">
        <v>8580</v>
      </c>
      <c r="C8583">
        <v>9.9365112602321587E-2</v>
      </c>
      <c r="D8583">
        <v>9.6794045702055742E-2</v>
      </c>
      <c r="G8583">
        <v>8580</v>
      </c>
      <c r="H8583">
        <v>9.7322471176199646E-2</v>
      </c>
      <c r="I8583">
        <v>0.10508253823254032</v>
      </c>
    </row>
    <row r="8584" spans="2:9" x14ac:dyDescent="0.25">
      <c r="B8584">
        <v>8581</v>
      </c>
      <c r="C8584">
        <v>9.9339871444764097E-2</v>
      </c>
      <c r="D8584">
        <v>9.6761312196047375E-2</v>
      </c>
      <c r="G8584">
        <v>8581</v>
      </c>
      <c r="H8584">
        <v>9.7297002829309504E-2</v>
      </c>
      <c r="I8584">
        <v>0.10505556155982265</v>
      </c>
    </row>
    <row r="8585" spans="2:9" x14ac:dyDescent="0.25">
      <c r="B8585">
        <v>8582</v>
      </c>
      <c r="C8585">
        <v>9.9314638068244782E-2</v>
      </c>
      <c r="D8585">
        <v>9.6728587429380744E-2</v>
      </c>
      <c r="G8585">
        <v>8582</v>
      </c>
      <c r="H8585">
        <v>9.7271541485094717E-2</v>
      </c>
      <c r="I8585">
        <v>0.10502859159611733</v>
      </c>
    </row>
    <row r="8586" spans="2:9" x14ac:dyDescent="0.25">
      <c r="B8586">
        <v>8583</v>
      </c>
      <c r="C8586">
        <v>9.9289412469508495E-2</v>
      </c>
      <c r="D8586">
        <v>9.6695871401672684E-2</v>
      </c>
      <c r="G8586">
        <v>8583</v>
      </c>
      <c r="H8586">
        <v>9.7246087141401705E-2</v>
      </c>
      <c r="I8586">
        <v>0.1050016283399054</v>
      </c>
    </row>
    <row r="8587" spans="2:9" x14ac:dyDescent="0.25">
      <c r="B8587">
        <v>8584</v>
      </c>
      <c r="C8587">
        <v>9.9264194645300605E-2</v>
      </c>
      <c r="D8587">
        <v>9.6663164112538447E-2</v>
      </c>
      <c r="G8587">
        <v>8584</v>
      </c>
      <c r="H8587">
        <v>9.7220639796077701E-2</v>
      </c>
      <c r="I8587">
        <v>0.10497467178966814</v>
      </c>
    </row>
    <row r="8588" spans="2:9" x14ac:dyDescent="0.25">
      <c r="B8588">
        <v>8585</v>
      </c>
      <c r="C8588">
        <v>9.9238984592368767E-2</v>
      </c>
      <c r="D8588">
        <v>9.663046556159198E-2</v>
      </c>
      <c r="G8588">
        <v>8585</v>
      </c>
      <c r="H8588">
        <v>9.7195199446970318E-2</v>
      </c>
      <c r="I8588">
        <v>0.10494772194388717</v>
      </c>
    </row>
    <row r="8589" spans="2:9" x14ac:dyDescent="0.25">
      <c r="B8589">
        <v>8586</v>
      </c>
      <c r="C8589">
        <v>9.9213782307461432E-2</v>
      </c>
      <c r="D8589">
        <v>9.6597775748445525E-2</v>
      </c>
      <c r="G8589">
        <v>8586</v>
      </c>
      <c r="H8589">
        <v>9.7169766091927914E-2</v>
      </c>
      <c r="I8589">
        <v>0.10492077880104431</v>
      </c>
    </row>
    <row r="8590" spans="2:9" x14ac:dyDescent="0.25">
      <c r="B8590">
        <v>8587</v>
      </c>
      <c r="C8590">
        <v>9.9188587787329877E-2</v>
      </c>
      <c r="D8590">
        <v>9.6565094672709989E-2</v>
      </c>
      <c r="G8590">
        <v>8587</v>
      </c>
      <c r="H8590">
        <v>9.7144339728800336E-2</v>
      </c>
      <c r="I8590">
        <v>0.10489384235962186</v>
      </c>
    </row>
    <row r="8591" spans="2:9" x14ac:dyDescent="0.25">
      <c r="B8591">
        <v>8588</v>
      </c>
      <c r="C8591">
        <v>9.9163401028726297E-2</v>
      </c>
      <c r="D8591">
        <v>9.6532422333994602E-2</v>
      </c>
      <c r="G8591">
        <v>8588</v>
      </c>
      <c r="H8591">
        <v>9.7118920355437593E-2</v>
      </c>
      <c r="I8591">
        <v>0.10486691261810213</v>
      </c>
    </row>
    <row r="8592" spans="2:9" x14ac:dyDescent="0.25">
      <c r="B8592">
        <v>8589</v>
      </c>
      <c r="C8592">
        <v>9.9138222028403514E-2</v>
      </c>
      <c r="D8592">
        <v>9.6499758731907151E-2</v>
      </c>
      <c r="G8592">
        <v>8589</v>
      </c>
      <c r="H8592">
        <v>9.7093507969690102E-2</v>
      </c>
      <c r="I8592">
        <v>0.10483998957496782</v>
      </c>
    </row>
    <row r="8593" spans="2:9" x14ac:dyDescent="0.25">
      <c r="B8593">
        <v>8590</v>
      </c>
      <c r="C8593">
        <v>9.9113050783117204E-2</v>
      </c>
      <c r="D8593">
        <v>9.6467103866053963E-2</v>
      </c>
      <c r="G8593">
        <v>8590</v>
      </c>
      <c r="H8593">
        <v>9.7068102569409481E-2</v>
      </c>
      <c r="I8593">
        <v>0.10481307322870201</v>
      </c>
    </row>
    <row r="8594" spans="2:9" x14ac:dyDescent="0.25">
      <c r="B8594">
        <v>8591</v>
      </c>
      <c r="C8594">
        <v>9.908788728962431E-2</v>
      </c>
      <c r="D8594">
        <v>9.6434457736039841E-2</v>
      </c>
      <c r="G8594">
        <v>8591</v>
      </c>
      <c r="H8594">
        <v>9.7042704152448006E-2</v>
      </c>
      <c r="I8594">
        <v>0.1047861635777879</v>
      </c>
    </row>
    <row r="8595" spans="2:9" x14ac:dyDescent="0.25">
      <c r="B8595">
        <v>8592</v>
      </c>
      <c r="C8595">
        <v>9.9062731544683202E-2</v>
      </c>
      <c r="D8595">
        <v>9.6401820341468006E-2</v>
      </c>
      <c r="G8595">
        <v>8592</v>
      </c>
      <c r="H8595">
        <v>9.7017312716658796E-2</v>
      </c>
      <c r="I8595">
        <v>0.10475926062070899</v>
      </c>
    </row>
    <row r="8596" spans="2:9" x14ac:dyDescent="0.25">
      <c r="B8596">
        <v>8593</v>
      </c>
      <c r="C8596">
        <v>9.9037583545053626E-2</v>
      </c>
      <c r="D8596">
        <v>9.6369191681940303E-2</v>
      </c>
      <c r="G8596">
        <v>8593</v>
      </c>
      <c r="H8596">
        <v>9.6991928259895444E-2</v>
      </c>
      <c r="I8596">
        <v>0.1047323643559492</v>
      </c>
    </row>
    <row r="8597" spans="2:9" x14ac:dyDescent="0.25">
      <c r="B8597">
        <v>8594</v>
      </c>
      <c r="C8597">
        <v>9.9012443287498142E-2</v>
      </c>
      <c r="D8597">
        <v>9.6336571757056885E-2</v>
      </c>
      <c r="G8597">
        <v>8594</v>
      </c>
      <c r="H8597">
        <v>9.6966550780012914E-2</v>
      </c>
      <c r="I8597">
        <v>0.10470547478199256</v>
      </c>
    </row>
    <row r="8598" spans="2:9" x14ac:dyDescent="0.25">
      <c r="B8598">
        <v>8595</v>
      </c>
      <c r="C8598">
        <v>9.8987310768779896E-2</v>
      </c>
      <c r="D8598">
        <v>9.6303960566416741E-2</v>
      </c>
      <c r="G8598">
        <v>8595</v>
      </c>
      <c r="H8598">
        <v>9.6941180274866423E-2</v>
      </c>
      <c r="I8598">
        <v>0.10467859189732352</v>
      </c>
    </row>
    <row r="8599" spans="2:9" x14ac:dyDescent="0.25">
      <c r="B8599">
        <v>8596</v>
      </c>
      <c r="C8599">
        <v>9.8962185985662796E-2</v>
      </c>
      <c r="D8599">
        <v>9.6271358109616956E-2</v>
      </c>
      <c r="G8599">
        <v>8596</v>
      </c>
      <c r="H8599">
        <v>9.6915816742311506E-2</v>
      </c>
      <c r="I8599">
        <v>0.10465171570042663</v>
      </c>
    </row>
    <row r="8600" spans="2:9" x14ac:dyDescent="0.25">
      <c r="B8600">
        <v>8597</v>
      </c>
      <c r="C8600">
        <v>9.8937068934913594E-2</v>
      </c>
      <c r="D8600">
        <v>9.6238764386253395E-2</v>
      </c>
      <c r="G8600">
        <v>8597</v>
      </c>
      <c r="H8600">
        <v>9.6890460180205182E-2</v>
      </c>
      <c r="I8600">
        <v>0.10462484618978686</v>
      </c>
    </row>
    <row r="8601" spans="2:9" x14ac:dyDescent="0.25">
      <c r="B8601">
        <v>8598</v>
      </c>
      <c r="C8601">
        <v>9.8911959613300474E-2</v>
      </c>
      <c r="D8601">
        <v>9.6206179395920327E-2</v>
      </c>
      <c r="G8601">
        <v>8598</v>
      </c>
      <c r="H8601">
        <v>9.6865110586405206E-2</v>
      </c>
      <c r="I8601">
        <v>0.10459798336388938</v>
      </c>
    </row>
    <row r="8602" spans="2:9" x14ac:dyDescent="0.25">
      <c r="B8602">
        <v>8599</v>
      </c>
      <c r="C8602">
        <v>9.8886858017592796E-2</v>
      </c>
      <c r="D8602">
        <v>9.6173603138210523E-2</v>
      </c>
      <c r="G8602">
        <v>8599</v>
      </c>
      <c r="H8602">
        <v>9.6839767958769585E-2</v>
      </c>
      <c r="I8602">
        <v>0.10457112722121972</v>
      </c>
    </row>
    <row r="8603" spans="2:9" x14ac:dyDescent="0.25">
      <c r="B8603">
        <v>8600</v>
      </c>
      <c r="C8603">
        <v>9.8861764144561284E-2</v>
      </c>
      <c r="D8603">
        <v>9.6141035612715309E-2</v>
      </c>
      <c r="G8603">
        <v>8600</v>
      </c>
      <c r="H8603">
        <v>9.6814432295157141E-2</v>
      </c>
      <c r="I8603">
        <v>0.10454427776026369</v>
      </c>
    </row>
    <row r="8604" spans="2:9" x14ac:dyDescent="0.25">
      <c r="B8604">
        <v>8601</v>
      </c>
      <c r="C8604">
        <v>9.8836677990979602E-2</v>
      </c>
      <c r="D8604">
        <v>9.6108476819024458E-2</v>
      </c>
      <c r="G8604">
        <v>8601</v>
      </c>
      <c r="H8604">
        <v>9.678910359342803E-2</v>
      </c>
      <c r="I8604">
        <v>0.1045174349795072</v>
      </c>
    </row>
    <row r="8605" spans="2:9" x14ac:dyDescent="0.25">
      <c r="B8605">
        <v>8602</v>
      </c>
      <c r="C8605">
        <v>9.8811599553621995E-2</v>
      </c>
      <c r="D8605">
        <v>9.6075926756726257E-2</v>
      </c>
      <c r="G8605">
        <v>8602</v>
      </c>
      <c r="H8605">
        <v>9.6763781851442909E-2</v>
      </c>
      <c r="I8605">
        <v>0.10449059887743664</v>
      </c>
    </row>
    <row r="8606" spans="2:9" x14ac:dyDescent="0.25">
      <c r="B8606">
        <v>8603</v>
      </c>
      <c r="C8606">
        <v>9.8786528829263406E-2</v>
      </c>
      <c r="D8606">
        <v>9.6043385425407551E-2</v>
      </c>
      <c r="G8606">
        <v>8603</v>
      </c>
      <c r="H8606">
        <v>9.6738467067062517E-2</v>
      </c>
      <c r="I8606">
        <v>0.10446376945253862</v>
      </c>
    </row>
    <row r="8607" spans="2:9" x14ac:dyDescent="0.25">
      <c r="B8607">
        <v>8604</v>
      </c>
      <c r="C8607">
        <v>9.8761465814681704E-2</v>
      </c>
      <c r="D8607">
        <v>9.6010852824653617E-2</v>
      </c>
      <c r="G8607">
        <v>8604</v>
      </c>
      <c r="H8607">
        <v>9.6713159238148896E-2</v>
      </c>
      <c r="I8607">
        <v>0.10443694670329991</v>
      </c>
    </row>
    <row r="8608" spans="2:9" x14ac:dyDescent="0.25">
      <c r="B8608">
        <v>8605</v>
      </c>
      <c r="C8608">
        <v>9.8736410506656103E-2</v>
      </c>
      <c r="D8608">
        <v>9.5978328954048328E-2</v>
      </c>
      <c r="G8608">
        <v>8605</v>
      </c>
      <c r="H8608">
        <v>9.6687858362564993E-2</v>
      </c>
      <c r="I8608">
        <v>0.10441013062820774</v>
      </c>
    </row>
    <row r="8609" spans="2:9" x14ac:dyDescent="0.25">
      <c r="B8609">
        <v>8606</v>
      </c>
      <c r="C8609">
        <v>9.8711362901966984E-2</v>
      </c>
      <c r="D8609">
        <v>9.5945813813174047E-2</v>
      </c>
      <c r="G8609">
        <v>8606</v>
      </c>
      <c r="H8609">
        <v>9.6662564438174087E-2</v>
      </c>
      <c r="I8609">
        <v>0.1043833212257495</v>
      </c>
    </row>
    <row r="8610" spans="2:9" x14ac:dyDescent="0.25">
      <c r="B8610">
        <v>8607</v>
      </c>
      <c r="C8610">
        <v>9.8686322997396117E-2</v>
      </c>
      <c r="D8610">
        <v>9.5913307401611525E-2</v>
      </c>
      <c r="G8610">
        <v>8607</v>
      </c>
      <c r="H8610">
        <v>9.6637277462840412E-2</v>
      </c>
      <c r="I8610">
        <v>0.10435651849441291</v>
      </c>
    </row>
    <row r="8611" spans="2:9" x14ac:dyDescent="0.25">
      <c r="B8611">
        <v>8608</v>
      </c>
      <c r="C8611">
        <v>9.8661290789728101E-2</v>
      </c>
      <c r="D8611">
        <v>9.5880809718940238E-2</v>
      </c>
      <c r="G8611">
        <v>8608</v>
      </c>
      <c r="H8611">
        <v>9.6611997434429234E-2</v>
      </c>
      <c r="I8611">
        <v>0.1043297224326859</v>
      </c>
    </row>
    <row r="8612" spans="2:9" x14ac:dyDescent="0.25">
      <c r="B8612">
        <v>8609</v>
      </c>
      <c r="C8612">
        <v>9.8636266275748299E-2</v>
      </c>
      <c r="D8612">
        <v>9.5848320764738024E-2</v>
      </c>
      <c r="G8612">
        <v>8609</v>
      </c>
      <c r="H8612">
        <v>9.6586724350806188E-2</v>
      </c>
      <c r="I8612">
        <v>0.10430293303905676</v>
      </c>
    </row>
    <row r="8613" spans="2:9" x14ac:dyDescent="0.25">
      <c r="B8613">
        <v>8610</v>
      </c>
      <c r="C8613">
        <v>9.86112494522427E-2</v>
      </c>
      <c r="D8613">
        <v>9.5815840538581262E-2</v>
      </c>
      <c r="G8613">
        <v>8610</v>
      </c>
      <c r="H8613">
        <v>9.6561458209837303E-2</v>
      </c>
      <c r="I8613">
        <v>0.10427615031201398</v>
      </c>
    </row>
    <row r="8614" spans="2:9" x14ac:dyDescent="0.25">
      <c r="B8614">
        <v>8611</v>
      </c>
      <c r="C8614">
        <v>9.8586240316000204E-2</v>
      </c>
      <c r="D8614">
        <v>9.5783369040044919E-2</v>
      </c>
      <c r="G8614">
        <v>8611</v>
      </c>
      <c r="H8614">
        <v>9.6536199009390103E-2</v>
      </c>
      <c r="I8614">
        <v>0.10424937425004643</v>
      </c>
    </row>
    <row r="8615" spans="2:9" x14ac:dyDescent="0.25">
      <c r="B8615">
        <v>8612</v>
      </c>
      <c r="C8615">
        <v>9.8561238863810782E-2</v>
      </c>
      <c r="D8615">
        <v>9.5750906268702404E-2</v>
      </c>
      <c r="G8615">
        <v>8612</v>
      </c>
      <c r="H8615">
        <v>9.6510946747332405E-2</v>
      </c>
      <c r="I8615">
        <v>0.10422260485164313</v>
      </c>
    </row>
    <row r="8616" spans="2:9" x14ac:dyDescent="0.25">
      <c r="B8616">
        <v>8613</v>
      </c>
      <c r="C8616">
        <v>9.8536245092466196E-2</v>
      </c>
      <c r="D8616">
        <v>9.571845222412563E-2</v>
      </c>
      <c r="G8616">
        <v>8613</v>
      </c>
      <c r="H8616">
        <v>9.6485701421532899E-2</v>
      </c>
      <c r="I8616">
        <v>0.10419584211529344</v>
      </c>
    </row>
    <row r="8617" spans="2:9" x14ac:dyDescent="0.25">
      <c r="B8617">
        <v>8614</v>
      </c>
      <c r="C8617">
        <v>9.8511258998758927E-2</v>
      </c>
      <c r="D8617">
        <v>9.5686006905885135E-2</v>
      </c>
      <c r="G8617">
        <v>8614</v>
      </c>
      <c r="H8617">
        <v>9.6460463029860763E-2</v>
      </c>
      <c r="I8617">
        <v>0.10416908603948707</v>
      </c>
    </row>
    <row r="8618" spans="2:9" x14ac:dyDescent="0.25">
      <c r="B8618">
        <v>8615</v>
      </c>
      <c r="C8618">
        <v>9.8486280579484622E-2</v>
      </c>
      <c r="D8618">
        <v>9.5653570313549818E-2</v>
      </c>
      <c r="G8618">
        <v>8615</v>
      </c>
      <c r="H8618">
        <v>9.643523157018663E-2</v>
      </c>
      <c r="I8618">
        <v>0.10414233662271381</v>
      </c>
    </row>
    <row r="8619" spans="2:9" x14ac:dyDescent="0.25">
      <c r="B8619">
        <v>8616</v>
      </c>
      <c r="C8619">
        <v>9.8461309831439595E-2</v>
      </c>
      <c r="D8619">
        <v>9.562114244668736E-2</v>
      </c>
      <c r="G8619">
        <v>8616</v>
      </c>
      <c r="H8619">
        <v>9.6410007040381426E-2</v>
      </c>
      <c r="I8619">
        <v>0.10411559386346392</v>
      </c>
    </row>
    <row r="8620" spans="2:9" x14ac:dyDescent="0.25">
      <c r="B8620">
        <v>8617</v>
      </c>
      <c r="C8620">
        <v>9.8436346751420906E-2</v>
      </c>
      <c r="D8620">
        <v>9.5588723304863635E-2</v>
      </c>
      <c r="G8620">
        <v>8617</v>
      </c>
      <c r="H8620">
        <v>9.6384789438316298E-2</v>
      </c>
      <c r="I8620">
        <v>0.10408885776022793</v>
      </c>
    </row>
    <row r="8621" spans="2:9" x14ac:dyDescent="0.25">
      <c r="B8621">
        <v>8618</v>
      </c>
      <c r="C8621">
        <v>9.8411391336228504E-2</v>
      </c>
      <c r="D8621">
        <v>9.5556312887643241E-2</v>
      </c>
      <c r="G8621">
        <v>8618</v>
      </c>
      <c r="H8621">
        <v>9.6359578761863782E-2</v>
      </c>
      <c r="I8621">
        <v>0.10406212831149644</v>
      </c>
    </row>
    <row r="8622" spans="2:9" x14ac:dyDescent="0.25">
      <c r="B8622">
        <v>8619</v>
      </c>
      <c r="C8622">
        <v>9.8386443582663005E-2</v>
      </c>
      <c r="D8622">
        <v>9.5523911194589348E-2</v>
      </c>
      <c r="G8622">
        <v>8619</v>
      </c>
      <c r="H8622">
        <v>9.6334375008897022E-2</v>
      </c>
      <c r="I8622">
        <v>0.10403540551576057</v>
      </c>
    </row>
    <row r="8623" spans="2:9" x14ac:dyDescent="0.25">
      <c r="B8623">
        <v>8620</v>
      </c>
      <c r="C8623">
        <v>9.836150348752741E-2</v>
      </c>
      <c r="D8623">
        <v>9.5491518225263528E-2</v>
      </c>
      <c r="G8623">
        <v>8620</v>
      </c>
      <c r="H8623">
        <v>9.6309178177289914E-2</v>
      </c>
      <c r="I8623">
        <v>0.10400868937151161</v>
      </c>
    </row>
    <row r="8624" spans="2:9" x14ac:dyDescent="0.25">
      <c r="B8624">
        <v>8621</v>
      </c>
      <c r="C8624">
        <v>9.8336571047625096E-2</v>
      </c>
      <c r="D8624">
        <v>9.5459133979225855E-2</v>
      </c>
      <c r="G8624">
        <v>8621</v>
      </c>
      <c r="H8624">
        <v>9.6283988264916812E-2</v>
      </c>
      <c r="I8624">
        <v>0.10398197987724106</v>
      </c>
    </row>
    <row r="8625" spans="2:9" x14ac:dyDescent="0.25">
      <c r="B8625">
        <v>8622</v>
      </c>
      <c r="C8625">
        <v>9.8311646259762589E-2</v>
      </c>
      <c r="D8625">
        <v>9.5426758456035057E-2</v>
      </c>
      <c r="G8625">
        <v>8622</v>
      </c>
      <c r="H8625">
        <v>9.6258805269653455E-2</v>
      </c>
      <c r="I8625">
        <v>0.10395527703144085</v>
      </c>
    </row>
    <row r="8626" spans="2:9" x14ac:dyDescent="0.25">
      <c r="B8626">
        <v>8623</v>
      </c>
      <c r="C8626">
        <v>9.8286729120747193E-2</v>
      </c>
      <c r="D8626">
        <v>9.5394391655248351E-2</v>
      </c>
      <c r="G8626">
        <v>8623</v>
      </c>
      <c r="H8626">
        <v>9.6233629189375905E-2</v>
      </c>
      <c r="I8626">
        <v>0.10392858083260301</v>
      </c>
    </row>
    <row r="8627" spans="2:9" x14ac:dyDescent="0.25">
      <c r="B8627">
        <v>8624</v>
      </c>
      <c r="C8627">
        <v>9.8261819627386907E-2</v>
      </c>
      <c r="D8627">
        <v>9.5362033576421465E-2</v>
      </c>
      <c r="G8627">
        <v>8624</v>
      </c>
      <c r="H8627">
        <v>9.6208460021960596E-2</v>
      </c>
      <c r="I8627">
        <v>0.10390189127922005</v>
      </c>
    </row>
    <row r="8628" spans="2:9" x14ac:dyDescent="0.25">
      <c r="B8628">
        <v>8625</v>
      </c>
      <c r="C8628">
        <v>9.8236917776492502E-2</v>
      </c>
      <c r="D8628">
        <v>9.5329684219108632E-2</v>
      </c>
      <c r="G8628">
        <v>8625</v>
      </c>
      <c r="H8628">
        <v>9.6183297765285197E-2</v>
      </c>
      <c r="I8628">
        <v>0.10387520836978459</v>
      </c>
    </row>
    <row r="8629" spans="2:9" x14ac:dyDescent="0.25">
      <c r="B8629">
        <v>8626</v>
      </c>
      <c r="C8629">
        <v>9.8212023564875794E-2</v>
      </c>
      <c r="D8629">
        <v>9.529734358286264E-2</v>
      </c>
      <c r="G8629">
        <v>8626</v>
      </c>
      <c r="H8629">
        <v>9.6158142417228101E-2</v>
      </c>
      <c r="I8629">
        <v>0.10384853210278956</v>
      </c>
    </row>
    <row r="8630" spans="2:9" x14ac:dyDescent="0.25">
      <c r="B8630">
        <v>8627</v>
      </c>
      <c r="C8630">
        <v>9.8187136989350318E-2</v>
      </c>
      <c r="D8630">
        <v>9.5265011667234861E-2</v>
      </c>
      <c r="G8630">
        <v>8627</v>
      </c>
      <c r="H8630">
        <v>9.6132993975668296E-2</v>
      </c>
      <c r="I8630">
        <v>0.10382186247672828</v>
      </c>
    </row>
    <row r="8631" spans="2:9" x14ac:dyDescent="0.25">
      <c r="B8631">
        <v>8628</v>
      </c>
      <c r="C8631">
        <v>9.8162258046730552E-2</v>
      </c>
      <c r="D8631">
        <v>9.5232688471775184E-2</v>
      </c>
      <c r="G8631">
        <v>8628</v>
      </c>
      <c r="H8631">
        <v>9.6107852438485283E-2</v>
      </c>
      <c r="I8631">
        <v>0.10379519949009416</v>
      </c>
    </row>
    <row r="8632" spans="2:9" x14ac:dyDescent="0.25">
      <c r="B8632">
        <v>8629</v>
      </c>
      <c r="C8632">
        <v>9.8137386733834028E-2</v>
      </c>
      <c r="D8632">
        <v>9.5200373996031873E-2</v>
      </c>
      <c r="G8632">
        <v>8629</v>
      </c>
      <c r="H8632">
        <v>9.6082717803560008E-2</v>
      </c>
      <c r="I8632">
        <v>0.10376854314138104</v>
      </c>
    </row>
    <row r="8633" spans="2:9" x14ac:dyDescent="0.25">
      <c r="B8633">
        <v>8630</v>
      </c>
      <c r="C8633">
        <v>9.8112523047478903E-2</v>
      </c>
      <c r="D8633">
        <v>9.5168068239552081E-2</v>
      </c>
      <c r="G8633">
        <v>8630</v>
      </c>
      <c r="H8633">
        <v>9.6057590068773693E-2</v>
      </c>
      <c r="I8633">
        <v>0.10374189342908295</v>
      </c>
    </row>
    <row r="8634" spans="2:9" x14ac:dyDescent="0.25">
      <c r="B8634">
        <v>8631</v>
      </c>
      <c r="C8634">
        <v>9.8087666984483998E-2</v>
      </c>
      <c r="D8634">
        <v>9.5135771201881061E-2</v>
      </c>
      <c r="G8634">
        <v>8631</v>
      </c>
      <c r="H8634">
        <v>9.6032469232007894E-2</v>
      </c>
      <c r="I8634">
        <v>0.10371525035169425</v>
      </c>
    </row>
    <row r="8635" spans="2:9" x14ac:dyDescent="0.25">
      <c r="B8635">
        <v>8632</v>
      </c>
      <c r="C8635">
        <v>9.8062818541670801E-2</v>
      </c>
      <c r="D8635">
        <v>9.5103482882563012E-2</v>
      </c>
      <c r="G8635">
        <v>8632</v>
      </c>
      <c r="H8635">
        <v>9.6007355291145513E-2</v>
      </c>
      <c r="I8635">
        <v>0.10368861390770952</v>
      </c>
    </row>
    <row r="8636" spans="2:9" x14ac:dyDescent="0.25">
      <c r="B8636">
        <v>8633</v>
      </c>
      <c r="C8636">
        <v>9.8037977715862284E-2</v>
      </c>
      <c r="D8636">
        <v>9.5071203281140396E-2</v>
      </c>
      <c r="G8636">
        <v>8633</v>
      </c>
      <c r="H8636">
        <v>9.598224824407002E-2</v>
      </c>
      <c r="I8636">
        <v>0.1036619840956237</v>
      </c>
    </row>
    <row r="8637" spans="2:9" x14ac:dyDescent="0.25">
      <c r="B8637">
        <v>8634</v>
      </c>
      <c r="C8637">
        <v>9.8013144503882807E-2</v>
      </c>
      <c r="D8637">
        <v>9.5038932397154302E-2</v>
      </c>
      <c r="G8637">
        <v>8634</v>
      </c>
      <c r="H8637">
        <v>9.5957148088665511E-2</v>
      </c>
      <c r="I8637">
        <v>0.10363536091393187</v>
      </c>
    </row>
    <row r="8638" spans="2:9" x14ac:dyDescent="0.25">
      <c r="B8638">
        <v>8635</v>
      </c>
      <c r="C8638">
        <v>9.79883189025577E-2</v>
      </c>
      <c r="D8638">
        <v>9.5006670230144447E-2</v>
      </c>
      <c r="G8638">
        <v>8635</v>
      </c>
      <c r="H8638">
        <v>9.5932054822816748E-2</v>
      </c>
      <c r="I8638">
        <v>0.10360874436112956</v>
      </c>
    </row>
    <row r="8639" spans="2:9" x14ac:dyDescent="0.25">
      <c r="B8639">
        <v>8636</v>
      </c>
      <c r="C8639">
        <v>9.7963500908715292E-2</v>
      </c>
      <c r="D8639">
        <v>9.4974416779648935E-2</v>
      </c>
      <c r="G8639">
        <v>8636</v>
      </c>
      <c r="H8639">
        <v>9.5906968444409824E-2</v>
      </c>
      <c r="I8639">
        <v>0.10358213443571246</v>
      </c>
    </row>
    <row r="8640" spans="2:9" x14ac:dyDescent="0.25">
      <c r="B8640">
        <v>8637</v>
      </c>
      <c r="C8640">
        <v>9.7938690519184607E-2</v>
      </c>
      <c r="D8640">
        <v>9.4942172045204554E-2</v>
      </c>
      <c r="G8640">
        <v>8637</v>
      </c>
      <c r="H8640">
        <v>9.5881888951331096E-2</v>
      </c>
      <c r="I8640">
        <v>0.10355553113617648</v>
      </c>
    </row>
    <row r="8641" spans="2:9" x14ac:dyDescent="0.25">
      <c r="B8641">
        <v>8638</v>
      </c>
      <c r="C8641">
        <v>9.791388773079529E-2</v>
      </c>
      <c r="D8641">
        <v>9.490993602634655E-2</v>
      </c>
      <c r="G8641">
        <v>8638</v>
      </c>
      <c r="H8641">
        <v>9.5856816341467282E-2</v>
      </c>
      <c r="I8641">
        <v>0.10352893446101803</v>
      </c>
    </row>
    <row r="8642" spans="2:9" x14ac:dyDescent="0.25">
      <c r="B8642">
        <v>8639</v>
      </c>
      <c r="C8642">
        <v>9.7889092540380002E-2</v>
      </c>
      <c r="D8642">
        <v>9.4877708722608714E-2</v>
      </c>
      <c r="G8642">
        <v>8639</v>
      </c>
      <c r="H8642">
        <v>9.5831750612706407E-2</v>
      </c>
      <c r="I8642">
        <v>0.10350234440873356</v>
      </c>
    </row>
    <row r="8643" spans="2:9" x14ac:dyDescent="0.25">
      <c r="B8643">
        <v>8640</v>
      </c>
      <c r="C8643">
        <v>9.7864304944772093E-2</v>
      </c>
      <c r="D8643">
        <v>9.4845490133523502E-2</v>
      </c>
      <c r="G8643">
        <v>8640</v>
      </c>
      <c r="H8643">
        <v>9.5806691762937018E-2</v>
      </c>
      <c r="I8643">
        <v>0.10347576097781996</v>
      </c>
    </row>
    <row r="8644" spans="2:9" x14ac:dyDescent="0.25">
      <c r="B8644">
        <v>8641</v>
      </c>
      <c r="C8644">
        <v>9.7839524940807013E-2</v>
      </c>
      <c r="D8644">
        <v>9.481328025862179E-2</v>
      </c>
      <c r="G8644">
        <v>8641</v>
      </c>
      <c r="H8644">
        <v>9.5781639790048403E-2</v>
      </c>
      <c r="I8644">
        <v>0.10344918416677426</v>
      </c>
    </row>
    <row r="8645" spans="2:9" x14ac:dyDescent="0.25">
      <c r="B8645">
        <v>8642</v>
      </c>
      <c r="C8645">
        <v>9.7814752525320889E-2</v>
      </c>
      <c r="D8645">
        <v>9.4781079097433052E-2</v>
      </c>
      <c r="G8645">
        <v>8642</v>
      </c>
      <c r="H8645">
        <v>9.5756594691930583E-2</v>
      </c>
      <c r="I8645">
        <v>0.10342261397409386</v>
      </c>
    </row>
    <row r="8646" spans="2:9" x14ac:dyDescent="0.25">
      <c r="B8646">
        <v>8643</v>
      </c>
      <c r="C8646">
        <v>9.7789987695152861E-2</v>
      </c>
      <c r="D8646">
        <v>9.4748886649485303E-2</v>
      </c>
      <c r="G8646">
        <v>8643</v>
      </c>
      <c r="H8646">
        <v>9.5731556466474674E-2</v>
      </c>
      <c r="I8646">
        <v>0.10339605039827642</v>
      </c>
    </row>
    <row r="8647" spans="2:9" x14ac:dyDescent="0.25">
      <c r="B8647">
        <v>8644</v>
      </c>
      <c r="C8647">
        <v>9.7765230447142706E-2</v>
      </c>
      <c r="D8647">
        <v>9.4716702914305062E-2</v>
      </c>
      <c r="G8647">
        <v>8644</v>
      </c>
      <c r="H8647">
        <v>9.5706525111572113E-2</v>
      </c>
      <c r="I8647">
        <v>0.10336949343781981</v>
      </c>
    </row>
    <row r="8648" spans="2:9" x14ac:dyDescent="0.25">
      <c r="B8648">
        <v>8645</v>
      </c>
      <c r="C8648">
        <v>9.7740480778130995E-2</v>
      </c>
      <c r="D8648">
        <v>9.4684527891417597E-2</v>
      </c>
      <c r="G8648">
        <v>8645</v>
      </c>
      <c r="H8648">
        <v>9.5681500625114685E-2</v>
      </c>
      <c r="I8648">
        <v>0.10334294309122236</v>
      </c>
    </row>
    <row r="8649" spans="2:9" x14ac:dyDescent="0.25">
      <c r="B8649">
        <v>8646</v>
      </c>
      <c r="C8649">
        <v>9.7715738684961001E-2</v>
      </c>
      <c r="D8649">
        <v>9.4652361580346511E-2</v>
      </c>
      <c r="G8649">
        <v>8646</v>
      </c>
      <c r="H8649">
        <v>9.5656483004995782E-2</v>
      </c>
      <c r="I8649">
        <v>0.10331639935698246</v>
      </c>
    </row>
    <row r="8650" spans="2:9" x14ac:dyDescent="0.25">
      <c r="B8650">
        <v>8647</v>
      </c>
      <c r="C8650">
        <v>9.7691004164477124E-2</v>
      </c>
      <c r="D8650">
        <v>9.4620203980613937E-2</v>
      </c>
      <c r="G8650">
        <v>8647</v>
      </c>
      <c r="H8650">
        <v>9.563147224910902E-2</v>
      </c>
      <c r="I8650">
        <v>0.10328986223359878</v>
      </c>
    </row>
    <row r="8651" spans="2:9" x14ac:dyDescent="0.25">
      <c r="B8651">
        <v>8648</v>
      </c>
      <c r="C8651">
        <v>9.7666277213525415E-2</v>
      </c>
      <c r="D8651">
        <v>9.4588055091740883E-2</v>
      </c>
      <c r="G8651">
        <v>8648</v>
      </c>
      <c r="H8651">
        <v>9.560646835534882E-2</v>
      </c>
      <c r="I8651">
        <v>0.10326333171957054</v>
      </c>
    </row>
    <row r="8652" spans="2:9" x14ac:dyDescent="0.25">
      <c r="B8652">
        <v>8649</v>
      </c>
      <c r="C8652">
        <v>9.7641557828952924E-2</v>
      </c>
      <c r="D8652">
        <v>9.4555914913246553E-2</v>
      </c>
      <c r="G8652">
        <v>8649</v>
      </c>
      <c r="H8652">
        <v>9.5581471321610115E-2</v>
      </c>
      <c r="I8652">
        <v>0.10323680781339689</v>
      </c>
    </row>
    <row r="8653" spans="2:9" x14ac:dyDescent="0.25">
      <c r="B8653">
        <v>8650</v>
      </c>
      <c r="C8653">
        <v>9.7616846007609476E-2</v>
      </c>
      <c r="D8653">
        <v>9.4523783444648873E-2</v>
      </c>
      <c r="G8653">
        <v>8650</v>
      </c>
      <c r="H8653">
        <v>9.5556481145789296E-2</v>
      </c>
      <c r="I8653">
        <v>0.10321029051357751</v>
      </c>
    </row>
    <row r="8654" spans="2:9" x14ac:dyDescent="0.25">
      <c r="B8654">
        <v>8651</v>
      </c>
      <c r="C8654">
        <v>9.7592141746345701E-2</v>
      </c>
      <c r="D8654">
        <v>9.4491660685464357E-2</v>
      </c>
      <c r="G8654">
        <v>8651</v>
      </c>
      <c r="H8654">
        <v>9.5531497825783004E-2</v>
      </c>
      <c r="I8654">
        <v>0.1031837798186122</v>
      </c>
    </row>
    <row r="8655" spans="2:9" x14ac:dyDescent="0.25">
      <c r="B8655">
        <v>8652</v>
      </c>
      <c r="C8655">
        <v>9.7567445042012896E-2</v>
      </c>
      <c r="D8655">
        <v>9.4459546635207961E-2</v>
      </c>
      <c r="G8655">
        <v>8652</v>
      </c>
      <c r="H8655">
        <v>9.55065213594882E-2</v>
      </c>
      <c r="I8655">
        <v>0.10315727572700105</v>
      </c>
    </row>
    <row r="8656" spans="2:9" x14ac:dyDescent="0.25">
      <c r="B8656">
        <v>8653</v>
      </c>
      <c r="C8656">
        <v>9.7542755891465119E-2</v>
      </c>
      <c r="D8656">
        <v>9.4427441293393394E-2</v>
      </c>
      <c r="G8656">
        <v>8653</v>
      </c>
      <c r="H8656">
        <v>9.5481551744803092E-2</v>
      </c>
      <c r="I8656">
        <v>0.10313077823724459</v>
      </c>
    </row>
    <row r="8657" spans="2:9" x14ac:dyDescent="0.25">
      <c r="B8657">
        <v>8654</v>
      </c>
      <c r="C8657">
        <v>9.7518074291557399E-2</v>
      </c>
      <c r="D8657">
        <v>9.4395344659532726E-2</v>
      </c>
      <c r="G8657">
        <v>8654</v>
      </c>
      <c r="H8657">
        <v>9.5456588979626597E-2</v>
      </c>
      <c r="I8657">
        <v>0.10310428734784342</v>
      </c>
    </row>
    <row r="8658" spans="2:9" x14ac:dyDescent="0.25">
      <c r="B8658">
        <v>8655</v>
      </c>
      <c r="C8658">
        <v>9.7493400239146794E-2</v>
      </c>
      <c r="D8658">
        <v>9.4363256733136655E-2</v>
      </c>
      <c r="G8658">
        <v>8655</v>
      </c>
      <c r="H8658">
        <v>9.5431633061858201E-2</v>
      </c>
      <c r="I8658">
        <v>0.10307780305729854</v>
      </c>
    </row>
    <row r="8659" spans="2:9" x14ac:dyDescent="0.25">
      <c r="B8659">
        <v>8656</v>
      </c>
      <c r="C8659">
        <v>9.7468733731090954E-2</v>
      </c>
      <c r="D8659">
        <v>9.4331177513714615E-2</v>
      </c>
      <c r="G8659">
        <v>8656</v>
      </c>
      <c r="H8659">
        <v>9.5406683989398056E-2</v>
      </c>
      <c r="I8659">
        <v>0.10305132536411114</v>
      </c>
    </row>
    <row r="8660" spans="2:9" x14ac:dyDescent="0.25">
      <c r="B8660">
        <v>8657</v>
      </c>
      <c r="C8660">
        <v>9.7444074764250391E-2</v>
      </c>
      <c r="D8660">
        <v>9.4299107000774318E-2</v>
      </c>
      <c r="G8660">
        <v>8657</v>
      </c>
      <c r="H8660">
        <v>9.5381741760147562E-2</v>
      </c>
      <c r="I8660">
        <v>0.1030248542667828</v>
      </c>
    </row>
    <row r="8661" spans="2:9" x14ac:dyDescent="0.25">
      <c r="B8661">
        <v>8658</v>
      </c>
      <c r="C8661">
        <v>9.7419423335486505E-2</v>
      </c>
      <c r="D8661">
        <v>9.4267045193822188E-2</v>
      </c>
      <c r="G8661">
        <v>8658</v>
      </c>
      <c r="H8661">
        <v>9.5356806372008496E-2</v>
      </c>
      <c r="I8661">
        <v>0.10299838976381526</v>
      </c>
    </row>
    <row r="8662" spans="2:9" x14ac:dyDescent="0.25">
      <c r="B8662">
        <v>8659</v>
      </c>
      <c r="C8662">
        <v>9.7394779441661319E-2</v>
      </c>
      <c r="D8662">
        <v>9.4234992092363246E-2</v>
      </c>
      <c r="G8662">
        <v>8659</v>
      </c>
      <c r="H8662">
        <v>9.5331877822882868E-2</v>
      </c>
      <c r="I8662">
        <v>0.10297193185371056</v>
      </c>
    </row>
    <row r="8663" spans="2:9" x14ac:dyDescent="0.25">
      <c r="B8663">
        <v>8660</v>
      </c>
      <c r="C8663">
        <v>9.7370143079639676E-2</v>
      </c>
      <c r="D8663">
        <v>9.4202947695901054E-2</v>
      </c>
      <c r="G8663">
        <v>8660</v>
      </c>
      <c r="H8663">
        <v>9.5306956110674093E-2</v>
      </c>
      <c r="I8663">
        <v>0.10294548053497109</v>
      </c>
    </row>
    <row r="8664" spans="2:9" x14ac:dyDescent="0.25">
      <c r="B8664">
        <v>8661</v>
      </c>
      <c r="C8664">
        <v>9.7345514246287498E-2</v>
      </c>
      <c r="D8664">
        <v>9.417091200393779E-2</v>
      </c>
      <c r="G8664">
        <v>8661</v>
      </c>
      <c r="H8664">
        <v>9.528204123328618E-2</v>
      </c>
      <c r="I8664">
        <v>0.10291903580609946</v>
      </c>
    </row>
    <row r="8665" spans="2:9" x14ac:dyDescent="0.25">
      <c r="B8665">
        <v>8662</v>
      </c>
      <c r="C8665">
        <v>9.7320892938472209E-2</v>
      </c>
      <c r="D8665">
        <v>9.4138885015974089E-2</v>
      </c>
      <c r="G8665">
        <v>8662</v>
      </c>
      <c r="H8665">
        <v>9.5257133188623694E-2</v>
      </c>
      <c r="I8665">
        <v>0.10289259766559851</v>
      </c>
    </row>
    <row r="8666" spans="2:9" x14ac:dyDescent="0.25">
      <c r="B8666">
        <v>8663</v>
      </c>
      <c r="C8666">
        <v>9.7296279153062243E-2</v>
      </c>
      <c r="D8666">
        <v>9.4106866731509198E-2</v>
      </c>
      <c r="G8666">
        <v>8663</v>
      </c>
      <c r="H8666">
        <v>9.5232231974591783E-2</v>
      </c>
      <c r="I8666">
        <v>0.10286616611197145</v>
      </c>
    </row>
    <row r="8667" spans="2:9" x14ac:dyDescent="0.25">
      <c r="B8667">
        <v>8664</v>
      </c>
      <c r="C8667">
        <v>9.7271672886928964E-2</v>
      </c>
      <c r="D8667">
        <v>9.4074857150041033E-2</v>
      </c>
      <c r="G8667">
        <v>8664</v>
      </c>
      <c r="H8667">
        <v>9.5207337589097024E-2</v>
      </c>
      <c r="I8667">
        <v>0.10283974114372171</v>
      </c>
    </row>
    <row r="8668" spans="2:9" x14ac:dyDescent="0.25">
      <c r="B8668">
        <v>8665</v>
      </c>
      <c r="C8668">
        <v>9.7247074136944403E-2</v>
      </c>
      <c r="D8668">
        <v>9.4042856271065983E-2</v>
      </c>
      <c r="G8668">
        <v>8665</v>
      </c>
      <c r="H8668">
        <v>9.5182450030046301E-2</v>
      </c>
      <c r="I8668">
        <v>0.10281332275935304</v>
      </c>
    </row>
    <row r="8669" spans="2:9" x14ac:dyDescent="0.25">
      <c r="B8669">
        <v>8666</v>
      </c>
      <c r="C8669">
        <v>9.7222482899981297E-2</v>
      </c>
      <c r="D8669">
        <v>9.4010864094079022E-2</v>
      </c>
      <c r="G8669">
        <v>8666</v>
      </c>
      <c r="H8669">
        <v>9.5157569295346786E-2</v>
      </c>
      <c r="I8669">
        <v>0.10278691095736936</v>
      </c>
    </row>
    <row r="8670" spans="2:9" x14ac:dyDescent="0.25">
      <c r="B8670">
        <v>8667</v>
      </c>
      <c r="C8670">
        <v>9.7197899172915089E-2</v>
      </c>
      <c r="D8670">
        <v>9.397888061857379E-2</v>
      </c>
      <c r="G8670">
        <v>8667</v>
      </c>
      <c r="H8670">
        <v>9.5132695382906904E-2</v>
      </c>
      <c r="I8670">
        <v>0.10276050573627503</v>
      </c>
    </row>
    <row r="8671" spans="2:9" x14ac:dyDescent="0.25">
      <c r="B8671">
        <v>8668</v>
      </c>
      <c r="C8671">
        <v>9.7173322952622515E-2</v>
      </c>
      <c r="D8671">
        <v>9.3946905844042361E-2</v>
      </c>
      <c r="G8671">
        <v>8668</v>
      </c>
      <c r="H8671">
        <v>9.5107828290635646E-2</v>
      </c>
      <c r="I8671">
        <v>0.10273410709457448</v>
      </c>
    </row>
    <row r="8672" spans="2:9" x14ac:dyDescent="0.25">
      <c r="B8672">
        <v>8669</v>
      </c>
      <c r="C8672">
        <v>9.7148754235981391E-2</v>
      </c>
      <c r="D8672">
        <v>9.3914939769975517E-2</v>
      </c>
      <c r="G8672">
        <v>8669</v>
      </c>
      <c r="H8672">
        <v>9.5082968016442712E-2</v>
      </c>
      <c r="I8672">
        <v>0.10270771503077263</v>
      </c>
    </row>
    <row r="8673" spans="2:9" x14ac:dyDescent="0.25">
      <c r="B8673">
        <v>8670</v>
      </c>
      <c r="C8673">
        <v>9.7124193019871116E-2</v>
      </c>
      <c r="D8673">
        <v>9.3882982395862596E-2</v>
      </c>
      <c r="G8673">
        <v>8670</v>
      </c>
      <c r="H8673">
        <v>9.5058114558238538E-2</v>
      </c>
      <c r="I8673">
        <v>0.1026813295433745</v>
      </c>
    </row>
    <row r="8674" spans="2:9" x14ac:dyDescent="0.25">
      <c r="B8674">
        <v>8671</v>
      </c>
      <c r="C8674">
        <v>9.7099639301173601E-2</v>
      </c>
      <c r="D8674">
        <v>9.3851033721191413E-2</v>
      </c>
      <c r="G8674">
        <v>8671</v>
      </c>
      <c r="H8674">
        <v>9.5033267913934655E-2</v>
      </c>
      <c r="I8674">
        <v>0.10265495063088552</v>
      </c>
    </row>
    <row r="8675" spans="2:9" x14ac:dyDescent="0.25">
      <c r="B8675">
        <v>8672</v>
      </c>
      <c r="C8675">
        <v>9.7075093076771618E-2</v>
      </c>
      <c r="D8675">
        <v>9.3819093745448515E-2</v>
      </c>
      <c r="G8675">
        <v>8672</v>
      </c>
      <c r="H8675">
        <v>9.50084280814429E-2</v>
      </c>
      <c r="I8675">
        <v>0.10262857829181127</v>
      </c>
    </row>
    <row r="8676" spans="2:9" x14ac:dyDescent="0.25">
      <c r="B8676">
        <v>8673</v>
      </c>
      <c r="C8676">
        <v>9.7050554343548395E-2</v>
      </c>
      <c r="D8676">
        <v>9.3787162468118898E-2</v>
      </c>
      <c r="G8676">
        <v>8673</v>
      </c>
      <c r="H8676">
        <v>9.4983595058675499E-2</v>
      </c>
      <c r="I8676">
        <v>0.10260221252465779</v>
      </c>
    </row>
    <row r="8677" spans="2:9" x14ac:dyDescent="0.25">
      <c r="B8677">
        <v>8674</v>
      </c>
      <c r="C8677">
        <v>9.7026023098390118E-2</v>
      </c>
      <c r="D8677">
        <v>9.3755239888686212E-2</v>
      </c>
      <c r="G8677">
        <v>8674</v>
      </c>
      <c r="H8677">
        <v>9.4958768843546204E-2</v>
      </c>
      <c r="I8677">
        <v>0.10257585332793108</v>
      </c>
    </row>
    <row r="8678" spans="2:9" x14ac:dyDescent="0.25">
      <c r="B8678">
        <v>8675</v>
      </c>
      <c r="C8678">
        <v>9.7001499338184097E-2</v>
      </c>
      <c r="D8678">
        <v>9.3723326006632759E-2</v>
      </c>
      <c r="G8678">
        <v>8675</v>
      </c>
      <c r="H8678">
        <v>9.4933949433968989E-2</v>
      </c>
      <c r="I8678">
        <v>0.10254950070013781</v>
      </c>
    </row>
    <row r="8679" spans="2:9" x14ac:dyDescent="0.25">
      <c r="B8679">
        <v>8676</v>
      </c>
      <c r="C8679">
        <v>9.6976983059819E-2</v>
      </c>
      <c r="D8679">
        <v>9.3691420821439261E-2</v>
      </c>
      <c r="G8679">
        <v>8676</v>
      </c>
      <c r="H8679">
        <v>9.4909136827858703E-2</v>
      </c>
      <c r="I8679">
        <v>0.10252315463978456</v>
      </c>
    </row>
    <row r="8680" spans="2:9" x14ac:dyDescent="0.25">
      <c r="B8680">
        <v>8677</v>
      </c>
      <c r="C8680">
        <v>9.6952474260184551E-2</v>
      </c>
      <c r="D8680">
        <v>9.3659524332585231E-2</v>
      </c>
      <c r="G8680">
        <v>8677</v>
      </c>
      <c r="H8680">
        <v>9.4884331023130666E-2</v>
      </c>
      <c r="I8680">
        <v>0.10249681514537851</v>
      </c>
    </row>
    <row r="8681" spans="2:9" x14ac:dyDescent="0.25">
      <c r="B8681">
        <v>8678</v>
      </c>
      <c r="C8681">
        <v>9.6927972936173376E-2</v>
      </c>
      <c r="D8681">
        <v>9.3627636539548545E-2</v>
      </c>
      <c r="G8681">
        <v>8678</v>
      </c>
      <c r="H8681">
        <v>9.4859532017701559E-2</v>
      </c>
      <c r="I8681">
        <v>0.10247048221542683</v>
      </c>
    </row>
    <row r="8682" spans="2:9" x14ac:dyDescent="0.25">
      <c r="B8682">
        <v>8679</v>
      </c>
      <c r="C8682">
        <v>9.6903479084678903E-2</v>
      </c>
      <c r="D8682">
        <v>9.3595757441805844E-2</v>
      </c>
      <c r="G8682">
        <v>8679</v>
      </c>
      <c r="H8682">
        <v>9.4834739809488297E-2</v>
      </c>
      <c r="I8682">
        <v>0.10244415584843715</v>
      </c>
    </row>
    <row r="8683" spans="2:9" x14ac:dyDescent="0.25">
      <c r="B8683">
        <v>8680</v>
      </c>
      <c r="C8683">
        <v>9.6878992702595104E-2</v>
      </c>
      <c r="D8683">
        <v>9.3563887038832297E-2</v>
      </c>
      <c r="G8683">
        <v>8680</v>
      </c>
      <c r="H8683">
        <v>9.48099543964082E-2</v>
      </c>
      <c r="I8683">
        <v>0.10241783604291733</v>
      </c>
    </row>
    <row r="8684" spans="2:9" x14ac:dyDescent="0.25">
      <c r="B8684">
        <v>8681</v>
      </c>
      <c r="C8684">
        <v>9.6854513786818627E-2</v>
      </c>
      <c r="D8684">
        <v>9.3532025330101701E-2</v>
      </c>
      <c r="G8684">
        <v>8681</v>
      </c>
      <c r="H8684">
        <v>9.4785175776380015E-2</v>
      </c>
      <c r="I8684">
        <v>0.10239152279737541</v>
      </c>
    </row>
    <row r="8685" spans="2:9" x14ac:dyDescent="0.25">
      <c r="B8685">
        <v>8682</v>
      </c>
      <c r="C8685">
        <v>9.6830042334247191E-2</v>
      </c>
      <c r="D8685">
        <v>9.3500172315086325E-2</v>
      </c>
      <c r="G8685">
        <v>8682</v>
      </c>
      <c r="H8685">
        <v>9.4760403947322699E-2</v>
      </c>
      <c r="I8685">
        <v>0.10236521611031985</v>
      </c>
    </row>
    <row r="8686" spans="2:9" x14ac:dyDescent="0.25">
      <c r="B8686">
        <v>8683</v>
      </c>
      <c r="C8686">
        <v>9.6805578341780288E-2</v>
      </c>
      <c r="D8686">
        <v>9.3468327993257189E-2</v>
      </c>
      <c r="G8686">
        <v>8683</v>
      </c>
      <c r="H8686">
        <v>9.4735638907156319E-2</v>
      </c>
      <c r="I8686">
        <v>0.10233891598025935</v>
      </c>
    </row>
    <row r="8687" spans="2:9" x14ac:dyDescent="0.25">
      <c r="B8687">
        <v>8684</v>
      </c>
      <c r="C8687">
        <v>9.6781121806318329E-2</v>
      </c>
      <c r="D8687">
        <v>9.3436492364083801E-2</v>
      </c>
      <c r="G8687">
        <v>8684</v>
      </c>
      <c r="H8687">
        <v>9.4710880653801149E-2</v>
      </c>
      <c r="I8687">
        <v>0.10231262240570277</v>
      </c>
    </row>
    <row r="8688" spans="2:9" x14ac:dyDescent="0.25">
      <c r="B8688">
        <v>8685</v>
      </c>
      <c r="C8688">
        <v>9.6756672724764486E-2</v>
      </c>
      <c r="D8688">
        <v>9.3404665427034364E-2</v>
      </c>
      <c r="G8688">
        <v>8685</v>
      </c>
      <c r="H8688">
        <v>9.4686129185179005E-2</v>
      </c>
      <c r="I8688">
        <v>0.10228633538515945</v>
      </c>
    </row>
    <row r="8689" spans="2:9" x14ac:dyDescent="0.25">
      <c r="B8689">
        <v>8686</v>
      </c>
      <c r="C8689">
        <v>9.6732231094022597E-2</v>
      </c>
      <c r="D8689">
        <v>9.3372847181575583E-2</v>
      </c>
      <c r="G8689">
        <v>8686</v>
      </c>
      <c r="H8689">
        <v>9.4661384499211909E-2</v>
      </c>
      <c r="I8689">
        <v>0.10226005491713878</v>
      </c>
    </row>
    <row r="8690" spans="2:9" x14ac:dyDescent="0.25">
      <c r="B8690">
        <v>8687</v>
      </c>
      <c r="C8690">
        <v>9.6707796910997193E-2</v>
      </c>
      <c r="D8690">
        <v>9.3341037627172732E-2</v>
      </c>
      <c r="G8690">
        <v>8687</v>
      </c>
      <c r="H8690">
        <v>9.4636646593822191E-2</v>
      </c>
      <c r="I8690">
        <v>0.10223378100015053</v>
      </c>
    </row>
    <row r="8691" spans="2:9" x14ac:dyDescent="0.25">
      <c r="B8691">
        <v>8688</v>
      </c>
      <c r="C8691">
        <v>9.6683370172595595E-2</v>
      </c>
      <c r="D8691">
        <v>9.3309236763289893E-2</v>
      </c>
      <c r="G8691">
        <v>8688</v>
      </c>
      <c r="H8691">
        <v>9.4611915466933399E-2</v>
      </c>
      <c r="I8691">
        <v>0.10220751363270483</v>
      </c>
    </row>
    <row r="8692" spans="2:9" x14ac:dyDescent="0.25">
      <c r="B8692">
        <v>8689</v>
      </c>
      <c r="C8692">
        <v>9.6658950875726096E-2</v>
      </c>
      <c r="D8692">
        <v>9.3277444589389469E-2</v>
      </c>
      <c r="G8692">
        <v>8689</v>
      </c>
      <c r="H8692">
        <v>9.4587191116470015E-2</v>
      </c>
      <c r="I8692">
        <v>0.10218125281331196</v>
      </c>
    </row>
    <row r="8693" spans="2:9" x14ac:dyDescent="0.25">
      <c r="B8693">
        <v>8690</v>
      </c>
      <c r="C8693">
        <v>9.6634539017298682E-2</v>
      </c>
      <c r="D8693">
        <v>9.3245661104932681E-2</v>
      </c>
      <c r="G8693">
        <v>8690</v>
      </c>
      <c r="H8693">
        <v>9.4562473540356795E-2</v>
      </c>
      <c r="I8693">
        <v>0.1021549985404825</v>
      </c>
    </row>
    <row r="8694" spans="2:9" x14ac:dyDescent="0.25">
      <c r="B8694">
        <v>8691</v>
      </c>
      <c r="C8694">
        <v>9.6610134594224351E-2</v>
      </c>
      <c r="D8694">
        <v>9.3213886309379212E-2</v>
      </c>
      <c r="G8694">
        <v>8691</v>
      </c>
      <c r="H8694">
        <v>9.4537762736519121E-2</v>
      </c>
      <c r="I8694">
        <v>0.10212875081272733</v>
      </c>
    </row>
    <row r="8695" spans="2:9" x14ac:dyDescent="0.25">
      <c r="B8695">
        <v>8692</v>
      </c>
      <c r="C8695">
        <v>9.6585737603416738E-2</v>
      </c>
      <c r="D8695">
        <v>9.3182120202187455E-2</v>
      </c>
      <c r="G8695">
        <v>8692</v>
      </c>
      <c r="H8695">
        <v>9.4513058702883707E-2</v>
      </c>
      <c r="I8695">
        <v>0.10210250962855763</v>
      </c>
    </row>
    <row r="8696" spans="2:9" x14ac:dyDescent="0.25">
      <c r="B8696">
        <v>8693</v>
      </c>
      <c r="C8696">
        <v>9.6561348041790313E-2</v>
      </c>
      <c r="D8696">
        <v>9.3150362782814355E-2</v>
      </c>
      <c r="G8696">
        <v>8693</v>
      </c>
      <c r="H8696">
        <v>9.4488361437377794E-2</v>
      </c>
      <c r="I8696">
        <v>0.10207627498648478</v>
      </c>
    </row>
    <row r="8697" spans="2:9" x14ac:dyDescent="0.25">
      <c r="B8697">
        <v>8694</v>
      </c>
      <c r="C8697">
        <v>9.6536965906260069E-2</v>
      </c>
      <c r="D8697">
        <v>9.3118614050715476E-2</v>
      </c>
      <c r="G8697">
        <v>8694</v>
      </c>
      <c r="H8697">
        <v>9.4463670937928804E-2</v>
      </c>
      <c r="I8697">
        <v>0.10205004688502049</v>
      </c>
    </row>
    <row r="8698" spans="2:9" x14ac:dyDescent="0.25">
      <c r="B8698">
        <v>8695</v>
      </c>
      <c r="C8698">
        <v>9.6512591193743918E-2</v>
      </c>
      <c r="D8698">
        <v>9.3086874005344919E-2</v>
      </c>
      <c r="G8698">
        <v>8695</v>
      </c>
      <c r="H8698">
        <v>9.443898720246538E-2</v>
      </c>
      <c r="I8698">
        <v>0.10202382532267669</v>
      </c>
    </row>
    <row r="8699" spans="2:9" x14ac:dyDescent="0.25">
      <c r="B8699">
        <v>8696</v>
      </c>
      <c r="C8699">
        <v>9.6488223901160616E-2</v>
      </c>
      <c r="D8699">
        <v>9.3055142646155553E-2</v>
      </c>
      <c r="G8699">
        <v>8696</v>
      </c>
      <c r="H8699">
        <v>9.4414310228916706E-2</v>
      </c>
      <c r="I8699">
        <v>0.10199761029796574</v>
      </c>
    </row>
    <row r="8700" spans="2:9" x14ac:dyDescent="0.25">
      <c r="B8700">
        <v>8697</v>
      </c>
      <c r="C8700">
        <v>9.6463864025430696E-2</v>
      </c>
      <c r="D8700">
        <v>9.302341997259865E-2</v>
      </c>
      <c r="G8700">
        <v>8697</v>
      </c>
      <c r="H8700">
        <v>9.43896400152128E-2</v>
      </c>
      <c r="I8700">
        <v>0.10197140180940002</v>
      </c>
    </row>
    <row r="8701" spans="2:9" x14ac:dyDescent="0.25">
      <c r="B8701">
        <v>8698</v>
      </c>
      <c r="C8701">
        <v>9.6439511563475661E-2</v>
      </c>
      <c r="D8701">
        <v>9.2991705984124318E-2</v>
      </c>
      <c r="G8701">
        <v>8698</v>
      </c>
      <c r="H8701">
        <v>9.4364976559284094E-2</v>
      </c>
      <c r="I8701">
        <v>0.1019451998554924</v>
      </c>
    </row>
    <row r="8702" spans="2:9" x14ac:dyDescent="0.25">
      <c r="B8702">
        <v>8699</v>
      </c>
      <c r="C8702">
        <v>9.6415166512219666E-2</v>
      </c>
      <c r="D8702">
        <v>9.2960000680181065E-2</v>
      </c>
      <c r="G8702">
        <v>8699</v>
      </c>
      <c r="H8702">
        <v>9.4340319859062383E-2</v>
      </c>
      <c r="I8702">
        <v>0.10191900443475599</v>
      </c>
    </row>
    <row r="8703" spans="2:9" x14ac:dyDescent="0.25">
      <c r="B8703">
        <v>8700</v>
      </c>
      <c r="C8703">
        <v>9.6390828868587602E-2</v>
      </c>
      <c r="D8703">
        <v>9.2928304060216155E-2</v>
      </c>
      <c r="G8703">
        <v>8700</v>
      </c>
      <c r="H8703">
        <v>9.4315669912479805E-2</v>
      </c>
      <c r="I8703">
        <v>0.10189281554570402</v>
      </c>
    </row>
    <row r="8704" spans="2:9" x14ac:dyDescent="0.25">
      <c r="B8704">
        <v>8701</v>
      </c>
      <c r="C8704">
        <v>9.636649862950511E-2</v>
      </c>
      <c r="D8704">
        <v>9.2896616123675377E-2</v>
      </c>
      <c r="G8704">
        <v>8701</v>
      </c>
      <c r="H8704">
        <v>9.4291026717468807E-2</v>
      </c>
      <c r="I8704">
        <v>0.10186663318685023</v>
      </c>
    </row>
    <row r="8705" spans="2:9" x14ac:dyDescent="0.25">
      <c r="B8705">
        <v>8702</v>
      </c>
      <c r="C8705">
        <v>9.6342175791900506E-2</v>
      </c>
      <c r="D8705">
        <v>9.2864936870003231E-2</v>
      </c>
      <c r="G8705">
        <v>8702</v>
      </c>
      <c r="H8705">
        <v>9.4266390271962999E-2</v>
      </c>
      <c r="I8705">
        <v>0.10184045735670844</v>
      </c>
    </row>
    <row r="8706" spans="2:9" x14ac:dyDescent="0.25">
      <c r="B8706">
        <v>8703</v>
      </c>
      <c r="C8706">
        <v>9.6317860352702997E-2</v>
      </c>
      <c r="D8706">
        <v>9.2833266298642678E-2</v>
      </c>
      <c r="G8706">
        <v>8703</v>
      </c>
      <c r="H8706">
        <v>9.4241760573896716E-2</v>
      </c>
      <c r="I8706">
        <v>0.10181428805379278</v>
      </c>
    </row>
    <row r="8707" spans="2:9" x14ac:dyDescent="0.25">
      <c r="B8707">
        <v>8704</v>
      </c>
      <c r="C8707">
        <v>9.6293552308843497E-2</v>
      </c>
      <c r="D8707">
        <v>9.2801604409035496E-2</v>
      </c>
      <c r="G8707">
        <v>8704</v>
      </c>
      <c r="H8707">
        <v>9.4217137621204983E-2</v>
      </c>
      <c r="I8707">
        <v>0.10178812527661781</v>
      </c>
    </row>
    <row r="8708" spans="2:9" x14ac:dyDescent="0.25">
      <c r="B8708">
        <v>8705</v>
      </c>
      <c r="C8708">
        <v>9.626925165725414E-2</v>
      </c>
      <c r="D8708">
        <v>9.2769951200621897E-2</v>
      </c>
      <c r="G8708">
        <v>8705</v>
      </c>
      <c r="H8708">
        <v>9.4192521411823202E-2</v>
      </c>
      <c r="I8708">
        <v>0.10176196902369813</v>
      </c>
    </row>
    <row r="8709" spans="2:9" x14ac:dyDescent="0.25">
      <c r="B8709">
        <v>8706</v>
      </c>
      <c r="C8709">
        <v>9.6244958394869531E-2</v>
      </c>
      <c r="D8709">
        <v>9.2738306672840817E-2</v>
      </c>
      <c r="G8709">
        <v>8706</v>
      </c>
      <c r="H8709">
        <v>9.4167911943688093E-2</v>
      </c>
      <c r="I8709">
        <v>0.10173581929354884</v>
      </c>
    </row>
    <row r="8710" spans="2:9" x14ac:dyDescent="0.25">
      <c r="B8710">
        <v>8707</v>
      </c>
      <c r="C8710">
        <v>9.6220672518624997E-2</v>
      </c>
      <c r="D8710">
        <v>9.2706670825129844E-2</v>
      </c>
      <c r="G8710">
        <v>8707</v>
      </c>
      <c r="H8710">
        <v>9.4143309214736889E-2</v>
      </c>
      <c r="I8710">
        <v>0.10170967608468513</v>
      </c>
    </row>
    <row r="8711" spans="2:9" x14ac:dyDescent="0.25">
      <c r="B8711">
        <v>8708</v>
      </c>
      <c r="C8711">
        <v>9.6196394025456503E-2</v>
      </c>
      <c r="D8711">
        <v>9.2675043656924985E-2</v>
      </c>
      <c r="G8711">
        <v>8708</v>
      </c>
      <c r="H8711">
        <v>9.4118713222907088E-2</v>
      </c>
      <c r="I8711">
        <v>0.10168353939562258</v>
      </c>
    </row>
    <row r="8712" spans="2:9" x14ac:dyDescent="0.25">
      <c r="B8712">
        <v>8709</v>
      </c>
      <c r="C8712">
        <v>9.6172122912302913E-2</v>
      </c>
      <c r="D8712">
        <v>9.2643425167661178E-2</v>
      </c>
      <c r="G8712">
        <v>8709</v>
      </c>
      <c r="H8712">
        <v>9.4094123966137394E-2</v>
      </c>
      <c r="I8712">
        <v>0.101657409224877</v>
      </c>
    </row>
    <row r="8713" spans="2:9" x14ac:dyDescent="0.25">
      <c r="B8713">
        <v>8710</v>
      </c>
      <c r="C8713">
        <v>9.6147859176104009E-2</v>
      </c>
      <c r="D8713">
        <v>9.2611815356771696E-2</v>
      </c>
      <c r="G8713">
        <v>8710</v>
      </c>
      <c r="H8713">
        <v>9.4069541442366997E-2</v>
      </c>
      <c r="I8713">
        <v>0.10163128557096446</v>
      </c>
    </row>
    <row r="8714" spans="2:9" x14ac:dyDescent="0.25">
      <c r="B8714">
        <v>8711</v>
      </c>
      <c r="C8714">
        <v>9.6123602813801015E-2</v>
      </c>
      <c r="D8714">
        <v>9.2580214223688562E-2</v>
      </c>
      <c r="G8714">
        <v>8711</v>
      </c>
      <c r="H8714">
        <v>9.4044965649535905E-2</v>
      </c>
      <c r="I8714">
        <v>0.10160516843240125</v>
      </c>
    </row>
    <row r="8715" spans="2:9" x14ac:dyDescent="0.25">
      <c r="B8715">
        <v>8712</v>
      </c>
      <c r="C8715">
        <v>9.6099353822336392E-2</v>
      </c>
      <c r="D8715">
        <v>9.2548621767842509E-2</v>
      </c>
      <c r="G8715">
        <v>8712</v>
      </c>
      <c r="H8715">
        <v>9.4020396585584601E-2</v>
      </c>
      <c r="I8715">
        <v>0.10157905780770415</v>
      </c>
    </row>
    <row r="8716" spans="2:9" x14ac:dyDescent="0.25">
      <c r="B8716">
        <v>8713</v>
      </c>
      <c r="C8716">
        <v>9.6075112198655277E-2</v>
      </c>
      <c r="D8716">
        <v>9.251703798866269E-2</v>
      </c>
      <c r="G8716">
        <v>8713</v>
      </c>
      <c r="H8716">
        <v>9.399583424845491E-2</v>
      </c>
      <c r="I8716">
        <v>0.10155295369539</v>
      </c>
    </row>
    <row r="8717" spans="2:9" x14ac:dyDescent="0.25">
      <c r="B8717">
        <v>8714</v>
      </c>
      <c r="C8717">
        <v>9.6050877939703419E-2</v>
      </c>
      <c r="D8717">
        <v>9.2485462885577116E-2</v>
      </c>
      <c r="G8717">
        <v>8714</v>
      </c>
      <c r="H8717">
        <v>9.3971278636088881E-2</v>
      </c>
      <c r="I8717">
        <v>0.10152685609397605</v>
      </c>
    </row>
    <row r="8718" spans="2:9" x14ac:dyDescent="0.25">
      <c r="B8718">
        <v>8715</v>
      </c>
      <c r="C8718">
        <v>9.6026651042427205E-2</v>
      </c>
      <c r="D8718">
        <v>9.2453896458012247E-2</v>
      </c>
      <c r="G8718">
        <v>8715</v>
      </c>
      <c r="H8718">
        <v>9.3946729746429022E-2</v>
      </c>
      <c r="I8718">
        <v>0.10150076500197966</v>
      </c>
    </row>
    <row r="8719" spans="2:9" x14ac:dyDescent="0.25">
      <c r="B8719">
        <v>8716</v>
      </c>
      <c r="C8719">
        <v>9.6002431503775895E-2</v>
      </c>
      <c r="D8719">
        <v>9.2422338705393209E-2</v>
      </c>
      <c r="G8719">
        <v>8716</v>
      </c>
      <c r="H8719">
        <v>9.3922187577418992E-2</v>
      </c>
      <c r="I8719">
        <v>0.10147468041791859</v>
      </c>
    </row>
    <row r="8720" spans="2:9" x14ac:dyDescent="0.25">
      <c r="B8720">
        <v>8717</v>
      </c>
      <c r="C8720">
        <v>9.5978219320699693E-2</v>
      </c>
      <c r="D8720">
        <v>9.2390789627143824E-2</v>
      </c>
      <c r="G8720">
        <v>8717</v>
      </c>
      <c r="H8720">
        <v>9.3897652127003212E-2</v>
      </c>
      <c r="I8720">
        <v>0.10144860234031096</v>
      </c>
    </row>
    <row r="8721" spans="2:9" x14ac:dyDescent="0.25">
      <c r="B8721">
        <v>8718</v>
      </c>
      <c r="C8721">
        <v>9.5954014490150091E-2</v>
      </c>
      <c r="D8721">
        <v>9.2359249222686485E-2</v>
      </c>
      <c r="G8721">
        <v>8718</v>
      </c>
      <c r="H8721">
        <v>9.3873123393126506E-2</v>
      </c>
      <c r="I8721">
        <v>0.10142253076767492</v>
      </c>
    </row>
    <row r="8722" spans="2:9" x14ac:dyDescent="0.25">
      <c r="B8722">
        <v>8719</v>
      </c>
      <c r="C8722">
        <v>9.5929817009080168E-2</v>
      </c>
      <c r="D8722">
        <v>9.2327717491442252E-2</v>
      </c>
      <c r="G8722">
        <v>8719</v>
      </c>
      <c r="H8722">
        <v>9.3848601373734394E-2</v>
      </c>
      <c r="I8722">
        <v>0.10139646569852906</v>
      </c>
    </row>
    <row r="8723" spans="2:9" x14ac:dyDescent="0.25">
      <c r="B8723">
        <v>8720</v>
      </c>
      <c r="C8723">
        <v>9.5905626874445343E-2</v>
      </c>
      <c r="D8723">
        <v>9.2296194432830811E-2</v>
      </c>
      <c r="G8723">
        <v>8720</v>
      </c>
      <c r="H8723">
        <v>9.3824086066773602E-2</v>
      </c>
      <c r="I8723">
        <v>0.10137040713139223</v>
      </c>
    </row>
    <row r="8724" spans="2:9" x14ac:dyDescent="0.25">
      <c r="B8724">
        <v>8721</v>
      </c>
      <c r="C8724">
        <v>9.5881444083201706E-2</v>
      </c>
      <c r="D8724">
        <v>9.2264680046270406E-2</v>
      </c>
      <c r="G8724">
        <v>8721</v>
      </c>
      <c r="H8724">
        <v>9.3799577470191284E-2</v>
      </c>
      <c r="I8724">
        <v>0.10134435506478355</v>
      </c>
    </row>
    <row r="8725" spans="2:9" x14ac:dyDescent="0.25">
      <c r="B8725">
        <v>8722</v>
      </c>
      <c r="C8725">
        <v>9.5857268632305995E-2</v>
      </c>
      <c r="D8725">
        <v>9.2233174331178128E-2</v>
      </c>
      <c r="G8725">
        <v>8722</v>
      </c>
      <c r="H8725">
        <v>9.3775075581934889E-2</v>
      </c>
      <c r="I8725">
        <v>0.10131830949722238</v>
      </c>
    </row>
    <row r="8726" spans="2:9" x14ac:dyDescent="0.25">
      <c r="B8726">
        <v>8723</v>
      </c>
      <c r="C8726">
        <v>9.5833100518717906E-2</v>
      </c>
      <c r="D8726">
        <v>9.2201677286969444E-2</v>
      </c>
      <c r="G8726">
        <v>8723</v>
      </c>
      <c r="H8726">
        <v>9.3750580399953085E-2</v>
      </c>
      <c r="I8726">
        <v>0.10129227042722844</v>
      </c>
    </row>
    <row r="8727" spans="2:9" x14ac:dyDescent="0.25">
      <c r="B8727">
        <v>8724</v>
      </c>
      <c r="C8727">
        <v>9.5808939739397997E-2</v>
      </c>
      <c r="D8727">
        <v>9.2170188913058601E-2</v>
      </c>
      <c r="G8727">
        <v>8724</v>
      </c>
      <c r="H8727">
        <v>9.3726091922195096E-2</v>
      </c>
      <c r="I8727">
        <v>0.10126623785332148</v>
      </c>
    </row>
    <row r="8728" spans="2:9" x14ac:dyDescent="0.25">
      <c r="B8728">
        <v>8725</v>
      </c>
      <c r="C8728">
        <v>9.578478629130821E-2</v>
      </c>
      <c r="D8728">
        <v>9.2138709208858499E-2</v>
      </c>
      <c r="G8728">
        <v>8725</v>
      </c>
      <c r="H8728">
        <v>9.3701610146611006E-2</v>
      </c>
      <c r="I8728">
        <v>0.10124021177402193</v>
      </c>
    </row>
    <row r="8729" spans="2:9" x14ac:dyDescent="0.25">
      <c r="B8729">
        <v>8726</v>
      </c>
      <c r="C8729">
        <v>9.5760640171411712E-2</v>
      </c>
      <c r="D8729">
        <v>9.2107238173780609E-2</v>
      </c>
      <c r="G8729">
        <v>8726</v>
      </c>
      <c r="H8729">
        <v>9.3677135071151135E-2</v>
      </c>
      <c r="I8729">
        <v>0.10121419218785012</v>
      </c>
    </row>
    <row r="8730" spans="2:9" x14ac:dyDescent="0.25">
      <c r="B8730">
        <v>8727</v>
      </c>
      <c r="C8730">
        <v>9.5736501376674443E-2</v>
      </c>
      <c r="D8730">
        <v>9.2075775807235014E-2</v>
      </c>
      <c r="G8730">
        <v>8727</v>
      </c>
      <c r="H8730">
        <v>9.3652666693767275E-2</v>
      </c>
      <c r="I8730">
        <v>0.10118817909332679</v>
      </c>
    </row>
    <row r="8731" spans="2:9" x14ac:dyDescent="0.25">
      <c r="B8731">
        <v>8728</v>
      </c>
      <c r="C8731">
        <v>9.5712369904062816E-2</v>
      </c>
      <c r="D8731">
        <v>9.204432210863063E-2</v>
      </c>
      <c r="G8731">
        <v>8728</v>
      </c>
      <c r="H8731">
        <v>9.3628205012411411E-2</v>
      </c>
      <c r="I8731">
        <v>0.10116217248897308</v>
      </c>
    </row>
    <row r="8732" spans="2:9" x14ac:dyDescent="0.25">
      <c r="B8732">
        <v>8729</v>
      </c>
      <c r="C8732">
        <v>9.5688245750543993E-2</v>
      </c>
      <c r="D8732">
        <v>9.2012877077374725E-2</v>
      </c>
      <c r="G8732">
        <v>8729</v>
      </c>
      <c r="H8732">
        <v>9.3603750025036014E-2</v>
      </c>
      <c r="I8732">
        <v>0.10113617237331017</v>
      </c>
    </row>
    <row r="8733" spans="2:9" x14ac:dyDescent="0.25">
      <c r="B8733">
        <v>8730</v>
      </c>
      <c r="C8733">
        <v>9.5664128913087884E-2</v>
      </c>
      <c r="D8733">
        <v>9.1981440712873508E-2</v>
      </c>
      <c r="G8733">
        <v>8730</v>
      </c>
      <c r="H8733">
        <v>9.3579301729594819E-2</v>
      </c>
      <c r="I8733">
        <v>0.10111017874485977</v>
      </c>
    </row>
    <row r="8734" spans="2:9" x14ac:dyDescent="0.25">
      <c r="B8734">
        <v>8731</v>
      </c>
      <c r="C8734">
        <v>9.5640019388665398E-2</v>
      </c>
      <c r="D8734">
        <v>9.1950013014531665E-2</v>
      </c>
      <c r="G8734">
        <v>8731</v>
      </c>
      <c r="H8734">
        <v>9.3554860124041905E-2</v>
      </c>
      <c r="I8734">
        <v>0.10108419160214357</v>
      </c>
    </row>
    <row r="8735" spans="2:9" x14ac:dyDescent="0.25">
      <c r="B8735">
        <v>8732</v>
      </c>
      <c r="C8735">
        <v>9.5615917174248818E-2</v>
      </c>
      <c r="D8735">
        <v>9.1918593981752436E-2</v>
      </c>
      <c r="G8735">
        <v>8732</v>
      </c>
      <c r="H8735">
        <v>9.353042520633241E-2</v>
      </c>
      <c r="I8735">
        <v>0.10105821094368377</v>
      </c>
    </row>
    <row r="8736" spans="2:9" x14ac:dyDescent="0.25">
      <c r="B8736">
        <v>8733</v>
      </c>
      <c r="C8736">
        <v>9.5591822266811677E-2</v>
      </c>
      <c r="D8736">
        <v>9.1887183613938037E-2</v>
      </c>
      <c r="G8736">
        <v>8733</v>
      </c>
      <c r="H8736">
        <v>9.350599697442151E-2</v>
      </c>
      <c r="I8736">
        <v>0.10103223676800277</v>
      </c>
    </row>
    <row r="8737" spans="2:9" x14ac:dyDescent="0.25">
      <c r="B8737">
        <v>8734</v>
      </c>
      <c r="C8737">
        <v>9.5567734663330045E-2</v>
      </c>
      <c r="D8737">
        <v>9.1855781910488932E-2</v>
      </c>
      <c r="G8737">
        <v>8734</v>
      </c>
      <c r="H8737">
        <v>9.3481575426265964E-2</v>
      </c>
      <c r="I8737">
        <v>0.10100626907362321</v>
      </c>
    </row>
    <row r="8738" spans="2:9" x14ac:dyDescent="0.25">
      <c r="B8738">
        <v>8735</v>
      </c>
      <c r="C8738">
        <v>9.55436543607808E-2</v>
      </c>
      <c r="D8738">
        <v>9.1824388870804505E-2</v>
      </c>
      <c r="G8738">
        <v>8735</v>
      </c>
      <c r="H8738">
        <v>9.3457160559822894E-2</v>
      </c>
      <c r="I8738">
        <v>0.10098030785906806</v>
      </c>
    </row>
    <row r="8739" spans="2:9" x14ac:dyDescent="0.25">
      <c r="B8739">
        <v>8736</v>
      </c>
      <c r="C8739">
        <v>9.5519581356141303E-2</v>
      </c>
      <c r="D8739">
        <v>9.1793004494282751E-2</v>
      </c>
      <c r="G8739">
        <v>8736</v>
      </c>
      <c r="H8739">
        <v>9.3432752373049696E-2</v>
      </c>
      <c r="I8739">
        <v>0.10095435312286054</v>
      </c>
    </row>
    <row r="8740" spans="2:9" x14ac:dyDescent="0.25">
      <c r="B8740">
        <v>8737</v>
      </c>
      <c r="C8740">
        <v>9.5495515646391929E-2</v>
      </c>
      <c r="D8740">
        <v>9.1761628780320223E-2</v>
      </c>
      <c r="G8740">
        <v>8737</v>
      </c>
      <c r="H8740">
        <v>9.3408350863904907E-2</v>
      </c>
      <c r="I8740">
        <v>0.10092840486352408</v>
      </c>
    </row>
    <row r="8741" spans="2:9" x14ac:dyDescent="0.25">
      <c r="B8741">
        <v>8738</v>
      </c>
      <c r="C8741">
        <v>9.5471457228513593E-2</v>
      </c>
      <c r="D8741">
        <v>9.1730261728312168E-2</v>
      </c>
      <c r="G8741">
        <v>8738</v>
      </c>
      <c r="H8741">
        <v>9.3383956030347604E-2</v>
      </c>
      <c r="I8741">
        <v>0.10090246307958251</v>
      </c>
    </row>
    <row r="8742" spans="2:9" x14ac:dyDescent="0.25">
      <c r="B8742">
        <v>8739</v>
      </c>
      <c r="C8742">
        <v>9.5447406099489096E-2</v>
      </c>
      <c r="D8742">
        <v>9.1698903337652571E-2</v>
      </c>
      <c r="G8742">
        <v>8739</v>
      </c>
      <c r="H8742">
        <v>9.3359567870337806E-2</v>
      </c>
      <c r="I8742">
        <v>0.10087652776955983</v>
      </c>
    </row>
    <row r="8743" spans="2:9" x14ac:dyDescent="0.25">
      <c r="B8743">
        <v>8740</v>
      </c>
      <c r="C8743">
        <v>9.5423362256302116E-2</v>
      </c>
      <c r="D8743">
        <v>9.1667553607733876E-2</v>
      </c>
      <c r="G8743">
        <v>8740</v>
      </c>
      <c r="H8743">
        <v>9.33351863818358E-2</v>
      </c>
      <c r="I8743">
        <v>0.10085059893198031</v>
      </c>
    </row>
    <row r="8744" spans="2:9" x14ac:dyDescent="0.25">
      <c r="B8744">
        <v>8741</v>
      </c>
      <c r="C8744">
        <v>9.5399325695939077E-2</v>
      </c>
      <c r="D8744">
        <v>9.1636212537947445E-2</v>
      </c>
      <c r="G8744">
        <v>8741</v>
      </c>
      <c r="H8744">
        <v>9.331081156280327E-2</v>
      </c>
      <c r="I8744">
        <v>0.10082467656536867</v>
      </c>
    </row>
    <row r="8745" spans="2:9" x14ac:dyDescent="0.25">
      <c r="B8745">
        <v>8742</v>
      </c>
      <c r="C8745">
        <v>9.5375296415387098E-2</v>
      </c>
      <c r="D8745">
        <v>9.1604880127683003E-2</v>
      </c>
      <c r="G8745">
        <v>8742</v>
      </c>
      <c r="H8745">
        <v>9.3286443411202291E-2</v>
      </c>
      <c r="I8745">
        <v>0.10079876066824964</v>
      </c>
    </row>
    <row r="8746" spans="2:9" x14ac:dyDescent="0.25">
      <c r="B8746">
        <v>8743</v>
      </c>
      <c r="C8746">
        <v>9.5351274411633866E-2</v>
      </c>
      <c r="D8746">
        <v>9.157355637632926E-2</v>
      </c>
      <c r="G8746">
        <v>8743</v>
      </c>
      <c r="H8746">
        <v>9.3262081924995105E-2</v>
      </c>
      <c r="I8746">
        <v>0.10077285123914842</v>
      </c>
    </row>
    <row r="8747" spans="2:9" x14ac:dyDescent="0.25">
      <c r="B8747">
        <v>8744</v>
      </c>
      <c r="C8747">
        <v>9.5327259681669801E-2</v>
      </c>
      <c r="D8747">
        <v>9.1542241283273262E-2</v>
      </c>
      <c r="G8747">
        <v>8744</v>
      </c>
      <c r="H8747">
        <v>9.3237727102145077E-2</v>
      </c>
      <c r="I8747">
        <v>0.10074694827659034</v>
      </c>
    </row>
    <row r="8748" spans="2:9" x14ac:dyDescent="0.25">
      <c r="B8748">
        <v>8745</v>
      </c>
      <c r="C8748">
        <v>9.5303252222486326E-2</v>
      </c>
      <c r="D8748">
        <v>9.151093484790096E-2</v>
      </c>
      <c r="G8748">
        <v>8745</v>
      </c>
      <c r="H8748">
        <v>9.3213378940616598E-2</v>
      </c>
      <c r="I8748">
        <v>0.10072105177910114</v>
      </c>
    </row>
    <row r="8749" spans="2:9" x14ac:dyDescent="0.25">
      <c r="B8749">
        <v>8746</v>
      </c>
      <c r="C8749">
        <v>9.5279252031076206E-2</v>
      </c>
      <c r="D8749">
        <v>9.1479637069596789E-2</v>
      </c>
      <c r="G8749">
        <v>8746</v>
      </c>
      <c r="H8749">
        <v>9.3189037438374298E-2</v>
      </c>
      <c r="I8749">
        <v>0.10069516174520678</v>
      </c>
    </row>
    <row r="8750" spans="2:9" x14ac:dyDescent="0.25">
      <c r="B8750">
        <v>8747</v>
      </c>
      <c r="C8750">
        <v>9.5255259104433651E-2</v>
      </c>
      <c r="D8750">
        <v>9.1448347947744021E-2</v>
      </c>
      <c r="G8750">
        <v>8747</v>
      </c>
      <c r="H8750">
        <v>9.3164702593383525E-2</v>
      </c>
      <c r="I8750">
        <v>0.10066927817343348</v>
      </c>
    </row>
    <row r="8751" spans="2:9" x14ac:dyDescent="0.25">
      <c r="B8751">
        <v>8748</v>
      </c>
      <c r="C8751">
        <v>9.5231273439555147E-2</v>
      </c>
      <c r="D8751">
        <v>9.1417067481724359E-2</v>
      </c>
      <c r="G8751">
        <v>8748</v>
      </c>
      <c r="H8751">
        <v>9.3140374403610934E-2</v>
      </c>
      <c r="I8751">
        <v>0.10064340106230769</v>
      </c>
    </row>
    <row r="8752" spans="2:9" x14ac:dyDescent="0.25">
      <c r="B8752">
        <v>8749</v>
      </c>
      <c r="C8752">
        <v>9.5207295033438083E-2</v>
      </c>
      <c r="D8752">
        <v>9.1385795670918452E-2</v>
      </c>
      <c r="G8752">
        <v>8749</v>
      </c>
      <c r="H8752">
        <v>9.3116052867023416E-2</v>
      </c>
      <c r="I8752">
        <v>0.10061753041035623</v>
      </c>
    </row>
    <row r="8753" spans="2:9" x14ac:dyDescent="0.25">
      <c r="B8753">
        <v>8750</v>
      </c>
      <c r="C8753">
        <v>9.5183323883080317E-2</v>
      </c>
      <c r="D8753">
        <v>9.1354532514705378E-2</v>
      </c>
      <c r="G8753">
        <v>8750</v>
      </c>
      <c r="H8753">
        <v>9.3091737981588193E-2</v>
      </c>
      <c r="I8753">
        <v>0.1005916662161061</v>
      </c>
    </row>
    <row r="8754" spans="2:9" x14ac:dyDescent="0.25">
      <c r="B8754">
        <v>8751</v>
      </c>
      <c r="C8754">
        <v>9.5159359985482403E-2</v>
      </c>
      <c r="D8754">
        <v>9.1323278012462983E-2</v>
      </c>
      <c r="G8754">
        <v>8751</v>
      </c>
      <c r="H8754">
        <v>9.30674297452736E-2</v>
      </c>
      <c r="I8754">
        <v>0.10056580847808469</v>
      </c>
    </row>
    <row r="8755" spans="2:9" x14ac:dyDescent="0.25">
      <c r="B8755">
        <v>8752</v>
      </c>
      <c r="C8755">
        <v>9.513540333764621E-2</v>
      </c>
      <c r="D8755">
        <v>9.1292032163567821E-2</v>
      </c>
      <c r="G8755">
        <v>8752</v>
      </c>
      <c r="H8755">
        <v>9.3043128156048996E-2</v>
      </c>
      <c r="I8755">
        <v>0.10053995719481955</v>
      </c>
    </row>
    <row r="8756" spans="2:9" x14ac:dyDescent="0.25">
      <c r="B8756">
        <v>8753</v>
      </c>
      <c r="C8756">
        <v>9.511145393657458E-2</v>
      </c>
      <c r="D8756">
        <v>9.1260794967394934E-2</v>
      </c>
      <c r="G8756">
        <v>8753</v>
      </c>
      <c r="H8756">
        <v>9.3018833211883908E-2</v>
      </c>
      <c r="I8756">
        <v>0.1005141123648385</v>
      </c>
    </row>
    <row r="8757" spans="2:9" x14ac:dyDescent="0.25">
      <c r="B8757">
        <v>8754</v>
      </c>
      <c r="C8757">
        <v>9.5087511779271897E-2</v>
      </c>
      <c r="D8757">
        <v>9.1229566423318295E-2</v>
      </c>
      <c r="G8757">
        <v>8754</v>
      </c>
      <c r="H8757">
        <v>9.2994544910748447E-2</v>
      </c>
      <c r="I8757">
        <v>0.1004882739866698</v>
      </c>
    </row>
    <row r="8758" spans="2:9" x14ac:dyDescent="0.25">
      <c r="B8758">
        <v>8755</v>
      </c>
      <c r="C8758">
        <v>9.5063576862744928E-2</v>
      </c>
      <c r="D8758">
        <v>9.1198346530710406E-2</v>
      </c>
      <c r="G8758">
        <v>8755</v>
      </c>
      <c r="H8758">
        <v>9.2970263250614291E-2</v>
      </c>
      <c r="I8758">
        <v>0.10046244205884178</v>
      </c>
    </row>
    <row r="8759" spans="2:9" x14ac:dyDescent="0.25">
      <c r="B8759">
        <v>8756</v>
      </c>
      <c r="C8759">
        <v>9.5039649184001096E-2</v>
      </c>
      <c r="D8759">
        <v>9.1167135288942269E-2</v>
      </c>
      <c r="G8759">
        <v>8756</v>
      </c>
      <c r="H8759">
        <v>9.2945988229453297E-2</v>
      </c>
      <c r="I8759">
        <v>0.10043661657988306</v>
      </c>
    </row>
    <row r="8760" spans="2:9" x14ac:dyDescent="0.25">
      <c r="B8760">
        <v>8757</v>
      </c>
      <c r="C8760">
        <v>9.5015728740048502E-2</v>
      </c>
      <c r="D8760">
        <v>9.1135932697383973E-2</v>
      </c>
      <c r="G8760">
        <v>8757</v>
      </c>
      <c r="H8760">
        <v>9.2921719845237602E-2</v>
      </c>
      <c r="I8760">
        <v>0.10041079754832272</v>
      </c>
    </row>
    <row r="8761" spans="2:9" x14ac:dyDescent="0.25">
      <c r="B8761">
        <v>8758</v>
      </c>
      <c r="C8761">
        <v>9.4991815527897996E-2</v>
      </c>
      <c r="D8761">
        <v>9.1104738755403869E-2</v>
      </c>
      <c r="G8761">
        <v>8758</v>
      </c>
      <c r="H8761">
        <v>9.2897458095940494E-2</v>
      </c>
      <c r="I8761">
        <v>0.10038498496268995</v>
      </c>
    </row>
    <row r="8762" spans="2:9" x14ac:dyDescent="0.25">
      <c r="B8762">
        <v>8759</v>
      </c>
      <c r="C8762">
        <v>9.4967909544561496E-2</v>
      </c>
      <c r="D8762">
        <v>9.1073553462369269E-2</v>
      </c>
      <c r="G8762">
        <v>8759</v>
      </c>
      <c r="H8762">
        <v>9.2873202979536107E-2</v>
      </c>
      <c r="I8762">
        <v>0.10035917882151428</v>
      </c>
    </row>
    <row r="8763" spans="2:9" x14ac:dyDescent="0.25">
      <c r="B8763">
        <v>8760</v>
      </c>
      <c r="C8763">
        <v>9.4944010787052197E-2</v>
      </c>
      <c r="D8763">
        <v>9.1042376817645959E-2</v>
      </c>
      <c r="G8763">
        <v>8760</v>
      </c>
      <c r="H8763">
        <v>9.2848954493998881E-2</v>
      </c>
      <c r="I8763">
        <v>0.10033337912332542</v>
      </c>
    </row>
    <row r="8764" spans="2:9" x14ac:dyDescent="0.25">
      <c r="B8764">
        <v>8761</v>
      </c>
      <c r="C8764">
        <v>9.4920119252384347E-2</v>
      </c>
      <c r="D8764">
        <v>9.1011208820598502E-2</v>
      </c>
      <c r="G8764">
        <v>8761</v>
      </c>
      <c r="H8764">
        <v>9.2824712637304074E-2</v>
      </c>
      <c r="I8764">
        <v>0.10030758586665342</v>
      </c>
    </row>
    <row r="8765" spans="2:9" x14ac:dyDescent="0.25">
      <c r="B8765">
        <v>8762</v>
      </c>
      <c r="C8765">
        <v>9.4896234937574986E-2</v>
      </c>
      <c r="D8765">
        <v>9.0980049470590199E-2</v>
      </c>
      <c r="G8765">
        <v>8762</v>
      </c>
      <c r="H8765">
        <v>9.2800477407428097E-2</v>
      </c>
      <c r="I8765">
        <v>0.10028179905002871</v>
      </c>
    </row>
    <row r="8766" spans="2:9" x14ac:dyDescent="0.25">
      <c r="B8766">
        <v>8763</v>
      </c>
      <c r="C8766">
        <v>9.4872357839641833E-2</v>
      </c>
      <c r="D8766">
        <v>9.0948898766982866E-2</v>
      </c>
      <c r="G8766">
        <v>8763</v>
      </c>
      <c r="H8766">
        <v>9.2776248802347694E-2</v>
      </c>
      <c r="I8766">
        <v>0.10025601867198186</v>
      </c>
    </row>
    <row r="8767" spans="2:9" x14ac:dyDescent="0.25">
      <c r="B8767">
        <v>8764</v>
      </c>
      <c r="C8767">
        <v>9.4848487955603106E-2</v>
      </c>
      <c r="D8767">
        <v>9.0917756709137099E-2</v>
      </c>
      <c r="G8767">
        <v>8764</v>
      </c>
      <c r="H8767">
        <v>9.2752026820039898E-2</v>
      </c>
      <c r="I8767">
        <v>0.10023024473104361</v>
      </c>
    </row>
    <row r="8768" spans="2:9" x14ac:dyDescent="0.25">
      <c r="B8768">
        <v>8765</v>
      </c>
      <c r="C8768">
        <v>9.4824625282479605E-2</v>
      </c>
      <c r="D8768">
        <v>9.0886623296412269E-2</v>
      </c>
      <c r="G8768">
        <v>8765</v>
      </c>
      <c r="H8768">
        <v>9.2727811458482995E-2</v>
      </c>
      <c r="I8768">
        <v>0.10020447722574528</v>
      </c>
    </row>
    <row r="8769" spans="2:9" x14ac:dyDescent="0.25">
      <c r="B8769">
        <v>8766</v>
      </c>
      <c r="C8769">
        <v>9.480076981729349E-2</v>
      </c>
      <c r="D8769">
        <v>9.085549852816617E-2</v>
      </c>
      <c r="G8769">
        <v>8766</v>
      </c>
      <c r="H8769">
        <v>9.2703602715655906E-2</v>
      </c>
      <c r="I8769">
        <v>0.10017871615461817</v>
      </c>
    </row>
    <row r="8770" spans="2:9" x14ac:dyDescent="0.25">
      <c r="B8770">
        <v>8767</v>
      </c>
      <c r="C8770">
        <v>9.4776921557068114E-2</v>
      </c>
      <c r="D8770">
        <v>9.0824382403755524E-2</v>
      </c>
      <c r="G8770">
        <v>8767</v>
      </c>
      <c r="H8770">
        <v>9.267940058953808E-2</v>
      </c>
      <c r="I8770">
        <v>0.10015296151619402</v>
      </c>
    </row>
    <row r="8771" spans="2:9" x14ac:dyDescent="0.25">
      <c r="B8771">
        <v>8768</v>
      </c>
      <c r="C8771">
        <v>9.475308049882776E-2</v>
      </c>
      <c r="D8771">
        <v>9.0793274922535652E-2</v>
      </c>
      <c r="G8771">
        <v>8768</v>
      </c>
      <c r="H8771">
        <v>9.265520507810962E-2</v>
      </c>
      <c r="I8771">
        <v>0.10012721330900477</v>
      </c>
    </row>
    <row r="8772" spans="2:9" x14ac:dyDescent="0.25">
      <c r="B8772">
        <v>8769</v>
      </c>
      <c r="C8772">
        <v>9.4729246639599654E-2</v>
      </c>
      <c r="D8772">
        <v>9.0762176083860488E-2</v>
      </c>
      <c r="G8772">
        <v>8769</v>
      </c>
      <c r="H8772">
        <v>9.2631016179351849E-2</v>
      </c>
      <c r="I8772">
        <v>0.10010147153158262</v>
      </c>
    </row>
    <row r="8773" spans="2:9" x14ac:dyDescent="0.25">
      <c r="B8773">
        <v>8770</v>
      </c>
      <c r="C8773">
        <v>9.4705419976411603E-2</v>
      </c>
      <c r="D8773">
        <v>9.0731085887082799E-2</v>
      </c>
      <c r="G8773">
        <v>8770</v>
      </c>
      <c r="H8773">
        <v>9.2606833891246396E-2</v>
      </c>
      <c r="I8773">
        <v>0.10007573618246021</v>
      </c>
    </row>
    <row r="8774" spans="2:9" x14ac:dyDescent="0.25">
      <c r="B8774">
        <v>8771</v>
      </c>
      <c r="C8774">
        <v>9.4681600506291999E-2</v>
      </c>
      <c r="D8774">
        <v>9.0700004331553896E-2</v>
      </c>
      <c r="G8774">
        <v>8771</v>
      </c>
      <c r="H8774">
        <v>9.2582658211775207E-2</v>
      </c>
      <c r="I8774">
        <v>0.1000500072601702</v>
      </c>
    </row>
    <row r="8775" spans="2:9" x14ac:dyDescent="0.25">
      <c r="B8775">
        <v>8772</v>
      </c>
      <c r="C8775">
        <v>9.4657788226271619E-2</v>
      </c>
      <c r="D8775">
        <v>9.0668931416623813E-2</v>
      </c>
      <c r="G8775">
        <v>8772</v>
      </c>
      <c r="H8775">
        <v>9.255848913892141E-2</v>
      </c>
      <c r="I8775">
        <v>0.10002428476324565</v>
      </c>
    </row>
    <row r="8776" spans="2:9" x14ac:dyDescent="0.25">
      <c r="B8776">
        <v>8773</v>
      </c>
      <c r="C8776">
        <v>9.4633983133382907E-2</v>
      </c>
      <c r="D8776">
        <v>9.0637867141641376E-2</v>
      </c>
      <c r="G8776">
        <v>8773</v>
      </c>
      <c r="H8776">
        <v>9.2534326670668826E-2</v>
      </c>
      <c r="I8776">
        <v>9.9998568690220016E-2</v>
      </c>
    </row>
    <row r="8777" spans="2:9" x14ac:dyDescent="0.25">
      <c r="B8777">
        <v>8774</v>
      </c>
      <c r="C8777">
        <v>9.4610185224658999E-2</v>
      </c>
      <c r="D8777">
        <v>9.0606811505953927E-2</v>
      </c>
      <c r="G8777">
        <v>8774</v>
      </c>
      <c r="H8777">
        <v>9.2510170805001818E-2</v>
      </c>
      <c r="I8777">
        <v>9.997285903962666E-2</v>
      </c>
    </row>
    <row r="8778" spans="2:9" x14ac:dyDescent="0.25">
      <c r="B8778">
        <v>8775</v>
      </c>
      <c r="C8778">
        <v>9.4586394497134643E-2</v>
      </c>
      <c r="D8778">
        <v>9.0575764508907669E-2</v>
      </c>
      <c r="G8778">
        <v>8775</v>
      </c>
      <c r="H8778">
        <v>9.2486021539905316E-2</v>
      </c>
      <c r="I8778">
        <v>9.994715580999973E-2</v>
      </c>
    </row>
    <row r="8779" spans="2:9" x14ac:dyDescent="0.25">
      <c r="B8779">
        <v>8776</v>
      </c>
      <c r="C8779">
        <v>9.4562610947846931E-2</v>
      </c>
      <c r="D8779">
        <v>9.0544726149847418E-2</v>
      </c>
      <c r="G8779">
        <v>8776</v>
      </c>
      <c r="H8779">
        <v>9.246187887336553E-2</v>
      </c>
      <c r="I8779">
        <v>9.9921458999873147E-2</v>
      </c>
    </row>
    <row r="8780" spans="2:9" x14ac:dyDescent="0.25">
      <c r="B8780">
        <v>8777</v>
      </c>
      <c r="C8780">
        <v>9.4538834573833705E-2</v>
      </c>
      <c r="D8780">
        <v>9.051369642811663E-2</v>
      </c>
      <c r="G8780">
        <v>8777</v>
      </c>
      <c r="H8780">
        <v>9.2437742803369027E-2</v>
      </c>
      <c r="I8780">
        <v>9.989576860778146E-2</v>
      </c>
    </row>
    <row r="8781" spans="2:9" x14ac:dyDescent="0.25">
      <c r="B8781">
        <v>8778</v>
      </c>
      <c r="C8781">
        <v>9.4515065372133403E-2</v>
      </c>
      <c r="D8781">
        <v>9.0482675343057595E-2</v>
      </c>
      <c r="G8781">
        <v>8778</v>
      </c>
      <c r="H8781">
        <v>9.241361332790253E-2</v>
      </c>
      <c r="I8781">
        <v>9.9870084632259298E-2</v>
      </c>
    </row>
    <row r="8782" spans="2:9" x14ac:dyDescent="0.25">
      <c r="B8782">
        <v>8779</v>
      </c>
      <c r="C8782">
        <v>9.4491303339787211E-2</v>
      </c>
      <c r="D8782">
        <v>9.0451662894011159E-2</v>
      </c>
      <c r="G8782">
        <v>8779</v>
      </c>
      <c r="H8782">
        <v>9.2389490444954106E-2</v>
      </c>
      <c r="I8782">
        <v>9.9844407071841682E-2</v>
      </c>
    </row>
    <row r="8783" spans="2:9" x14ac:dyDescent="0.25">
      <c r="B8783">
        <v>8780</v>
      </c>
      <c r="C8783">
        <v>9.4467548473837093E-2</v>
      </c>
      <c r="D8783">
        <v>9.042065908031692E-2</v>
      </c>
      <c r="G8783">
        <v>8780</v>
      </c>
      <c r="H8783">
        <v>9.2365374152512503E-2</v>
      </c>
      <c r="I8783">
        <v>9.9818735925063795E-2</v>
      </c>
    </row>
    <row r="8784" spans="2:9" x14ac:dyDescent="0.25">
      <c r="B8784">
        <v>8781</v>
      </c>
      <c r="C8784">
        <v>9.4443800771326705E-2</v>
      </c>
      <c r="D8784">
        <v>9.03896639013132E-2</v>
      </c>
      <c r="G8784">
        <v>8781</v>
      </c>
      <c r="H8784">
        <v>9.2341264448566898E-2</v>
      </c>
      <c r="I8784">
        <v>9.9793071190461186E-2</v>
      </c>
    </row>
    <row r="8785" spans="2:9" x14ac:dyDescent="0.25">
      <c r="B8785">
        <v>8782</v>
      </c>
      <c r="C8785">
        <v>9.4420060229300634E-2</v>
      </c>
      <c r="D8785">
        <v>9.0358677356336931E-2</v>
      </c>
      <c r="G8785">
        <v>8782</v>
      </c>
      <c r="H8785">
        <v>9.2317161331107192E-2</v>
      </c>
      <c r="I8785">
        <v>9.976741286656958E-2</v>
      </c>
    </row>
    <row r="8786" spans="2:9" x14ac:dyDescent="0.25">
      <c r="B8786">
        <v>8783</v>
      </c>
      <c r="C8786">
        <v>9.4396326844806047E-2</v>
      </c>
      <c r="D8786">
        <v>9.0327699444723908E-2</v>
      </c>
      <c r="G8786">
        <v>8783</v>
      </c>
      <c r="H8786">
        <v>9.2293064798124422E-2</v>
      </c>
      <c r="I8786">
        <v>9.9741760951925093E-2</v>
      </c>
    </row>
    <row r="8787" spans="2:9" x14ac:dyDescent="0.25">
      <c r="B8787">
        <v>8784</v>
      </c>
      <c r="C8787">
        <v>9.4372600614890806E-2</v>
      </c>
      <c r="D8787">
        <v>9.0296730165808484E-2</v>
      </c>
      <c r="G8787">
        <v>8784</v>
      </c>
      <c r="H8787">
        <v>9.2268974847609903E-2</v>
      </c>
      <c r="I8787">
        <v>9.9716115445064021E-2</v>
      </c>
    </row>
    <row r="8788" spans="2:9" x14ac:dyDescent="0.25">
      <c r="B8788">
        <v>8785</v>
      </c>
      <c r="C8788">
        <v>9.434888153660341E-2</v>
      </c>
      <c r="D8788">
        <v>9.026576951892365E-2</v>
      </c>
      <c r="G8788">
        <v>8785</v>
      </c>
      <c r="H8788">
        <v>9.2244891477555296E-2</v>
      </c>
      <c r="I8788">
        <v>9.9690476344522938E-2</v>
      </c>
    </row>
    <row r="8789" spans="2:9" x14ac:dyDescent="0.25">
      <c r="B8789">
        <v>8786</v>
      </c>
      <c r="C8789">
        <v>9.4325169606994996E-2</v>
      </c>
      <c r="D8789">
        <v>9.0234817503401371E-2</v>
      </c>
      <c r="G8789">
        <v>8786</v>
      </c>
      <c r="H8789">
        <v>9.2220814685953598E-2</v>
      </c>
      <c r="I8789">
        <v>9.9664843648838805E-2</v>
      </c>
    </row>
    <row r="8790" spans="2:9" x14ac:dyDescent="0.25">
      <c r="B8790">
        <v>8787</v>
      </c>
      <c r="C8790">
        <v>9.4301464823117714E-2</v>
      </c>
      <c r="D8790">
        <v>9.0203874118572017E-2</v>
      </c>
      <c r="G8790">
        <v>8787</v>
      </c>
      <c r="H8790">
        <v>9.2196744470798397E-2</v>
      </c>
      <c r="I8790">
        <v>9.9639217356548682E-2</v>
      </c>
    </row>
    <row r="8791" spans="2:9" x14ac:dyDescent="0.25">
      <c r="B8791">
        <v>8788</v>
      </c>
      <c r="C8791">
        <v>9.4277767182025102E-2</v>
      </c>
      <c r="D8791">
        <v>9.0172939363764859E-2</v>
      </c>
      <c r="G8791">
        <v>8788</v>
      </c>
      <c r="H8791">
        <v>9.2172680830083606E-2</v>
      </c>
      <c r="I8791">
        <v>9.9613597466190029E-2</v>
      </c>
    </row>
    <row r="8792" spans="2:9" x14ac:dyDescent="0.25">
      <c r="B8792">
        <v>8789</v>
      </c>
      <c r="C8792">
        <v>9.4254076680771751E-2</v>
      </c>
      <c r="D8792">
        <v>9.0142013238307825E-2</v>
      </c>
      <c r="G8792">
        <v>8789</v>
      </c>
      <c r="H8792">
        <v>9.2148623761803938E-2</v>
      </c>
      <c r="I8792">
        <v>9.9587983976300545E-2</v>
      </c>
    </row>
    <row r="8793" spans="2:9" x14ac:dyDescent="0.25">
      <c r="B8793">
        <v>8790</v>
      </c>
      <c r="C8793">
        <v>9.4230393316414862E-2</v>
      </c>
      <c r="D8793">
        <v>9.0111095741527439E-2</v>
      </c>
      <c r="G8793">
        <v>8790</v>
      </c>
      <c r="H8793">
        <v>9.2124573263955387E-2</v>
      </c>
      <c r="I8793">
        <v>9.9562376885418122E-2</v>
      </c>
    </row>
    <row r="8794" spans="2:9" x14ac:dyDescent="0.25">
      <c r="B8794">
        <v>8791</v>
      </c>
      <c r="C8794">
        <v>9.4206717086012304E-2</v>
      </c>
      <c r="D8794">
        <v>9.0080186872749116E-2</v>
      </c>
      <c r="G8794">
        <v>8791</v>
      </c>
      <c r="H8794">
        <v>9.2100529334534303E-2</v>
      </c>
      <c r="I8794">
        <v>9.9536776192081039E-2</v>
      </c>
    </row>
    <row r="8795" spans="2:9" x14ac:dyDescent="0.25">
      <c r="B8795">
        <v>8792</v>
      </c>
      <c r="C8795">
        <v>9.4183047986622595E-2</v>
      </c>
      <c r="D8795">
        <v>9.004928663129684E-2</v>
      </c>
      <c r="G8795">
        <v>8792</v>
      </c>
      <c r="H8795">
        <v>9.2076491971537194E-2</v>
      </c>
      <c r="I8795">
        <v>9.9511181894827855E-2</v>
      </c>
    </row>
    <row r="8796" spans="2:9" x14ac:dyDescent="0.25">
      <c r="B8796">
        <v>8793</v>
      </c>
      <c r="C8796">
        <v>9.4159386015306795E-2</v>
      </c>
      <c r="D8796">
        <v>9.0018395016493336E-2</v>
      </c>
      <c r="G8796">
        <v>8793</v>
      </c>
      <c r="H8796">
        <v>9.2052461172961605E-2</v>
      </c>
      <c r="I8796">
        <v>9.9485593992197252E-2</v>
      </c>
    </row>
    <row r="8797" spans="2:9" x14ac:dyDescent="0.25">
      <c r="B8797">
        <v>8794</v>
      </c>
      <c r="C8797">
        <v>9.4135731169127101E-2</v>
      </c>
      <c r="D8797">
        <v>8.9987512027660144E-2</v>
      </c>
      <c r="G8797">
        <v>8794</v>
      </c>
      <c r="H8797">
        <v>9.2028436936805985E-2</v>
      </c>
      <c r="I8797">
        <v>9.9460012482728316E-2</v>
      </c>
    </row>
    <row r="8798" spans="2:9" x14ac:dyDescent="0.25">
      <c r="B8798">
        <v>8795</v>
      </c>
      <c r="C8798">
        <v>9.4112083445147002E-2</v>
      </c>
      <c r="D8798">
        <v>8.9956637664117337E-2</v>
      </c>
      <c r="G8798">
        <v>8795</v>
      </c>
      <c r="H8798">
        <v>9.2004419261069378E-2</v>
      </c>
      <c r="I8798">
        <v>9.943443736496041E-2</v>
      </c>
    </row>
    <row r="8799" spans="2:9" x14ac:dyDescent="0.25">
      <c r="B8799">
        <v>8796</v>
      </c>
      <c r="C8799">
        <v>9.4088442840431108E-2</v>
      </c>
      <c r="D8799">
        <v>8.9925771925183876E-2</v>
      </c>
      <c r="G8799">
        <v>8796</v>
      </c>
      <c r="H8799">
        <v>9.1980408143751344E-2</v>
      </c>
      <c r="I8799">
        <v>9.940886863743309E-2</v>
      </c>
    </row>
    <row r="8800" spans="2:9" x14ac:dyDescent="0.25">
      <c r="B8800">
        <v>8797</v>
      </c>
      <c r="C8800">
        <v>9.4064809352046599E-2</v>
      </c>
      <c r="D8800">
        <v>8.9894914810177265E-2</v>
      </c>
      <c r="G8800">
        <v>8797</v>
      </c>
      <c r="H8800">
        <v>9.1956403582852508E-2</v>
      </c>
      <c r="I8800">
        <v>9.9383306298686261E-2</v>
      </c>
    </row>
    <row r="8801" spans="2:9" x14ac:dyDescent="0.25">
      <c r="B8801">
        <v>8798</v>
      </c>
      <c r="C8801">
        <v>9.4041182977061197E-2</v>
      </c>
      <c r="D8801">
        <v>8.9864066318413816E-2</v>
      </c>
      <c r="G8801">
        <v>8798</v>
      </c>
      <c r="H8801">
        <v>9.1932405576373999E-2</v>
      </c>
      <c r="I8801">
        <v>9.9357750347260021E-2</v>
      </c>
    </row>
    <row r="8802" spans="2:9" x14ac:dyDescent="0.25">
      <c r="B8802">
        <v>8799</v>
      </c>
      <c r="C8802">
        <v>9.4017563712543356E-2</v>
      </c>
      <c r="D8802">
        <v>8.9833226449208659E-2</v>
      </c>
      <c r="G8802">
        <v>8799</v>
      </c>
      <c r="H8802">
        <v>9.1908414122317081E-2</v>
      </c>
      <c r="I8802">
        <v>9.9332200781694815E-2</v>
      </c>
    </row>
    <row r="8803" spans="2:9" x14ac:dyDescent="0.25">
      <c r="B8803">
        <v>8800</v>
      </c>
      <c r="C8803">
        <v>9.3993951555564281E-2</v>
      </c>
      <c r="D8803">
        <v>8.9802395201875426E-2</v>
      </c>
      <c r="G8803">
        <v>8800</v>
      </c>
      <c r="H8803">
        <v>9.1884429218684602E-2</v>
      </c>
      <c r="I8803">
        <v>9.9306657600531284E-2</v>
      </c>
    </row>
    <row r="8804" spans="2:9" x14ac:dyDescent="0.25">
      <c r="B8804">
        <v>8801</v>
      </c>
      <c r="C8804">
        <v>9.3970346503195967E-2</v>
      </c>
      <c r="D8804">
        <v>8.9771572575726585E-2</v>
      </c>
      <c r="G8804">
        <v>8801</v>
      </c>
      <c r="H8804">
        <v>9.1860450863479715E-2</v>
      </c>
      <c r="I8804">
        <v>9.9281120802310427E-2</v>
      </c>
    </row>
    <row r="8805" spans="2:9" x14ac:dyDescent="0.25">
      <c r="B8805">
        <v>8802</v>
      </c>
      <c r="C8805">
        <v>9.3946748552511894E-2</v>
      </c>
      <c r="D8805">
        <v>8.974075857007334E-2</v>
      </c>
      <c r="G8805">
        <v>8802</v>
      </c>
      <c r="H8805">
        <v>9.1836479054705988E-2</v>
      </c>
      <c r="I8805">
        <v>9.9255590385573494E-2</v>
      </c>
    </row>
    <row r="8806" spans="2:9" x14ac:dyDescent="0.25">
      <c r="B8806">
        <v>8803</v>
      </c>
      <c r="C8806">
        <v>9.392315770058661E-2</v>
      </c>
      <c r="D8806">
        <v>8.9709953184225574E-2</v>
      </c>
      <c r="G8806">
        <v>8803</v>
      </c>
      <c r="H8806">
        <v>9.181251379036795E-2</v>
      </c>
      <c r="I8806">
        <v>9.9230066348861876E-2</v>
      </c>
    </row>
    <row r="8807" spans="2:9" x14ac:dyDescent="0.25">
      <c r="B8807">
        <v>8804</v>
      </c>
      <c r="C8807">
        <v>9.3899573944497217E-2</v>
      </c>
      <c r="D8807">
        <v>8.967915641749194E-2</v>
      </c>
      <c r="G8807">
        <v>8804</v>
      </c>
      <c r="H8807">
        <v>9.1788555068471181E-2</v>
      </c>
      <c r="I8807">
        <v>9.9204548690717501E-2</v>
      </c>
    </row>
    <row r="8808" spans="2:9" x14ac:dyDescent="0.25">
      <c r="B8808">
        <v>8805</v>
      </c>
      <c r="C8808">
        <v>9.3875997281321386E-2</v>
      </c>
      <c r="D8808">
        <v>8.9648368269179726E-2</v>
      </c>
      <c r="G8808">
        <v>8805</v>
      </c>
      <c r="H8808">
        <v>9.1764602887021596E-2</v>
      </c>
      <c r="I8808">
        <v>9.91790374096823E-2</v>
      </c>
    </row>
    <row r="8809" spans="2:9" x14ac:dyDescent="0.25">
      <c r="B8809">
        <v>8806</v>
      </c>
      <c r="C8809">
        <v>9.3852427708137495E-2</v>
      </c>
      <c r="D8809">
        <v>8.9617588738594975E-2</v>
      </c>
      <c r="G8809">
        <v>8806</v>
      </c>
      <c r="H8809">
        <v>9.17406572440254E-2</v>
      </c>
      <c r="I8809">
        <v>9.9153532504298605E-2</v>
      </c>
    </row>
    <row r="8810" spans="2:9" x14ac:dyDescent="0.25">
      <c r="B8810">
        <v>8807</v>
      </c>
      <c r="C8810">
        <v>9.3828865222026603E-2</v>
      </c>
      <c r="D8810">
        <v>8.9586817825042533E-2</v>
      </c>
      <c r="G8810">
        <v>8807</v>
      </c>
      <c r="H8810">
        <v>9.171671813748998E-2</v>
      </c>
      <c r="I8810">
        <v>9.9128033973109111E-2</v>
      </c>
    </row>
    <row r="8811" spans="2:9" x14ac:dyDescent="0.25">
      <c r="B8811">
        <v>8808</v>
      </c>
      <c r="C8811">
        <v>9.3805309820070709E-2</v>
      </c>
      <c r="D8811">
        <v>8.9556055527825904E-2</v>
      </c>
      <c r="G8811">
        <v>8808</v>
      </c>
      <c r="H8811">
        <v>9.1692785565423318E-2</v>
      </c>
      <c r="I8811">
        <v>9.9102541814656525E-2</v>
      </c>
    </row>
    <row r="8812" spans="2:9" x14ac:dyDescent="0.25">
      <c r="B8812">
        <v>8809</v>
      </c>
      <c r="C8812">
        <v>9.3781761499352995E-2</v>
      </c>
      <c r="D8812">
        <v>8.9525301846247268E-2</v>
      </c>
      <c r="G8812">
        <v>8809</v>
      </c>
      <c r="H8812">
        <v>9.1668859525834076E-2</v>
      </c>
      <c r="I8812">
        <v>9.907705602748404E-2</v>
      </c>
    </row>
    <row r="8813" spans="2:9" x14ac:dyDescent="0.25">
      <c r="B8813">
        <v>8810</v>
      </c>
      <c r="C8813">
        <v>9.3758220256958111E-2</v>
      </c>
      <c r="D8813">
        <v>8.9494556779607645E-2</v>
      </c>
      <c r="G8813">
        <v>8810</v>
      </c>
      <c r="H8813">
        <v>9.1644940016731513E-2</v>
      </c>
      <c r="I8813">
        <v>9.9051576610135125E-2</v>
      </c>
    </row>
    <row r="8814" spans="2:9" x14ac:dyDescent="0.25">
      <c r="B8814">
        <v>8811</v>
      </c>
      <c r="C8814">
        <v>9.3734686089973027E-2</v>
      </c>
      <c r="D8814">
        <v>8.9463820327206692E-2</v>
      </c>
      <c r="G8814">
        <v>8811</v>
      </c>
      <c r="H8814">
        <v>9.1621027036125902E-2</v>
      </c>
      <c r="I8814">
        <v>9.9026103561153322E-2</v>
      </c>
    </row>
    <row r="8815" spans="2:9" x14ac:dyDescent="0.25">
      <c r="B8815">
        <v>8812</v>
      </c>
      <c r="C8815">
        <v>9.3711158995485294E-2</v>
      </c>
      <c r="D8815">
        <v>8.9433092488342872E-2</v>
      </c>
      <c r="G8815">
        <v>8812</v>
      </c>
      <c r="H8815">
        <v>9.1597120582027985E-2</v>
      </c>
      <c r="I8815">
        <v>9.9000636879082726E-2</v>
      </c>
    </row>
    <row r="8816" spans="2:9" x14ac:dyDescent="0.25">
      <c r="B8816">
        <v>8813</v>
      </c>
      <c r="C8816">
        <v>9.3687638970583104E-2</v>
      </c>
      <c r="D8816">
        <v>8.9402373262313331E-2</v>
      </c>
      <c r="G8816">
        <v>8813</v>
      </c>
      <c r="H8816">
        <v>9.1573220652448786E-2</v>
      </c>
      <c r="I8816">
        <v>9.8975176562467501E-2</v>
      </c>
    </row>
    <row r="8817" spans="2:9" x14ac:dyDescent="0.25">
      <c r="B8817">
        <v>8814</v>
      </c>
      <c r="C8817">
        <v>9.3664126012357504E-2</v>
      </c>
      <c r="D8817">
        <v>8.9371662648413869E-2</v>
      </c>
      <c r="G8817">
        <v>8814</v>
      </c>
      <c r="H8817">
        <v>9.1549327245400589E-2</v>
      </c>
      <c r="I8817">
        <v>9.8949722609852075E-2</v>
      </c>
    </row>
    <row r="8818" spans="2:9" x14ac:dyDescent="0.25">
      <c r="B8818">
        <v>8815</v>
      </c>
      <c r="C8818">
        <v>9.364062011790017E-2</v>
      </c>
      <c r="D8818">
        <v>8.9340960645939188E-2</v>
      </c>
      <c r="G8818">
        <v>8815</v>
      </c>
      <c r="H8818">
        <v>9.1525440358896273E-2</v>
      </c>
      <c r="I8818">
        <v>9.8924275019781335E-2</v>
      </c>
    </row>
    <row r="8819" spans="2:9" x14ac:dyDescent="0.25">
      <c r="B8819">
        <v>8816</v>
      </c>
      <c r="C8819">
        <v>9.3617121284304494E-2</v>
      </c>
      <c r="D8819">
        <v>8.9310267254182632E-2</v>
      </c>
      <c r="G8819">
        <v>8816</v>
      </c>
      <c r="H8819">
        <v>9.1501559990949194E-2</v>
      </c>
      <c r="I8819">
        <v>9.8898833790800222E-2</v>
      </c>
    </row>
    <row r="8820" spans="2:9" x14ac:dyDescent="0.25">
      <c r="B8820">
        <v>8817</v>
      </c>
      <c r="C8820">
        <v>9.3593629508664622E-2</v>
      </c>
      <c r="D8820">
        <v>8.9279582472436225E-2</v>
      </c>
      <c r="G8820">
        <v>8817</v>
      </c>
      <c r="H8820">
        <v>9.1477686139573272E-2</v>
      </c>
      <c r="I8820">
        <v>9.8873398921454039E-2</v>
      </c>
    </row>
    <row r="8821" spans="2:9" x14ac:dyDescent="0.25">
      <c r="B8821">
        <v>8818</v>
      </c>
      <c r="C8821">
        <v>9.3570144788077486E-2</v>
      </c>
      <c r="D8821">
        <v>8.9248906299990854E-2</v>
      </c>
      <c r="G8821">
        <v>8818</v>
      </c>
      <c r="H8821">
        <v>9.1453818802783776E-2</v>
      </c>
      <c r="I8821">
        <v>9.8847970410288408E-2</v>
      </c>
    </row>
    <row r="8822" spans="2:9" x14ac:dyDescent="0.25">
      <c r="B8822">
        <v>8819</v>
      </c>
      <c r="C8822">
        <v>9.3546667119640603E-2</v>
      </c>
      <c r="D8822">
        <v>8.9218238736136019E-2</v>
      </c>
      <c r="G8822">
        <v>8819</v>
      </c>
      <c r="H8822">
        <v>9.1429957978596196E-2</v>
      </c>
      <c r="I8822">
        <v>9.8822548255849171E-2</v>
      </c>
    </row>
    <row r="8823" spans="2:9" x14ac:dyDescent="0.25">
      <c r="B8823">
        <v>8820</v>
      </c>
      <c r="C8823">
        <v>9.3523196500452099E-2</v>
      </c>
      <c r="D8823">
        <v>8.9187579780160078E-2</v>
      </c>
      <c r="G8823">
        <v>8820</v>
      </c>
      <c r="H8823">
        <v>9.140610366502637E-2</v>
      </c>
      <c r="I8823">
        <v>9.8797132456682465E-2</v>
      </c>
    </row>
    <row r="8824" spans="2:9" x14ac:dyDescent="0.25">
      <c r="B8824">
        <v>8821</v>
      </c>
      <c r="C8824">
        <v>9.3499732927612628E-2</v>
      </c>
      <c r="D8824">
        <v>8.9156929431350007E-2</v>
      </c>
      <c r="G8824">
        <v>8821</v>
      </c>
      <c r="H8824">
        <v>9.1382255860091396E-2</v>
      </c>
      <c r="I8824">
        <v>9.8771723011334689E-2</v>
      </c>
    </row>
    <row r="8825" spans="2:9" x14ac:dyDescent="0.25">
      <c r="B8825">
        <v>8822</v>
      </c>
      <c r="C8825">
        <v>9.3476276398223715E-2</v>
      </c>
      <c r="D8825">
        <v>8.9126287688991543E-2</v>
      </c>
      <c r="G8825">
        <v>8822</v>
      </c>
      <c r="H8825">
        <v>9.1358414561808904E-2</v>
      </c>
      <c r="I8825">
        <v>9.8746319918352421E-2</v>
      </c>
    </row>
    <row r="8826" spans="2:9" x14ac:dyDescent="0.25">
      <c r="B8826">
        <v>8823</v>
      </c>
      <c r="C8826">
        <v>9.3452826909388706E-2</v>
      </c>
      <c r="D8826">
        <v>8.9095654552369286E-2</v>
      </c>
      <c r="G8826">
        <v>8823</v>
      </c>
      <c r="H8826">
        <v>9.1334579768197005E-2</v>
      </c>
      <c r="I8826">
        <v>9.8720923176282727E-2</v>
      </c>
    </row>
    <row r="8827" spans="2:9" x14ac:dyDescent="0.25">
      <c r="B8827">
        <v>8824</v>
      </c>
      <c r="C8827">
        <v>9.3429384458211626E-2</v>
      </c>
      <c r="D8827">
        <v>8.9065030020766434E-2</v>
      </c>
      <c r="G8827">
        <v>8824</v>
      </c>
      <c r="H8827">
        <v>9.1310751477274535E-2</v>
      </c>
      <c r="I8827">
        <v>9.8695532783672713E-2</v>
      </c>
    </row>
    <row r="8828" spans="2:9" x14ac:dyDescent="0.25">
      <c r="B8828">
        <v>8825</v>
      </c>
      <c r="C8828">
        <v>9.3405949041799122E-2</v>
      </c>
      <c r="D8828">
        <v>8.9034414093464978E-2</v>
      </c>
      <c r="G8828">
        <v>8825</v>
      </c>
      <c r="H8828">
        <v>9.1286929687061424E-2</v>
      </c>
      <c r="I8828">
        <v>9.8670148739069957E-2</v>
      </c>
    </row>
    <row r="8829" spans="2:9" x14ac:dyDescent="0.25">
      <c r="B8829">
        <v>8826</v>
      </c>
      <c r="C8829">
        <v>9.3382520657258494E-2</v>
      </c>
      <c r="D8829">
        <v>8.9003806769745716E-2</v>
      </c>
      <c r="G8829">
        <v>8826</v>
      </c>
      <c r="H8829">
        <v>9.1263114395578118E-2</v>
      </c>
      <c r="I8829">
        <v>9.8644771041022108E-2</v>
      </c>
    </row>
    <row r="8830" spans="2:9" x14ac:dyDescent="0.25">
      <c r="B8830">
        <v>8827</v>
      </c>
      <c r="C8830">
        <v>9.3359099301697668E-2</v>
      </c>
      <c r="D8830">
        <v>8.8973208048888031E-2</v>
      </c>
      <c r="G8830">
        <v>8827</v>
      </c>
      <c r="H8830">
        <v>9.1239305600845103E-2</v>
      </c>
      <c r="I8830">
        <v>9.8619399688077244E-2</v>
      </c>
    </row>
    <row r="8831" spans="2:9" x14ac:dyDescent="0.25">
      <c r="B8831">
        <v>8828</v>
      </c>
      <c r="C8831">
        <v>9.3335684972227204E-2</v>
      </c>
      <c r="D8831">
        <v>8.8942617930170234E-2</v>
      </c>
      <c r="G8831">
        <v>8828</v>
      </c>
      <c r="H8831">
        <v>9.1215503300884293E-2</v>
      </c>
      <c r="I8831">
        <v>9.8594034678783679E-2</v>
      </c>
    </row>
    <row r="8832" spans="2:9" x14ac:dyDescent="0.25">
      <c r="B8832">
        <v>8829</v>
      </c>
      <c r="C8832">
        <v>9.3312277665958496E-2</v>
      </c>
      <c r="D8832">
        <v>8.8912036412869308E-2</v>
      </c>
      <c r="G8832">
        <v>8829</v>
      </c>
      <c r="H8832">
        <v>9.1191707493718133E-2</v>
      </c>
      <c r="I8832">
        <v>9.8568676011689949E-2</v>
      </c>
    </row>
    <row r="8833" spans="2:9" x14ac:dyDescent="0.25">
      <c r="B8833">
        <v>8830</v>
      </c>
      <c r="C8833">
        <v>9.3288877380004506E-2</v>
      </c>
      <c r="D8833">
        <v>8.8881463496260874E-2</v>
      </c>
      <c r="G8833">
        <v>8830</v>
      </c>
      <c r="H8833">
        <v>9.11679181773693E-2</v>
      </c>
      <c r="I8833">
        <v>9.8543323685344825E-2</v>
      </c>
    </row>
    <row r="8834" spans="2:9" x14ac:dyDescent="0.25">
      <c r="B8834">
        <v>8831</v>
      </c>
      <c r="C8834">
        <v>9.326548411147903E-2</v>
      </c>
      <c r="D8834">
        <v>8.8850899179619539E-2</v>
      </c>
      <c r="G8834">
        <v>8831</v>
      </c>
      <c r="H8834">
        <v>9.1144135349861669E-2</v>
      </c>
      <c r="I8834">
        <v>9.8517977698297579E-2</v>
      </c>
    </row>
    <row r="8835" spans="2:9" x14ac:dyDescent="0.25">
      <c r="B8835">
        <v>8832</v>
      </c>
      <c r="C8835">
        <v>9.324209785749861E-2</v>
      </c>
      <c r="D8835">
        <v>8.8820343462218371E-2</v>
      </c>
      <c r="G8835">
        <v>8832</v>
      </c>
      <c r="H8835">
        <v>9.1120359009220067E-2</v>
      </c>
      <c r="I8835">
        <v>9.8492638049097428E-2</v>
      </c>
    </row>
    <row r="8836" spans="2:9" x14ac:dyDescent="0.25">
      <c r="B8836">
        <v>8833</v>
      </c>
      <c r="C8836">
        <v>9.3218718615180302E-2</v>
      </c>
      <c r="D8836">
        <v>8.8789796343329522E-2</v>
      </c>
      <c r="G8836">
        <v>8833</v>
      </c>
      <c r="H8836">
        <v>9.1096589153469493E-2</v>
      </c>
      <c r="I8836">
        <v>9.8467304736294156E-2</v>
      </c>
    </row>
    <row r="8837" spans="2:9" x14ac:dyDescent="0.25">
      <c r="B8837">
        <v>8834</v>
      </c>
      <c r="C8837">
        <v>9.3195346381641897E-2</v>
      </c>
      <c r="D8837">
        <v>8.8759257822223547E-2</v>
      </c>
      <c r="G8837">
        <v>8834</v>
      </c>
      <c r="H8837">
        <v>9.1072825780635303E-2</v>
      </c>
      <c r="I8837">
        <v>9.8441977758437646E-2</v>
      </c>
    </row>
    <row r="8838" spans="2:9" x14ac:dyDescent="0.25">
      <c r="B8838">
        <v>8835</v>
      </c>
      <c r="C8838">
        <v>9.3171981154003394E-2</v>
      </c>
      <c r="D8838">
        <v>8.8728727898170004E-2</v>
      </c>
      <c r="G8838">
        <v>8835</v>
      </c>
      <c r="H8838">
        <v>9.1049068888744006E-2</v>
      </c>
      <c r="I8838">
        <v>9.8416657114077988E-2</v>
      </c>
    </row>
    <row r="8839" spans="2:9" x14ac:dyDescent="0.25">
      <c r="B8839">
        <v>8836</v>
      </c>
      <c r="C8839">
        <v>9.3148622929386402E-2</v>
      </c>
      <c r="D8839">
        <v>8.8698206570437158E-2</v>
      </c>
      <c r="G8839">
        <v>8836</v>
      </c>
      <c r="H8839">
        <v>9.1025318475822889E-2</v>
      </c>
      <c r="I8839">
        <v>9.8391342801765785E-2</v>
      </c>
    </row>
    <row r="8840" spans="2:9" x14ac:dyDescent="0.25">
      <c r="B8840">
        <v>8837</v>
      </c>
      <c r="C8840">
        <v>9.3125271704913318E-2</v>
      </c>
      <c r="D8840">
        <v>8.8667693838291969E-2</v>
      </c>
      <c r="G8840">
        <v>8837</v>
      </c>
      <c r="H8840">
        <v>9.1001574539899599E-2</v>
      </c>
      <c r="I8840">
        <v>9.8366034820051684E-2</v>
      </c>
    </row>
    <row r="8841" spans="2:9" x14ac:dyDescent="0.25">
      <c r="B8841">
        <v>8838</v>
      </c>
      <c r="C8841">
        <v>9.3101927477707874E-2</v>
      </c>
      <c r="D8841">
        <v>8.8637189701000083E-2</v>
      </c>
      <c r="G8841">
        <v>8838</v>
      </c>
      <c r="H8841">
        <v>9.097783707900263E-2</v>
      </c>
      <c r="I8841">
        <v>9.8340733167486774E-2</v>
      </c>
    </row>
    <row r="8842" spans="2:9" x14ac:dyDescent="0.25">
      <c r="B8842">
        <v>8839</v>
      </c>
      <c r="C8842">
        <v>9.3078590244896314E-2</v>
      </c>
      <c r="D8842">
        <v>8.8606694157826155E-2</v>
      </c>
      <c r="G8842">
        <v>8839</v>
      </c>
      <c r="H8842">
        <v>9.0954106091161516E-2</v>
      </c>
      <c r="I8842">
        <v>9.8315437842622241E-2</v>
      </c>
    </row>
    <row r="8843" spans="2:9" x14ac:dyDescent="0.25">
      <c r="B8843">
        <v>8840</v>
      </c>
      <c r="C8843">
        <v>9.3055260003605395E-2</v>
      </c>
      <c r="D8843">
        <v>8.8576207208033331E-2</v>
      </c>
      <c r="G8843">
        <v>8840</v>
      </c>
      <c r="H8843">
        <v>9.0930381574406013E-2</v>
      </c>
      <c r="I8843">
        <v>9.8290148844009717E-2</v>
      </c>
    </row>
    <row r="8844" spans="2:9" x14ac:dyDescent="0.25">
      <c r="B8844">
        <v>8841</v>
      </c>
      <c r="C8844">
        <v>9.3031936750962593E-2</v>
      </c>
      <c r="D8844">
        <v>8.8545728850883659E-2</v>
      </c>
      <c r="G8844">
        <v>8841</v>
      </c>
      <c r="H8844">
        <v>9.0906663526766199E-2</v>
      </c>
      <c r="I8844">
        <v>9.8264866170200985E-2</v>
      </c>
    </row>
    <row r="8845" spans="2:9" x14ac:dyDescent="0.25">
      <c r="B8845">
        <v>8842</v>
      </c>
      <c r="C8845">
        <v>9.3008620484097901E-2</v>
      </c>
      <c r="D8845">
        <v>8.8515259085637954E-2</v>
      </c>
      <c r="G8845">
        <v>8842</v>
      </c>
      <c r="H8845">
        <v>9.0882951946273605E-2</v>
      </c>
      <c r="I8845">
        <v>9.823958981974816E-2</v>
      </c>
    </row>
    <row r="8846" spans="2:9" x14ac:dyDescent="0.25">
      <c r="B8846">
        <v>8843</v>
      </c>
      <c r="C8846">
        <v>9.2985311200142209E-2</v>
      </c>
      <c r="D8846">
        <v>8.8484797911555682E-2</v>
      </c>
      <c r="G8846">
        <v>8843</v>
      </c>
      <c r="H8846">
        <v>9.0859246830960097E-2</v>
      </c>
      <c r="I8846">
        <v>9.8214319791203541E-2</v>
      </c>
    </row>
    <row r="8847" spans="2:9" x14ac:dyDescent="0.25">
      <c r="B8847">
        <v>8844</v>
      </c>
      <c r="C8847">
        <v>9.2962008896227979E-2</v>
      </c>
      <c r="D8847">
        <v>8.8454345327895187E-2</v>
      </c>
      <c r="G8847">
        <v>8844</v>
      </c>
      <c r="H8847">
        <v>9.0835548178858194E-2</v>
      </c>
      <c r="I8847">
        <v>9.8189056083119855E-2</v>
      </c>
    </row>
    <row r="8848" spans="2:9" x14ac:dyDescent="0.25">
      <c r="B8848">
        <v>8845</v>
      </c>
      <c r="C8848">
        <v>9.2938713569488671E-2</v>
      </c>
      <c r="D8848">
        <v>8.8423901333913521E-2</v>
      </c>
      <c r="G8848">
        <v>8845</v>
      </c>
      <c r="H8848">
        <v>9.081185598800097E-2</v>
      </c>
      <c r="I8848">
        <v>9.8163798694049967E-2</v>
      </c>
    </row>
    <row r="8849" spans="2:9" x14ac:dyDescent="0.25">
      <c r="B8849">
        <v>8846</v>
      </c>
      <c r="C8849">
        <v>9.2915425217060088E-2</v>
      </c>
      <c r="D8849">
        <v>8.8393465928866516E-2</v>
      </c>
      <c r="G8849">
        <v>8846</v>
      </c>
      <c r="H8849">
        <v>9.0788170256422732E-2</v>
      </c>
      <c r="I8849">
        <v>9.8138547622547034E-2</v>
      </c>
    </row>
    <row r="8850" spans="2:9" x14ac:dyDescent="0.25">
      <c r="B8850">
        <v>8847</v>
      </c>
      <c r="C8850">
        <v>9.28921438360788E-2</v>
      </c>
      <c r="D8850">
        <v>8.8363039112008726E-2</v>
      </c>
      <c r="G8850">
        <v>8847</v>
      </c>
      <c r="H8850">
        <v>9.0764490982158108E-2</v>
      </c>
      <c r="I8850">
        <v>9.8113302867164506E-2</v>
      </c>
    </row>
    <row r="8851" spans="2:9" x14ac:dyDescent="0.25">
      <c r="B8851">
        <v>8848</v>
      </c>
      <c r="C8851">
        <v>9.2868869423681888E-2</v>
      </c>
      <c r="D8851">
        <v>8.8332620882593527E-2</v>
      </c>
      <c r="G8851">
        <v>8848</v>
      </c>
      <c r="H8851">
        <v>9.0740818163242018E-2</v>
      </c>
      <c r="I8851">
        <v>9.8088064426456109E-2</v>
      </c>
    </row>
    <row r="8852" spans="2:9" x14ac:dyDescent="0.25">
      <c r="B8852">
        <v>8849</v>
      </c>
      <c r="C8852">
        <v>9.2845601977008987E-2</v>
      </c>
      <c r="D8852">
        <v>8.8302211239873141E-2</v>
      </c>
      <c r="G8852">
        <v>8849</v>
      </c>
      <c r="H8852">
        <v>9.0717151797710505E-2</v>
      </c>
      <c r="I8852">
        <v>9.8062832298975888E-2</v>
      </c>
    </row>
    <row r="8853" spans="2:9" x14ac:dyDescent="0.25">
      <c r="B8853">
        <v>8850</v>
      </c>
      <c r="C8853">
        <v>9.2822341493200997E-2</v>
      </c>
      <c r="D8853">
        <v>8.8271810183098334E-2</v>
      </c>
      <c r="G8853">
        <v>8850</v>
      </c>
      <c r="H8853">
        <v>9.0693491883600194E-2</v>
      </c>
      <c r="I8853">
        <v>9.8037606483278E-2</v>
      </c>
    </row>
    <row r="8854" spans="2:9" x14ac:dyDescent="0.25">
      <c r="B8854">
        <v>8851</v>
      </c>
      <c r="C8854">
        <v>9.2799087969399799E-2</v>
      </c>
      <c r="D8854">
        <v>8.8241417711518749E-2</v>
      </c>
      <c r="G8854">
        <v>8851</v>
      </c>
      <c r="H8854">
        <v>9.0669838418948503E-2</v>
      </c>
      <c r="I8854">
        <v>9.8012386977917032E-2</v>
      </c>
    </row>
    <row r="8855" spans="2:9" x14ac:dyDescent="0.25">
      <c r="B8855">
        <v>8852</v>
      </c>
      <c r="C8855">
        <v>9.2775841402748513E-2</v>
      </c>
      <c r="D8855">
        <v>8.8211033824382917E-2</v>
      </c>
      <c r="G8855">
        <v>8852</v>
      </c>
      <c r="H8855">
        <v>9.0646191401793072E-2</v>
      </c>
      <c r="I8855">
        <v>9.7987173781447862E-2</v>
      </c>
    </row>
    <row r="8856" spans="2:9" x14ac:dyDescent="0.25">
      <c r="B8856">
        <v>8853</v>
      </c>
      <c r="C8856">
        <v>9.2752601790392727E-2</v>
      </c>
      <c r="D8856">
        <v>8.818065852093801E-2</v>
      </c>
      <c r="G8856">
        <v>8853</v>
      </c>
      <c r="H8856">
        <v>9.0622550830173051E-2</v>
      </c>
      <c r="I8856">
        <v>9.7961966892425423E-2</v>
      </c>
    </row>
    <row r="8857" spans="2:9" x14ac:dyDescent="0.25">
      <c r="B8857">
        <v>8854</v>
      </c>
      <c r="C8857">
        <v>9.27293691294786E-2</v>
      </c>
      <c r="D8857">
        <v>8.8150291800429964E-2</v>
      </c>
      <c r="G8857">
        <v>8854</v>
      </c>
      <c r="H8857">
        <v>9.0598916702127802E-2</v>
      </c>
      <c r="I8857">
        <v>9.7936766309405107E-2</v>
      </c>
    </row>
    <row r="8858" spans="2:9" x14ac:dyDescent="0.25">
      <c r="B8858">
        <v>8855</v>
      </c>
      <c r="C8858">
        <v>9.2706143417152997E-2</v>
      </c>
      <c r="D8858">
        <v>8.811993366210355E-2</v>
      </c>
      <c r="G8858">
        <v>8855</v>
      </c>
      <c r="H8858">
        <v>9.0575289015696989E-2</v>
      </c>
      <c r="I8858">
        <v>9.791157203094257E-2</v>
      </c>
    </row>
    <row r="8859" spans="2:9" x14ac:dyDescent="0.25">
      <c r="B8859">
        <v>8856</v>
      </c>
      <c r="C8859">
        <v>9.268292465056531E-2</v>
      </c>
      <c r="D8859">
        <v>8.8089584105202304E-2</v>
      </c>
      <c r="G8859">
        <v>8856</v>
      </c>
      <c r="H8859">
        <v>9.0551667768921401E-2</v>
      </c>
      <c r="I8859">
        <v>9.788638405559362E-2</v>
      </c>
    </row>
    <row r="8860" spans="2:9" x14ac:dyDescent="0.25">
      <c r="B8860">
        <v>8857</v>
      </c>
      <c r="C8860">
        <v>9.2659712826865595E-2</v>
      </c>
      <c r="D8860">
        <v>8.8059243128968526E-2</v>
      </c>
      <c r="G8860">
        <v>8857</v>
      </c>
      <c r="H8860">
        <v>9.0528052959842301E-2</v>
      </c>
      <c r="I8860">
        <v>9.7861202381914508E-2</v>
      </c>
    </row>
    <row r="8861" spans="2:9" x14ac:dyDescent="0.25">
      <c r="B8861">
        <v>8858</v>
      </c>
      <c r="C8861">
        <v>9.2636507943205895E-2</v>
      </c>
      <c r="D8861">
        <v>8.8028910732643309E-2</v>
      </c>
      <c r="G8861">
        <v>8858</v>
      </c>
      <c r="H8861">
        <v>9.0504444586502031E-2</v>
      </c>
      <c r="I8861">
        <v>9.7836027008461598E-2</v>
      </c>
    </row>
    <row r="8862" spans="2:9" x14ac:dyDescent="0.25">
      <c r="B8862">
        <v>8859</v>
      </c>
      <c r="C8862">
        <v>9.2613309996738863E-2</v>
      </c>
      <c r="D8862">
        <v>8.7998586915466401E-2</v>
      </c>
      <c r="G8862">
        <v>8859</v>
      </c>
      <c r="H8862">
        <v>9.048084264694288E-2</v>
      </c>
      <c r="I8862">
        <v>9.7810857933791587E-2</v>
      </c>
    </row>
    <row r="8863" spans="2:9" x14ac:dyDescent="0.25">
      <c r="B8863">
        <v>8860</v>
      </c>
      <c r="C8863">
        <v>9.2590118984619635E-2</v>
      </c>
      <c r="D8863">
        <v>8.796827167667659E-2</v>
      </c>
      <c r="G8863">
        <v>8860</v>
      </c>
      <c r="H8863">
        <v>9.0457247139208663E-2</v>
      </c>
      <c r="I8863">
        <v>9.7785695156461502E-2</v>
      </c>
    </row>
    <row r="8864" spans="2:9" x14ac:dyDescent="0.25">
      <c r="B8864">
        <v>8861</v>
      </c>
      <c r="C8864">
        <v>9.2566934904004014E-2</v>
      </c>
      <c r="D8864">
        <v>8.7937965015511141E-2</v>
      </c>
      <c r="G8864">
        <v>8861</v>
      </c>
      <c r="H8864">
        <v>9.0433658061343403E-2</v>
      </c>
      <c r="I8864">
        <v>9.7760538675028527E-2</v>
      </c>
    </row>
    <row r="8865" spans="2:9" x14ac:dyDescent="0.25">
      <c r="B8865">
        <v>8862</v>
      </c>
      <c r="C8865">
        <v>9.25437577520484E-2</v>
      </c>
      <c r="D8865">
        <v>8.7907666931206302E-2</v>
      </c>
      <c r="G8865">
        <v>8862</v>
      </c>
      <c r="H8865">
        <v>9.0410075411391497E-2</v>
      </c>
      <c r="I8865">
        <v>9.7735388488050148E-2</v>
      </c>
    </row>
    <row r="8866" spans="2:9" x14ac:dyDescent="0.25">
      <c r="B8866">
        <v>8863</v>
      </c>
      <c r="C8866">
        <v>9.2520587525911996E-2</v>
      </c>
      <c r="D8866">
        <v>8.7877377422997047E-2</v>
      </c>
      <c r="G8866">
        <v>8863</v>
      </c>
      <c r="H8866">
        <v>9.0386499187398606E-2</v>
      </c>
      <c r="I8866">
        <v>9.7710244594084214E-2</v>
      </c>
    </row>
    <row r="8867" spans="2:9" x14ac:dyDescent="0.25">
      <c r="B8867">
        <v>8864</v>
      </c>
      <c r="C8867">
        <v>9.2497424222754601E-2</v>
      </c>
      <c r="D8867">
        <v>8.7847096490117113E-2</v>
      </c>
      <c r="G8867">
        <v>8864</v>
      </c>
      <c r="H8867">
        <v>9.0362929387410806E-2</v>
      </c>
      <c r="I8867">
        <v>9.7685106991688711E-2</v>
      </c>
    </row>
    <row r="8868" spans="2:9" x14ac:dyDescent="0.25">
      <c r="B8868">
        <v>8865</v>
      </c>
      <c r="C8868">
        <v>9.2474267839737515E-2</v>
      </c>
      <c r="D8868">
        <v>8.7816824131799087E-2</v>
      </c>
      <c r="G8868">
        <v>8865</v>
      </c>
      <c r="H8868">
        <v>9.0339366009474814E-2</v>
      </c>
      <c r="I8868">
        <v>9.7659975679422029E-2</v>
      </c>
    </row>
    <row r="8869" spans="2:9" x14ac:dyDescent="0.25">
      <c r="B8869">
        <v>8866</v>
      </c>
      <c r="C8869">
        <v>9.2451118374023089E-2</v>
      </c>
      <c r="D8869">
        <v>8.7786560347274292E-2</v>
      </c>
      <c r="G8869">
        <v>8866</v>
      </c>
      <c r="H8869">
        <v>9.0315809051637788E-2</v>
      </c>
      <c r="I8869">
        <v>9.7634850655842695E-2</v>
      </c>
    </row>
    <row r="8870" spans="2:9" x14ac:dyDescent="0.25">
      <c r="B8870">
        <v>8867</v>
      </c>
      <c r="C8870">
        <v>9.2427975822776218E-2</v>
      </c>
      <c r="D8870">
        <v>8.7756305135772691E-2</v>
      </c>
      <c r="G8870">
        <v>8867</v>
      </c>
      <c r="H8870">
        <v>9.0292258511948317E-2</v>
      </c>
      <c r="I8870">
        <v>9.7609731919509571E-2</v>
      </c>
    </row>
    <row r="8871" spans="2:9" x14ac:dyDescent="0.25">
      <c r="B8871">
        <v>8868</v>
      </c>
      <c r="C8871">
        <v>9.2404840183162307E-2</v>
      </c>
      <c r="D8871">
        <v>8.7726058496523346E-2</v>
      </c>
      <c r="G8871">
        <v>8868</v>
      </c>
      <c r="H8871">
        <v>9.0268714388455198E-2</v>
      </c>
      <c r="I8871">
        <v>9.7584619468981823E-2</v>
      </c>
    </row>
    <row r="8872" spans="2:9" x14ac:dyDescent="0.25">
      <c r="B8872">
        <v>8869</v>
      </c>
      <c r="C8872">
        <v>9.2381711452347373E-2</v>
      </c>
      <c r="D8872">
        <v>8.7695820428753846E-2</v>
      </c>
      <c r="G8872">
        <v>8869</v>
      </c>
      <c r="H8872">
        <v>9.024517667920752E-2</v>
      </c>
      <c r="I8872">
        <v>9.7559513302818826E-2</v>
      </c>
    </row>
    <row r="8873" spans="2:9" x14ac:dyDescent="0.25">
      <c r="B8873">
        <v>8870</v>
      </c>
      <c r="C8873">
        <v>9.2358589627499904E-2</v>
      </c>
      <c r="D8873">
        <v>8.7665590931690726E-2</v>
      </c>
      <c r="G8873">
        <v>8870</v>
      </c>
      <c r="H8873">
        <v>9.0221645382255411E-2</v>
      </c>
      <c r="I8873">
        <v>9.7534413419580301E-2</v>
      </c>
    </row>
    <row r="8874" spans="2:9" x14ac:dyDescent="0.25">
      <c r="B8874">
        <v>8871</v>
      </c>
      <c r="C8874">
        <v>9.2335474705789594E-2</v>
      </c>
      <c r="D8874">
        <v>8.763537000455919E-2</v>
      </c>
      <c r="G8874">
        <v>8871</v>
      </c>
      <c r="H8874">
        <v>9.0198120495649806E-2</v>
      </c>
      <c r="I8874">
        <v>9.7509319817826179E-2</v>
      </c>
    </row>
    <row r="8875" spans="2:9" x14ac:dyDescent="0.25">
      <c r="B8875">
        <v>8872</v>
      </c>
      <c r="C8875">
        <v>9.2312366684387318E-2</v>
      </c>
      <c r="D8875">
        <v>8.7605157646583262E-2</v>
      </c>
      <c r="G8875">
        <v>8872</v>
      </c>
      <c r="H8875">
        <v>9.0174602017442193E-2</v>
      </c>
      <c r="I8875">
        <v>9.7484232496116555E-2</v>
      </c>
    </row>
    <row r="8876" spans="2:9" x14ac:dyDescent="0.25">
      <c r="B8876">
        <v>8873</v>
      </c>
      <c r="C8876">
        <v>9.228926556046485E-2</v>
      </c>
      <c r="D8876">
        <v>8.7574953856985868E-2</v>
      </c>
      <c r="G8876">
        <v>8873</v>
      </c>
      <c r="H8876">
        <v>9.0151089945684507E-2</v>
      </c>
      <c r="I8876">
        <v>9.7459151453012094E-2</v>
      </c>
    </row>
    <row r="8877" spans="2:9" x14ac:dyDescent="0.25">
      <c r="B8877">
        <v>8874</v>
      </c>
      <c r="C8877">
        <v>9.2266171331196647E-2</v>
      </c>
      <c r="D8877">
        <v>8.7544758634988604E-2</v>
      </c>
      <c r="G8877">
        <v>8874</v>
      </c>
      <c r="H8877">
        <v>9.0127584278429859E-2</v>
      </c>
      <c r="I8877">
        <v>9.7434076687073462E-2</v>
      </c>
    </row>
    <row r="8878" spans="2:9" x14ac:dyDescent="0.25">
      <c r="B8878">
        <v>8875</v>
      </c>
      <c r="C8878">
        <v>9.2243083993757705E-2</v>
      </c>
      <c r="D8878">
        <v>8.7514571979811814E-2</v>
      </c>
      <c r="G8878">
        <v>8875</v>
      </c>
      <c r="H8878">
        <v>9.0104085013731794E-2</v>
      </c>
      <c r="I8878">
        <v>9.7409008196861629E-2</v>
      </c>
    </row>
    <row r="8879" spans="2:9" x14ac:dyDescent="0.25">
      <c r="B8879">
        <v>8876</v>
      </c>
      <c r="C8879">
        <v>9.2220003545323725E-2</v>
      </c>
      <c r="D8879">
        <v>8.7484393890674833E-2</v>
      </c>
      <c r="G8879">
        <v>8876</v>
      </c>
      <c r="H8879">
        <v>9.0080592149644104E-2</v>
      </c>
      <c r="I8879">
        <v>9.7383945980937969E-2</v>
      </c>
    </row>
    <row r="8880" spans="2:9" x14ac:dyDescent="0.25">
      <c r="B8880">
        <v>8877</v>
      </c>
      <c r="C8880">
        <v>9.2196929983072703E-2</v>
      </c>
      <c r="D8880">
        <v>8.7454224366795646E-2</v>
      </c>
      <c r="G8880">
        <v>8877</v>
      </c>
      <c r="H8880">
        <v>9.0057105684221705E-2</v>
      </c>
      <c r="I8880">
        <v>9.7358890037864021E-2</v>
      </c>
    </row>
    <row r="8881" spans="2:9" x14ac:dyDescent="0.25">
      <c r="B8881">
        <v>8878</v>
      </c>
      <c r="C8881">
        <v>9.2173863304183687E-2</v>
      </c>
      <c r="D8881">
        <v>8.7424063407391048E-2</v>
      </c>
      <c r="G8881">
        <v>8878</v>
      </c>
      <c r="H8881">
        <v>9.0033625615520224E-2</v>
      </c>
      <c r="I8881">
        <v>9.7333840366201643E-2</v>
      </c>
    </row>
    <row r="8882" spans="2:9" x14ac:dyDescent="0.25">
      <c r="B8882">
        <v>8879</v>
      </c>
      <c r="C8882">
        <v>9.2150803505837306E-2</v>
      </c>
      <c r="D8882">
        <v>8.7393911011676692E-2</v>
      </c>
      <c r="G8882">
        <v>8879</v>
      </c>
      <c r="H8882">
        <v>9.0010151941595604E-2</v>
      </c>
      <c r="I8882">
        <v>9.7308796964512931E-2</v>
      </c>
    </row>
    <row r="8883" spans="2:9" x14ac:dyDescent="0.25">
      <c r="B8883">
        <v>8880</v>
      </c>
      <c r="C8883">
        <v>9.2127750585214857E-2</v>
      </c>
      <c r="D8883">
        <v>8.7363767178866888E-2</v>
      </c>
      <c r="G8883">
        <v>8880</v>
      </c>
      <c r="H8883">
        <v>8.9986684660504634E-2</v>
      </c>
      <c r="I8883">
        <v>9.7283759831360173E-2</v>
      </c>
    </row>
    <row r="8884" spans="2:9" x14ac:dyDescent="0.25">
      <c r="B8884">
        <v>8881</v>
      </c>
      <c r="C8884">
        <v>9.2104704539500273E-2</v>
      </c>
      <c r="D8884">
        <v>8.7333631908174933E-2</v>
      </c>
      <c r="G8884">
        <v>8881</v>
      </c>
      <c r="H8884">
        <v>8.9963223770305148E-2</v>
      </c>
      <c r="I8884">
        <v>9.7258728965306143E-2</v>
      </c>
    </row>
    <row r="8885" spans="2:9" x14ac:dyDescent="0.25">
      <c r="B8885">
        <v>8882</v>
      </c>
      <c r="C8885">
        <v>9.208166536587821E-2</v>
      </c>
      <c r="D8885">
        <v>8.7303505198812845E-2</v>
      </c>
      <c r="G8885">
        <v>8882</v>
      </c>
      <c r="H8885">
        <v>8.9939769269055406E-2</v>
      </c>
      <c r="I8885">
        <v>9.7233704364913701E-2</v>
      </c>
    </row>
    <row r="8886" spans="2:9" x14ac:dyDescent="0.25">
      <c r="B8886">
        <v>8883</v>
      </c>
      <c r="C8886">
        <v>9.2058633061533682E-2</v>
      </c>
      <c r="D8886">
        <v>8.7273387049991324E-2</v>
      </c>
      <c r="G8886">
        <v>8883</v>
      </c>
      <c r="H8886">
        <v>8.991632115481378E-2</v>
      </c>
      <c r="I8886">
        <v>9.7208686028746008E-2</v>
      </c>
    </row>
    <row r="8887" spans="2:9" x14ac:dyDescent="0.25">
      <c r="B8887">
        <v>8884</v>
      </c>
      <c r="C8887">
        <v>9.2035607623654189E-2</v>
      </c>
      <c r="D8887">
        <v>8.7243277460920129E-2</v>
      </c>
      <c r="G8887">
        <v>8884</v>
      </c>
      <c r="H8887">
        <v>8.9892879425639893E-2</v>
      </c>
      <c r="I8887">
        <v>9.7183673955366562E-2</v>
      </c>
    </row>
    <row r="8888" spans="2:9" x14ac:dyDescent="0.25">
      <c r="B8888">
        <v>8885</v>
      </c>
      <c r="C8888">
        <v>9.2012589049428606E-2</v>
      </c>
      <c r="D8888">
        <v>8.7213176430807601E-2</v>
      </c>
      <c r="G8888">
        <v>8885</v>
      </c>
      <c r="H8888">
        <v>8.9869444079594102E-2</v>
      </c>
      <c r="I8888">
        <v>9.7158668143339039E-2</v>
      </c>
    </row>
    <row r="8889" spans="2:9" x14ac:dyDescent="0.25">
      <c r="B8889">
        <v>8886</v>
      </c>
      <c r="C8889">
        <v>9.1989577336046791E-2</v>
      </c>
      <c r="D8889">
        <v>8.7183083958860971E-2</v>
      </c>
      <c r="G8889">
        <v>8886</v>
      </c>
      <c r="H8889">
        <v>8.9846015114737013E-2</v>
      </c>
      <c r="I8889">
        <v>9.713366859122749E-2</v>
      </c>
    </row>
    <row r="8890" spans="2:9" x14ac:dyDescent="0.25">
      <c r="B8890">
        <v>8887</v>
      </c>
      <c r="C8890">
        <v>9.1966572480699671E-2</v>
      </c>
      <c r="D8890">
        <v>8.715300004428625E-2</v>
      </c>
      <c r="G8890">
        <v>8887</v>
      </c>
      <c r="H8890">
        <v>8.982259252913008E-2</v>
      </c>
      <c r="I8890">
        <v>9.7108675297596148E-2</v>
      </c>
    </row>
    <row r="8891" spans="2:9" x14ac:dyDescent="0.25">
      <c r="B8891">
        <v>8888</v>
      </c>
      <c r="C8891">
        <v>9.1943574480580686E-2</v>
      </c>
      <c r="D8891">
        <v>8.7122924686288281E-2</v>
      </c>
      <c r="G8891">
        <v>8888</v>
      </c>
      <c r="H8891">
        <v>8.9799176320835894E-2</v>
      </c>
      <c r="I8891">
        <v>9.7083688261009521E-2</v>
      </c>
    </row>
    <row r="8892" spans="2:9" x14ac:dyDescent="0.25">
      <c r="B8892">
        <v>8889</v>
      </c>
      <c r="C8892">
        <v>9.1920583332883804E-2</v>
      </c>
      <c r="D8892">
        <v>8.7092857884070729E-2</v>
      </c>
      <c r="G8892">
        <v>8889</v>
      </c>
      <c r="H8892">
        <v>8.9775766487917311E-2</v>
      </c>
      <c r="I8892">
        <v>9.705870748003248E-2</v>
      </c>
    </row>
    <row r="8893" spans="2:9" x14ac:dyDescent="0.25">
      <c r="B8893">
        <v>8890</v>
      </c>
      <c r="C8893">
        <v>9.1897599034803698E-2</v>
      </c>
      <c r="D8893">
        <v>8.7062799636836052E-2</v>
      </c>
      <c r="G8893">
        <v>8890</v>
      </c>
      <c r="H8893">
        <v>8.9752363028437296E-2</v>
      </c>
      <c r="I8893">
        <v>9.7033732953230034E-2</v>
      </c>
    </row>
    <row r="8894" spans="2:9" x14ac:dyDescent="0.25">
      <c r="B8894">
        <v>8891</v>
      </c>
      <c r="C8894">
        <v>9.1874621583537402E-2</v>
      </c>
      <c r="D8894">
        <v>8.7032749943785431E-2</v>
      </c>
      <c r="G8894">
        <v>8891</v>
      </c>
      <c r="H8894">
        <v>8.9728965940460287E-2</v>
      </c>
      <c r="I8894">
        <v>9.7008764679167581E-2</v>
      </c>
    </row>
    <row r="8895" spans="2:9" x14ac:dyDescent="0.25">
      <c r="B8895">
        <v>8892</v>
      </c>
      <c r="C8895">
        <v>9.18516509762832E-2</v>
      </c>
      <c r="D8895">
        <v>8.7002708804119033E-2</v>
      </c>
      <c r="G8895">
        <v>8892</v>
      </c>
      <c r="H8895">
        <v>8.9705575222051318E-2</v>
      </c>
      <c r="I8895">
        <v>9.6983802656410725E-2</v>
      </c>
    </row>
    <row r="8896" spans="2:9" x14ac:dyDescent="0.25">
      <c r="B8896">
        <v>8893</v>
      </c>
      <c r="C8896">
        <v>9.1828687210240303E-2</v>
      </c>
      <c r="D8896">
        <v>8.6972676217035666E-2</v>
      </c>
      <c r="G8896">
        <v>8893</v>
      </c>
      <c r="H8896">
        <v>8.9682190871275602E-2</v>
      </c>
      <c r="I8896">
        <v>9.6958846883525254E-2</v>
      </c>
    </row>
    <row r="8897" spans="2:9" x14ac:dyDescent="0.25">
      <c r="B8897">
        <v>8894</v>
      </c>
      <c r="C8897">
        <v>9.1805730282609188E-2</v>
      </c>
      <c r="D8897">
        <v>8.6942652181733068E-2</v>
      </c>
      <c r="G8897">
        <v>8894</v>
      </c>
      <c r="H8897">
        <v>8.9658812886199285E-2</v>
      </c>
      <c r="I8897">
        <v>9.6933897359077481E-2</v>
      </c>
    </row>
    <row r="8898" spans="2:9" x14ac:dyDescent="0.25">
      <c r="B8898">
        <v>8895</v>
      </c>
      <c r="C8898">
        <v>9.1782780190592786E-2</v>
      </c>
      <c r="D8898">
        <v>8.6912636697407772E-2</v>
      </c>
      <c r="G8898">
        <v>8895</v>
      </c>
      <c r="H8898">
        <v>8.9635441264889551E-2</v>
      </c>
      <c r="I8898">
        <v>9.6908954081633733E-2</v>
      </c>
    </row>
    <row r="8899" spans="2:9" x14ac:dyDescent="0.25">
      <c r="B8899">
        <v>8896</v>
      </c>
      <c r="C8899">
        <v>9.1759836931394612E-2</v>
      </c>
      <c r="D8899">
        <v>8.688262976325499E-2</v>
      </c>
      <c r="G8899">
        <v>8896</v>
      </c>
      <c r="H8899">
        <v>8.9612076005413904E-2</v>
      </c>
      <c r="I8899">
        <v>9.6884017049760698E-2</v>
      </c>
    </row>
    <row r="8900" spans="2:9" x14ac:dyDescent="0.25">
      <c r="B8900">
        <v>8897</v>
      </c>
      <c r="C8900">
        <v>9.173690050221868E-2</v>
      </c>
      <c r="D8900">
        <v>8.6852631378468992E-2</v>
      </c>
      <c r="G8900">
        <v>8897</v>
      </c>
      <c r="H8900">
        <v>8.9588717105840099E-2</v>
      </c>
      <c r="I8900">
        <v>9.6859086262025357E-2</v>
      </c>
    </row>
    <row r="8901" spans="2:9" x14ac:dyDescent="0.25">
      <c r="B8901">
        <v>8898</v>
      </c>
      <c r="C8901">
        <v>9.1713970900271502E-2</v>
      </c>
      <c r="D8901">
        <v>8.6822641542242715E-2</v>
      </c>
      <c r="G8901">
        <v>8898</v>
      </c>
      <c r="H8901">
        <v>8.9565364564237179E-2</v>
      </c>
      <c r="I8901">
        <v>9.6834161716994979E-2</v>
      </c>
    </row>
    <row r="8902" spans="2:9" x14ac:dyDescent="0.25">
      <c r="B8902">
        <v>8899</v>
      </c>
      <c r="C8902">
        <v>9.1691048122760702E-2</v>
      </c>
      <c r="D8902">
        <v>8.6792660253767806E-2</v>
      </c>
      <c r="G8902">
        <v>8899</v>
      </c>
      <c r="H8902">
        <v>8.9542018378674801E-2</v>
      </c>
      <c r="I8902">
        <v>9.6809243413236989E-2</v>
      </c>
    </row>
    <row r="8903" spans="2:9" x14ac:dyDescent="0.25">
      <c r="B8903">
        <v>8900</v>
      </c>
      <c r="C8903">
        <v>9.1668132166895108E-2</v>
      </c>
      <c r="D8903">
        <v>8.6762687512235009E-2</v>
      </c>
      <c r="G8903">
        <v>8900</v>
      </c>
      <c r="H8903">
        <v>8.951867854722291E-2</v>
      </c>
      <c r="I8903">
        <v>9.6784331349319255E-2</v>
      </c>
    </row>
    <row r="8904" spans="2:9" x14ac:dyDescent="0.25">
      <c r="B8904">
        <v>8901</v>
      </c>
      <c r="C8904">
        <v>9.1645223029884579E-2</v>
      </c>
      <c r="D8904">
        <v>8.6732723316833654E-2</v>
      </c>
      <c r="G8904">
        <v>8901</v>
      </c>
      <c r="H8904">
        <v>8.9495345067952245E-2</v>
      </c>
      <c r="I8904">
        <v>9.6759425523809714E-2</v>
      </c>
    </row>
    <row r="8905" spans="2:9" x14ac:dyDescent="0.25">
      <c r="B8905">
        <v>8902</v>
      </c>
      <c r="C8905">
        <v>9.1622320708941468E-2</v>
      </c>
      <c r="D8905">
        <v>8.6702767666752042E-2</v>
      </c>
      <c r="G8905">
        <v>8902</v>
      </c>
      <c r="H8905">
        <v>8.9472017938934667E-2</v>
      </c>
      <c r="I8905">
        <v>9.6734525935276774E-2</v>
      </c>
    </row>
    <row r="8906" spans="2:9" x14ac:dyDescent="0.25">
      <c r="B8906">
        <v>8903</v>
      </c>
      <c r="C8906">
        <v>9.1599425201278603E-2</v>
      </c>
      <c r="D8906">
        <v>8.6672820561177144E-2</v>
      </c>
      <c r="G8906">
        <v>8903</v>
      </c>
      <c r="H8906">
        <v>8.9448697158242302E-2</v>
      </c>
      <c r="I8906">
        <v>9.6709632582288957E-2</v>
      </c>
    </row>
    <row r="8907" spans="2:9" x14ac:dyDescent="0.25">
      <c r="B8907">
        <v>8904</v>
      </c>
      <c r="C8907">
        <v>9.1576536504109504E-2</v>
      </c>
      <c r="D8907">
        <v>8.6642881999294846E-2</v>
      </c>
      <c r="G8907">
        <v>8904</v>
      </c>
      <c r="H8907">
        <v>8.9425382723947594E-2</v>
      </c>
      <c r="I8907">
        <v>9.6684745463415073E-2</v>
      </c>
    </row>
    <row r="8908" spans="2:9" x14ac:dyDescent="0.25">
      <c r="B8908">
        <v>8905</v>
      </c>
      <c r="C8908">
        <v>9.1553654614650204E-2</v>
      </c>
      <c r="D8908">
        <v>8.6612951980289912E-2</v>
      </c>
      <c r="G8908">
        <v>8905</v>
      </c>
      <c r="H8908">
        <v>8.9402074634124293E-2</v>
      </c>
      <c r="I8908">
        <v>9.6659864577224308E-2</v>
      </c>
    </row>
    <row r="8909" spans="2:9" x14ac:dyDescent="0.25">
      <c r="B8909">
        <v>8906</v>
      </c>
      <c r="C8909">
        <v>9.1530779530117609E-2</v>
      </c>
      <c r="D8909">
        <v>8.6583030503345829E-2</v>
      </c>
      <c r="G8909">
        <v>8906</v>
      </c>
      <c r="H8909">
        <v>8.9378772886846494E-2</v>
      </c>
      <c r="I8909">
        <v>9.6634989922286071E-2</v>
      </c>
    </row>
    <row r="8910" spans="2:9" x14ac:dyDescent="0.25">
      <c r="B8910">
        <v>8907</v>
      </c>
      <c r="C8910">
        <v>9.1507911247729903E-2</v>
      </c>
      <c r="D8910">
        <v>8.6553117567644944E-2</v>
      </c>
      <c r="G8910">
        <v>8907</v>
      </c>
      <c r="H8910">
        <v>8.9355477480189002E-2</v>
      </c>
      <c r="I8910">
        <v>9.6610121497169951E-2</v>
      </c>
    </row>
    <row r="8911" spans="2:9" x14ac:dyDescent="0.25">
      <c r="B8911">
        <v>8908</v>
      </c>
      <c r="C8911">
        <v>9.1485049764706464E-2</v>
      </c>
      <c r="D8911">
        <v>8.6523213172368454E-2</v>
      </c>
      <c r="G8911">
        <v>8908</v>
      </c>
      <c r="H8911">
        <v>8.9332188412227106E-2</v>
      </c>
      <c r="I8911">
        <v>9.6585259300445883E-2</v>
      </c>
    </row>
    <row r="8912" spans="2:9" x14ac:dyDescent="0.25">
      <c r="B8912">
        <v>8909</v>
      </c>
      <c r="C8912">
        <v>9.1462195078268999E-2</v>
      </c>
      <c r="D8912">
        <v>8.6493317316696322E-2</v>
      </c>
      <c r="G8912">
        <v>8909</v>
      </c>
      <c r="H8912">
        <v>8.930890568103729E-2</v>
      </c>
      <c r="I8912">
        <v>9.6560403330684094E-2</v>
      </c>
    </row>
    <row r="8913" spans="2:9" x14ac:dyDescent="0.25">
      <c r="B8913">
        <v>8910</v>
      </c>
      <c r="C8913">
        <v>9.1439347185639688E-2</v>
      </c>
      <c r="D8913">
        <v>8.6463429999807453E-2</v>
      </c>
      <c r="G8913">
        <v>8910</v>
      </c>
      <c r="H8913">
        <v>8.92856292846963E-2</v>
      </c>
      <c r="I8913">
        <v>9.6535553586455061E-2</v>
      </c>
    </row>
    <row r="8914" spans="2:9" x14ac:dyDescent="0.25">
      <c r="B8914">
        <v>8911</v>
      </c>
      <c r="C8914">
        <v>9.1416506084041504E-2</v>
      </c>
      <c r="D8914">
        <v>8.6433551220879465E-2</v>
      </c>
      <c r="G8914">
        <v>8911</v>
      </c>
      <c r="H8914">
        <v>8.9262359221281284E-2</v>
      </c>
      <c r="I8914">
        <v>9.6510710066329525E-2</v>
      </c>
    </row>
    <row r="8915" spans="2:9" x14ac:dyDescent="0.25">
      <c r="B8915">
        <v>8912</v>
      </c>
      <c r="C8915">
        <v>9.1393671770699805E-2</v>
      </c>
      <c r="D8915">
        <v>8.6403680979088821E-2</v>
      </c>
      <c r="G8915">
        <v>8912</v>
      </c>
      <c r="H8915">
        <v>8.9239095488870601E-2</v>
      </c>
      <c r="I8915">
        <v>9.6485872768878406E-2</v>
      </c>
    </row>
    <row r="8916" spans="2:9" x14ac:dyDescent="0.25">
      <c r="B8916">
        <v>8913</v>
      </c>
      <c r="C8916">
        <v>9.1370844242840796E-2</v>
      </c>
      <c r="D8916">
        <v>8.637381927361093E-2</v>
      </c>
      <c r="G8916">
        <v>8913</v>
      </c>
      <c r="H8916">
        <v>8.9215838085542995E-2</v>
      </c>
      <c r="I8916">
        <v>9.6461041692673069E-2</v>
      </c>
    </row>
    <row r="8917" spans="2:9" x14ac:dyDescent="0.25">
      <c r="B8917">
        <v>8914</v>
      </c>
      <c r="C8917">
        <v>9.1348023497692291E-2</v>
      </c>
      <c r="D8917">
        <v>8.6343966103619885E-2</v>
      </c>
      <c r="G8917">
        <v>8914</v>
      </c>
      <c r="H8917">
        <v>8.9192587009377919E-2</v>
      </c>
      <c r="I8917">
        <v>9.6436216836284977E-2</v>
      </c>
    </row>
    <row r="8918" spans="2:9" x14ac:dyDescent="0.25">
      <c r="B8918">
        <v>8915</v>
      </c>
      <c r="C8918">
        <v>9.1325209532482854E-2</v>
      </c>
      <c r="D8918">
        <v>8.6314121468288693E-2</v>
      </c>
      <c r="G8918">
        <v>8915</v>
      </c>
      <c r="H8918">
        <v>8.9169342258455214E-2</v>
      </c>
      <c r="I8918">
        <v>9.641139819828605E-2</v>
      </c>
    </row>
    <row r="8919" spans="2:9" x14ac:dyDescent="0.25">
      <c r="B8919">
        <v>8916</v>
      </c>
      <c r="C8919">
        <v>9.1302402344443465E-2</v>
      </c>
      <c r="D8919">
        <v>8.628428536678924E-2</v>
      </c>
      <c r="G8919">
        <v>8916</v>
      </c>
      <c r="H8919">
        <v>8.9146103830856027E-2</v>
      </c>
      <c r="I8919">
        <v>9.6386585777248263E-2</v>
      </c>
    </row>
    <row r="8920" spans="2:9" x14ac:dyDescent="0.25">
      <c r="B8920">
        <v>8917</v>
      </c>
      <c r="C8920">
        <v>9.1279601930805795E-2</v>
      </c>
      <c r="D8920">
        <v>8.6254457798292078E-2</v>
      </c>
      <c r="G8920">
        <v>8917</v>
      </c>
      <c r="H8920">
        <v>8.9122871724661795E-2</v>
      </c>
      <c r="I8920">
        <v>9.6361779571743994E-2</v>
      </c>
    </row>
    <row r="8921" spans="2:9" x14ac:dyDescent="0.25">
      <c r="B8921">
        <v>8918</v>
      </c>
      <c r="C8921">
        <v>9.1256808288802102E-2</v>
      </c>
      <c r="D8921">
        <v>8.6224638761966829E-2</v>
      </c>
      <c r="G8921">
        <v>8918</v>
      </c>
      <c r="H8921">
        <v>8.9099645937954206E-2</v>
      </c>
      <c r="I8921">
        <v>9.6336979580345941E-2</v>
      </c>
    </row>
    <row r="8922" spans="2:9" x14ac:dyDescent="0.25">
      <c r="B8922">
        <v>8919</v>
      </c>
      <c r="C8922">
        <v>9.1234021415667083E-2</v>
      </c>
      <c r="D8922">
        <v>8.6194828256981729E-2</v>
      </c>
      <c r="G8922">
        <v>8919</v>
      </c>
      <c r="H8922">
        <v>8.9076426468816194E-2</v>
      </c>
      <c r="I8922">
        <v>9.6312185801626898E-2</v>
      </c>
    </row>
    <row r="8923" spans="2:9" x14ac:dyDescent="0.25">
      <c r="B8923">
        <v>8920</v>
      </c>
      <c r="C8923">
        <v>9.1211241308636379E-2</v>
      </c>
      <c r="D8923">
        <v>8.6165026282504026E-2</v>
      </c>
      <c r="G8923">
        <v>8920</v>
      </c>
      <c r="H8923">
        <v>8.9053213315331295E-2</v>
      </c>
      <c r="I8923">
        <v>9.6287398234159993E-2</v>
      </c>
    </row>
    <row r="8924" spans="2:9" x14ac:dyDescent="0.25">
      <c r="B8924">
        <v>8921</v>
      </c>
      <c r="C8924">
        <v>9.1188467964947104E-2</v>
      </c>
      <c r="D8924">
        <v>8.6135232837699707E-2</v>
      </c>
      <c r="G8924">
        <v>8921</v>
      </c>
      <c r="H8924">
        <v>8.9030006475583401E-2</v>
      </c>
      <c r="I8924">
        <v>9.6262616876518797E-2</v>
      </c>
    </row>
    <row r="8925" spans="2:9" x14ac:dyDescent="0.25">
      <c r="B8925">
        <v>8922</v>
      </c>
      <c r="C8925">
        <v>9.116570138183705E-2</v>
      </c>
      <c r="D8925">
        <v>8.6105447921733608E-2</v>
      </c>
      <c r="G8925">
        <v>8922</v>
      </c>
      <c r="H8925">
        <v>8.9006805947657086E-2</v>
      </c>
      <c r="I8925">
        <v>9.6237841727276868E-2</v>
      </c>
    </row>
    <row r="8926" spans="2:9" x14ac:dyDescent="0.25">
      <c r="B8926">
        <v>8923</v>
      </c>
      <c r="C8926">
        <v>9.1142941556546578E-2</v>
      </c>
      <c r="D8926">
        <v>8.6075671533769452E-2</v>
      </c>
      <c r="G8926">
        <v>8923</v>
      </c>
      <c r="H8926">
        <v>8.8983611729638118E-2</v>
      </c>
      <c r="I8926">
        <v>9.621307278500825E-2</v>
      </c>
    </row>
    <row r="8927" spans="2:9" x14ac:dyDescent="0.25">
      <c r="B8927">
        <v>8924</v>
      </c>
      <c r="C8927">
        <v>9.1120188486316797E-2</v>
      </c>
      <c r="D8927">
        <v>8.6045903672969798E-2</v>
      </c>
      <c r="G8927">
        <v>8924</v>
      </c>
      <c r="H8927">
        <v>8.8960423819612486E-2</v>
      </c>
      <c r="I8927">
        <v>9.618831004828711E-2</v>
      </c>
    </row>
    <row r="8928" spans="2:9" x14ac:dyDescent="0.25">
      <c r="B8928">
        <v>8925</v>
      </c>
      <c r="C8928">
        <v>9.1097442168389206E-2</v>
      </c>
      <c r="D8928">
        <v>8.6016144338495956E-2</v>
      </c>
      <c r="G8928">
        <v>8925</v>
      </c>
      <c r="H8928">
        <v>8.8937242215666595E-2</v>
      </c>
      <c r="I8928">
        <v>9.6163553515688019E-2</v>
      </c>
    </row>
    <row r="8929" spans="2:9" x14ac:dyDescent="0.25">
      <c r="B8929">
        <v>8926</v>
      </c>
      <c r="C8929">
        <v>9.1074702600007718E-2</v>
      </c>
      <c r="D8929">
        <v>8.5986393529508306E-2</v>
      </c>
      <c r="G8929">
        <v>8926</v>
      </c>
      <c r="H8929">
        <v>8.8914066915888004E-2</v>
      </c>
      <c r="I8929">
        <v>9.6138803185785729E-2</v>
      </c>
    </row>
    <row r="8930" spans="2:9" x14ac:dyDescent="0.25">
      <c r="B8930">
        <v>8927</v>
      </c>
      <c r="C8930">
        <v>9.1051969778417396E-2</v>
      </c>
      <c r="D8930">
        <v>8.5956651245165799E-2</v>
      </c>
      <c r="G8930">
        <v>8927</v>
      </c>
      <c r="H8930">
        <v>8.8890897918364603E-2</v>
      </c>
      <c r="I8930">
        <v>9.6114059057155254E-2</v>
      </c>
    </row>
    <row r="8931" spans="2:9" x14ac:dyDescent="0.25">
      <c r="B8931">
        <v>8928</v>
      </c>
      <c r="C8931">
        <v>9.1029243700864598E-2</v>
      </c>
      <c r="D8931">
        <v>8.5926917484626344E-2</v>
      </c>
      <c r="G8931">
        <v>8928</v>
      </c>
      <c r="H8931">
        <v>8.8867735221185004E-2</v>
      </c>
      <c r="I8931">
        <v>9.6089321128371902E-2</v>
      </c>
    </row>
    <row r="8932" spans="2:9" x14ac:dyDescent="0.25">
      <c r="B8932">
        <v>8929</v>
      </c>
      <c r="C8932">
        <v>9.1006524364596442E-2</v>
      </c>
      <c r="D8932">
        <v>8.5897192247046797E-2</v>
      </c>
      <c r="G8932">
        <v>8929</v>
      </c>
      <c r="H8932">
        <v>8.8844578822438527E-2</v>
      </c>
      <c r="I8932">
        <v>9.6064589398011282E-2</v>
      </c>
    </row>
    <row r="8933" spans="2:9" x14ac:dyDescent="0.25">
      <c r="B8933">
        <v>8930</v>
      </c>
      <c r="C8933">
        <v>9.0983811766862613E-2</v>
      </c>
      <c r="D8933">
        <v>8.5867475531582707E-2</v>
      </c>
      <c r="G8933">
        <v>8930</v>
      </c>
      <c r="H8933">
        <v>8.8821428720215451E-2</v>
      </c>
      <c r="I8933">
        <v>9.6039863864649216E-2</v>
      </c>
    </row>
    <row r="8934" spans="2:9" x14ac:dyDescent="0.25">
      <c r="B8934">
        <v>8931</v>
      </c>
      <c r="C8934">
        <v>9.0961105904913298E-2</v>
      </c>
      <c r="D8934">
        <v>8.5837767337388585E-2</v>
      </c>
      <c r="G8934">
        <v>8931</v>
      </c>
      <c r="H8934">
        <v>8.8798284912606412E-2</v>
      </c>
      <c r="I8934">
        <v>9.6015144526861843E-2</v>
      </c>
    </row>
    <row r="8935" spans="2:9" x14ac:dyDescent="0.25">
      <c r="B8935">
        <v>8932</v>
      </c>
      <c r="C8935">
        <v>9.0938406775999403E-2</v>
      </c>
      <c r="D8935">
        <v>8.5808067663617774E-2</v>
      </c>
      <c r="G8935">
        <v>8932</v>
      </c>
      <c r="H8935">
        <v>8.87751473977023E-2</v>
      </c>
      <c r="I8935">
        <v>9.5990431383225494E-2</v>
      </c>
    </row>
    <row r="8936" spans="2:9" x14ac:dyDescent="0.25">
      <c r="B8936">
        <v>8933</v>
      </c>
      <c r="C8936">
        <v>9.0915714377374293E-2</v>
      </c>
      <c r="D8936">
        <v>8.5778376509422341E-2</v>
      </c>
      <c r="G8936">
        <v>8933</v>
      </c>
      <c r="H8936">
        <v>8.8752016173595294E-2</v>
      </c>
      <c r="I8936">
        <v>9.5965724432316879E-2</v>
      </c>
    </row>
    <row r="8937" spans="2:9" x14ac:dyDescent="0.25">
      <c r="B8937">
        <v>8934</v>
      </c>
      <c r="C8937">
        <v>9.0893028706292206E-2</v>
      </c>
      <c r="D8937">
        <v>8.5748693873953424E-2</v>
      </c>
      <c r="G8937">
        <v>8934</v>
      </c>
      <c r="H8937">
        <v>8.8728891238377905E-2</v>
      </c>
      <c r="I8937">
        <v>9.59410236727129E-2</v>
      </c>
    </row>
    <row r="8938" spans="2:9" x14ac:dyDescent="0.25">
      <c r="B8938">
        <v>8935</v>
      </c>
      <c r="C8938">
        <v>9.0870349760008587E-2</v>
      </c>
      <c r="D8938">
        <v>8.5719019756360856E-2</v>
      </c>
      <c r="G8938">
        <v>8935</v>
      </c>
      <c r="H8938">
        <v>8.8705772590143506E-2</v>
      </c>
      <c r="I8938">
        <v>9.5916329102990791E-2</v>
      </c>
    </row>
    <row r="8939" spans="2:9" x14ac:dyDescent="0.25">
      <c r="B8939">
        <v>8936</v>
      </c>
      <c r="C8939">
        <v>9.0847677535779978E-2</v>
      </c>
      <c r="D8939">
        <v>8.5689354155793318E-2</v>
      </c>
      <c r="G8939">
        <v>8936</v>
      </c>
      <c r="H8939">
        <v>8.8682660226985816E-2</v>
      </c>
      <c r="I8939">
        <v>9.5891640721727886E-2</v>
      </c>
    </row>
    <row r="8940" spans="2:9" x14ac:dyDescent="0.25">
      <c r="B8940">
        <v>8937</v>
      </c>
      <c r="C8940">
        <v>9.0825012030865196E-2</v>
      </c>
      <c r="D8940">
        <v>8.5659697071398463E-2</v>
      </c>
      <c r="G8940">
        <v>8937</v>
      </c>
      <c r="H8940">
        <v>8.8659554146999761E-2</v>
      </c>
      <c r="I8940">
        <v>9.5866958527502058E-2</v>
      </c>
    </row>
    <row r="8941" spans="2:9" x14ac:dyDescent="0.25">
      <c r="B8941">
        <v>8938</v>
      </c>
      <c r="C8941">
        <v>9.0802353242523906E-2</v>
      </c>
      <c r="D8941">
        <v>8.5630048502322711E-2</v>
      </c>
      <c r="G8941">
        <v>8938</v>
      </c>
      <c r="H8941">
        <v>8.8636454348280505E-2</v>
      </c>
      <c r="I8941">
        <v>9.5842282518891153E-2</v>
      </c>
    </row>
    <row r="8942" spans="2:9" x14ac:dyDescent="0.25">
      <c r="B8942">
        <v>8939</v>
      </c>
      <c r="C8942">
        <v>9.0779701168016202E-2</v>
      </c>
      <c r="D8942">
        <v>8.5600408447711399E-2</v>
      </c>
      <c r="G8942">
        <v>8939</v>
      </c>
      <c r="H8942">
        <v>8.8613360828923612E-2</v>
      </c>
      <c r="I8942">
        <v>9.5817612694473586E-2</v>
      </c>
    </row>
    <row r="8943" spans="2:9" x14ac:dyDescent="0.25">
      <c r="B8943">
        <v>8940</v>
      </c>
      <c r="C8943">
        <v>9.0757055804604581E-2</v>
      </c>
      <c r="D8943">
        <v>8.5570776906708626E-2</v>
      </c>
      <c r="G8943">
        <v>8940</v>
      </c>
      <c r="H8943">
        <v>8.85902735870258E-2</v>
      </c>
      <c r="I8943">
        <v>9.5792949052827814E-2</v>
      </c>
    </row>
    <row r="8944" spans="2:9" x14ac:dyDescent="0.25">
      <c r="B8944">
        <v>8941</v>
      </c>
      <c r="C8944">
        <v>9.0734417149552396E-2</v>
      </c>
      <c r="D8944">
        <v>8.554115387845744E-2</v>
      </c>
      <c r="G8944">
        <v>8941</v>
      </c>
      <c r="H8944">
        <v>8.8567192620684312E-2</v>
      </c>
      <c r="I8944">
        <v>9.5768291592532612E-2</v>
      </c>
    </row>
    <row r="8945" spans="2:9" x14ac:dyDescent="0.25">
      <c r="B8945">
        <v>8942</v>
      </c>
      <c r="C8945">
        <v>9.0711785200124614E-2</v>
      </c>
      <c r="D8945">
        <v>8.551153936209975E-2</v>
      </c>
      <c r="G8945">
        <v>8942</v>
      </c>
      <c r="H8945">
        <v>8.8544117927996893E-2</v>
      </c>
      <c r="I8945">
        <v>9.5743640312167116E-2</v>
      </c>
    </row>
    <row r="8946" spans="2:9" x14ac:dyDescent="0.25">
      <c r="B8946">
        <v>8943</v>
      </c>
      <c r="C8946">
        <v>9.0689159953586784E-2</v>
      </c>
      <c r="D8946">
        <v>8.5481933356776313E-2</v>
      </c>
      <c r="G8946">
        <v>8943</v>
      </c>
      <c r="H8946">
        <v>8.8521049507061911E-2</v>
      </c>
      <c r="I8946">
        <v>9.571899521031059E-2</v>
      </c>
    </row>
    <row r="8947" spans="2:9" x14ac:dyDescent="0.25">
      <c r="B8947">
        <v>8944</v>
      </c>
      <c r="C8947">
        <v>9.0666541407207119E-2</v>
      </c>
      <c r="D8947">
        <v>8.5452335861626608E-2</v>
      </c>
      <c r="G8947">
        <v>8944</v>
      </c>
      <c r="H8947">
        <v>8.8497987355978858E-2</v>
      </c>
      <c r="I8947">
        <v>9.5694356285542709E-2</v>
      </c>
    </row>
    <row r="8948" spans="2:9" x14ac:dyDescent="0.25">
      <c r="B8948">
        <v>8945</v>
      </c>
      <c r="C8948">
        <v>9.0643929558254399E-2</v>
      </c>
      <c r="D8948">
        <v>8.5422746875789241E-2</v>
      </c>
      <c r="G8948">
        <v>8945</v>
      </c>
      <c r="H8948">
        <v>8.8474931472847504E-2</v>
      </c>
      <c r="I8948">
        <v>9.5669723536443332E-2</v>
      </c>
    </row>
    <row r="8949" spans="2:9" x14ac:dyDescent="0.25">
      <c r="B8949">
        <v>8946</v>
      </c>
      <c r="C8949">
        <v>9.0621324403998005E-2</v>
      </c>
      <c r="D8949">
        <v>8.5393166398401429E-2</v>
      </c>
      <c r="G8949">
        <v>8946</v>
      </c>
      <c r="H8949">
        <v>8.8451881855767994E-2</v>
      </c>
      <c r="I8949">
        <v>9.5645096961592541E-2</v>
      </c>
    </row>
    <row r="8950" spans="2:9" x14ac:dyDescent="0.25">
      <c r="B8950">
        <v>8947</v>
      </c>
      <c r="C8950">
        <v>9.0598725941709493E-2</v>
      </c>
      <c r="D8950">
        <v>8.5363594428599476E-2</v>
      </c>
      <c r="G8950">
        <v>8947</v>
      </c>
      <c r="H8950">
        <v>8.8428838502841597E-2</v>
      </c>
      <c r="I8950">
        <v>9.5620476559570844E-2</v>
      </c>
    </row>
    <row r="8951" spans="2:9" x14ac:dyDescent="0.25">
      <c r="B8951">
        <v>8948</v>
      </c>
      <c r="C8951">
        <v>9.0576134168661601E-2</v>
      </c>
      <c r="D8951">
        <v>8.5334030965518448E-2</v>
      </c>
      <c r="G8951">
        <v>8948</v>
      </c>
      <c r="H8951">
        <v>8.8405801412170096E-2</v>
      </c>
      <c r="I8951">
        <v>9.5595862328958892E-2</v>
      </c>
    </row>
    <row r="8952" spans="2:9" x14ac:dyDescent="0.25">
      <c r="B8952">
        <v>8949</v>
      </c>
      <c r="C8952">
        <v>9.0553549082128301E-2</v>
      </c>
      <c r="D8952">
        <v>8.5304476008292135E-2</v>
      </c>
      <c r="G8952">
        <v>8949</v>
      </c>
      <c r="H8952">
        <v>8.8382770581855993E-2</v>
      </c>
      <c r="I8952">
        <v>9.5571254268337583E-2</v>
      </c>
    </row>
    <row r="8953" spans="2:9" x14ac:dyDescent="0.25">
      <c r="B8953">
        <v>8950</v>
      </c>
      <c r="C8953">
        <v>9.0530970679384593E-2</v>
      </c>
      <c r="D8953">
        <v>8.5274929556053494E-2</v>
      </c>
      <c r="G8953">
        <v>8950</v>
      </c>
      <c r="H8953">
        <v>8.8359746010002002E-2</v>
      </c>
      <c r="I8953">
        <v>9.5546652376288177E-2</v>
      </c>
    </row>
    <row r="8954" spans="2:9" x14ac:dyDescent="0.25">
      <c r="B8954">
        <v>8951</v>
      </c>
      <c r="C8954">
        <v>9.0508398957707764E-2</v>
      </c>
      <c r="D8954">
        <v>8.5245391607934165E-2</v>
      </c>
      <c r="G8954">
        <v>8951</v>
      </c>
      <c r="H8954">
        <v>8.8336727694712236E-2</v>
      </c>
      <c r="I8954">
        <v>9.5522056651392157E-2</v>
      </c>
    </row>
    <row r="8955" spans="2:9" x14ac:dyDescent="0.25">
      <c r="B8955">
        <v>8952</v>
      </c>
      <c r="C8955">
        <v>9.0485833914375605E-2</v>
      </c>
      <c r="D8955">
        <v>8.5215862163064621E-2</v>
      </c>
      <c r="G8955">
        <v>8952</v>
      </c>
      <c r="H8955">
        <v>8.83137156340911E-2</v>
      </c>
      <c r="I8955">
        <v>9.5497467092231225E-2</v>
      </c>
    </row>
    <row r="8956" spans="2:9" x14ac:dyDescent="0.25">
      <c r="B8956">
        <v>8953</v>
      </c>
      <c r="C8956">
        <v>9.046327554666668E-2</v>
      </c>
      <c r="D8956">
        <v>8.5186341220574349E-2</v>
      </c>
      <c r="G8956">
        <v>8953</v>
      </c>
      <c r="H8956">
        <v>8.8290709826243305E-2</v>
      </c>
      <c r="I8956">
        <v>9.5472883697387503E-2</v>
      </c>
    </row>
    <row r="8957" spans="2:9" x14ac:dyDescent="0.25">
      <c r="B8957">
        <v>8954</v>
      </c>
      <c r="C8957">
        <v>9.0440723851862109E-2</v>
      </c>
      <c r="D8957">
        <v>8.5156828779591534E-2</v>
      </c>
      <c r="G8957">
        <v>8954</v>
      </c>
      <c r="H8957">
        <v>8.8267710269274602E-2</v>
      </c>
      <c r="I8957">
        <v>9.5448306465443153E-2</v>
      </c>
    </row>
    <row r="8958" spans="2:9" x14ac:dyDescent="0.25">
      <c r="B8958">
        <v>8955</v>
      </c>
      <c r="C8958">
        <v>9.0418178827243401E-2</v>
      </c>
      <c r="D8958">
        <v>8.5127324839243443E-2</v>
      </c>
      <c r="G8958">
        <v>8955</v>
      </c>
      <c r="H8958">
        <v>8.8244716961291395E-2</v>
      </c>
      <c r="I8958">
        <v>9.5423735394980863E-2</v>
      </c>
    </row>
    <row r="8959" spans="2:9" x14ac:dyDescent="0.25">
      <c r="B8959">
        <v>8956</v>
      </c>
      <c r="C8959">
        <v>9.0395640470093991E-2</v>
      </c>
      <c r="D8959">
        <v>8.5097829398656066E-2</v>
      </c>
      <c r="G8959">
        <v>8956</v>
      </c>
      <c r="H8959">
        <v>8.82217299004006E-2</v>
      </c>
      <c r="I8959">
        <v>9.5399170484583407E-2</v>
      </c>
    </row>
    <row r="8960" spans="2:9" x14ac:dyDescent="0.25">
      <c r="B8960">
        <v>8957</v>
      </c>
      <c r="C8960">
        <v>9.0373108777697789E-2</v>
      </c>
      <c r="D8960">
        <v>8.5068342456954271E-2</v>
      </c>
      <c r="G8960">
        <v>8957</v>
      </c>
      <c r="H8960">
        <v>8.8198749084709649E-2</v>
      </c>
      <c r="I8960">
        <v>9.5374611732833778E-2</v>
      </c>
    </row>
    <row r="8961" spans="2:9" x14ac:dyDescent="0.25">
      <c r="B8961">
        <v>8958</v>
      </c>
      <c r="C8961">
        <v>9.0350583747341229E-2</v>
      </c>
      <c r="D8961">
        <v>8.5038864013261967E-2</v>
      </c>
      <c r="G8961">
        <v>8958</v>
      </c>
      <c r="H8961">
        <v>8.8175774512327179E-2</v>
      </c>
      <c r="I8961">
        <v>9.5350059138315485E-2</v>
      </c>
    </row>
    <row r="8962" spans="2:9" x14ac:dyDescent="0.25">
      <c r="B8962">
        <v>8959</v>
      </c>
      <c r="C8962">
        <v>9.0328065376311509E-2</v>
      </c>
      <c r="D8962">
        <v>8.5009394066701632E-2</v>
      </c>
      <c r="G8962">
        <v>8959</v>
      </c>
      <c r="H8962">
        <v>8.8152806181362231E-2</v>
      </c>
      <c r="I8962">
        <v>9.5325512699612078E-2</v>
      </c>
    </row>
    <row r="8963" spans="2:9" x14ac:dyDescent="0.25">
      <c r="B8963">
        <v>8960</v>
      </c>
      <c r="C8963">
        <v>9.0305553661896298E-2</v>
      </c>
      <c r="D8963">
        <v>8.4979932616394957E-2</v>
      </c>
      <c r="G8963">
        <v>8960</v>
      </c>
      <c r="H8963">
        <v>8.8129844089923901E-2</v>
      </c>
      <c r="I8963">
        <v>9.5300972415307494E-2</v>
      </c>
    </row>
    <row r="8964" spans="2:9" x14ac:dyDescent="0.25">
      <c r="B8964">
        <v>8961</v>
      </c>
      <c r="C8964">
        <v>9.0283048601385404E-2</v>
      </c>
      <c r="D8964">
        <v>8.4950479661462297E-2</v>
      </c>
      <c r="G8964">
        <v>8961</v>
      </c>
      <c r="H8964">
        <v>8.8106888236122505E-2</v>
      </c>
      <c r="I8964">
        <v>9.5276438283985909E-2</v>
      </c>
    </row>
    <row r="8965" spans="2:9" x14ac:dyDescent="0.25">
      <c r="B8965">
        <v>8962</v>
      </c>
      <c r="C8965">
        <v>9.0260550192069994E-2</v>
      </c>
      <c r="D8965">
        <v>8.4921035201022968E-2</v>
      </c>
      <c r="G8965">
        <v>8962</v>
      </c>
      <c r="H8965">
        <v>8.8083938618069096E-2</v>
      </c>
      <c r="I8965">
        <v>9.5251910304231677E-2</v>
      </c>
    </row>
    <row r="8966" spans="2:9" x14ac:dyDescent="0.25">
      <c r="B8966">
        <v>8963</v>
      </c>
      <c r="C8966">
        <v>9.0238058431242496E-2</v>
      </c>
      <c r="D8966">
        <v>8.4891599234195134E-2</v>
      </c>
      <c r="G8966">
        <v>8963</v>
      </c>
      <c r="H8966">
        <v>8.806099523387502E-2</v>
      </c>
      <c r="I8966">
        <v>9.5227388474629568E-2</v>
      </c>
    </row>
    <row r="8967" spans="2:9" x14ac:dyDescent="0.25">
      <c r="B8967">
        <v>8964</v>
      </c>
      <c r="C8967">
        <v>9.0215573316195896E-2</v>
      </c>
      <c r="D8967">
        <v>8.4862171760095903E-2</v>
      </c>
      <c r="G8967">
        <v>8964</v>
      </c>
      <c r="H8967">
        <v>8.8038058081652382E-2</v>
      </c>
      <c r="I8967">
        <v>9.520287279376452E-2</v>
      </c>
    </row>
    <row r="8968" spans="2:9" x14ac:dyDescent="0.25">
      <c r="B8968">
        <v>8965</v>
      </c>
      <c r="C8968">
        <v>9.0193094844225746E-2</v>
      </c>
      <c r="D8968">
        <v>8.4832752777841136E-2</v>
      </c>
      <c r="G8968">
        <v>8965</v>
      </c>
      <c r="H8968">
        <v>8.8015127159514372E-2</v>
      </c>
      <c r="I8968">
        <v>9.5178363260221804E-2</v>
      </c>
    </row>
    <row r="8969" spans="2:9" x14ac:dyDescent="0.25">
      <c r="B8969">
        <v>8966</v>
      </c>
      <c r="C8969">
        <v>9.0170623012628306E-2</v>
      </c>
      <c r="D8969">
        <v>8.4803342286545763E-2</v>
      </c>
      <c r="G8969">
        <v>8966</v>
      </c>
      <c r="H8969">
        <v>8.7992202465574404E-2</v>
      </c>
      <c r="I8969">
        <v>9.5153859872586927E-2</v>
      </c>
    </row>
    <row r="8970" spans="2:9" x14ac:dyDescent="0.25">
      <c r="B8970">
        <v>8967</v>
      </c>
      <c r="C8970">
        <v>9.0148157818700378E-2</v>
      </c>
      <c r="D8970">
        <v>8.4773940285323382E-2</v>
      </c>
      <c r="G8970">
        <v>8967</v>
      </c>
      <c r="H8970">
        <v>8.7969283997946193E-2</v>
      </c>
      <c r="I8970">
        <v>9.512936262944556E-2</v>
      </c>
    </row>
    <row r="8971" spans="2:9" x14ac:dyDescent="0.25">
      <c r="B8971">
        <v>8968</v>
      </c>
      <c r="C8971">
        <v>9.0125699259741107E-2</v>
      </c>
      <c r="D8971">
        <v>8.4744546773286744E-2</v>
      </c>
      <c r="G8971">
        <v>8968</v>
      </c>
      <c r="H8971">
        <v>8.794637175474472E-2</v>
      </c>
      <c r="I8971">
        <v>9.5104871529383878E-2</v>
      </c>
    </row>
    <row r="8972" spans="2:9" x14ac:dyDescent="0.25">
      <c r="B8972">
        <v>8969</v>
      </c>
      <c r="C8972">
        <v>9.0103247333050598E-2</v>
      </c>
      <c r="D8972">
        <v>8.4715161749547255E-2</v>
      </c>
      <c r="G8972">
        <v>8969</v>
      </c>
      <c r="H8972">
        <v>8.7923465734085299E-2</v>
      </c>
      <c r="I8972">
        <v>9.5080386570988176E-2</v>
      </c>
    </row>
    <row r="8973" spans="2:9" x14ac:dyDescent="0.25">
      <c r="B8973">
        <v>8970</v>
      </c>
      <c r="C8973">
        <v>9.008080203593008E-2</v>
      </c>
      <c r="D8973">
        <v>8.4685785213215278E-2</v>
      </c>
      <c r="G8973">
        <v>8970</v>
      </c>
      <c r="H8973">
        <v>8.7900565934084088E-2</v>
      </c>
      <c r="I8973">
        <v>9.5055907752844906E-2</v>
      </c>
    </row>
    <row r="8974" spans="2:9" x14ac:dyDescent="0.25">
      <c r="B8974">
        <v>8971</v>
      </c>
      <c r="C8974">
        <v>9.0058363365681987E-2</v>
      </c>
      <c r="D8974">
        <v>8.4656417163400111E-2</v>
      </c>
      <c r="G8974">
        <v>8971</v>
      </c>
      <c r="H8974">
        <v>8.7877672352857594E-2</v>
      </c>
      <c r="I8974">
        <v>9.5031435073541032E-2</v>
      </c>
    </row>
    <row r="8975" spans="2:9" x14ac:dyDescent="0.25">
      <c r="B8975">
        <v>8972</v>
      </c>
      <c r="C8975">
        <v>9.0035931319611004E-2</v>
      </c>
      <c r="D8975">
        <v>8.4627057599209909E-2</v>
      </c>
      <c r="G8975">
        <v>8972</v>
      </c>
      <c r="H8975">
        <v>8.7854784988523518E-2</v>
      </c>
      <c r="I8975">
        <v>9.5006968531663641E-2</v>
      </c>
    </row>
    <row r="8976" spans="2:9" x14ac:dyDescent="0.25">
      <c r="B8976">
        <v>8973</v>
      </c>
      <c r="C8976">
        <v>9.0013505895022425E-2</v>
      </c>
      <c r="D8976">
        <v>8.4597706519751695E-2</v>
      </c>
      <c r="G8976">
        <v>8973</v>
      </c>
      <c r="H8976">
        <v>8.7831903839199907E-2</v>
      </c>
      <c r="I8976">
        <v>9.4982508125800058E-2</v>
      </c>
    </row>
    <row r="8977" spans="2:9" x14ac:dyDescent="0.25">
      <c r="B8977">
        <v>8974</v>
      </c>
      <c r="C8977">
        <v>8.9991087089221988E-2</v>
      </c>
      <c r="D8977">
        <v>8.4568363924131459E-2</v>
      </c>
      <c r="G8977">
        <v>8974</v>
      </c>
      <c r="H8977">
        <v>8.7809028903005015E-2</v>
      </c>
      <c r="I8977">
        <v>9.4958053854537983E-2</v>
      </c>
    </row>
    <row r="8978" spans="2:9" x14ac:dyDescent="0.25">
      <c r="B8978">
        <v>8975</v>
      </c>
      <c r="C8978">
        <v>8.9968674899517917E-2</v>
      </c>
      <c r="D8978">
        <v>8.4539029811453975E-2</v>
      </c>
      <c r="G8978">
        <v>8975</v>
      </c>
      <c r="H8978">
        <v>8.7786160178058001E-2</v>
      </c>
      <c r="I8978">
        <v>9.4933605716465322E-2</v>
      </c>
    </row>
    <row r="8979" spans="2:9" x14ac:dyDescent="0.25">
      <c r="B8979">
        <v>8976</v>
      </c>
      <c r="C8979">
        <v>8.9946269323219391E-2</v>
      </c>
      <c r="D8979">
        <v>8.4509704180823042E-2</v>
      </c>
      <c r="G8979">
        <v>8976</v>
      </c>
      <c r="H8979">
        <v>8.7763297662479284E-2</v>
      </c>
      <c r="I8979">
        <v>9.4909163710170247E-2</v>
      </c>
    </row>
    <row r="8980" spans="2:9" x14ac:dyDescent="0.25">
      <c r="B8980">
        <v>8977</v>
      </c>
      <c r="C8980">
        <v>8.9923870357636881E-2</v>
      </c>
      <c r="D8980">
        <v>8.4480387031341211E-2</v>
      </c>
      <c r="G8980">
        <v>8977</v>
      </c>
      <c r="H8980">
        <v>8.7740441354389118E-2</v>
      </c>
      <c r="I8980">
        <v>9.4884727834241206E-2</v>
      </c>
    </row>
    <row r="8981" spans="2:9" x14ac:dyDescent="0.25">
      <c r="B8981">
        <v>8978</v>
      </c>
      <c r="C8981">
        <v>8.9901478000081747E-2</v>
      </c>
      <c r="D8981">
        <v>8.4451078362110021E-2</v>
      </c>
      <c r="G8981">
        <v>8978</v>
      </c>
      <c r="H8981">
        <v>8.7717591251908547E-2</v>
      </c>
      <c r="I8981">
        <v>9.4860298087266912E-2</v>
      </c>
    </row>
    <row r="8982" spans="2:9" x14ac:dyDescent="0.25">
      <c r="B8982">
        <v>8979</v>
      </c>
      <c r="C8982">
        <v>8.9879092247867734E-2</v>
      </c>
      <c r="D8982">
        <v>8.44217781722299E-2</v>
      </c>
      <c r="G8982">
        <v>8979</v>
      </c>
      <c r="H8982">
        <v>8.7694747353159894E-2</v>
      </c>
      <c r="I8982">
        <v>9.4835874467836409E-2</v>
      </c>
    </row>
    <row r="8983" spans="2:9" x14ac:dyDescent="0.25">
      <c r="B8983">
        <v>8980</v>
      </c>
      <c r="C8983">
        <v>8.9856713098309102E-2</v>
      </c>
      <c r="D8983">
        <v>8.4392486460800206E-2</v>
      </c>
      <c r="G8983">
        <v>8980</v>
      </c>
      <c r="H8983">
        <v>8.7671909656265701E-2</v>
      </c>
      <c r="I8983">
        <v>9.4811456974538869E-2</v>
      </c>
    </row>
    <row r="8984" spans="2:9" x14ac:dyDescent="0.25">
      <c r="B8984">
        <v>8981</v>
      </c>
      <c r="C8984">
        <v>8.9834340548720804E-2</v>
      </c>
      <c r="D8984">
        <v>8.4363203226919037E-2</v>
      </c>
      <c r="G8984">
        <v>8981</v>
      </c>
      <c r="H8984">
        <v>8.7649078159348692E-2</v>
      </c>
      <c r="I8984">
        <v>9.4787045605963821E-2</v>
      </c>
    </row>
    <row r="8985" spans="2:9" x14ac:dyDescent="0.25">
      <c r="B8985">
        <v>8982</v>
      </c>
      <c r="C8985">
        <v>8.9811974596420013E-2</v>
      </c>
      <c r="D8985">
        <v>8.4333928469683628E-2</v>
      </c>
      <c r="G8985">
        <v>8982</v>
      </c>
      <c r="H8985">
        <v>8.7626252860532799E-2</v>
      </c>
      <c r="I8985">
        <v>9.4762640360701089E-2</v>
      </c>
    </row>
    <row r="8986" spans="2:9" x14ac:dyDescent="0.25">
      <c r="B8986">
        <v>8983</v>
      </c>
      <c r="C8986">
        <v>8.9789615238725001E-2</v>
      </c>
      <c r="D8986">
        <v>8.4304662188189897E-2</v>
      </c>
      <c r="G8986">
        <v>8983</v>
      </c>
      <c r="H8986">
        <v>8.7603433757942495E-2</v>
      </c>
      <c r="I8986">
        <v>9.4738241237340662E-2</v>
      </c>
    </row>
    <row r="8987" spans="2:9" x14ac:dyDescent="0.25">
      <c r="B8987">
        <v>8984</v>
      </c>
      <c r="C8987">
        <v>8.9767262472955203E-2</v>
      </c>
      <c r="D8987">
        <v>8.4275404381532817E-2</v>
      </c>
      <c r="G8987">
        <v>8984</v>
      </c>
      <c r="H8987">
        <v>8.7580620849703E-2</v>
      </c>
      <c r="I8987">
        <v>9.4713848234472986E-2</v>
      </c>
    </row>
    <row r="8988" spans="2:9" x14ac:dyDescent="0.25">
      <c r="B8988">
        <v>8985</v>
      </c>
      <c r="C8988">
        <v>8.974491629643104E-2</v>
      </c>
      <c r="D8988">
        <v>8.4246155048806198E-2</v>
      </c>
      <c r="G8988">
        <v>8985</v>
      </c>
      <c r="H8988">
        <v>8.7557814133939704E-2</v>
      </c>
      <c r="I8988">
        <v>9.4689461350688495E-2</v>
      </c>
    </row>
    <row r="8989" spans="2:9" x14ac:dyDescent="0.25">
      <c r="B8989">
        <v>8986</v>
      </c>
      <c r="C8989">
        <v>8.9722576706475168E-2</v>
      </c>
      <c r="D8989">
        <v>8.4216914189102737E-2</v>
      </c>
      <c r="G8989">
        <v>8986</v>
      </c>
      <c r="H8989">
        <v>8.75350136087793E-2</v>
      </c>
      <c r="I8989">
        <v>9.4665080584578176E-2</v>
      </c>
    </row>
    <row r="8990" spans="2:9" x14ac:dyDescent="0.25">
      <c r="B8990">
        <v>8987</v>
      </c>
      <c r="C8990">
        <v>8.9700243700411006E-2</v>
      </c>
      <c r="D8990">
        <v>8.4187681801514105E-2</v>
      </c>
      <c r="G8990">
        <v>8987</v>
      </c>
      <c r="H8990">
        <v>8.7512219272348896E-2</v>
      </c>
      <c r="I8990">
        <v>9.4640705934733102E-2</v>
      </c>
    </row>
    <row r="8991" spans="2:9" x14ac:dyDescent="0.25">
      <c r="B8991">
        <v>8988</v>
      </c>
      <c r="C8991">
        <v>8.967791727556243E-2</v>
      </c>
      <c r="D8991">
        <v>8.4158457885130836E-2</v>
      </c>
      <c r="G8991">
        <v>8988</v>
      </c>
      <c r="H8991">
        <v>8.7489431122775796E-2</v>
      </c>
      <c r="I8991">
        <v>9.4616337399744607E-2</v>
      </c>
    </row>
    <row r="8992" spans="2:9" x14ac:dyDescent="0.25">
      <c r="B8992">
        <v>8989</v>
      </c>
      <c r="C8992">
        <v>8.9655597429255787E-2</v>
      </c>
      <c r="D8992">
        <v>8.4129242439042268E-2</v>
      </c>
      <c r="G8992">
        <v>8989</v>
      </c>
      <c r="H8992">
        <v>8.74666491581884E-2</v>
      </c>
      <c r="I8992">
        <v>9.4591974978204416E-2</v>
      </c>
    </row>
    <row r="8993" spans="2:9" x14ac:dyDescent="0.25">
      <c r="B8993">
        <v>8990</v>
      </c>
      <c r="C8993">
        <v>8.9633284158818202E-2</v>
      </c>
      <c r="D8993">
        <v>8.4100035462336867E-2</v>
      </c>
      <c r="G8993">
        <v>8990</v>
      </c>
      <c r="H8993">
        <v>8.7443873376715817E-2</v>
      </c>
      <c r="I8993">
        <v>9.4567618668704487E-2</v>
      </c>
    </row>
    <row r="8994" spans="2:9" x14ac:dyDescent="0.25">
      <c r="B8994">
        <v>8991</v>
      </c>
      <c r="C8994">
        <v>8.9610977461578104E-2</v>
      </c>
      <c r="D8994">
        <v>8.4070836954101835E-2</v>
      </c>
      <c r="G8994">
        <v>8991</v>
      </c>
      <c r="H8994">
        <v>8.7421103776487402E-2</v>
      </c>
      <c r="I8994">
        <v>9.4543268469836877E-2</v>
      </c>
    </row>
    <row r="8995" spans="2:9" x14ac:dyDescent="0.25">
      <c r="B8995">
        <v>8992</v>
      </c>
      <c r="C8995">
        <v>8.9588677334864891E-2</v>
      </c>
      <c r="D8995">
        <v>8.404164691342339E-2</v>
      </c>
      <c r="G8995">
        <v>8992</v>
      </c>
      <c r="H8995">
        <v>8.7398340355633319E-2</v>
      </c>
      <c r="I8995">
        <v>9.45189243801942E-2</v>
      </c>
    </row>
    <row r="8996" spans="2:9" x14ac:dyDescent="0.25">
      <c r="B8996">
        <v>8993</v>
      </c>
      <c r="C8996">
        <v>8.9566383776010394E-2</v>
      </c>
      <c r="D8996">
        <v>8.4012465339386527E-2</v>
      </c>
      <c r="G8996">
        <v>8993</v>
      </c>
      <c r="H8996">
        <v>8.737558311228473E-2</v>
      </c>
      <c r="I8996">
        <v>9.4494586398369093E-2</v>
      </c>
    </row>
    <row r="8997" spans="2:9" x14ac:dyDescent="0.25">
      <c r="B8997">
        <v>8994</v>
      </c>
      <c r="C8997">
        <v>8.9544096782346802E-2</v>
      </c>
      <c r="D8997">
        <v>8.3983292231075257E-2</v>
      </c>
      <c r="G8997">
        <v>8994</v>
      </c>
      <c r="H8997">
        <v>8.7352832044573198E-2</v>
      </c>
      <c r="I8997">
        <v>9.4470254522954544E-2</v>
      </c>
    </row>
    <row r="8998" spans="2:9" x14ac:dyDescent="0.25">
      <c r="B8998">
        <v>8995</v>
      </c>
      <c r="C8998">
        <v>8.9521816351207081E-2</v>
      </c>
      <c r="D8998">
        <v>8.3954127587572563E-2</v>
      </c>
      <c r="G8998">
        <v>8995</v>
      </c>
      <c r="H8998">
        <v>8.7330087150630481E-2</v>
      </c>
      <c r="I8998">
        <v>9.4445928752543859E-2</v>
      </c>
    </row>
    <row r="8999" spans="2:9" x14ac:dyDescent="0.25">
      <c r="B8999">
        <v>8996</v>
      </c>
      <c r="C8999">
        <v>8.9499542479926503E-2</v>
      </c>
      <c r="D8999">
        <v>8.3924971407960167E-2</v>
      </c>
      <c r="G8999">
        <v>8996</v>
      </c>
      <c r="H8999">
        <v>8.7307348428589601E-2</v>
      </c>
      <c r="I8999">
        <v>9.4421609085730537E-2</v>
      </c>
    </row>
    <row r="9000" spans="2:9" x14ac:dyDescent="0.25">
      <c r="B9000">
        <v>8997</v>
      </c>
      <c r="C9000">
        <v>8.9477275165841086E-2</v>
      </c>
      <c r="D9000">
        <v>8.3895823691318802E-2</v>
      </c>
      <c r="G9000">
        <v>8997</v>
      </c>
      <c r="H9000">
        <v>8.7284615876583801E-2</v>
      </c>
      <c r="I9000">
        <v>9.4397295521108371E-2</v>
      </c>
    </row>
    <row r="9001" spans="2:9" x14ac:dyDescent="0.25">
      <c r="B9001">
        <v>8998</v>
      </c>
      <c r="C9001">
        <v>8.9455014406288405E-2</v>
      </c>
      <c r="D9001">
        <v>8.3866684436728206E-2</v>
      </c>
      <c r="G9001">
        <v>8998</v>
      </c>
      <c r="H9001">
        <v>8.726188949274738E-2</v>
      </c>
      <c r="I9001">
        <v>9.4372988057271456E-2</v>
      </c>
    </row>
    <row r="9002" spans="2:9" x14ac:dyDescent="0.25">
      <c r="B9002">
        <v>8999</v>
      </c>
      <c r="C9002">
        <v>8.9432760198606784E-2</v>
      </c>
      <c r="D9002">
        <v>8.3837553643266796E-2</v>
      </c>
      <c r="G9002">
        <v>8999</v>
      </c>
      <c r="H9002">
        <v>8.723916927521487E-2</v>
      </c>
      <c r="I9002">
        <v>9.4348686692814057E-2</v>
      </c>
    </row>
    <row r="9003" spans="2:9" x14ac:dyDescent="0.25">
      <c r="B9003">
        <v>9000</v>
      </c>
      <c r="C9003">
        <v>8.9410512540136863E-2</v>
      </c>
      <c r="D9003">
        <v>8.3808431310012171E-2</v>
      </c>
      <c r="G9003">
        <v>9000</v>
      </c>
      <c r="H9003">
        <v>8.7216455222121819E-2</v>
      </c>
      <c r="I9003">
        <v>9.4324391426330853E-2</v>
      </c>
    </row>
    <row r="9004" spans="2:9" x14ac:dyDescent="0.25">
      <c r="B9004">
        <v>9001</v>
      </c>
      <c r="C9004">
        <v>8.9388271428219895E-2</v>
      </c>
      <c r="D9004">
        <v>8.3779317436040682E-2</v>
      </c>
      <c r="G9004">
        <v>9001</v>
      </c>
      <c r="H9004">
        <v>8.7193747331604204E-2</v>
      </c>
      <c r="I9004">
        <v>9.4300102256416649E-2</v>
      </c>
    </row>
    <row r="9005" spans="2:9" x14ac:dyDescent="0.25">
      <c r="B9005">
        <v>9002</v>
      </c>
      <c r="C9005">
        <v>8.9366036860197701E-2</v>
      </c>
      <c r="D9005">
        <v>8.3750212020427636E-2</v>
      </c>
      <c r="G9005">
        <v>9002</v>
      </c>
      <c r="H9005">
        <v>8.7171045601798294E-2</v>
      </c>
      <c r="I9005">
        <v>9.4275819181666526E-2</v>
      </c>
    </row>
    <row r="9006" spans="2:9" x14ac:dyDescent="0.25">
      <c r="B9006">
        <v>9003</v>
      </c>
      <c r="C9006">
        <v>8.9343808833414598E-2</v>
      </c>
      <c r="D9006">
        <v>8.3721115062247331E-2</v>
      </c>
      <c r="G9006">
        <v>9003</v>
      </c>
      <c r="H9006">
        <v>8.7148350030841704E-2</v>
      </c>
      <c r="I9006">
        <v>9.4251542200675983E-2</v>
      </c>
    </row>
    <row r="9007" spans="2:9" x14ac:dyDescent="0.25">
      <c r="B9007">
        <v>9004</v>
      </c>
      <c r="C9007">
        <v>8.93215873452156E-2</v>
      </c>
      <c r="D9007">
        <v>8.3692026560572813E-2</v>
      </c>
      <c r="G9007">
        <v>9004</v>
      </c>
      <c r="H9007">
        <v>8.71256606168722E-2</v>
      </c>
      <c r="I9007">
        <v>9.4227271312040645E-2</v>
      </c>
    </row>
    <row r="9008" spans="2:9" x14ac:dyDescent="0.25">
      <c r="B9008">
        <v>9005</v>
      </c>
      <c r="C9008">
        <v>8.9299372392947024E-2</v>
      </c>
      <c r="D9008">
        <v>8.3662946514476269E-2</v>
      </c>
      <c r="G9008">
        <v>9005</v>
      </c>
      <c r="H9008">
        <v>8.7102977358028494E-2</v>
      </c>
      <c r="I9008">
        <v>9.4203006514356424E-2</v>
      </c>
    </row>
    <row r="9009" spans="2:9" x14ac:dyDescent="0.25">
      <c r="B9009">
        <v>9006</v>
      </c>
      <c r="C9009">
        <v>8.9277163973956145E-2</v>
      </c>
      <c r="D9009">
        <v>8.363387492302865E-2</v>
      </c>
      <c r="G9009">
        <v>9006</v>
      </c>
      <c r="H9009">
        <v>8.7080300252449352E-2</v>
      </c>
      <c r="I9009">
        <v>9.4178747806219529E-2</v>
      </c>
    </row>
    <row r="9010" spans="2:9" x14ac:dyDescent="0.25">
      <c r="B9010">
        <v>9007</v>
      </c>
      <c r="C9010">
        <v>8.9254962085592623E-2</v>
      </c>
      <c r="D9010">
        <v>8.3604811785299882E-2</v>
      </c>
      <c r="G9010">
        <v>9007</v>
      </c>
      <c r="H9010">
        <v>8.7057629298274958E-2</v>
      </c>
      <c r="I9010">
        <v>9.41544951862264E-2</v>
      </c>
    </row>
    <row r="9011" spans="2:9" x14ac:dyDescent="0.25">
      <c r="B9011">
        <v>9008</v>
      </c>
      <c r="C9011">
        <v>8.9232766725206719E-2</v>
      </c>
      <c r="D9011">
        <v>8.3575757100358861E-2</v>
      </c>
      <c r="G9011">
        <v>9008</v>
      </c>
      <c r="H9011">
        <v>8.7034964493645797E-2</v>
      </c>
      <c r="I9011">
        <v>9.4130248652973786E-2</v>
      </c>
    </row>
    <row r="9012" spans="2:9" x14ac:dyDescent="0.25">
      <c r="B9012">
        <v>9009</v>
      </c>
      <c r="C9012">
        <v>8.921057789014912E-2</v>
      </c>
      <c r="D9012">
        <v>8.3546710867273347E-2</v>
      </c>
      <c r="G9012">
        <v>9009</v>
      </c>
      <c r="H9012">
        <v>8.7012305836702719E-2</v>
      </c>
      <c r="I9012">
        <v>9.4106008205058697E-2</v>
      </c>
    </row>
    <row r="9013" spans="2:9" x14ac:dyDescent="0.25">
      <c r="B9013">
        <v>9010</v>
      </c>
      <c r="C9013">
        <v>8.9188395577772805E-2</v>
      </c>
      <c r="D9013">
        <v>8.3517673085110003E-2</v>
      </c>
      <c r="G9013">
        <v>9010</v>
      </c>
      <c r="H9013">
        <v>8.6989653325587585E-2</v>
      </c>
      <c r="I9013">
        <v>9.4081773841078381E-2</v>
      </c>
    </row>
    <row r="9014" spans="2:9" x14ac:dyDescent="0.25">
      <c r="B9014">
        <v>9011</v>
      </c>
      <c r="C9014">
        <v>8.9166219785431905E-2</v>
      </c>
      <c r="D9014">
        <v>8.3488643752934522E-2</v>
      </c>
      <c r="G9014">
        <v>9011</v>
      </c>
      <c r="H9014">
        <v>8.69670069584427E-2</v>
      </c>
      <c r="I9014">
        <v>9.4057545559630334E-2</v>
      </c>
    </row>
    <row r="9015" spans="2:9" x14ac:dyDescent="0.25">
      <c r="B9015">
        <v>9012</v>
      </c>
      <c r="C9015">
        <v>8.9144050510481701E-2</v>
      </c>
      <c r="D9015">
        <v>8.3459622869811442E-2</v>
      </c>
      <c r="G9015">
        <v>9012</v>
      </c>
      <c r="H9015">
        <v>8.6944366733411216E-2</v>
      </c>
      <c r="I9015">
        <v>9.4033323359312401E-2</v>
      </c>
    </row>
    <row r="9016" spans="2:9" x14ac:dyDescent="0.25">
      <c r="B9016">
        <v>9013</v>
      </c>
      <c r="C9016">
        <v>8.9121887750278253E-2</v>
      </c>
      <c r="D9016">
        <v>8.3430610434804278E-2</v>
      </c>
      <c r="G9016">
        <v>9013</v>
      </c>
      <c r="H9016">
        <v>8.6921732648636396E-2</v>
      </c>
      <c r="I9016">
        <v>9.4009107238722633E-2</v>
      </c>
    </row>
    <row r="9017" spans="2:9" x14ac:dyDescent="0.25">
      <c r="B9017">
        <v>9014</v>
      </c>
      <c r="C9017">
        <v>8.9099731502180063E-2</v>
      </c>
      <c r="D9017">
        <v>8.340160644697546E-2</v>
      </c>
      <c r="G9017">
        <v>9014</v>
      </c>
      <c r="H9017">
        <v>8.6899104702262947E-2</v>
      </c>
      <c r="I9017">
        <v>9.3984897196459388E-2</v>
      </c>
    </row>
    <row r="9018" spans="2:9" x14ac:dyDescent="0.25">
      <c r="B9018">
        <v>9015</v>
      </c>
      <c r="C9018">
        <v>8.9077581763546299E-2</v>
      </c>
      <c r="D9018">
        <v>8.337261090538628E-2</v>
      </c>
      <c r="G9018">
        <v>9015</v>
      </c>
      <c r="H9018">
        <v>8.6876482892435811E-2</v>
      </c>
      <c r="I9018">
        <v>9.3960693231121162E-2</v>
      </c>
    </row>
    <row r="9019" spans="2:9" x14ac:dyDescent="0.25">
      <c r="B9019">
        <v>9016</v>
      </c>
      <c r="C9019">
        <v>8.9055438531736572E-2</v>
      </c>
      <c r="D9019">
        <v>8.3343623809097114E-2</v>
      </c>
      <c r="G9019">
        <v>9016</v>
      </c>
      <c r="H9019">
        <v>8.6853867217300207E-2</v>
      </c>
      <c r="I9019">
        <v>9.393649534130695E-2</v>
      </c>
    </row>
    <row r="9020" spans="2:9" x14ac:dyDescent="0.25">
      <c r="B9020">
        <v>9017</v>
      </c>
      <c r="C9020">
        <v>8.9033301804112799E-2</v>
      </c>
      <c r="D9020">
        <v>8.3314645157167175E-2</v>
      </c>
      <c r="G9020">
        <v>9017</v>
      </c>
      <c r="H9020">
        <v>8.6831257675002424E-2</v>
      </c>
      <c r="I9020">
        <v>9.391230352561579E-2</v>
      </c>
    </row>
    <row r="9021" spans="2:9" x14ac:dyDescent="0.25">
      <c r="B9021">
        <v>9018</v>
      </c>
      <c r="C9021">
        <v>8.9011171578037895E-2</v>
      </c>
      <c r="D9021">
        <v>8.3285674948654548E-2</v>
      </c>
      <c r="G9021">
        <v>9018</v>
      </c>
      <c r="H9021">
        <v>8.6808654263689389E-2</v>
      </c>
      <c r="I9021">
        <v>9.3888117782647065E-2</v>
      </c>
    </row>
    <row r="9022" spans="2:9" x14ac:dyDescent="0.25">
      <c r="B9022">
        <v>9019</v>
      </c>
      <c r="C9022">
        <v>8.8989047850875996E-2</v>
      </c>
      <c r="D9022">
        <v>8.3256713182616404E-2</v>
      </c>
      <c r="G9022">
        <v>9019</v>
      </c>
      <c r="H9022">
        <v>8.6786056981508403E-2</v>
      </c>
      <c r="I9022">
        <v>9.3863938111000508E-2</v>
      </c>
    </row>
    <row r="9023" spans="2:9" x14ac:dyDescent="0.25">
      <c r="B9023">
        <v>9020</v>
      </c>
      <c r="C9023">
        <v>8.8966930619992085E-2</v>
      </c>
      <c r="D9023">
        <v>8.3227759858108721E-2</v>
      </c>
      <c r="G9023">
        <v>9020</v>
      </c>
      <c r="H9023">
        <v>8.6763465826607378E-2</v>
      </c>
      <c r="I9023">
        <v>9.3839764509275947E-2</v>
      </c>
    </row>
    <row r="9024" spans="2:9" x14ac:dyDescent="0.25">
      <c r="B9024">
        <v>9021</v>
      </c>
      <c r="C9024">
        <v>8.8944819882753517E-2</v>
      </c>
      <c r="D9024">
        <v>8.3198814974186533E-2</v>
      </c>
      <c r="G9024">
        <v>9021</v>
      </c>
      <c r="H9024">
        <v>8.6740880797135475E-2</v>
      </c>
      <c r="I9024">
        <v>9.3815596976073709E-2</v>
      </c>
    </row>
    <row r="9025" spans="2:9" x14ac:dyDescent="0.25">
      <c r="B9025">
        <v>9022</v>
      </c>
      <c r="C9025">
        <v>8.8922715636528191E-2</v>
      </c>
      <c r="D9025">
        <v>8.3169878529903707E-2</v>
      </c>
      <c r="G9025">
        <v>9022</v>
      </c>
      <c r="H9025">
        <v>8.6718301891242106E-2</v>
      </c>
      <c r="I9025">
        <v>9.3791435509994164E-2</v>
      </c>
    </row>
    <row r="9026" spans="2:9" x14ac:dyDescent="0.25">
      <c r="B9026">
        <v>9023</v>
      </c>
      <c r="C9026">
        <v>8.890061787868471E-2</v>
      </c>
      <c r="D9026">
        <v>8.3140950524313112E-2</v>
      </c>
      <c r="G9026">
        <v>9023</v>
      </c>
      <c r="H9026">
        <v>8.6695729107076902E-2</v>
      </c>
      <c r="I9026">
        <v>9.3767280109638071E-2</v>
      </c>
    </row>
    <row r="9027" spans="2:9" x14ac:dyDescent="0.25">
      <c r="B9027">
        <v>9024</v>
      </c>
      <c r="C9027">
        <v>8.8878526606593802E-2</v>
      </c>
      <c r="D9027">
        <v>8.3112030956466493E-2</v>
      </c>
      <c r="G9027">
        <v>9024</v>
      </c>
      <c r="H9027">
        <v>8.6673162442790469E-2</v>
      </c>
      <c r="I9027">
        <v>9.3743130773606381E-2</v>
      </c>
    </row>
    <row r="9028" spans="2:9" x14ac:dyDescent="0.25">
      <c r="B9028">
        <v>9025</v>
      </c>
      <c r="C9028">
        <v>8.8856441817627196E-2</v>
      </c>
      <c r="D9028">
        <v>8.3083119825414692E-2</v>
      </c>
      <c r="G9028">
        <v>9025</v>
      </c>
      <c r="H9028">
        <v>8.6650601896534299E-2</v>
      </c>
      <c r="I9028">
        <v>9.3718987500500395E-2</v>
      </c>
    </row>
    <row r="9029" spans="2:9" x14ac:dyDescent="0.25">
      <c r="B9029">
        <v>9026</v>
      </c>
      <c r="C9029">
        <v>8.8834363509157799E-2</v>
      </c>
      <c r="D9029">
        <v>8.3054217130207234E-2</v>
      </c>
      <c r="G9029">
        <v>9026</v>
      </c>
      <c r="H9029">
        <v>8.6628047466460203E-2</v>
      </c>
      <c r="I9029">
        <v>9.3694850288921605E-2</v>
      </c>
    </row>
    <row r="9030" spans="2:9" x14ac:dyDescent="0.25">
      <c r="B9030">
        <v>9027</v>
      </c>
      <c r="C9030">
        <v>8.881229167855953E-2</v>
      </c>
      <c r="D9030">
        <v>8.3025322869892823E-2</v>
      </c>
      <c r="G9030">
        <v>9027</v>
      </c>
      <c r="H9030">
        <v>8.660549915072048E-2</v>
      </c>
      <c r="I9030">
        <v>9.3670719137471839E-2</v>
      </c>
    </row>
    <row r="9031" spans="2:9" x14ac:dyDescent="0.25">
      <c r="B9031">
        <v>9028</v>
      </c>
      <c r="C9031">
        <v>8.8790226323208585E-2</v>
      </c>
      <c r="D9031">
        <v>8.2996437043518986E-2</v>
      </c>
      <c r="G9031">
        <v>9028</v>
      </c>
      <c r="H9031">
        <v>8.6582956947468662E-2</v>
      </c>
      <c r="I9031">
        <v>9.3646594044753118E-2</v>
      </c>
    </row>
    <row r="9032" spans="2:9" x14ac:dyDescent="0.25">
      <c r="B9032">
        <v>9029</v>
      </c>
      <c r="C9032">
        <v>8.8768167440481702E-2</v>
      </c>
      <c r="D9032">
        <v>8.2967559650132292E-2</v>
      </c>
      <c r="G9032">
        <v>9029</v>
      </c>
      <c r="H9032">
        <v>8.6560420854858502E-2</v>
      </c>
      <c r="I9032">
        <v>9.3622475009367823E-2</v>
      </c>
    </row>
    <row r="9033" spans="2:9" x14ac:dyDescent="0.25">
      <c r="B9033">
        <v>9030</v>
      </c>
      <c r="C9033">
        <v>8.8746115027756201E-2</v>
      </c>
      <c r="D9033">
        <v>8.2938690688778169E-2</v>
      </c>
      <c r="G9033">
        <v>9030</v>
      </c>
      <c r="H9033">
        <v>8.6537890871044104E-2</v>
      </c>
      <c r="I9033">
        <v>9.3598362029918489E-2</v>
      </c>
    </row>
    <row r="9034" spans="2:9" x14ac:dyDescent="0.25">
      <c r="B9034">
        <v>9031</v>
      </c>
      <c r="C9034">
        <v>8.8724069082411594E-2</v>
      </c>
      <c r="D9034">
        <v>8.2909830158500952E-2</v>
      </c>
      <c r="G9034">
        <v>9031</v>
      </c>
      <c r="H9034">
        <v>8.6515366994180692E-2</v>
      </c>
      <c r="I9034">
        <v>9.3574255105007983E-2</v>
      </c>
    </row>
    <row r="9035" spans="2:9" x14ac:dyDescent="0.25">
      <c r="B9035">
        <v>9032</v>
      </c>
      <c r="C9035">
        <v>8.8702029601828408E-2</v>
      </c>
      <c r="D9035">
        <v>8.2880978058344087E-2</v>
      </c>
      <c r="G9035">
        <v>9032</v>
      </c>
      <c r="H9035">
        <v>8.6492849222424104E-2</v>
      </c>
      <c r="I9035">
        <v>9.3550154233239424E-2</v>
      </c>
    </row>
    <row r="9036" spans="2:9" x14ac:dyDescent="0.25">
      <c r="B9036">
        <v>9033</v>
      </c>
      <c r="C9036">
        <v>8.8679996583388598E-2</v>
      </c>
      <c r="D9036">
        <v>8.2852134387349827E-2</v>
      </c>
      <c r="G9036">
        <v>9033</v>
      </c>
      <c r="H9036">
        <v>8.6470337553930396E-2</v>
      </c>
      <c r="I9036">
        <v>9.352605941321622E-2</v>
      </c>
    </row>
    <row r="9037" spans="2:9" x14ac:dyDescent="0.25">
      <c r="B9037">
        <v>9034</v>
      </c>
      <c r="C9037">
        <v>8.8657970024474717E-2</v>
      </c>
      <c r="D9037">
        <v>8.2823299144559409E-2</v>
      </c>
      <c r="G9037">
        <v>9034</v>
      </c>
      <c r="H9037">
        <v>8.6447831986856544E-2</v>
      </c>
      <c r="I9037">
        <v>9.3501970643542001E-2</v>
      </c>
    </row>
    <row r="9038" spans="2:9" x14ac:dyDescent="0.25">
      <c r="B9038">
        <v>9035</v>
      </c>
      <c r="C9038">
        <v>8.8635949922471619E-2</v>
      </c>
      <c r="D9038">
        <v>8.2794472329013089E-2</v>
      </c>
      <c r="G9038">
        <v>9035</v>
      </c>
      <c r="H9038">
        <v>8.6425332519360465E-2</v>
      </c>
      <c r="I9038">
        <v>9.3477887922820704E-2</v>
      </c>
    </row>
    <row r="9039" spans="2:9" x14ac:dyDescent="0.25">
      <c r="B9039">
        <v>9036</v>
      </c>
      <c r="C9039">
        <v>8.8613936274764896E-2</v>
      </c>
      <c r="D9039">
        <v>8.2765653939749939E-2</v>
      </c>
      <c r="G9039">
        <v>9036</v>
      </c>
      <c r="H9039">
        <v>8.64028391496003E-2</v>
      </c>
      <c r="I9039">
        <v>9.3453811249656502E-2</v>
      </c>
    </row>
    <row r="9040" spans="2:9" x14ac:dyDescent="0.25">
      <c r="B9040">
        <v>9037</v>
      </c>
      <c r="C9040">
        <v>8.8591929078740694E-2</v>
      </c>
      <c r="D9040">
        <v>8.2736843975808133E-2</v>
      </c>
      <c r="G9040">
        <v>9037</v>
      </c>
      <c r="H9040">
        <v>8.6380351875734507E-2</v>
      </c>
      <c r="I9040">
        <v>9.3429740622653884E-2</v>
      </c>
    </row>
    <row r="9041" spans="2:9" x14ac:dyDescent="0.25">
      <c r="B9041">
        <v>9038</v>
      </c>
      <c r="C9041">
        <v>8.856992833178752E-2</v>
      </c>
      <c r="D9041">
        <v>8.2708042436224732E-2</v>
      </c>
      <c r="G9041">
        <v>9038</v>
      </c>
      <c r="H9041">
        <v>8.6357870695922795E-2</v>
      </c>
      <c r="I9041">
        <v>9.3405676040417565E-2</v>
      </c>
    </row>
    <row r="9042" spans="2:9" x14ac:dyDescent="0.25">
      <c r="B9042">
        <v>9039</v>
      </c>
      <c r="C9042">
        <v>8.8547934031294295E-2</v>
      </c>
      <c r="D9042">
        <v>8.2679249320035689E-2</v>
      </c>
      <c r="G9042">
        <v>9039</v>
      </c>
      <c r="H9042">
        <v>8.6335395608325191E-2</v>
      </c>
      <c r="I9042">
        <v>9.3381617501552411E-2</v>
      </c>
    </row>
    <row r="9043" spans="2:9" x14ac:dyDescent="0.25">
      <c r="B9043">
        <v>9040</v>
      </c>
      <c r="C9043">
        <v>8.8525946174652009E-2</v>
      </c>
      <c r="D9043">
        <v>8.2650464626276079E-2</v>
      </c>
      <c r="G9043">
        <v>9040</v>
      </c>
      <c r="H9043">
        <v>8.6312926611102597E-2</v>
      </c>
      <c r="I9043">
        <v>9.3357565004663842E-2</v>
      </c>
    </row>
    <row r="9044" spans="2:9" x14ac:dyDescent="0.25">
      <c r="B9044">
        <v>9041</v>
      </c>
      <c r="C9044">
        <v>8.8503964759251791E-2</v>
      </c>
      <c r="D9044">
        <v>8.2621688353979747E-2</v>
      </c>
      <c r="G9044">
        <v>9041</v>
      </c>
      <c r="H9044">
        <v>8.6290463702416081E-2</v>
      </c>
      <c r="I9044">
        <v>9.3333518548357239E-2</v>
      </c>
    </row>
    <row r="9045" spans="2:9" x14ac:dyDescent="0.25">
      <c r="B9045">
        <v>9042</v>
      </c>
      <c r="C9045">
        <v>8.8481989782487405E-2</v>
      </c>
      <c r="D9045">
        <v>8.2592920502179562E-2</v>
      </c>
      <c r="G9045">
        <v>9042</v>
      </c>
      <c r="H9045">
        <v>8.6268006880427933E-2</v>
      </c>
      <c r="I9045">
        <v>9.3309478131238438E-2</v>
      </c>
    </row>
    <row r="9046" spans="2:9" x14ac:dyDescent="0.25">
      <c r="B9046">
        <v>9043</v>
      </c>
      <c r="C9046">
        <v>8.8460021241753201E-2</v>
      </c>
      <c r="D9046">
        <v>8.2564161069907466E-2</v>
      </c>
      <c r="G9046">
        <v>9043</v>
      </c>
      <c r="H9046">
        <v>8.62455561433009E-2</v>
      </c>
      <c r="I9046">
        <v>9.3285443751913541E-2</v>
      </c>
    </row>
    <row r="9047" spans="2:9" x14ac:dyDescent="0.25">
      <c r="B9047">
        <v>9044</v>
      </c>
      <c r="C9047">
        <v>8.843805913444408E-2</v>
      </c>
      <c r="D9047">
        <v>8.2535410056194178E-2</v>
      </c>
      <c r="G9047">
        <v>9044</v>
      </c>
      <c r="H9047">
        <v>8.6223111489197896E-2</v>
      </c>
      <c r="I9047">
        <v>9.3261415408988732E-2</v>
      </c>
    </row>
    <row r="9048" spans="2:9" x14ac:dyDescent="0.25">
      <c r="B9048">
        <v>9045</v>
      </c>
      <c r="C9048">
        <v>8.8416103457957002E-2</v>
      </c>
      <c r="D9048">
        <v>8.2506667460069544E-2</v>
      </c>
      <c r="G9048">
        <v>9045</v>
      </c>
      <c r="H9048">
        <v>8.6200672916282806E-2</v>
      </c>
      <c r="I9048">
        <v>9.3237393101070695E-2</v>
      </c>
    </row>
    <row r="9049" spans="2:9" x14ac:dyDescent="0.25">
      <c r="B9049">
        <v>9046</v>
      </c>
      <c r="C9049">
        <v>8.8394154209690115E-2</v>
      </c>
      <c r="D9049">
        <v>8.2477933280562243E-2</v>
      </c>
      <c r="G9049">
        <v>9046</v>
      </c>
      <c r="H9049">
        <v>8.6178240422720293E-2</v>
      </c>
      <c r="I9049">
        <v>9.3213376826766225E-2</v>
      </c>
    </row>
    <row r="9050" spans="2:9" x14ac:dyDescent="0.25">
      <c r="B9050">
        <v>9047</v>
      </c>
      <c r="C9050">
        <v>8.8372211387042696E-2</v>
      </c>
      <c r="D9050">
        <v>8.2449207516699929E-2</v>
      </c>
      <c r="G9050">
        <v>9047</v>
      </c>
      <c r="H9050">
        <v>8.6155814006675394E-2</v>
      </c>
      <c r="I9050">
        <v>9.3189366584682465E-2</v>
      </c>
    </row>
    <row r="9051" spans="2:9" x14ac:dyDescent="0.25">
      <c r="B9051">
        <v>9048</v>
      </c>
      <c r="C9051">
        <v>8.8350274987414892E-2</v>
      </c>
      <c r="D9051">
        <v>8.2420490167509353E-2</v>
      </c>
      <c r="G9051">
        <v>9048</v>
      </c>
      <c r="H9051">
        <v>8.6133393666313784E-2</v>
      </c>
      <c r="I9051">
        <v>9.3165362373426777E-2</v>
      </c>
    </row>
    <row r="9052" spans="2:9" x14ac:dyDescent="0.25">
      <c r="B9052">
        <v>9049</v>
      </c>
      <c r="C9052">
        <v>8.8328345008209186E-2</v>
      </c>
      <c r="D9052">
        <v>8.2391781232016043E-2</v>
      </c>
      <c r="G9052">
        <v>9049</v>
      </c>
      <c r="H9052">
        <v>8.6110979399802182E-2</v>
      </c>
      <c r="I9052">
        <v>9.3141364191606721E-2</v>
      </c>
    </row>
    <row r="9053" spans="2:9" x14ac:dyDescent="0.25">
      <c r="B9053">
        <v>9050</v>
      </c>
      <c r="C9053">
        <v>8.8306421446828612E-2</v>
      </c>
      <c r="D9053">
        <v>8.2363080709244654E-2</v>
      </c>
      <c r="G9053">
        <v>9050</v>
      </c>
      <c r="H9053">
        <v>8.6088571205307607E-2</v>
      </c>
      <c r="I9053">
        <v>9.3117372037830354E-2</v>
      </c>
    </row>
    <row r="9054" spans="2:9" x14ac:dyDescent="0.25">
      <c r="B9054">
        <v>9051</v>
      </c>
      <c r="C9054">
        <v>8.8284504300676706E-2</v>
      </c>
      <c r="D9054">
        <v>8.2334388598218761E-2</v>
      </c>
      <c r="G9054">
        <v>9051</v>
      </c>
      <c r="H9054">
        <v>8.606616908099729E-2</v>
      </c>
      <c r="I9054">
        <v>9.3093385910705734E-2</v>
      </c>
    </row>
    <row r="9055" spans="2:9" x14ac:dyDescent="0.25">
      <c r="B9055">
        <v>9052</v>
      </c>
      <c r="C9055">
        <v>8.8262593567159209E-2</v>
      </c>
      <c r="D9055">
        <v>8.2305704897960755E-2</v>
      </c>
      <c r="G9055">
        <v>9052</v>
      </c>
      <c r="H9055">
        <v>8.6043773025039794E-2</v>
      </c>
      <c r="I9055">
        <v>9.3069405808841335E-2</v>
      </c>
    </row>
    <row r="9056" spans="2:9" x14ac:dyDescent="0.25">
      <c r="B9056">
        <v>9053</v>
      </c>
      <c r="C9056">
        <v>8.8240689243683001E-2</v>
      </c>
      <c r="D9056">
        <v>8.2277029607492266E-2</v>
      </c>
      <c r="G9056">
        <v>9053</v>
      </c>
      <c r="H9056">
        <v>8.6021383035604013E-2</v>
      </c>
      <c r="I9056">
        <v>9.3045431730845882E-2</v>
      </c>
    </row>
    <row r="9057" spans="2:9" x14ac:dyDescent="0.25">
      <c r="B9057">
        <v>9054</v>
      </c>
      <c r="C9057">
        <v>8.8218791327656004E-2</v>
      </c>
      <c r="D9057">
        <v>8.2248362725833704E-2</v>
      </c>
      <c r="G9057">
        <v>9054</v>
      </c>
      <c r="H9057">
        <v>8.59989991108593E-2</v>
      </c>
      <c r="I9057">
        <v>9.302146367532832E-2</v>
      </c>
    </row>
    <row r="9058" spans="2:9" x14ac:dyDescent="0.25">
      <c r="B9058">
        <v>9055</v>
      </c>
      <c r="C9058">
        <v>8.8196899816487095E-2</v>
      </c>
      <c r="D9058">
        <v>8.2219704252004408E-2</v>
      </c>
      <c r="G9058">
        <v>9055</v>
      </c>
      <c r="H9058">
        <v>8.5976621248975815E-2</v>
      </c>
      <c r="I9058">
        <v>9.2997501640897859E-2</v>
      </c>
    </row>
    <row r="9059" spans="2:9" x14ac:dyDescent="0.25">
      <c r="B9059">
        <v>9056</v>
      </c>
      <c r="C9059">
        <v>8.8175014707587415E-2</v>
      </c>
      <c r="D9059">
        <v>8.2191054185022927E-2</v>
      </c>
      <c r="G9059">
        <v>9056</v>
      </c>
      <c r="H9059">
        <v>8.5954249448124645E-2</v>
      </c>
      <c r="I9059">
        <v>9.2973545626164014E-2</v>
      </c>
    </row>
    <row r="9060" spans="2:9" x14ac:dyDescent="0.25">
      <c r="B9060">
        <v>9057</v>
      </c>
      <c r="C9060">
        <v>8.8153135998368715E-2</v>
      </c>
      <c r="D9060">
        <v>8.2162412523906547E-2</v>
      </c>
      <c r="G9060">
        <v>9057</v>
      </c>
      <c r="H9060">
        <v>8.5931883706477197E-2</v>
      </c>
      <c r="I9060">
        <v>9.2949595629736551E-2</v>
      </c>
    </row>
    <row r="9061" spans="2:9" x14ac:dyDescent="0.25">
      <c r="B9061">
        <v>9058</v>
      </c>
      <c r="C9061">
        <v>8.8131263686243203E-2</v>
      </c>
      <c r="D9061">
        <v>8.2133779267671667E-2</v>
      </c>
      <c r="G9061">
        <v>9058</v>
      </c>
      <c r="H9061">
        <v>8.59095240222051E-2</v>
      </c>
      <c r="I9061">
        <v>9.2925651650225538E-2</v>
      </c>
    </row>
    <row r="9062" spans="2:9" x14ac:dyDescent="0.25">
      <c r="B9062">
        <v>9059</v>
      </c>
      <c r="C9062">
        <v>8.8109397768625503E-2</v>
      </c>
      <c r="D9062">
        <v>8.2105154415333573E-2</v>
      </c>
      <c r="G9062">
        <v>9059</v>
      </c>
      <c r="H9062">
        <v>8.5887170393481302E-2</v>
      </c>
      <c r="I9062">
        <v>9.29017136862412E-2</v>
      </c>
    </row>
    <row r="9063" spans="2:9" x14ac:dyDescent="0.25">
      <c r="B9063">
        <v>9060</v>
      </c>
      <c r="C9063">
        <v>8.8087538242930793E-2</v>
      </c>
      <c r="D9063">
        <v>8.2076537965906485E-2</v>
      </c>
      <c r="G9063">
        <v>9060</v>
      </c>
      <c r="H9063">
        <v>8.5864822818478903E-2</v>
      </c>
      <c r="I9063">
        <v>9.2877781736394105E-2</v>
      </c>
    </row>
    <row r="9064" spans="2:9" x14ac:dyDescent="0.25">
      <c r="B9064">
        <v>9061</v>
      </c>
      <c r="C9064">
        <v>8.80656851065761E-2</v>
      </c>
      <c r="D9064">
        <v>8.2047929918403817E-2</v>
      </c>
      <c r="G9064">
        <v>9061</v>
      </c>
      <c r="H9064">
        <v>8.5842481295372017E-2</v>
      </c>
      <c r="I9064">
        <v>9.2853855799295185E-2</v>
      </c>
    </row>
    <row r="9065" spans="2:9" x14ac:dyDescent="0.25">
      <c r="B9065">
        <v>9062</v>
      </c>
      <c r="C9065">
        <v>8.804383835697871E-2</v>
      </c>
      <c r="D9065">
        <v>8.2019330271837748E-2</v>
      </c>
      <c r="G9065">
        <v>9062</v>
      </c>
      <c r="H9065">
        <v>8.5820145822334895E-2</v>
      </c>
      <c r="I9065">
        <v>9.2829935873555369E-2</v>
      </c>
    </row>
    <row r="9066" spans="2:9" x14ac:dyDescent="0.25">
      <c r="B9066">
        <v>9063</v>
      </c>
      <c r="C9066">
        <v>8.8021997991558409E-2</v>
      </c>
      <c r="D9066">
        <v>8.1990739025219528E-2</v>
      </c>
      <c r="G9066">
        <v>9063</v>
      </c>
      <c r="H9066">
        <v>8.5797816397543053E-2</v>
      </c>
      <c r="I9066">
        <v>9.2806021957786131E-2</v>
      </c>
    </row>
    <row r="9067" spans="2:9" x14ac:dyDescent="0.25">
      <c r="B9067">
        <v>9064</v>
      </c>
      <c r="C9067">
        <v>8.8000164007735582E-2</v>
      </c>
      <c r="D9067">
        <v>8.1962156177559309E-2</v>
      </c>
      <c r="G9067">
        <v>9064</v>
      </c>
      <c r="H9067">
        <v>8.5775493019172297E-2</v>
      </c>
      <c r="I9067">
        <v>9.2782114050599065E-2</v>
      </c>
    </row>
    <row r="9068" spans="2:9" x14ac:dyDescent="0.25">
      <c r="B9068">
        <v>9065</v>
      </c>
      <c r="C9068">
        <v>8.7978336402931318E-2</v>
      </c>
      <c r="D9068">
        <v>8.1933581727866314E-2</v>
      </c>
      <c r="G9068">
        <v>9065</v>
      </c>
      <c r="H9068">
        <v>8.5753175685398697E-2</v>
      </c>
      <c r="I9068">
        <v>9.275821215060602E-2</v>
      </c>
    </row>
    <row r="9069" spans="2:9" x14ac:dyDescent="0.25">
      <c r="B9069">
        <v>9066</v>
      </c>
      <c r="C9069">
        <v>8.7956515174568581E-2</v>
      </c>
      <c r="D9069">
        <v>8.1905015675148754E-2</v>
      </c>
      <c r="G9069">
        <v>9066</v>
      </c>
      <c r="H9069">
        <v>8.5730864394399406E-2</v>
      </c>
      <c r="I9069">
        <v>9.2734316256419175E-2</v>
      </c>
    </row>
    <row r="9070" spans="2:9" x14ac:dyDescent="0.25">
      <c r="B9070">
        <v>9067</v>
      </c>
      <c r="C9070">
        <v>8.7934700320071696E-2</v>
      </c>
      <c r="D9070">
        <v>8.1876458018413742E-2</v>
      </c>
      <c r="G9070">
        <v>9067</v>
      </c>
      <c r="H9070">
        <v>8.5708559144352103E-2</v>
      </c>
      <c r="I9070">
        <v>9.2710426366650958E-2</v>
      </c>
    </row>
    <row r="9071" spans="2:9" x14ac:dyDescent="0.25">
      <c r="B9071">
        <v>9068</v>
      </c>
      <c r="C9071">
        <v>8.7912891836865695E-2</v>
      </c>
      <c r="D9071">
        <v>8.1847908756667309E-2</v>
      </c>
      <c r="G9071">
        <v>9068</v>
      </c>
      <c r="H9071">
        <v>8.5686259933435094E-2</v>
      </c>
      <c r="I9071">
        <v>9.2686542479914022E-2</v>
      </c>
    </row>
    <row r="9072" spans="2:9" x14ac:dyDescent="0.25">
      <c r="B9072">
        <v>9069</v>
      </c>
      <c r="C9072">
        <v>8.7891089722376844E-2</v>
      </c>
      <c r="D9072">
        <v>8.1819367888914751E-2</v>
      </c>
      <c r="G9072">
        <v>9069</v>
      </c>
      <c r="H9072">
        <v>8.5663966759827057E-2</v>
      </c>
      <c r="I9072">
        <v>9.2662664594821351E-2</v>
      </c>
    </row>
    <row r="9073" spans="2:9" x14ac:dyDescent="0.25">
      <c r="B9073">
        <v>9070</v>
      </c>
      <c r="C9073">
        <v>8.7869293974033605E-2</v>
      </c>
      <c r="D9073">
        <v>8.1790835414160087E-2</v>
      </c>
      <c r="G9073">
        <v>9070</v>
      </c>
      <c r="H9073">
        <v>8.564167962170785E-2</v>
      </c>
      <c r="I9073">
        <v>9.2638792709986095E-2</v>
      </c>
    </row>
    <row r="9074" spans="2:9" x14ac:dyDescent="0.25">
      <c r="B9074">
        <v>9071</v>
      </c>
      <c r="C9074">
        <v>8.7847504589265005E-2</v>
      </c>
      <c r="D9074">
        <v>8.1762311331406351E-2</v>
      </c>
      <c r="G9074">
        <v>9071</v>
      </c>
      <c r="H9074">
        <v>8.5619398517257597E-2</v>
      </c>
      <c r="I9074">
        <v>9.2614926824021782E-2</v>
      </c>
    </row>
    <row r="9075" spans="2:9" x14ac:dyDescent="0.25">
      <c r="B9075">
        <v>9072</v>
      </c>
      <c r="C9075">
        <v>8.7825721565500586E-2</v>
      </c>
      <c r="D9075">
        <v>8.1733795639655688E-2</v>
      </c>
      <c r="G9075">
        <v>9072</v>
      </c>
      <c r="H9075">
        <v>8.5597123444656795E-2</v>
      </c>
      <c r="I9075">
        <v>9.2591066935542157E-2</v>
      </c>
    </row>
    <row r="9076" spans="2:9" x14ac:dyDescent="0.25">
      <c r="B9076">
        <v>9073</v>
      </c>
      <c r="C9076">
        <v>8.7803944900172098E-2</v>
      </c>
      <c r="D9076">
        <v>8.1705288337909104E-2</v>
      </c>
      <c r="G9076">
        <v>9073</v>
      </c>
      <c r="H9076">
        <v>8.5574854402087092E-2</v>
      </c>
      <c r="I9076">
        <v>9.2567213043161192E-2</v>
      </c>
    </row>
    <row r="9077" spans="2:9" x14ac:dyDescent="0.25">
      <c r="B9077">
        <v>9074</v>
      </c>
      <c r="C9077">
        <v>8.7782174590712192E-2</v>
      </c>
      <c r="D9077">
        <v>8.1676789425166721E-2</v>
      </c>
      <c r="G9077">
        <v>9074</v>
      </c>
      <c r="H9077">
        <v>8.5552591387730303E-2</v>
      </c>
      <c r="I9077">
        <v>9.2543365145493189E-2</v>
      </c>
    </row>
    <row r="9078" spans="2:9" x14ac:dyDescent="0.25">
      <c r="B9078">
        <v>9075</v>
      </c>
      <c r="C9078">
        <v>8.7760410634554906E-2</v>
      </c>
      <c r="D9078">
        <v>8.1648298900427546E-2</v>
      </c>
      <c r="G9078">
        <v>9075</v>
      </c>
      <c r="H9078">
        <v>8.5530334399769217E-2</v>
      </c>
      <c r="I9078">
        <v>9.251952324115266E-2</v>
      </c>
    </row>
    <row r="9079" spans="2:9" x14ac:dyDescent="0.25">
      <c r="B9079">
        <v>9076</v>
      </c>
      <c r="C9079">
        <v>8.7738653029134958E-2</v>
      </c>
      <c r="D9079">
        <v>8.1619816762689548E-2</v>
      </c>
      <c r="G9079">
        <v>9076</v>
      </c>
      <c r="H9079">
        <v>8.5508083436386814E-2</v>
      </c>
      <c r="I9079">
        <v>9.2495687328754364E-2</v>
      </c>
    </row>
    <row r="9080" spans="2:9" x14ac:dyDescent="0.25">
      <c r="B9080">
        <v>9077</v>
      </c>
      <c r="C9080">
        <v>8.7716901771889372E-2</v>
      </c>
      <c r="D9080">
        <v>8.1591343010949807E-2</v>
      </c>
      <c r="G9080">
        <v>9077</v>
      </c>
      <c r="H9080">
        <v>8.548583849576738E-2</v>
      </c>
      <c r="I9080">
        <v>9.2471857406913494E-2</v>
      </c>
    </row>
    <row r="9081" spans="2:9" x14ac:dyDescent="0.25">
      <c r="B9081">
        <v>9078</v>
      </c>
      <c r="C9081">
        <v>8.7695156860255696E-2</v>
      </c>
      <c r="D9081">
        <v>8.1562877644204348E-2</v>
      </c>
      <c r="G9081">
        <v>9078</v>
      </c>
      <c r="H9081">
        <v>8.5463599576095298E-2</v>
      </c>
      <c r="I9081">
        <v>9.2448033474245281E-2</v>
      </c>
    </row>
    <row r="9082" spans="2:9" x14ac:dyDescent="0.25">
      <c r="B9082">
        <v>9079</v>
      </c>
      <c r="C9082">
        <v>8.767341829167212E-2</v>
      </c>
      <c r="D9082">
        <v>8.1534420661448115E-2</v>
      </c>
      <c r="G9082">
        <v>9079</v>
      </c>
      <c r="H9082">
        <v>8.544136667555538E-2</v>
      </c>
      <c r="I9082">
        <v>9.2424215529365278E-2</v>
      </c>
    </row>
    <row r="9083" spans="2:9" x14ac:dyDescent="0.25">
      <c r="B9083">
        <v>9080</v>
      </c>
      <c r="C9083">
        <v>8.7651686063579107E-2</v>
      </c>
      <c r="D9083">
        <v>8.1505972061675189E-2</v>
      </c>
      <c r="G9083">
        <v>9080</v>
      </c>
      <c r="H9083">
        <v>8.541913979233369E-2</v>
      </c>
      <c r="I9083">
        <v>9.2400403570889481E-2</v>
      </c>
    </row>
    <row r="9084" spans="2:9" x14ac:dyDescent="0.25">
      <c r="B9084">
        <v>9081</v>
      </c>
      <c r="C9084">
        <v>8.7629960173417787E-2</v>
      </c>
      <c r="D9084">
        <v>8.1477531843878473E-2</v>
      </c>
      <c r="G9084">
        <v>9081</v>
      </c>
      <c r="H9084">
        <v>8.5396918924616608E-2</v>
      </c>
      <c r="I9084">
        <v>9.2376597597433913E-2</v>
      </c>
    </row>
    <row r="9085" spans="2:9" x14ac:dyDescent="0.25">
      <c r="B9085">
        <v>9082</v>
      </c>
      <c r="C9085">
        <v>8.7608240618630706E-2</v>
      </c>
      <c r="D9085">
        <v>8.1449100007050038E-2</v>
      </c>
      <c r="G9085">
        <v>9082</v>
      </c>
      <c r="H9085">
        <v>8.5374704070590807E-2</v>
      </c>
      <c r="I9085">
        <v>9.2352797607614959E-2</v>
      </c>
    </row>
    <row r="9086" spans="2:9" x14ac:dyDescent="0.25">
      <c r="B9086">
        <v>9083</v>
      </c>
      <c r="C9086">
        <v>8.7586527396661243E-2</v>
      </c>
      <c r="D9086">
        <v>8.1420676550180884E-2</v>
      </c>
      <c r="G9086">
        <v>9083</v>
      </c>
      <c r="H9086">
        <v>8.5352495228443945E-2</v>
      </c>
      <c r="I9086">
        <v>9.232900360004935E-2</v>
      </c>
    </row>
    <row r="9087" spans="2:9" x14ac:dyDescent="0.25">
      <c r="B9087">
        <v>9084</v>
      </c>
      <c r="C9087">
        <v>8.7564820504954982E-2</v>
      </c>
      <c r="D9087">
        <v>8.1392261472260863E-2</v>
      </c>
      <c r="G9087">
        <v>9084</v>
      </c>
      <c r="H9087">
        <v>8.5330292396364513E-2</v>
      </c>
      <c r="I9087">
        <v>9.2305215573353944E-2</v>
      </c>
    </row>
    <row r="9088" spans="2:9" x14ac:dyDescent="0.25">
      <c r="B9088">
        <v>9085</v>
      </c>
      <c r="C9088">
        <v>8.7543119940958203E-2</v>
      </c>
      <c r="D9088">
        <v>8.1363854772279101E-2</v>
      </c>
      <c r="G9088">
        <v>9085</v>
      </c>
      <c r="H9088">
        <v>8.5308095572541404E-2</v>
      </c>
      <c r="I9088">
        <v>9.2281433526145956E-2</v>
      </c>
    </row>
    <row r="9089" spans="2:9" x14ac:dyDescent="0.25">
      <c r="B9089">
        <v>9086</v>
      </c>
      <c r="C9089">
        <v>8.7521425702117503E-2</v>
      </c>
      <c r="D9089">
        <v>8.1335456449223548E-2</v>
      </c>
      <c r="G9089">
        <v>9086</v>
      </c>
      <c r="H9089">
        <v>8.5285904755163705E-2</v>
      </c>
      <c r="I9089">
        <v>9.2257657457042799E-2</v>
      </c>
    </row>
    <row r="9090" spans="2:9" x14ac:dyDescent="0.25">
      <c r="B9090">
        <v>9087</v>
      </c>
      <c r="C9090">
        <v>8.7499737785881715E-2</v>
      </c>
      <c r="D9090">
        <v>8.1307066502081152E-2</v>
      </c>
      <c r="G9090">
        <v>9087</v>
      </c>
      <c r="H9090">
        <v>8.5263719942421698E-2</v>
      </c>
      <c r="I9090">
        <v>9.2233887364662176E-2</v>
      </c>
    </row>
    <row r="9091" spans="2:9" x14ac:dyDescent="0.25">
      <c r="B9091">
        <v>9088</v>
      </c>
      <c r="C9091">
        <v>8.7478056189700809E-2</v>
      </c>
      <c r="D9091">
        <v>8.1278684929837947E-2</v>
      </c>
      <c r="G9091">
        <v>9088</v>
      </c>
      <c r="H9091">
        <v>8.5241541132505996E-2</v>
      </c>
      <c r="I9091">
        <v>9.2210123247622136E-2</v>
      </c>
    </row>
    <row r="9092" spans="2:9" x14ac:dyDescent="0.25">
      <c r="B9092">
        <v>9089</v>
      </c>
      <c r="C9092">
        <v>8.7456380911025797E-2</v>
      </c>
      <c r="D9092">
        <v>8.1250311731478855E-2</v>
      </c>
      <c r="G9092">
        <v>9089</v>
      </c>
      <c r="H9092">
        <v>8.5219368323607894E-2</v>
      </c>
      <c r="I9092">
        <v>9.2186365104540841E-2</v>
      </c>
    </row>
    <row r="9093" spans="2:9" x14ac:dyDescent="0.25">
      <c r="B9093">
        <v>9090</v>
      </c>
      <c r="C9093">
        <v>8.7434711947308591E-2</v>
      </c>
      <c r="D9093">
        <v>8.1221946905987968E-2</v>
      </c>
      <c r="G9093">
        <v>9090</v>
      </c>
      <c r="H9093">
        <v>8.5197201513919213E-2</v>
      </c>
      <c r="I9093">
        <v>9.2162612934036839E-2</v>
      </c>
    </row>
    <row r="9094" spans="2:9" x14ac:dyDescent="0.25">
      <c r="B9094">
        <v>9091</v>
      </c>
      <c r="C9094">
        <v>8.7413049296003284E-2</v>
      </c>
      <c r="D9094">
        <v>8.119359045234821E-2</v>
      </c>
      <c r="G9094">
        <v>9091</v>
      </c>
      <c r="H9094">
        <v>8.5175040701632926E-2</v>
      </c>
      <c r="I9094">
        <v>9.2138866734728889E-2</v>
      </c>
    </row>
    <row r="9095" spans="2:9" x14ac:dyDescent="0.25">
      <c r="B9095">
        <v>9092</v>
      </c>
      <c r="C9095">
        <v>8.7391392954564606E-2</v>
      </c>
      <c r="D9095">
        <v>8.1165242369541604E-2</v>
      </c>
      <c r="G9095">
        <v>9092</v>
      </c>
      <c r="H9095">
        <v>8.5152885884942103E-2</v>
      </c>
      <c r="I9095">
        <v>9.2115126505236011E-2</v>
      </c>
    </row>
    <row r="9096" spans="2:9" x14ac:dyDescent="0.25">
      <c r="B9096">
        <v>9093</v>
      </c>
      <c r="C9096">
        <v>8.7369742920447802E-2</v>
      </c>
      <c r="D9096">
        <v>8.1136902656549173E-2</v>
      </c>
      <c r="G9096">
        <v>9093</v>
      </c>
      <c r="H9096">
        <v>8.5130737062040204E-2</v>
      </c>
      <c r="I9096">
        <v>9.2091392244177533E-2</v>
      </c>
    </row>
    <row r="9097" spans="2:9" x14ac:dyDescent="0.25">
      <c r="B9097">
        <v>9094</v>
      </c>
      <c r="C9097">
        <v>8.7348099191110404E-2</v>
      </c>
      <c r="D9097">
        <v>8.1108571312350899E-2</v>
      </c>
      <c r="G9097">
        <v>9094</v>
      </c>
      <c r="H9097">
        <v>8.5108594231121798E-2</v>
      </c>
      <c r="I9097">
        <v>9.2067663950172976E-2</v>
      </c>
    </row>
    <row r="9098" spans="2:9" x14ac:dyDescent="0.25">
      <c r="B9098">
        <v>9095</v>
      </c>
      <c r="C9098">
        <v>8.7326461764010613E-2</v>
      </c>
      <c r="D9098">
        <v>8.1080248335925864E-2</v>
      </c>
      <c r="G9098">
        <v>9095</v>
      </c>
      <c r="H9098">
        <v>8.5086457390381995E-2</v>
      </c>
      <c r="I9098">
        <v>9.2043941621842193E-2</v>
      </c>
    </row>
    <row r="9099" spans="2:9" x14ac:dyDescent="0.25">
      <c r="B9099">
        <v>9096</v>
      </c>
      <c r="C9099">
        <v>8.7304830636608113E-2</v>
      </c>
      <c r="D9099">
        <v>8.1051933726252079E-2</v>
      </c>
      <c r="G9099">
        <v>9096</v>
      </c>
      <c r="H9099">
        <v>8.5064326538016197E-2</v>
      </c>
      <c r="I9099">
        <v>9.202022525780533E-2</v>
      </c>
    </row>
    <row r="9100" spans="2:9" x14ac:dyDescent="0.25">
      <c r="B9100">
        <v>9097</v>
      </c>
      <c r="C9100">
        <v>8.7283205806363229E-2</v>
      </c>
      <c r="D9100">
        <v>8.1023627482306557E-2</v>
      </c>
      <c r="G9100">
        <v>9097</v>
      </c>
      <c r="H9100">
        <v>8.504220167222068E-2</v>
      </c>
      <c r="I9100">
        <v>9.1996514856682629E-2</v>
      </c>
    </row>
    <row r="9101" spans="2:9" x14ac:dyDescent="0.25">
      <c r="B9101">
        <v>9098</v>
      </c>
      <c r="C9101">
        <v>8.7261587270738614E-2</v>
      </c>
      <c r="D9101">
        <v>8.0995329603065408E-2</v>
      </c>
      <c r="G9101">
        <v>9098</v>
      </c>
      <c r="H9101">
        <v>8.5020082791192678E-2</v>
      </c>
      <c r="I9101">
        <v>9.1972810417094791E-2</v>
      </c>
    </row>
    <row r="9102" spans="2:9" x14ac:dyDescent="0.25">
      <c r="B9102">
        <v>9099</v>
      </c>
      <c r="C9102">
        <v>8.7239975027197506E-2</v>
      </c>
      <c r="D9102">
        <v>8.0967040087503675E-2</v>
      </c>
      <c r="G9102">
        <v>9099</v>
      </c>
      <c r="H9102">
        <v>8.4997969893129494E-2</v>
      </c>
      <c r="I9102">
        <v>9.1949111937662698E-2</v>
      </c>
    </row>
    <row r="9103" spans="2:9" x14ac:dyDescent="0.25">
      <c r="B9103">
        <v>9100</v>
      </c>
      <c r="C9103">
        <v>8.7218369073203697E-2</v>
      </c>
      <c r="D9103">
        <v>8.0938758934595414E-2</v>
      </c>
      <c r="G9103">
        <v>9100</v>
      </c>
      <c r="H9103">
        <v>8.4975862976228875E-2</v>
      </c>
      <c r="I9103">
        <v>9.1925419417007437E-2</v>
      </c>
    </row>
    <row r="9104" spans="2:9" x14ac:dyDescent="0.25">
      <c r="B9104">
        <v>9101</v>
      </c>
      <c r="C9104">
        <v>8.7196769406223104E-2</v>
      </c>
      <c r="D9104">
        <v>8.0910486143313767E-2</v>
      </c>
      <c r="G9104">
        <v>9101</v>
      </c>
      <c r="H9104">
        <v>8.4953762038689998E-2</v>
      </c>
      <c r="I9104">
        <v>9.1901732853750473E-2</v>
      </c>
    </row>
    <row r="9105" spans="2:9" x14ac:dyDescent="0.25">
      <c r="B9105">
        <v>9102</v>
      </c>
      <c r="C9105">
        <v>8.7175176023722489E-2</v>
      </c>
      <c r="D9105">
        <v>8.0882221712630833E-2</v>
      </c>
      <c r="G9105">
        <v>9102</v>
      </c>
      <c r="H9105">
        <v>8.4931667078711998E-2</v>
      </c>
      <c r="I9105">
        <v>9.1878052246513464E-2</v>
      </c>
    </row>
    <row r="9106" spans="2:9" x14ac:dyDescent="0.25">
      <c r="B9106">
        <v>9103</v>
      </c>
      <c r="C9106">
        <v>8.7153588923169906E-2</v>
      </c>
      <c r="D9106">
        <v>8.0853965641517728E-2</v>
      </c>
      <c r="G9106">
        <v>9103</v>
      </c>
      <c r="H9106">
        <v>8.4909578094494897E-2</v>
      </c>
      <c r="I9106">
        <v>9.1854377593918388E-2</v>
      </c>
    </row>
    <row r="9107" spans="2:9" x14ac:dyDescent="0.25">
      <c r="B9107">
        <v>9104</v>
      </c>
      <c r="C9107">
        <v>8.7132008102034322E-2</v>
      </c>
      <c r="D9107">
        <v>8.0825717928944621E-2</v>
      </c>
      <c r="G9107">
        <v>9104</v>
      </c>
      <c r="H9107">
        <v>8.4887495084238998E-2</v>
      </c>
      <c r="I9107">
        <v>9.1830708894587429E-2</v>
      </c>
    </row>
    <row r="9108" spans="2:9" x14ac:dyDescent="0.25">
      <c r="B9108">
        <v>9105</v>
      </c>
      <c r="C9108">
        <v>8.7110433557786915E-2</v>
      </c>
      <c r="D9108">
        <v>8.0797478573880643E-2</v>
      </c>
      <c r="G9108">
        <v>9105</v>
      </c>
      <c r="H9108">
        <v>8.4865418046145835E-2</v>
      </c>
      <c r="I9108">
        <v>9.1807046147143009E-2</v>
      </c>
    </row>
    <row r="9109" spans="2:9" x14ac:dyDescent="0.25">
      <c r="B9109">
        <v>9106</v>
      </c>
      <c r="C9109">
        <v>8.7088865287899303E-2</v>
      </c>
      <c r="D9109">
        <v>8.0769247575293981E-2</v>
      </c>
      <c r="G9109">
        <v>9106</v>
      </c>
      <c r="H9109">
        <v>8.4843346978417195E-2</v>
      </c>
      <c r="I9109">
        <v>9.1783389350207925E-2</v>
      </c>
    </row>
    <row r="9110" spans="2:9" x14ac:dyDescent="0.25">
      <c r="B9110">
        <v>9107</v>
      </c>
      <c r="C9110">
        <v>8.7067303289843703E-2</v>
      </c>
      <c r="D9110">
        <v>8.074102493215185E-2</v>
      </c>
      <c r="G9110">
        <v>9107</v>
      </c>
      <c r="H9110">
        <v>8.4821281879255195E-2</v>
      </c>
      <c r="I9110">
        <v>9.1759738502405139E-2</v>
      </c>
    </row>
    <row r="9111" spans="2:9" x14ac:dyDescent="0.25">
      <c r="B9111">
        <v>9108</v>
      </c>
      <c r="C9111">
        <v>8.7045747561094511E-2</v>
      </c>
      <c r="D9111">
        <v>8.0712810643420424E-2</v>
      </c>
      <c r="G9111">
        <v>9108</v>
      </c>
      <c r="H9111">
        <v>8.4799222746862996E-2</v>
      </c>
      <c r="I9111">
        <v>9.173609360235789E-2</v>
      </c>
    </row>
    <row r="9112" spans="2:9" x14ac:dyDescent="0.25">
      <c r="B9112">
        <v>9109</v>
      </c>
      <c r="C9112">
        <v>8.7024198099126898E-2</v>
      </c>
      <c r="D9112">
        <v>8.0684604708065003E-2</v>
      </c>
      <c r="G9112">
        <v>9109</v>
      </c>
      <c r="H9112">
        <v>8.47771695794442E-2</v>
      </c>
      <c r="I9112">
        <v>9.1712454648689754E-2</v>
      </c>
    </row>
    <row r="9113" spans="2:9" x14ac:dyDescent="0.25">
      <c r="B9113">
        <v>9110</v>
      </c>
      <c r="C9113">
        <v>8.700265490141762E-2</v>
      </c>
      <c r="D9113">
        <v>8.0656407125049789E-2</v>
      </c>
      <c r="G9113">
        <v>9110</v>
      </c>
      <c r="H9113">
        <v>8.475512237520319E-2</v>
      </c>
      <c r="I9113">
        <v>9.1688821640024468E-2</v>
      </c>
    </row>
    <row r="9114" spans="2:9" x14ac:dyDescent="0.25">
      <c r="B9114">
        <v>9111</v>
      </c>
      <c r="C9114">
        <v>8.6981117965443874E-2</v>
      </c>
      <c r="D9114">
        <v>8.0628217893338183E-2</v>
      </c>
      <c r="G9114">
        <v>9111</v>
      </c>
      <c r="H9114">
        <v>8.4733081132344484E-2</v>
      </c>
      <c r="I9114">
        <v>9.1665194574986175E-2</v>
      </c>
    </row>
    <row r="9115" spans="2:9" x14ac:dyDescent="0.25">
      <c r="B9115">
        <v>9112</v>
      </c>
      <c r="C9115">
        <v>8.6959587288685206E-2</v>
      </c>
      <c r="D9115">
        <v>8.0600037011892403E-2</v>
      </c>
      <c r="G9115">
        <v>9112</v>
      </c>
      <c r="H9115">
        <v>8.4711045849073893E-2</v>
      </c>
      <c r="I9115">
        <v>9.1641573452199088E-2</v>
      </c>
    </row>
    <row r="9116" spans="2:9" x14ac:dyDescent="0.25">
      <c r="B9116">
        <v>9113</v>
      </c>
      <c r="C9116">
        <v>8.6938062868621796E-2</v>
      </c>
      <c r="D9116">
        <v>8.0571864479673752E-2</v>
      </c>
      <c r="G9116">
        <v>9113</v>
      </c>
      <c r="H9116">
        <v>8.4689016523597602E-2</v>
      </c>
      <c r="I9116">
        <v>9.1617958270287805E-2</v>
      </c>
    </row>
    <row r="9117" spans="2:9" x14ac:dyDescent="0.25">
      <c r="B9117">
        <v>9114</v>
      </c>
      <c r="C9117">
        <v>8.6916544702734286E-2</v>
      </c>
      <c r="D9117">
        <v>8.0543700295642687E-2</v>
      </c>
      <c r="G9117">
        <v>9114</v>
      </c>
      <c r="H9117">
        <v>8.4666993154122003E-2</v>
      </c>
      <c r="I9117">
        <v>9.1594349027877275E-2</v>
      </c>
    </row>
    <row r="9118" spans="2:9" x14ac:dyDescent="0.25">
      <c r="B9118">
        <v>9115</v>
      </c>
      <c r="C9118">
        <v>8.689503278850548E-2</v>
      </c>
      <c r="D9118">
        <v>8.0515544458758581E-2</v>
      </c>
      <c r="G9118">
        <v>9115</v>
      </c>
      <c r="H9118">
        <v>8.4644975738854503E-2</v>
      </c>
      <c r="I9118">
        <v>9.1570745723592431E-2</v>
      </c>
    </row>
    <row r="9119" spans="2:9" x14ac:dyDescent="0.25">
      <c r="B9119">
        <v>9116</v>
      </c>
      <c r="C9119">
        <v>8.6873527123419295E-2</v>
      </c>
      <c r="D9119">
        <v>8.0487396967979769E-2</v>
      </c>
      <c r="G9119">
        <v>9116</v>
      </c>
      <c r="H9119">
        <v>8.4622964276002993E-2</v>
      </c>
      <c r="I9119">
        <v>9.1547148356058775E-2</v>
      </c>
    </row>
    <row r="9120" spans="2:9" x14ac:dyDescent="0.25">
      <c r="B9120">
        <v>9117</v>
      </c>
      <c r="C9120">
        <v>8.6852027704960491E-2</v>
      </c>
      <c r="D9120">
        <v>8.0459257822263805E-2</v>
      </c>
      <c r="G9120">
        <v>9117</v>
      </c>
      <c r="H9120">
        <v>8.4600958763775977E-2</v>
      </c>
      <c r="I9120">
        <v>9.1523556923901905E-2</v>
      </c>
    </row>
    <row r="9121" spans="2:9" x14ac:dyDescent="0.25">
      <c r="B9121">
        <v>9118</v>
      </c>
      <c r="C9121">
        <v>8.6830534530614831E-2</v>
      </c>
      <c r="D9121">
        <v>8.0431127020567109E-2</v>
      </c>
      <c r="G9121">
        <v>9118</v>
      </c>
      <c r="H9121">
        <v>8.4578959200382553E-2</v>
      </c>
      <c r="I9121">
        <v>9.1499971425747686E-2</v>
      </c>
    </row>
    <row r="9122" spans="2:9" x14ac:dyDescent="0.25">
      <c r="B9122">
        <v>9119</v>
      </c>
      <c r="C9122">
        <v>8.6809047597870267E-2</v>
      </c>
      <c r="D9122">
        <v>8.0403004561845182E-2</v>
      </c>
      <c r="G9122">
        <v>9119</v>
      </c>
      <c r="H9122">
        <v>8.4556965584032778E-2</v>
      </c>
      <c r="I9122">
        <v>9.1476391860222356E-2</v>
      </c>
    </row>
    <row r="9123" spans="2:9" x14ac:dyDescent="0.25">
      <c r="B9123">
        <v>9120</v>
      </c>
      <c r="C9123">
        <v>8.6787566904215394E-2</v>
      </c>
      <c r="D9123">
        <v>8.037489044505261E-2</v>
      </c>
      <c r="G9123">
        <v>9120</v>
      </c>
      <c r="H9123">
        <v>8.4534977912937001E-2</v>
      </c>
      <c r="I9123">
        <v>9.1452818225952304E-2</v>
      </c>
    </row>
    <row r="9124" spans="2:9" x14ac:dyDescent="0.25">
      <c r="B9124">
        <v>9121</v>
      </c>
      <c r="C9124">
        <v>8.6766092447139287E-2</v>
      </c>
      <c r="D9124">
        <v>8.0346784669142912E-2</v>
      </c>
      <c r="G9124">
        <v>9121</v>
      </c>
      <c r="H9124">
        <v>8.4512996185305916E-2</v>
      </c>
      <c r="I9124">
        <v>9.1429250521564198E-2</v>
      </c>
    </row>
    <row r="9125" spans="2:9" x14ac:dyDescent="0.25">
      <c r="B9125">
        <v>9122</v>
      </c>
      <c r="C9125">
        <v>8.6744624224133204E-2</v>
      </c>
      <c r="D9125">
        <v>8.0318687233068745E-2</v>
      </c>
      <c r="G9125">
        <v>9122</v>
      </c>
      <c r="H9125">
        <v>8.4491020399351205E-2</v>
      </c>
      <c r="I9125">
        <v>9.1405688745684971E-2</v>
      </c>
    </row>
    <row r="9126" spans="2:9" x14ac:dyDescent="0.25">
      <c r="B9126">
        <v>9123</v>
      </c>
      <c r="C9126">
        <v>8.6723162232689194E-2</v>
      </c>
      <c r="D9126">
        <v>8.0290598135781724E-2</v>
      </c>
      <c r="G9126">
        <v>9123</v>
      </c>
      <c r="H9126">
        <v>8.4469050553285005E-2</v>
      </c>
      <c r="I9126">
        <v>9.1382132896941928E-2</v>
      </c>
    </row>
    <row r="9127" spans="2:9" x14ac:dyDescent="0.25">
      <c r="B9127">
        <v>9124</v>
      </c>
      <c r="C9127">
        <v>8.6701706470300621E-2</v>
      </c>
      <c r="D9127">
        <v>8.0262517376232481E-2</v>
      </c>
      <c r="G9127">
        <v>9124</v>
      </c>
      <c r="H9127">
        <v>8.4447086645320316E-2</v>
      </c>
      <c r="I9127">
        <v>9.1358582973962418E-2</v>
      </c>
    </row>
    <row r="9128" spans="2:9" x14ac:dyDescent="0.25">
      <c r="B9128">
        <v>9125</v>
      </c>
      <c r="C9128">
        <v>8.6680256934461616E-2</v>
      </c>
      <c r="D9128">
        <v>8.0234444953370829E-2</v>
      </c>
      <c r="G9128">
        <v>9125</v>
      </c>
      <c r="H9128">
        <v>8.4425128673670261E-2</v>
      </c>
      <c r="I9128">
        <v>9.1335038975374344E-2</v>
      </c>
    </row>
    <row r="9129" spans="2:9" x14ac:dyDescent="0.25">
      <c r="B9129">
        <v>9126</v>
      </c>
      <c r="C9129">
        <v>8.665881362266864E-2</v>
      </c>
      <c r="D9129">
        <v>8.0206380866145399E-2</v>
      </c>
      <c r="G9129">
        <v>9126</v>
      </c>
      <c r="H9129">
        <v>8.4403176636549226E-2</v>
      </c>
      <c r="I9129">
        <v>9.1311500899805553E-2</v>
      </c>
    </row>
    <row r="9130" spans="2:9" x14ac:dyDescent="0.25">
      <c r="B9130">
        <v>9127</v>
      </c>
      <c r="C9130">
        <v>8.6637376532418611E-2</v>
      </c>
      <c r="D9130">
        <v>8.0178325113504118E-2</v>
      </c>
      <c r="G9130">
        <v>9127</v>
      </c>
      <c r="H9130">
        <v>8.4381230532171905E-2</v>
      </c>
      <c r="I9130">
        <v>9.1287968745884421E-2</v>
      </c>
    </row>
    <row r="9131" spans="2:9" x14ac:dyDescent="0.25">
      <c r="B9131">
        <v>9128</v>
      </c>
      <c r="C9131">
        <v>8.6615945661208893E-2</v>
      </c>
      <c r="D9131">
        <v>8.0150277694393673E-2</v>
      </c>
      <c r="G9131">
        <v>9128</v>
      </c>
      <c r="H9131">
        <v>8.4359290358753197E-2</v>
      </c>
      <c r="I9131">
        <v>9.1264442512239488E-2</v>
      </c>
    </row>
    <row r="9132" spans="2:9" x14ac:dyDescent="0.25">
      <c r="B9132">
        <v>9129</v>
      </c>
      <c r="C9132">
        <v>8.659452100653911E-2</v>
      </c>
      <c r="D9132">
        <v>8.0122238607760007E-2</v>
      </c>
      <c r="G9132">
        <v>9129</v>
      </c>
      <c r="H9132">
        <v>8.4337356114509002E-2</v>
      </c>
      <c r="I9132">
        <v>9.1240922197499477E-2</v>
      </c>
    </row>
    <row r="9133" spans="2:9" x14ac:dyDescent="0.25">
      <c r="B9133">
        <v>9130</v>
      </c>
      <c r="C9133">
        <v>8.6573102565909693E-2</v>
      </c>
      <c r="D9133">
        <v>8.0094207852548033E-2</v>
      </c>
      <c r="G9133">
        <v>9130</v>
      </c>
      <c r="H9133">
        <v>8.4315427797655995E-2</v>
      </c>
      <c r="I9133">
        <v>9.1217407800293498E-2</v>
      </c>
    </row>
    <row r="9134" spans="2:9" x14ac:dyDescent="0.25">
      <c r="B9134">
        <v>9131</v>
      </c>
      <c r="C9134">
        <v>8.6551690336822501E-2</v>
      </c>
      <c r="D9134">
        <v>8.0066185427701692E-2</v>
      </c>
      <c r="G9134">
        <v>9131</v>
      </c>
      <c r="H9134">
        <v>8.4293505406411104E-2</v>
      </c>
      <c r="I9134">
        <v>9.1193899319250857E-2</v>
      </c>
    </row>
    <row r="9135" spans="2:9" x14ac:dyDescent="0.25">
      <c r="B9135">
        <v>9132</v>
      </c>
      <c r="C9135">
        <v>8.6530284316779893E-2</v>
      </c>
      <c r="D9135">
        <v>8.0038171332163927E-2</v>
      </c>
      <c r="G9135">
        <v>9132</v>
      </c>
      <c r="H9135">
        <v>8.4271588938991893E-2</v>
      </c>
      <c r="I9135">
        <v>9.1170396753001148E-2</v>
      </c>
    </row>
    <row r="9136" spans="2:9" x14ac:dyDescent="0.25">
      <c r="B9136">
        <v>9133</v>
      </c>
      <c r="C9136">
        <v>8.6508884503286573E-2</v>
      </c>
      <c r="D9136">
        <v>8.0010165564876862E-2</v>
      </c>
      <c r="G9136">
        <v>9133</v>
      </c>
      <c r="H9136">
        <v>8.4249678393617008E-2</v>
      </c>
      <c r="I9136">
        <v>9.1146900100174219E-2</v>
      </c>
    </row>
    <row r="9137" spans="2:9" x14ac:dyDescent="0.25">
      <c r="B9137">
        <v>9134</v>
      </c>
      <c r="C9137">
        <v>8.6487490893847913E-2</v>
      </c>
      <c r="D9137">
        <v>7.9982168124781525E-2</v>
      </c>
      <c r="G9137">
        <v>9134</v>
      </c>
      <c r="H9137">
        <v>8.4227773768505293E-2</v>
      </c>
      <c r="I9137">
        <v>9.1123409359400179E-2</v>
      </c>
    </row>
    <row r="9138" spans="2:9" x14ac:dyDescent="0.25">
      <c r="B9138">
        <v>9135</v>
      </c>
      <c r="C9138">
        <v>8.6466103485969698E-2</v>
      </c>
      <c r="D9138">
        <v>7.9954179010818027E-2</v>
      </c>
      <c r="G9138">
        <v>9135</v>
      </c>
      <c r="H9138">
        <v>8.420587506187599E-2</v>
      </c>
      <c r="I9138">
        <v>9.1099924529309428E-2</v>
      </c>
    </row>
    <row r="9139" spans="2:9" x14ac:dyDescent="0.25">
      <c r="B9139">
        <v>9136</v>
      </c>
      <c r="C9139">
        <v>8.6444722277159894E-2</v>
      </c>
      <c r="D9139">
        <v>7.9926198221925621E-2</v>
      </c>
      <c r="G9139">
        <v>9136</v>
      </c>
      <c r="H9139">
        <v>8.4183982271949398E-2</v>
      </c>
      <c r="I9139">
        <v>9.1076445608532591E-2</v>
      </c>
    </row>
    <row r="9140" spans="2:9" x14ac:dyDescent="0.25">
      <c r="B9140">
        <v>9137</v>
      </c>
      <c r="C9140">
        <v>8.6423347264927314E-2</v>
      </c>
      <c r="D9140">
        <v>7.9898225757042446E-2</v>
      </c>
      <c r="G9140">
        <v>9137</v>
      </c>
      <c r="H9140">
        <v>8.4162095396946093E-2</v>
      </c>
      <c r="I9140">
        <v>9.1052972595700526E-2</v>
      </c>
    </row>
    <row r="9141" spans="2:9" x14ac:dyDescent="0.25">
      <c r="B9141">
        <v>9138</v>
      </c>
      <c r="C9141">
        <v>8.6401978446781796E-2</v>
      </c>
      <c r="D9141">
        <v>7.9870261615105825E-2</v>
      </c>
      <c r="G9141">
        <v>9138</v>
      </c>
      <c r="H9141">
        <v>8.4140214435087582E-2</v>
      </c>
      <c r="I9141">
        <v>9.1029505489444482E-2</v>
      </c>
    </row>
    <row r="9142" spans="2:9" x14ac:dyDescent="0.25">
      <c r="B9142">
        <v>9139</v>
      </c>
      <c r="C9142">
        <v>8.6380615820234416E-2</v>
      </c>
      <c r="D9142">
        <v>7.9842305795051985E-2</v>
      </c>
      <c r="G9142">
        <v>9139</v>
      </c>
      <c r="H9142">
        <v>8.4118339384595564E-2</v>
      </c>
      <c r="I9142">
        <v>9.1006044288395802E-2</v>
      </c>
    </row>
    <row r="9143" spans="2:9" x14ac:dyDescent="0.25">
      <c r="B9143">
        <v>9140</v>
      </c>
      <c r="C9143">
        <v>8.635925938279819E-2</v>
      </c>
      <c r="D9143">
        <v>7.9814358295816457E-2</v>
      </c>
      <c r="G9143">
        <v>9140</v>
      </c>
      <c r="H9143">
        <v>8.4096470243692864E-2</v>
      </c>
      <c r="I9143">
        <v>9.0982588991186261E-2</v>
      </c>
    </row>
    <row r="9144" spans="2:9" x14ac:dyDescent="0.25">
      <c r="B9144">
        <v>9141</v>
      </c>
      <c r="C9144">
        <v>8.6337909131986704E-2</v>
      </c>
      <c r="D9144">
        <v>7.9786419116333579E-2</v>
      </c>
      <c r="G9144">
        <v>9141</v>
      </c>
      <c r="H9144">
        <v>8.4074607010602695E-2</v>
      </c>
      <c r="I9144">
        <v>9.0959139596447761E-2</v>
      </c>
    </row>
    <row r="9145" spans="2:9" x14ac:dyDescent="0.25">
      <c r="B9145">
        <v>9142</v>
      </c>
      <c r="C9145">
        <v>8.6316565065313988E-2</v>
      </c>
      <c r="D9145">
        <v>7.9758488255536733E-2</v>
      </c>
      <c r="G9145">
        <v>9142</v>
      </c>
      <c r="H9145">
        <v>8.4052749683548506E-2</v>
      </c>
      <c r="I9145">
        <v>9.0935696102812547E-2</v>
      </c>
    </row>
    <row r="9146" spans="2:9" x14ac:dyDescent="0.25">
      <c r="B9146">
        <v>9143</v>
      </c>
      <c r="C9146">
        <v>8.6295227180296405E-2</v>
      </c>
      <c r="D9146">
        <v>7.9730565712358578E-2</v>
      </c>
      <c r="G9146">
        <v>9143</v>
      </c>
      <c r="H9146">
        <v>8.4030898260754799E-2</v>
      </c>
      <c r="I9146">
        <v>9.0912258508913088E-2</v>
      </c>
    </row>
    <row r="9147" spans="2:9" x14ac:dyDescent="0.25">
      <c r="B9147">
        <v>9144</v>
      </c>
      <c r="C9147">
        <v>8.6273895474450898E-2</v>
      </c>
      <c r="D9147">
        <v>7.9702651485730663E-2</v>
      </c>
      <c r="G9147">
        <v>9144</v>
      </c>
      <c r="H9147">
        <v>8.4009052740446594E-2</v>
      </c>
      <c r="I9147">
        <v>9.0888826813382131E-2</v>
      </c>
    </row>
    <row r="9148" spans="2:9" x14ac:dyDescent="0.25">
      <c r="B9148">
        <v>9145</v>
      </c>
      <c r="C9148">
        <v>8.6252569945295995E-2</v>
      </c>
      <c r="D9148">
        <v>7.9674745574583566E-2</v>
      </c>
      <c r="G9148">
        <v>9145</v>
      </c>
      <c r="H9148">
        <v>8.3987213120849294E-2</v>
      </c>
      <c r="I9148">
        <v>9.0865401014852618E-2</v>
      </c>
    </row>
    <row r="9149" spans="2:9" x14ac:dyDescent="0.25">
      <c r="B9149">
        <v>9146</v>
      </c>
      <c r="C9149">
        <v>8.6231250590350791E-2</v>
      </c>
      <c r="D9149">
        <v>7.964684797784706E-2</v>
      </c>
      <c r="G9149">
        <v>9146</v>
      </c>
      <c r="H9149">
        <v>8.3965379400188944E-2</v>
      </c>
      <c r="I9149">
        <v>9.0841981111957973E-2</v>
      </c>
    </row>
    <row r="9150" spans="2:9" x14ac:dyDescent="0.25">
      <c r="B9150">
        <v>9147</v>
      </c>
      <c r="C9150">
        <v>8.6209937407136603E-2</v>
      </c>
      <c r="D9150">
        <v>7.9618958694449821E-2</v>
      </c>
      <c r="G9150">
        <v>9147</v>
      </c>
      <c r="H9150">
        <v>8.3943551576692782E-2</v>
      </c>
      <c r="I9150">
        <v>9.0818567103331568E-2</v>
      </c>
    </row>
    <row r="9151" spans="2:9" x14ac:dyDescent="0.25">
      <c r="B9151">
        <v>9148</v>
      </c>
      <c r="C9151">
        <v>8.61886303931753E-2</v>
      </c>
      <c r="D9151">
        <v>7.9591077723319706E-2</v>
      </c>
      <c r="G9151">
        <v>9148</v>
      </c>
      <c r="H9151">
        <v>8.3921729648588281E-2</v>
      </c>
      <c r="I9151">
        <v>9.0795158987607288E-2</v>
      </c>
    </row>
    <row r="9152" spans="2:9" x14ac:dyDescent="0.25">
      <c r="B9152">
        <v>9149</v>
      </c>
      <c r="C9152">
        <v>8.6167329545989296E-2</v>
      </c>
      <c r="D9152">
        <v>7.956320506338356E-2</v>
      </c>
      <c r="G9152">
        <v>9149</v>
      </c>
      <c r="H9152">
        <v>8.3899913614103094E-2</v>
      </c>
      <c r="I9152">
        <v>9.0771756763419198E-2</v>
      </c>
    </row>
    <row r="9153" spans="2:9" x14ac:dyDescent="0.25">
      <c r="B9153">
        <v>9150</v>
      </c>
      <c r="C9153">
        <v>8.6146034863103127E-2</v>
      </c>
      <c r="D9153">
        <v>7.9535340713567285E-2</v>
      </c>
      <c r="G9153">
        <v>9150</v>
      </c>
      <c r="H9153">
        <v>8.3878103471465598E-2</v>
      </c>
      <c r="I9153">
        <v>9.0748360429401528E-2</v>
      </c>
    </row>
    <row r="9154" spans="2:9" x14ac:dyDescent="0.25">
      <c r="B9154">
        <v>9151</v>
      </c>
      <c r="C9154">
        <v>8.6124746342042202E-2</v>
      </c>
      <c r="D9154">
        <v>7.9507484672795892E-2</v>
      </c>
      <c r="G9154">
        <v>9151</v>
      </c>
      <c r="H9154">
        <v>8.3856299218905403E-2</v>
      </c>
      <c r="I9154">
        <v>9.0724969984188983E-2</v>
      </c>
    </row>
    <row r="9155" spans="2:9" x14ac:dyDescent="0.25">
      <c r="B9155">
        <v>9152</v>
      </c>
      <c r="C9155">
        <v>8.6103463980333E-2</v>
      </c>
      <c r="D9155">
        <v>7.9479636939993464E-2</v>
      </c>
      <c r="G9155">
        <v>9152</v>
      </c>
      <c r="H9155">
        <v>8.3834500854652119E-2</v>
      </c>
      <c r="I9155">
        <v>9.0701585426416362E-2</v>
      </c>
    </row>
    <row r="9156" spans="2:9" x14ac:dyDescent="0.25">
      <c r="B9156">
        <v>9153</v>
      </c>
      <c r="C9156">
        <v>8.6082187775503111E-2</v>
      </c>
      <c r="D9156">
        <v>7.9451797514083031E-2</v>
      </c>
      <c r="G9156">
        <v>9153</v>
      </c>
      <c r="H9156">
        <v>8.3812708376935996E-2</v>
      </c>
      <c r="I9156">
        <v>9.0678206754718715E-2</v>
      </c>
    </row>
    <row r="9157" spans="2:9" x14ac:dyDescent="0.25">
      <c r="B9157">
        <v>9154</v>
      </c>
      <c r="C9157">
        <v>8.6060917725082231E-2</v>
      </c>
      <c r="D9157">
        <v>7.9423966393986814E-2</v>
      </c>
      <c r="G9157">
        <v>9154</v>
      </c>
      <c r="H9157">
        <v>8.3790921783988476E-2</v>
      </c>
      <c r="I9157">
        <v>9.0654833967731482E-2</v>
      </c>
    </row>
    <row r="9158" spans="2:9" x14ac:dyDescent="0.25">
      <c r="B9158">
        <v>9155</v>
      </c>
      <c r="C9158">
        <v>8.6039653826600296E-2</v>
      </c>
      <c r="D9158">
        <v>7.9396143578625997E-2</v>
      </c>
      <c r="G9158">
        <v>9155</v>
      </c>
      <c r="H9158">
        <v>8.3769141074041181E-2</v>
      </c>
      <c r="I9158">
        <v>9.0631467064090268E-2</v>
      </c>
    </row>
    <row r="9159" spans="2:9" x14ac:dyDescent="0.25">
      <c r="B9159">
        <v>9156</v>
      </c>
      <c r="C9159">
        <v>8.6018396077587989E-2</v>
      </c>
      <c r="D9159">
        <v>7.9368329066920998E-2</v>
      </c>
      <c r="G9159">
        <v>9156</v>
      </c>
      <c r="H9159">
        <v>8.3747366245325999E-2</v>
      </c>
      <c r="I9159">
        <v>9.0608106042430983E-2</v>
      </c>
    </row>
    <row r="9160" spans="2:9" x14ac:dyDescent="0.25">
      <c r="B9160">
        <v>9157</v>
      </c>
      <c r="C9160">
        <v>8.5997144475578102E-2</v>
      </c>
      <c r="D9160">
        <v>7.9340522857791029E-2</v>
      </c>
      <c r="G9160">
        <v>9157</v>
      </c>
      <c r="H9160">
        <v>8.3725597296075704E-2</v>
      </c>
      <c r="I9160">
        <v>9.0584750901389802E-2</v>
      </c>
    </row>
    <row r="9161" spans="2:9" x14ac:dyDescent="0.25">
      <c r="B9161">
        <v>9158</v>
      </c>
      <c r="C9161">
        <v>8.5975899018104401E-2</v>
      </c>
      <c r="D9161">
        <v>7.9312724950154623E-2</v>
      </c>
      <c r="G9161">
        <v>9158</v>
      </c>
      <c r="H9161">
        <v>8.3703834224524098E-2</v>
      </c>
      <c r="I9161">
        <v>9.0561401639603092E-2</v>
      </c>
    </row>
    <row r="9162" spans="2:9" x14ac:dyDescent="0.25">
      <c r="B9162">
        <v>9159</v>
      </c>
      <c r="C9162">
        <v>8.5954659702701608E-2</v>
      </c>
      <c r="D9162">
        <v>7.9284935342929269E-2</v>
      </c>
      <c r="G9162">
        <v>9159</v>
      </c>
      <c r="H9162">
        <v>8.3682077028904803E-2</v>
      </c>
      <c r="I9162">
        <v>9.053805825570764E-2</v>
      </c>
    </row>
    <row r="9163" spans="2:9" x14ac:dyDescent="0.25">
      <c r="B9163">
        <v>9160</v>
      </c>
      <c r="C9163">
        <v>8.593342652690536E-2</v>
      </c>
      <c r="D9163">
        <v>7.9257154035031557E-2</v>
      </c>
      <c r="G9163">
        <v>9160</v>
      </c>
      <c r="H9163">
        <v>8.3660325707452451E-2</v>
      </c>
      <c r="I9163">
        <v>9.0514720748340272E-2</v>
      </c>
    </row>
    <row r="9164" spans="2:9" x14ac:dyDescent="0.25">
      <c r="B9164">
        <v>9161</v>
      </c>
      <c r="C9164">
        <v>8.5912199488253599E-2</v>
      </c>
      <c r="D9164">
        <v>7.9229381025377008E-2</v>
      </c>
      <c r="G9164">
        <v>9161</v>
      </c>
      <c r="H9164">
        <v>8.3638580258402678E-2</v>
      </c>
      <c r="I9164">
        <v>9.0491389116138257E-2</v>
      </c>
    </row>
    <row r="9165" spans="2:9" x14ac:dyDescent="0.25">
      <c r="B9165">
        <v>9162</v>
      </c>
      <c r="C9165">
        <v>8.5890978584284669E-2</v>
      </c>
      <c r="D9165">
        <v>7.9201616312880488E-2</v>
      </c>
      <c r="G9165">
        <v>9162</v>
      </c>
      <c r="H9165">
        <v>8.3616840679991283E-2</v>
      </c>
      <c r="I9165">
        <v>9.0468063357739104E-2</v>
      </c>
    </row>
    <row r="9166" spans="2:9" x14ac:dyDescent="0.25">
      <c r="B9166">
        <v>9163</v>
      </c>
      <c r="C9166">
        <v>8.5869763812537497E-2</v>
      </c>
      <c r="D9166">
        <v>7.9173859896455673E-2</v>
      </c>
      <c r="G9166">
        <v>9163</v>
      </c>
      <c r="H9166">
        <v>8.35951069704544E-2</v>
      </c>
      <c r="I9166">
        <v>9.0444743471780456E-2</v>
      </c>
    </row>
    <row r="9167" spans="2:9" x14ac:dyDescent="0.25">
      <c r="B9167">
        <v>9164</v>
      </c>
      <c r="C9167">
        <v>8.5848555170552801E-2</v>
      </c>
      <c r="D9167">
        <v>7.9146111775015474E-2</v>
      </c>
      <c r="G9167">
        <v>9164</v>
      </c>
      <c r="H9167">
        <v>8.3573379128029104E-2</v>
      </c>
      <c r="I9167">
        <v>9.0421429456900376E-2</v>
      </c>
    </row>
    <row r="9168" spans="2:9" x14ac:dyDescent="0.25">
      <c r="B9168">
        <v>9165</v>
      </c>
      <c r="C9168">
        <v>8.5827352655872921E-2</v>
      </c>
      <c r="D9168">
        <v>7.911837194747183E-2</v>
      </c>
      <c r="G9168">
        <v>9165</v>
      </c>
      <c r="H9168">
        <v>8.3551657150953099E-2</v>
      </c>
      <c r="I9168">
        <v>9.0398121311737106E-2</v>
      </c>
    </row>
    <row r="9169" spans="2:9" x14ac:dyDescent="0.25">
      <c r="B9169">
        <v>9166</v>
      </c>
      <c r="C9169">
        <v>8.5806156266040531E-2</v>
      </c>
      <c r="D9169">
        <v>7.9090640412735669E-2</v>
      </c>
      <c r="G9169">
        <v>9166</v>
      </c>
      <c r="H9169">
        <v>8.3529941037464597E-2</v>
      </c>
      <c r="I9169">
        <v>9.0374819034929194E-2</v>
      </c>
    </row>
    <row r="9170" spans="2:9" x14ac:dyDescent="0.25">
      <c r="B9170">
        <v>9167</v>
      </c>
      <c r="C9170">
        <v>8.5784965998599638E-2</v>
      </c>
      <c r="D9170">
        <v>7.9062917169717126E-2</v>
      </c>
      <c r="G9170">
        <v>9167</v>
      </c>
      <c r="H9170">
        <v>8.350823078580237E-2</v>
      </c>
      <c r="I9170">
        <v>9.035152262511538E-2</v>
      </c>
    </row>
    <row r="9171" spans="2:9" x14ac:dyDescent="0.25">
      <c r="B9171">
        <v>9168</v>
      </c>
      <c r="C9171">
        <v>8.576378185109633E-2</v>
      </c>
      <c r="D9171">
        <v>7.9035202217325365E-2</v>
      </c>
      <c r="G9171">
        <v>9168</v>
      </c>
      <c r="H9171">
        <v>8.3486526394206131E-2</v>
      </c>
      <c r="I9171">
        <v>9.0328232080934767E-2</v>
      </c>
    </row>
    <row r="9172" spans="2:9" x14ac:dyDescent="0.25">
      <c r="B9172">
        <v>9169</v>
      </c>
      <c r="C9172">
        <v>8.5742603821077096E-2</v>
      </c>
      <c r="D9172">
        <v>7.9007495554468551E-2</v>
      </c>
      <c r="G9172">
        <v>9169</v>
      </c>
      <c r="H9172">
        <v>8.3464827860915802E-2</v>
      </c>
      <c r="I9172">
        <v>9.0304947401026528E-2</v>
      </c>
    </row>
    <row r="9173" spans="2:9" x14ac:dyDescent="0.25">
      <c r="B9173">
        <v>9170</v>
      </c>
      <c r="C9173">
        <v>8.5721431906088982E-2</v>
      </c>
      <c r="D9173">
        <v>7.8979797180054045E-2</v>
      </c>
      <c r="G9173">
        <v>9170</v>
      </c>
      <c r="H9173">
        <v>8.344313518417168E-2</v>
      </c>
      <c r="I9173">
        <v>9.0281668584030417E-2</v>
      </c>
    </row>
    <row r="9174" spans="2:9" x14ac:dyDescent="0.25">
      <c r="B9174">
        <v>9171</v>
      </c>
      <c r="C9174">
        <v>8.5700266103681394E-2</v>
      </c>
      <c r="D9174">
        <v>7.8952107092988194E-2</v>
      </c>
      <c r="G9174">
        <v>9171</v>
      </c>
      <c r="H9174">
        <v>8.3421448362215503E-2</v>
      </c>
      <c r="I9174">
        <v>9.0258395628586147E-2</v>
      </c>
    </row>
    <row r="9175" spans="2:9" x14ac:dyDescent="0.25">
      <c r="B9175">
        <v>9172</v>
      </c>
      <c r="C9175">
        <v>8.5679106411404179E-2</v>
      </c>
      <c r="D9175">
        <v>7.8924425292176553E-2</v>
      </c>
      <c r="G9175">
        <v>9172</v>
      </c>
      <c r="H9175">
        <v>8.3399767393288721E-2</v>
      </c>
      <c r="I9175">
        <v>9.0235128533333875E-2</v>
      </c>
    </row>
    <row r="9176" spans="2:9" x14ac:dyDescent="0.25">
      <c r="B9176">
        <v>9173</v>
      </c>
      <c r="C9176">
        <v>8.5657952826808617E-2</v>
      </c>
      <c r="D9176">
        <v>7.8896751776523583E-2</v>
      </c>
      <c r="G9176">
        <v>9173</v>
      </c>
      <c r="H9176">
        <v>8.3378092275634016E-2</v>
      </c>
      <c r="I9176">
        <v>9.0211867296913911E-2</v>
      </c>
    </row>
    <row r="9177" spans="2:9" x14ac:dyDescent="0.25">
      <c r="B9177">
        <v>9174</v>
      </c>
      <c r="C9177">
        <v>8.5636805347446748E-2</v>
      </c>
      <c r="D9177">
        <v>7.8869086544932882E-2</v>
      </c>
      <c r="G9177">
        <v>9174</v>
      </c>
      <c r="H9177">
        <v>8.3356423007494171E-2</v>
      </c>
      <c r="I9177">
        <v>9.0188611917966871E-2</v>
      </c>
    </row>
    <row r="9178" spans="2:9" x14ac:dyDescent="0.25">
      <c r="B9178">
        <v>9175</v>
      </c>
      <c r="C9178">
        <v>8.5615663970872835E-2</v>
      </c>
      <c r="D9178">
        <v>7.8841429596307272E-2</v>
      </c>
      <c r="G9178">
        <v>9175</v>
      </c>
      <c r="H9178">
        <v>8.3334759587113116E-2</v>
      </c>
      <c r="I9178">
        <v>9.0165362395133689E-2</v>
      </c>
    </row>
    <row r="9179" spans="2:9" x14ac:dyDescent="0.25">
      <c r="B9179">
        <v>9176</v>
      </c>
      <c r="C9179">
        <v>8.5594528694641694E-2</v>
      </c>
      <c r="D9179">
        <v>7.8813780929548535E-2</v>
      </c>
      <c r="G9179">
        <v>9176</v>
      </c>
      <c r="H9179">
        <v>8.3313102012734994E-2</v>
      </c>
      <c r="I9179">
        <v>9.0142118727055506E-2</v>
      </c>
    </row>
    <row r="9180" spans="2:9" x14ac:dyDescent="0.25">
      <c r="B9180">
        <v>9177</v>
      </c>
      <c r="C9180">
        <v>8.5573399516308504E-2</v>
      </c>
      <c r="D9180">
        <v>7.8786140543557398E-2</v>
      </c>
      <c r="G9180">
        <v>9177</v>
      </c>
      <c r="H9180">
        <v>8.3291450282604415E-2</v>
      </c>
      <c r="I9180">
        <v>9.0118880912373647E-2</v>
      </c>
    </row>
    <row r="9181" spans="2:9" x14ac:dyDescent="0.25">
      <c r="B9181">
        <v>9178</v>
      </c>
      <c r="C9181">
        <v>8.5552276433430496E-2</v>
      </c>
      <c r="D9181">
        <v>7.8758508437234004E-2</v>
      </c>
      <c r="G9181">
        <v>9178</v>
      </c>
      <c r="H9181">
        <v>8.3269804394967006E-2</v>
      </c>
      <c r="I9181">
        <v>9.0095648949729837E-2</v>
      </c>
    </row>
    <row r="9182" spans="2:9" x14ac:dyDescent="0.25">
      <c r="B9182">
        <v>9179</v>
      </c>
      <c r="C9182">
        <v>8.5531159443566082E-2</v>
      </c>
      <c r="D9182">
        <v>7.8730884609477289E-2</v>
      </c>
      <c r="G9182">
        <v>9179</v>
      </c>
      <c r="H9182">
        <v>8.3248164348068782E-2</v>
      </c>
      <c r="I9182">
        <v>9.0072422837765995E-2</v>
      </c>
    </row>
    <row r="9183" spans="2:9" x14ac:dyDescent="0.25">
      <c r="B9183">
        <v>9180</v>
      </c>
      <c r="C9183">
        <v>8.5510048544274506E-2</v>
      </c>
      <c r="D9183">
        <v>7.8703269059185482E-2</v>
      </c>
      <c r="G9183">
        <v>9180</v>
      </c>
      <c r="H9183">
        <v>8.3226530140156407E-2</v>
      </c>
      <c r="I9183">
        <v>9.0049202575124346E-2</v>
      </c>
    </row>
    <row r="9184" spans="2:9" x14ac:dyDescent="0.25">
      <c r="B9184">
        <v>9181</v>
      </c>
      <c r="C9184">
        <v>8.5488943733116052E-2</v>
      </c>
      <c r="D9184">
        <v>7.8675661785255771E-2</v>
      </c>
      <c r="G9184">
        <v>9181</v>
      </c>
      <c r="H9184">
        <v>8.32049017694768E-2</v>
      </c>
      <c r="I9184">
        <v>9.0025988160447296E-2</v>
      </c>
    </row>
    <row r="9185" spans="2:9" x14ac:dyDescent="0.25">
      <c r="B9185">
        <v>9182</v>
      </c>
      <c r="C9185">
        <v>8.5467845007653073E-2</v>
      </c>
      <c r="D9185">
        <v>7.8648062786584386E-2</v>
      </c>
      <c r="G9185">
        <v>9182</v>
      </c>
      <c r="H9185">
        <v>8.318327923427811E-2</v>
      </c>
      <c r="I9185">
        <v>9.0002779592377541E-2</v>
      </c>
    </row>
    <row r="9186" spans="2:9" x14ac:dyDescent="0.25">
      <c r="B9186">
        <v>9183</v>
      </c>
      <c r="C9186">
        <v>8.5446752365448395E-2</v>
      </c>
      <c r="D9186">
        <v>7.862047206206689E-2</v>
      </c>
      <c r="G9186">
        <v>9183</v>
      </c>
      <c r="H9186">
        <v>8.3161662532808794E-2</v>
      </c>
      <c r="I9186">
        <v>8.9979576869558139E-2</v>
      </c>
    </row>
    <row r="9187" spans="2:9" x14ac:dyDescent="0.25">
      <c r="B9187">
        <v>9184</v>
      </c>
      <c r="C9187">
        <v>8.5425665804065382E-2</v>
      </c>
      <c r="D9187">
        <v>7.8592889610597627E-2</v>
      </c>
      <c r="G9187">
        <v>9184</v>
      </c>
      <c r="H9187">
        <v>8.3140051663317602E-2</v>
      </c>
      <c r="I9187">
        <v>8.9956379990632274E-2</v>
      </c>
    </row>
    <row r="9188" spans="2:9" x14ac:dyDescent="0.25">
      <c r="B9188">
        <v>9185</v>
      </c>
      <c r="C9188">
        <v>8.5404585321069704E-2</v>
      </c>
      <c r="D9188">
        <v>7.8565315431070273E-2</v>
      </c>
      <c r="G9188">
        <v>9185</v>
      </c>
      <c r="H9188">
        <v>8.311844662405439E-2</v>
      </c>
      <c r="I9188">
        <v>8.9933188954243459E-2</v>
      </c>
    </row>
    <row r="9189" spans="2:9" x14ac:dyDescent="0.25">
      <c r="B9189">
        <v>9186</v>
      </c>
      <c r="C9189">
        <v>8.5383510914027405E-2</v>
      </c>
      <c r="D9189">
        <v>7.853774952237752E-2</v>
      </c>
      <c r="G9189">
        <v>9186</v>
      </c>
      <c r="H9189">
        <v>8.309684741326899E-2</v>
      </c>
      <c r="I9189">
        <v>8.9910003759035434E-2</v>
      </c>
    </row>
    <row r="9190" spans="2:9" x14ac:dyDescent="0.25">
      <c r="B9190">
        <v>9187</v>
      </c>
      <c r="C9190">
        <v>8.5362442580506306E-2</v>
      </c>
      <c r="D9190">
        <v>7.8510191883411032E-2</v>
      </c>
      <c r="G9190">
        <v>9187</v>
      </c>
      <c r="H9190">
        <v>8.3075254029212606E-2</v>
      </c>
      <c r="I9190">
        <v>8.9886824403652227E-2</v>
      </c>
    </row>
    <row r="9191" spans="2:9" x14ac:dyDescent="0.25">
      <c r="B9191">
        <v>9188</v>
      </c>
      <c r="C9191">
        <v>8.5341380318074644E-2</v>
      </c>
      <c r="D9191">
        <v>7.8482642513061779E-2</v>
      </c>
      <c r="G9191">
        <v>9188</v>
      </c>
      <c r="H9191">
        <v>8.3053666470136275E-2</v>
      </c>
      <c r="I9191">
        <v>8.9863650886738172E-2</v>
      </c>
    </row>
    <row r="9192" spans="2:9" x14ac:dyDescent="0.25">
      <c r="B9192">
        <v>9189</v>
      </c>
      <c r="C9192">
        <v>8.5320324124302849E-2</v>
      </c>
      <c r="D9192">
        <v>7.8455101410219719E-2</v>
      </c>
      <c r="G9192">
        <v>9189</v>
      </c>
      <c r="H9192">
        <v>8.3032084734292314E-2</v>
      </c>
      <c r="I9192">
        <v>8.9840483206937799E-2</v>
      </c>
    </row>
    <row r="9193" spans="2:9" x14ac:dyDescent="0.25">
      <c r="B9193">
        <v>9190</v>
      </c>
      <c r="C9193">
        <v>8.5299273996761793E-2</v>
      </c>
      <c r="D9193">
        <v>7.8427568573773823E-2</v>
      </c>
      <c r="G9193">
        <v>9190</v>
      </c>
      <c r="H9193">
        <v>8.3010508819933201E-2</v>
      </c>
      <c r="I9193">
        <v>8.981732136289583E-2</v>
      </c>
    </row>
    <row r="9194" spans="2:9" x14ac:dyDescent="0.25">
      <c r="B9194">
        <v>9191</v>
      </c>
      <c r="C9194">
        <v>8.52782299330231E-2</v>
      </c>
      <c r="D9194">
        <v>7.8400044002612343E-2</v>
      </c>
      <c r="G9194">
        <v>9191</v>
      </c>
      <c r="H9194">
        <v>8.2988938725311906E-2</v>
      </c>
      <c r="I9194">
        <v>8.9794165353257474E-2</v>
      </c>
    </row>
    <row r="9195" spans="2:9" x14ac:dyDescent="0.25">
      <c r="B9195">
        <v>9192</v>
      </c>
      <c r="C9195">
        <v>8.5257191930660406E-2</v>
      </c>
      <c r="D9195">
        <v>7.837252769562246E-2</v>
      </c>
      <c r="G9195">
        <v>9192</v>
      </c>
      <c r="H9195">
        <v>8.2967374448682615E-2</v>
      </c>
      <c r="I9195">
        <v>8.9771015176667898E-2</v>
      </c>
    </row>
    <row r="9196" spans="2:9" x14ac:dyDescent="0.25">
      <c r="B9196">
        <v>9193</v>
      </c>
      <c r="C9196">
        <v>8.523615998724797E-2</v>
      </c>
      <c r="D9196">
        <v>7.8345019651690592E-2</v>
      </c>
      <c r="G9196">
        <v>9193</v>
      </c>
      <c r="H9196">
        <v>8.2945815988299199E-2</v>
      </c>
      <c r="I9196">
        <v>8.9747870831772908E-2</v>
      </c>
    </row>
    <row r="9197" spans="2:9" x14ac:dyDescent="0.25">
      <c r="B9197">
        <v>9194</v>
      </c>
      <c r="C9197">
        <v>8.5215134100361689E-2</v>
      </c>
      <c r="D9197">
        <v>7.8317519869702132E-2</v>
      </c>
      <c r="G9197">
        <v>9194</v>
      </c>
      <c r="H9197">
        <v>8.2924263342416996E-2</v>
      </c>
      <c r="I9197">
        <v>8.9724732317218184E-2</v>
      </c>
    </row>
    <row r="9198" spans="2:9" x14ac:dyDescent="0.25">
      <c r="B9198">
        <v>9195</v>
      </c>
      <c r="C9198">
        <v>8.519411426757785E-2</v>
      </c>
      <c r="D9198">
        <v>7.8290028348541651E-2</v>
      </c>
      <c r="G9198">
        <v>9195</v>
      </c>
      <c r="H9198">
        <v>8.2902716509291305E-2</v>
      </c>
      <c r="I9198">
        <v>8.9701599631649878E-2</v>
      </c>
    </row>
    <row r="9199" spans="2:9" x14ac:dyDescent="0.25">
      <c r="B9199">
        <v>9196</v>
      </c>
      <c r="C9199">
        <v>8.5173100486474917E-2</v>
      </c>
      <c r="D9199">
        <v>7.8262545087092836E-2</v>
      </c>
      <c r="G9199">
        <v>9196</v>
      </c>
      <c r="H9199">
        <v>8.2881175487178549E-2</v>
      </c>
      <c r="I9199">
        <v>8.9678472773714407E-2</v>
      </c>
    </row>
    <row r="9200" spans="2:9" x14ac:dyDescent="0.25">
      <c r="B9200">
        <v>9197</v>
      </c>
      <c r="C9200">
        <v>8.5152092754631994E-2</v>
      </c>
      <c r="D9200">
        <v>7.8235070084238384E-2</v>
      </c>
      <c r="G9200">
        <v>9197</v>
      </c>
      <c r="H9200">
        <v>8.2859640274335483E-2</v>
      </c>
      <c r="I9200">
        <v>8.9655351742058395E-2</v>
      </c>
    </row>
    <row r="9201" spans="2:9" x14ac:dyDescent="0.25">
      <c r="B9201">
        <v>9198</v>
      </c>
      <c r="C9201">
        <v>8.5131091069628712E-2</v>
      </c>
      <c r="D9201">
        <v>7.8207603338860177E-2</v>
      </c>
      <c r="G9201">
        <v>9198</v>
      </c>
      <c r="H9201">
        <v>8.2838110869019196E-2</v>
      </c>
      <c r="I9201">
        <v>8.963223653532873E-2</v>
      </c>
    </row>
    <row r="9202" spans="2:9" x14ac:dyDescent="0.25">
      <c r="B9202">
        <v>9199</v>
      </c>
      <c r="C9202">
        <v>8.5110095429046684E-2</v>
      </c>
      <c r="D9202">
        <v>7.818014484983922E-2</v>
      </c>
      <c r="G9202">
        <v>9199</v>
      </c>
      <c r="H9202">
        <v>8.2816587269487804E-2</v>
      </c>
      <c r="I9202">
        <v>8.9609127152172618E-2</v>
      </c>
    </row>
    <row r="9203" spans="2:9" x14ac:dyDescent="0.25">
      <c r="B9203">
        <v>9200</v>
      </c>
      <c r="C9203">
        <v>8.5089105830468401E-2</v>
      </c>
      <c r="D9203">
        <v>7.8152694616055521E-2</v>
      </c>
      <c r="G9203">
        <v>9200</v>
      </c>
      <c r="H9203">
        <v>8.2795069473999491E-2</v>
      </c>
      <c r="I9203">
        <v>8.9586023591237393E-2</v>
      </c>
    </row>
    <row r="9204" spans="2:9" x14ac:dyDescent="0.25">
      <c r="B9204">
        <v>9201</v>
      </c>
      <c r="C9204">
        <v>8.5068122271477684E-2</v>
      </c>
      <c r="D9204">
        <v>7.8125252636388295E-2</v>
      </c>
      <c r="G9204">
        <v>9201</v>
      </c>
      <c r="H9204">
        <v>8.2773557480813789E-2</v>
      </c>
      <c r="I9204">
        <v>8.9562925851170844E-2</v>
      </c>
    </row>
    <row r="9205" spans="2:9" x14ac:dyDescent="0.25">
      <c r="B9205">
        <v>9202</v>
      </c>
      <c r="C9205">
        <v>8.5047144749658882E-2</v>
      </c>
      <c r="D9205">
        <v>7.809781890971583E-2</v>
      </c>
      <c r="G9205">
        <v>9202</v>
      </c>
      <c r="H9205">
        <v>8.2752051288190132E-2</v>
      </c>
      <c r="I9205">
        <v>8.9539833930620899E-2</v>
      </c>
    </row>
    <row r="9206" spans="2:9" x14ac:dyDescent="0.25">
      <c r="B9206">
        <v>9203</v>
      </c>
      <c r="C9206">
        <v>8.5026173262598592E-2</v>
      </c>
      <c r="D9206">
        <v>7.8070393434915439E-2</v>
      </c>
      <c r="G9206">
        <v>9203</v>
      </c>
      <c r="H9206">
        <v>8.2730550894389104E-2</v>
      </c>
      <c r="I9206">
        <v>8.9516747828235668E-2</v>
      </c>
    </row>
    <row r="9207" spans="2:9" x14ac:dyDescent="0.25">
      <c r="B9207">
        <v>9204</v>
      </c>
      <c r="C9207">
        <v>8.5005207807883995E-2</v>
      </c>
      <c r="D9207">
        <v>7.8042976210863729E-2</v>
      </c>
      <c r="G9207">
        <v>9204</v>
      </c>
      <c r="H9207">
        <v>8.2709056297671585E-2</v>
      </c>
      <c r="I9207">
        <v>8.9493667542663718E-2</v>
      </c>
    </row>
    <row r="9208" spans="2:9" x14ac:dyDescent="0.25">
      <c r="B9208">
        <v>9205</v>
      </c>
      <c r="C9208">
        <v>8.4984248383102798E-2</v>
      </c>
      <c r="D9208">
        <v>7.801556723643624E-2</v>
      </c>
      <c r="G9208">
        <v>9205</v>
      </c>
      <c r="H9208">
        <v>8.2687567496298797E-2</v>
      </c>
      <c r="I9208">
        <v>8.9470593072553742E-2</v>
      </c>
    </row>
    <row r="9209" spans="2:9" x14ac:dyDescent="0.25">
      <c r="B9209">
        <v>9206</v>
      </c>
      <c r="C9209">
        <v>8.4963294985844512E-2</v>
      </c>
      <c r="D9209">
        <v>7.7988166510507675E-2</v>
      </c>
      <c r="G9209">
        <v>9206</v>
      </c>
      <c r="H9209">
        <v>8.2666084488532882E-2</v>
      </c>
      <c r="I9209">
        <v>8.9447524416554722E-2</v>
      </c>
    </row>
    <row r="9210" spans="2:9" x14ac:dyDescent="0.25">
      <c r="B9210">
        <v>9207</v>
      </c>
      <c r="C9210">
        <v>8.4942347613699801E-2</v>
      </c>
      <c r="D9210">
        <v>7.7960774031951952E-2</v>
      </c>
      <c r="G9210">
        <v>9207</v>
      </c>
      <c r="H9210">
        <v>8.26446072726367E-2</v>
      </c>
      <c r="I9210">
        <v>8.9424461573315933E-2</v>
      </c>
    </row>
    <row r="9211" spans="2:9" x14ac:dyDescent="0.25">
      <c r="B9211">
        <v>9208</v>
      </c>
      <c r="C9211">
        <v>8.4921406264260479E-2</v>
      </c>
      <c r="D9211">
        <v>7.79333897996419E-2</v>
      </c>
      <c r="G9211">
        <v>9208</v>
      </c>
      <c r="H9211">
        <v>8.2623135846873197E-2</v>
      </c>
      <c r="I9211">
        <v>8.9401404541486859E-2</v>
      </c>
    </row>
    <row r="9212" spans="2:9" x14ac:dyDescent="0.25">
      <c r="B9212">
        <v>9209</v>
      </c>
      <c r="C9212">
        <v>8.4900470935118919E-2</v>
      </c>
      <c r="D9212">
        <v>7.7906013812449673E-2</v>
      </c>
      <c r="G9212">
        <v>9209</v>
      </c>
      <c r="H9212">
        <v>8.2601670209506275E-2</v>
      </c>
      <c r="I9212">
        <v>8.9378353319717357E-2</v>
      </c>
    </row>
    <row r="9213" spans="2:9" x14ac:dyDescent="0.25">
      <c r="B9213">
        <v>9210</v>
      </c>
      <c r="C9213">
        <v>8.487954162386975E-2</v>
      </c>
      <c r="D9213">
        <v>7.7878646069246438E-2</v>
      </c>
      <c r="G9213">
        <v>9210</v>
      </c>
      <c r="H9213">
        <v>8.2580210358800754E-2</v>
      </c>
      <c r="I9213">
        <v>8.9355307906657369E-2</v>
      </c>
    </row>
    <row r="9214" spans="2:9" x14ac:dyDescent="0.25">
      <c r="B9214">
        <v>9211</v>
      </c>
      <c r="C9214">
        <v>8.4858618328108121E-2</v>
      </c>
      <c r="D9214">
        <v>7.7851286568902348E-2</v>
      </c>
      <c r="G9214">
        <v>9211</v>
      </c>
      <c r="H9214">
        <v>8.2558756293021604E-2</v>
      </c>
      <c r="I9214">
        <v>8.9332268300957224E-2</v>
      </c>
    </row>
    <row r="9215" spans="2:9" x14ac:dyDescent="0.25">
      <c r="B9215">
        <v>9212</v>
      </c>
      <c r="C9215">
        <v>8.4837701045429703E-2</v>
      </c>
      <c r="D9215">
        <v>7.7823935310287015E-2</v>
      </c>
      <c r="G9215">
        <v>9212</v>
      </c>
      <c r="H9215">
        <v>8.2537308010434102E-2</v>
      </c>
      <c r="I9215">
        <v>8.9309234501267487E-2</v>
      </c>
    </row>
    <row r="9216" spans="2:9" x14ac:dyDescent="0.25">
      <c r="B9216">
        <v>9213</v>
      </c>
      <c r="C9216">
        <v>8.4816789773432211E-2</v>
      </c>
      <c r="D9216">
        <v>7.7796592292268776E-2</v>
      </c>
      <c r="G9216">
        <v>9213</v>
      </c>
      <c r="H9216">
        <v>8.2515865509304592E-2</v>
      </c>
      <c r="I9216">
        <v>8.9286206506238988E-2</v>
      </c>
    </row>
    <row r="9217" spans="2:9" x14ac:dyDescent="0.25">
      <c r="B9217">
        <v>9214</v>
      </c>
      <c r="C9217">
        <v>8.47958845097143E-2</v>
      </c>
      <c r="D9217">
        <v>7.7769257513715342E-2</v>
      </c>
      <c r="G9217">
        <v>9214</v>
      </c>
      <c r="H9217">
        <v>8.2494428787900004E-2</v>
      </c>
      <c r="I9217">
        <v>8.9263184314522723E-2</v>
      </c>
    </row>
    <row r="9218" spans="2:9" x14ac:dyDescent="0.25">
      <c r="B9218">
        <v>9215</v>
      </c>
      <c r="C9218">
        <v>8.4774985251875601E-2</v>
      </c>
      <c r="D9218">
        <v>7.7741930973493453E-2</v>
      </c>
      <c r="G9218">
        <v>9215</v>
      </c>
      <c r="H9218">
        <v>8.24729978444875E-2</v>
      </c>
      <c r="I9218">
        <v>8.9240167924770158E-2</v>
      </c>
    </row>
    <row r="9219" spans="2:9" x14ac:dyDescent="0.25">
      <c r="B9219">
        <v>9216</v>
      </c>
      <c r="C9219">
        <v>8.4754091997516615E-2</v>
      </c>
      <c r="D9219">
        <v>7.7714612670468988E-2</v>
      </c>
      <c r="G9219">
        <v>9216</v>
      </c>
      <c r="H9219">
        <v>8.2451572677335119E-2</v>
      </c>
      <c r="I9219">
        <v>8.9217157335632805E-2</v>
      </c>
    </row>
    <row r="9220" spans="2:9" x14ac:dyDescent="0.25">
      <c r="B9220">
        <v>9217</v>
      </c>
      <c r="C9220">
        <v>8.4733204744240093E-2</v>
      </c>
      <c r="D9220">
        <v>7.7687302603506952E-2</v>
      </c>
      <c r="G9220">
        <v>9217</v>
      </c>
      <c r="H9220">
        <v>8.2430153284711732E-2</v>
      </c>
      <c r="I9220">
        <v>8.9194152545762545E-2</v>
      </c>
    </row>
    <row r="9221" spans="2:9" x14ac:dyDescent="0.25">
      <c r="B9221">
        <v>9218</v>
      </c>
      <c r="C9221">
        <v>8.4712323489649105E-2</v>
      </c>
      <c r="D9221">
        <v>7.7660000771471477E-2</v>
      </c>
      <c r="G9221">
        <v>9218</v>
      </c>
      <c r="H9221">
        <v>8.2408739664886405E-2</v>
      </c>
      <c r="I9221">
        <v>8.9171153553811555E-2</v>
      </c>
    </row>
    <row r="9222" spans="2:9" x14ac:dyDescent="0.25">
      <c r="B9222">
        <v>9219</v>
      </c>
      <c r="C9222">
        <v>8.4691448231347305E-2</v>
      </c>
      <c r="D9222">
        <v>7.7632707173225748E-2</v>
      </c>
      <c r="G9222">
        <v>9219</v>
      </c>
      <c r="H9222">
        <v>8.2387331816128506E-2</v>
      </c>
      <c r="I9222">
        <v>8.9148160358432108E-2</v>
      </c>
    </row>
    <row r="9223" spans="2:9" x14ac:dyDescent="0.25">
      <c r="B9223">
        <v>9220</v>
      </c>
      <c r="C9223">
        <v>8.4670578966940191E-2</v>
      </c>
      <c r="D9223">
        <v>7.7605421807632163E-2</v>
      </c>
      <c r="G9223">
        <v>9220</v>
      </c>
      <c r="H9223">
        <v>8.2365929736708796E-2</v>
      </c>
      <c r="I9223">
        <v>8.9125172958276974E-2</v>
      </c>
    </row>
    <row r="9224" spans="2:9" x14ac:dyDescent="0.25">
      <c r="B9224">
        <v>9221</v>
      </c>
      <c r="C9224">
        <v>8.4649715694034733E-2</v>
      </c>
      <c r="D9224">
        <v>7.7578144673552257E-2</v>
      </c>
      <c r="G9224">
        <v>9221</v>
      </c>
      <c r="H9224">
        <v>8.2344533424898003E-2</v>
      </c>
      <c r="I9224">
        <v>8.9102191351998997E-2</v>
      </c>
    </row>
    <row r="9225" spans="2:9" x14ac:dyDescent="0.25">
      <c r="B9225">
        <v>9222</v>
      </c>
      <c r="C9225">
        <v>8.462885841023822E-2</v>
      </c>
      <c r="D9225">
        <v>7.7550875769846497E-2</v>
      </c>
      <c r="G9225">
        <v>9222</v>
      </c>
      <c r="H9225">
        <v>8.2323142878967498E-2</v>
      </c>
      <c r="I9225">
        <v>8.9079215538251322E-2</v>
      </c>
    </row>
    <row r="9226" spans="2:9" x14ac:dyDescent="0.25">
      <c r="B9226">
        <v>9223</v>
      </c>
      <c r="C9226">
        <v>8.4608007113159314E-2</v>
      </c>
      <c r="D9226">
        <v>7.7523615095374754E-2</v>
      </c>
      <c r="G9226">
        <v>9223</v>
      </c>
      <c r="H9226">
        <v>8.2301758097189509E-2</v>
      </c>
      <c r="I9226">
        <v>8.9056245515687388E-2</v>
      </c>
    </row>
    <row r="9227" spans="2:9" x14ac:dyDescent="0.25">
      <c r="B9227">
        <v>9224</v>
      </c>
      <c r="C9227">
        <v>8.4587161800408706E-2</v>
      </c>
      <c r="D9227">
        <v>7.7496362648995828E-2</v>
      </c>
      <c r="G9227">
        <v>9224</v>
      </c>
      <c r="H9227">
        <v>8.2280379077837085E-2</v>
      </c>
      <c r="I9227">
        <v>8.903328128296091E-2</v>
      </c>
    </row>
    <row r="9228" spans="2:9" x14ac:dyDescent="0.25">
      <c r="B9228">
        <v>9225</v>
      </c>
      <c r="C9228">
        <v>8.4566322469597402E-2</v>
      </c>
      <c r="D9228">
        <v>7.7469118429567746E-2</v>
      </c>
      <c r="G9228">
        <v>9225</v>
      </c>
      <c r="H9228">
        <v>8.2259005819183398E-2</v>
      </c>
      <c r="I9228">
        <v>8.9010322838725814E-2</v>
      </c>
    </row>
    <row r="9229" spans="2:9" x14ac:dyDescent="0.25">
      <c r="B9229">
        <v>9226</v>
      </c>
      <c r="C9229">
        <v>8.4545489118336967E-2</v>
      </c>
      <c r="D9229">
        <v>7.7441882435947657E-2</v>
      </c>
      <c r="G9229">
        <v>9226</v>
      </c>
      <c r="H9229">
        <v>8.2237638319501899E-2</v>
      </c>
      <c r="I9229">
        <v>8.8987370181636341E-2</v>
      </c>
    </row>
    <row r="9230" spans="2:9" x14ac:dyDescent="0.25">
      <c r="B9230">
        <v>9227</v>
      </c>
      <c r="C9230">
        <v>8.45246617442411E-2</v>
      </c>
      <c r="D9230">
        <v>7.7414654666991656E-2</v>
      </c>
      <c r="G9230">
        <v>9227</v>
      </c>
      <c r="H9230">
        <v>8.2216276577067093E-2</v>
      </c>
      <c r="I9230">
        <v>8.8964423310346888E-2</v>
      </c>
    </row>
    <row r="9231" spans="2:9" x14ac:dyDescent="0.25">
      <c r="B9231">
        <v>9228</v>
      </c>
      <c r="C9231">
        <v>8.4503840344924391E-2</v>
      </c>
      <c r="D9231">
        <v>7.738743512155534E-2</v>
      </c>
      <c r="G9231">
        <v>9228</v>
      </c>
      <c r="H9231">
        <v>8.2194920590154388E-2</v>
      </c>
      <c r="I9231">
        <v>8.8941482223512267E-2</v>
      </c>
    </row>
    <row r="9232" spans="2:9" x14ac:dyDescent="0.25">
      <c r="B9232">
        <v>9229</v>
      </c>
      <c r="C9232">
        <v>8.44830249180024E-2</v>
      </c>
      <c r="D9232">
        <v>7.7360223798493014E-2</v>
      </c>
      <c r="G9232">
        <v>9229</v>
      </c>
      <c r="H9232">
        <v>8.2173570357039094E-2</v>
      </c>
      <c r="I9232">
        <v>8.89185469197874E-2</v>
      </c>
    </row>
    <row r="9233" spans="2:9" x14ac:dyDescent="0.25">
      <c r="B9233">
        <v>9230</v>
      </c>
      <c r="C9233">
        <v>8.4462215461091505E-2</v>
      </c>
      <c r="D9233">
        <v>7.7333020696658469E-2</v>
      </c>
      <c r="G9233">
        <v>9230</v>
      </c>
      <c r="H9233">
        <v>8.2152225875997409E-2</v>
      </c>
      <c r="I9233">
        <v>8.8895617397827587E-2</v>
      </c>
    </row>
    <row r="9234" spans="2:9" x14ac:dyDescent="0.25">
      <c r="B9234">
        <v>9231</v>
      </c>
      <c r="C9234">
        <v>8.4441411971810362E-2</v>
      </c>
      <c r="D9234">
        <v>7.7305825814904458E-2</v>
      </c>
      <c r="G9234">
        <v>9231</v>
      </c>
      <c r="H9234">
        <v>8.2130887145306475E-2</v>
      </c>
      <c r="I9234">
        <v>8.8872693656288346E-2</v>
      </c>
    </row>
    <row r="9235" spans="2:9" x14ac:dyDescent="0.25">
      <c r="B9235">
        <v>9232</v>
      </c>
      <c r="C9235">
        <v>8.4420614447778E-2</v>
      </c>
      <c r="D9235">
        <v>7.7278639152082773E-2</v>
      </c>
      <c r="G9235">
        <v>9232</v>
      </c>
      <c r="H9235">
        <v>8.2109554163243614E-2</v>
      </c>
      <c r="I9235">
        <v>8.8849775693825406E-2</v>
      </c>
    </row>
    <row r="9236" spans="2:9" x14ac:dyDescent="0.25">
      <c r="B9236">
        <v>9233</v>
      </c>
      <c r="C9236">
        <v>8.4399822886614004E-2</v>
      </c>
      <c r="D9236">
        <v>7.7251460707044611E-2</v>
      </c>
      <c r="G9236">
        <v>9233</v>
      </c>
      <c r="H9236">
        <v>8.20882269280864E-2</v>
      </c>
      <c r="I9236">
        <v>8.8826863509094814E-2</v>
      </c>
    </row>
    <row r="9237" spans="2:9" x14ac:dyDescent="0.25">
      <c r="B9237">
        <v>9234</v>
      </c>
      <c r="C9237">
        <v>8.4379037285939817E-2</v>
      </c>
      <c r="D9237">
        <v>7.7224290478640115E-2</v>
      </c>
      <c r="G9237">
        <v>9234</v>
      </c>
      <c r="H9237">
        <v>8.2066905438113694E-2</v>
      </c>
      <c r="I9237">
        <v>8.8803957100752881E-2</v>
      </c>
    </row>
    <row r="9238" spans="2:9" x14ac:dyDescent="0.25">
      <c r="B9238">
        <v>9235</v>
      </c>
      <c r="C9238">
        <v>8.4358257643377996E-2</v>
      </c>
      <c r="D9238">
        <v>7.7197128465718495E-2</v>
      </c>
      <c r="G9238">
        <v>9235</v>
      </c>
      <c r="H9238">
        <v>8.2045589691604595E-2</v>
      </c>
      <c r="I9238">
        <v>8.8781056467456099E-2</v>
      </c>
    </row>
    <row r="9239" spans="2:9" x14ac:dyDescent="0.25">
      <c r="B9239">
        <v>9236</v>
      </c>
      <c r="C9239">
        <v>8.4337483956551995E-2</v>
      </c>
      <c r="D9239">
        <v>7.7169974667128369E-2</v>
      </c>
      <c r="G9239">
        <v>9236</v>
      </c>
      <c r="H9239">
        <v>8.2024279686838703E-2</v>
      </c>
      <c r="I9239">
        <v>8.8758161607861374E-2</v>
      </c>
    </row>
    <row r="9240" spans="2:9" x14ac:dyDescent="0.25">
      <c r="B9240">
        <v>9237</v>
      </c>
      <c r="C9240">
        <v>8.4316716223086285E-2</v>
      </c>
      <c r="D9240">
        <v>7.7142829081717171E-2</v>
      </c>
      <c r="G9240">
        <v>9237</v>
      </c>
      <c r="H9240">
        <v>8.2002975422096322E-2</v>
      </c>
      <c r="I9240">
        <v>8.8735272520625713E-2</v>
      </c>
    </row>
    <row r="9241" spans="2:9" x14ac:dyDescent="0.25">
      <c r="B9241">
        <v>9238</v>
      </c>
      <c r="C9241">
        <v>8.4295954440607265E-2</v>
      </c>
      <c r="D9241">
        <v>7.7115691708331768E-2</v>
      </c>
      <c r="G9241">
        <v>9238</v>
      </c>
      <c r="H9241">
        <v>8.1981676895658717E-2</v>
      </c>
      <c r="I9241">
        <v>8.871238920440648E-2</v>
      </c>
    </row>
    <row r="9242" spans="2:9" x14ac:dyDescent="0.25">
      <c r="B9242">
        <v>9239</v>
      </c>
      <c r="C9242">
        <v>8.4275198606741902E-2</v>
      </c>
      <c r="D9242">
        <v>7.7088562545817974E-2</v>
      </c>
      <c r="G9242">
        <v>9239</v>
      </c>
      <c r="H9242">
        <v>8.1960384105807194E-2</v>
      </c>
      <c r="I9242">
        <v>8.8689511657861278E-2</v>
      </c>
    </row>
    <row r="9243" spans="2:9" x14ac:dyDescent="0.25">
      <c r="B9243">
        <v>9240</v>
      </c>
      <c r="C9243">
        <v>8.4254448719117622E-2</v>
      </c>
      <c r="D9243">
        <v>7.706144159302078E-2</v>
      </c>
      <c r="G9243">
        <v>9240</v>
      </c>
      <c r="H9243">
        <v>8.1939097050823501E-2</v>
      </c>
      <c r="I9243">
        <v>8.8666639879647902E-2</v>
      </c>
    </row>
    <row r="9244" spans="2:9" x14ac:dyDescent="0.25">
      <c r="B9244">
        <v>9241</v>
      </c>
      <c r="C9244">
        <v>8.4233704775363891E-2</v>
      </c>
      <c r="D9244">
        <v>7.7034328848784375E-2</v>
      </c>
      <c r="G9244">
        <v>9241</v>
      </c>
      <c r="H9244">
        <v>8.1917815728990595E-2</v>
      </c>
      <c r="I9244">
        <v>8.8643773868424508E-2</v>
      </c>
    </row>
    <row r="9245" spans="2:9" x14ac:dyDescent="0.25">
      <c r="B9245">
        <v>9242</v>
      </c>
      <c r="C9245">
        <v>8.4212966773111006E-2</v>
      </c>
      <c r="D9245">
        <v>7.7007224311952074E-2</v>
      </c>
      <c r="G9245">
        <v>9242</v>
      </c>
      <c r="H9245">
        <v>8.1896540138591697E-2</v>
      </c>
      <c r="I9245">
        <v>8.8620913622849504E-2</v>
      </c>
    </row>
    <row r="9246" spans="2:9" x14ac:dyDescent="0.25">
      <c r="B9246">
        <v>9243</v>
      </c>
      <c r="C9246">
        <v>8.4192234709990613E-2</v>
      </c>
      <c r="D9246">
        <v>7.6980127981366192E-2</v>
      </c>
      <c r="G9246">
        <v>9243</v>
      </c>
      <c r="H9246">
        <v>8.1875270277910389E-2</v>
      </c>
      <c r="I9246">
        <v>8.8598059141581489E-2</v>
      </c>
    </row>
    <row r="9247" spans="2:9" x14ac:dyDescent="0.25">
      <c r="B9247">
        <v>9244</v>
      </c>
      <c r="C9247">
        <v>8.4171508583634827E-2</v>
      </c>
      <c r="D9247">
        <v>7.695303985586853E-2</v>
      </c>
      <c r="G9247">
        <v>9244</v>
      </c>
      <c r="H9247">
        <v>8.1854006145231167E-2</v>
      </c>
      <c r="I9247">
        <v>8.8575210423279344E-2</v>
      </c>
    </row>
    <row r="9248" spans="2:9" x14ac:dyDescent="0.25">
      <c r="B9248">
        <v>9245</v>
      </c>
      <c r="C9248">
        <v>8.415078839167793E-2</v>
      </c>
      <c r="D9248">
        <v>7.6925959934299626E-2</v>
      </c>
      <c r="G9248">
        <v>9245</v>
      </c>
      <c r="H9248">
        <v>8.1832747738839251E-2</v>
      </c>
      <c r="I9248">
        <v>8.8552367466602236E-2</v>
      </c>
    </row>
    <row r="9249" spans="2:9" x14ac:dyDescent="0.25">
      <c r="B9249">
        <v>9246</v>
      </c>
      <c r="C9249">
        <v>8.4130074131754801E-2</v>
      </c>
      <c r="D9249">
        <v>7.6898888215499478E-2</v>
      </c>
      <c r="G9249">
        <v>9246</v>
      </c>
      <c r="H9249">
        <v>8.1811495057020192E-2</v>
      </c>
      <c r="I9249">
        <v>8.85295302702096E-2</v>
      </c>
    </row>
    <row r="9250" spans="2:9" x14ac:dyDescent="0.25">
      <c r="B9250">
        <v>9247</v>
      </c>
      <c r="C9250">
        <v>8.4109365801500802E-2</v>
      </c>
      <c r="D9250">
        <v>7.687182469830707E-2</v>
      </c>
      <c r="G9250">
        <v>9247</v>
      </c>
      <c r="H9250">
        <v>8.1790248098059806E-2</v>
      </c>
      <c r="I9250">
        <v>8.8506698832761091E-2</v>
      </c>
    </row>
    <row r="9251" spans="2:9" x14ac:dyDescent="0.25">
      <c r="B9251">
        <v>9248</v>
      </c>
      <c r="C9251">
        <v>8.4088663398553309E-2</v>
      </c>
      <c r="D9251">
        <v>7.684476938156054E-2</v>
      </c>
      <c r="G9251">
        <v>9248</v>
      </c>
      <c r="H9251">
        <v>8.1769006860244894E-2</v>
      </c>
      <c r="I9251">
        <v>8.8483873152916601E-2</v>
      </c>
    </row>
    <row r="9252" spans="2:9" x14ac:dyDescent="0.25">
      <c r="B9252">
        <v>9249</v>
      </c>
      <c r="C9252">
        <v>8.406796692055038E-2</v>
      </c>
      <c r="D9252">
        <v>7.6817722264097305E-2</v>
      </c>
      <c r="G9252">
        <v>9249</v>
      </c>
      <c r="H9252">
        <v>8.1747771341862896E-2</v>
      </c>
      <c r="I9252">
        <v>8.8461053229336437E-2</v>
      </c>
    </row>
    <row r="9253" spans="2:9" x14ac:dyDescent="0.25">
      <c r="B9253">
        <v>9250</v>
      </c>
      <c r="C9253">
        <v>8.4047276365131499E-2</v>
      </c>
      <c r="D9253">
        <v>7.6790683344753752E-2</v>
      </c>
      <c r="G9253">
        <v>9250</v>
      </c>
      <c r="H9253">
        <v>8.1726541541201805E-2</v>
      </c>
      <c r="I9253">
        <v>8.843823906068099E-2</v>
      </c>
    </row>
    <row r="9254" spans="2:9" x14ac:dyDescent="0.25">
      <c r="B9254">
        <v>9251</v>
      </c>
      <c r="C9254">
        <v>8.4026591729936762E-2</v>
      </c>
      <c r="D9254">
        <v>7.6763652622365522E-2</v>
      </c>
      <c r="G9254">
        <v>9251</v>
      </c>
      <c r="H9254">
        <v>8.1705317456549756E-2</v>
      </c>
      <c r="I9254">
        <v>8.8415430645610901E-2</v>
      </c>
    </row>
    <row r="9255" spans="2:9" x14ac:dyDescent="0.25">
      <c r="B9255">
        <v>9252</v>
      </c>
      <c r="C9255">
        <v>8.4005913012608249E-2</v>
      </c>
      <c r="D9255">
        <v>7.6736630095767422E-2</v>
      </c>
      <c r="G9255">
        <v>9252</v>
      </c>
      <c r="H9255">
        <v>8.1684099086196074E-2</v>
      </c>
      <c r="I9255">
        <v>8.8392627982787256E-2</v>
      </c>
    </row>
    <row r="9256" spans="2:9" x14ac:dyDescent="0.25">
      <c r="B9256">
        <v>9253</v>
      </c>
      <c r="C9256">
        <v>8.3985240210788695E-2</v>
      </c>
      <c r="D9256">
        <v>7.6709615763793343E-2</v>
      </c>
      <c r="G9256">
        <v>9253</v>
      </c>
      <c r="H9256">
        <v>8.1662886428430503E-2</v>
      </c>
      <c r="I9256">
        <v>8.8369831070871221E-2</v>
      </c>
    </row>
    <row r="9257" spans="2:9" x14ac:dyDescent="0.25">
      <c r="B9257">
        <v>9254</v>
      </c>
      <c r="C9257">
        <v>8.3964573322121192E-2</v>
      </c>
      <c r="D9257">
        <v>7.6682609625276385E-2</v>
      </c>
      <c r="G9257">
        <v>9254</v>
      </c>
      <c r="H9257">
        <v>8.1641679481542967E-2</v>
      </c>
      <c r="I9257">
        <v>8.8347039908524383E-2</v>
      </c>
    </row>
    <row r="9258" spans="2:9" x14ac:dyDescent="0.25">
      <c r="B9258">
        <v>9255</v>
      </c>
      <c r="C9258">
        <v>8.3943912344251082E-2</v>
      </c>
      <c r="D9258">
        <v>7.6655611679048802E-2</v>
      </c>
      <c r="G9258">
        <v>9255</v>
      </c>
      <c r="H9258">
        <v>8.1620478243824401E-2</v>
      </c>
      <c r="I9258">
        <v>8.8324254494408394E-2</v>
      </c>
    </row>
    <row r="9259" spans="2:9" x14ac:dyDescent="0.25">
      <c r="B9259">
        <v>9256</v>
      </c>
      <c r="C9259">
        <v>8.39232572748244E-2</v>
      </c>
      <c r="D9259">
        <v>7.6628621923941945E-2</v>
      </c>
      <c r="G9259">
        <v>9256</v>
      </c>
      <c r="H9259">
        <v>8.1599282713566201E-2</v>
      </c>
      <c r="I9259">
        <v>8.8301474827185283E-2</v>
      </c>
    </row>
    <row r="9260" spans="2:9" x14ac:dyDescent="0.25">
      <c r="B9260">
        <v>9257</v>
      </c>
      <c r="C9260">
        <v>8.3902608111488183E-2</v>
      </c>
      <c r="D9260">
        <v>7.6601640358786374E-2</v>
      </c>
      <c r="G9260">
        <v>9257</v>
      </c>
      <c r="H9260">
        <v>8.1578092889060302E-2</v>
      </c>
      <c r="I9260">
        <v>8.8278700905517371E-2</v>
      </c>
    </row>
    <row r="9261" spans="2:9" x14ac:dyDescent="0.25">
      <c r="B9261">
        <v>9258</v>
      </c>
      <c r="C9261">
        <v>8.388196485189045E-2</v>
      </c>
      <c r="D9261">
        <v>7.6574666982411832E-2</v>
      </c>
      <c r="G9261">
        <v>9258</v>
      </c>
      <c r="H9261">
        <v>8.1556908768599057E-2</v>
      </c>
      <c r="I9261">
        <v>8.8255932728067185E-2</v>
      </c>
    </row>
    <row r="9262" spans="2:9" x14ac:dyDescent="0.25">
      <c r="B9262">
        <v>9259</v>
      </c>
      <c r="C9262">
        <v>8.3861327493681193E-2</v>
      </c>
      <c r="D9262">
        <v>7.6547701793647116E-2</v>
      </c>
      <c r="G9262">
        <v>9259</v>
      </c>
      <c r="H9262">
        <v>8.1535730350475871E-2</v>
      </c>
      <c r="I9262">
        <v>8.8233170293497448E-2</v>
      </c>
    </row>
    <row r="9263" spans="2:9" x14ac:dyDescent="0.25">
      <c r="B9263">
        <v>9260</v>
      </c>
      <c r="C9263">
        <v>8.3840696034510998E-2</v>
      </c>
      <c r="D9263">
        <v>7.6520744791320303E-2</v>
      </c>
      <c r="G9263">
        <v>9260</v>
      </c>
      <c r="H9263">
        <v>8.1514557632984611E-2</v>
      </c>
      <c r="I9263">
        <v>8.8210413600471313E-2</v>
      </c>
    </row>
    <row r="9264" spans="2:9" x14ac:dyDescent="0.25">
      <c r="B9264">
        <v>9261</v>
      </c>
      <c r="C9264">
        <v>8.38200704720308E-2</v>
      </c>
      <c r="D9264">
        <v>7.6493795974258511E-2</v>
      </c>
      <c r="G9264">
        <v>9261</v>
      </c>
      <c r="H9264">
        <v>8.1493390614419098E-2</v>
      </c>
      <c r="I9264">
        <v>8.8187662647651988E-2</v>
      </c>
    </row>
    <row r="9265" spans="2:9" x14ac:dyDescent="0.25">
      <c r="B9265">
        <v>9262</v>
      </c>
      <c r="C9265">
        <v>8.3799450803893491E-2</v>
      </c>
      <c r="D9265">
        <v>7.6466855341288192E-2</v>
      </c>
      <c r="G9265">
        <v>9262</v>
      </c>
      <c r="H9265">
        <v>8.1472229293074294E-2</v>
      </c>
      <c r="I9265">
        <v>8.8164917433703166E-2</v>
      </c>
    </row>
    <row r="9266" spans="2:9" x14ac:dyDescent="0.25">
      <c r="B9266">
        <v>9263</v>
      </c>
      <c r="C9266">
        <v>8.37788370277531E-2</v>
      </c>
      <c r="D9266">
        <v>7.6439922891234732E-2</v>
      </c>
      <c r="G9266">
        <v>9263</v>
      </c>
      <c r="H9266">
        <v>8.1451073667245799E-2</v>
      </c>
      <c r="I9266">
        <v>8.8142177957288542E-2</v>
      </c>
    </row>
    <row r="9267" spans="2:9" x14ac:dyDescent="0.25">
      <c r="B9267">
        <v>9264</v>
      </c>
      <c r="C9267">
        <v>8.3758229141264504E-2</v>
      </c>
      <c r="D9267">
        <v>7.641299862292282E-2</v>
      </c>
      <c r="G9267">
        <v>9264</v>
      </c>
      <c r="H9267">
        <v>8.1429923735229601E-2</v>
      </c>
      <c r="I9267">
        <v>8.8119444217072324E-2</v>
      </c>
    </row>
    <row r="9268" spans="2:9" x14ac:dyDescent="0.25">
      <c r="B9268">
        <v>9265</v>
      </c>
      <c r="C9268">
        <v>8.3737627142083493E-2</v>
      </c>
      <c r="D9268">
        <v>7.6386082535176369E-2</v>
      </c>
      <c r="G9268">
        <v>9265</v>
      </c>
      <c r="H9268">
        <v>8.1408779495322089E-2</v>
      </c>
      <c r="I9268">
        <v>8.8096716211718759E-2</v>
      </c>
    </row>
    <row r="9269" spans="2:9" x14ac:dyDescent="0.25">
      <c r="B9269">
        <v>9266</v>
      </c>
      <c r="C9269">
        <v>8.371703102786783E-2</v>
      </c>
      <c r="D9269">
        <v>7.635917462681828E-2</v>
      </c>
      <c r="G9269">
        <v>9266</v>
      </c>
      <c r="H9269">
        <v>8.1387640945820738E-2</v>
      </c>
      <c r="I9269">
        <v>8.8073993939892598E-2</v>
      </c>
    </row>
    <row r="9270" spans="2:9" x14ac:dyDescent="0.25">
      <c r="B9270">
        <v>9267</v>
      </c>
      <c r="C9270">
        <v>8.3696440796275792E-2</v>
      </c>
      <c r="D9270">
        <v>7.6332274896670702E-2</v>
      </c>
      <c r="G9270">
        <v>9267</v>
      </c>
      <c r="H9270">
        <v>8.1366508085023298E-2</v>
      </c>
      <c r="I9270">
        <v>8.8051277400258532E-2</v>
      </c>
    </row>
    <row r="9271" spans="2:9" x14ac:dyDescent="0.25">
      <c r="B9271">
        <v>9268</v>
      </c>
      <c r="C9271">
        <v>8.367585644496621E-2</v>
      </c>
      <c r="D9271">
        <v>7.630538334355505E-2</v>
      </c>
      <c r="G9271">
        <v>9268</v>
      </c>
      <c r="H9271">
        <v>8.1345380911227796E-2</v>
      </c>
      <c r="I9271">
        <v>8.8028566591481838E-2</v>
      </c>
    </row>
    <row r="9272" spans="2:9" x14ac:dyDescent="0.25">
      <c r="B9272">
        <v>9269</v>
      </c>
      <c r="C9272">
        <v>8.3655277971599995E-2</v>
      </c>
      <c r="D9272">
        <v>7.6278499966291685E-2</v>
      </c>
      <c r="G9272">
        <v>9269</v>
      </c>
      <c r="H9272">
        <v>8.1324259422733303E-2</v>
      </c>
      <c r="I9272">
        <v>8.8005861512227793E-2</v>
      </c>
    </row>
    <row r="9273" spans="2:9" x14ac:dyDescent="0.25">
      <c r="B9273">
        <v>9270</v>
      </c>
      <c r="C9273">
        <v>8.3634705373838589E-2</v>
      </c>
      <c r="D9273">
        <v>7.6251624763700412E-2</v>
      </c>
      <c r="G9273">
        <v>9270</v>
      </c>
      <c r="H9273">
        <v>8.1303143617839413E-2</v>
      </c>
      <c r="I9273">
        <v>8.7983162161162157E-2</v>
      </c>
    </row>
    <row r="9274" spans="2:9" x14ac:dyDescent="0.25">
      <c r="B9274">
        <v>9271</v>
      </c>
      <c r="C9274">
        <v>8.3614138649344805E-2</v>
      </c>
      <c r="D9274">
        <v>7.6224757734599954E-2</v>
      </c>
      <c r="G9274">
        <v>9271</v>
      </c>
      <c r="H9274">
        <v>8.1282033494846015E-2</v>
      </c>
      <c r="I9274">
        <v>8.7960468536950762E-2</v>
      </c>
    </row>
    <row r="9275" spans="2:9" x14ac:dyDescent="0.25">
      <c r="B9275">
        <v>9272</v>
      </c>
      <c r="C9275">
        <v>8.3593577795782206E-2</v>
      </c>
      <c r="D9275">
        <v>7.6197898877808298E-2</v>
      </c>
      <c r="G9275">
        <v>9272</v>
      </c>
      <c r="H9275">
        <v>8.1260929052053676E-2</v>
      </c>
      <c r="I9275">
        <v>8.7937780638259758E-2</v>
      </c>
    </row>
    <row r="9276" spans="2:9" x14ac:dyDescent="0.25">
      <c r="B9276">
        <v>9273</v>
      </c>
      <c r="C9276">
        <v>8.3573022810816355E-2</v>
      </c>
      <c r="D9276">
        <v>7.6171048192142682E-2</v>
      </c>
      <c r="G9276">
        <v>9273</v>
      </c>
      <c r="H9276">
        <v>8.1239830287763992E-2</v>
      </c>
      <c r="I9276">
        <v>8.7915098463755656E-2</v>
      </c>
    </row>
    <row r="9277" spans="2:9" x14ac:dyDescent="0.25">
      <c r="B9277">
        <v>9274</v>
      </c>
      <c r="C9277">
        <v>8.3552473692113299E-2</v>
      </c>
      <c r="D9277">
        <v>7.6144205676419385E-2</v>
      </c>
      <c r="G9277">
        <v>9274</v>
      </c>
      <c r="H9277">
        <v>8.1218737200278612E-2</v>
      </c>
      <c r="I9277">
        <v>8.7892422012105051E-2</v>
      </c>
    </row>
    <row r="9278" spans="2:9" x14ac:dyDescent="0.25">
      <c r="B9278">
        <v>9275</v>
      </c>
      <c r="C9278">
        <v>8.3531930437339599E-2</v>
      </c>
      <c r="D9278">
        <v>7.6117371329453953E-2</v>
      </c>
      <c r="G9278">
        <v>9275</v>
      </c>
      <c r="H9278">
        <v>8.1197649787899603E-2</v>
      </c>
      <c r="I9278">
        <v>8.7869751281974925E-2</v>
      </c>
    </row>
    <row r="9279" spans="2:9" x14ac:dyDescent="0.25">
      <c r="B9279">
        <v>9276</v>
      </c>
      <c r="C9279">
        <v>8.3511393044163787E-2</v>
      </c>
      <c r="D9279">
        <v>7.6090545150061042E-2</v>
      </c>
      <c r="G9279">
        <v>9276</v>
      </c>
      <c r="H9279">
        <v>8.1176568048930184E-2</v>
      </c>
      <c r="I9279">
        <v>8.7847086272032457E-2</v>
      </c>
    </row>
    <row r="9280" spans="2:9" x14ac:dyDescent="0.25">
      <c r="B9280">
        <v>9277</v>
      </c>
      <c r="C9280">
        <v>8.3490861510255282E-2</v>
      </c>
      <c r="D9280">
        <v>7.6063727137054504E-2</v>
      </c>
      <c r="G9280">
        <v>9277</v>
      </c>
      <c r="H9280">
        <v>8.1155491981673822E-2</v>
      </c>
      <c r="I9280">
        <v>8.7824426980945156E-2</v>
      </c>
    </row>
    <row r="9281" spans="2:9" x14ac:dyDescent="0.25">
      <c r="B9281">
        <v>9278</v>
      </c>
      <c r="C9281">
        <v>8.3470335833284712E-2</v>
      </c>
      <c r="D9281">
        <v>7.6036917289247385E-2</v>
      </c>
      <c r="G9281">
        <v>9278</v>
      </c>
      <c r="H9281">
        <v>8.1134421584434707E-2</v>
      </c>
      <c r="I9281">
        <v>8.7801773407380712E-2</v>
      </c>
    </row>
    <row r="9282" spans="2:9" x14ac:dyDescent="0.25">
      <c r="B9282">
        <v>9279</v>
      </c>
      <c r="C9282">
        <v>8.3449816010923175E-2</v>
      </c>
      <c r="D9282">
        <v>7.6010115605451872E-2</v>
      </c>
      <c r="G9282">
        <v>9279</v>
      </c>
      <c r="H9282">
        <v>8.1113356855517182E-2</v>
      </c>
      <c r="I9282">
        <v>8.7779125550007095E-2</v>
      </c>
    </row>
    <row r="9283" spans="2:9" x14ac:dyDescent="0.25">
      <c r="B9283">
        <v>9280</v>
      </c>
      <c r="C9283">
        <v>8.3429302040843964E-2</v>
      </c>
      <c r="D9283">
        <v>7.5983322084479346E-2</v>
      </c>
      <c r="G9283">
        <v>9280</v>
      </c>
      <c r="H9283">
        <v>8.1092297793226853E-2</v>
      </c>
      <c r="I9283">
        <v>8.775648340749255E-2</v>
      </c>
    </row>
    <row r="9284" spans="2:9" x14ac:dyDescent="0.25">
      <c r="B9284">
        <v>9281</v>
      </c>
      <c r="C9284">
        <v>8.3408793920720911E-2</v>
      </c>
      <c r="D9284">
        <v>7.5956536725140411E-2</v>
      </c>
      <c r="G9284">
        <v>9281</v>
      </c>
      <c r="H9284">
        <v>8.1071244395869602E-2</v>
      </c>
      <c r="I9284">
        <v>8.7733846978505586E-2</v>
      </c>
    </row>
    <row r="9285" spans="2:9" x14ac:dyDescent="0.25">
      <c r="B9285">
        <v>9282</v>
      </c>
      <c r="C9285">
        <v>8.338829164822828E-2</v>
      </c>
      <c r="D9285">
        <v>7.5929759526244742E-2</v>
      </c>
      <c r="G9285">
        <v>9282</v>
      </c>
      <c r="H9285">
        <v>8.1050196661751589E-2</v>
      </c>
      <c r="I9285">
        <v>8.7711216261714964E-2</v>
      </c>
    </row>
    <row r="9286" spans="2:9" x14ac:dyDescent="0.25">
      <c r="B9286">
        <v>9283</v>
      </c>
      <c r="C9286">
        <v>8.3367795221042582E-2</v>
      </c>
      <c r="D9286">
        <v>7.5902990486601304E-2</v>
      </c>
      <c r="G9286">
        <v>9283</v>
      </c>
      <c r="H9286">
        <v>8.1029154589179891E-2</v>
      </c>
      <c r="I9286">
        <v>8.7688591255789719E-2</v>
      </c>
    </row>
    <row r="9287" spans="2:9" x14ac:dyDescent="0.25">
      <c r="B9287">
        <v>9284</v>
      </c>
      <c r="C9287">
        <v>8.3347304636840799E-2</v>
      </c>
      <c r="D9287">
        <v>7.587622960501815E-2</v>
      </c>
      <c r="G9287">
        <v>9284</v>
      </c>
      <c r="H9287">
        <v>8.1008118176461918E-2</v>
      </c>
      <c r="I9287">
        <v>8.7665971959399056E-2</v>
      </c>
    </row>
    <row r="9288" spans="2:9" x14ac:dyDescent="0.25">
      <c r="B9288">
        <v>9285</v>
      </c>
      <c r="C9288">
        <v>8.3326819893300999E-2</v>
      </c>
      <c r="D9288">
        <v>7.5849476880302566E-2</v>
      </c>
      <c r="G9288">
        <v>9285</v>
      </c>
      <c r="H9288">
        <v>8.0987087421905884E-2</v>
      </c>
      <c r="I9288">
        <v>8.7643358371212537E-2</v>
      </c>
    </row>
    <row r="9289" spans="2:9" x14ac:dyDescent="0.25">
      <c r="B9289">
        <v>9286</v>
      </c>
      <c r="C9289">
        <v>8.330634098810237E-2</v>
      </c>
      <c r="D9289">
        <v>7.5822732311261021E-2</v>
      </c>
      <c r="G9289">
        <v>9286</v>
      </c>
      <c r="H9289">
        <v>8.0966062323820392E-2</v>
      </c>
      <c r="I9289">
        <v>8.7620750489900034E-2</v>
      </c>
    </row>
    <row r="9290" spans="2:9" x14ac:dyDescent="0.25">
      <c r="B9290">
        <v>9287</v>
      </c>
      <c r="C9290">
        <v>8.3285867918925935E-2</v>
      </c>
      <c r="D9290">
        <v>7.5795995896699192E-2</v>
      </c>
      <c r="G9290">
        <v>9287</v>
      </c>
      <c r="H9290">
        <v>8.0945042880515031E-2</v>
      </c>
      <c r="I9290">
        <v>8.7598148314131513E-2</v>
      </c>
    </row>
    <row r="9291" spans="2:9" x14ac:dyDescent="0.25">
      <c r="B9291">
        <v>9288</v>
      </c>
      <c r="C9291">
        <v>8.3265400683453103E-2</v>
      </c>
      <c r="D9291">
        <v>7.5769267635421828E-2</v>
      </c>
      <c r="G9291">
        <v>9288</v>
      </c>
      <c r="H9291">
        <v>8.0924029090299596E-2</v>
      </c>
      <c r="I9291">
        <v>8.7575551842577259E-2</v>
      </c>
    </row>
    <row r="9292" spans="2:9" x14ac:dyDescent="0.25">
      <c r="B9292">
        <v>9289</v>
      </c>
      <c r="C9292">
        <v>8.3244939279365882E-2</v>
      </c>
      <c r="D9292">
        <v>7.5742547526232953E-2</v>
      </c>
      <c r="G9292">
        <v>9289</v>
      </c>
      <c r="H9292">
        <v>8.0903020951484203E-2</v>
      </c>
      <c r="I9292">
        <v>8.755296107390792E-2</v>
      </c>
    </row>
    <row r="9293" spans="2:9" x14ac:dyDescent="0.25">
      <c r="B9293">
        <v>9290</v>
      </c>
      <c r="C9293">
        <v>8.3224483704348401E-2</v>
      </c>
      <c r="D9293">
        <v>7.5715835567935791E-2</v>
      </c>
      <c r="G9293">
        <v>9290</v>
      </c>
      <c r="H9293">
        <v>8.0882018462379912E-2</v>
      </c>
      <c r="I9293">
        <v>8.753037600679428E-2</v>
      </c>
    </row>
    <row r="9294" spans="2:9" x14ac:dyDescent="0.25">
      <c r="B9294">
        <v>9291</v>
      </c>
      <c r="C9294">
        <v>8.3204033956085305E-2</v>
      </c>
      <c r="D9294">
        <v>7.5689131759332756E-2</v>
      </c>
      <c r="G9294">
        <v>9291</v>
      </c>
      <c r="H9294">
        <v>8.0861021621298407E-2</v>
      </c>
      <c r="I9294">
        <v>8.7507796639907473E-2</v>
      </c>
    </row>
    <row r="9295" spans="2:9" x14ac:dyDescent="0.25">
      <c r="B9295">
        <v>9292</v>
      </c>
      <c r="C9295">
        <v>8.3183590032262708E-2</v>
      </c>
      <c r="D9295">
        <v>7.5662436099225336E-2</v>
      </c>
      <c r="G9295">
        <v>9292</v>
      </c>
      <c r="H9295">
        <v>8.0840030426551801E-2</v>
      </c>
      <c r="I9295">
        <v>8.7485222971918797E-2</v>
      </c>
    </row>
    <row r="9296" spans="2:9" x14ac:dyDescent="0.25">
      <c r="B9296">
        <v>9293</v>
      </c>
      <c r="C9296">
        <v>8.3163151930567142E-2</v>
      </c>
      <c r="D9296">
        <v>7.5635748586414309E-2</v>
      </c>
      <c r="G9296">
        <v>9293</v>
      </c>
      <c r="H9296">
        <v>8.0819044876452639E-2</v>
      </c>
      <c r="I9296">
        <v>8.7462655001499842E-2</v>
      </c>
    </row>
    <row r="9297" spans="2:9" x14ac:dyDescent="0.25">
      <c r="B9297">
        <v>9294</v>
      </c>
      <c r="C9297">
        <v>8.314271964868733E-2</v>
      </c>
      <c r="D9297">
        <v>7.5609069219699634E-2</v>
      </c>
      <c r="G9297">
        <v>9294</v>
      </c>
      <c r="H9297">
        <v>8.079806496931452E-2</v>
      </c>
      <c r="I9297">
        <v>8.7440092727322519E-2</v>
      </c>
    </row>
    <row r="9298" spans="2:9" x14ac:dyDescent="0.25">
      <c r="B9298">
        <v>9295</v>
      </c>
      <c r="C9298">
        <v>8.3122293184312399E-2</v>
      </c>
      <c r="D9298">
        <v>7.5582397997880427E-2</v>
      </c>
      <c r="G9298">
        <v>9295</v>
      </c>
      <c r="H9298">
        <v>8.0777090703451307E-2</v>
      </c>
      <c r="I9298">
        <v>8.741753614805893E-2</v>
      </c>
    </row>
    <row r="9299" spans="2:9" x14ac:dyDescent="0.25">
      <c r="B9299">
        <v>9296</v>
      </c>
      <c r="C9299">
        <v>8.3101872535132099E-2</v>
      </c>
      <c r="D9299">
        <v>7.5555734919755008E-2</v>
      </c>
      <c r="G9299">
        <v>9296</v>
      </c>
      <c r="H9299">
        <v>8.0756122077177098E-2</v>
      </c>
      <c r="I9299">
        <v>8.7394985262381431E-2</v>
      </c>
    </row>
    <row r="9300" spans="2:9" x14ac:dyDescent="0.25">
      <c r="B9300">
        <v>9297</v>
      </c>
      <c r="C9300">
        <v>8.3081457698838304E-2</v>
      </c>
      <c r="D9300">
        <v>7.5529079984120909E-2</v>
      </c>
      <c r="G9300">
        <v>9297</v>
      </c>
      <c r="H9300">
        <v>8.0735159088807004E-2</v>
      </c>
      <c r="I9300">
        <v>8.7372440068962692E-2</v>
      </c>
    </row>
    <row r="9301" spans="2:9" x14ac:dyDescent="0.25">
      <c r="B9301">
        <v>9298</v>
      </c>
      <c r="C9301">
        <v>8.3061048673123319E-2</v>
      </c>
      <c r="D9301">
        <v>7.5502433189774773E-2</v>
      </c>
      <c r="G9301">
        <v>9298</v>
      </c>
      <c r="H9301">
        <v>8.0714201736656693E-2</v>
      </c>
      <c r="I9301">
        <v>8.7349900566475597E-2</v>
      </c>
    </row>
    <row r="9302" spans="2:9" x14ac:dyDescent="0.25">
      <c r="B9302">
        <v>9299</v>
      </c>
      <c r="C9302">
        <v>8.3040645455680601E-2</v>
      </c>
      <c r="D9302">
        <v>7.5475794535512605E-2</v>
      </c>
      <c r="G9302">
        <v>9299</v>
      </c>
      <c r="H9302">
        <v>8.0693250019042206E-2</v>
      </c>
      <c r="I9302">
        <v>8.7327366753593316E-2</v>
      </c>
    </row>
    <row r="9303" spans="2:9" x14ac:dyDescent="0.25">
      <c r="B9303">
        <v>9300</v>
      </c>
      <c r="C9303">
        <v>8.3020248044204673E-2</v>
      </c>
      <c r="D9303">
        <v>7.5449164020129411E-2</v>
      </c>
      <c r="G9303">
        <v>9300</v>
      </c>
      <c r="H9303">
        <v>8.0672303934280182E-2</v>
      </c>
      <c r="I9303">
        <v>8.7304838628989273E-2</v>
      </c>
    </row>
    <row r="9304" spans="2:9" x14ac:dyDescent="0.25">
      <c r="B9304">
        <v>9301</v>
      </c>
      <c r="C9304">
        <v>8.2999856436391906E-2</v>
      </c>
      <c r="D9304">
        <v>7.542254164241953E-2</v>
      </c>
      <c r="G9304">
        <v>9301</v>
      </c>
      <c r="H9304">
        <v>8.0651363480688187E-2</v>
      </c>
      <c r="I9304">
        <v>8.7282316191337084E-2</v>
      </c>
    </row>
    <row r="9305" spans="2:9" x14ac:dyDescent="0.25">
      <c r="B9305">
        <v>9302</v>
      </c>
      <c r="C9305">
        <v>8.2979470629939184E-2</v>
      </c>
      <c r="D9305">
        <v>7.5395927401176399E-2</v>
      </c>
      <c r="G9305">
        <v>9302</v>
      </c>
      <c r="H9305">
        <v>8.0630428656584097E-2</v>
      </c>
      <c r="I9305">
        <v>8.725979943931074E-2</v>
      </c>
    </row>
    <row r="9306" spans="2:9" x14ac:dyDescent="0.25">
      <c r="B9306">
        <v>9303</v>
      </c>
      <c r="C9306">
        <v>8.295909062254378E-2</v>
      </c>
      <c r="D9306">
        <v>7.5369321295192721E-2</v>
      </c>
      <c r="G9306">
        <v>9303</v>
      </c>
      <c r="H9306">
        <v>8.0609499460285991E-2</v>
      </c>
      <c r="I9306">
        <v>8.7237288371584398E-2</v>
      </c>
    </row>
    <row r="9307" spans="2:9" x14ac:dyDescent="0.25">
      <c r="B9307">
        <v>9304</v>
      </c>
      <c r="C9307">
        <v>8.2938716411904867E-2</v>
      </c>
      <c r="D9307">
        <v>7.5342723323260349E-2</v>
      </c>
      <c r="G9307">
        <v>9304</v>
      </c>
      <c r="H9307">
        <v>8.0588575890113104E-2</v>
      </c>
      <c r="I9307">
        <v>8.7214782986832481E-2</v>
      </c>
    </row>
    <row r="9308" spans="2:9" x14ac:dyDescent="0.25">
      <c r="B9308">
        <v>9305</v>
      </c>
      <c r="C9308">
        <v>8.2918347995722896E-2</v>
      </c>
      <c r="D9308">
        <v>7.5316133484170406E-2</v>
      </c>
      <c r="G9308">
        <v>9305</v>
      </c>
      <c r="H9308">
        <v>8.0567657944384793E-2</v>
      </c>
      <c r="I9308">
        <v>8.7192283283729771E-2</v>
      </c>
    </row>
    <row r="9309" spans="2:9" x14ac:dyDescent="0.25">
      <c r="B9309">
        <v>9306</v>
      </c>
      <c r="C9309">
        <v>8.2897985371698901E-2</v>
      </c>
      <c r="D9309">
        <v>7.5289551776713079E-2</v>
      </c>
      <c r="G9309">
        <v>9306</v>
      </c>
      <c r="H9309">
        <v>8.0546745621421403E-2</v>
      </c>
      <c r="I9309">
        <v>8.7169789260951133E-2</v>
      </c>
    </row>
    <row r="9310" spans="2:9" x14ac:dyDescent="0.25">
      <c r="B9310">
        <v>9307</v>
      </c>
      <c r="C9310">
        <v>8.2877628537534817E-2</v>
      </c>
      <c r="D9310">
        <v>7.5262978199677949E-2</v>
      </c>
      <c r="G9310">
        <v>9307</v>
      </c>
      <c r="H9310">
        <v>8.0525838919543416E-2</v>
      </c>
      <c r="I9310">
        <v>8.7147300917171877E-2</v>
      </c>
    </row>
    <row r="9311" spans="2:9" x14ac:dyDescent="0.25">
      <c r="B9311">
        <v>9308</v>
      </c>
      <c r="C9311">
        <v>8.2857277490934647E-2</v>
      </c>
      <c r="D9311">
        <v>7.523641275185361E-2</v>
      </c>
      <c r="G9311">
        <v>9308</v>
      </c>
      <c r="H9311">
        <v>8.0504937837072368E-2</v>
      </c>
      <c r="I9311">
        <v>8.7124818251067493E-2</v>
      </c>
    </row>
    <row r="9312" spans="2:9" x14ac:dyDescent="0.25">
      <c r="B9312">
        <v>9309</v>
      </c>
      <c r="C9312">
        <v>8.2836932229603005E-2</v>
      </c>
      <c r="D9312">
        <v>7.5209855432027933E-2</v>
      </c>
      <c r="G9312">
        <v>9309</v>
      </c>
      <c r="H9312">
        <v>8.04840423723302E-2</v>
      </c>
      <c r="I9312">
        <v>8.7102341261313623E-2</v>
      </c>
    </row>
    <row r="9313" spans="2:9" x14ac:dyDescent="0.25">
      <c r="B9313">
        <v>9310</v>
      </c>
      <c r="C9313">
        <v>8.281659275124488E-2</v>
      </c>
      <c r="D9313">
        <v>7.5183306238988085E-2</v>
      </c>
      <c r="G9313">
        <v>9310</v>
      </c>
      <c r="H9313">
        <v>8.0463152523639017E-2</v>
      </c>
      <c r="I9313">
        <v>8.7079869946586341E-2</v>
      </c>
    </row>
    <row r="9314" spans="2:9" x14ac:dyDescent="0.25">
      <c r="B9314">
        <v>9311</v>
      </c>
      <c r="C9314">
        <v>8.2796259053567106E-2</v>
      </c>
      <c r="D9314">
        <v>7.5156765171520229E-2</v>
      </c>
      <c r="G9314">
        <v>9311</v>
      </c>
      <c r="H9314">
        <v>8.04422682893218E-2</v>
      </c>
      <c r="I9314">
        <v>8.7057404305561928E-2</v>
      </c>
    </row>
    <row r="9315" spans="2:9" x14ac:dyDescent="0.25">
      <c r="B9315">
        <v>9312</v>
      </c>
      <c r="C9315">
        <v>8.2775931134277281E-2</v>
      </c>
      <c r="D9315">
        <v>7.5130232228409907E-2</v>
      </c>
      <c r="G9315">
        <v>9312</v>
      </c>
      <c r="H9315">
        <v>8.0421389667702209E-2</v>
      </c>
      <c r="I9315">
        <v>8.7034944336916761E-2</v>
      </c>
    </row>
    <row r="9316" spans="2:9" x14ac:dyDescent="0.25">
      <c r="B9316">
        <v>9313</v>
      </c>
      <c r="C9316">
        <v>8.2755608991084598E-2</v>
      </c>
      <c r="D9316">
        <v>7.5103707408441842E-2</v>
      </c>
      <c r="G9316">
        <v>9313</v>
      </c>
      <c r="H9316">
        <v>8.0400516657104307E-2</v>
      </c>
      <c r="I9316">
        <v>8.7012490039327733E-2</v>
      </c>
    </row>
    <row r="9317" spans="2:9" x14ac:dyDescent="0.25">
      <c r="B9317">
        <v>9314</v>
      </c>
      <c r="C9317">
        <v>8.2735292621698459E-2</v>
      </c>
      <c r="D9317">
        <v>7.5077190710399866E-2</v>
      </c>
      <c r="G9317">
        <v>9314</v>
      </c>
      <c r="H9317">
        <v>8.0379649255852725E-2</v>
      </c>
      <c r="I9317">
        <v>8.6990041411471875E-2</v>
      </c>
    </row>
    <row r="9318" spans="2:9" x14ac:dyDescent="0.25">
      <c r="B9318">
        <v>9315</v>
      </c>
      <c r="C9318">
        <v>8.2714982023830416E-2</v>
      </c>
      <c r="D9318">
        <v>7.5050682133067148E-2</v>
      </c>
      <c r="G9318">
        <v>9315</v>
      </c>
      <c r="H9318">
        <v>8.0358787462272985E-2</v>
      </c>
      <c r="I9318">
        <v>8.6967598452026423E-2</v>
      </c>
    </row>
    <row r="9319" spans="2:9" x14ac:dyDescent="0.25">
      <c r="B9319">
        <v>9316</v>
      </c>
      <c r="C9319">
        <v>8.269467719519262E-2</v>
      </c>
      <c r="D9319">
        <v>7.502418167522594E-2</v>
      </c>
      <c r="G9319">
        <v>9316</v>
      </c>
      <c r="H9319">
        <v>8.033793127469091E-2</v>
      </c>
      <c r="I9319">
        <v>8.6945161159668924E-2</v>
      </c>
    </row>
    <row r="9320" spans="2:9" x14ac:dyDescent="0.25">
      <c r="B9320">
        <v>9317</v>
      </c>
      <c r="C9320">
        <v>8.2674378133497595E-2</v>
      </c>
      <c r="D9320">
        <v>7.499768933565773E-2</v>
      </c>
      <c r="G9320">
        <v>9317</v>
      </c>
      <c r="H9320">
        <v>8.0317080691432494E-2</v>
      </c>
      <c r="I9320">
        <v>8.6922729533077225E-2</v>
      </c>
    </row>
    <row r="9321" spans="2:9" x14ac:dyDescent="0.25">
      <c r="B9321">
        <v>9318</v>
      </c>
      <c r="C9321">
        <v>8.2654084836459918E-2</v>
      </c>
      <c r="D9321">
        <v>7.4971205113143355E-2</v>
      </c>
      <c r="G9321">
        <v>9318</v>
      </c>
      <c r="H9321">
        <v>8.0296235710825004E-2</v>
      </c>
      <c r="I9321">
        <v>8.6900303570929358E-2</v>
      </c>
    </row>
    <row r="9322" spans="2:9" x14ac:dyDescent="0.25">
      <c r="B9322">
        <v>9319</v>
      </c>
      <c r="C9322">
        <v>8.263379730179489E-2</v>
      </c>
      <c r="D9322">
        <v>7.4944729006462679E-2</v>
      </c>
      <c r="G9322">
        <v>9319</v>
      </c>
      <c r="H9322">
        <v>8.0275396331195903E-2</v>
      </c>
      <c r="I9322">
        <v>8.6877883271903628E-2</v>
      </c>
    </row>
    <row r="9323" spans="2:9" x14ac:dyDescent="0.25">
      <c r="B9323">
        <v>9320</v>
      </c>
      <c r="C9323">
        <v>8.2613515527219072E-2</v>
      </c>
      <c r="D9323">
        <v>7.4918261014394874E-2</v>
      </c>
      <c r="G9323">
        <v>9320</v>
      </c>
      <c r="H9323">
        <v>8.0254562550873196E-2</v>
      </c>
      <c r="I9323">
        <v>8.6855468634678634E-2</v>
      </c>
    </row>
    <row r="9324" spans="2:9" x14ac:dyDescent="0.25">
      <c r="B9324">
        <v>9321</v>
      </c>
      <c r="C9324">
        <v>8.259323951044957E-2</v>
      </c>
      <c r="D9324">
        <v>7.4891801135718278E-2</v>
      </c>
      <c r="G9324">
        <v>9321</v>
      </c>
      <c r="H9324">
        <v>8.0233734368185414E-2</v>
      </c>
      <c r="I9324">
        <v>8.6833059657933226E-2</v>
      </c>
    </row>
    <row r="9325" spans="2:9" x14ac:dyDescent="0.25">
      <c r="B9325">
        <v>9322</v>
      </c>
      <c r="C9325">
        <v>8.2572969249205458E-2</v>
      </c>
      <c r="D9325">
        <v>7.4865349369210465E-2</v>
      </c>
      <c r="G9325">
        <v>9322</v>
      </c>
      <c r="H9325">
        <v>8.0212911781462157E-2</v>
      </c>
      <c r="I9325">
        <v>8.6810656340346459E-2</v>
      </c>
    </row>
    <row r="9326" spans="2:9" x14ac:dyDescent="0.25">
      <c r="B9326">
        <v>9323</v>
      </c>
      <c r="C9326">
        <v>8.2552704741206406E-2</v>
      </c>
      <c r="D9326">
        <v>7.4838905713648249E-2</v>
      </c>
      <c r="G9326">
        <v>9323</v>
      </c>
      <c r="H9326">
        <v>8.0192094789033219E-2</v>
      </c>
      <c r="I9326">
        <v>8.678825868059771E-2</v>
      </c>
    </row>
    <row r="9327" spans="2:9" x14ac:dyDescent="0.25">
      <c r="B9327">
        <v>9324</v>
      </c>
      <c r="C9327">
        <v>8.25324459841726E-2</v>
      </c>
      <c r="D9327">
        <v>7.4812470167807663E-2</v>
      </c>
      <c r="G9327">
        <v>9324</v>
      </c>
      <c r="H9327">
        <v>8.0171283389228604E-2</v>
      </c>
      <c r="I9327">
        <v>8.6765866677366618E-2</v>
      </c>
    </row>
    <row r="9328" spans="2:9" x14ac:dyDescent="0.25">
      <c r="B9328">
        <v>9325</v>
      </c>
      <c r="C9328">
        <v>8.2512192975826196E-2</v>
      </c>
      <c r="D9328">
        <v>7.4786042730463798E-2</v>
      </c>
      <c r="G9328">
        <v>9325</v>
      </c>
      <c r="H9328">
        <v>8.0150477580379298E-2</v>
      </c>
      <c r="I9328">
        <v>8.6743480329332961E-2</v>
      </c>
    </row>
    <row r="9329" spans="2:9" x14ac:dyDescent="0.25">
      <c r="B9329">
        <v>9326</v>
      </c>
      <c r="C9329">
        <v>8.2491945713890097E-2</v>
      </c>
      <c r="D9329">
        <v>7.4759623400391245E-2</v>
      </c>
      <c r="G9329">
        <v>9326</v>
      </c>
      <c r="H9329">
        <v>8.0129677360816887E-2</v>
      </c>
      <c r="I9329">
        <v>8.6721099635176935E-2</v>
      </c>
    </row>
    <row r="9330" spans="2:9" x14ac:dyDescent="0.25">
      <c r="B9330">
        <v>9327</v>
      </c>
      <c r="C9330">
        <v>8.2471704196088208E-2</v>
      </c>
      <c r="D9330">
        <v>7.4733212176363528E-2</v>
      </c>
      <c r="G9330">
        <v>9327</v>
      </c>
      <c r="H9330">
        <v>8.0108882728873496E-2</v>
      </c>
      <c r="I9330">
        <v>8.6698724593578858E-2</v>
      </c>
    </row>
    <row r="9331" spans="2:9" x14ac:dyDescent="0.25">
      <c r="B9331">
        <v>9328</v>
      </c>
      <c r="C9331">
        <v>8.2451468420145238E-2</v>
      </c>
      <c r="D9331">
        <v>7.4706809057153614E-2</v>
      </c>
      <c r="G9331">
        <v>9328</v>
      </c>
      <c r="H9331">
        <v>8.0088093682881487E-2</v>
      </c>
      <c r="I9331">
        <v>8.6676355203219507E-2</v>
      </c>
    </row>
    <row r="9332" spans="2:9" x14ac:dyDescent="0.25">
      <c r="B9332">
        <v>9329</v>
      </c>
      <c r="C9332">
        <v>8.2431238383787936E-2</v>
      </c>
      <c r="D9332">
        <v>7.4680414041533541E-2</v>
      </c>
      <c r="G9332">
        <v>9329</v>
      </c>
      <c r="H9332">
        <v>8.0067310221174359E-2</v>
      </c>
      <c r="I9332">
        <v>8.6653991462779661E-2</v>
      </c>
    </row>
    <row r="9333" spans="2:9" x14ac:dyDescent="0.25">
      <c r="B9333">
        <v>9330</v>
      </c>
      <c r="C9333">
        <v>8.2411014084743606E-2</v>
      </c>
      <c r="D9333">
        <v>7.4654027128274583E-2</v>
      </c>
      <c r="G9333">
        <v>9330</v>
      </c>
      <c r="H9333">
        <v>8.0046532342085905E-2</v>
      </c>
      <c r="I9333">
        <v>8.6631633370940431E-2</v>
      </c>
    </row>
    <row r="9334" spans="2:9" x14ac:dyDescent="0.25">
      <c r="B9334">
        <v>9331</v>
      </c>
      <c r="C9334">
        <v>8.2390795520739898E-2</v>
      </c>
      <c r="D9334">
        <v>7.4627648316147335E-2</v>
      </c>
      <c r="G9334">
        <v>9331</v>
      </c>
      <c r="H9334">
        <v>8.0025760043950109E-2</v>
      </c>
      <c r="I9334">
        <v>8.6609280926383356E-2</v>
      </c>
    </row>
    <row r="9335" spans="2:9" x14ac:dyDescent="0.25">
      <c r="B9335">
        <v>9332</v>
      </c>
      <c r="C9335">
        <v>8.2370582689506394E-2</v>
      </c>
      <c r="D9335">
        <v>7.4601277603921545E-2</v>
      </c>
      <c r="G9335">
        <v>9332</v>
      </c>
      <c r="H9335">
        <v>8.00049933251019E-2</v>
      </c>
      <c r="I9335">
        <v>8.6586934127790088E-2</v>
      </c>
    </row>
    <row r="9336" spans="2:9" x14ac:dyDescent="0.25">
      <c r="B9336">
        <v>9333</v>
      </c>
      <c r="C9336">
        <v>8.2350375588773506E-2</v>
      </c>
      <c r="D9336">
        <v>7.4574914990366087E-2</v>
      </c>
      <c r="G9336">
        <v>9333</v>
      </c>
      <c r="H9336">
        <v>7.9984232183876888E-2</v>
      </c>
      <c r="I9336">
        <v>8.6564592973842433E-2</v>
      </c>
    </row>
    <row r="9337" spans="2:9" x14ac:dyDescent="0.25">
      <c r="B9337">
        <v>9334</v>
      </c>
      <c r="C9337">
        <v>8.2330174216272811E-2</v>
      </c>
      <c r="D9337">
        <v>7.4548560474249265E-2</v>
      </c>
      <c r="G9337">
        <v>9334</v>
      </c>
      <c r="H9337">
        <v>7.9963476618611001E-2</v>
      </c>
      <c r="I9337">
        <v>8.6542257463222694E-2</v>
      </c>
    </row>
    <row r="9338" spans="2:9" x14ac:dyDescent="0.25">
      <c r="B9338">
        <v>9335</v>
      </c>
      <c r="C9338">
        <v>8.2309978569736569E-2</v>
      </c>
      <c r="D9338">
        <v>7.4522214054338454E-2</v>
      </c>
      <c r="G9338">
        <v>9335</v>
      </c>
      <c r="H9338">
        <v>7.9942726627640584E-2</v>
      </c>
      <c r="I9338">
        <v>8.6519927594613244E-2</v>
      </c>
    </row>
    <row r="9339" spans="2:9" x14ac:dyDescent="0.25">
      <c r="B9339">
        <v>9336</v>
      </c>
      <c r="C9339">
        <v>8.2289788646898995E-2</v>
      </c>
      <c r="D9339">
        <v>7.4495875729400321E-2</v>
      </c>
      <c r="G9339">
        <v>9336</v>
      </c>
      <c r="H9339">
        <v>7.9921982209303133E-2</v>
      </c>
      <c r="I9339">
        <v>8.6497603366696874E-2</v>
      </c>
    </row>
    <row r="9340" spans="2:9" x14ac:dyDescent="0.25">
      <c r="B9340">
        <v>9337</v>
      </c>
      <c r="C9340">
        <v>8.2269604445494804E-2</v>
      </c>
      <c r="D9340">
        <v>7.4469545498200701E-2</v>
      </c>
      <c r="G9340">
        <v>9337</v>
      </c>
      <c r="H9340">
        <v>7.9901243361936394E-2</v>
      </c>
      <c r="I9340">
        <v>8.6475284778156442E-2</v>
      </c>
    </row>
    <row r="9341" spans="2:9" x14ac:dyDescent="0.25">
      <c r="B9341">
        <v>9338</v>
      </c>
      <c r="C9341">
        <v>8.2249425963259196E-2</v>
      </c>
      <c r="D9341">
        <v>7.4443223359504679E-2</v>
      </c>
      <c r="G9341">
        <v>9338</v>
      </c>
      <c r="H9341">
        <v>7.9880510083878295E-2</v>
      </c>
      <c r="I9341">
        <v>8.6452971827675182E-2</v>
      </c>
    </row>
    <row r="9342" spans="2:9" x14ac:dyDescent="0.25">
      <c r="B9342">
        <v>9339</v>
      </c>
      <c r="C9342">
        <v>8.2229253197929397E-2</v>
      </c>
      <c r="D9342">
        <v>7.4416909312076604E-2</v>
      </c>
      <c r="G9342">
        <v>9339</v>
      </c>
      <c r="H9342">
        <v>7.9859782373467705E-2</v>
      </c>
      <c r="I9342">
        <v>8.6430664513936648E-2</v>
      </c>
    </row>
    <row r="9343" spans="2:9" x14ac:dyDescent="0.25">
      <c r="B9343">
        <v>9340</v>
      </c>
      <c r="C9343">
        <v>8.2209086147243385E-2</v>
      </c>
      <c r="D9343">
        <v>7.4390603354680049E-2</v>
      </c>
      <c r="G9343">
        <v>9340</v>
      </c>
      <c r="H9343">
        <v>7.9839060229044106E-2</v>
      </c>
      <c r="I9343">
        <v>8.6408362835624489E-2</v>
      </c>
    </row>
    <row r="9344" spans="2:9" x14ac:dyDescent="0.25">
      <c r="B9344">
        <v>9341</v>
      </c>
      <c r="C9344">
        <v>8.2188924808939995E-2</v>
      </c>
      <c r="D9344">
        <v>7.4364305486077739E-2</v>
      </c>
      <c r="G9344">
        <v>9341</v>
      </c>
      <c r="H9344">
        <v>7.9818343648947507E-2</v>
      </c>
      <c r="I9344">
        <v>8.6386066791422689E-2</v>
      </c>
    </row>
    <row r="9345" spans="2:9" x14ac:dyDescent="0.25">
      <c r="B9345">
        <v>9342</v>
      </c>
      <c r="C9345">
        <v>8.2168769180759105E-2</v>
      </c>
      <c r="D9345">
        <v>7.4338015705031749E-2</v>
      </c>
      <c r="G9345">
        <v>9342</v>
      </c>
      <c r="H9345">
        <v>7.9797632631518151E-2</v>
      </c>
      <c r="I9345">
        <v>8.636377638001555E-2</v>
      </c>
    </row>
    <row r="9346" spans="2:9" x14ac:dyDescent="0.25">
      <c r="B9346">
        <v>9343</v>
      </c>
      <c r="C9346">
        <v>8.2148619260442493E-2</v>
      </c>
      <c r="D9346">
        <v>7.4311734010303235E-2</v>
      </c>
      <c r="G9346">
        <v>9343</v>
      </c>
      <c r="H9346">
        <v>7.9776927175097448E-2</v>
      </c>
      <c r="I9346">
        <v>8.6341491600087472E-2</v>
      </c>
    </row>
    <row r="9347" spans="2:9" x14ac:dyDescent="0.25">
      <c r="B9347">
        <v>9344</v>
      </c>
      <c r="C9347">
        <v>8.2128475045732299E-2</v>
      </c>
      <c r="D9347">
        <v>7.4285460400652759E-2</v>
      </c>
      <c r="G9347">
        <v>9344</v>
      </c>
      <c r="H9347">
        <v>7.9756227278026906E-2</v>
      </c>
      <c r="I9347">
        <v>8.6319212450323313E-2</v>
      </c>
    </row>
    <row r="9348" spans="2:9" x14ac:dyDescent="0.25">
      <c r="B9348">
        <v>9345</v>
      </c>
      <c r="C9348">
        <v>8.2108336534371204E-2</v>
      </c>
      <c r="D9348">
        <v>7.4259194874839979E-2</v>
      </c>
      <c r="G9348">
        <v>9345</v>
      </c>
      <c r="H9348">
        <v>7.9735532938648504E-2</v>
      </c>
      <c r="I9348">
        <v>8.6296938929408068E-2</v>
      </c>
    </row>
    <row r="9349" spans="2:9" x14ac:dyDescent="0.25">
      <c r="B9349">
        <v>9346</v>
      </c>
      <c r="C9349">
        <v>8.2088203724103914E-2</v>
      </c>
      <c r="D9349">
        <v>7.4232937431623805E-2</v>
      </c>
      <c r="G9349">
        <v>9346</v>
      </c>
      <c r="H9349">
        <v>7.9714844155305303E-2</v>
      </c>
      <c r="I9349">
        <v>8.627467103602697E-2</v>
      </c>
    </row>
    <row r="9350" spans="2:9" x14ac:dyDescent="0.25">
      <c r="B9350">
        <v>9347</v>
      </c>
      <c r="C9350">
        <v>8.2068076612675789E-2</v>
      </c>
      <c r="D9350">
        <v>7.4206688069762508E-2</v>
      </c>
      <c r="G9350">
        <v>9347</v>
      </c>
      <c r="H9350">
        <v>7.9694160926340504E-2</v>
      </c>
      <c r="I9350">
        <v>8.6252408768865585E-2</v>
      </c>
    </row>
    <row r="9351" spans="2:9" x14ac:dyDescent="0.25">
      <c r="B9351">
        <v>9348</v>
      </c>
      <c r="C9351">
        <v>8.2047955197833422E-2</v>
      </c>
      <c r="D9351">
        <v>7.4180446788013388E-2</v>
      </c>
      <c r="G9351">
        <v>9348</v>
      </c>
      <c r="H9351">
        <v>7.9673483250097904E-2</v>
      </c>
      <c r="I9351">
        <v>8.6230152126609699E-2</v>
      </c>
    </row>
    <row r="9352" spans="2:9" x14ac:dyDescent="0.25">
      <c r="B9352">
        <v>9349</v>
      </c>
      <c r="C9352">
        <v>8.2027839477323963E-2</v>
      </c>
      <c r="D9352">
        <v>7.4154213585133105E-2</v>
      </c>
      <c r="G9352">
        <v>9349</v>
      </c>
      <c r="H9352">
        <v>7.9652811124921855E-2</v>
      </c>
      <c r="I9352">
        <v>8.6207901107945309E-2</v>
      </c>
    </row>
    <row r="9353" spans="2:9" x14ac:dyDescent="0.25">
      <c r="B9353">
        <v>9350</v>
      </c>
      <c r="C9353">
        <v>8.2007729448896644E-2</v>
      </c>
      <c r="D9353">
        <v>7.4127988459877628E-2</v>
      </c>
      <c r="G9353">
        <v>9350</v>
      </c>
      <c r="H9353">
        <v>7.9632144549157624E-2</v>
      </c>
      <c r="I9353">
        <v>8.6185655711558798E-2</v>
      </c>
    </row>
    <row r="9354" spans="2:9" x14ac:dyDescent="0.25">
      <c r="B9354">
        <v>9351</v>
      </c>
      <c r="C9354">
        <v>8.1987625110301096E-2</v>
      </c>
      <c r="D9354">
        <v>7.4101771411001965E-2</v>
      </c>
      <c r="G9354">
        <v>9351</v>
      </c>
      <c r="H9354">
        <v>7.96114835211508E-2</v>
      </c>
      <c r="I9354">
        <v>8.6163415936136592E-2</v>
      </c>
    </row>
    <row r="9355" spans="2:9" x14ac:dyDescent="0.25">
      <c r="B9355">
        <v>9352</v>
      </c>
      <c r="C9355">
        <v>8.196752645928751E-2</v>
      </c>
      <c r="D9355">
        <v>7.4075562437260531E-2</v>
      </c>
      <c r="G9355">
        <v>9352</v>
      </c>
      <c r="H9355">
        <v>7.9590828039247191E-2</v>
      </c>
      <c r="I9355">
        <v>8.6141181780365658E-2</v>
      </c>
    </row>
    <row r="9356" spans="2:9" x14ac:dyDescent="0.25">
      <c r="B9356">
        <v>9353</v>
      </c>
      <c r="C9356">
        <v>8.1947433493608099E-2</v>
      </c>
      <c r="D9356">
        <v>7.404936153740696E-2</v>
      </c>
      <c r="G9356">
        <v>9353</v>
      </c>
      <c r="H9356">
        <v>7.9570178101793704E-2</v>
      </c>
      <c r="I9356">
        <v>8.6118953242932991E-2</v>
      </c>
    </row>
    <row r="9357" spans="2:9" x14ac:dyDescent="0.25">
      <c r="B9357">
        <v>9354</v>
      </c>
      <c r="C9357">
        <v>8.192734621101562E-2</v>
      </c>
      <c r="D9357">
        <v>7.4023168710193946E-2</v>
      </c>
      <c r="G9357">
        <v>9354</v>
      </c>
      <c r="H9357">
        <v>7.9549533707137396E-2</v>
      </c>
      <c r="I9357">
        <v>8.6096730322525891E-2</v>
      </c>
    </row>
    <row r="9358" spans="2:9" x14ac:dyDescent="0.25">
      <c r="B9358">
        <v>9355</v>
      </c>
      <c r="C9358">
        <v>8.1907264609263994E-2</v>
      </c>
      <c r="D9358">
        <v>7.3996983954373749E-2</v>
      </c>
      <c r="G9358">
        <v>9355</v>
      </c>
      <c r="H9358">
        <v>7.9528894853626228E-2</v>
      </c>
      <c r="I9358">
        <v>8.6074513017832033E-2</v>
      </c>
    </row>
    <row r="9359" spans="2:9" x14ac:dyDescent="0.25">
      <c r="B9359">
        <v>9356</v>
      </c>
      <c r="C9359">
        <v>8.1887188686107976E-2</v>
      </c>
      <c r="D9359">
        <v>7.397080726869755E-2</v>
      </c>
      <c r="G9359">
        <v>9356</v>
      </c>
      <c r="H9359">
        <v>7.9508261539608258E-2</v>
      </c>
      <c r="I9359">
        <v>8.6052301327539188E-2</v>
      </c>
    </row>
    <row r="9360" spans="2:9" x14ac:dyDescent="0.25">
      <c r="B9360">
        <v>9357</v>
      </c>
      <c r="C9360">
        <v>8.1867118439304234E-2</v>
      </c>
      <c r="D9360">
        <v>7.3944638651915931E-2</v>
      </c>
      <c r="G9360">
        <v>9357</v>
      </c>
      <c r="H9360">
        <v>7.9487633763432805E-2</v>
      </c>
      <c r="I9360">
        <v>8.6030095250335448E-2</v>
      </c>
    </row>
    <row r="9361" spans="2:9" x14ac:dyDescent="0.25">
      <c r="B9361">
        <v>9358</v>
      </c>
      <c r="C9361">
        <v>8.1847053866609801E-2</v>
      </c>
      <c r="D9361">
        <v>7.391847810277874E-2</v>
      </c>
      <c r="G9361">
        <v>9358</v>
      </c>
      <c r="H9361">
        <v>7.9467011523449399E-2</v>
      </c>
      <c r="I9361">
        <v>8.6007894784909222E-2</v>
      </c>
    </row>
    <row r="9362" spans="2:9" x14ac:dyDescent="0.25">
      <c r="B9362">
        <v>9359</v>
      </c>
      <c r="C9362">
        <v>8.1826994965782288E-2</v>
      </c>
      <c r="D9362">
        <v>7.3892325620035004E-2</v>
      </c>
      <c r="G9362">
        <v>9359</v>
      </c>
      <c r="H9362">
        <v>7.9446394818007707E-2</v>
      </c>
      <c r="I9362">
        <v>8.5985699929949047E-2</v>
      </c>
    </row>
    <row r="9363" spans="2:9" x14ac:dyDescent="0.25">
      <c r="B9363">
        <v>9360</v>
      </c>
      <c r="C9363">
        <v>8.1806941734581307E-2</v>
      </c>
      <c r="D9363">
        <v>7.3866181202433018E-2</v>
      </c>
      <c r="G9363">
        <v>9360</v>
      </c>
      <c r="H9363">
        <v>7.9425783645458395E-2</v>
      </c>
      <c r="I9363">
        <v>8.5963510684143887E-2</v>
      </c>
    </row>
    <row r="9364" spans="2:9" x14ac:dyDescent="0.25">
      <c r="B9364">
        <v>9361</v>
      </c>
      <c r="C9364">
        <v>8.1786894170767219E-2</v>
      </c>
      <c r="D9364">
        <v>7.3840044848720338E-2</v>
      </c>
      <c r="G9364">
        <v>9361</v>
      </c>
      <c r="H9364">
        <v>7.9405178004152699E-2</v>
      </c>
      <c r="I9364">
        <v>8.5941327046182792E-2</v>
      </c>
    </row>
    <row r="9365" spans="2:9" x14ac:dyDescent="0.25">
      <c r="B9365">
        <v>9362</v>
      </c>
      <c r="C9365">
        <v>8.1766852272101107E-2</v>
      </c>
      <c r="D9365">
        <v>7.3813916557643702E-2</v>
      </c>
      <c r="G9365">
        <v>9362</v>
      </c>
      <c r="H9365">
        <v>7.9384577892442298E-2</v>
      </c>
      <c r="I9365">
        <v>8.591914901475517E-2</v>
      </c>
    </row>
    <row r="9366" spans="2:9" x14ac:dyDescent="0.25">
      <c r="B9366">
        <v>9363</v>
      </c>
      <c r="C9366">
        <v>8.1746816036345343E-2</v>
      </c>
      <c r="D9366">
        <v>7.3787796327949212E-2</v>
      </c>
      <c r="G9366">
        <v>9363</v>
      </c>
      <c r="H9366">
        <v>7.9363983308679262E-2</v>
      </c>
      <c r="I9366">
        <v>8.5896976588550694E-2</v>
      </c>
    </row>
    <row r="9367" spans="2:9" x14ac:dyDescent="0.25">
      <c r="B9367">
        <v>9364</v>
      </c>
      <c r="C9367">
        <v>8.1726785461263982E-2</v>
      </c>
      <c r="D9367">
        <v>7.3761684158382093E-2</v>
      </c>
      <c r="G9367">
        <v>9364</v>
      </c>
      <c r="H9367">
        <v>7.9343394251216767E-2</v>
      </c>
      <c r="I9367">
        <v>8.5874809766259191E-2</v>
      </c>
    </row>
    <row r="9368" spans="2:9" x14ac:dyDescent="0.25">
      <c r="B9368">
        <v>9365</v>
      </c>
      <c r="C9368">
        <v>8.1706760544621435E-2</v>
      </c>
      <c r="D9368">
        <v>7.3735580047686919E-2</v>
      </c>
      <c r="G9368">
        <v>9365</v>
      </c>
      <c r="H9368">
        <v>7.9322810718408202E-2</v>
      </c>
      <c r="I9368">
        <v>8.5852648546570876E-2</v>
      </c>
    </row>
    <row r="9369" spans="2:9" x14ac:dyDescent="0.25">
      <c r="B9369">
        <v>9366</v>
      </c>
      <c r="C9369">
        <v>8.1686741284182601E-2</v>
      </c>
      <c r="D9369">
        <v>7.3709483994607458E-2</v>
      </c>
      <c r="G9369">
        <v>9366</v>
      </c>
      <c r="H9369">
        <v>7.9302232708607215E-2</v>
      </c>
      <c r="I9369">
        <v>8.5830492928176114E-2</v>
      </c>
    </row>
    <row r="9370" spans="2:9" x14ac:dyDescent="0.25">
      <c r="B9370">
        <v>9367</v>
      </c>
      <c r="C9370">
        <v>8.1666727677714684E-2</v>
      </c>
      <c r="D9370">
        <v>7.3683395997886716E-2</v>
      </c>
      <c r="G9370">
        <v>9367</v>
      </c>
      <c r="H9370">
        <v>7.928166022016829E-2</v>
      </c>
      <c r="I9370">
        <v>8.5808342909765578E-2</v>
      </c>
    </row>
    <row r="9371" spans="2:9" x14ac:dyDescent="0.25">
      <c r="B9371">
        <v>9368</v>
      </c>
      <c r="C9371">
        <v>8.1646719722985303E-2</v>
      </c>
      <c r="D9371">
        <v>7.3657316056267033E-2</v>
      </c>
      <c r="G9371">
        <v>9368</v>
      </c>
      <c r="H9371">
        <v>7.9261093251446701E-2</v>
      </c>
      <c r="I9371">
        <v>8.5786198490030219E-2</v>
      </c>
    </row>
    <row r="9372" spans="2:9" x14ac:dyDescent="0.25">
      <c r="B9372">
        <v>9369</v>
      </c>
      <c r="C9372">
        <v>8.16267174177632E-2</v>
      </c>
      <c r="D9372">
        <v>7.3631244168489943E-2</v>
      </c>
      <c r="G9372">
        <v>9369</v>
      </c>
      <c r="H9372">
        <v>7.9240531800797986E-2</v>
      </c>
      <c r="I9372">
        <v>8.5764059667661194E-2</v>
      </c>
    </row>
    <row r="9373" spans="2:9" x14ac:dyDescent="0.25">
      <c r="B9373">
        <v>9370</v>
      </c>
      <c r="C9373">
        <v>8.1606720759817883E-2</v>
      </c>
      <c r="D9373">
        <v>7.3605180333296161E-2</v>
      </c>
      <c r="G9373">
        <v>9370</v>
      </c>
      <c r="H9373">
        <v>7.9219975866578085E-2</v>
      </c>
      <c r="I9373">
        <v>8.5741926441349939E-2</v>
      </c>
    </row>
    <row r="9374" spans="2:9" x14ac:dyDescent="0.25">
      <c r="B9374">
        <v>9371</v>
      </c>
      <c r="C9374">
        <v>8.1586729746920758E-2</v>
      </c>
      <c r="D9374">
        <v>7.3579124549425834E-2</v>
      </c>
      <c r="G9374">
        <v>9371</v>
      </c>
      <c r="H9374">
        <v>7.9199425447144048E-2</v>
      </c>
      <c r="I9374">
        <v>8.5719798809788139E-2</v>
      </c>
    </row>
    <row r="9375" spans="2:9" x14ac:dyDescent="0.25">
      <c r="B9375">
        <v>9372</v>
      </c>
      <c r="C9375">
        <v>8.1566744376843803E-2</v>
      </c>
      <c r="D9375">
        <v>7.3553076815618179E-2</v>
      </c>
      <c r="G9375">
        <v>9372</v>
      </c>
      <c r="H9375">
        <v>7.9178880540853216E-2</v>
      </c>
      <c r="I9375">
        <v>8.569767677166773E-2</v>
      </c>
    </row>
    <row r="9376" spans="2:9" x14ac:dyDescent="0.25">
      <c r="B9376">
        <v>9373</v>
      </c>
      <c r="C9376">
        <v>8.1546764647359396E-2</v>
      </c>
      <c r="D9376">
        <v>7.3527037130611816E-2</v>
      </c>
      <c r="G9376">
        <v>9373</v>
      </c>
      <c r="H9376">
        <v>7.9158341146063099E-2</v>
      </c>
      <c r="I9376">
        <v>8.5675560325680952E-2</v>
      </c>
    </row>
    <row r="9377" spans="2:9" x14ac:dyDescent="0.25">
      <c r="B9377">
        <v>9374</v>
      </c>
      <c r="C9377">
        <v>8.1526790556241804E-2</v>
      </c>
      <c r="D9377">
        <v>7.3501005493144533E-2</v>
      </c>
      <c r="G9377">
        <v>9374</v>
      </c>
      <c r="H9377">
        <v>7.9137807261132107E-2</v>
      </c>
      <c r="I9377">
        <v>8.5653449470520268E-2</v>
      </c>
    </row>
    <row r="9378" spans="2:9" x14ac:dyDescent="0.25">
      <c r="B9378">
        <v>9375</v>
      </c>
      <c r="C9378">
        <v>8.1506822101266196E-2</v>
      </c>
      <c r="D9378">
        <v>7.347498190195341E-2</v>
      </c>
      <c r="G9378">
        <v>9375</v>
      </c>
      <c r="H9378">
        <v>7.9117278884419301E-2</v>
      </c>
      <c r="I9378">
        <v>8.5631344204878307E-2</v>
      </c>
    </row>
    <row r="9379" spans="2:9" x14ac:dyDescent="0.25">
      <c r="B9379">
        <v>9376</v>
      </c>
      <c r="C9379">
        <v>8.1486859280208601E-2</v>
      </c>
      <c r="D9379">
        <v>7.3448966355774789E-2</v>
      </c>
      <c r="G9379">
        <v>9376</v>
      </c>
      <c r="H9379">
        <v>7.9096756014284092E-2</v>
      </c>
      <c r="I9379">
        <v>8.5609244527448156E-2</v>
      </c>
    </row>
    <row r="9380" spans="2:9" x14ac:dyDescent="0.25">
      <c r="B9380">
        <v>9377</v>
      </c>
      <c r="C9380">
        <v>8.1466902090845977E-2</v>
      </c>
      <c r="D9380">
        <v>7.3422958853344281E-2</v>
      </c>
      <c r="G9380">
        <v>9377</v>
      </c>
      <c r="H9380">
        <v>7.9076238649086472E-2</v>
      </c>
      <c r="I9380">
        <v>8.5587150436923026E-2</v>
      </c>
    </row>
    <row r="9381" spans="2:9" x14ac:dyDescent="0.25">
      <c r="B9381">
        <v>9378</v>
      </c>
      <c r="C9381">
        <v>8.1446950530957116E-2</v>
      </c>
      <c r="D9381">
        <v>7.3396959393396674E-2</v>
      </c>
      <c r="G9381">
        <v>9378</v>
      </c>
      <c r="H9381">
        <v>7.9055726787187336E-2</v>
      </c>
      <c r="I9381">
        <v>8.556506193199627E-2</v>
      </c>
    </row>
    <row r="9382" spans="2:9" x14ac:dyDescent="0.25">
      <c r="B9382">
        <v>9379</v>
      </c>
      <c r="C9382">
        <v>8.142700459832132E-2</v>
      </c>
      <c r="D9382">
        <v>7.3370967974666135E-2</v>
      </c>
      <c r="G9382">
        <v>9379</v>
      </c>
      <c r="H9382">
        <v>7.9035220426947786E-2</v>
      </c>
      <c r="I9382">
        <v>8.5542979011361833E-2</v>
      </c>
    </row>
    <row r="9383" spans="2:9" x14ac:dyDescent="0.25">
      <c r="B9383">
        <v>9380</v>
      </c>
      <c r="C9383">
        <v>8.1407064290718298E-2</v>
      </c>
      <c r="D9383">
        <v>7.3344984595885981E-2</v>
      </c>
      <c r="G9383">
        <v>9380</v>
      </c>
      <c r="H9383">
        <v>7.9014719566729313E-2</v>
      </c>
      <c r="I9383">
        <v>8.5520901673713512E-2</v>
      </c>
    </row>
    <row r="9384" spans="2:9" x14ac:dyDescent="0.25">
      <c r="B9384">
        <v>9381</v>
      </c>
      <c r="C9384">
        <v>8.1387129605929795E-2</v>
      </c>
      <c r="D9384">
        <v>7.3319009255788936E-2</v>
      </c>
      <c r="G9384">
        <v>9381</v>
      </c>
      <c r="H9384">
        <v>7.8994224204894298E-2</v>
      </c>
      <c r="I9384">
        <v>8.5498829917745739E-2</v>
      </c>
    </row>
    <row r="9385" spans="2:9" x14ac:dyDescent="0.25">
      <c r="B9385">
        <v>9382</v>
      </c>
      <c r="C9385">
        <v>8.1367200541738016E-2</v>
      </c>
      <c r="D9385">
        <v>7.3293041953106847E-2</v>
      </c>
      <c r="G9385">
        <v>9382</v>
      </c>
      <c r="H9385">
        <v>7.8973734339805507E-2</v>
      </c>
      <c r="I9385">
        <v>8.5476763742152934E-2</v>
      </c>
    </row>
    <row r="9386" spans="2:9" x14ac:dyDescent="0.25">
      <c r="B9386">
        <v>9383</v>
      </c>
      <c r="C9386">
        <v>8.1347277095926623E-2</v>
      </c>
      <c r="D9386">
        <v>7.3267082686570867E-2</v>
      </c>
      <c r="G9386">
        <v>9383</v>
      </c>
      <c r="H9386">
        <v>7.8953249969826389E-2</v>
      </c>
      <c r="I9386">
        <v>8.5454703145629821E-2</v>
      </c>
    </row>
    <row r="9387" spans="2:9" x14ac:dyDescent="0.25">
      <c r="B9387">
        <v>9384</v>
      </c>
      <c r="C9387">
        <v>8.1327359266279847E-2</v>
      </c>
      <c r="D9387">
        <v>7.3241131454911471E-2</v>
      </c>
      <c r="G9387">
        <v>9384</v>
      </c>
      <c r="H9387">
        <v>7.8932771093320725E-2</v>
      </c>
      <c r="I9387">
        <v>8.5432648126871527E-2</v>
      </c>
    </row>
    <row r="9388" spans="2:9" x14ac:dyDescent="0.25">
      <c r="B9388">
        <v>9385</v>
      </c>
      <c r="C9388">
        <v>8.1307447050583875E-2</v>
      </c>
      <c r="D9388">
        <v>7.3215188256858355E-2</v>
      </c>
      <c r="G9388">
        <v>9385</v>
      </c>
      <c r="H9388">
        <v>7.8912297708653198E-2</v>
      </c>
      <c r="I9388">
        <v>8.5410598684573236E-2</v>
      </c>
    </row>
    <row r="9389" spans="2:9" x14ac:dyDescent="0.25">
      <c r="B9389">
        <v>9386</v>
      </c>
      <c r="C9389">
        <v>8.1287540446625201E-2</v>
      </c>
      <c r="D9389">
        <v>7.3189253091140424E-2</v>
      </c>
      <c r="G9389">
        <v>9386</v>
      </c>
      <c r="H9389">
        <v>7.8891829814189005E-2</v>
      </c>
      <c r="I9389">
        <v>8.5388554817430559E-2</v>
      </c>
    </row>
    <row r="9390" spans="2:9" x14ac:dyDescent="0.25">
      <c r="B9390">
        <v>9387</v>
      </c>
      <c r="C9390">
        <v>8.1267639452190898E-2</v>
      </c>
      <c r="D9390">
        <v>7.3163325956486003E-2</v>
      </c>
      <c r="G9390">
        <v>9387</v>
      </c>
      <c r="H9390">
        <v>7.8871367408293397E-2</v>
      </c>
      <c r="I9390">
        <v>8.5366516524139222E-2</v>
      </c>
    </row>
    <row r="9391" spans="2:9" x14ac:dyDescent="0.25">
      <c r="B9391">
        <v>9388</v>
      </c>
      <c r="C9391">
        <v>8.1247744065069988E-2</v>
      </c>
      <c r="D9391">
        <v>7.3137406851622497E-2</v>
      </c>
      <c r="G9391">
        <v>9388</v>
      </c>
      <c r="H9391">
        <v>7.8850910489332501E-2</v>
      </c>
      <c r="I9391">
        <v>8.5344483803395266E-2</v>
      </c>
    </row>
    <row r="9392" spans="2:9" x14ac:dyDescent="0.25">
      <c r="B9392">
        <v>9389</v>
      </c>
      <c r="C9392">
        <v>8.1227854283052181E-2</v>
      </c>
      <c r="D9392">
        <v>7.3111495775276786E-2</v>
      </c>
      <c r="G9392">
        <v>9389</v>
      </c>
      <c r="H9392">
        <v>7.8830459055673097E-2</v>
      </c>
      <c r="I9392">
        <v>8.5322456653895026E-2</v>
      </c>
    </row>
    <row r="9393" spans="2:9" x14ac:dyDescent="0.25">
      <c r="B9393">
        <v>9390</v>
      </c>
      <c r="C9393">
        <v>8.1207970103928481E-2</v>
      </c>
      <c r="D9393">
        <v>7.3085592726174833E-2</v>
      </c>
      <c r="G9393">
        <v>9390</v>
      </c>
      <c r="H9393">
        <v>7.8810013105682503E-2</v>
      </c>
      <c r="I9393">
        <v>8.5300435074335101E-2</v>
      </c>
    </row>
    <row r="9394" spans="2:9" x14ac:dyDescent="0.25">
      <c r="B9394">
        <v>9391</v>
      </c>
      <c r="C9394">
        <v>8.1188091525490252E-2</v>
      </c>
      <c r="D9394">
        <v>7.3059697703041909E-2</v>
      </c>
      <c r="G9394">
        <v>9391</v>
      </c>
      <c r="H9394">
        <v>7.8789572637728317E-2</v>
      </c>
      <c r="I9394">
        <v>8.5278419063412214E-2</v>
      </c>
    </row>
    <row r="9395" spans="2:9" x14ac:dyDescent="0.25">
      <c r="B9395">
        <v>9392</v>
      </c>
      <c r="C9395">
        <v>8.1168218545530899E-2</v>
      </c>
      <c r="D9395">
        <v>7.3033810704602756E-2</v>
      </c>
      <c r="G9395">
        <v>9392</v>
      </c>
      <c r="H9395">
        <v>7.8769137650179191E-2</v>
      </c>
      <c r="I9395">
        <v>8.5256408619823476E-2</v>
      </c>
    </row>
    <row r="9396" spans="2:9" x14ac:dyDescent="0.25">
      <c r="B9396">
        <v>9393</v>
      </c>
      <c r="C9396">
        <v>8.1148351161844406E-2</v>
      </c>
      <c r="D9396">
        <v>7.3007931729581116E-2</v>
      </c>
      <c r="G9396">
        <v>9393</v>
      </c>
      <c r="H9396">
        <v>7.8748708141404E-2</v>
      </c>
      <c r="I9396">
        <v>8.5234403742266235E-2</v>
      </c>
    </row>
    <row r="9397" spans="2:9" x14ac:dyDescent="0.25">
      <c r="B9397">
        <v>9394</v>
      </c>
      <c r="C9397">
        <v>8.1128489372225179E-2</v>
      </c>
      <c r="D9397">
        <v>7.2982060776700081E-2</v>
      </c>
      <c r="G9397">
        <v>9394</v>
      </c>
      <c r="H9397">
        <v>7.8728284109771896E-2</v>
      </c>
      <c r="I9397">
        <v>8.5212404429438005E-2</v>
      </c>
    </row>
    <row r="9398" spans="2:9" x14ac:dyDescent="0.25">
      <c r="B9398">
        <v>9395</v>
      </c>
      <c r="C9398">
        <v>8.1108633174469494E-2</v>
      </c>
      <c r="D9398">
        <v>7.2956197844682172E-2</v>
      </c>
      <c r="G9398">
        <v>9395</v>
      </c>
      <c r="H9398">
        <v>7.8707865553653E-2</v>
      </c>
      <c r="I9398">
        <v>8.5190410680036716E-2</v>
      </c>
    </row>
    <row r="9399" spans="2:9" x14ac:dyDescent="0.25">
      <c r="B9399">
        <v>9396</v>
      </c>
      <c r="C9399">
        <v>8.108878256637439E-2</v>
      </c>
      <c r="D9399">
        <v>7.2930342932248995E-2</v>
      </c>
      <c r="G9399">
        <v>9396</v>
      </c>
      <c r="H9399">
        <v>7.8687452471418104E-2</v>
      </c>
      <c r="I9399">
        <v>8.5168422492760354E-2</v>
      </c>
    </row>
    <row r="9400" spans="2:9" x14ac:dyDescent="0.25">
      <c r="B9400">
        <v>9397</v>
      </c>
      <c r="C9400">
        <v>8.1068937545738115E-2</v>
      </c>
      <c r="D9400">
        <v>7.2904496038121561E-2</v>
      </c>
      <c r="G9400">
        <v>9397</v>
      </c>
      <c r="H9400">
        <v>7.8667044861437899E-2</v>
      </c>
      <c r="I9400">
        <v>8.514643986630735E-2</v>
      </c>
    </row>
    <row r="9401" spans="2:9" x14ac:dyDescent="0.25">
      <c r="B9401">
        <v>9398</v>
      </c>
      <c r="C9401">
        <v>8.104909811035918E-2</v>
      </c>
      <c r="D9401">
        <v>7.2878657161020072E-2</v>
      </c>
      <c r="G9401">
        <v>9398</v>
      </c>
      <c r="H9401">
        <v>7.8646642722084159E-2</v>
      </c>
      <c r="I9401">
        <v>8.5124462799376285E-2</v>
      </c>
    </row>
    <row r="9402" spans="2:9" x14ac:dyDescent="0.25">
      <c r="B9402">
        <v>9399</v>
      </c>
      <c r="C9402">
        <v>8.1029264258038414E-2</v>
      </c>
      <c r="D9402">
        <v>7.2852826299664039E-2</v>
      </c>
      <c r="G9402">
        <v>9399</v>
      </c>
      <c r="H9402">
        <v>7.8626246051729423E-2</v>
      </c>
      <c r="I9402">
        <v>8.5102491290665938E-2</v>
      </c>
    </row>
    <row r="9403" spans="2:9" x14ac:dyDescent="0.25">
      <c r="B9403">
        <v>9400</v>
      </c>
      <c r="C9403">
        <v>8.10094359865772E-2</v>
      </c>
      <c r="D9403">
        <v>7.2827003452772279E-2</v>
      </c>
      <c r="G9403">
        <v>9400</v>
      </c>
      <c r="H9403">
        <v>7.8605854848746395E-2</v>
      </c>
      <c r="I9403">
        <v>8.5080525338875571E-2</v>
      </c>
    </row>
    <row r="9404" spans="2:9" x14ac:dyDescent="0.25">
      <c r="B9404">
        <v>9401</v>
      </c>
      <c r="C9404">
        <v>8.0989613293777171E-2</v>
      </c>
      <c r="D9404">
        <v>7.2801188619062845E-2</v>
      </c>
      <c r="G9404">
        <v>9401</v>
      </c>
      <c r="H9404">
        <v>7.8585469111508002E-2</v>
      </c>
      <c r="I9404">
        <v>8.5058564942704459E-2</v>
      </c>
    </row>
    <row r="9405" spans="2:9" x14ac:dyDescent="0.25">
      <c r="B9405">
        <v>9402</v>
      </c>
      <c r="C9405">
        <v>8.0969796177441697E-2</v>
      </c>
      <c r="D9405">
        <v>7.2775381797253028E-2</v>
      </c>
      <c r="G9405">
        <v>9402</v>
      </c>
      <c r="H9405">
        <v>7.8565088838388294E-2</v>
      </c>
      <c r="I9405">
        <v>8.5036610100852186E-2</v>
      </c>
    </row>
    <row r="9406" spans="2:9" x14ac:dyDescent="0.25">
      <c r="B9406">
        <v>9403</v>
      </c>
      <c r="C9406">
        <v>8.09499846353752E-2</v>
      </c>
      <c r="D9406">
        <v>7.274958298605963E-2</v>
      </c>
      <c r="G9406">
        <v>9403</v>
      </c>
      <c r="H9406">
        <v>7.8544714027761697E-2</v>
      </c>
      <c r="I9406">
        <v>8.5014660812018736E-2</v>
      </c>
    </row>
    <row r="9407" spans="2:9" x14ac:dyDescent="0.25">
      <c r="B9407">
        <v>9404</v>
      </c>
      <c r="C9407">
        <v>8.0930178665383101E-2</v>
      </c>
      <c r="D9407">
        <v>7.2723792184198374E-2</v>
      </c>
      <c r="G9407">
        <v>9404</v>
      </c>
      <c r="H9407">
        <v>7.8524344678003094E-2</v>
      </c>
      <c r="I9407">
        <v>8.4992717074904175E-2</v>
      </c>
    </row>
    <row r="9408" spans="2:9" x14ac:dyDescent="0.25">
      <c r="B9408">
        <v>9405</v>
      </c>
      <c r="C9408">
        <v>8.0910378265271421E-2</v>
      </c>
      <c r="D9408">
        <v>7.2698009390384594E-2</v>
      </c>
      <c r="G9408">
        <v>9405</v>
      </c>
      <c r="H9408">
        <v>7.8503980787487937E-2</v>
      </c>
      <c r="I9408">
        <v>8.497077888820892E-2</v>
      </c>
    </row>
    <row r="9409" spans="2:9" x14ac:dyDescent="0.25">
      <c r="B9409">
        <v>9406</v>
      </c>
      <c r="C9409">
        <v>8.0890583432848204E-2</v>
      </c>
      <c r="D9409">
        <v>7.2672234603332719E-2</v>
      </c>
      <c r="G9409">
        <v>9406</v>
      </c>
      <c r="H9409">
        <v>7.8483622354592539E-2</v>
      </c>
      <c r="I9409">
        <v>8.4948846250633633E-2</v>
      </c>
    </row>
    <row r="9410" spans="2:9" x14ac:dyDescent="0.25">
      <c r="B9410">
        <v>9407</v>
      </c>
      <c r="C9410">
        <v>8.0870794165921897E-2</v>
      </c>
      <c r="D9410">
        <v>7.2646467821756516E-2</v>
      </c>
      <c r="G9410">
        <v>9407</v>
      </c>
      <c r="H9410">
        <v>7.8463269377693504E-2</v>
      </c>
      <c r="I9410">
        <v>8.4926919160879147E-2</v>
      </c>
    </row>
    <row r="9411" spans="2:9" x14ac:dyDescent="0.25">
      <c r="B9411">
        <v>9408</v>
      </c>
      <c r="C9411">
        <v>8.0851010462301406E-2</v>
      </c>
      <c r="D9411">
        <v>7.2620709044369042E-2</v>
      </c>
      <c r="G9411">
        <v>9408</v>
      </c>
      <c r="H9411">
        <v>7.8442921855167602E-2</v>
      </c>
      <c r="I9411">
        <v>8.4904997617646721E-2</v>
      </c>
    </row>
    <row r="9412" spans="2:9" x14ac:dyDescent="0.25">
      <c r="B9412">
        <v>9409</v>
      </c>
      <c r="C9412">
        <v>8.0831232319797497E-2</v>
      </c>
      <c r="D9412">
        <v>7.2594958269882617E-2</v>
      </c>
      <c r="G9412">
        <v>9409</v>
      </c>
      <c r="H9412">
        <v>7.8422579785392799E-2</v>
      </c>
      <c r="I9412">
        <v>8.488308161963766E-2</v>
      </c>
    </row>
    <row r="9413" spans="2:9" x14ac:dyDescent="0.25">
      <c r="B9413">
        <v>9410</v>
      </c>
      <c r="C9413">
        <v>8.0811459736221808E-2</v>
      </c>
      <c r="D9413">
        <v>7.2569215497008913E-2</v>
      </c>
      <c r="G9413">
        <v>9410</v>
      </c>
      <c r="H9413">
        <v>7.8402243166747224E-2</v>
      </c>
      <c r="I9413">
        <v>8.4861171165553681E-2</v>
      </c>
    </row>
    <row r="9414" spans="2:9" x14ac:dyDescent="0.25">
      <c r="B9414">
        <v>9411</v>
      </c>
      <c r="C9414">
        <v>8.0791692709386784E-2</v>
      </c>
      <c r="D9414">
        <v>7.2543480724458834E-2</v>
      </c>
      <c r="G9414">
        <v>9411</v>
      </c>
      <c r="H9414">
        <v>7.8381911997609813E-2</v>
      </c>
      <c r="I9414">
        <v>8.4839266254096782E-2</v>
      </c>
    </row>
    <row r="9415" spans="2:9" x14ac:dyDescent="0.25">
      <c r="B9415">
        <v>9412</v>
      </c>
      <c r="C9415">
        <v>8.0771931237105882E-2</v>
      </c>
      <c r="D9415">
        <v>7.2517753950942523E-2</v>
      </c>
      <c r="G9415">
        <v>9412</v>
      </c>
      <c r="H9415">
        <v>7.8361586276359571E-2</v>
      </c>
      <c r="I9415">
        <v>8.4817366883969014E-2</v>
      </c>
    </row>
    <row r="9416" spans="2:9" x14ac:dyDescent="0.25">
      <c r="B9416">
        <v>9413</v>
      </c>
      <c r="C9416">
        <v>8.0752175317194308E-2</v>
      </c>
      <c r="D9416">
        <v>7.2492035175169584E-2</v>
      </c>
      <c r="G9416">
        <v>9413</v>
      </c>
      <c r="H9416">
        <v>7.8341266001376766E-2</v>
      </c>
      <c r="I9416">
        <v>8.4795473053872875E-2</v>
      </c>
    </row>
    <row r="9417" spans="2:9" x14ac:dyDescent="0.25">
      <c r="B9417">
        <v>9414</v>
      </c>
      <c r="C9417">
        <v>8.0732424947467796E-2</v>
      </c>
      <c r="D9417">
        <v>7.2466324395848686E-2</v>
      </c>
      <c r="G9417">
        <v>9414</v>
      </c>
      <c r="H9417">
        <v>7.8320951171041889E-2</v>
      </c>
      <c r="I9417">
        <v>8.4773584762511039E-2</v>
      </c>
    </row>
    <row r="9418" spans="2:9" x14ac:dyDescent="0.25">
      <c r="B9418">
        <v>9415</v>
      </c>
      <c r="C9418">
        <v>8.0712680125742509E-2</v>
      </c>
      <c r="D9418">
        <v>7.2440621611687919E-2</v>
      </c>
      <c r="G9418">
        <v>9415</v>
      </c>
      <c r="H9418">
        <v>7.8300641783735692E-2</v>
      </c>
      <c r="I9418">
        <v>8.4751702008586421E-2</v>
      </c>
    </row>
    <row r="9419" spans="2:9" x14ac:dyDescent="0.25">
      <c r="B9419">
        <v>9416</v>
      </c>
      <c r="C9419">
        <v>8.0692940849836289E-2</v>
      </c>
      <c r="D9419">
        <v>7.2414926821394707E-2</v>
      </c>
      <c r="G9419">
        <v>9416</v>
      </c>
      <c r="H9419">
        <v>7.8280337837839595E-2</v>
      </c>
      <c r="I9419">
        <v>8.472982479080228E-2</v>
      </c>
    </row>
    <row r="9420" spans="2:9" x14ac:dyDescent="0.25">
      <c r="B9420">
        <v>9417</v>
      </c>
      <c r="C9420">
        <v>8.0673207117568091E-2</v>
      </c>
      <c r="D9420">
        <v>7.2389240023675666E-2</v>
      </c>
      <c r="G9420">
        <v>9417</v>
      </c>
      <c r="H9420">
        <v>7.8260039331735892E-2</v>
      </c>
      <c r="I9420">
        <v>8.4707953107862027E-2</v>
      </c>
    </row>
    <row r="9421" spans="2:9" x14ac:dyDescent="0.25">
      <c r="B9421">
        <v>9418</v>
      </c>
      <c r="C9421">
        <v>8.0653478926757699E-2</v>
      </c>
      <c r="D9421">
        <v>7.2363561217236763E-2</v>
      </c>
      <c r="G9421">
        <v>9418</v>
      </c>
      <c r="H9421">
        <v>7.82397462638071E-2</v>
      </c>
      <c r="I9421">
        <v>8.4686086958469395E-2</v>
      </c>
    </row>
    <row r="9422" spans="2:9" x14ac:dyDescent="0.25">
      <c r="B9422">
        <v>9419</v>
      </c>
      <c r="C9422">
        <v>8.0633756275225552E-2</v>
      </c>
      <c r="D9422">
        <v>7.233789040078327E-2</v>
      </c>
      <c r="G9422">
        <v>9419</v>
      </c>
      <c r="H9422">
        <v>7.8219458632436276E-2</v>
      </c>
      <c r="I9422">
        <v>8.4664226341328336E-2</v>
      </c>
    </row>
    <row r="9423" spans="2:9" x14ac:dyDescent="0.25">
      <c r="B9423">
        <v>9420</v>
      </c>
      <c r="C9423">
        <v>8.0614039160794154E-2</v>
      </c>
      <c r="D9423">
        <v>7.2312227573019638E-2</v>
      </c>
      <c r="G9423">
        <v>9420</v>
      </c>
      <c r="H9423">
        <v>7.8199176436007475E-2</v>
      </c>
      <c r="I9423">
        <v>8.464237125514304E-2</v>
      </c>
    </row>
    <row r="9424" spans="2:9" x14ac:dyDescent="0.25">
      <c r="B9424">
        <v>9421</v>
      </c>
      <c r="C9424">
        <v>8.0594327581286485E-2</v>
      </c>
      <c r="D9424">
        <v>7.2286572732649809E-2</v>
      </c>
      <c r="G9424">
        <v>9421</v>
      </c>
      <c r="H9424">
        <v>7.8178899672904908E-2</v>
      </c>
      <c r="I9424">
        <v>8.4620521698618029E-2</v>
      </c>
    </row>
    <row r="9425" spans="2:9" x14ac:dyDescent="0.25">
      <c r="B9425">
        <v>9422</v>
      </c>
      <c r="C9425">
        <v>8.0574621534525895E-2</v>
      </c>
      <c r="D9425">
        <v>7.2260925878376875E-2</v>
      </c>
      <c r="G9425">
        <v>9422</v>
      </c>
      <c r="H9425">
        <v>7.8158628341513006E-2</v>
      </c>
      <c r="I9425">
        <v>8.4598677670458033E-2</v>
      </c>
    </row>
    <row r="9426" spans="2:9" x14ac:dyDescent="0.25">
      <c r="B9426">
        <v>9423</v>
      </c>
      <c r="C9426">
        <v>8.0554921018337305E-2</v>
      </c>
      <c r="D9426">
        <v>7.2235287008903235E-2</v>
      </c>
      <c r="G9426">
        <v>9423</v>
      </c>
      <c r="H9426">
        <v>7.8138362440217282E-2</v>
      </c>
      <c r="I9426">
        <v>8.4576839169367979E-2</v>
      </c>
    </row>
    <row r="9427" spans="2:9" x14ac:dyDescent="0.25">
      <c r="B9427">
        <v>9424</v>
      </c>
      <c r="C9427">
        <v>8.0535226030547066E-2</v>
      </c>
      <c r="D9427">
        <v>7.220965612293069E-2</v>
      </c>
      <c r="G9427">
        <v>9424</v>
      </c>
      <c r="H9427">
        <v>7.8118101967403902E-2</v>
      </c>
      <c r="I9427">
        <v>8.4555006194053109E-2</v>
      </c>
    </row>
    <row r="9428" spans="2:9" x14ac:dyDescent="0.25">
      <c r="B9428">
        <v>9425</v>
      </c>
      <c r="C9428">
        <v>8.0515536568981985E-2</v>
      </c>
      <c r="D9428">
        <v>7.2184033219160199E-2</v>
      </c>
      <c r="G9428">
        <v>9425</v>
      </c>
      <c r="H9428">
        <v>7.8097846921458908E-2</v>
      </c>
      <c r="I9428">
        <v>8.4533178743218973E-2</v>
      </c>
    </row>
    <row r="9429" spans="2:9" x14ac:dyDescent="0.25">
      <c r="B9429">
        <v>9426</v>
      </c>
      <c r="C9429">
        <v>8.04958526314698E-2</v>
      </c>
      <c r="D9429">
        <v>7.2158418296292146E-2</v>
      </c>
      <c r="G9429">
        <v>9426</v>
      </c>
      <c r="H9429">
        <v>7.8077597300769311E-2</v>
      </c>
      <c r="I9429">
        <v>8.4511356815571301E-2</v>
      </c>
    </row>
    <row r="9430" spans="2:9" x14ac:dyDescent="0.25">
      <c r="B9430">
        <v>9427</v>
      </c>
      <c r="C9430">
        <v>8.0476174215840149E-2</v>
      </c>
      <c r="D9430">
        <v>7.2132811353026155E-2</v>
      </c>
      <c r="G9430">
        <v>9427</v>
      </c>
      <c r="H9430">
        <v>7.8057353103723026E-2</v>
      </c>
      <c r="I9430">
        <v>8.4489540409816058E-2</v>
      </c>
    </row>
    <row r="9431" spans="2:9" x14ac:dyDescent="0.25">
      <c r="B9431">
        <v>9428</v>
      </c>
      <c r="C9431">
        <v>8.0456501319923102E-2</v>
      </c>
      <c r="D9431">
        <v>7.2107212388061101E-2</v>
      </c>
      <c r="G9431">
        <v>9428</v>
      </c>
      <c r="H9431">
        <v>7.8037114328708093E-2</v>
      </c>
      <c r="I9431">
        <v>8.4467729524659502E-2</v>
      </c>
    </row>
    <row r="9432" spans="2:9" x14ac:dyDescent="0.25">
      <c r="B9432">
        <v>9429</v>
      </c>
      <c r="C9432">
        <v>8.0436833941549199E-2</v>
      </c>
      <c r="D9432">
        <v>7.208162140009533E-2</v>
      </c>
      <c r="G9432">
        <v>9429</v>
      </c>
      <c r="H9432">
        <v>7.8016880974112815E-2</v>
      </c>
      <c r="I9432">
        <v>8.4445924158808194E-2</v>
      </c>
    </row>
    <row r="9433" spans="2:9" x14ac:dyDescent="0.25">
      <c r="B9433">
        <v>9430</v>
      </c>
      <c r="C9433">
        <v>8.04171720785508E-2</v>
      </c>
      <c r="D9433">
        <v>7.2056038387826302E-2</v>
      </c>
      <c r="G9433">
        <v>9430</v>
      </c>
      <c r="H9433">
        <v>7.7996653038326397E-2</v>
      </c>
      <c r="I9433">
        <v>8.4424124310968893E-2</v>
      </c>
    </row>
    <row r="9434" spans="2:9" x14ac:dyDescent="0.25">
      <c r="B9434">
        <v>9431</v>
      </c>
      <c r="C9434">
        <v>8.0397515728760999E-2</v>
      </c>
      <c r="D9434">
        <v>7.2030463349950849E-2</v>
      </c>
      <c r="G9434">
        <v>9431</v>
      </c>
      <c r="H9434">
        <v>7.7976430519738599E-2</v>
      </c>
      <c r="I9434">
        <v>8.4402329979848548E-2</v>
      </c>
    </row>
    <row r="9435" spans="2:9" x14ac:dyDescent="0.25">
      <c r="B9435">
        <v>9432</v>
      </c>
      <c r="C9435">
        <v>8.0377864890014111E-2</v>
      </c>
      <c r="D9435">
        <v>7.2004896285165196E-2</v>
      </c>
      <c r="G9435">
        <v>9432</v>
      </c>
      <c r="H9435">
        <v>7.7956213416739695E-2</v>
      </c>
      <c r="I9435">
        <v>8.4380541164154541E-2</v>
      </c>
    </row>
    <row r="9436" spans="2:9" x14ac:dyDescent="0.25">
      <c r="B9436">
        <v>9433</v>
      </c>
      <c r="C9436">
        <v>8.0358219560144842E-2</v>
      </c>
      <c r="D9436">
        <v>7.1979337192164705E-2</v>
      </c>
      <c r="G9436">
        <v>9433</v>
      </c>
      <c r="H9436">
        <v>7.7936001727720389E-2</v>
      </c>
      <c r="I9436">
        <v>8.435875786259428E-2</v>
      </c>
    </row>
    <row r="9437" spans="2:9" x14ac:dyDescent="0.25">
      <c r="B9437">
        <v>9434</v>
      </c>
      <c r="C9437">
        <v>8.0338579736990046E-2</v>
      </c>
      <c r="D9437">
        <v>7.1953786069644241E-2</v>
      </c>
      <c r="G9437">
        <v>9434</v>
      </c>
      <c r="H9437">
        <v>7.7915795451072314E-2</v>
      </c>
      <c r="I9437">
        <v>8.4336980073875661E-2</v>
      </c>
    </row>
    <row r="9438" spans="2:9" x14ac:dyDescent="0.25">
      <c r="B9438">
        <v>9435</v>
      </c>
      <c r="C9438">
        <v>8.0318945418387008E-2</v>
      </c>
      <c r="D9438">
        <v>7.1928242916297833E-2</v>
      </c>
      <c r="G9438">
        <v>9435</v>
      </c>
      <c r="H9438">
        <v>7.7895594585187203E-2</v>
      </c>
      <c r="I9438">
        <v>8.431520779670669E-2</v>
      </c>
    </row>
    <row r="9439" spans="2:9" x14ac:dyDescent="0.25">
      <c r="B9439">
        <v>9436</v>
      </c>
      <c r="C9439">
        <v>8.0299316602173404E-2</v>
      </c>
      <c r="D9439">
        <v>7.1902707730818791E-2</v>
      </c>
      <c r="G9439">
        <v>9436</v>
      </c>
      <c r="H9439">
        <v>7.7875399128457201E-2</v>
      </c>
      <c r="I9439">
        <v>8.4293441029795566E-2</v>
      </c>
    </row>
    <row r="9440" spans="2:9" x14ac:dyDescent="0.25">
      <c r="B9440">
        <v>9437</v>
      </c>
      <c r="C9440">
        <v>8.0279693286188586E-2</v>
      </c>
      <c r="D9440">
        <v>7.1877180511899882E-2</v>
      </c>
      <c r="G9440">
        <v>9437</v>
      </c>
      <c r="H9440">
        <v>7.7855209079275497E-2</v>
      </c>
      <c r="I9440">
        <v>8.4271679771851002E-2</v>
      </c>
    </row>
    <row r="9441" spans="2:9" x14ac:dyDescent="0.25">
      <c r="B9441">
        <v>9438</v>
      </c>
      <c r="C9441">
        <v>8.0260075468273101E-2</v>
      </c>
      <c r="D9441">
        <v>7.1851661258233085E-2</v>
      </c>
      <c r="G9441">
        <v>9438</v>
      </c>
      <c r="H9441">
        <v>7.7835024436035696E-2</v>
      </c>
      <c r="I9441">
        <v>8.4249924021581699E-2</v>
      </c>
    </row>
    <row r="9442" spans="2:9" x14ac:dyDescent="0.25">
      <c r="B9442">
        <v>9439</v>
      </c>
      <c r="C9442">
        <v>8.0240463146267885E-2</v>
      </c>
      <c r="D9442">
        <v>7.1826149968509695E-2</v>
      </c>
      <c r="G9442">
        <v>9439</v>
      </c>
      <c r="H9442">
        <v>7.781484519713161E-2</v>
      </c>
      <c r="I9442">
        <v>8.4228173777696688E-2</v>
      </c>
    </row>
    <row r="9443" spans="2:9" x14ac:dyDescent="0.25">
      <c r="B9443">
        <v>9440</v>
      </c>
      <c r="C9443">
        <v>8.0220856318015274E-2</v>
      </c>
      <c r="D9443">
        <v>7.1800646641420385E-2</v>
      </c>
      <c r="G9443">
        <v>9440</v>
      </c>
      <c r="H9443">
        <v>7.7794671360957815E-2</v>
      </c>
      <c r="I9443">
        <v>8.420642903890535E-2</v>
      </c>
    </row>
    <row r="9444" spans="2:9" x14ac:dyDescent="0.25">
      <c r="B9444">
        <v>9441</v>
      </c>
      <c r="C9444">
        <v>8.0201254981359146E-2</v>
      </c>
      <c r="D9444">
        <v>7.177515127565498E-2</v>
      </c>
      <c r="G9444">
        <v>9441</v>
      </c>
      <c r="H9444">
        <v>7.7774502925909789E-2</v>
      </c>
      <c r="I9444">
        <v>8.4184689803917176E-2</v>
      </c>
    </row>
    <row r="9445" spans="2:9" x14ac:dyDescent="0.25">
      <c r="B9445">
        <v>9442</v>
      </c>
      <c r="C9445">
        <v>8.0181659134143796E-2</v>
      </c>
      <c r="D9445">
        <v>7.1749663869902836E-2</v>
      </c>
      <c r="G9445">
        <v>9442</v>
      </c>
      <c r="H9445">
        <v>7.7754339890383092E-2</v>
      </c>
      <c r="I9445">
        <v>8.4162956071442085E-2</v>
      </c>
    </row>
    <row r="9446" spans="2:9" x14ac:dyDescent="0.25">
      <c r="B9446">
        <v>9443</v>
      </c>
      <c r="C9446">
        <v>8.0162068774214029E-2</v>
      </c>
      <c r="D9446">
        <v>7.1724184422852458E-2</v>
      </c>
      <c r="G9446">
        <v>9443</v>
      </c>
      <c r="H9446">
        <v>7.773418225277369E-2</v>
      </c>
      <c r="I9446">
        <v>8.4141227840190069E-2</v>
      </c>
    </row>
    <row r="9447" spans="2:9" x14ac:dyDescent="0.25">
      <c r="B9447">
        <v>9444</v>
      </c>
      <c r="C9447">
        <v>8.0142483899416417E-2</v>
      </c>
      <c r="D9447">
        <v>7.1698712933191716E-2</v>
      </c>
      <c r="G9447">
        <v>9444</v>
      </c>
      <c r="H9447">
        <v>7.7714030011478599E-2</v>
      </c>
      <c r="I9447">
        <v>8.4119505108871465E-2</v>
      </c>
    </row>
    <row r="9448" spans="2:9" x14ac:dyDescent="0.25">
      <c r="B9448">
        <v>9445</v>
      </c>
      <c r="C9448">
        <v>8.0122904507598403E-2</v>
      </c>
      <c r="D9448">
        <v>7.1673249399607841E-2</v>
      </c>
      <c r="G9448">
        <v>9445</v>
      </c>
      <c r="H9448">
        <v>7.7693883164894881E-2</v>
      </c>
      <c r="I9448">
        <v>8.4097787876196886E-2</v>
      </c>
    </row>
    <row r="9449" spans="2:9" x14ac:dyDescent="0.25">
      <c r="B9449">
        <v>9446</v>
      </c>
      <c r="C9449">
        <v>8.0103330596608402E-2</v>
      </c>
      <c r="D9449">
        <v>7.1647793820787342E-2</v>
      </c>
      <c r="G9449">
        <v>9446</v>
      </c>
      <c r="H9449">
        <v>7.7673741711420496E-2</v>
      </c>
      <c r="I9449">
        <v>8.4076076140877157E-2</v>
      </c>
    </row>
    <row r="9450" spans="2:9" x14ac:dyDescent="0.25">
      <c r="B9450">
        <v>9447</v>
      </c>
      <c r="C9450">
        <v>8.0083762164295635E-2</v>
      </c>
      <c r="D9450">
        <v>7.1622346195415978E-2</v>
      </c>
      <c r="G9450">
        <v>9447</v>
      </c>
      <c r="H9450">
        <v>7.7653605649453741E-2</v>
      </c>
      <c r="I9450">
        <v>8.4054369901623349E-2</v>
      </c>
    </row>
    <row r="9451" spans="2:9" x14ac:dyDescent="0.25">
      <c r="B9451">
        <v>9448</v>
      </c>
      <c r="C9451">
        <v>8.0064199208511058E-2</v>
      </c>
      <c r="D9451">
        <v>7.1596906522178969E-2</v>
      </c>
      <c r="G9451">
        <v>9448</v>
      </c>
      <c r="H9451">
        <v>7.7633474977393771E-2</v>
      </c>
      <c r="I9451">
        <v>8.4032669157146883E-2</v>
      </c>
    </row>
    <row r="9452" spans="2:9" x14ac:dyDescent="0.25">
      <c r="B9452">
        <v>9449</v>
      </c>
      <c r="C9452">
        <v>8.0044641727106014E-2</v>
      </c>
      <c r="D9452">
        <v>7.1571474799760698E-2</v>
      </c>
      <c r="G9452">
        <v>9449</v>
      </c>
      <c r="H9452">
        <v>7.7613349693640005E-2</v>
      </c>
      <c r="I9452">
        <v>8.4010973906159192E-2</v>
      </c>
    </row>
    <row r="9453" spans="2:9" x14ac:dyDescent="0.25">
      <c r="B9453">
        <v>9450</v>
      </c>
      <c r="C9453">
        <v>8.0025089717932402E-2</v>
      </c>
      <c r="D9453">
        <v>7.1546051026845039E-2</v>
      </c>
      <c r="G9453">
        <v>9450</v>
      </c>
      <c r="H9453">
        <v>7.7593229796592098E-2</v>
      </c>
      <c r="I9453">
        <v>8.3989284147372334E-2</v>
      </c>
    </row>
    <row r="9454" spans="2:9" x14ac:dyDescent="0.25">
      <c r="B9454">
        <v>9451</v>
      </c>
      <c r="C9454">
        <v>8.0005543178844202E-2</v>
      </c>
      <c r="D9454">
        <v>7.1520635202115046E-2</v>
      </c>
      <c r="G9454">
        <v>9451</v>
      </c>
      <c r="H9454">
        <v>7.7573115284650898E-2</v>
      </c>
      <c r="I9454">
        <v>8.396759987949827E-2</v>
      </c>
    </row>
    <row r="9455" spans="2:9" x14ac:dyDescent="0.25">
      <c r="B9455">
        <v>9452</v>
      </c>
      <c r="C9455">
        <v>7.9986002107695589E-2</v>
      </c>
      <c r="D9455">
        <v>7.1495227324253147E-2</v>
      </c>
      <c r="G9455">
        <v>9452</v>
      </c>
      <c r="H9455">
        <v>7.7553006156217394E-2</v>
      </c>
      <c r="I9455">
        <v>8.3945921101249391E-2</v>
      </c>
    </row>
    <row r="9456" spans="2:9" x14ac:dyDescent="0.25">
      <c r="B9456">
        <v>9453</v>
      </c>
      <c r="C9456">
        <v>7.9966466502342404E-2</v>
      </c>
      <c r="D9456">
        <v>7.1469827391941076E-2</v>
      </c>
      <c r="G9456">
        <v>9453</v>
      </c>
      <c r="H9456">
        <v>7.7532902409693197E-2</v>
      </c>
      <c r="I9456">
        <v>8.3924247811338323E-2</v>
      </c>
    </row>
    <row r="9457" spans="2:9" x14ac:dyDescent="0.25">
      <c r="B9457">
        <v>9454</v>
      </c>
      <c r="C9457">
        <v>7.9946936360640639E-2</v>
      </c>
      <c r="D9457">
        <v>7.1444435403859904E-2</v>
      </c>
      <c r="G9457">
        <v>9454</v>
      </c>
      <c r="H9457">
        <v>7.7512804043480335E-2</v>
      </c>
      <c r="I9457">
        <v>8.3902580008477945E-2</v>
      </c>
    </row>
    <row r="9458" spans="2:9" x14ac:dyDescent="0.25">
      <c r="B9458">
        <v>9455</v>
      </c>
      <c r="C9458">
        <v>7.9927411680448382E-2</v>
      </c>
      <c r="D9458">
        <v>7.1419051358690089E-2</v>
      </c>
      <c r="G9458">
        <v>9455</v>
      </c>
      <c r="H9458">
        <v>7.7492711055981781E-2</v>
      </c>
      <c r="I9458">
        <v>8.388091769138141E-2</v>
      </c>
    </row>
    <row r="9459" spans="2:9" x14ac:dyDescent="0.25">
      <c r="B9459">
        <v>9456</v>
      </c>
      <c r="C9459">
        <v>7.990789245962418E-2</v>
      </c>
      <c r="D9459">
        <v>7.1393675255111269E-2</v>
      </c>
      <c r="G9459">
        <v>9456</v>
      </c>
      <c r="H9459">
        <v>7.74726234456007E-2</v>
      </c>
      <c r="I9459">
        <v>8.3859260858762011E-2</v>
      </c>
    </row>
    <row r="9460" spans="2:9" x14ac:dyDescent="0.25">
      <c r="B9460">
        <v>9457</v>
      </c>
      <c r="C9460">
        <v>7.9888378696027079E-2</v>
      </c>
      <c r="D9460">
        <v>7.136830709180253E-2</v>
      </c>
      <c r="G9460">
        <v>9457</v>
      </c>
      <c r="H9460">
        <v>7.7452541210740591E-2</v>
      </c>
      <c r="I9460">
        <v>8.383760950933343E-2</v>
      </c>
    </row>
    <row r="9461" spans="2:9" x14ac:dyDescent="0.25">
      <c r="B9461">
        <v>9458</v>
      </c>
      <c r="C9461">
        <v>7.9868870387517887E-2</v>
      </c>
      <c r="D9461">
        <v>7.134294686744222E-2</v>
      </c>
      <c r="G9461">
        <v>9458</v>
      </c>
      <c r="H9461">
        <v>7.7432464349806079E-2</v>
      </c>
      <c r="I9461">
        <v>8.3815963641809557E-2</v>
      </c>
    </row>
    <row r="9462" spans="2:9" x14ac:dyDescent="0.25">
      <c r="B9462">
        <v>9459</v>
      </c>
      <c r="C9462">
        <v>7.9849367531958093E-2</v>
      </c>
      <c r="D9462">
        <v>7.1317594580708063E-2</v>
      </c>
      <c r="G9462">
        <v>9459</v>
      </c>
      <c r="H9462">
        <v>7.7412392861201898E-2</v>
      </c>
      <c r="I9462">
        <v>8.3794323254904532E-2</v>
      </c>
    </row>
    <row r="9463" spans="2:9" x14ac:dyDescent="0.25">
      <c r="B9463">
        <v>9460</v>
      </c>
      <c r="C9463">
        <v>7.9829870127210198E-2</v>
      </c>
      <c r="D9463">
        <v>7.1292250230277049E-2</v>
      </c>
      <c r="G9463">
        <v>9460</v>
      </c>
      <c r="H9463">
        <v>7.7392326743333406E-2</v>
      </c>
      <c r="I9463">
        <v>8.3772688347332674E-2</v>
      </c>
    </row>
    <row r="9464" spans="2:9" x14ac:dyDescent="0.25">
      <c r="B9464">
        <v>9461</v>
      </c>
      <c r="C9464">
        <v>7.9810378171137605E-2</v>
      </c>
      <c r="D9464">
        <v>7.1266913814825597E-2</v>
      </c>
      <c r="G9464">
        <v>9461</v>
      </c>
      <c r="H9464">
        <v>7.7372265994606393E-2</v>
      </c>
      <c r="I9464">
        <v>8.3751058917808735E-2</v>
      </c>
    </row>
    <row r="9465" spans="2:9" x14ac:dyDescent="0.25">
      <c r="B9465">
        <v>9462</v>
      </c>
      <c r="C9465">
        <v>7.9790891661605454E-2</v>
      </c>
      <c r="D9465">
        <v>7.1241585333029295E-2</v>
      </c>
      <c r="G9465">
        <v>9462</v>
      </c>
      <c r="H9465">
        <v>7.7352210613427605E-2</v>
      </c>
      <c r="I9465">
        <v>8.3729434965047506E-2</v>
      </c>
    </row>
    <row r="9466" spans="2:9" x14ac:dyDescent="0.25">
      <c r="B9466">
        <v>9463</v>
      </c>
      <c r="C9466">
        <v>7.9771410596479284E-2</v>
      </c>
      <c r="D9466">
        <v>7.1216264783563257E-2</v>
      </c>
      <c r="G9466">
        <v>9463</v>
      </c>
      <c r="H9466">
        <v>7.7332160598203983E-2</v>
      </c>
      <c r="I9466">
        <v>8.3707816487764222E-2</v>
      </c>
    </row>
    <row r="9467" spans="2:9" x14ac:dyDescent="0.25">
      <c r="B9467">
        <v>9464</v>
      </c>
      <c r="C9467">
        <v>7.9751934973625094E-2</v>
      </c>
      <c r="D9467">
        <v>7.1190952165101767E-2</v>
      </c>
      <c r="G9467">
        <v>9464</v>
      </c>
      <c r="H9467">
        <v>7.7312115947342899E-2</v>
      </c>
      <c r="I9467">
        <v>8.3686203484674287E-2</v>
      </c>
    </row>
    <row r="9468" spans="2:9" x14ac:dyDescent="0.25">
      <c r="B9468">
        <v>9465</v>
      </c>
      <c r="C9468">
        <v>7.9732464790910715E-2</v>
      </c>
      <c r="D9468">
        <v>7.1165647476318511E-2</v>
      </c>
      <c r="G9468">
        <v>9465</v>
      </c>
      <c r="H9468">
        <v>7.7292076659252598E-2</v>
      </c>
      <c r="I9468">
        <v>8.3664595954493298E-2</v>
      </c>
    </row>
    <row r="9469" spans="2:9" x14ac:dyDescent="0.25">
      <c r="B9469">
        <v>9466</v>
      </c>
      <c r="C9469">
        <v>7.9713000046204796E-2</v>
      </c>
      <c r="D9469">
        <v>7.1140350715886536E-2</v>
      </c>
      <c r="G9469">
        <v>9466</v>
      </c>
      <c r="H9469">
        <v>7.7272042732341395E-2</v>
      </c>
      <c r="I9469">
        <v>8.3642993895937254E-2</v>
      </c>
    </row>
    <row r="9470" spans="2:9" x14ac:dyDescent="0.25">
      <c r="B9470">
        <v>9467</v>
      </c>
      <c r="C9470">
        <v>7.9693540737377E-2</v>
      </c>
      <c r="D9470">
        <v>7.1115061882478167E-2</v>
      </c>
      <c r="G9470">
        <v>9467</v>
      </c>
      <c r="H9470">
        <v>7.7252014165018798E-2</v>
      </c>
      <c r="I9470">
        <v>8.3621397307722223E-2</v>
      </c>
    </row>
    <row r="9471" spans="2:9" x14ac:dyDescent="0.25">
      <c r="B9471">
        <v>9468</v>
      </c>
      <c r="C9471">
        <v>7.967408686229753E-2</v>
      </c>
      <c r="D9471">
        <v>7.1089780974764996E-2</v>
      </c>
      <c r="G9471">
        <v>9468</v>
      </c>
      <c r="H9471">
        <v>7.7231990955694177E-2</v>
      </c>
      <c r="I9471">
        <v>8.3599806188564704E-2</v>
      </c>
    </row>
    <row r="9472" spans="2:9" x14ac:dyDescent="0.25">
      <c r="B9472">
        <v>9469</v>
      </c>
      <c r="C9472">
        <v>7.9654638418838533E-2</v>
      </c>
      <c r="D9472">
        <v>7.106450799141821E-2</v>
      </c>
      <c r="G9472">
        <v>9469</v>
      </c>
      <c r="H9472">
        <v>7.7211973102777984E-2</v>
      </c>
      <c r="I9472">
        <v>8.3578220537181336E-2</v>
      </c>
    </row>
    <row r="9473" spans="2:9" x14ac:dyDescent="0.25">
      <c r="B9473">
        <v>9470</v>
      </c>
      <c r="C9473">
        <v>7.9635195404872697E-2</v>
      </c>
      <c r="D9473">
        <v>7.1039242931107971E-2</v>
      </c>
      <c r="G9473">
        <v>9470</v>
      </c>
      <c r="H9473">
        <v>7.7191960604681101E-2</v>
      </c>
      <c r="I9473">
        <v>8.3556640352289047E-2</v>
      </c>
    </row>
    <row r="9474" spans="2:9" x14ac:dyDescent="0.25">
      <c r="B9474">
        <v>9471</v>
      </c>
      <c r="C9474">
        <v>7.9615757818273097E-2</v>
      </c>
      <c r="D9474">
        <v>7.1013985792504147E-2</v>
      </c>
      <c r="G9474">
        <v>9471</v>
      </c>
      <c r="H9474">
        <v>7.7171953459814466E-2</v>
      </c>
      <c r="I9474">
        <v>8.3535065632605029E-2</v>
      </c>
    </row>
    <row r="9475" spans="2:9" x14ac:dyDescent="0.25">
      <c r="B9475">
        <v>9472</v>
      </c>
      <c r="C9475">
        <v>7.9596325656914504E-2</v>
      </c>
      <c r="D9475">
        <v>7.0988736574275652E-2</v>
      </c>
      <c r="G9475">
        <v>9472</v>
      </c>
      <c r="H9475">
        <v>7.7151951666589988E-2</v>
      </c>
      <c r="I9475">
        <v>8.3513496376846713E-2</v>
      </c>
    </row>
    <row r="9476" spans="2:9" x14ac:dyDescent="0.25">
      <c r="B9476">
        <v>9473</v>
      </c>
      <c r="C9476">
        <v>7.9576898918672506E-2</v>
      </c>
      <c r="D9476">
        <v>7.0963495275090854E-2</v>
      </c>
      <c r="G9476">
        <v>9473</v>
      </c>
      <c r="H9476">
        <v>7.7131955223420104E-2</v>
      </c>
      <c r="I9476">
        <v>8.3491932583731734E-2</v>
      </c>
    </row>
    <row r="9477" spans="2:9" x14ac:dyDescent="0.25">
      <c r="B9477">
        <v>9474</v>
      </c>
      <c r="C9477">
        <v>7.9557477601423898E-2</v>
      </c>
      <c r="D9477">
        <v>7.0938261893617474E-2</v>
      </c>
      <c r="G9477">
        <v>9474</v>
      </c>
      <c r="H9477">
        <v>7.7111964128717694E-2</v>
      </c>
      <c r="I9477">
        <v>8.3470374251978161E-2</v>
      </c>
    </row>
    <row r="9478" spans="2:9" x14ac:dyDescent="0.25">
      <c r="B9478">
        <v>9475</v>
      </c>
      <c r="C9478">
        <v>7.9538061703045865E-2</v>
      </c>
      <c r="D9478">
        <v>7.0913036428522577E-2</v>
      </c>
      <c r="G9478">
        <v>9475</v>
      </c>
      <c r="H9478">
        <v>7.7091978380895987E-2</v>
      </c>
      <c r="I9478">
        <v>8.3448821380304086E-2</v>
      </c>
    </row>
    <row r="9479" spans="2:9" x14ac:dyDescent="0.25">
      <c r="B9479">
        <v>9476</v>
      </c>
      <c r="C9479">
        <v>7.9518651221417533E-2</v>
      </c>
      <c r="D9479">
        <v>7.0887818878472494E-2</v>
      </c>
      <c r="G9479">
        <v>9476</v>
      </c>
      <c r="H9479">
        <v>7.7071997978369264E-2</v>
      </c>
      <c r="I9479">
        <v>8.3427273967427967E-2</v>
      </c>
    </row>
    <row r="9480" spans="2:9" x14ac:dyDescent="0.25">
      <c r="B9480">
        <v>9477</v>
      </c>
      <c r="C9480">
        <v>7.9499246154418599E-2</v>
      </c>
      <c r="D9480">
        <v>7.0862609242133029E-2</v>
      </c>
      <c r="G9480">
        <v>9477</v>
      </c>
      <c r="H9480">
        <v>7.7052022919552099E-2</v>
      </c>
      <c r="I9480">
        <v>8.3405732012068509E-2</v>
      </c>
    </row>
    <row r="9481" spans="2:9" x14ac:dyDescent="0.25">
      <c r="B9481">
        <v>9478</v>
      </c>
      <c r="C9481">
        <v>7.9479846499929105E-2</v>
      </c>
      <c r="D9481">
        <v>7.0837407518169138E-2</v>
      </c>
      <c r="G9481">
        <v>9478</v>
      </c>
      <c r="H9481">
        <v>7.7032053202859205E-2</v>
      </c>
      <c r="I9481">
        <v>8.3384195512944639E-2</v>
      </c>
    </row>
    <row r="9482" spans="2:9" x14ac:dyDescent="0.25">
      <c r="B9482">
        <v>9479</v>
      </c>
      <c r="C9482">
        <v>7.9460452255830788E-2</v>
      </c>
      <c r="D9482">
        <v>7.0812213705245361E-2</v>
      </c>
      <c r="G9482">
        <v>9479</v>
      </c>
      <c r="H9482">
        <v>7.7012088826706182E-2</v>
      </c>
      <c r="I9482">
        <v>8.336266446877566E-2</v>
      </c>
    </row>
    <row r="9483" spans="2:9" x14ac:dyDescent="0.25">
      <c r="B9483">
        <v>9480</v>
      </c>
      <c r="C9483">
        <v>7.9441063420006494E-2</v>
      </c>
      <c r="D9483">
        <v>7.0787027802025351E-2</v>
      </c>
      <c r="G9483">
        <v>9480</v>
      </c>
      <c r="H9483">
        <v>7.6992129789509312E-2</v>
      </c>
      <c r="I9483">
        <v>8.3341138878280971E-2</v>
      </c>
    </row>
    <row r="9484" spans="2:9" x14ac:dyDescent="0.25">
      <c r="B9484">
        <v>9481</v>
      </c>
      <c r="C9484">
        <v>7.9421679990339694E-2</v>
      </c>
      <c r="D9484">
        <v>7.0761849807172233E-2</v>
      </c>
      <c r="G9484">
        <v>9481</v>
      </c>
      <c r="H9484">
        <v>7.6972176089684999E-2</v>
      </c>
      <c r="I9484">
        <v>8.3319618740180221E-2</v>
      </c>
    </row>
    <row r="9485" spans="2:9" x14ac:dyDescent="0.25">
      <c r="B9485">
        <v>9482</v>
      </c>
      <c r="C9485">
        <v>7.9402301964714636E-2</v>
      </c>
      <c r="D9485">
        <v>7.073667971934848E-2</v>
      </c>
      <c r="G9485">
        <v>9482</v>
      </c>
      <c r="H9485">
        <v>7.6952227725650413E-2</v>
      </c>
      <c r="I9485">
        <v>8.3298104053193475E-2</v>
      </c>
    </row>
    <row r="9486" spans="2:9" x14ac:dyDescent="0.25">
      <c r="B9486">
        <v>9483</v>
      </c>
      <c r="C9486">
        <v>7.9382929341017497E-2</v>
      </c>
      <c r="D9486">
        <v>7.0711517537215871E-2</v>
      </c>
      <c r="G9486">
        <v>9483</v>
      </c>
      <c r="H9486">
        <v>7.6932284695823569E-2</v>
      </c>
      <c r="I9486">
        <v>8.3276594816040925E-2</v>
      </c>
    </row>
    <row r="9487" spans="2:9" x14ac:dyDescent="0.25">
      <c r="B9487">
        <v>9484</v>
      </c>
      <c r="C9487">
        <v>7.9363562117134898E-2</v>
      </c>
      <c r="D9487">
        <v>7.0686363259435517E-2</v>
      </c>
      <c r="G9487">
        <v>9484</v>
      </c>
      <c r="H9487">
        <v>7.6912346998622705E-2</v>
      </c>
      <c r="I9487">
        <v>8.3255091027443023E-2</v>
      </c>
    </row>
    <row r="9488" spans="2:9" x14ac:dyDescent="0.25">
      <c r="B9488">
        <v>9485</v>
      </c>
      <c r="C9488">
        <v>7.9344200290953903E-2</v>
      </c>
      <c r="D9488">
        <v>7.0661216884667949E-2</v>
      </c>
      <c r="G9488">
        <v>9485</v>
      </c>
      <c r="H9488">
        <v>7.6892414632466294E-2</v>
      </c>
      <c r="I9488">
        <v>8.3233592686120503E-2</v>
      </c>
    </row>
    <row r="9489" spans="2:9" x14ac:dyDescent="0.25">
      <c r="B9489">
        <v>9486</v>
      </c>
      <c r="C9489">
        <v>7.9324843860363203E-2</v>
      </c>
      <c r="D9489">
        <v>7.0636078411572989E-2</v>
      </c>
      <c r="G9489">
        <v>9486</v>
      </c>
      <c r="H9489">
        <v>7.6872487595773697E-2</v>
      </c>
      <c r="I9489">
        <v>8.3212099790794331E-2</v>
      </c>
    </row>
    <row r="9490" spans="2:9" x14ac:dyDescent="0.25">
      <c r="B9490">
        <v>9487</v>
      </c>
      <c r="C9490">
        <v>7.9305492823252513E-2</v>
      </c>
      <c r="D9490">
        <v>7.0610947838809793E-2</v>
      </c>
      <c r="G9490">
        <v>9487</v>
      </c>
      <c r="H9490">
        <v>7.6852565886964694E-2</v>
      </c>
      <c r="I9490">
        <v>8.3190612340185752E-2</v>
      </c>
    </row>
    <row r="9491" spans="2:9" x14ac:dyDescent="0.25">
      <c r="B9491">
        <v>9488</v>
      </c>
      <c r="C9491">
        <v>7.9286147177512298E-2</v>
      </c>
      <c r="D9491">
        <v>7.0585825165036961E-2</v>
      </c>
      <c r="G9491">
        <v>9488</v>
      </c>
      <c r="H9491">
        <v>7.6832649504459796E-2</v>
      </c>
      <c r="I9491">
        <v>8.3169130333016261E-2</v>
      </c>
    </row>
    <row r="9492" spans="2:9" x14ac:dyDescent="0.25">
      <c r="B9492">
        <v>9489</v>
      </c>
      <c r="C9492">
        <v>7.9266806921033856E-2</v>
      </c>
      <c r="D9492">
        <v>7.0560710388912304E-2</v>
      </c>
      <c r="G9492">
        <v>9489</v>
      </c>
      <c r="H9492">
        <v>7.6812738446679754E-2</v>
      </c>
      <c r="I9492">
        <v>8.3147653768007604E-2</v>
      </c>
    </row>
    <row r="9493" spans="2:9" x14ac:dyDescent="0.25">
      <c r="B9493">
        <v>9490</v>
      </c>
      <c r="C9493">
        <v>7.9247472051710302E-2</v>
      </c>
      <c r="D9493">
        <v>7.0535603509093103E-2</v>
      </c>
      <c r="G9493">
        <v>9490</v>
      </c>
      <c r="H9493">
        <v>7.6792832712046219E-2</v>
      </c>
      <c r="I9493">
        <v>8.3126182643881733E-2</v>
      </c>
    </row>
    <row r="9494" spans="2:9" x14ac:dyDescent="0.25">
      <c r="B9494">
        <v>9491</v>
      </c>
      <c r="C9494">
        <v>7.92281425674351E-2</v>
      </c>
      <c r="D9494">
        <v>7.0510504524235962E-2</v>
      </c>
      <c r="G9494">
        <v>9491</v>
      </c>
      <c r="H9494">
        <v>7.6772932298981106E-2</v>
      </c>
      <c r="I9494">
        <v>8.3104716959360919E-2</v>
      </c>
    </row>
    <row r="9495" spans="2:9" x14ac:dyDescent="0.25">
      <c r="B9495">
        <v>9492</v>
      </c>
      <c r="C9495">
        <v>7.9208818466102282E-2</v>
      </c>
      <c r="D9495">
        <v>7.0485413432996816E-2</v>
      </c>
      <c r="G9495">
        <v>9492</v>
      </c>
      <c r="H9495">
        <v>7.6753037205906594E-2</v>
      </c>
      <c r="I9495">
        <v>8.3083256713167575E-2</v>
      </c>
    </row>
    <row r="9496" spans="2:9" x14ac:dyDescent="0.25">
      <c r="B9496">
        <v>9493</v>
      </c>
      <c r="C9496">
        <v>7.9189499745607711E-2</v>
      </c>
      <c r="D9496">
        <v>7.0460330234030949E-2</v>
      </c>
      <c r="G9496">
        <v>9493</v>
      </c>
      <c r="H9496">
        <v>7.6733147431245999E-2</v>
      </c>
      <c r="I9496">
        <v>8.306180190402461E-2</v>
      </c>
    </row>
    <row r="9497" spans="2:9" x14ac:dyDescent="0.25">
      <c r="B9497">
        <v>9494</v>
      </c>
      <c r="C9497">
        <v>7.9170186403847695E-2</v>
      </c>
      <c r="D9497">
        <v>7.0435254925993007E-2</v>
      </c>
      <c r="G9497">
        <v>9494</v>
      </c>
      <c r="H9497">
        <v>7.6713262973422902E-2</v>
      </c>
      <c r="I9497">
        <v>8.3040352530654893E-2</v>
      </c>
    </row>
    <row r="9498" spans="2:9" x14ac:dyDescent="0.25">
      <c r="B9498">
        <v>9495</v>
      </c>
      <c r="C9498">
        <v>7.9150878438719999E-2</v>
      </c>
      <c r="D9498">
        <v>7.0410187507537081E-2</v>
      </c>
      <c r="G9498">
        <v>9495</v>
      </c>
      <c r="H9498">
        <v>7.6693383830861203E-2</v>
      </c>
      <c r="I9498">
        <v>8.3018908591781723E-2</v>
      </c>
    </row>
    <row r="9499" spans="2:9" x14ac:dyDescent="0.25">
      <c r="B9499">
        <v>9496</v>
      </c>
      <c r="C9499">
        <v>7.9131575848122596E-2</v>
      </c>
      <c r="D9499">
        <v>7.0385127977316456E-2</v>
      </c>
      <c r="G9499">
        <v>9496</v>
      </c>
      <c r="H9499">
        <v>7.6673510001985426E-2</v>
      </c>
      <c r="I9499">
        <v>8.2997470086128594E-2</v>
      </c>
    </row>
    <row r="9500" spans="2:9" x14ac:dyDescent="0.25">
      <c r="B9500">
        <v>9497</v>
      </c>
      <c r="C9500">
        <v>7.9112278629955513E-2</v>
      </c>
      <c r="D9500">
        <v>7.0360076333983848E-2</v>
      </c>
      <c r="G9500">
        <v>9497</v>
      </c>
      <c r="H9500">
        <v>7.6653641485221025E-2</v>
      </c>
      <c r="I9500">
        <v>8.2976037012419276E-2</v>
      </c>
    </row>
    <row r="9501" spans="2:9" x14ac:dyDescent="0.25">
      <c r="B9501">
        <v>9498</v>
      </c>
      <c r="C9501">
        <v>7.9092986782119304E-2</v>
      </c>
      <c r="D9501">
        <v>7.0335032576191434E-2</v>
      </c>
      <c r="G9501">
        <v>9498</v>
      </c>
      <c r="H9501">
        <v>7.66337782789938E-2</v>
      </c>
      <c r="I9501">
        <v>8.2954609369377791E-2</v>
      </c>
    </row>
    <row r="9502" spans="2:9" x14ac:dyDescent="0.25">
      <c r="B9502">
        <v>9499</v>
      </c>
      <c r="C9502">
        <v>7.9073700302514899E-2</v>
      </c>
      <c r="D9502">
        <v>7.0309996702590569E-2</v>
      </c>
      <c r="G9502">
        <v>9499</v>
      </c>
      <c r="H9502">
        <v>7.6613920381729594E-2</v>
      </c>
      <c r="I9502">
        <v>8.293318715572838E-2</v>
      </c>
    </row>
    <row r="9503" spans="2:9" x14ac:dyDescent="0.25">
      <c r="B9503">
        <v>9500</v>
      </c>
      <c r="C9503">
        <v>7.9054419189044906E-2</v>
      </c>
      <c r="D9503">
        <v>7.0284968711832138E-2</v>
      </c>
      <c r="G9503">
        <v>9500</v>
      </c>
      <c r="H9503">
        <v>7.6594067791855097E-2</v>
      </c>
      <c r="I9503">
        <v>8.2911770370195592E-2</v>
      </c>
    </row>
    <row r="9504" spans="2:9" x14ac:dyDescent="0.25">
      <c r="B9504">
        <v>9501</v>
      </c>
      <c r="C9504">
        <v>7.9035143439612807E-2</v>
      </c>
      <c r="D9504">
        <v>7.0259948602566263E-2</v>
      </c>
      <c r="G9504">
        <v>9501</v>
      </c>
      <c r="H9504">
        <v>7.6574220507797899E-2</v>
      </c>
      <c r="I9504">
        <v>8.2890359011504156E-2</v>
      </c>
    </row>
    <row r="9505" spans="2:9" x14ac:dyDescent="0.25">
      <c r="B9505">
        <v>9502</v>
      </c>
      <c r="C9505">
        <v>7.9015873052123015E-2</v>
      </c>
      <c r="D9505">
        <v>7.02349363734424E-2</v>
      </c>
      <c r="G9505">
        <v>9502</v>
      </c>
      <c r="H9505">
        <v>7.6554378527985495E-2</v>
      </c>
      <c r="I9505">
        <v>8.2868953078379076E-2</v>
      </c>
    </row>
    <row r="9506" spans="2:9" x14ac:dyDescent="0.25">
      <c r="B9506">
        <v>9503</v>
      </c>
      <c r="C9506">
        <v>7.8996608024480622E-2</v>
      </c>
      <c r="D9506">
        <v>7.0209932023109572E-2</v>
      </c>
      <c r="G9506">
        <v>9503</v>
      </c>
      <c r="H9506">
        <v>7.6534541850846169E-2</v>
      </c>
      <c r="I9506">
        <v>8.2847552569545679E-2</v>
      </c>
    </row>
    <row r="9507" spans="2:9" x14ac:dyDescent="0.25">
      <c r="B9507">
        <v>9504</v>
      </c>
      <c r="C9507">
        <v>7.8977348354592566E-2</v>
      </c>
      <c r="D9507">
        <v>7.0184935550215988E-2</v>
      </c>
      <c r="G9507">
        <v>9504</v>
      </c>
      <c r="H9507">
        <v>7.6514710474809108E-2</v>
      </c>
      <c r="I9507">
        <v>8.2826157483729512E-2</v>
      </c>
    </row>
    <row r="9508" spans="2:9" x14ac:dyDescent="0.25">
      <c r="B9508">
        <v>9505</v>
      </c>
      <c r="C9508">
        <v>7.8958094040366217E-2</v>
      </c>
      <c r="D9508">
        <v>7.0159946953409158E-2</v>
      </c>
      <c r="G9508">
        <v>9505</v>
      </c>
      <c r="H9508">
        <v>7.6494884398303695E-2</v>
      </c>
      <c r="I9508">
        <v>8.2804767819656247E-2</v>
      </c>
    </row>
    <row r="9509" spans="2:9" x14ac:dyDescent="0.25">
      <c r="B9509">
        <v>9506</v>
      </c>
      <c r="C9509">
        <v>7.8938845079709302E-2</v>
      </c>
      <c r="D9509">
        <v>7.0134966231336207E-2</v>
      </c>
      <c r="G9509">
        <v>9506</v>
      </c>
      <c r="H9509">
        <v>7.6475063619759517E-2</v>
      </c>
      <c r="I9509">
        <v>8.2783383576052055E-2</v>
      </c>
    </row>
    <row r="9510" spans="2:9" x14ac:dyDescent="0.25">
      <c r="B9510">
        <v>9507</v>
      </c>
      <c r="C9510">
        <v>7.8919601470531481E-2</v>
      </c>
      <c r="D9510">
        <v>7.0109993382643371E-2</v>
      </c>
      <c r="G9510">
        <v>9507</v>
      </c>
      <c r="H9510">
        <v>7.6455248137607207E-2</v>
      </c>
      <c r="I9510">
        <v>8.2762004751643081E-2</v>
      </c>
    </row>
    <row r="9511" spans="2:9" x14ac:dyDescent="0.25">
      <c r="B9511">
        <v>9508</v>
      </c>
      <c r="C9511">
        <v>7.8900363210743105E-2</v>
      </c>
      <c r="D9511">
        <v>7.0085028405976496E-2</v>
      </c>
      <c r="G9511">
        <v>9508</v>
      </c>
      <c r="H9511">
        <v>7.6435437950277699E-2</v>
      </c>
      <c r="I9511">
        <v>8.2740631345155941E-2</v>
      </c>
    </row>
    <row r="9512" spans="2:9" x14ac:dyDescent="0.25">
      <c r="B9512">
        <v>9509</v>
      </c>
      <c r="C9512">
        <v>7.8881130298255497E-2</v>
      </c>
      <c r="D9512">
        <v>7.0060071299980556E-2</v>
      </c>
      <c r="G9512">
        <v>9509</v>
      </c>
      <c r="H9512">
        <v>7.6415633056202512E-2</v>
      </c>
      <c r="I9512">
        <v>8.2719263355317457E-2</v>
      </c>
    </row>
    <row r="9513" spans="2:9" x14ac:dyDescent="0.25">
      <c r="B9513">
        <v>9510</v>
      </c>
      <c r="C9513">
        <v>7.886190273098051E-2</v>
      </c>
      <c r="D9513">
        <v>7.0035122063299982E-2</v>
      </c>
      <c r="G9513">
        <v>9510</v>
      </c>
      <c r="H9513">
        <v>7.63958334538134E-2</v>
      </c>
      <c r="I9513">
        <v>8.2697900780854594E-2</v>
      </c>
    </row>
    <row r="9514" spans="2:9" x14ac:dyDescent="0.25">
      <c r="B9514">
        <v>9511</v>
      </c>
      <c r="C9514">
        <v>7.8842680506832033E-2</v>
      </c>
      <c r="D9514">
        <v>7.0010180694578691E-2</v>
      </c>
      <c r="G9514">
        <v>9511</v>
      </c>
      <c r="H9514">
        <v>7.6376039141543284E-2</v>
      </c>
      <c r="I9514">
        <v>8.2676543620494619E-2</v>
      </c>
    </row>
    <row r="9515" spans="2:9" x14ac:dyDescent="0.25">
      <c r="B9515">
        <v>9512</v>
      </c>
      <c r="C9515">
        <v>7.8823463623724291E-2</v>
      </c>
      <c r="D9515">
        <v>6.9985247192459799E-2</v>
      </c>
      <c r="G9515">
        <v>9512</v>
      </c>
      <c r="H9515">
        <v>7.6356250117825292E-2</v>
      </c>
      <c r="I9515">
        <v>8.2655191872965217E-2</v>
      </c>
    </row>
    <row r="9516" spans="2:9" x14ac:dyDescent="0.25">
      <c r="B9516">
        <v>9513</v>
      </c>
      <c r="C9516">
        <v>7.880425207957209E-2</v>
      </c>
      <c r="D9516">
        <v>6.9960321555585847E-2</v>
      </c>
      <c r="G9516">
        <v>9513</v>
      </c>
      <c r="H9516">
        <v>7.6336466381092802E-2</v>
      </c>
      <c r="I9516">
        <v>8.2633845536994016E-2</v>
      </c>
    </row>
    <row r="9517" spans="2:9" x14ac:dyDescent="0.25">
      <c r="B9517">
        <v>9514</v>
      </c>
      <c r="C9517">
        <v>7.8785045872291709E-2</v>
      </c>
      <c r="D9517">
        <v>6.993540378259884E-2</v>
      </c>
      <c r="G9517">
        <v>9514</v>
      </c>
      <c r="H9517">
        <v>7.63166879297799E-2</v>
      </c>
      <c r="I9517">
        <v>8.2612504611309173E-2</v>
      </c>
    </row>
    <row r="9518" spans="2:9" x14ac:dyDescent="0.25">
      <c r="B9518">
        <v>9515</v>
      </c>
      <c r="C9518">
        <v>7.8765844999800397E-2</v>
      </c>
      <c r="D9518">
        <v>6.9910493872139989E-2</v>
      </c>
      <c r="G9518">
        <v>9515</v>
      </c>
      <c r="H9518">
        <v>7.6296914762321394E-2</v>
      </c>
      <c r="I9518">
        <v>8.2591169094638955E-2</v>
      </c>
    </row>
    <row r="9519" spans="2:9" x14ac:dyDescent="0.25">
      <c r="B9519">
        <v>9516</v>
      </c>
      <c r="C9519">
        <v>7.8746649460016402E-2</v>
      </c>
      <c r="D9519">
        <v>6.9885591822850035E-2</v>
      </c>
      <c r="G9519">
        <v>9516</v>
      </c>
      <c r="H9519">
        <v>7.6277146877152396E-2</v>
      </c>
      <c r="I9519">
        <v>8.2569838985711907E-2</v>
      </c>
    </row>
    <row r="9520" spans="2:9" x14ac:dyDescent="0.25">
      <c r="B9520">
        <v>9517</v>
      </c>
      <c r="C9520">
        <v>7.8727459250858486E-2</v>
      </c>
      <c r="D9520">
        <v>6.9860697633369009E-2</v>
      </c>
      <c r="G9520">
        <v>9517</v>
      </c>
      <c r="H9520">
        <v>7.625738427270852E-2</v>
      </c>
      <c r="I9520">
        <v>8.2548514283256907E-2</v>
      </c>
    </row>
    <row r="9521" spans="2:9" x14ac:dyDescent="0.25">
      <c r="B9521">
        <v>9518</v>
      </c>
      <c r="C9521">
        <v>7.8708274370247314E-2</v>
      </c>
      <c r="D9521">
        <v>6.9835811302336265E-2</v>
      </c>
      <c r="G9521">
        <v>9518</v>
      </c>
      <c r="H9521">
        <v>7.6237626947426265E-2</v>
      </c>
      <c r="I9521">
        <v>8.2527194986002902E-2</v>
      </c>
    </row>
    <row r="9522" spans="2:9" x14ac:dyDescent="0.25">
      <c r="B9522">
        <v>9519</v>
      </c>
      <c r="C9522">
        <v>7.8689094816104019E-2</v>
      </c>
      <c r="D9522">
        <v>6.9810932828390723E-2</v>
      </c>
      <c r="G9522">
        <v>9519</v>
      </c>
      <c r="H9522">
        <v>7.6217874899742397E-2</v>
      </c>
      <c r="I9522">
        <v>8.2505881092679256E-2</v>
      </c>
    </row>
    <row r="9523" spans="2:9" x14ac:dyDescent="0.25">
      <c r="B9523">
        <v>9520</v>
      </c>
      <c r="C9523">
        <v>7.8669920586350098E-2</v>
      </c>
      <c r="D9523">
        <v>6.9786062210170488E-2</v>
      </c>
      <c r="G9523">
        <v>9520</v>
      </c>
      <c r="H9523">
        <v>7.61981281280939E-2</v>
      </c>
      <c r="I9523">
        <v>8.2484572602015555E-2</v>
      </c>
    </row>
    <row r="9524" spans="2:9" x14ac:dyDescent="0.25">
      <c r="B9524">
        <v>9521</v>
      </c>
      <c r="C9524">
        <v>7.8650751678908795E-2</v>
      </c>
      <c r="D9524">
        <v>6.9761199446313066E-2</v>
      </c>
      <c r="G9524">
        <v>9521</v>
      </c>
      <c r="H9524">
        <v>7.617838663091879E-2</v>
      </c>
      <c r="I9524">
        <v>8.2463269512741535E-2</v>
      </c>
    </row>
    <row r="9525" spans="2:9" x14ac:dyDescent="0.25">
      <c r="B9525">
        <v>9522</v>
      </c>
      <c r="C9525">
        <v>7.8631588091704396E-2</v>
      </c>
      <c r="D9525">
        <v>6.9736344535455436E-2</v>
      </c>
      <c r="G9525">
        <v>9522</v>
      </c>
      <c r="H9525">
        <v>7.6158650406655412E-2</v>
      </c>
      <c r="I9525">
        <v>8.2441971823587354E-2</v>
      </c>
    </row>
    <row r="9526" spans="2:9" x14ac:dyDescent="0.25">
      <c r="B9526">
        <v>9523</v>
      </c>
      <c r="C9526">
        <v>7.8612429822661686E-2</v>
      </c>
      <c r="D9526">
        <v>6.9711497476233855E-2</v>
      </c>
      <c r="G9526">
        <v>9523</v>
      </c>
      <c r="H9526">
        <v>7.6138919453742598E-2</v>
      </c>
      <c r="I9526">
        <v>8.2420679533283248E-2</v>
      </c>
    </row>
    <row r="9527" spans="2:9" x14ac:dyDescent="0.25">
      <c r="B9527">
        <v>9524</v>
      </c>
      <c r="C9527">
        <v>7.8593276869706408E-2</v>
      </c>
      <c r="D9527">
        <v>6.9686658267284124E-2</v>
      </c>
      <c r="G9527">
        <v>9524</v>
      </c>
      <c r="H9527">
        <v>7.6119193770619598E-2</v>
      </c>
      <c r="I9527">
        <v>8.2399392640559829E-2</v>
      </c>
    </row>
    <row r="9528" spans="2:9" x14ac:dyDescent="0.25">
      <c r="B9528">
        <v>9525</v>
      </c>
      <c r="C9528">
        <v>7.857412923076601E-2</v>
      </c>
      <c r="D9528">
        <v>6.9661826907241167E-2</v>
      </c>
      <c r="G9528">
        <v>9525</v>
      </c>
      <c r="H9528">
        <v>7.609947335572663E-2</v>
      </c>
      <c r="I9528">
        <v>8.2378111144147934E-2</v>
      </c>
    </row>
    <row r="9529" spans="2:9" x14ac:dyDescent="0.25">
      <c r="B9529">
        <v>9526</v>
      </c>
      <c r="C9529">
        <v>7.8554986903768526E-2</v>
      </c>
      <c r="D9529">
        <v>6.963700339473948E-2</v>
      </c>
      <c r="G9529">
        <v>9526</v>
      </c>
      <c r="H9529">
        <v>7.6079758207504095E-2</v>
      </c>
      <c r="I9529">
        <v>8.2356835042778562E-2</v>
      </c>
    </row>
    <row r="9530" spans="2:9" x14ac:dyDescent="0.25">
      <c r="B9530">
        <v>9527</v>
      </c>
      <c r="C9530">
        <v>7.8535849886642195E-2</v>
      </c>
      <c r="D9530">
        <v>6.9612187728412905E-2</v>
      </c>
      <c r="G9530">
        <v>9527</v>
      </c>
      <c r="H9530">
        <v>7.6060048324392726E-2</v>
      </c>
      <c r="I9530">
        <v>8.2335564335183117E-2</v>
      </c>
    </row>
    <row r="9531" spans="2:9" x14ac:dyDescent="0.25">
      <c r="B9531">
        <v>9528</v>
      </c>
      <c r="C9531">
        <v>7.8516718177317285E-2</v>
      </c>
      <c r="D9531">
        <v>6.9587379906894647E-2</v>
      </c>
      <c r="G9531">
        <v>9528</v>
      </c>
      <c r="H9531">
        <v>7.6040343704834104E-2</v>
      </c>
      <c r="I9531">
        <v>8.2314299020093157E-2</v>
      </c>
    </row>
    <row r="9532" spans="2:9" x14ac:dyDescent="0.25">
      <c r="B9532">
        <v>9529</v>
      </c>
      <c r="C9532">
        <v>7.849759177372452E-2</v>
      </c>
      <c r="D9532">
        <v>6.9562579928817231E-2</v>
      </c>
      <c r="G9532">
        <v>9529</v>
      </c>
      <c r="H9532">
        <v>7.6020644347270322E-2</v>
      </c>
      <c r="I9532">
        <v>8.2293039096240445E-2</v>
      </c>
    </row>
    <row r="9533" spans="2:9" x14ac:dyDescent="0.25">
      <c r="B9533">
        <v>9530</v>
      </c>
      <c r="C9533">
        <v>7.8478470673795819E-2</v>
      </c>
      <c r="D9533">
        <v>6.9537787792812722E-2</v>
      </c>
      <c r="G9533">
        <v>9530</v>
      </c>
      <c r="H9533">
        <v>7.6000950250143903E-2</v>
      </c>
      <c r="I9533">
        <v>8.227178456235712E-2</v>
      </c>
    </row>
    <row r="9534" spans="2:9" x14ac:dyDescent="0.25">
      <c r="B9534">
        <v>9531</v>
      </c>
      <c r="C9534">
        <v>7.8459354875463558E-2</v>
      </c>
      <c r="D9534">
        <v>6.9513003497512396E-2</v>
      </c>
      <c r="G9534">
        <v>9531</v>
      </c>
      <c r="H9534">
        <v>7.598126141189776E-2</v>
      </c>
      <c r="I9534">
        <v>8.2250535417175516E-2</v>
      </c>
    </row>
    <row r="9535" spans="2:9" x14ac:dyDescent="0.25">
      <c r="B9535">
        <v>9532</v>
      </c>
      <c r="C9535">
        <v>7.8440244376662097E-2</v>
      </c>
      <c r="D9535">
        <v>6.9488227041547085E-2</v>
      </c>
      <c r="G9535">
        <v>9532</v>
      </c>
      <c r="H9535">
        <v>7.5961577830975707E-2</v>
      </c>
      <c r="I9535">
        <v>8.2229291659428175E-2</v>
      </c>
    </row>
    <row r="9536" spans="2:9" x14ac:dyDescent="0.25">
      <c r="B9536">
        <v>9533</v>
      </c>
      <c r="C9536">
        <v>7.8421139175326199E-2</v>
      </c>
      <c r="D9536">
        <v>6.9463458423546856E-2</v>
      </c>
      <c r="G9536">
        <v>9533</v>
      </c>
      <c r="H9536">
        <v>7.5941899505821905E-2</v>
      </c>
      <c r="I9536">
        <v>8.2208053287847985E-2</v>
      </c>
    </row>
    <row r="9537" spans="2:9" x14ac:dyDescent="0.25">
      <c r="B9537">
        <v>9534</v>
      </c>
      <c r="C9537">
        <v>7.8402039269391099E-2</v>
      </c>
      <c r="D9537">
        <v>6.9438697642141223E-2</v>
      </c>
      <c r="G9537">
        <v>9534</v>
      </c>
      <c r="H9537">
        <v>7.5922226434880696E-2</v>
      </c>
      <c r="I9537">
        <v>8.2186820301167987E-2</v>
      </c>
    </row>
    <row r="9538" spans="2:9" x14ac:dyDescent="0.25">
      <c r="B9538">
        <v>9535</v>
      </c>
      <c r="C9538">
        <v>7.8382944656793602E-2</v>
      </c>
      <c r="D9538">
        <v>6.9413944695959129E-2</v>
      </c>
      <c r="G9538">
        <v>9535</v>
      </c>
      <c r="H9538">
        <v>7.5902558616597393E-2</v>
      </c>
      <c r="I9538">
        <v>8.2165592698121515E-2</v>
      </c>
    </row>
    <row r="9539" spans="2:9" x14ac:dyDescent="0.25">
      <c r="B9539">
        <v>9536</v>
      </c>
      <c r="C9539">
        <v>7.8363855335471397E-2</v>
      </c>
      <c r="D9539">
        <v>6.9389199583628797E-2</v>
      </c>
      <c r="G9539">
        <v>9536</v>
      </c>
      <c r="H9539">
        <v>7.5882896049417684E-2</v>
      </c>
      <c r="I9539">
        <v>8.2144370477442205E-2</v>
      </c>
    </row>
    <row r="9540" spans="2:9" x14ac:dyDescent="0.25">
      <c r="B9540">
        <v>9537</v>
      </c>
      <c r="C9540">
        <v>7.8344771303363106E-2</v>
      </c>
      <c r="D9540">
        <v>6.9364462303777963E-2</v>
      </c>
      <c r="G9540">
        <v>9537</v>
      </c>
      <c r="H9540">
        <v>7.5863238731787797E-2</v>
      </c>
      <c r="I9540">
        <v>8.2123153637863822E-2</v>
      </c>
    </row>
    <row r="9541" spans="2:9" x14ac:dyDescent="0.25">
      <c r="B9541">
        <v>9538</v>
      </c>
      <c r="C9541">
        <v>7.8325692558407989E-2</v>
      </c>
      <c r="D9541">
        <v>6.9339732855033698E-2</v>
      </c>
      <c r="G9541">
        <v>9538</v>
      </c>
      <c r="H9541">
        <v>7.5843586662154197E-2</v>
      </c>
      <c r="I9541">
        <v>8.2101942178120543E-2</v>
      </c>
    </row>
    <row r="9542" spans="2:9" x14ac:dyDescent="0.25">
      <c r="B9542">
        <v>9539</v>
      </c>
      <c r="C9542">
        <v>7.8306619098547137E-2</v>
      </c>
      <c r="D9542">
        <v>6.9315011236022447E-2</v>
      </c>
      <c r="G9542">
        <v>9539</v>
      </c>
      <c r="H9542">
        <v>7.5823939838964502E-2</v>
      </c>
      <c r="I9542">
        <v>8.2080736096946633E-2</v>
      </c>
    </row>
    <row r="9543" spans="2:9" x14ac:dyDescent="0.25">
      <c r="B9543">
        <v>9540</v>
      </c>
      <c r="C9543">
        <v>7.8287550921722085E-2</v>
      </c>
      <c r="D9543">
        <v>6.9290297445370075E-2</v>
      </c>
      <c r="G9543">
        <v>9540</v>
      </c>
      <c r="H9543">
        <v>7.5804298260666494E-2</v>
      </c>
      <c r="I9543">
        <v>8.2059535393076713E-2</v>
      </c>
    </row>
    <row r="9544" spans="2:9" x14ac:dyDescent="0.25">
      <c r="B9544">
        <v>9541</v>
      </c>
      <c r="C9544">
        <v>7.8268488025874799E-2</v>
      </c>
      <c r="D9544">
        <v>6.9265591481701833E-2</v>
      </c>
      <c r="G9544">
        <v>9541</v>
      </c>
      <c r="H9544">
        <v>7.5784661925708194E-2</v>
      </c>
      <c r="I9544">
        <v>8.2038340065245685E-2</v>
      </c>
    </row>
    <row r="9545" spans="2:9" x14ac:dyDescent="0.25">
      <c r="B9545">
        <v>9542</v>
      </c>
      <c r="C9545">
        <v>7.8249430408948897E-2</v>
      </c>
      <c r="D9545">
        <v>6.9240893343642307E-2</v>
      </c>
      <c r="G9545">
        <v>9542</v>
      </c>
      <c r="H9545">
        <v>7.5765030832538396E-2</v>
      </c>
      <c r="I9545">
        <v>8.2017150112188492E-2</v>
      </c>
    </row>
    <row r="9546" spans="2:9" x14ac:dyDescent="0.25">
      <c r="B9546">
        <v>9543</v>
      </c>
      <c r="C9546">
        <v>7.8230378068888801E-2</v>
      </c>
      <c r="D9546">
        <v>6.9216203029815626E-2</v>
      </c>
      <c r="G9546">
        <v>9543</v>
      </c>
      <c r="H9546">
        <v>7.5745404979606717E-2</v>
      </c>
      <c r="I9546">
        <v>8.1995965532640672E-2</v>
      </c>
    </row>
    <row r="9547" spans="2:9" x14ac:dyDescent="0.25">
      <c r="B9547">
        <v>9544</v>
      </c>
      <c r="C9547">
        <v>7.8211331003640097E-2</v>
      </c>
      <c r="D9547">
        <v>6.9191520538845114E-2</v>
      </c>
      <c r="G9547">
        <v>9544</v>
      </c>
      <c r="H9547">
        <v>7.5725784365362703E-2</v>
      </c>
      <c r="I9547">
        <v>8.1974786325337667E-2</v>
      </c>
    </row>
    <row r="9548" spans="2:9" x14ac:dyDescent="0.25">
      <c r="B9548">
        <v>9545</v>
      </c>
      <c r="C9548">
        <v>7.8192289211148652E-2</v>
      </c>
      <c r="D9548">
        <v>6.9166845869353649E-2</v>
      </c>
      <c r="G9548">
        <v>9545</v>
      </c>
      <c r="H9548">
        <v>7.5706168988256745E-2</v>
      </c>
      <c r="I9548">
        <v>8.1953612489015421E-2</v>
      </c>
    </row>
    <row r="9549" spans="2:9" x14ac:dyDescent="0.25">
      <c r="B9549">
        <v>9546</v>
      </c>
      <c r="C9549">
        <v>7.8173252689362233E-2</v>
      </c>
      <c r="D9549">
        <v>6.9142179019963446E-2</v>
      </c>
      <c r="G9549">
        <v>9546</v>
      </c>
      <c r="H9549">
        <v>7.5686558846740068E-2</v>
      </c>
      <c r="I9549">
        <v>8.1932444022410025E-2</v>
      </c>
    </row>
    <row r="9550" spans="2:9" x14ac:dyDescent="0.25">
      <c r="B9550">
        <v>9547</v>
      </c>
      <c r="C9550">
        <v>7.8154221436229201E-2</v>
      </c>
      <c r="D9550">
        <v>6.9117519989296078E-2</v>
      </c>
      <c r="G9550">
        <v>9547</v>
      </c>
      <c r="H9550">
        <v>7.5666953939264106E-2</v>
      </c>
      <c r="I9550">
        <v>8.1911280924257798E-2</v>
      </c>
    </row>
    <row r="9551" spans="2:9" x14ac:dyDescent="0.25">
      <c r="B9551">
        <v>9548</v>
      </c>
      <c r="C9551">
        <v>7.8135195449698297E-2</v>
      </c>
      <c r="D9551">
        <v>6.9092868775972649E-2</v>
      </c>
      <c r="G9551">
        <v>9548</v>
      </c>
      <c r="H9551">
        <v>7.56473542642805E-2</v>
      </c>
      <c r="I9551">
        <v>8.1890123193295361E-2</v>
      </c>
    </row>
    <row r="9552" spans="2:9" x14ac:dyDescent="0.25">
      <c r="B9552">
        <v>9549</v>
      </c>
      <c r="C9552">
        <v>7.8116174727720006E-2</v>
      </c>
      <c r="D9552">
        <v>6.9068225378613499E-2</v>
      </c>
      <c r="G9552">
        <v>9549</v>
      </c>
      <c r="H9552">
        <v>7.5627759820241683E-2</v>
      </c>
      <c r="I9552">
        <v>8.1868970828259544E-2</v>
      </c>
    </row>
    <row r="9553" spans="2:9" x14ac:dyDescent="0.25">
      <c r="B9553">
        <v>9550</v>
      </c>
      <c r="C9553">
        <v>7.8097159268245411E-2</v>
      </c>
      <c r="D9553">
        <v>6.9043589795838439E-2</v>
      </c>
      <c r="G9553">
        <v>9550</v>
      </c>
      <c r="H9553">
        <v>7.5608170605600697E-2</v>
      </c>
      <c r="I9553">
        <v>8.1847823827887467E-2</v>
      </c>
    </row>
    <row r="9554" spans="2:9" x14ac:dyDescent="0.25">
      <c r="B9554">
        <v>9551</v>
      </c>
      <c r="C9554">
        <v>7.8078149069226693E-2</v>
      </c>
      <c r="D9554">
        <v>6.9018962026266714E-2</v>
      </c>
      <c r="G9554">
        <v>9551</v>
      </c>
      <c r="H9554">
        <v>7.558858661881121E-2</v>
      </c>
      <c r="I9554">
        <v>8.1826682190916503E-2</v>
      </c>
    </row>
    <row r="9555" spans="2:9" x14ac:dyDescent="0.25">
      <c r="B9555">
        <v>9552</v>
      </c>
      <c r="C9555">
        <v>7.80591441286166E-2</v>
      </c>
      <c r="D9555">
        <v>6.8994342068516901E-2</v>
      </c>
      <c r="G9555">
        <v>9552</v>
      </c>
      <c r="H9555">
        <v>7.5569007858326917E-2</v>
      </c>
      <c r="I9555">
        <v>8.1805545916084216E-2</v>
      </c>
    </row>
    <row r="9556" spans="2:9" x14ac:dyDescent="0.25">
      <c r="B9556">
        <v>9553</v>
      </c>
      <c r="C9556">
        <v>7.8040144444369672E-2</v>
      </c>
      <c r="D9556">
        <v>6.8969729921207035E-2</v>
      </c>
      <c r="G9556">
        <v>9553</v>
      </c>
      <c r="H9556">
        <v>7.5549434322602679E-2</v>
      </c>
      <c r="I9556">
        <v>8.178441500212856E-2</v>
      </c>
    </row>
    <row r="9557" spans="2:9" x14ac:dyDescent="0.25">
      <c r="B9557">
        <v>9554</v>
      </c>
      <c r="C9557">
        <v>7.8021150014441001E-2</v>
      </c>
      <c r="D9557">
        <v>6.8945125582954556E-2</v>
      </c>
      <c r="G9557">
        <v>9554</v>
      </c>
      <c r="H9557">
        <v>7.5529866010093594E-2</v>
      </c>
      <c r="I9557">
        <v>8.1763289447787518E-2</v>
      </c>
    </row>
    <row r="9558" spans="2:9" x14ac:dyDescent="0.25">
      <c r="B9558">
        <v>9555</v>
      </c>
      <c r="C9558">
        <v>7.8002160836786003E-2</v>
      </c>
      <c r="D9558">
        <v>6.8920529052376223E-2</v>
      </c>
      <c r="G9558">
        <v>9555</v>
      </c>
      <c r="H9558">
        <v>7.5510302919255007E-2</v>
      </c>
      <c r="I9558">
        <v>8.1742169251799487E-2</v>
      </c>
    </row>
    <row r="9559" spans="2:9" x14ac:dyDescent="0.25">
      <c r="B9559">
        <v>9556</v>
      </c>
      <c r="C9559">
        <v>7.7983176909361698E-2</v>
      </c>
      <c r="D9559">
        <v>6.8895940328088309E-2</v>
      </c>
      <c r="G9559">
        <v>9556</v>
      </c>
      <c r="H9559">
        <v>7.5490745048543001E-2</v>
      </c>
      <c r="I9559">
        <v>8.1721054412903157E-2</v>
      </c>
    </row>
    <row r="9560" spans="2:9" x14ac:dyDescent="0.25">
      <c r="B9560">
        <v>9557</v>
      </c>
      <c r="C9560">
        <v>7.796419823012618E-2</v>
      </c>
      <c r="D9560">
        <v>6.8871359408706409E-2</v>
      </c>
      <c r="G9560">
        <v>9557</v>
      </c>
      <c r="H9560">
        <v>7.5471192396414297E-2</v>
      </c>
      <c r="I9560">
        <v>8.1699944929837315E-2</v>
      </c>
    </row>
    <row r="9561" spans="2:9" x14ac:dyDescent="0.25">
      <c r="B9561">
        <v>9558</v>
      </c>
      <c r="C9561">
        <v>7.7945224797038304E-2</v>
      </c>
      <c r="D9561">
        <v>6.8846786292845547E-2</v>
      </c>
      <c r="G9561">
        <v>9558</v>
      </c>
      <c r="H9561">
        <v>7.54516449613261E-2</v>
      </c>
      <c r="I9561">
        <v>8.1678840801341066E-2</v>
      </c>
    </row>
    <row r="9562" spans="2:9" x14ac:dyDescent="0.25">
      <c r="B9562">
        <v>9559</v>
      </c>
      <c r="C9562">
        <v>7.7926256608057493E-2</v>
      </c>
      <c r="D9562">
        <v>6.8822220979120247E-2</v>
      </c>
      <c r="G9562">
        <v>9559</v>
      </c>
      <c r="H9562">
        <v>7.5432102741735729E-2</v>
      </c>
      <c r="I9562">
        <v>8.1657742026153862E-2</v>
      </c>
    </row>
    <row r="9563" spans="2:9" x14ac:dyDescent="0.25">
      <c r="B9563">
        <v>9560</v>
      </c>
      <c r="C9563">
        <v>7.7907293661145016E-2</v>
      </c>
      <c r="D9563">
        <v>6.8797663466144229E-2</v>
      </c>
      <c r="G9563">
        <v>9560</v>
      </c>
      <c r="H9563">
        <v>7.541256573610168E-2</v>
      </c>
      <c r="I9563">
        <v>8.1636648603015172E-2</v>
      </c>
    </row>
    <row r="9564" spans="2:9" x14ac:dyDescent="0.25">
      <c r="B9564">
        <v>9561</v>
      </c>
      <c r="C9564">
        <v>7.7888335954262616E-2</v>
      </c>
      <c r="D9564">
        <v>6.8773113752530868E-2</v>
      </c>
      <c r="G9564">
        <v>9561</v>
      </c>
      <c r="H9564">
        <v>7.5393033942882715E-2</v>
      </c>
      <c r="I9564">
        <v>8.161556053066496E-2</v>
      </c>
    </row>
    <row r="9565" spans="2:9" x14ac:dyDescent="0.25">
      <c r="B9565">
        <v>9562</v>
      </c>
      <c r="C9565">
        <v>7.7869383485372395E-2</v>
      </c>
      <c r="D9565">
        <v>6.8748571836892744E-2</v>
      </c>
      <c r="G9565">
        <v>9562</v>
      </c>
      <c r="H9565">
        <v>7.53735073605378E-2</v>
      </c>
      <c r="I9565">
        <v>8.1594477807843346E-2</v>
      </c>
    </row>
    <row r="9566" spans="2:9" x14ac:dyDescent="0.25">
      <c r="B9566">
        <v>9563</v>
      </c>
      <c r="C9566">
        <v>7.7850436252438399E-2</v>
      </c>
      <c r="D9566">
        <v>6.872403771784194E-2</v>
      </c>
      <c r="G9566">
        <v>9563</v>
      </c>
      <c r="H9566">
        <v>7.5353985987526795E-2</v>
      </c>
      <c r="I9566">
        <v>8.157340043329063E-2</v>
      </c>
    </row>
    <row r="9567" spans="2:9" x14ac:dyDescent="0.25">
      <c r="B9567">
        <v>9564</v>
      </c>
      <c r="C9567">
        <v>7.7831494253425018E-2</v>
      </c>
      <c r="D9567">
        <v>6.8699511393989984E-2</v>
      </c>
      <c r="G9567">
        <v>9564</v>
      </c>
      <c r="H9567">
        <v>7.5334469822309708E-2</v>
      </c>
      <c r="I9567">
        <v>8.1552328405747512E-2</v>
      </c>
    </row>
    <row r="9568" spans="2:9" x14ac:dyDescent="0.25">
      <c r="B9568">
        <v>9565</v>
      </c>
      <c r="C9568">
        <v>7.7812557486297826E-2</v>
      </c>
      <c r="D9568">
        <v>6.8674992863947723E-2</v>
      </c>
      <c r="G9568">
        <v>9565</v>
      </c>
      <c r="H9568">
        <v>7.5314958863347603E-2</v>
      </c>
      <c r="I9568">
        <v>8.1531261723954793E-2</v>
      </c>
    </row>
    <row r="9569" spans="2:9" x14ac:dyDescent="0.25">
      <c r="B9569">
        <v>9566</v>
      </c>
      <c r="C9569">
        <v>7.7793625949023018E-2</v>
      </c>
      <c r="D9569">
        <v>6.8650482126325449E-2</v>
      </c>
      <c r="G9569">
        <v>9566</v>
      </c>
      <c r="H9569">
        <v>7.5295453109101421E-2</v>
      </c>
      <c r="I9569">
        <v>8.1510200386653589E-2</v>
      </c>
    </row>
    <row r="9570" spans="2:9" x14ac:dyDescent="0.25">
      <c r="B9570">
        <v>9567</v>
      </c>
      <c r="C9570">
        <v>7.7774699639568665E-2</v>
      </c>
      <c r="D9570">
        <v>6.8625979179732968E-2</v>
      </c>
      <c r="G9570">
        <v>9567</v>
      </c>
      <c r="H9570">
        <v>7.5275952558033196E-2</v>
      </c>
      <c r="I9570">
        <v>8.1489144392585325E-2</v>
      </c>
    </row>
    <row r="9571" spans="2:9" x14ac:dyDescent="0.25">
      <c r="B9571">
        <v>9568</v>
      </c>
      <c r="C9571">
        <v>7.7755778555903099E-2</v>
      </c>
      <c r="D9571">
        <v>6.8601484022779269E-2</v>
      </c>
      <c r="G9571">
        <v>9568</v>
      </c>
      <c r="H9571">
        <v>7.5256457208605396E-2</v>
      </c>
      <c r="I9571">
        <v>8.1468093740491535E-2</v>
      </c>
    </row>
    <row r="9572" spans="2:9" x14ac:dyDescent="0.25">
      <c r="B9572">
        <v>9569</v>
      </c>
      <c r="C9572">
        <v>7.7736862695995182E-2</v>
      </c>
      <c r="D9572">
        <v>6.8576996654073047E-2</v>
      </c>
      <c r="G9572">
        <v>9569</v>
      </c>
      <c r="H9572">
        <v>7.5236967059280596E-2</v>
      </c>
      <c r="I9572">
        <v>8.1447048429114197E-2</v>
      </c>
    </row>
    <row r="9573" spans="2:9" x14ac:dyDescent="0.25">
      <c r="B9573">
        <v>9570</v>
      </c>
      <c r="C9573">
        <v>7.7717952057815495E-2</v>
      </c>
      <c r="D9573">
        <v>6.855251707222218E-2</v>
      </c>
      <c r="G9573">
        <v>9570</v>
      </c>
      <c r="H9573">
        <v>7.5217482108522096E-2</v>
      </c>
      <c r="I9573">
        <v>8.1426008457195331E-2</v>
      </c>
    </row>
    <row r="9574" spans="2:9" x14ac:dyDescent="0.25">
      <c r="B9574">
        <v>9571</v>
      </c>
      <c r="C9574">
        <v>7.7699046639335301E-2</v>
      </c>
      <c r="D9574">
        <v>6.8528045275834032E-2</v>
      </c>
      <c r="G9574">
        <v>9571</v>
      </c>
      <c r="H9574">
        <v>7.5198002354793916E-2</v>
      </c>
      <c r="I9574">
        <v>8.1404973823477347E-2</v>
      </c>
    </row>
    <row r="9575" spans="2:9" x14ac:dyDescent="0.25">
      <c r="B9575">
        <v>9572</v>
      </c>
      <c r="C9575">
        <v>7.7680146438526693E-2</v>
      </c>
      <c r="D9575">
        <v>6.8503581263515412E-2</v>
      </c>
      <c r="G9575">
        <v>9572</v>
      </c>
      <c r="H9575">
        <v>7.5178527796560202E-2</v>
      </c>
      <c r="I9575">
        <v>8.1383944526702862E-2</v>
      </c>
    </row>
    <row r="9576" spans="2:9" x14ac:dyDescent="0.25">
      <c r="B9576">
        <v>9573</v>
      </c>
      <c r="C9576">
        <v>7.766125145336264E-2</v>
      </c>
      <c r="D9576">
        <v>6.8479125033872559E-2</v>
      </c>
      <c r="G9576">
        <v>9573</v>
      </c>
      <c r="H9576">
        <v>7.5159058432285861E-2</v>
      </c>
      <c r="I9576">
        <v>8.1362920565614755E-2</v>
      </c>
    </row>
    <row r="9577" spans="2:9" x14ac:dyDescent="0.25">
      <c r="B9577">
        <v>9574</v>
      </c>
      <c r="C9577">
        <v>7.7642361681817804E-2</v>
      </c>
      <c r="D9577">
        <v>6.8454676585511007E-2</v>
      </c>
      <c r="G9577">
        <v>9574</v>
      </c>
      <c r="H9577">
        <v>7.5139594260436593E-2</v>
      </c>
      <c r="I9577">
        <v>8.1341901938956143E-2</v>
      </c>
    </row>
    <row r="9578" spans="2:9" x14ac:dyDescent="0.25">
      <c r="B9578">
        <v>9575</v>
      </c>
      <c r="C9578">
        <v>7.7623477121867193E-2</v>
      </c>
      <c r="D9578">
        <v>6.8430235917035925E-2</v>
      </c>
      <c r="G9578">
        <v>9575</v>
      </c>
      <c r="H9578">
        <v>7.5120135279478306E-2</v>
      </c>
      <c r="I9578">
        <v>8.1320888645470366E-2</v>
      </c>
    </row>
    <row r="9579" spans="2:9" x14ac:dyDescent="0.25">
      <c r="B9579">
        <v>9576</v>
      </c>
      <c r="C9579">
        <v>7.7604597771486303E-2</v>
      </c>
      <c r="D9579">
        <v>6.8405803027051668E-2</v>
      </c>
      <c r="G9579">
        <v>9576</v>
      </c>
      <c r="H9579">
        <v>7.5100681487877102E-2</v>
      </c>
      <c r="I9579">
        <v>8.129988068390108E-2</v>
      </c>
    </row>
    <row r="9580" spans="2:9" x14ac:dyDescent="0.25">
      <c r="B9580">
        <v>9577</v>
      </c>
      <c r="C9580">
        <v>7.758572362865232E-2</v>
      </c>
      <c r="D9580">
        <v>6.8381377914162197E-2</v>
      </c>
      <c r="G9580">
        <v>9577</v>
      </c>
      <c r="H9580">
        <v>7.5081232884100096E-2</v>
      </c>
      <c r="I9580">
        <v>8.1278878052992165E-2</v>
      </c>
    </row>
    <row r="9581" spans="2:9" x14ac:dyDescent="0.25">
      <c r="B9581">
        <v>9578</v>
      </c>
      <c r="C9581">
        <v>7.7566854691343182E-2</v>
      </c>
      <c r="D9581">
        <v>6.8356960576970771E-2</v>
      </c>
      <c r="G9581">
        <v>9578</v>
      </c>
      <c r="H9581">
        <v>7.5061789466614695E-2</v>
      </c>
      <c r="I9581">
        <v>8.125788075148771E-2</v>
      </c>
    </row>
    <row r="9582" spans="2:9" x14ac:dyDescent="0.25">
      <c r="B9582">
        <v>9579</v>
      </c>
      <c r="C9582">
        <v>7.7547990957537782E-2</v>
      </c>
      <c r="D9582">
        <v>6.833255101408009E-2</v>
      </c>
      <c r="G9582">
        <v>9579</v>
      </c>
      <c r="H9582">
        <v>7.5042351233888999E-2</v>
      </c>
      <c r="I9582">
        <v>8.1236888778132094E-2</v>
      </c>
    </row>
    <row r="9583" spans="2:9" x14ac:dyDescent="0.25">
      <c r="B9583">
        <v>9580</v>
      </c>
      <c r="C9583">
        <v>7.7529132425215655E-2</v>
      </c>
      <c r="D9583">
        <v>6.8308149224092368E-2</v>
      </c>
      <c r="G9583">
        <v>9580</v>
      </c>
      <c r="H9583">
        <v>7.5022918184391302E-2</v>
      </c>
      <c r="I9583">
        <v>8.1215902131669959E-2</v>
      </c>
    </row>
    <row r="9584" spans="2:9" x14ac:dyDescent="0.25">
      <c r="B9584">
        <v>9581</v>
      </c>
      <c r="C9584">
        <v>7.7510279092358039E-2</v>
      </c>
      <c r="D9584">
        <v>6.828375520560917E-2</v>
      </c>
      <c r="G9584">
        <v>9581</v>
      </c>
      <c r="H9584">
        <v>7.5003490316590885E-2</v>
      </c>
      <c r="I9584">
        <v>8.1194920810846199E-2</v>
      </c>
    </row>
    <row r="9585" spans="2:9" x14ac:dyDescent="0.25">
      <c r="B9585">
        <v>9582</v>
      </c>
      <c r="C9585">
        <v>7.7491430956946702E-2</v>
      </c>
      <c r="D9585">
        <v>6.8259368957231448E-2</v>
      </c>
      <c r="G9585">
        <v>9582</v>
      </c>
      <c r="H9585">
        <v>7.4984067628957193E-2</v>
      </c>
      <c r="I9585">
        <v>8.1173944814405818E-2</v>
      </c>
    </row>
    <row r="9586" spans="2:9" x14ac:dyDescent="0.25">
      <c r="B9586">
        <v>9583</v>
      </c>
      <c r="C9586">
        <v>7.7472588016963703E-2</v>
      </c>
      <c r="D9586">
        <v>6.823499047755964E-2</v>
      </c>
      <c r="G9586">
        <v>9583</v>
      </c>
      <c r="H9586">
        <v>7.4964650119960091E-2</v>
      </c>
      <c r="I9586">
        <v>8.1152974141094306E-2</v>
      </c>
    </row>
    <row r="9587" spans="2:9" x14ac:dyDescent="0.25">
      <c r="B9587">
        <v>9584</v>
      </c>
      <c r="C9587">
        <v>7.7453750270392793E-2</v>
      </c>
      <c r="D9587">
        <v>6.8210619765193575E-2</v>
      </c>
      <c r="G9587">
        <v>9584</v>
      </c>
      <c r="H9587">
        <v>7.4945237788070218E-2</v>
      </c>
      <c r="I9587">
        <v>8.1132008789657234E-2</v>
      </c>
    </row>
    <row r="9588" spans="2:9" x14ac:dyDescent="0.25">
      <c r="B9588">
        <v>9585</v>
      </c>
      <c r="C9588">
        <v>7.7434917715218696E-2</v>
      </c>
      <c r="D9588">
        <v>6.8186256818732568E-2</v>
      </c>
      <c r="G9588">
        <v>9585</v>
      </c>
      <c r="H9588">
        <v>7.4925830631758589E-2</v>
      </c>
      <c r="I9588">
        <v>8.1111048758840509E-2</v>
      </c>
    </row>
    <row r="9589" spans="2:9" x14ac:dyDescent="0.25">
      <c r="B9589">
        <v>9586</v>
      </c>
      <c r="C9589">
        <v>7.7416090349426883E-2</v>
      </c>
      <c r="D9589">
        <v>6.8161901636775282E-2</v>
      </c>
      <c r="G9589">
        <v>9586</v>
      </c>
      <c r="H9589">
        <v>7.4906428649496898E-2</v>
      </c>
      <c r="I9589">
        <v>8.1090094047390218E-2</v>
      </c>
    </row>
    <row r="9590" spans="2:9" x14ac:dyDescent="0.25">
      <c r="B9590">
        <v>9587</v>
      </c>
      <c r="C9590">
        <v>7.7397268171003411E-2</v>
      </c>
      <c r="D9590">
        <v>6.8137554217919824E-2</v>
      </c>
      <c r="G9590">
        <v>9587</v>
      </c>
      <c r="H9590">
        <v>7.4887031839756993E-2</v>
      </c>
      <c r="I9590">
        <v>8.1069144654052766E-2</v>
      </c>
    </row>
    <row r="9591" spans="2:9" x14ac:dyDescent="0.25">
      <c r="B9591">
        <v>9588</v>
      </c>
      <c r="C9591">
        <v>7.7378451177936181E-2</v>
      </c>
      <c r="D9591">
        <v>6.8113214560763857E-2</v>
      </c>
      <c r="G9591">
        <v>9588</v>
      </c>
      <c r="H9591">
        <v>7.4867640201011804E-2</v>
      </c>
      <c r="I9591">
        <v>8.1048200577574739E-2</v>
      </c>
    </row>
    <row r="9592" spans="2:9" x14ac:dyDescent="0.25">
      <c r="B9592">
        <v>9589</v>
      </c>
      <c r="C9592">
        <v>7.7359639368213398E-2</v>
      </c>
      <c r="D9592">
        <v>6.8088882663904199E-2</v>
      </c>
      <c r="G9592">
        <v>9589</v>
      </c>
      <c r="H9592">
        <v>7.4848253731734413E-2</v>
      </c>
      <c r="I9592">
        <v>8.1027261816702986E-2</v>
      </c>
    </row>
    <row r="9593" spans="2:9" x14ac:dyDescent="0.25">
      <c r="B9593">
        <v>9590</v>
      </c>
      <c r="C9593">
        <v>7.7340832739824006E-2</v>
      </c>
      <c r="D9593">
        <v>6.8064558525937402E-2</v>
      </c>
      <c r="G9593">
        <v>9590</v>
      </c>
      <c r="H9593">
        <v>7.4828872430398194E-2</v>
      </c>
      <c r="I9593">
        <v>8.1006328370184719E-2</v>
      </c>
    </row>
    <row r="9594" spans="2:9" x14ac:dyDescent="0.25">
      <c r="B9594">
        <v>9591</v>
      </c>
      <c r="C9594">
        <v>7.7322031290758486E-2</v>
      </c>
      <c r="D9594">
        <v>6.8040242145459229E-2</v>
      </c>
      <c r="G9594">
        <v>9591</v>
      </c>
      <c r="H9594">
        <v>7.4809496295477299E-2</v>
      </c>
      <c r="I9594">
        <v>8.0985400236767244E-2</v>
      </c>
    </row>
    <row r="9595" spans="2:9" x14ac:dyDescent="0.25">
      <c r="B9595">
        <v>9592</v>
      </c>
      <c r="C9595">
        <v>7.7303235019007793E-2</v>
      </c>
      <c r="D9595">
        <v>6.8015933521065025E-2</v>
      </c>
      <c r="G9595">
        <v>9592</v>
      </c>
      <c r="H9595">
        <v>7.4790125325446502E-2</v>
      </c>
      <c r="I9595">
        <v>8.0964477415198133E-2</v>
      </c>
    </row>
    <row r="9596" spans="2:9" x14ac:dyDescent="0.25">
      <c r="B9596">
        <v>9593</v>
      </c>
      <c r="C9596">
        <v>7.72844439225642E-2</v>
      </c>
      <c r="D9596">
        <v>6.7991632651349415E-2</v>
      </c>
      <c r="G9596">
        <v>9593</v>
      </c>
      <c r="H9596">
        <v>7.4770759518780983E-2</v>
      </c>
      <c r="I9596">
        <v>8.0943559904225387E-2</v>
      </c>
    </row>
    <row r="9597" spans="2:9" x14ac:dyDescent="0.25">
      <c r="B9597">
        <v>9594</v>
      </c>
      <c r="C9597">
        <v>7.726565799942034E-2</v>
      </c>
      <c r="D9597">
        <v>6.7967339534906593E-2</v>
      </c>
      <c r="G9597">
        <v>9594</v>
      </c>
      <c r="H9597">
        <v>7.4751398873956251E-2</v>
      </c>
      <c r="I9597">
        <v>8.092264770259705E-2</v>
      </c>
    </row>
    <row r="9598" spans="2:9" x14ac:dyDescent="0.25">
      <c r="B9598">
        <v>9595</v>
      </c>
      <c r="C9598">
        <v>7.7246877247570706E-2</v>
      </c>
      <c r="D9598">
        <v>6.7943054170330114E-2</v>
      </c>
      <c r="G9598">
        <v>9595</v>
      </c>
      <c r="H9598">
        <v>7.4732043389448707E-2</v>
      </c>
      <c r="I9598">
        <v>8.0901740809061443E-2</v>
      </c>
    </row>
    <row r="9599" spans="2:9" x14ac:dyDescent="0.25">
      <c r="B9599">
        <v>9596</v>
      </c>
      <c r="C9599">
        <v>7.7228101665010193E-2</v>
      </c>
      <c r="D9599">
        <v>6.791877655621302E-2</v>
      </c>
      <c r="G9599">
        <v>9596</v>
      </c>
      <c r="H9599">
        <v>7.4712693063735097E-2</v>
      </c>
      <c r="I9599">
        <v>8.0880839222367273E-2</v>
      </c>
    </row>
    <row r="9600" spans="2:9" x14ac:dyDescent="0.25">
      <c r="B9600">
        <v>9597</v>
      </c>
      <c r="C9600">
        <v>7.7209331249734198E-2</v>
      </c>
      <c r="D9600">
        <v>6.7894506691147716E-2</v>
      </c>
      <c r="G9600">
        <v>9597</v>
      </c>
      <c r="H9600">
        <v>7.469334789529232E-2</v>
      </c>
      <c r="I9600">
        <v>8.0859942941263363E-2</v>
      </c>
    </row>
    <row r="9601" spans="2:9" x14ac:dyDescent="0.25">
      <c r="B9601">
        <v>9598</v>
      </c>
      <c r="C9601">
        <v>7.7190565999739696E-2</v>
      </c>
      <c r="D9601">
        <v>6.7870244573726132E-2</v>
      </c>
      <c r="G9601">
        <v>9598</v>
      </c>
      <c r="H9601">
        <v>7.467400788259819E-2</v>
      </c>
      <c r="I9601">
        <v>8.0839051964498851E-2</v>
      </c>
    </row>
    <row r="9602" spans="2:9" x14ac:dyDescent="0.25">
      <c r="B9602">
        <v>9599</v>
      </c>
      <c r="C9602">
        <v>7.7171805913024513E-2</v>
      </c>
      <c r="D9602">
        <v>6.7845990202539536E-2</v>
      </c>
      <c r="G9602">
        <v>9599</v>
      </c>
      <c r="H9602">
        <v>7.4654673024131105E-2</v>
      </c>
      <c r="I9602">
        <v>8.0818166290823085E-2</v>
      </c>
    </row>
    <row r="9603" spans="2:9" x14ac:dyDescent="0.25">
      <c r="B9603">
        <v>9600</v>
      </c>
      <c r="C9603">
        <v>7.7153050987587207E-2</v>
      </c>
      <c r="D9603">
        <v>6.7821743576178692E-2</v>
      </c>
      <c r="G9603">
        <v>9600</v>
      </c>
      <c r="H9603">
        <v>7.4635343318369601E-2</v>
      </c>
      <c r="I9603">
        <v>8.0797285918985662E-2</v>
      </c>
    </row>
    <row r="9604" spans="2:9" x14ac:dyDescent="0.25">
      <c r="B9604">
        <v>9601</v>
      </c>
      <c r="C9604">
        <v>7.7134301221427115E-2</v>
      </c>
      <c r="D9604">
        <v>6.7797504693233812E-2</v>
      </c>
      <c r="G9604">
        <v>9601</v>
      </c>
      <c r="H9604">
        <v>7.4616018763792896E-2</v>
      </c>
      <c r="I9604">
        <v>8.0776410847736568E-2</v>
      </c>
    </row>
    <row r="9605" spans="2:9" x14ac:dyDescent="0.25">
      <c r="B9605">
        <v>9602</v>
      </c>
      <c r="C9605">
        <v>7.7115556612545363E-2</v>
      </c>
      <c r="D9605">
        <v>6.7773273552294511E-2</v>
      </c>
      <c r="G9605">
        <v>9602</v>
      </c>
      <c r="H9605">
        <v>7.4596699358880997E-2</v>
      </c>
      <c r="I9605">
        <v>8.0755541075825762E-2</v>
      </c>
    </row>
    <row r="9606" spans="2:9" x14ac:dyDescent="0.25">
      <c r="B9606">
        <v>9603</v>
      </c>
      <c r="C9606">
        <v>7.7096817158943384E-2</v>
      </c>
      <c r="D9606">
        <v>6.7749050151949874E-2</v>
      </c>
      <c r="G9606">
        <v>9603</v>
      </c>
      <c r="H9606">
        <v>7.4577385102114202E-2</v>
      </c>
      <c r="I9606">
        <v>8.0734676602003674E-2</v>
      </c>
    </row>
    <row r="9607" spans="2:9" x14ac:dyDescent="0.25">
      <c r="B9607">
        <v>9604</v>
      </c>
      <c r="C9607">
        <v>7.7078082858623095E-2</v>
      </c>
      <c r="D9607">
        <v>6.7724834490788421E-2</v>
      </c>
      <c r="G9607">
        <v>9604</v>
      </c>
      <c r="H9607">
        <v>7.4558075991973005E-2</v>
      </c>
      <c r="I9607">
        <v>8.0713817425020942E-2</v>
      </c>
    </row>
    <row r="9608" spans="2:9" x14ac:dyDescent="0.25">
      <c r="B9608">
        <v>9605</v>
      </c>
      <c r="C9608">
        <v>7.7059353709588094E-2</v>
      </c>
      <c r="D9608">
        <v>6.7700626567398059E-2</v>
      </c>
      <c r="G9608">
        <v>9605</v>
      </c>
      <c r="H9608">
        <v>7.4538772026938802E-2</v>
      </c>
      <c r="I9608">
        <v>8.0692963543628385E-2</v>
      </c>
    </row>
    <row r="9609" spans="2:9" x14ac:dyDescent="0.25">
      <c r="B9609">
        <v>9606</v>
      </c>
      <c r="C9609">
        <v>7.7040629709842698E-2</v>
      </c>
      <c r="D9609">
        <v>6.7676426380366264E-2</v>
      </c>
      <c r="G9609">
        <v>9606</v>
      </c>
      <c r="H9609">
        <v>7.4519473205493306E-2</v>
      </c>
      <c r="I9609">
        <v>8.0672114956577154E-2</v>
      </c>
    </row>
    <row r="9610" spans="2:9" x14ac:dyDescent="0.25">
      <c r="B9610">
        <v>9607</v>
      </c>
      <c r="C9610">
        <v>7.7021910857392004E-2</v>
      </c>
      <c r="D9610">
        <v>6.765223392827982E-2</v>
      </c>
      <c r="G9610">
        <v>9607</v>
      </c>
      <c r="H9610">
        <v>7.4500179526118995E-2</v>
      </c>
      <c r="I9610">
        <v>8.0651271662618623E-2</v>
      </c>
    </row>
    <row r="9611" spans="2:9" x14ac:dyDescent="0.25">
      <c r="B9611">
        <v>9608</v>
      </c>
      <c r="C9611">
        <v>7.7003197150241953E-2</v>
      </c>
      <c r="D9611">
        <v>6.7628049209724997E-2</v>
      </c>
      <c r="G9611">
        <v>9608</v>
      </c>
      <c r="H9611">
        <v>7.4480890987298501E-2</v>
      </c>
      <c r="I9611">
        <v>8.0630433660504375E-2</v>
      </c>
    </row>
    <row r="9612" spans="2:9" x14ac:dyDescent="0.25">
      <c r="B9612">
        <v>9609</v>
      </c>
      <c r="C9612">
        <v>7.6984488586400265E-2</v>
      </c>
      <c r="D9612">
        <v>6.7603872223287578E-2</v>
      </c>
      <c r="G9612">
        <v>9609</v>
      </c>
      <c r="H9612">
        <v>7.4461607587515369E-2</v>
      </c>
      <c r="I9612">
        <v>8.0609600948986254E-2</v>
      </c>
    </row>
    <row r="9613" spans="2:9" x14ac:dyDescent="0.25">
      <c r="B9613">
        <v>9610</v>
      </c>
      <c r="C9613">
        <v>7.6965785163874909E-2</v>
      </c>
      <c r="D9613">
        <v>6.757970296755271E-2</v>
      </c>
      <c r="G9613">
        <v>9610</v>
      </c>
      <c r="H9613">
        <v>7.4442329325253395E-2</v>
      </c>
      <c r="I9613">
        <v>8.0588773526816426E-2</v>
      </c>
    </row>
    <row r="9614" spans="2:9" x14ac:dyDescent="0.25">
      <c r="B9614">
        <v>9611</v>
      </c>
      <c r="C9614">
        <v>7.6947086880674295E-2</v>
      </c>
      <c r="D9614">
        <v>6.7555541441104983E-2</v>
      </c>
      <c r="G9614">
        <v>9611</v>
      </c>
      <c r="H9614">
        <v>7.4423056198996695E-2</v>
      </c>
      <c r="I9614">
        <v>8.0567951392747195E-2</v>
      </c>
    </row>
    <row r="9615" spans="2:9" x14ac:dyDescent="0.25">
      <c r="B9615">
        <v>9612</v>
      </c>
      <c r="C9615">
        <v>7.6928393734808531E-2</v>
      </c>
      <c r="D9615">
        <v>6.7531387642528515E-2</v>
      </c>
      <c r="G9615">
        <v>9612</v>
      </c>
      <c r="H9615">
        <v>7.4403788207230398E-2</v>
      </c>
      <c r="I9615">
        <v>8.054713454553121E-2</v>
      </c>
    </row>
    <row r="9616" spans="2:9" x14ac:dyDescent="0.25">
      <c r="B9616">
        <v>9613</v>
      </c>
      <c r="C9616">
        <v>7.6909705724288402E-2</v>
      </c>
      <c r="D9616">
        <v>6.7507241570406759E-2</v>
      </c>
      <c r="G9616">
        <v>9613</v>
      </c>
      <c r="H9616">
        <v>7.4384525348439617E-2</v>
      </c>
      <c r="I9616">
        <v>8.0526322983921275E-2</v>
      </c>
    </row>
    <row r="9617" spans="2:9" x14ac:dyDescent="0.25">
      <c r="B9617">
        <v>9614</v>
      </c>
      <c r="C9617">
        <v>7.6891022847125803E-2</v>
      </c>
      <c r="D9617">
        <v>6.7483103223322738E-2</v>
      </c>
      <c r="G9617">
        <v>9614</v>
      </c>
      <c r="H9617">
        <v>7.4365267621110301E-2</v>
      </c>
      <c r="I9617">
        <v>8.0505516706670582E-2</v>
      </c>
    </row>
    <row r="9618" spans="2:9" x14ac:dyDescent="0.25">
      <c r="B9618">
        <v>9615</v>
      </c>
      <c r="C9618">
        <v>7.6872345101333048E-2</v>
      </c>
      <c r="D9618">
        <v>6.7458972599858821E-2</v>
      </c>
      <c r="G9618">
        <v>9615</v>
      </c>
      <c r="H9618">
        <v>7.4346015023728715E-2</v>
      </c>
      <c r="I9618">
        <v>8.0484715712532434E-2</v>
      </c>
    </row>
    <row r="9619" spans="2:9" x14ac:dyDescent="0.25">
      <c r="B9619">
        <v>9616</v>
      </c>
      <c r="C9619">
        <v>7.6853672484924307E-2</v>
      </c>
      <c r="D9619">
        <v>6.7434849698596838E-2</v>
      </c>
      <c r="G9619">
        <v>9616</v>
      </c>
      <c r="H9619">
        <v>7.4326767554782014E-2</v>
      </c>
      <c r="I9619">
        <v>8.0463920000260425E-2</v>
      </c>
    </row>
    <row r="9620" spans="2:9" x14ac:dyDescent="0.25">
      <c r="B9620">
        <v>9617</v>
      </c>
      <c r="C9620">
        <v>7.68350049959141E-2</v>
      </c>
      <c r="D9620">
        <v>6.7410734518118187E-2</v>
      </c>
      <c r="G9620">
        <v>9617</v>
      </c>
      <c r="H9620">
        <v>7.4307525212757602E-2</v>
      </c>
      <c r="I9620">
        <v>8.044312956860844E-2</v>
      </c>
    </row>
    <row r="9621" spans="2:9" x14ac:dyDescent="0.25">
      <c r="B9621">
        <v>9618</v>
      </c>
      <c r="C9621">
        <v>7.6816342632317389E-2</v>
      </c>
      <c r="D9621">
        <v>6.7386627057003573E-2</v>
      </c>
      <c r="G9621">
        <v>9618</v>
      </c>
      <c r="H9621">
        <v>7.4288287996143079E-2</v>
      </c>
      <c r="I9621">
        <v>8.0422344416330588E-2</v>
      </c>
    </row>
    <row r="9622" spans="2:9" x14ac:dyDescent="0.25">
      <c r="B9622">
        <v>9619</v>
      </c>
      <c r="C9622">
        <v>7.6797685392150802E-2</v>
      </c>
      <c r="D9622">
        <v>6.7362527313833187E-2</v>
      </c>
      <c r="G9622">
        <v>9619</v>
      </c>
      <c r="H9622">
        <v>7.4269055903427E-2</v>
      </c>
      <c r="I9622">
        <v>8.0401564542181128E-2</v>
      </c>
    </row>
    <row r="9623" spans="2:9" x14ac:dyDescent="0.25">
      <c r="B9623">
        <v>9620</v>
      </c>
      <c r="C9623">
        <v>7.6779033273431802E-2</v>
      </c>
      <c r="D9623">
        <v>6.7338435287186749E-2</v>
      </c>
      <c r="G9623">
        <v>9620</v>
      </c>
      <c r="H9623">
        <v>7.4249828933098103E-2</v>
      </c>
      <c r="I9623">
        <v>8.0380789944914766E-2</v>
      </c>
    </row>
    <row r="9624" spans="2:9" x14ac:dyDescent="0.25">
      <c r="B9624">
        <v>9621</v>
      </c>
      <c r="C9624">
        <v>7.6760386274178499E-2</v>
      </c>
      <c r="D9624">
        <v>6.7314350975643311E-2</v>
      </c>
      <c r="G9624">
        <v>9621</v>
      </c>
      <c r="H9624">
        <v>7.4230607083645997E-2</v>
      </c>
      <c r="I9624">
        <v>8.0360020623286343E-2</v>
      </c>
    </row>
    <row r="9625" spans="2:9" x14ac:dyDescent="0.25">
      <c r="B9625">
        <v>9622</v>
      </c>
      <c r="C9625">
        <v>7.6741744392409869E-2</v>
      </c>
      <c r="D9625">
        <v>6.7290274377781498E-2</v>
      </c>
      <c r="G9625">
        <v>9622</v>
      </c>
      <c r="H9625">
        <v>7.4211390353560433E-2</v>
      </c>
      <c r="I9625">
        <v>8.0339256576050913E-2</v>
      </c>
    </row>
    <row r="9626" spans="2:9" x14ac:dyDescent="0.25">
      <c r="B9626">
        <v>9623</v>
      </c>
      <c r="C9626">
        <v>7.6723107626146606E-2</v>
      </c>
      <c r="D9626">
        <v>6.7266205492179348E-2</v>
      </c>
      <c r="G9626">
        <v>9623</v>
      </c>
      <c r="H9626">
        <v>7.4192178741332118E-2</v>
      </c>
      <c r="I9626">
        <v>8.0318497801963901E-2</v>
      </c>
    </row>
    <row r="9627" spans="2:9" x14ac:dyDescent="0.25">
      <c r="B9627">
        <v>9624</v>
      </c>
      <c r="C9627">
        <v>7.670447597340968E-2</v>
      </c>
      <c r="D9627">
        <v>6.7242144317414293E-2</v>
      </c>
      <c r="G9627">
        <v>9624</v>
      </c>
      <c r="H9627">
        <v>7.4172972245451996E-2</v>
      </c>
      <c r="I9627">
        <v>8.0297744299780788E-2</v>
      </c>
    </row>
    <row r="9628" spans="2:9" x14ac:dyDescent="0.25">
      <c r="B9628">
        <v>9625</v>
      </c>
      <c r="C9628">
        <v>7.6685849432220607E-2</v>
      </c>
      <c r="D9628">
        <v>6.7218090852063331E-2</v>
      </c>
      <c r="G9628">
        <v>9625</v>
      </c>
      <c r="H9628">
        <v>7.4153770864411203E-2</v>
      </c>
      <c r="I9628">
        <v>8.02769960682575E-2</v>
      </c>
    </row>
    <row r="9629" spans="2:9" x14ac:dyDescent="0.25">
      <c r="B9629">
        <v>9626</v>
      </c>
      <c r="C9629">
        <v>7.6667228000602494E-2</v>
      </c>
      <c r="D9629">
        <v>6.7194045094702809E-2</v>
      </c>
      <c r="G9629">
        <v>9626</v>
      </c>
      <c r="H9629">
        <v>7.4134574596701697E-2</v>
      </c>
      <c r="I9629">
        <v>8.0256253106150088E-2</v>
      </c>
    </row>
    <row r="9630" spans="2:9" x14ac:dyDescent="0.25">
      <c r="B9630">
        <v>9627</v>
      </c>
      <c r="C9630">
        <v>7.6648611676579201E-2</v>
      </c>
      <c r="D9630">
        <v>6.7170007043908547E-2</v>
      </c>
      <c r="G9630">
        <v>9627</v>
      </c>
      <c r="H9630">
        <v>7.4115383440816099E-2</v>
      </c>
      <c r="I9630">
        <v>8.0235515412214922E-2</v>
      </c>
    </row>
    <row r="9631" spans="2:9" x14ac:dyDescent="0.25">
      <c r="B9631">
        <v>9628</v>
      </c>
      <c r="C9631">
        <v>7.6630000458175307E-2</v>
      </c>
      <c r="D9631">
        <v>6.7145976698255963E-2</v>
      </c>
      <c r="G9631">
        <v>9628</v>
      </c>
      <c r="H9631">
        <v>7.409619739524731E-2</v>
      </c>
      <c r="I9631">
        <v>8.021478298520858E-2</v>
      </c>
    </row>
    <row r="9632" spans="2:9" x14ac:dyDescent="0.25">
      <c r="B9632">
        <v>9629</v>
      </c>
      <c r="C9632">
        <v>7.6611394343416406E-2</v>
      </c>
      <c r="D9632">
        <v>6.7121954056319766E-2</v>
      </c>
      <c r="G9632">
        <v>9629</v>
      </c>
      <c r="H9632">
        <v>7.4077016458488631E-2</v>
      </c>
      <c r="I9632">
        <v>8.0194055823887889E-2</v>
      </c>
    </row>
    <row r="9633" spans="2:9" x14ac:dyDescent="0.25">
      <c r="B9633">
        <v>9630</v>
      </c>
      <c r="C9633">
        <v>7.6592793330329631E-2</v>
      </c>
      <c r="D9633">
        <v>6.7097939116674193E-2</v>
      </c>
      <c r="G9633">
        <v>9630</v>
      </c>
      <c r="H9633">
        <v>7.4057840629034311E-2</v>
      </c>
      <c r="I9633">
        <v>8.0173333927009996E-2</v>
      </c>
    </row>
    <row r="9634" spans="2:9" x14ac:dyDescent="0.25">
      <c r="B9634">
        <v>9631</v>
      </c>
      <c r="C9634">
        <v>7.6574197416942505E-2</v>
      </c>
      <c r="D9634">
        <v>6.7073931877892956E-2</v>
      </c>
      <c r="G9634">
        <v>9631</v>
      </c>
      <c r="H9634">
        <v>7.4038669905378801E-2</v>
      </c>
      <c r="I9634">
        <v>8.0152617293332173E-2</v>
      </c>
    </row>
    <row r="9635" spans="2:9" x14ac:dyDescent="0.25">
      <c r="B9635">
        <v>9632</v>
      </c>
      <c r="C9635">
        <v>7.6555606601282897E-2</v>
      </c>
      <c r="D9635">
        <v>6.7049932338549195E-2</v>
      </c>
      <c r="G9635">
        <v>9632</v>
      </c>
      <c r="H9635">
        <v>7.401950428601678E-2</v>
      </c>
      <c r="I9635">
        <v>8.0131905921612026E-2</v>
      </c>
    </row>
    <row r="9636" spans="2:9" x14ac:dyDescent="0.25">
      <c r="B9636">
        <v>9633</v>
      </c>
      <c r="C9636">
        <v>7.6537020881380299E-2</v>
      </c>
      <c r="D9636">
        <v>6.7025940497215525E-2</v>
      </c>
      <c r="G9636">
        <v>9633</v>
      </c>
      <c r="H9636">
        <v>7.4000343769444005E-2</v>
      </c>
      <c r="I9636">
        <v>8.0111199810607395E-2</v>
      </c>
    </row>
    <row r="9637" spans="2:9" x14ac:dyDescent="0.25">
      <c r="B9637">
        <v>9634</v>
      </c>
      <c r="C9637">
        <v>7.6518440255265219E-2</v>
      </c>
      <c r="D9637">
        <v>6.7001956352464004E-2</v>
      </c>
      <c r="G9637">
        <v>9634</v>
      </c>
      <c r="H9637">
        <v>7.3981188354156305E-2</v>
      </c>
      <c r="I9637">
        <v>8.0090498959076356E-2</v>
      </c>
    </row>
    <row r="9638" spans="2:9" x14ac:dyDescent="0.25">
      <c r="B9638">
        <v>9635</v>
      </c>
      <c r="C9638">
        <v>7.6499864720968702E-2</v>
      </c>
      <c r="D9638">
        <v>6.6977979902866233E-2</v>
      </c>
      <c r="G9638">
        <v>9635</v>
      </c>
      <c r="H9638">
        <v>7.3962038038650202E-2</v>
      </c>
      <c r="I9638">
        <v>8.0069803365777223E-2</v>
      </c>
    </row>
    <row r="9639" spans="2:9" x14ac:dyDescent="0.25">
      <c r="B9639">
        <v>9636</v>
      </c>
      <c r="C9639">
        <v>7.6481294276522727E-2</v>
      </c>
      <c r="D9639">
        <v>6.6954011146993203E-2</v>
      </c>
      <c r="G9639">
        <v>9636</v>
      </c>
      <c r="H9639">
        <v>7.3942892821422621E-2</v>
      </c>
      <c r="I9639">
        <v>8.0049113029468627E-2</v>
      </c>
    </row>
    <row r="9640" spans="2:9" x14ac:dyDescent="0.25">
      <c r="B9640">
        <v>9637</v>
      </c>
      <c r="C9640">
        <v>7.6462728919960851E-2</v>
      </c>
      <c r="D9640">
        <v>6.6930050083415349E-2</v>
      </c>
      <c r="G9640">
        <v>9637</v>
      </c>
      <c r="H9640">
        <v>7.3923752700971276E-2</v>
      </c>
      <c r="I9640">
        <v>8.0028427948909353E-2</v>
      </c>
    </row>
    <row r="9641" spans="2:9" x14ac:dyDescent="0.25">
      <c r="B9641">
        <v>9638</v>
      </c>
      <c r="C9641">
        <v>7.644416864931701E-2</v>
      </c>
      <c r="D9641">
        <v>6.6906096710702662E-2</v>
      </c>
      <c r="G9641">
        <v>9638</v>
      </c>
      <c r="H9641">
        <v>7.3904617675794093E-2</v>
      </c>
      <c r="I9641">
        <v>8.0007748122858463E-2</v>
      </c>
    </row>
    <row r="9642" spans="2:9" x14ac:dyDescent="0.25">
      <c r="B9642">
        <v>9639</v>
      </c>
      <c r="C9642">
        <v>7.6425613462625594E-2</v>
      </c>
      <c r="D9642">
        <v>6.6882151027424508E-2</v>
      </c>
      <c r="G9642">
        <v>9639</v>
      </c>
      <c r="H9642">
        <v>7.3885487744389314E-2</v>
      </c>
      <c r="I9642">
        <v>7.9987073550075311E-2</v>
      </c>
    </row>
    <row r="9643" spans="2:9" x14ac:dyDescent="0.25">
      <c r="B9643">
        <v>9640</v>
      </c>
      <c r="C9643">
        <v>7.6407063357922814E-2</v>
      </c>
      <c r="D9643">
        <v>6.6858213032149755E-2</v>
      </c>
      <c r="G9643">
        <v>9640</v>
      </c>
      <c r="H9643">
        <v>7.3866362905256208E-2</v>
      </c>
      <c r="I9643">
        <v>7.9966404229319443E-2</v>
      </c>
    </row>
    <row r="9644" spans="2:9" x14ac:dyDescent="0.25">
      <c r="B9644">
        <v>9641</v>
      </c>
      <c r="C9644">
        <v>7.6388518333245004E-2</v>
      </c>
      <c r="D9644">
        <v>6.6834282723446811E-2</v>
      </c>
      <c r="G9644">
        <v>9641</v>
      </c>
      <c r="H9644">
        <v>7.3847243156894102E-2</v>
      </c>
      <c r="I9644">
        <v>7.9945740159350714E-2</v>
      </c>
    </row>
    <row r="9645" spans="2:9" x14ac:dyDescent="0.25">
      <c r="B9645">
        <v>9642</v>
      </c>
      <c r="C9645">
        <v>7.6369978386630316E-2</v>
      </c>
      <c r="D9645">
        <v>6.6810360099883406E-2</v>
      </c>
      <c r="G9645">
        <v>9642</v>
      </c>
      <c r="H9645">
        <v>7.3828128497803194E-2</v>
      </c>
      <c r="I9645">
        <v>7.9925081338929144E-2</v>
      </c>
    </row>
    <row r="9646" spans="2:9" x14ac:dyDescent="0.25">
      <c r="B9646">
        <v>9643</v>
      </c>
      <c r="C9646">
        <v>7.6351443516116807E-2</v>
      </c>
      <c r="D9646">
        <v>6.678644516002688E-2</v>
      </c>
      <c r="G9646">
        <v>9643</v>
      </c>
      <c r="H9646">
        <v>7.3809018926483769E-2</v>
      </c>
      <c r="I9646">
        <v>7.9904427766815125E-2</v>
      </c>
    </row>
    <row r="9647" spans="2:9" x14ac:dyDescent="0.25">
      <c r="B9647">
        <v>9644</v>
      </c>
      <c r="C9647">
        <v>7.6332913719744447E-2</v>
      </c>
      <c r="D9647">
        <v>6.6762537902443977E-2</v>
      </c>
      <c r="G9647">
        <v>9644</v>
      </c>
      <c r="H9647">
        <v>7.3789914441437107E-2</v>
      </c>
      <c r="I9647">
        <v>7.9883779441769165E-2</v>
      </c>
    </row>
    <row r="9648" spans="2:9" x14ac:dyDescent="0.25">
      <c r="B9648">
        <v>9645</v>
      </c>
      <c r="C9648">
        <v>7.6314388995553692E-2</v>
      </c>
      <c r="D9648">
        <v>6.6738638325700872E-2</v>
      </c>
      <c r="G9648">
        <v>9645</v>
      </c>
      <c r="H9648">
        <v>7.3770815041164603E-2</v>
      </c>
      <c r="I9648">
        <v>7.9863136362552059E-2</v>
      </c>
    </row>
    <row r="9649" spans="2:9" x14ac:dyDescent="0.25">
      <c r="B9649">
        <v>9646</v>
      </c>
      <c r="C9649">
        <v>7.6295869341585415E-2</v>
      </c>
      <c r="D9649">
        <v>6.671474642836335E-2</v>
      </c>
      <c r="G9649">
        <v>9646</v>
      </c>
      <c r="H9649">
        <v>7.3751720724168079E-2</v>
      </c>
      <c r="I9649">
        <v>7.9842498527924924E-2</v>
      </c>
    </row>
    <row r="9650" spans="2:9" x14ac:dyDescent="0.25">
      <c r="B9650">
        <v>9647</v>
      </c>
      <c r="C9650">
        <v>7.6277354755882099E-2</v>
      </c>
      <c r="D9650">
        <v>6.6690862208996463E-2</v>
      </c>
      <c r="G9650">
        <v>9647</v>
      </c>
      <c r="H9650">
        <v>7.3732631488950401E-2</v>
      </c>
      <c r="I9650">
        <v>7.9821865936649042E-2</v>
      </c>
    </row>
    <row r="9651" spans="2:9" x14ac:dyDescent="0.25">
      <c r="B9651">
        <v>9648</v>
      </c>
      <c r="C9651">
        <v>7.6258845236486697E-2</v>
      </c>
      <c r="D9651">
        <v>6.6666985666164941E-2</v>
      </c>
      <c r="G9651">
        <v>9648</v>
      </c>
      <c r="H9651">
        <v>7.371354733401432E-2</v>
      </c>
      <c r="I9651">
        <v>7.9801238587485959E-2</v>
      </c>
    </row>
    <row r="9652" spans="2:9" x14ac:dyDescent="0.25">
      <c r="B9652">
        <v>9649</v>
      </c>
      <c r="C9652">
        <v>7.6240340781443594E-2</v>
      </c>
      <c r="D9652">
        <v>6.6643116798432891E-2</v>
      </c>
      <c r="G9652">
        <v>9649</v>
      </c>
      <c r="H9652">
        <v>7.3694468257863494E-2</v>
      </c>
      <c r="I9652">
        <v>7.9780616479197514E-2</v>
      </c>
    </row>
    <row r="9653" spans="2:9" x14ac:dyDescent="0.25">
      <c r="B9653">
        <v>9650</v>
      </c>
      <c r="C9653">
        <v>7.6221841388797396E-2</v>
      </c>
      <c r="D9653">
        <v>6.6619255604363853E-2</v>
      </c>
      <c r="G9653">
        <v>9650</v>
      </c>
      <c r="H9653">
        <v>7.36753942590017E-2</v>
      </c>
      <c r="I9653">
        <v>7.9759999610545682E-2</v>
      </c>
    </row>
    <row r="9654" spans="2:9" x14ac:dyDescent="0.25">
      <c r="B9654">
        <v>9651</v>
      </c>
      <c r="C9654">
        <v>7.6203347056594414E-2</v>
      </c>
      <c r="D9654">
        <v>6.6595402082520974E-2</v>
      </c>
      <c r="G9654">
        <v>9651</v>
      </c>
      <c r="H9654">
        <v>7.3656325335933817E-2</v>
      </c>
      <c r="I9654">
        <v>7.973938798029287E-2</v>
      </c>
    </row>
    <row r="9655" spans="2:9" x14ac:dyDescent="0.25">
      <c r="B9655">
        <v>9652</v>
      </c>
      <c r="C9655">
        <v>7.6184857782881518E-2</v>
      </c>
      <c r="D9655">
        <v>6.6571556231466697E-2</v>
      </c>
      <c r="G9655">
        <v>9652</v>
      </c>
      <c r="H9655">
        <v>7.3637261487164832E-2</v>
      </c>
      <c r="I9655">
        <v>7.9718781587201581E-2</v>
      </c>
    </row>
    <row r="9656" spans="2:9" x14ac:dyDescent="0.25">
      <c r="B9656">
        <v>9653</v>
      </c>
      <c r="C9656">
        <v>7.6166373565705922E-2</v>
      </c>
      <c r="D9656">
        <v>6.6547718049763102E-2</v>
      </c>
      <c r="G9656">
        <v>9653</v>
      </c>
      <c r="H9656">
        <v>7.3618202711199995E-2</v>
      </c>
      <c r="I9656">
        <v>7.9698180430034571E-2</v>
      </c>
    </row>
    <row r="9657" spans="2:9" x14ac:dyDescent="0.25">
      <c r="B9657">
        <v>9654</v>
      </c>
      <c r="C9657">
        <v>7.6147894403116589E-2</v>
      </c>
      <c r="D9657">
        <v>6.6523887535971715E-2</v>
      </c>
      <c r="G9657">
        <v>9654</v>
      </c>
      <c r="H9657">
        <v>7.3599149006545503E-2</v>
      </c>
      <c r="I9657">
        <v>7.9677584507554938E-2</v>
      </c>
    </row>
    <row r="9658" spans="2:9" x14ac:dyDescent="0.25">
      <c r="B9658">
        <v>9655</v>
      </c>
      <c r="C9658">
        <v>7.6129420293162983E-2</v>
      </c>
      <c r="D9658">
        <v>6.6500064688653451E-2</v>
      </c>
      <c r="G9658">
        <v>9655</v>
      </c>
      <c r="H9658">
        <v>7.3580100371707702E-2</v>
      </c>
      <c r="I9658">
        <v>7.9656993818525937E-2</v>
      </c>
    </row>
    <row r="9659" spans="2:9" x14ac:dyDescent="0.25">
      <c r="B9659">
        <v>9656</v>
      </c>
      <c r="C9659">
        <v>7.6110951233895802E-2</v>
      </c>
      <c r="D9659">
        <v>6.6476249506368768E-2</v>
      </c>
      <c r="G9659">
        <v>9656</v>
      </c>
      <c r="H9659">
        <v>7.3561056805193911E-2</v>
      </c>
      <c r="I9659">
        <v>7.9636408361711111E-2</v>
      </c>
    </row>
    <row r="9660" spans="2:9" x14ac:dyDescent="0.25">
      <c r="B9660">
        <v>9657</v>
      </c>
      <c r="C9660">
        <v>7.6092487223365951E-2</v>
      </c>
      <c r="D9660">
        <v>6.6452441987677649E-2</v>
      </c>
      <c r="G9660">
        <v>9657</v>
      </c>
      <c r="H9660">
        <v>7.3542018305511339E-2</v>
      </c>
      <c r="I9660">
        <v>7.9615828135874325E-2</v>
      </c>
    </row>
    <row r="9661" spans="2:9" x14ac:dyDescent="0.25">
      <c r="B9661">
        <v>9658</v>
      </c>
      <c r="C9661">
        <v>7.607402825962617E-2</v>
      </c>
      <c r="D9661">
        <v>6.6428642131139443E-2</v>
      </c>
      <c r="G9661">
        <v>9658</v>
      </c>
      <c r="H9661">
        <v>7.3522984871168345E-2</v>
      </c>
      <c r="I9661">
        <v>7.9595253139779484E-2</v>
      </c>
    </row>
    <row r="9662" spans="2:9" x14ac:dyDescent="0.25">
      <c r="B9662">
        <v>9659</v>
      </c>
      <c r="C9662">
        <v>7.6055574340729695E-2</v>
      </c>
      <c r="D9662">
        <v>6.6404849935313134E-2</v>
      </c>
      <c r="G9662">
        <v>9659</v>
      </c>
      <c r="H9662">
        <v>7.3503956500673401E-2</v>
      </c>
      <c r="I9662">
        <v>7.9574683372190994E-2</v>
      </c>
    </row>
    <row r="9663" spans="2:9" x14ac:dyDescent="0.25">
      <c r="B9663">
        <v>9660</v>
      </c>
      <c r="C9663">
        <v>7.6037125464730196E-2</v>
      </c>
      <c r="D9663">
        <v>6.638106539875703E-2</v>
      </c>
      <c r="G9663">
        <v>9660</v>
      </c>
      <c r="H9663">
        <v>7.3484933192535296E-2</v>
      </c>
      <c r="I9663">
        <v>7.9554118831873341E-2</v>
      </c>
    </row>
    <row r="9664" spans="2:9" x14ac:dyDescent="0.25">
      <c r="B9664">
        <v>9661</v>
      </c>
      <c r="C9664">
        <v>7.6018681629683116E-2</v>
      </c>
      <c r="D9664">
        <v>6.6357288520029034E-2</v>
      </c>
      <c r="G9664">
        <v>9661</v>
      </c>
      <c r="H9664">
        <v>7.3465914945263597E-2</v>
      </c>
      <c r="I9664">
        <v>7.9533559517591251E-2</v>
      </c>
    </row>
    <row r="9665" spans="2:9" x14ac:dyDescent="0.25">
      <c r="B9665">
        <v>9662</v>
      </c>
      <c r="C9665">
        <v>7.6000242833644094E-2</v>
      </c>
      <c r="D9665">
        <v>6.633351929768648E-2</v>
      </c>
      <c r="G9665">
        <v>9662</v>
      </c>
      <c r="H9665">
        <v>7.3446901757368482E-2</v>
      </c>
      <c r="I9665">
        <v>7.9513005428109837E-2</v>
      </c>
    </row>
    <row r="9666" spans="2:9" x14ac:dyDescent="0.25">
      <c r="B9666">
        <v>9663</v>
      </c>
      <c r="C9666">
        <v>7.5981809074670184E-2</v>
      </c>
      <c r="D9666">
        <v>6.6309757730286217E-2</v>
      </c>
      <c r="G9666">
        <v>9663</v>
      </c>
      <c r="H9666">
        <v>7.3427893627360297E-2</v>
      </c>
      <c r="I9666">
        <v>7.9492456562194322E-2</v>
      </c>
    </row>
    <row r="9667" spans="2:9" x14ac:dyDescent="0.25">
      <c r="B9667">
        <v>9664</v>
      </c>
      <c r="C9667">
        <v>7.5963380350818815E-2</v>
      </c>
      <c r="D9667">
        <v>6.6286003816384484E-2</v>
      </c>
      <c r="G9667">
        <v>9664</v>
      </c>
      <c r="H9667">
        <v>7.3408890553749995E-2</v>
      </c>
      <c r="I9667">
        <v>7.9471912918610194E-2</v>
      </c>
    </row>
    <row r="9668" spans="2:9" x14ac:dyDescent="0.25">
      <c r="B9668">
        <v>9665</v>
      </c>
      <c r="C9668">
        <v>7.5944956660149041E-2</v>
      </c>
      <c r="D9668">
        <v>6.6262257554537199E-2</v>
      </c>
      <c r="G9668">
        <v>9665</v>
      </c>
      <c r="H9668">
        <v>7.3389892535049461E-2</v>
      </c>
      <c r="I9668">
        <v>7.9451374496123287E-2</v>
      </c>
    </row>
    <row r="9669" spans="2:9" x14ac:dyDescent="0.25">
      <c r="B9669">
        <v>9666</v>
      </c>
      <c r="C9669">
        <v>7.5926538000720495E-2</v>
      </c>
      <c r="D9669">
        <v>6.623851894329956E-2</v>
      </c>
      <c r="G9669">
        <v>9666</v>
      </c>
      <c r="H9669">
        <v>7.3370899569770595E-2</v>
      </c>
      <c r="I9669">
        <v>7.9430841293499588E-2</v>
      </c>
    </row>
    <row r="9670" spans="2:9" x14ac:dyDescent="0.25">
      <c r="B9670">
        <v>9667</v>
      </c>
      <c r="C9670">
        <v>7.5908124370593216E-2</v>
      </c>
      <c r="D9670">
        <v>6.6214787981226417E-2</v>
      </c>
      <c r="G9670">
        <v>9667</v>
      </c>
      <c r="H9670">
        <v>7.3351911656425586E-2</v>
      </c>
      <c r="I9670">
        <v>7.9410313309505376E-2</v>
      </c>
    </row>
    <row r="9671" spans="2:9" x14ac:dyDescent="0.25">
      <c r="B9671">
        <v>9668</v>
      </c>
      <c r="C9671">
        <v>7.5889715767828811E-2</v>
      </c>
      <c r="D9671">
        <v>6.6191064666871968E-2</v>
      </c>
      <c r="G9671">
        <v>9668</v>
      </c>
      <c r="H9671">
        <v>7.3332928793527694E-2</v>
      </c>
      <c r="I9671">
        <v>7.9389790542907152E-2</v>
      </c>
    </row>
    <row r="9672" spans="2:9" x14ac:dyDescent="0.25">
      <c r="B9672">
        <v>9669</v>
      </c>
      <c r="C9672">
        <v>7.5871312190489523E-2</v>
      </c>
      <c r="D9672">
        <v>6.6167348998789982E-2</v>
      </c>
      <c r="G9672">
        <v>9669</v>
      </c>
      <c r="H9672">
        <v>7.3313950979590398E-2</v>
      </c>
      <c r="I9672">
        <v>7.9369272992471665E-2</v>
      </c>
    </row>
    <row r="9673" spans="2:9" x14ac:dyDescent="0.25">
      <c r="B9673">
        <v>9670</v>
      </c>
      <c r="C9673">
        <v>7.5852913636638597E-2</v>
      </c>
      <c r="D9673">
        <v>6.6143640975533755E-2</v>
      </c>
      <c r="G9673">
        <v>9670</v>
      </c>
      <c r="H9673">
        <v>7.3294978213127707E-2</v>
      </c>
      <c r="I9673">
        <v>7.9348760656965917E-2</v>
      </c>
    </row>
    <row r="9674" spans="2:9" x14ac:dyDescent="0.25">
      <c r="B9674">
        <v>9671</v>
      </c>
      <c r="C9674">
        <v>7.5834520104339859E-2</v>
      </c>
      <c r="D9674">
        <v>6.6119940595655971E-2</v>
      </c>
      <c r="G9674">
        <v>9671</v>
      </c>
      <c r="H9674">
        <v>7.3276010492653906E-2</v>
      </c>
      <c r="I9674">
        <v>7.9328253535157212E-2</v>
      </c>
    </row>
    <row r="9675" spans="2:9" x14ac:dyDescent="0.25">
      <c r="B9675">
        <v>9672</v>
      </c>
      <c r="C9675">
        <v>7.5816131591658814E-2</v>
      </c>
      <c r="D9675">
        <v>6.6096247857708831E-2</v>
      </c>
      <c r="G9675">
        <v>9672</v>
      </c>
      <c r="H9675">
        <v>7.3257047816684351E-2</v>
      </c>
      <c r="I9675">
        <v>7.9307751625812981E-2</v>
      </c>
    </row>
    <row r="9676" spans="2:9" x14ac:dyDescent="0.25">
      <c r="B9676">
        <v>9673</v>
      </c>
      <c r="C9676">
        <v>7.5797748096661316E-2</v>
      </c>
      <c r="D9676">
        <v>6.6072562760244133E-2</v>
      </c>
      <c r="G9676">
        <v>9673</v>
      </c>
      <c r="H9676">
        <v>7.3238090183734506E-2</v>
      </c>
      <c r="I9676">
        <v>7.9287254927701001E-2</v>
      </c>
    </row>
    <row r="9677" spans="2:9" x14ac:dyDescent="0.25">
      <c r="B9677">
        <v>9674</v>
      </c>
      <c r="C9677">
        <v>7.5779369617413703E-2</v>
      </c>
      <c r="D9677">
        <v>6.6048885301812993E-2</v>
      </c>
      <c r="G9677">
        <v>9674</v>
      </c>
      <c r="H9677">
        <v>7.3219137592320099E-2</v>
      </c>
      <c r="I9677">
        <v>7.9266763439589244E-2</v>
      </c>
    </row>
    <row r="9678" spans="2:9" x14ac:dyDescent="0.25">
      <c r="B9678">
        <v>9675</v>
      </c>
      <c r="C9678">
        <v>7.5760996151984006E-2</v>
      </c>
      <c r="D9678">
        <v>6.602521548096621E-2</v>
      </c>
      <c r="G9678">
        <v>9675</v>
      </c>
      <c r="H9678">
        <v>7.3200190040957694E-2</v>
      </c>
      <c r="I9678">
        <v>7.9246277160246015E-2</v>
      </c>
    </row>
    <row r="9679" spans="2:9" x14ac:dyDescent="0.25">
      <c r="B9679">
        <v>9676</v>
      </c>
      <c r="C9679">
        <v>7.5742627698440798E-2</v>
      </c>
      <c r="D9679">
        <v>6.6001553296253887E-2</v>
      </c>
      <c r="G9679">
        <v>9676</v>
      </c>
      <c r="H9679">
        <v>7.3181247528164503E-2</v>
      </c>
      <c r="I9679">
        <v>7.9225796088439784E-2</v>
      </c>
    </row>
    <row r="9680" spans="2:9" x14ac:dyDescent="0.25">
      <c r="B9680">
        <v>9677</v>
      </c>
      <c r="C9680">
        <v>7.572426425485361E-2</v>
      </c>
      <c r="D9680">
        <v>6.5977898746225755E-2</v>
      </c>
      <c r="G9680">
        <v>9677</v>
      </c>
      <c r="H9680">
        <v>7.3162310052457713E-2</v>
      </c>
      <c r="I9680">
        <v>7.9205320222939204E-2</v>
      </c>
    </row>
    <row r="9681" spans="2:9" x14ac:dyDescent="0.25">
      <c r="B9681">
        <v>9678</v>
      </c>
      <c r="C9681">
        <v>7.5705905819292513E-2</v>
      </c>
      <c r="D9681">
        <v>6.5954251829431029E-2</v>
      </c>
      <c r="G9681">
        <v>9678</v>
      </c>
      <c r="H9681">
        <v>7.3143377612355218E-2</v>
      </c>
      <c r="I9681">
        <v>7.9184849562513357E-2</v>
      </c>
    </row>
    <row r="9682" spans="2:9" x14ac:dyDescent="0.25">
      <c r="B9682">
        <v>9679</v>
      </c>
      <c r="C9682">
        <v>7.5687552389829438E-2</v>
      </c>
      <c r="D9682">
        <v>6.5930612544418329E-2</v>
      </c>
      <c r="G9682">
        <v>9679</v>
      </c>
      <c r="H9682">
        <v>7.3124450206375882E-2</v>
      </c>
      <c r="I9682">
        <v>7.9164384105931393E-2</v>
      </c>
    </row>
    <row r="9683" spans="2:9" x14ac:dyDescent="0.25">
      <c r="B9683">
        <v>9680</v>
      </c>
      <c r="C9683">
        <v>7.5669203964536705E-2</v>
      </c>
      <c r="D9683">
        <v>6.5906980889735886E-2</v>
      </c>
      <c r="G9683">
        <v>9680</v>
      </c>
      <c r="H9683">
        <v>7.3105527833038614E-2</v>
      </c>
      <c r="I9683">
        <v>7.9143923851962908E-2</v>
      </c>
    </row>
    <row r="9684" spans="2:9" x14ac:dyDescent="0.25">
      <c r="B9684">
        <v>9681</v>
      </c>
      <c r="C9684">
        <v>7.5650860541486897E-2</v>
      </c>
      <c r="D9684">
        <v>6.5883356863931389E-2</v>
      </c>
      <c r="G9684">
        <v>9681</v>
      </c>
      <c r="H9684">
        <v>7.3086610490862597E-2</v>
      </c>
      <c r="I9684">
        <v>7.9123468799377525E-2</v>
      </c>
    </row>
    <row r="9685" spans="2:9" x14ac:dyDescent="0.25">
      <c r="B9685">
        <v>9682</v>
      </c>
      <c r="C9685">
        <v>7.5632522118754014E-2</v>
      </c>
      <c r="D9685">
        <v>6.585974046555193E-2</v>
      </c>
      <c r="G9685">
        <v>9682</v>
      </c>
      <c r="H9685">
        <v>7.3067698178368015E-2</v>
      </c>
      <c r="I9685">
        <v>7.9103018946945214E-2</v>
      </c>
    </row>
    <row r="9686" spans="2:9" x14ac:dyDescent="0.25">
      <c r="B9686">
        <v>9683</v>
      </c>
      <c r="C9686">
        <v>7.5614188694413401E-2</v>
      </c>
      <c r="D9686">
        <v>6.5836131693144312E-2</v>
      </c>
      <c r="G9686">
        <v>9683</v>
      </c>
      <c r="H9686">
        <v>7.3048790894075094E-2</v>
      </c>
      <c r="I9686">
        <v>7.9082574293436264E-2</v>
      </c>
    </row>
    <row r="9687" spans="2:9" x14ac:dyDescent="0.25">
      <c r="B9687">
        <v>9684</v>
      </c>
      <c r="C9687">
        <v>7.5595860266540596E-2</v>
      </c>
      <c r="D9687">
        <v>6.5812530545254613E-2</v>
      </c>
      <c r="G9687">
        <v>9684</v>
      </c>
      <c r="H9687">
        <v>7.3029888636505003E-2</v>
      </c>
      <c r="I9687">
        <v>7.9062134837621062E-2</v>
      </c>
    </row>
    <row r="9688" spans="2:9" x14ac:dyDescent="0.25">
      <c r="B9688">
        <v>9685</v>
      </c>
      <c r="C9688">
        <v>7.5577536833212167E-2</v>
      </c>
      <c r="D9688">
        <v>6.5788937020428512E-2</v>
      </c>
      <c r="G9688">
        <v>9685</v>
      </c>
      <c r="H9688">
        <v>7.3010991404178979E-2</v>
      </c>
      <c r="I9688">
        <v>7.9041700578270355E-2</v>
      </c>
    </row>
    <row r="9689" spans="2:9" x14ac:dyDescent="0.25">
      <c r="B9689">
        <v>9686</v>
      </c>
      <c r="C9689">
        <v>7.5559218392506317E-2</v>
      </c>
      <c r="D9689">
        <v>6.5765351117211199E-2</v>
      </c>
      <c r="G9689">
        <v>9686</v>
      </c>
      <c r="H9689">
        <v>7.2992099195619248E-2</v>
      </c>
      <c r="I9689">
        <v>7.9021271514155139E-2</v>
      </c>
    </row>
    <row r="9690" spans="2:9" x14ac:dyDescent="0.25">
      <c r="B9690">
        <v>9687</v>
      </c>
      <c r="C9690">
        <v>7.5540904942501499E-2</v>
      </c>
      <c r="D9690">
        <v>6.5741772834147352E-2</v>
      </c>
      <c r="G9690">
        <v>9687</v>
      </c>
      <c r="H9690">
        <v>7.2973212009348185E-2</v>
      </c>
      <c r="I9690">
        <v>7.9000847644046537E-2</v>
      </c>
    </row>
    <row r="9691" spans="2:9" x14ac:dyDescent="0.25">
      <c r="B9691">
        <v>9688</v>
      </c>
      <c r="C9691">
        <v>7.5522596481276599E-2</v>
      </c>
      <c r="D9691">
        <v>6.5718202169781151E-2</v>
      </c>
      <c r="G9691">
        <v>9688</v>
      </c>
      <c r="H9691">
        <v>7.2954329843888485E-2</v>
      </c>
      <c r="I9691">
        <v>7.8980428966716087E-2</v>
      </c>
    </row>
    <row r="9692" spans="2:9" x14ac:dyDescent="0.25">
      <c r="B9692">
        <v>9689</v>
      </c>
      <c r="C9692">
        <v>7.5504293006912193E-2</v>
      </c>
      <c r="D9692">
        <v>6.5694639122656315E-2</v>
      </c>
      <c r="G9692">
        <v>9689</v>
      </c>
      <c r="H9692">
        <v>7.2935452697763595E-2</v>
      </c>
      <c r="I9692">
        <v>7.8960015480935425E-2</v>
      </c>
    </row>
    <row r="9693" spans="2:9" x14ac:dyDescent="0.25">
      <c r="B9693">
        <v>9690</v>
      </c>
      <c r="C9693">
        <v>7.548599451748958E-2</v>
      </c>
      <c r="D9693">
        <v>6.5671083691315996E-2</v>
      </c>
      <c r="G9693">
        <v>9690</v>
      </c>
      <c r="H9693">
        <v>7.291658056949768E-2</v>
      </c>
      <c r="I9693">
        <v>7.8939607185476504E-2</v>
      </c>
    </row>
    <row r="9694" spans="2:9" x14ac:dyDescent="0.25">
      <c r="B9694">
        <v>9691</v>
      </c>
      <c r="C9694">
        <v>7.5467701011090807E-2</v>
      </c>
      <c r="D9694">
        <v>6.5647535874302873E-2</v>
      </c>
      <c r="G9694">
        <v>9691</v>
      </c>
      <c r="H9694">
        <v>7.2897713457614893E-2</v>
      </c>
      <c r="I9694">
        <v>7.8919204079111585E-2</v>
      </c>
    </row>
    <row r="9695" spans="2:9" x14ac:dyDescent="0.25">
      <c r="B9695">
        <v>9692</v>
      </c>
      <c r="C9695">
        <v>7.5449412485798645E-2</v>
      </c>
      <c r="D9695">
        <v>6.5623995670159183E-2</v>
      </c>
      <c r="G9695">
        <v>9692</v>
      </c>
      <c r="H9695">
        <v>7.2878851360640054E-2</v>
      </c>
      <c r="I9695">
        <v>7.8898806160613011E-2</v>
      </c>
    </row>
    <row r="9696" spans="2:9" x14ac:dyDescent="0.25">
      <c r="B9696">
        <v>9693</v>
      </c>
      <c r="C9696">
        <v>7.5431128939697556E-2</v>
      </c>
      <c r="D9696">
        <v>6.5600463077426605E-2</v>
      </c>
      <c r="G9696">
        <v>9693</v>
      </c>
      <c r="H9696">
        <v>7.2859994277098855E-2</v>
      </c>
      <c r="I9696">
        <v>7.8878413428753513E-2</v>
      </c>
    </row>
    <row r="9697" spans="2:9" x14ac:dyDescent="0.25">
      <c r="B9697">
        <v>9694</v>
      </c>
      <c r="C9697">
        <v>7.5412850370872309E-2</v>
      </c>
      <c r="D9697">
        <v>6.5576938094646348E-2</v>
      </c>
      <c r="G9697">
        <v>9694</v>
      </c>
      <c r="H9697">
        <v>7.2841142205517295E-2</v>
      </c>
      <c r="I9697">
        <v>7.8858025882306046E-2</v>
      </c>
    </row>
    <row r="9698" spans="2:9" x14ac:dyDescent="0.25">
      <c r="B9698">
        <v>9695</v>
      </c>
      <c r="C9698">
        <v>7.5394576777408018E-2</v>
      </c>
      <c r="D9698">
        <v>6.5553420720359148E-2</v>
      </c>
      <c r="G9698">
        <v>9695</v>
      </c>
      <c r="H9698">
        <v>7.2822295144421401E-2</v>
      </c>
      <c r="I9698">
        <v>7.8837643520043743E-2</v>
      </c>
    </row>
    <row r="9699" spans="2:9" x14ac:dyDescent="0.25">
      <c r="B9699">
        <v>9696</v>
      </c>
      <c r="C9699">
        <v>7.5376308157391519E-2</v>
      </c>
      <c r="D9699">
        <v>6.552991095310523E-2</v>
      </c>
      <c r="G9699">
        <v>9696</v>
      </c>
      <c r="H9699">
        <v>7.2803453092338002E-2</v>
      </c>
      <c r="I9699">
        <v>7.8817266340740086E-2</v>
      </c>
    </row>
    <row r="9700" spans="2:9" x14ac:dyDescent="0.25">
      <c r="B9700">
        <v>9697</v>
      </c>
      <c r="C9700">
        <v>7.5358044508910496E-2</v>
      </c>
      <c r="D9700">
        <v>6.5506408791424359E-2</v>
      </c>
      <c r="G9700">
        <v>9697</v>
      </c>
      <c r="H9700">
        <v>7.2784616047794695E-2</v>
      </c>
      <c r="I9700">
        <v>7.8796894343168694E-2</v>
      </c>
    </row>
    <row r="9701" spans="2:9" x14ac:dyDescent="0.25">
      <c r="B9701">
        <v>9698</v>
      </c>
      <c r="C9701">
        <v>7.5339785830053185E-2</v>
      </c>
      <c r="D9701">
        <v>6.5482914233855674E-2</v>
      </c>
      <c r="G9701">
        <v>9698</v>
      </c>
      <c r="H9701">
        <v>7.2765784009319295E-2</v>
      </c>
      <c r="I9701">
        <v>7.8776527526103507E-2</v>
      </c>
    </row>
    <row r="9702" spans="2:9" x14ac:dyDescent="0.25">
      <c r="B9702">
        <v>9699</v>
      </c>
      <c r="C9702">
        <v>7.5321532118908602E-2</v>
      </c>
      <c r="D9702">
        <v>6.5459427278938068E-2</v>
      </c>
      <c r="G9702">
        <v>9699</v>
      </c>
      <c r="H9702">
        <v>7.2746956975439939E-2</v>
      </c>
      <c r="I9702">
        <v>7.8756165888318672E-2</v>
      </c>
    </row>
    <row r="9703" spans="2:9" x14ac:dyDescent="0.25">
      <c r="B9703">
        <v>9700</v>
      </c>
      <c r="C9703">
        <v>7.5303283373567356E-2</v>
      </c>
      <c r="D9703">
        <v>6.543594792520975E-2</v>
      </c>
      <c r="G9703">
        <v>9700</v>
      </c>
      <c r="H9703">
        <v>7.2728134944685746E-2</v>
      </c>
      <c r="I9703">
        <v>7.8735809428588655E-2</v>
      </c>
    </row>
    <row r="9704" spans="2:9" x14ac:dyDescent="0.25">
      <c r="B9704">
        <v>9701</v>
      </c>
      <c r="C9704">
        <v>7.5285039592120587E-2</v>
      </c>
      <c r="D9704">
        <v>6.5412476171208489E-2</v>
      </c>
      <c r="G9704">
        <v>9701</v>
      </c>
      <c r="H9704">
        <v>7.2709317915586102E-2</v>
      </c>
      <c r="I9704">
        <v>7.8715458145688047E-2</v>
      </c>
    </row>
    <row r="9705" spans="2:9" x14ac:dyDescent="0.25">
      <c r="B9705">
        <v>9702</v>
      </c>
      <c r="C9705">
        <v>7.5266800772659806E-2</v>
      </c>
      <c r="D9705">
        <v>6.5389012015471606E-2</v>
      </c>
      <c r="G9705">
        <v>9702</v>
      </c>
      <c r="H9705">
        <v>7.2690505886670503E-2</v>
      </c>
      <c r="I9705">
        <v>7.8695112038391773E-2</v>
      </c>
    </row>
    <row r="9706" spans="2:9" x14ac:dyDescent="0.25">
      <c r="B9706">
        <v>9703</v>
      </c>
      <c r="C9706">
        <v>7.5248566913277901E-2</v>
      </c>
      <c r="D9706">
        <v>6.536555545653587E-2</v>
      </c>
      <c r="G9706">
        <v>9703</v>
      </c>
      <c r="H9706">
        <v>7.2671698856469305E-2</v>
      </c>
      <c r="I9706">
        <v>7.8674771105474967E-2</v>
      </c>
    </row>
    <row r="9707" spans="2:9" x14ac:dyDescent="0.25">
      <c r="B9707">
        <v>9704</v>
      </c>
      <c r="C9707">
        <v>7.5230338012068784E-2</v>
      </c>
      <c r="D9707">
        <v>6.534210649293766E-2</v>
      </c>
      <c r="G9707">
        <v>9704</v>
      </c>
      <c r="H9707">
        <v>7.2652896823513599E-2</v>
      </c>
      <c r="I9707">
        <v>7.8654435345713106E-2</v>
      </c>
    </row>
    <row r="9708" spans="2:9" x14ac:dyDescent="0.25">
      <c r="B9708">
        <v>9705</v>
      </c>
      <c r="C9708">
        <v>7.5212114067126898E-2</v>
      </c>
      <c r="D9708">
        <v>6.5318665123212771E-2</v>
      </c>
      <c r="G9708">
        <v>9705</v>
      </c>
      <c r="H9708">
        <v>7.2634099786334394E-2</v>
      </c>
      <c r="I9708">
        <v>7.8634104757881768E-2</v>
      </c>
    </row>
    <row r="9709" spans="2:9" x14ac:dyDescent="0.25">
      <c r="B9709">
        <v>9706</v>
      </c>
      <c r="C9709">
        <v>7.5193895076547668E-2</v>
      </c>
      <c r="D9709">
        <v>6.5295231345896529E-2</v>
      </c>
      <c r="G9709">
        <v>9706</v>
      </c>
      <c r="H9709">
        <v>7.2615307743463461E-2</v>
      </c>
      <c r="I9709">
        <v>7.8613779340756806E-2</v>
      </c>
    </row>
    <row r="9710" spans="2:9" x14ac:dyDescent="0.25">
      <c r="B9710">
        <v>9707</v>
      </c>
      <c r="C9710">
        <v>7.5175681038427991E-2</v>
      </c>
      <c r="D9710">
        <v>6.5271805159523869E-2</v>
      </c>
      <c r="G9710">
        <v>9707</v>
      </c>
      <c r="H9710">
        <v>7.2596520693433447E-2</v>
      </c>
      <c r="I9710">
        <v>7.8593459093114465E-2</v>
      </c>
    </row>
    <row r="9711" spans="2:9" x14ac:dyDescent="0.25">
      <c r="B9711">
        <v>9708</v>
      </c>
      <c r="C9711">
        <v>7.5157471950865098E-2</v>
      </c>
      <c r="D9711">
        <v>6.5248386562629157E-2</v>
      </c>
      <c r="G9711">
        <v>9708</v>
      </c>
      <c r="H9711">
        <v>7.2577738634776984E-2</v>
      </c>
      <c r="I9711">
        <v>7.8573144013731042E-2</v>
      </c>
    </row>
    <row r="9712" spans="2:9" x14ac:dyDescent="0.25">
      <c r="B9712">
        <v>9709</v>
      </c>
      <c r="C9712">
        <v>7.5139267811956581E-2</v>
      </c>
      <c r="D9712">
        <v>6.5224975553746248E-2</v>
      </c>
      <c r="G9712">
        <v>9709</v>
      </c>
      <c r="H9712">
        <v>7.2558961566027105E-2</v>
      </c>
      <c r="I9712">
        <v>7.8552834101383126E-2</v>
      </c>
    </row>
    <row r="9713" spans="2:9" x14ac:dyDescent="0.25">
      <c r="B9713">
        <v>9710</v>
      </c>
      <c r="C9713">
        <v>7.5121068619801903E-2</v>
      </c>
      <c r="D9713">
        <v>6.5201572131408633E-2</v>
      </c>
      <c r="G9713">
        <v>9710</v>
      </c>
      <c r="H9713">
        <v>7.2540189485717596E-2</v>
      </c>
      <c r="I9713">
        <v>7.8532529354847724E-2</v>
      </c>
    </row>
    <row r="9714" spans="2:9" x14ac:dyDescent="0.25">
      <c r="B9714">
        <v>9711</v>
      </c>
      <c r="C9714">
        <v>7.5102874372500905E-2</v>
      </c>
      <c r="D9714">
        <v>6.5178176294149209E-2</v>
      </c>
      <c r="G9714">
        <v>9711</v>
      </c>
      <c r="H9714">
        <v>7.2521422392382795E-2</v>
      </c>
      <c r="I9714">
        <v>7.8512229772901843E-2</v>
      </c>
    </row>
    <row r="9715" spans="2:9" x14ac:dyDescent="0.25">
      <c r="B9715">
        <v>9712</v>
      </c>
      <c r="C9715">
        <v>7.5084685068154411E-2</v>
      </c>
      <c r="D9715">
        <v>6.5154788040500441E-2</v>
      </c>
      <c r="G9715">
        <v>9712</v>
      </c>
      <c r="H9715">
        <v>7.2502660284557402E-2</v>
      </c>
      <c r="I9715">
        <v>7.8491935354322903E-2</v>
      </c>
    </row>
    <row r="9716" spans="2:9" x14ac:dyDescent="0.25">
      <c r="B9716">
        <v>9713</v>
      </c>
      <c r="C9716">
        <v>7.5066500704863953E-2</v>
      </c>
      <c r="D9716">
        <v>6.5131407368994365E-2</v>
      </c>
      <c r="G9716">
        <v>9713</v>
      </c>
      <c r="H9716">
        <v>7.2483903160776561E-2</v>
      </c>
      <c r="I9716">
        <v>7.8471646097888481E-2</v>
      </c>
    </row>
    <row r="9717" spans="2:9" x14ac:dyDescent="0.25">
      <c r="B9717">
        <v>9714</v>
      </c>
      <c r="C9717">
        <v>7.5048321280732633E-2</v>
      </c>
      <c r="D9717">
        <v>6.5108034278162363E-2</v>
      </c>
      <c r="G9717">
        <v>9714</v>
      </c>
      <c r="H9717">
        <v>7.2465151019576235E-2</v>
      </c>
      <c r="I9717">
        <v>7.8451362002376485E-2</v>
      </c>
    </row>
    <row r="9718" spans="2:9" x14ac:dyDescent="0.25">
      <c r="B9718">
        <v>9715</v>
      </c>
      <c r="C9718">
        <v>7.5030146793864008E-2</v>
      </c>
      <c r="D9718">
        <v>6.5084668766535569E-2</v>
      </c>
      <c r="G9718">
        <v>9715</v>
      </c>
      <c r="H9718">
        <v>7.2446403859492498E-2</v>
      </c>
      <c r="I9718">
        <v>7.8431083066564947E-2</v>
      </c>
    </row>
    <row r="9719" spans="2:9" x14ac:dyDescent="0.25">
      <c r="B9719">
        <v>9716</v>
      </c>
      <c r="C9719">
        <v>7.5011977242361805E-2</v>
      </c>
      <c r="D9719">
        <v>6.5061310832644534E-2</v>
      </c>
      <c r="G9719">
        <v>9716</v>
      </c>
      <c r="H9719">
        <v>7.2427661679061811E-2</v>
      </c>
      <c r="I9719">
        <v>7.8410809289232331E-2</v>
      </c>
    </row>
    <row r="9720" spans="2:9" x14ac:dyDescent="0.25">
      <c r="B9720">
        <v>9717</v>
      </c>
      <c r="C9720">
        <v>7.4993812624331593E-2</v>
      </c>
      <c r="D9720">
        <v>6.5037960475019238E-2</v>
      </c>
      <c r="G9720">
        <v>9717</v>
      </c>
      <c r="H9720">
        <v>7.2408924476821596E-2</v>
      </c>
      <c r="I9720">
        <v>7.8390540669157072E-2</v>
      </c>
    </row>
    <row r="9721" spans="2:9" x14ac:dyDescent="0.25">
      <c r="B9721">
        <v>9718</v>
      </c>
      <c r="C9721">
        <v>7.4975652937879694E-2</v>
      </c>
      <c r="D9721">
        <v>6.501461769218933E-2</v>
      </c>
      <c r="G9721">
        <v>9718</v>
      </c>
      <c r="H9721">
        <v>7.2390192251309299E-2</v>
      </c>
      <c r="I9721">
        <v>7.8370277205118147E-2</v>
      </c>
    </row>
    <row r="9722" spans="2:9" x14ac:dyDescent="0.25">
      <c r="B9722">
        <v>9719</v>
      </c>
      <c r="C9722">
        <v>7.4957498181112886E-2</v>
      </c>
      <c r="D9722">
        <v>6.4991282482683946E-2</v>
      </c>
      <c r="G9722">
        <v>9719</v>
      </c>
      <c r="H9722">
        <v>7.2371465001063298E-2</v>
      </c>
      <c r="I9722">
        <v>7.835001889589456E-2</v>
      </c>
    </row>
    <row r="9723" spans="2:9" x14ac:dyDescent="0.25">
      <c r="B9723">
        <v>9720</v>
      </c>
      <c r="C9723">
        <v>7.4939348352139015E-2</v>
      </c>
      <c r="D9723">
        <v>6.4967954845031733E-2</v>
      </c>
      <c r="G9723">
        <v>9720</v>
      </c>
      <c r="H9723">
        <v>7.2352742724622027E-2</v>
      </c>
      <c r="I9723">
        <v>7.8329765740265692E-2</v>
      </c>
    </row>
    <row r="9724" spans="2:9" x14ac:dyDescent="0.25">
      <c r="B9724">
        <v>9721</v>
      </c>
      <c r="C9724">
        <v>7.4921203449067317E-2</v>
      </c>
      <c r="D9724">
        <v>6.4944634777760857E-2</v>
      </c>
      <c r="G9724">
        <v>9721</v>
      </c>
      <c r="H9724">
        <v>7.2334025420524833E-2</v>
      </c>
      <c r="I9724">
        <v>7.8309517737011156E-2</v>
      </c>
    </row>
    <row r="9725" spans="2:9" x14ac:dyDescent="0.25">
      <c r="B9725">
        <v>9722</v>
      </c>
      <c r="C9725">
        <v>7.4903063470007497E-2</v>
      </c>
      <c r="D9725">
        <v>6.4921322279398966E-2</v>
      </c>
      <c r="G9725">
        <v>9722</v>
      </c>
      <c r="H9725">
        <v>7.2315313087311303E-2</v>
      </c>
      <c r="I9725">
        <v>7.8289274884910665E-2</v>
      </c>
    </row>
    <row r="9726" spans="2:9" x14ac:dyDescent="0.25">
      <c r="B9726">
        <v>9723</v>
      </c>
      <c r="C9726">
        <v>7.4884928413069596E-2</v>
      </c>
      <c r="D9726">
        <v>6.4898017348473364E-2</v>
      </c>
      <c r="G9726">
        <v>9723</v>
      </c>
      <c r="H9726">
        <v>7.2296605723521284E-2</v>
      </c>
      <c r="I9726">
        <v>7.8269037182744361E-2</v>
      </c>
    </row>
    <row r="9727" spans="2:9" x14ac:dyDescent="0.25">
      <c r="B9727">
        <v>9724</v>
      </c>
      <c r="C9727">
        <v>7.4866798276365415E-2</v>
      </c>
      <c r="D9727">
        <v>6.4874719983510715E-2</v>
      </c>
      <c r="G9727">
        <v>9724</v>
      </c>
      <c r="H9727">
        <v>7.2277903327695583E-2</v>
      </c>
      <c r="I9727">
        <v>7.8248804629292568E-2</v>
      </c>
    </row>
    <row r="9728" spans="2:9" x14ac:dyDescent="0.25">
      <c r="B9728">
        <v>9725</v>
      </c>
      <c r="C9728">
        <v>7.4848673058007104E-2</v>
      </c>
      <c r="D9728">
        <v>6.4851430183037406E-2</v>
      </c>
      <c r="G9728">
        <v>9725</v>
      </c>
      <c r="H9728">
        <v>7.2259205898375298E-2</v>
      </c>
      <c r="I9728">
        <v>7.8228577223335857E-2</v>
      </c>
    </row>
    <row r="9729" spans="2:9" x14ac:dyDescent="0.25">
      <c r="B9729">
        <v>9726</v>
      </c>
      <c r="C9729">
        <v>7.4830552756107893E-2</v>
      </c>
      <c r="D9729">
        <v>6.4828147945579215E-2</v>
      </c>
      <c r="G9729">
        <v>9726</v>
      </c>
      <c r="H9729">
        <v>7.2240513434101802E-2</v>
      </c>
      <c r="I9729">
        <v>7.8208354963655011E-2</v>
      </c>
    </row>
    <row r="9730" spans="2:9" x14ac:dyDescent="0.25">
      <c r="B9730">
        <v>9727</v>
      </c>
      <c r="C9730">
        <v>7.4812437368781723E-2</v>
      </c>
      <c r="D9730">
        <v>6.4804873269661473E-2</v>
      </c>
      <c r="G9730">
        <v>9727</v>
      </c>
      <c r="H9730">
        <v>7.2221825933417194E-2</v>
      </c>
      <c r="I9730">
        <v>7.8188137849031003E-2</v>
      </c>
    </row>
    <row r="9731" spans="2:9" x14ac:dyDescent="0.25">
      <c r="B9731">
        <v>9728</v>
      </c>
      <c r="C9731">
        <v>7.4794326894144073E-2</v>
      </c>
      <c r="D9731">
        <v>6.4781606153809054E-2</v>
      </c>
      <c r="G9731">
        <v>9728</v>
      </c>
      <c r="H9731">
        <v>7.2203143394864208E-2</v>
      </c>
      <c r="I9731">
        <v>7.8167925878245281E-2</v>
      </c>
    </row>
    <row r="9732" spans="2:9" x14ac:dyDescent="0.25">
      <c r="B9732">
        <v>9729</v>
      </c>
      <c r="C9732">
        <v>7.4776221330310796E-2</v>
      </c>
      <c r="D9732">
        <v>6.475834659654639E-2</v>
      </c>
      <c r="G9732">
        <v>9729</v>
      </c>
      <c r="H9732">
        <v>7.2184465816985899E-2</v>
      </c>
      <c r="I9732">
        <v>7.8147719050079334E-2</v>
      </c>
    </row>
    <row r="9733" spans="2:9" x14ac:dyDescent="0.25">
      <c r="B9733">
        <v>9730</v>
      </c>
      <c r="C9733">
        <v>7.4758120675398096E-2</v>
      </c>
      <c r="D9733">
        <v>6.4735094596397383E-2</v>
      </c>
      <c r="G9733">
        <v>9730</v>
      </c>
      <c r="H9733">
        <v>7.2165793198325404E-2</v>
      </c>
      <c r="I9733">
        <v>7.8127517363314886E-2</v>
      </c>
    </row>
    <row r="9734" spans="2:9" x14ac:dyDescent="0.25">
      <c r="B9734">
        <v>9731</v>
      </c>
      <c r="C9734">
        <v>7.4740024927523796E-2</v>
      </c>
      <c r="D9734">
        <v>6.4711850151885575E-2</v>
      </c>
      <c r="G9734">
        <v>9731</v>
      </c>
      <c r="H9734">
        <v>7.2147125537426984E-2</v>
      </c>
      <c r="I9734">
        <v>7.8107320816734008E-2</v>
      </c>
    </row>
    <row r="9735" spans="2:9" x14ac:dyDescent="0.25">
      <c r="B9735">
        <v>9732</v>
      </c>
      <c r="C9735">
        <v>7.4721934084806305E-2</v>
      </c>
      <c r="D9735">
        <v>6.4688613261533856E-2</v>
      </c>
      <c r="G9735">
        <v>9732</v>
      </c>
      <c r="H9735">
        <v>7.2128462832835097E-2</v>
      </c>
      <c r="I9735">
        <v>7.8087129409119035E-2</v>
      </c>
    </row>
    <row r="9736" spans="2:9" x14ac:dyDescent="0.25">
      <c r="B9736">
        <v>9733</v>
      </c>
      <c r="C9736">
        <v>7.4703848145365098E-2</v>
      </c>
      <c r="D9736">
        <v>6.4665383923864922E-2</v>
      </c>
      <c r="G9736">
        <v>9733</v>
      </c>
      <c r="H9736">
        <v>7.2109805083094697E-2</v>
      </c>
      <c r="I9736">
        <v>7.8066943139252443E-2</v>
      </c>
    </row>
    <row r="9737" spans="2:9" x14ac:dyDescent="0.25">
      <c r="B9737">
        <v>9734</v>
      </c>
      <c r="C9737">
        <v>7.4685767107320195E-2</v>
      </c>
      <c r="D9737">
        <v>6.4642162137400774E-2</v>
      </c>
      <c r="G9737">
        <v>9734</v>
      </c>
      <c r="H9737">
        <v>7.2091152286751087E-2</v>
      </c>
      <c r="I9737">
        <v>7.8046762005916995E-2</v>
      </c>
    </row>
    <row r="9738" spans="2:9" x14ac:dyDescent="0.25">
      <c r="B9738">
        <v>9735</v>
      </c>
      <c r="C9738">
        <v>7.4667690968793235E-2</v>
      </c>
      <c r="D9738">
        <v>6.4618947900662985E-2</v>
      </c>
      <c r="G9738">
        <v>9735</v>
      </c>
      <c r="H9738">
        <v>7.2072504442350457E-2</v>
      </c>
      <c r="I9738">
        <v>7.8026586007895707E-2</v>
      </c>
    </row>
    <row r="9739" spans="2:9" x14ac:dyDescent="0.25">
      <c r="B9739">
        <v>9736</v>
      </c>
      <c r="C9739">
        <v>7.4649619727906097E-2</v>
      </c>
      <c r="D9739">
        <v>6.4595741212172778E-2</v>
      </c>
      <c r="G9739">
        <v>9736</v>
      </c>
      <c r="H9739">
        <v>7.2053861548439194E-2</v>
      </c>
      <c r="I9739">
        <v>7.8006415143971886E-2</v>
      </c>
    </row>
    <row r="9740" spans="2:9" x14ac:dyDescent="0.25">
      <c r="B9740">
        <v>9737</v>
      </c>
      <c r="C9740">
        <v>7.4631553382781199E-2</v>
      </c>
      <c r="D9740">
        <v>6.4572542070450836E-2</v>
      </c>
      <c r="G9740">
        <v>9737</v>
      </c>
      <c r="H9740">
        <v>7.2035223603563986E-2</v>
      </c>
      <c r="I9740">
        <v>7.7986249412929018E-2</v>
      </c>
    </row>
    <row r="9741" spans="2:9" x14ac:dyDescent="0.25">
      <c r="B9741">
        <v>9738</v>
      </c>
      <c r="C9741">
        <v>7.4613491931542597E-2</v>
      </c>
      <c r="D9741">
        <v>6.4549350474017345E-2</v>
      </c>
      <c r="G9741">
        <v>9738</v>
      </c>
      <c r="H9741">
        <v>7.2016590606272496E-2</v>
      </c>
      <c r="I9741">
        <v>7.7966088813550799E-2</v>
      </c>
    </row>
    <row r="9742" spans="2:9" x14ac:dyDescent="0.25">
      <c r="B9742">
        <v>9739</v>
      </c>
      <c r="C9742">
        <v>7.4595435372314806E-2</v>
      </c>
      <c r="D9742">
        <v>6.4526166421392125E-2</v>
      </c>
      <c r="G9742">
        <v>9739</v>
      </c>
      <c r="H9742">
        <v>7.1997962555112399E-2</v>
      </c>
      <c r="I9742">
        <v>7.7945933344621299E-2</v>
      </c>
    </row>
    <row r="9743" spans="2:9" x14ac:dyDescent="0.25">
      <c r="B9743">
        <v>9740</v>
      </c>
      <c r="C9743">
        <v>7.4577383703223379E-2</v>
      </c>
      <c r="D9743">
        <v>6.4502989911094433E-2</v>
      </c>
      <c r="G9743">
        <v>9740</v>
      </c>
      <c r="H9743">
        <v>7.1979339448632204E-2</v>
      </c>
      <c r="I9743">
        <v>7.7925783004924726E-2</v>
      </c>
    </row>
    <row r="9744" spans="2:9" x14ac:dyDescent="0.25">
      <c r="B9744">
        <v>9741</v>
      </c>
      <c r="C9744">
        <v>7.4559336922394526E-2</v>
      </c>
      <c r="D9744">
        <v>6.4479820941643146E-2</v>
      </c>
      <c r="G9744">
        <v>9741</v>
      </c>
      <c r="H9744">
        <v>7.1960721285380544E-2</v>
      </c>
      <c r="I9744">
        <v>7.7905637793245566E-2</v>
      </c>
    </row>
    <row r="9745" spans="2:9" x14ac:dyDescent="0.25">
      <c r="B9745">
        <v>9742</v>
      </c>
      <c r="C9745">
        <v>7.4541295027955923E-2</v>
      </c>
      <c r="D9745">
        <v>6.4456659511556672E-2</v>
      </c>
      <c r="G9745">
        <v>9742</v>
      </c>
      <c r="H9745">
        <v>7.1942108063907009E-2</v>
      </c>
      <c r="I9745">
        <v>7.7885497708368612E-2</v>
      </c>
    </row>
    <row r="9746" spans="2:9" x14ac:dyDescent="0.25">
      <c r="B9746">
        <v>9743</v>
      </c>
      <c r="C9746">
        <v>7.4523258018035596E-2</v>
      </c>
      <c r="D9746">
        <v>6.443350561935289E-2</v>
      </c>
      <c r="G9746">
        <v>9743</v>
      </c>
      <c r="H9746">
        <v>7.1923499782761496E-2</v>
      </c>
      <c r="I9746">
        <v>7.7865362749078695E-2</v>
      </c>
    </row>
    <row r="9747" spans="2:9" x14ac:dyDescent="0.25">
      <c r="B9747">
        <v>9744</v>
      </c>
      <c r="C9747">
        <v>7.4505225890762097E-2</v>
      </c>
      <c r="D9747">
        <v>6.4410359263549335E-2</v>
      </c>
      <c r="G9747">
        <v>9744</v>
      </c>
      <c r="H9747">
        <v>7.1904896440494012E-2</v>
      </c>
      <c r="I9747">
        <v>7.7845232914161219E-2</v>
      </c>
    </row>
    <row r="9748" spans="2:9" x14ac:dyDescent="0.25">
      <c r="B9748">
        <v>9745</v>
      </c>
      <c r="C9748">
        <v>7.448719864426559E-2</v>
      </c>
      <c r="D9748">
        <v>6.4387220442662985E-2</v>
      </c>
      <c r="G9748">
        <v>9745</v>
      </c>
      <c r="H9748">
        <v>7.1886298035655286E-2</v>
      </c>
      <c r="I9748">
        <v>7.7825108202401544E-2</v>
      </c>
    </row>
    <row r="9749" spans="2:9" x14ac:dyDescent="0.25">
      <c r="B9749">
        <v>9746</v>
      </c>
      <c r="C9749">
        <v>7.4469176276676791E-2</v>
      </c>
      <c r="D9749">
        <v>6.4364089155210372E-2</v>
      </c>
      <c r="G9749">
        <v>9746</v>
      </c>
      <c r="H9749">
        <v>7.1867704566796919E-2</v>
      </c>
      <c r="I9749">
        <v>7.7804988612585363E-2</v>
      </c>
    </row>
    <row r="9750" spans="2:9" x14ac:dyDescent="0.25">
      <c r="B9750">
        <v>9747</v>
      </c>
      <c r="C9750">
        <v>7.4451158786127306E-2</v>
      </c>
      <c r="D9750">
        <v>6.434096539970767E-2</v>
      </c>
      <c r="G9750">
        <v>9747</v>
      </c>
      <c r="H9750">
        <v>7.1849116032470503E-2</v>
      </c>
      <c r="I9750">
        <v>7.7784874143498689E-2</v>
      </c>
    </row>
    <row r="9751" spans="2:9" x14ac:dyDescent="0.25">
      <c r="B9751">
        <v>9748</v>
      </c>
      <c r="C9751">
        <v>7.4433146170749337E-2</v>
      </c>
      <c r="D9751">
        <v>6.4317849174670483E-2</v>
      </c>
      <c r="G9751">
        <v>9748</v>
      </c>
      <c r="H9751">
        <v>7.1830532431228097E-2</v>
      </c>
      <c r="I9751">
        <v>7.7764764793927701E-2</v>
      </c>
    </row>
    <row r="9752" spans="2:9" x14ac:dyDescent="0.25">
      <c r="B9752">
        <v>9749</v>
      </c>
      <c r="C9752">
        <v>7.4415138428676753E-2</v>
      </c>
      <c r="D9752">
        <v>6.4294740478614013E-2</v>
      </c>
      <c r="G9752">
        <v>9749</v>
      </c>
      <c r="H9752">
        <v>7.1811953761622666E-2</v>
      </c>
      <c r="I9752">
        <v>7.7744660562658899E-2</v>
      </c>
    </row>
    <row r="9753" spans="2:9" x14ac:dyDescent="0.25">
      <c r="B9753">
        <v>9750</v>
      </c>
      <c r="C9753">
        <v>7.4397135558043781E-2</v>
      </c>
      <c r="D9753">
        <v>6.4271639310053058E-2</v>
      </c>
      <c r="G9753">
        <v>9750</v>
      </c>
      <c r="H9753">
        <v>7.1793380022207504E-2</v>
      </c>
      <c r="I9753">
        <v>7.7724561448478877E-2</v>
      </c>
    </row>
    <row r="9754" spans="2:9" x14ac:dyDescent="0.25">
      <c r="B9754">
        <v>9751</v>
      </c>
      <c r="C9754">
        <v>7.4379137556985095E-2</v>
      </c>
      <c r="D9754">
        <v>6.4248545667501836E-2</v>
      </c>
      <c r="G9754">
        <v>9751</v>
      </c>
      <c r="H9754">
        <v>7.1774811211536005E-2</v>
      </c>
      <c r="I9754">
        <v>7.7704467450174675E-2</v>
      </c>
    </row>
    <row r="9755" spans="2:9" x14ac:dyDescent="0.25">
      <c r="B9755">
        <v>9752</v>
      </c>
      <c r="C9755">
        <v>7.436114442363681E-2</v>
      </c>
      <c r="D9755">
        <v>6.4225459549474229E-2</v>
      </c>
      <c r="G9755">
        <v>9752</v>
      </c>
      <c r="H9755">
        <v>7.1756247328162395E-2</v>
      </c>
      <c r="I9755">
        <v>7.7684378566533388E-2</v>
      </c>
    </row>
    <row r="9756" spans="2:9" x14ac:dyDescent="0.25">
      <c r="B9756">
        <v>9753</v>
      </c>
      <c r="C9756">
        <v>7.4343156156135723E-2</v>
      </c>
      <c r="D9756">
        <v>6.420238095448362E-2</v>
      </c>
      <c r="G9756">
        <v>9753</v>
      </c>
      <c r="H9756">
        <v>7.1737688370641498E-2</v>
      </c>
      <c r="I9756">
        <v>7.7664294796342473E-2</v>
      </c>
    </row>
    <row r="9757" spans="2:9" x14ac:dyDescent="0.25">
      <c r="B9757">
        <v>9754</v>
      </c>
      <c r="C9757">
        <v>7.4325172752619489E-2</v>
      </c>
      <c r="D9757">
        <v>6.4179309881042923E-2</v>
      </c>
      <c r="G9757">
        <v>9754</v>
      </c>
      <c r="H9757">
        <v>7.1719134337528204E-2</v>
      </c>
      <c r="I9757">
        <v>7.7644216138389635E-2</v>
      </c>
    </row>
    <row r="9758" spans="2:9" x14ac:dyDescent="0.25">
      <c r="B9758">
        <v>9755</v>
      </c>
      <c r="C9758">
        <v>7.430719421122664E-2</v>
      </c>
      <c r="D9758">
        <v>6.4156246327664659E-2</v>
      </c>
      <c r="G9758">
        <v>9755</v>
      </c>
      <c r="H9758">
        <v>7.1700585227378169E-2</v>
      </c>
      <c r="I9758">
        <v>7.7624142591462733E-2</v>
      </c>
    </row>
    <row r="9759" spans="2:9" x14ac:dyDescent="0.25">
      <c r="B9759">
        <v>9756</v>
      </c>
      <c r="C9759">
        <v>7.4289220530096955E-2</v>
      </c>
      <c r="D9759">
        <v>6.4133190292860812E-2</v>
      </c>
      <c r="G9759">
        <v>9756</v>
      </c>
      <c r="H9759">
        <v>7.1682041038747771E-2</v>
      </c>
      <c r="I9759">
        <v>7.7604074154349972E-2</v>
      </c>
    </row>
    <row r="9760" spans="2:9" x14ac:dyDescent="0.25">
      <c r="B9760">
        <v>9757</v>
      </c>
      <c r="C9760">
        <v>7.4271251707370797E-2</v>
      </c>
      <c r="D9760">
        <v>6.4110141775143056E-2</v>
      </c>
      <c r="G9760">
        <v>9757</v>
      </c>
      <c r="H9760">
        <v>7.1663501770193497E-2</v>
      </c>
      <c r="I9760">
        <v>7.7584010825839753E-2</v>
      </c>
    </row>
    <row r="9761" spans="2:9" x14ac:dyDescent="0.25">
      <c r="B9761">
        <v>9758</v>
      </c>
      <c r="C9761">
        <v>7.4253287741188806E-2</v>
      </c>
      <c r="D9761">
        <v>6.4087100773022501E-2</v>
      </c>
      <c r="G9761">
        <v>9758</v>
      </c>
      <c r="H9761">
        <v>7.1644967420272099E-2</v>
      </c>
      <c r="I9761">
        <v>7.756395260472071E-2</v>
      </c>
    </row>
    <row r="9762" spans="2:9" x14ac:dyDescent="0.25">
      <c r="B9762">
        <v>9759</v>
      </c>
      <c r="C9762">
        <v>7.4235328629693204E-2</v>
      </c>
      <c r="D9762">
        <v>6.4064067285009796E-2</v>
      </c>
      <c r="G9762">
        <v>9759</v>
      </c>
      <c r="H9762">
        <v>7.16264379875413E-2</v>
      </c>
      <c r="I9762">
        <v>7.7543899489781715E-2</v>
      </c>
    </row>
    <row r="9763" spans="2:9" x14ac:dyDescent="0.25">
      <c r="B9763">
        <v>9760</v>
      </c>
      <c r="C9763">
        <v>7.4217374371027101E-2</v>
      </c>
      <c r="D9763">
        <v>6.4041041309615257E-2</v>
      </c>
      <c r="G9763">
        <v>9760</v>
      </c>
      <c r="H9763">
        <v>7.1607913470559101E-2</v>
      </c>
      <c r="I9763">
        <v>7.7523851479811973E-2</v>
      </c>
    </row>
    <row r="9764" spans="2:9" x14ac:dyDescent="0.25">
      <c r="B9764">
        <v>9761</v>
      </c>
      <c r="C9764">
        <v>7.4199424963334024E-2</v>
      </c>
      <c r="D9764">
        <v>6.401802284534866E-2</v>
      </c>
      <c r="G9764">
        <v>9761</v>
      </c>
      <c r="H9764">
        <v>7.1589393867884099E-2</v>
      </c>
      <c r="I9764">
        <v>7.7503808573600813E-2</v>
      </c>
    </row>
    <row r="9765" spans="2:9" x14ac:dyDescent="0.25">
      <c r="B9765">
        <v>9762</v>
      </c>
      <c r="C9765">
        <v>7.4181480404758415E-2</v>
      </c>
      <c r="D9765">
        <v>6.3995011890719378E-2</v>
      </c>
      <c r="G9765">
        <v>9762</v>
      </c>
      <c r="H9765">
        <v>7.1570879178075003E-2</v>
      </c>
      <c r="I9765">
        <v>7.7483770769937843E-2</v>
      </c>
    </row>
    <row r="9766" spans="2:9" x14ac:dyDescent="0.25">
      <c r="B9766">
        <v>9763</v>
      </c>
      <c r="C9766">
        <v>7.416354069344637E-2</v>
      </c>
      <c r="D9766">
        <v>6.3972008444236284E-2</v>
      </c>
      <c r="G9766">
        <v>9763</v>
      </c>
      <c r="H9766">
        <v>7.1552369399691576E-2</v>
      </c>
      <c r="I9766">
        <v>7.7463738067613044E-2</v>
      </c>
    </row>
    <row r="9767" spans="2:9" x14ac:dyDescent="0.25">
      <c r="B9767">
        <v>9764</v>
      </c>
      <c r="C9767">
        <v>7.4145605827544203E-2</v>
      </c>
      <c r="D9767">
        <v>6.3949012504407918E-2</v>
      </c>
      <c r="G9767">
        <v>9764</v>
      </c>
      <c r="H9767">
        <v>7.1533864531293789E-2</v>
      </c>
      <c r="I9767">
        <v>7.7443710465416399E-2</v>
      </c>
    </row>
    <row r="9768" spans="2:9" x14ac:dyDescent="0.25">
      <c r="B9768">
        <v>9765</v>
      </c>
      <c r="C9768">
        <v>7.4127675805198606E-2</v>
      </c>
      <c r="D9768">
        <v>6.3926024069742265E-2</v>
      </c>
      <c r="G9768">
        <v>9765</v>
      </c>
      <c r="H9768">
        <v>7.1515364571441906E-2</v>
      </c>
      <c r="I9768">
        <v>7.7423687962138346E-2</v>
      </c>
    </row>
    <row r="9769" spans="2:9" x14ac:dyDescent="0.25">
      <c r="B9769">
        <v>9766</v>
      </c>
      <c r="C9769">
        <v>7.4109750624557894E-2</v>
      </c>
      <c r="D9769">
        <v>6.3903043138746923E-2</v>
      </c>
      <c r="G9769">
        <v>9766</v>
      </c>
      <c r="H9769">
        <v>7.1496869518696798E-2</v>
      </c>
      <c r="I9769">
        <v>7.7403670556569493E-2</v>
      </c>
    </row>
    <row r="9770" spans="2:9" x14ac:dyDescent="0.25">
      <c r="B9770">
        <v>9767</v>
      </c>
      <c r="C9770">
        <v>7.4091830283771185E-2</v>
      </c>
      <c r="D9770">
        <v>6.3880069709929002E-2</v>
      </c>
      <c r="G9770">
        <v>9767</v>
      </c>
      <c r="H9770">
        <v>7.1478379371619896E-2</v>
      </c>
      <c r="I9770">
        <v>7.7383658247500625E-2</v>
      </c>
    </row>
    <row r="9771" spans="2:9" x14ac:dyDescent="0.25">
      <c r="B9771">
        <v>9768</v>
      </c>
      <c r="C9771">
        <v>7.4073914780988098E-2</v>
      </c>
      <c r="D9771">
        <v>6.3857103781795294E-2</v>
      </c>
      <c r="G9771">
        <v>9768</v>
      </c>
      <c r="H9771">
        <v>7.1459894128773002E-2</v>
      </c>
      <c r="I9771">
        <v>7.7363651033722905E-2</v>
      </c>
    </row>
    <row r="9772" spans="2:9" x14ac:dyDescent="0.25">
      <c r="B9772">
        <v>9769</v>
      </c>
      <c r="C9772">
        <v>7.405600411435917E-2</v>
      </c>
      <c r="D9772">
        <v>6.3834145352851979E-2</v>
      </c>
      <c r="G9772">
        <v>9769</v>
      </c>
      <c r="H9772">
        <v>7.1441413788718419E-2</v>
      </c>
      <c r="I9772">
        <v>7.7343648914027646E-2</v>
      </c>
    </row>
    <row r="9773" spans="2:9" x14ac:dyDescent="0.25">
      <c r="B9773">
        <v>9770</v>
      </c>
      <c r="C9773">
        <v>7.4038098282036419E-2</v>
      </c>
      <c r="D9773">
        <v>6.3811194421604947E-2</v>
      </c>
      <c r="G9773">
        <v>9770</v>
      </c>
      <c r="H9773">
        <v>7.1422938350019241E-2</v>
      </c>
      <c r="I9773">
        <v>7.7323651887206454E-2</v>
      </c>
    </row>
    <row r="9774" spans="2:9" x14ac:dyDescent="0.25">
      <c r="B9774">
        <v>9771</v>
      </c>
      <c r="C9774">
        <v>7.4020197282172295E-2</v>
      </c>
      <c r="D9774">
        <v>6.3788250986559561E-2</v>
      </c>
      <c r="G9774">
        <v>9771</v>
      </c>
      <c r="H9774">
        <v>7.14044678112387E-2</v>
      </c>
      <c r="I9774">
        <v>7.7303659952051101E-2</v>
      </c>
    </row>
    <row r="9775" spans="2:9" x14ac:dyDescent="0.25">
      <c r="B9775">
        <v>9772</v>
      </c>
      <c r="C9775">
        <v>7.40023011129195E-2</v>
      </c>
      <c r="D9775">
        <v>6.3765315046220739E-2</v>
      </c>
      <c r="G9775">
        <v>9772</v>
      </c>
      <c r="H9775">
        <v>7.1386002170940294E-2</v>
      </c>
      <c r="I9775">
        <v>7.7283673107353693E-2</v>
      </c>
    </row>
    <row r="9776" spans="2:9" x14ac:dyDescent="0.25">
      <c r="B9776">
        <v>9773</v>
      </c>
      <c r="C9776">
        <v>7.39844097724323E-2</v>
      </c>
      <c r="D9776">
        <v>6.3742386599093051E-2</v>
      </c>
      <c r="G9776">
        <v>9773</v>
      </c>
      <c r="H9776">
        <v>7.1367541427688502E-2</v>
      </c>
      <c r="I9776">
        <v>7.7263691351906541E-2</v>
      </c>
    </row>
    <row r="9777" spans="2:9" x14ac:dyDescent="0.25">
      <c r="B9777">
        <v>9774</v>
      </c>
      <c r="C9777">
        <v>7.3966523258865907E-2</v>
      </c>
      <c r="D9777">
        <v>6.3719465643680542E-2</v>
      </c>
      <c r="G9777">
        <v>9774</v>
      </c>
      <c r="H9777">
        <v>7.1349085580048002E-2</v>
      </c>
      <c r="I9777">
        <v>7.7243714684502224E-2</v>
      </c>
    </row>
    <row r="9778" spans="2:9" x14ac:dyDescent="0.25">
      <c r="B9778">
        <v>9775</v>
      </c>
      <c r="C9778">
        <v>7.3948641570376006E-2</v>
      </c>
      <c r="D9778">
        <v>6.3696552178486826E-2</v>
      </c>
      <c r="G9778">
        <v>9775</v>
      </c>
      <c r="H9778">
        <v>7.1330634626583997E-2</v>
      </c>
      <c r="I9778">
        <v>7.7223743103933526E-2</v>
      </c>
    </row>
    <row r="9779" spans="2:9" x14ac:dyDescent="0.25">
      <c r="B9779">
        <v>9776</v>
      </c>
      <c r="C9779">
        <v>7.3930764705119112E-2</v>
      </c>
      <c r="D9779">
        <v>6.3673646202015183E-2</v>
      </c>
      <c r="G9779">
        <v>9776</v>
      </c>
      <c r="H9779">
        <v>7.1312188565862022E-2</v>
      </c>
      <c r="I9779">
        <v>7.7203776608993468E-2</v>
      </c>
    </row>
    <row r="9780" spans="2:9" x14ac:dyDescent="0.25">
      <c r="B9780">
        <v>9777</v>
      </c>
      <c r="C9780">
        <v>7.3912892661253241E-2</v>
      </c>
      <c r="D9780">
        <v>6.3650747712768282E-2</v>
      </c>
      <c r="G9780">
        <v>9777</v>
      </c>
      <c r="H9780">
        <v>7.1293747396448559E-2</v>
      </c>
      <c r="I9780">
        <v>7.7183815198475392E-2</v>
      </c>
    </row>
    <row r="9781" spans="2:9" x14ac:dyDescent="0.25">
      <c r="B9781">
        <v>9778</v>
      </c>
      <c r="C9781">
        <v>7.3895025436936795E-2</v>
      </c>
      <c r="D9781">
        <v>6.3627856709248573E-2</v>
      </c>
      <c r="G9781">
        <v>9778</v>
      </c>
      <c r="H9781">
        <v>7.1275311116910295E-2</v>
      </c>
      <c r="I9781">
        <v>7.716385887117283E-2</v>
      </c>
    </row>
    <row r="9782" spans="2:9" x14ac:dyDescent="0.25">
      <c r="B9782">
        <v>9779</v>
      </c>
      <c r="C9782">
        <v>7.3877163030328596E-2</v>
      </c>
      <c r="D9782">
        <v>6.3604973189957878E-2</v>
      </c>
      <c r="G9782">
        <v>9779</v>
      </c>
      <c r="H9782">
        <v>7.1256879725814098E-2</v>
      </c>
      <c r="I9782">
        <v>7.7143907625879513E-2</v>
      </c>
    </row>
    <row r="9783" spans="2:9" x14ac:dyDescent="0.25">
      <c r="B9783">
        <v>9780</v>
      </c>
      <c r="C9783">
        <v>7.3859305439589115E-2</v>
      </c>
      <c r="D9783">
        <v>6.3582097153397674E-2</v>
      </c>
      <c r="G9783">
        <v>9780</v>
      </c>
      <c r="H9783">
        <v>7.1238453221727505E-2</v>
      </c>
      <c r="I9783">
        <v>7.7123961461389459E-2</v>
      </c>
    </row>
    <row r="9784" spans="2:9" x14ac:dyDescent="0.25">
      <c r="B9784">
        <v>9781</v>
      </c>
      <c r="C9784">
        <v>7.3841452662879184E-2</v>
      </c>
      <c r="D9784">
        <v>6.3559228598069062E-2</v>
      </c>
      <c r="G9784">
        <v>9781</v>
      </c>
      <c r="H9784">
        <v>7.1220031603218797E-2</v>
      </c>
      <c r="I9784">
        <v>7.7104020376496982E-2</v>
      </c>
    </row>
    <row r="9785" spans="2:9" x14ac:dyDescent="0.25">
      <c r="B9785">
        <v>9782</v>
      </c>
      <c r="C9785">
        <v>7.3823604698360704E-2</v>
      </c>
      <c r="D9785">
        <v>6.3536367522472603E-2</v>
      </c>
      <c r="G9785">
        <v>9782</v>
      </c>
      <c r="H9785">
        <v>7.1201614868856497E-2</v>
      </c>
      <c r="I9785">
        <v>7.7084084369996655E-2</v>
      </c>
    </row>
    <row r="9786" spans="2:9" x14ac:dyDescent="0.25">
      <c r="B9786">
        <v>9783</v>
      </c>
      <c r="C9786">
        <v>7.3805761544196144E-2</v>
      </c>
      <c r="D9786">
        <v>6.3513513925108483E-2</v>
      </c>
      <c r="G9786">
        <v>9783</v>
      </c>
      <c r="H9786">
        <v>7.1183203017209457E-2</v>
      </c>
      <c r="I9786">
        <v>7.7064153440683042E-2</v>
      </c>
    </row>
    <row r="9787" spans="2:9" x14ac:dyDescent="0.25">
      <c r="B9787">
        <v>9784</v>
      </c>
      <c r="C9787">
        <v>7.3787923198549585E-2</v>
      </c>
      <c r="D9787">
        <v>6.3490667804476458E-2</v>
      </c>
      <c r="G9787">
        <v>9784</v>
      </c>
      <c r="H9787">
        <v>7.1164796046847473E-2</v>
      </c>
      <c r="I9787">
        <v>7.7044227587351313E-2</v>
      </c>
    </row>
    <row r="9788" spans="2:9" x14ac:dyDescent="0.25">
      <c r="B9788">
        <v>9785</v>
      </c>
      <c r="C9788">
        <v>7.3770089659585369E-2</v>
      </c>
      <c r="D9788">
        <v>6.3467829159075784E-2</v>
      </c>
      <c r="G9788">
        <v>9785</v>
      </c>
      <c r="H9788">
        <v>7.1146393956340495E-2</v>
      </c>
      <c r="I9788">
        <v>7.7024306808796628E-2</v>
      </c>
    </row>
    <row r="9789" spans="2:9" x14ac:dyDescent="0.25">
      <c r="B9789">
        <v>9786</v>
      </c>
      <c r="C9789">
        <v>7.3752260925468396E-2</v>
      </c>
      <c r="D9789">
        <v>6.344499798740548E-2</v>
      </c>
      <c r="G9789">
        <v>9786</v>
      </c>
      <c r="H9789">
        <v>7.1127996744258806E-2</v>
      </c>
      <c r="I9789">
        <v>7.7004391103814518E-2</v>
      </c>
    </row>
    <row r="9790" spans="2:9" x14ac:dyDescent="0.25">
      <c r="B9790">
        <v>9787</v>
      </c>
      <c r="C9790">
        <v>7.3734436994364994E-2</v>
      </c>
      <c r="D9790">
        <v>6.3422174287963914E-2</v>
      </c>
      <c r="G9790">
        <v>9787</v>
      </c>
      <c r="H9790">
        <v>7.1109604409173494E-2</v>
      </c>
      <c r="I9790">
        <v>7.6984480471200711E-2</v>
      </c>
    </row>
    <row r="9791" spans="2:9" x14ac:dyDescent="0.25">
      <c r="B9791">
        <v>9788</v>
      </c>
      <c r="C9791">
        <v>7.3716617864442099E-2</v>
      </c>
      <c r="D9791">
        <v>6.3399358059249136E-2</v>
      </c>
      <c r="G9791">
        <v>9788</v>
      </c>
      <c r="H9791">
        <v>7.1091216949655797E-2</v>
      </c>
      <c r="I9791">
        <v>7.6964574909751102E-2</v>
      </c>
    </row>
    <row r="9792" spans="2:9" x14ac:dyDescent="0.25">
      <c r="B9792">
        <v>9789</v>
      </c>
      <c r="C9792">
        <v>7.3698803533867485E-2</v>
      </c>
      <c r="D9792">
        <v>6.3376549299758805E-2</v>
      </c>
      <c r="G9792">
        <v>9789</v>
      </c>
      <c r="H9792">
        <v>7.1072834364277804E-2</v>
      </c>
      <c r="I9792">
        <v>7.6944674418262027E-2</v>
      </c>
    </row>
    <row r="9793" spans="2:9" x14ac:dyDescent="0.25">
      <c r="B9793">
        <v>9790</v>
      </c>
      <c r="C9793">
        <v>7.3680994000809713E-2</v>
      </c>
      <c r="D9793">
        <v>6.3353748007990068E-2</v>
      </c>
      <c r="G9793">
        <v>9790</v>
      </c>
      <c r="H9793">
        <v>7.1054456651611628E-2</v>
      </c>
      <c r="I9793">
        <v>7.6924778995529866E-2</v>
      </c>
    </row>
    <row r="9794" spans="2:9" x14ac:dyDescent="0.25">
      <c r="B9794">
        <v>9791</v>
      </c>
      <c r="C9794">
        <v>7.3663189263438747E-2</v>
      </c>
      <c r="D9794">
        <v>6.3330954182439655E-2</v>
      </c>
      <c r="G9794">
        <v>9791</v>
      </c>
      <c r="H9794">
        <v>7.1036083810230397E-2</v>
      </c>
      <c r="I9794">
        <v>7.6904888640351304E-2</v>
      </c>
    </row>
    <row r="9795" spans="2:9" x14ac:dyDescent="0.25">
      <c r="B9795">
        <v>9792</v>
      </c>
      <c r="C9795">
        <v>7.3645389319925009E-2</v>
      </c>
      <c r="D9795">
        <v>6.3308167821603964E-2</v>
      </c>
      <c r="G9795">
        <v>9792</v>
      </c>
      <c r="H9795">
        <v>7.1017715838707487E-2</v>
      </c>
      <c r="I9795">
        <v>7.6885003351523373E-2</v>
      </c>
    </row>
    <row r="9796" spans="2:9" x14ac:dyDescent="0.25">
      <c r="B9796">
        <v>9793</v>
      </c>
      <c r="C9796">
        <v>7.3627594168439212E-2</v>
      </c>
      <c r="D9796">
        <v>6.3285388923978877E-2</v>
      </c>
      <c r="G9796">
        <v>9793</v>
      </c>
      <c r="H9796">
        <v>7.09993527356165E-2</v>
      </c>
      <c r="I9796">
        <v>7.6865123127843174E-2</v>
      </c>
    </row>
    <row r="9797" spans="2:9" x14ac:dyDescent="0.25">
      <c r="B9797">
        <v>9794</v>
      </c>
      <c r="C9797">
        <v>7.3609803807153706E-2</v>
      </c>
      <c r="D9797">
        <v>6.3262617488059905E-2</v>
      </c>
      <c r="G9797">
        <v>9794</v>
      </c>
      <c r="H9797">
        <v>7.0980994499531602E-2</v>
      </c>
      <c r="I9797">
        <v>7.6845247968108224E-2</v>
      </c>
    </row>
    <row r="9798" spans="2:9" x14ac:dyDescent="0.25">
      <c r="B9798">
        <v>9795</v>
      </c>
      <c r="C9798">
        <v>7.3592018234241621E-2</v>
      </c>
      <c r="D9798">
        <v>6.3239853512342112E-2</v>
      </c>
      <c r="G9798">
        <v>9795</v>
      </c>
      <c r="H9798">
        <v>7.0962641129027698E-2</v>
      </c>
      <c r="I9798">
        <v>7.6825377871116152E-2</v>
      </c>
    </row>
    <row r="9799" spans="2:9" x14ac:dyDescent="0.25">
      <c r="B9799">
        <v>9796</v>
      </c>
      <c r="C9799">
        <v>7.3574237447876403E-2</v>
      </c>
      <c r="D9799">
        <v>6.3217096995320105E-2</v>
      </c>
      <c r="G9799">
        <v>9796</v>
      </c>
      <c r="H9799">
        <v>7.09442926226799E-2</v>
      </c>
      <c r="I9799">
        <v>7.6805512835664863E-2</v>
      </c>
    </row>
    <row r="9800" spans="2:9" x14ac:dyDescent="0.25">
      <c r="B9800">
        <v>9797</v>
      </c>
      <c r="C9800">
        <v>7.3556461446232707E-2</v>
      </c>
      <c r="D9800">
        <v>6.3194347935488143E-2</v>
      </c>
      <c r="G9800">
        <v>9797</v>
      </c>
      <c r="H9800">
        <v>7.0925948979063902E-2</v>
      </c>
      <c r="I9800">
        <v>7.6785652860552583E-2</v>
      </c>
    </row>
    <row r="9801" spans="2:9" x14ac:dyDescent="0.25">
      <c r="B9801">
        <v>9798</v>
      </c>
      <c r="C9801">
        <v>7.3538690227486478E-2</v>
      </c>
      <c r="D9801">
        <v>6.3171606331340072E-2</v>
      </c>
      <c r="G9801">
        <v>9798</v>
      </c>
      <c r="H9801">
        <v>7.0907610196756121E-2</v>
      </c>
      <c r="I9801">
        <v>7.6765797944577677E-2</v>
      </c>
    </row>
    <row r="9802" spans="2:9" x14ac:dyDescent="0.25">
      <c r="B9802">
        <v>9799</v>
      </c>
      <c r="C9802">
        <v>7.3520923789814008E-2</v>
      </c>
      <c r="D9802">
        <v>6.3148872181369164E-2</v>
      </c>
      <c r="G9802">
        <v>9799</v>
      </c>
      <c r="H9802">
        <v>7.0889276274333099E-2</v>
      </c>
      <c r="I9802">
        <v>7.6745948086538757E-2</v>
      </c>
    </row>
    <row r="9803" spans="2:9" x14ac:dyDescent="0.25">
      <c r="B9803">
        <v>9800</v>
      </c>
      <c r="C9803">
        <v>7.3503162131392005E-2</v>
      </c>
      <c r="D9803">
        <v>6.312614548406853E-2</v>
      </c>
      <c r="G9803">
        <v>9800</v>
      </c>
      <c r="H9803">
        <v>7.087094721037171E-2</v>
      </c>
      <c r="I9803">
        <v>7.6726103285234798E-2</v>
      </c>
    </row>
    <row r="9804" spans="2:9" x14ac:dyDescent="0.25">
      <c r="B9804">
        <v>9801</v>
      </c>
      <c r="C9804">
        <v>7.3485405250398914E-2</v>
      </c>
      <c r="D9804">
        <v>6.3103426237930596E-2</v>
      </c>
      <c r="G9804">
        <v>9801</v>
      </c>
      <c r="H9804">
        <v>7.0852623003449786E-2</v>
      </c>
      <c r="I9804">
        <v>7.6706263539464914E-2</v>
      </c>
    </row>
    <row r="9805" spans="2:9" x14ac:dyDescent="0.25">
      <c r="B9805">
        <v>9802</v>
      </c>
      <c r="C9805">
        <v>7.3467653145013398E-2</v>
      </c>
      <c r="D9805">
        <v>6.3080714441447569E-2</v>
      </c>
      <c r="G9805">
        <v>9802</v>
      </c>
      <c r="H9805">
        <v>7.0834303652145297E-2</v>
      </c>
      <c r="I9805">
        <v>7.6686428848028468E-2</v>
      </c>
    </row>
    <row r="9806" spans="2:9" x14ac:dyDescent="0.25">
      <c r="B9806">
        <v>9803</v>
      </c>
      <c r="C9806">
        <v>7.3449905813415303E-2</v>
      </c>
      <c r="D9806">
        <v>6.3058010093111169E-2</v>
      </c>
      <c r="G9806">
        <v>9803</v>
      </c>
      <c r="H9806">
        <v>7.0815989155036688E-2</v>
      </c>
      <c r="I9806">
        <v>7.66665992097251E-2</v>
      </c>
    </row>
    <row r="9807" spans="2:9" x14ac:dyDescent="0.25">
      <c r="B9807">
        <v>9804</v>
      </c>
      <c r="C9807">
        <v>7.3432163253784946E-2</v>
      </c>
      <c r="D9807">
        <v>6.3035313191412631E-2</v>
      </c>
      <c r="G9807">
        <v>9804</v>
      </c>
      <c r="H9807">
        <v>7.0797679510702996E-2</v>
      </c>
      <c r="I9807">
        <v>7.6646774623354619E-2</v>
      </c>
    </row>
    <row r="9808" spans="2:9" x14ac:dyDescent="0.25">
      <c r="B9808">
        <v>9805</v>
      </c>
      <c r="C9808">
        <v>7.3414425464304253E-2</v>
      </c>
      <c r="D9808">
        <v>6.3012623734842926E-2</v>
      </c>
      <c r="G9808">
        <v>9805</v>
      </c>
      <c r="H9808">
        <v>7.0779374717723928E-2</v>
      </c>
      <c r="I9808">
        <v>7.6626955087717247E-2</v>
      </c>
    </row>
    <row r="9809" spans="2:9" x14ac:dyDescent="0.25">
      <c r="B9809">
        <v>9806</v>
      </c>
      <c r="C9809">
        <v>7.3396692443155595E-2</v>
      </c>
      <c r="D9809">
        <v>6.298994172189247E-2</v>
      </c>
      <c r="G9809">
        <v>9806</v>
      </c>
      <c r="H9809">
        <v>7.0761074774679397E-2</v>
      </c>
      <c r="I9809">
        <v>7.6607140601613277E-2</v>
      </c>
    </row>
    <row r="9810" spans="2:9" x14ac:dyDescent="0.25">
      <c r="B9810">
        <v>9807</v>
      </c>
      <c r="C9810">
        <v>7.3378964188521606E-2</v>
      </c>
      <c r="D9810">
        <v>6.2967267151051304E-2</v>
      </c>
      <c r="G9810">
        <v>9807</v>
      </c>
      <c r="H9810">
        <v>7.0742779680149581E-2</v>
      </c>
      <c r="I9810">
        <v>7.6587331163843239E-2</v>
      </c>
    </row>
    <row r="9811" spans="2:9" x14ac:dyDescent="0.25">
      <c r="B9811">
        <v>9808</v>
      </c>
      <c r="C9811">
        <v>7.3361240698586294E-2</v>
      </c>
      <c r="D9811">
        <v>6.2944600020809108E-2</v>
      </c>
      <c r="G9811">
        <v>9808</v>
      </c>
      <c r="H9811">
        <v>7.0724489432715587E-2</v>
      </c>
      <c r="I9811">
        <v>7.6567526773208092E-2</v>
      </c>
    </row>
    <row r="9812" spans="2:9" x14ac:dyDescent="0.25">
      <c r="B9812">
        <v>9809</v>
      </c>
      <c r="C9812">
        <v>7.3343521971534695E-2</v>
      </c>
      <c r="D9812">
        <v>6.2921940329655091E-2</v>
      </c>
      <c r="G9812">
        <v>9809</v>
      </c>
      <c r="H9812">
        <v>7.0706204030958703E-2</v>
      </c>
      <c r="I9812">
        <v>7.6547727428508863E-2</v>
      </c>
    </row>
    <row r="9813" spans="2:9" x14ac:dyDescent="0.25">
      <c r="B9813">
        <v>9810</v>
      </c>
      <c r="C9813">
        <v>7.3325808005552384E-2</v>
      </c>
      <c r="D9813">
        <v>6.2899288076078128E-2</v>
      </c>
      <c r="G9813">
        <v>9810</v>
      </c>
      <c r="H9813">
        <v>7.0687923473460701E-2</v>
      </c>
      <c r="I9813">
        <v>7.6527933128546874E-2</v>
      </c>
    </row>
    <row r="9814" spans="2:9" x14ac:dyDescent="0.25">
      <c r="B9814">
        <v>9811</v>
      </c>
      <c r="C9814">
        <v>7.3308098798825688E-2</v>
      </c>
      <c r="D9814">
        <v>6.2876643258566553E-2</v>
      </c>
      <c r="G9814">
        <v>9811</v>
      </c>
      <c r="H9814">
        <v>7.0669647758803911E-2</v>
      </c>
      <c r="I9814">
        <v>7.6508143872123707E-2</v>
      </c>
    </row>
    <row r="9815" spans="2:9" x14ac:dyDescent="0.25">
      <c r="B9815">
        <v>9812</v>
      </c>
      <c r="C9815">
        <v>7.3290394349542362E-2</v>
      </c>
      <c r="D9815">
        <v>6.2854005875608368E-2</v>
      </c>
      <c r="G9815">
        <v>9812</v>
      </c>
      <c r="H9815">
        <v>7.0651376885571368E-2</v>
      </c>
      <c r="I9815">
        <v>7.6488359658041127E-2</v>
      </c>
    </row>
    <row r="9816" spans="2:9" x14ac:dyDescent="0.25">
      <c r="B9816">
        <v>9813</v>
      </c>
      <c r="C9816">
        <v>7.3272694655890605E-2</v>
      </c>
      <c r="D9816">
        <v>6.2831375925691227E-2</v>
      </c>
      <c r="G9816">
        <v>9813</v>
      </c>
      <c r="H9816">
        <v>7.0633110852346304E-2</v>
      </c>
      <c r="I9816">
        <v>7.6468580485101259E-2</v>
      </c>
    </row>
    <row r="9817" spans="2:9" x14ac:dyDescent="0.25">
      <c r="B9817">
        <v>9814</v>
      </c>
      <c r="C9817">
        <v>7.3254999716059005E-2</v>
      </c>
      <c r="D9817">
        <v>6.2808753407302242E-2</v>
      </c>
      <c r="G9817">
        <v>9814</v>
      </c>
      <c r="H9817">
        <v>7.0614849657712184E-2</v>
      </c>
      <c r="I9817">
        <v>7.6448806352106352E-2</v>
      </c>
    </row>
    <row r="9818" spans="2:9" x14ac:dyDescent="0.25">
      <c r="B9818">
        <v>9815</v>
      </c>
      <c r="C9818">
        <v>7.323730952823769E-2</v>
      </c>
      <c r="D9818">
        <v>6.2786138318928181E-2</v>
      </c>
      <c r="G9818">
        <v>9815</v>
      </c>
      <c r="H9818">
        <v>7.0596593300253405E-2</v>
      </c>
      <c r="I9818">
        <v>7.6429037257858976E-2</v>
      </c>
    </row>
    <row r="9819" spans="2:9" x14ac:dyDescent="0.25">
      <c r="B9819">
        <v>9816</v>
      </c>
      <c r="C9819">
        <v>7.32196240906174E-2</v>
      </c>
      <c r="D9819">
        <v>6.2763530659055489E-2</v>
      </c>
      <c r="G9819">
        <v>9816</v>
      </c>
      <c r="H9819">
        <v>7.0578341778554404E-2</v>
      </c>
      <c r="I9819">
        <v>7.6409273201161892E-2</v>
      </c>
    </row>
    <row r="9820" spans="2:9" x14ac:dyDescent="0.25">
      <c r="B9820">
        <v>9817</v>
      </c>
      <c r="C9820">
        <v>7.3201943401389608E-2</v>
      </c>
      <c r="D9820">
        <v>6.2740930426170016E-2</v>
      </c>
      <c r="G9820">
        <v>9817</v>
      </c>
      <c r="H9820">
        <v>7.0560095091200606E-2</v>
      </c>
      <c r="I9820">
        <v>7.6389514180818116E-2</v>
      </c>
    </row>
    <row r="9821" spans="2:9" x14ac:dyDescent="0.25">
      <c r="B9821">
        <v>9818</v>
      </c>
      <c r="C9821">
        <v>7.3184267458746552E-2</v>
      </c>
      <c r="D9821">
        <v>6.2718337618757392E-2</v>
      </c>
      <c r="G9821">
        <v>9818</v>
      </c>
      <c r="H9821">
        <v>7.0541853236777391E-2</v>
      </c>
      <c r="I9821">
        <v>7.6369760195630979E-2</v>
      </c>
    </row>
    <row r="9822" spans="2:9" x14ac:dyDescent="0.25">
      <c r="B9822">
        <v>9819</v>
      </c>
      <c r="C9822">
        <v>7.3166596260881997E-2</v>
      </c>
      <c r="D9822">
        <v>6.2695752235302687E-2</v>
      </c>
      <c r="G9822">
        <v>9819</v>
      </c>
      <c r="H9822">
        <v>7.0523616213871071E-2</v>
      </c>
      <c r="I9822">
        <v>7.6350011244403937E-2</v>
      </c>
    </row>
    <row r="9823" spans="2:9" x14ac:dyDescent="0.25">
      <c r="B9823">
        <v>9820</v>
      </c>
      <c r="C9823">
        <v>7.3148929805989998E-2</v>
      </c>
      <c r="D9823">
        <v>6.2673174274290699E-2</v>
      </c>
      <c r="G9823">
        <v>9820</v>
      </c>
      <c r="H9823">
        <v>7.0505384021068304E-2</v>
      </c>
      <c r="I9823">
        <v>7.6330267325940712E-2</v>
      </c>
    </row>
    <row r="9824" spans="2:9" x14ac:dyDescent="0.25">
      <c r="B9824">
        <v>9821</v>
      </c>
      <c r="C9824">
        <v>7.3131268092264987E-2</v>
      </c>
      <c r="D9824">
        <v>6.2650603734205709E-2</v>
      </c>
      <c r="G9824">
        <v>9821</v>
      </c>
      <c r="H9824">
        <v>7.0487156656955791E-2</v>
      </c>
      <c r="I9824">
        <v>7.6310528439045358E-2</v>
      </c>
    </row>
    <row r="9825" spans="2:9" x14ac:dyDescent="0.25">
      <c r="B9825">
        <v>9822</v>
      </c>
      <c r="C9825">
        <v>7.3113611117903016E-2</v>
      </c>
      <c r="D9825">
        <v>6.262804061353168E-2</v>
      </c>
      <c r="G9825">
        <v>9822</v>
      </c>
      <c r="H9825">
        <v>7.0468934120121104E-2</v>
      </c>
      <c r="I9825">
        <v>7.6290794582522095E-2</v>
      </c>
    </row>
    <row r="9826" spans="2:9" x14ac:dyDescent="0.25">
      <c r="B9826">
        <v>9823</v>
      </c>
      <c r="C9826">
        <v>7.3095958881100598E-2</v>
      </c>
      <c r="D9826">
        <v>6.2605484910752143E-2</v>
      </c>
      <c r="G9826">
        <v>9823</v>
      </c>
      <c r="H9826">
        <v>7.0450716409152292E-2</v>
      </c>
      <c r="I9826">
        <v>7.6271065755175407E-2</v>
      </c>
    </row>
    <row r="9827" spans="2:9" x14ac:dyDescent="0.25">
      <c r="B9827">
        <v>9824</v>
      </c>
      <c r="C9827">
        <v>7.30783113800553E-2</v>
      </c>
      <c r="D9827">
        <v>6.258293662435023E-2</v>
      </c>
      <c r="G9827">
        <v>9824</v>
      </c>
      <c r="H9827">
        <v>7.0432503522637802E-2</v>
      </c>
      <c r="I9827">
        <v>7.6251341955810056E-2</v>
      </c>
    </row>
    <row r="9828" spans="2:9" x14ac:dyDescent="0.25">
      <c r="B9828">
        <v>9825</v>
      </c>
      <c r="C9828">
        <v>7.3060668612965091E-2</v>
      </c>
      <c r="D9828">
        <v>6.2560395752808584E-2</v>
      </c>
      <c r="G9828">
        <v>9825</v>
      </c>
      <c r="H9828">
        <v>7.0414295459166387E-2</v>
      </c>
      <c r="I9828">
        <v>7.6231623183230929E-2</v>
      </c>
    </row>
    <row r="9829" spans="2:9" x14ac:dyDescent="0.25">
      <c r="B9829">
        <v>9826</v>
      </c>
      <c r="C9829">
        <v>7.3043030578029508E-2</v>
      </c>
      <c r="D9829">
        <v>6.2537862294609642E-2</v>
      </c>
      <c r="G9829">
        <v>9826</v>
      </c>
      <c r="H9829">
        <v>7.0396092217327691E-2</v>
      </c>
      <c r="I9829">
        <v>7.6211909436243258E-2</v>
      </c>
    </row>
    <row r="9830" spans="2:9" x14ac:dyDescent="0.25">
      <c r="B9830">
        <v>9827</v>
      </c>
      <c r="C9830">
        <v>7.3025397273448603E-2</v>
      </c>
      <c r="D9830">
        <v>6.251533624823527E-2</v>
      </c>
      <c r="G9830">
        <v>9827</v>
      </c>
      <c r="H9830">
        <v>7.037789379571148E-2</v>
      </c>
      <c r="I9830">
        <v>7.6192200713652569E-2</v>
      </c>
    </row>
    <row r="9831" spans="2:9" x14ac:dyDescent="0.25">
      <c r="B9831">
        <v>9828</v>
      </c>
      <c r="C9831">
        <v>7.3007768697422704E-2</v>
      </c>
      <c r="D9831">
        <v>6.2492817612166907E-2</v>
      </c>
      <c r="G9831">
        <v>9828</v>
      </c>
      <c r="H9831">
        <v>7.0359700192907881E-2</v>
      </c>
      <c r="I9831">
        <v>7.6172497014264429E-2</v>
      </c>
    </row>
    <row r="9832" spans="2:9" x14ac:dyDescent="0.25">
      <c r="B9832">
        <v>9829</v>
      </c>
      <c r="C9832">
        <v>7.2990144848153707E-2</v>
      </c>
      <c r="D9832">
        <v>6.2470306384885828E-2</v>
      </c>
      <c r="G9832">
        <v>9829</v>
      </c>
      <c r="H9832">
        <v>7.0341511407507898E-2</v>
      </c>
      <c r="I9832">
        <v>7.6152798336884875E-2</v>
      </c>
    </row>
    <row r="9833" spans="2:9" x14ac:dyDescent="0.25">
      <c r="B9833">
        <v>9830</v>
      </c>
      <c r="C9833">
        <v>7.2972525723843981E-2</v>
      </c>
      <c r="D9833">
        <v>6.2447802564872625E-2</v>
      </c>
      <c r="G9833">
        <v>9830</v>
      </c>
      <c r="H9833">
        <v>7.0323327438102601E-2</v>
      </c>
      <c r="I9833">
        <v>7.6133104680320043E-2</v>
      </c>
    </row>
    <row r="9834" spans="2:9" x14ac:dyDescent="0.25">
      <c r="B9834">
        <v>9831</v>
      </c>
      <c r="C9834">
        <v>7.295491132269688E-2</v>
      </c>
      <c r="D9834">
        <v>6.2425306150607707E-2</v>
      </c>
      <c r="G9834">
        <v>9831</v>
      </c>
      <c r="H9834">
        <v>7.0305148283283797E-2</v>
      </c>
      <c r="I9834">
        <v>7.6113416043376375E-2</v>
      </c>
    </row>
    <row r="9835" spans="2:9" x14ac:dyDescent="0.25">
      <c r="B9835">
        <v>9832</v>
      </c>
      <c r="C9835">
        <v>7.2937301642916424E-2</v>
      </c>
      <c r="D9835">
        <v>6.2402817140570964E-2</v>
      </c>
      <c r="G9835">
        <v>9832</v>
      </c>
      <c r="H9835">
        <v>7.0286973941643585E-2</v>
      </c>
      <c r="I9835">
        <v>7.6093732424860533E-2</v>
      </c>
    </row>
    <row r="9836" spans="2:9" x14ac:dyDescent="0.25">
      <c r="B9836">
        <v>9833</v>
      </c>
      <c r="C9836">
        <v>7.2919696682708021E-2</v>
      </c>
      <c r="D9836">
        <v>6.2380335533241911E-2</v>
      </c>
      <c r="G9836">
        <v>9833</v>
      </c>
      <c r="H9836">
        <v>7.0268804411774841E-2</v>
      </c>
      <c r="I9836">
        <v>7.607405382357936E-2</v>
      </c>
    </row>
    <row r="9837" spans="2:9" x14ac:dyDescent="0.25">
      <c r="B9837">
        <v>9834</v>
      </c>
      <c r="C9837">
        <v>7.2902096440277314E-2</v>
      </c>
      <c r="D9837">
        <v>6.2357861327099764E-2</v>
      </c>
      <c r="G9837">
        <v>9834</v>
      </c>
      <c r="H9837">
        <v>7.0250639692270689E-2</v>
      </c>
      <c r="I9837">
        <v>7.6054380238340089E-2</v>
      </c>
    </row>
    <row r="9838" spans="2:9" x14ac:dyDescent="0.25">
      <c r="B9838">
        <v>9835</v>
      </c>
      <c r="C9838">
        <v>7.2884500913830502E-2</v>
      </c>
      <c r="D9838">
        <v>6.2335394520623165E-2</v>
      </c>
      <c r="G9838">
        <v>9835</v>
      </c>
      <c r="H9838">
        <v>7.0232479781724505E-2</v>
      </c>
      <c r="I9838">
        <v>7.6034711667950075E-2</v>
      </c>
    </row>
    <row r="9839" spans="2:9" x14ac:dyDescent="0.25">
      <c r="B9839">
        <v>9836</v>
      </c>
      <c r="C9839">
        <v>7.2866910101575616E-2</v>
      </c>
      <c r="D9839">
        <v>6.2312935112290496E-2</v>
      </c>
      <c r="G9839">
        <v>9836</v>
      </c>
      <c r="H9839">
        <v>7.0214324678730497E-2</v>
      </c>
      <c r="I9839">
        <v>7.601504811121694E-2</v>
      </c>
    </row>
    <row r="9840" spans="2:9" x14ac:dyDescent="0.25">
      <c r="B9840">
        <v>9837</v>
      </c>
      <c r="C9840">
        <v>7.2849324001720589E-2</v>
      </c>
      <c r="D9840">
        <v>6.2290483100579726E-2</v>
      </c>
      <c r="G9840">
        <v>9837</v>
      </c>
      <c r="H9840">
        <v>7.0196174381882998E-2</v>
      </c>
      <c r="I9840">
        <v>7.5995389566948568E-2</v>
      </c>
    </row>
    <row r="9841" spans="2:9" x14ac:dyDescent="0.25">
      <c r="B9841">
        <v>9838</v>
      </c>
      <c r="C9841">
        <v>7.2831742612474784E-2</v>
      </c>
      <c r="D9841">
        <v>6.2268038483968412E-2</v>
      </c>
      <c r="G9841">
        <v>9838</v>
      </c>
      <c r="H9841">
        <v>7.0178028889777297E-2</v>
      </c>
      <c r="I9841">
        <v>7.5975736033953092E-2</v>
      </c>
    </row>
    <row r="9842" spans="2:9" x14ac:dyDescent="0.25">
      <c r="B9842">
        <v>9839</v>
      </c>
      <c r="C9842">
        <v>7.2814165932047925E-2</v>
      </c>
      <c r="D9842">
        <v>6.224560126093371E-2</v>
      </c>
      <c r="G9842">
        <v>9839</v>
      </c>
      <c r="H9842">
        <v>7.0159888201008574E-2</v>
      </c>
      <c r="I9842">
        <v>7.5956087511038814E-2</v>
      </c>
    </row>
    <row r="9843" spans="2:9" x14ac:dyDescent="0.25">
      <c r="B9843">
        <v>9840</v>
      </c>
      <c r="C9843">
        <v>7.2796593958651262E-2</v>
      </c>
      <c r="D9843">
        <v>6.2223171429952422E-2</v>
      </c>
      <c r="G9843">
        <v>9840</v>
      </c>
      <c r="H9843">
        <v>7.0141752314172995E-2</v>
      </c>
      <c r="I9843">
        <v>7.5936443997014408E-2</v>
      </c>
    </row>
    <row r="9844" spans="2:9" x14ac:dyDescent="0.25">
      <c r="B9844">
        <v>9841</v>
      </c>
      <c r="C9844">
        <v>7.2779026690496393E-2</v>
      </c>
      <c r="D9844">
        <v>6.220074898950087E-2</v>
      </c>
      <c r="G9844">
        <v>9841</v>
      </c>
      <c r="H9844">
        <v>7.0123621227866903E-2</v>
      </c>
      <c r="I9844">
        <v>7.5916805490688646E-2</v>
      </c>
    </row>
    <row r="9845" spans="2:9" x14ac:dyDescent="0.25">
      <c r="B9845">
        <v>9842</v>
      </c>
      <c r="C9845">
        <v>7.2761464125795386E-2</v>
      </c>
      <c r="D9845">
        <v>6.2178333938055129E-2</v>
      </c>
      <c r="G9845">
        <v>9842</v>
      </c>
      <c r="H9845">
        <v>7.0105494940687005E-2</v>
      </c>
      <c r="I9845">
        <v>7.5897171990870677E-2</v>
      </c>
    </row>
    <row r="9846" spans="2:9" x14ac:dyDescent="0.25">
      <c r="B9846">
        <v>9843</v>
      </c>
      <c r="C9846">
        <v>7.2743906262761796E-2</v>
      </c>
      <c r="D9846">
        <v>6.215592627409073E-2</v>
      </c>
      <c r="G9846">
        <v>9843</v>
      </c>
      <c r="H9846">
        <v>7.0087373451230908E-2</v>
      </c>
      <c r="I9846">
        <v>7.5877543496369784E-2</v>
      </c>
    </row>
    <row r="9847" spans="2:9" x14ac:dyDescent="0.25">
      <c r="B9847">
        <v>9844</v>
      </c>
      <c r="C9847">
        <v>7.2726353099609703E-2</v>
      </c>
      <c r="D9847">
        <v>6.2133525996082926E-2</v>
      </c>
      <c r="G9847">
        <v>9844</v>
      </c>
      <c r="H9847">
        <v>7.0069256758096096E-2</v>
      </c>
      <c r="I9847">
        <v>7.5857920005995533E-2</v>
      </c>
    </row>
    <row r="9848" spans="2:9" x14ac:dyDescent="0.25">
      <c r="B9848">
        <v>9845</v>
      </c>
      <c r="C9848">
        <v>7.2708804634554203E-2</v>
      </c>
      <c r="D9848">
        <v>6.2111133102506551E-2</v>
      </c>
      <c r="G9848">
        <v>9845</v>
      </c>
      <c r="H9848">
        <v>7.0051144859880995E-2</v>
      </c>
      <c r="I9848">
        <v>7.5838301518557735E-2</v>
      </c>
    </row>
    <row r="9849" spans="2:9" x14ac:dyDescent="0.25">
      <c r="B9849">
        <v>9846</v>
      </c>
      <c r="C9849">
        <v>7.2691260865810778E-2</v>
      </c>
      <c r="D9849">
        <v>6.2088747591835997E-2</v>
      </c>
      <c r="G9849">
        <v>9846</v>
      </c>
      <c r="H9849">
        <v>7.0033037755184227E-2</v>
      </c>
      <c r="I9849">
        <v>7.5818688032866469E-2</v>
      </c>
    </row>
    <row r="9850" spans="2:9" x14ac:dyDescent="0.25">
      <c r="B9850">
        <v>9847</v>
      </c>
      <c r="C9850">
        <v>7.2673721791596479E-2</v>
      </c>
      <c r="D9850">
        <v>6.206636946254538E-2</v>
      </c>
      <c r="G9850">
        <v>9847</v>
      </c>
      <c r="H9850">
        <v>7.0014935442605258E-2</v>
      </c>
      <c r="I9850">
        <v>7.5799079547732018E-2</v>
      </c>
    </row>
    <row r="9851" spans="2:9" x14ac:dyDescent="0.25">
      <c r="B9851">
        <v>9848</v>
      </c>
      <c r="C9851">
        <v>7.2656187410128803E-2</v>
      </c>
      <c r="D9851">
        <v>6.2043998713108353E-2</v>
      </c>
      <c r="G9851">
        <v>9848</v>
      </c>
      <c r="H9851">
        <v>6.999683792074371E-2</v>
      </c>
      <c r="I9851">
        <v>7.577947606196489E-2</v>
      </c>
    </row>
    <row r="9852" spans="2:9" x14ac:dyDescent="0.25">
      <c r="B9852">
        <v>9849</v>
      </c>
      <c r="C9852">
        <v>7.2638657719625591E-2</v>
      </c>
      <c r="D9852">
        <v>6.2021635341998109E-2</v>
      </c>
      <c r="G9852">
        <v>9849</v>
      </c>
      <c r="H9852">
        <v>6.9978745188199409E-2</v>
      </c>
      <c r="I9852">
        <v>7.575987757437587E-2</v>
      </c>
    </row>
    <row r="9853" spans="2:9" x14ac:dyDescent="0.25">
      <c r="B9853">
        <v>9850</v>
      </c>
      <c r="C9853">
        <v>7.2621132718306197E-2</v>
      </c>
      <c r="D9853">
        <v>6.1999279347687661E-2</v>
      </c>
      <c r="G9853">
        <v>9850</v>
      </c>
      <c r="H9853">
        <v>6.9960657243572991E-2</v>
      </c>
      <c r="I9853">
        <v>7.5740284083776005E-2</v>
      </c>
    </row>
    <row r="9854" spans="2:9" x14ac:dyDescent="0.25">
      <c r="B9854">
        <v>9851</v>
      </c>
      <c r="C9854">
        <v>7.2603612404390408E-2</v>
      </c>
      <c r="D9854">
        <v>6.1976930728649487E-2</v>
      </c>
      <c r="G9854">
        <v>9851</v>
      </c>
      <c r="H9854">
        <v>6.9942574085465808E-2</v>
      </c>
      <c r="I9854">
        <v>7.5720695588976566E-2</v>
      </c>
    </row>
    <row r="9855" spans="2:9" x14ac:dyDescent="0.25">
      <c r="B9855">
        <v>9852</v>
      </c>
      <c r="C9855">
        <v>7.2586096776099299E-2</v>
      </c>
      <c r="D9855">
        <v>6.1954589483355652E-2</v>
      </c>
      <c r="G9855">
        <v>9852</v>
      </c>
      <c r="H9855">
        <v>6.992449571247919E-2</v>
      </c>
      <c r="I9855">
        <v>7.5701112088788977E-2</v>
      </c>
    </row>
    <row r="9856" spans="2:9" x14ac:dyDescent="0.25">
      <c r="B9856">
        <v>9853</v>
      </c>
      <c r="C9856">
        <v>7.2568585831654028E-2</v>
      </c>
      <c r="D9856">
        <v>6.1932255610277938E-2</v>
      </c>
      <c r="G9856">
        <v>9853</v>
      </c>
      <c r="H9856">
        <v>6.9906422123214962E-2</v>
      </c>
      <c r="I9856">
        <v>7.5681533582025062E-2</v>
      </c>
    </row>
    <row r="9857" spans="2:9" x14ac:dyDescent="0.25">
      <c r="B9857">
        <v>9854</v>
      </c>
      <c r="C9857">
        <v>7.2551079569277394E-2</v>
      </c>
      <c r="D9857">
        <v>6.1909929107887722E-2</v>
      </c>
      <c r="G9857">
        <v>9854</v>
      </c>
      <c r="H9857">
        <v>6.9888353316275839E-2</v>
      </c>
      <c r="I9857">
        <v>7.5661960067496731E-2</v>
      </c>
    </row>
    <row r="9858" spans="2:9" x14ac:dyDescent="0.25">
      <c r="B9858">
        <v>9855</v>
      </c>
      <c r="C9858">
        <v>7.2533577987192802E-2</v>
      </c>
      <c r="D9858">
        <v>6.1887609974655977E-2</v>
      </c>
      <c r="G9858">
        <v>9855</v>
      </c>
      <c r="H9858">
        <v>6.98702892902648E-2</v>
      </c>
      <c r="I9858">
        <v>7.5642391544016294E-2</v>
      </c>
    </row>
    <row r="9859" spans="2:9" x14ac:dyDescent="0.25">
      <c r="B9859">
        <v>9856</v>
      </c>
      <c r="C9859">
        <v>7.2516081083623896E-2</v>
      </c>
      <c r="D9859">
        <v>6.1865298209053322E-2</v>
      </c>
      <c r="G9859">
        <v>9856</v>
      </c>
      <c r="H9859">
        <v>6.9852230043785005E-2</v>
      </c>
      <c r="I9859">
        <v>7.5622828010396173E-2</v>
      </c>
    </row>
    <row r="9860" spans="2:9" x14ac:dyDescent="0.25">
      <c r="B9860">
        <v>9857</v>
      </c>
      <c r="C9860">
        <v>7.2498588856795804E-2</v>
      </c>
      <c r="D9860">
        <v>6.1842993809549926E-2</v>
      </c>
      <c r="G9860">
        <v>9857</v>
      </c>
      <c r="H9860">
        <v>6.9834175575440305E-2</v>
      </c>
      <c r="I9860">
        <v>7.5603269465449055E-2</v>
      </c>
    </row>
    <row r="9861" spans="2:9" x14ac:dyDescent="0.25">
      <c r="B9861">
        <v>9858</v>
      </c>
      <c r="C9861">
        <v>7.2481101304934001E-2</v>
      </c>
      <c r="D9861">
        <v>6.182069677461563E-2</v>
      </c>
      <c r="G9861">
        <v>9858</v>
      </c>
      <c r="H9861">
        <v>6.9816125883835095E-2</v>
      </c>
      <c r="I9861">
        <v>7.5583715907987958E-2</v>
      </c>
    </row>
    <row r="9862" spans="2:9" x14ac:dyDescent="0.25">
      <c r="B9862">
        <v>9859</v>
      </c>
      <c r="C9862">
        <v>7.2463618426265405E-2</v>
      </c>
      <c r="D9862">
        <v>6.1798407102719902E-2</v>
      </c>
      <c r="G9862">
        <v>9859</v>
      </c>
      <c r="H9862">
        <v>6.9798080967574214E-2</v>
      </c>
      <c r="I9862">
        <v>7.5564167336825999E-2</v>
      </c>
    </row>
    <row r="9863" spans="2:9" x14ac:dyDescent="0.25">
      <c r="B9863">
        <v>9860</v>
      </c>
      <c r="C9863">
        <v>7.2446140219017005E-2</v>
      </c>
      <c r="D9863">
        <v>6.1776124792331882E-2</v>
      </c>
      <c r="G9863">
        <v>9860</v>
      </c>
      <c r="H9863">
        <v>6.9780040825262582E-2</v>
      </c>
      <c r="I9863">
        <v>7.5544623750776668E-2</v>
      </c>
    </row>
    <row r="9864" spans="2:9" x14ac:dyDescent="0.25">
      <c r="B9864">
        <v>9861</v>
      </c>
      <c r="C9864">
        <v>7.2428666681417272E-2</v>
      </c>
      <c r="D9864">
        <v>6.1753849841920172E-2</v>
      </c>
      <c r="G9864">
        <v>9861</v>
      </c>
      <c r="H9864">
        <v>6.9762005455506204E-2</v>
      </c>
      <c r="I9864">
        <v>7.5525085148653595E-2</v>
      </c>
    </row>
    <row r="9865" spans="2:9" x14ac:dyDescent="0.25">
      <c r="B9865">
        <v>9862</v>
      </c>
      <c r="C9865">
        <v>7.2411197811695402E-2</v>
      </c>
      <c r="D9865">
        <v>6.1731582249953169E-2</v>
      </c>
      <c r="G9865">
        <v>9862</v>
      </c>
      <c r="H9865">
        <v>6.9743974856911306E-2</v>
      </c>
      <c r="I9865">
        <v>7.5505551529270729E-2</v>
      </c>
    </row>
    <row r="9866" spans="2:9" x14ac:dyDescent="0.25">
      <c r="B9866">
        <v>9863</v>
      </c>
      <c r="C9866">
        <v>7.2393733608080796E-2</v>
      </c>
      <c r="D9866">
        <v>6.1709322014898822E-2</v>
      </c>
      <c r="G9866">
        <v>9863</v>
      </c>
      <c r="H9866">
        <v>6.9725949028084294E-2</v>
      </c>
      <c r="I9866">
        <v>7.5486022891442225E-2</v>
      </c>
    </row>
    <row r="9867" spans="2:9" x14ac:dyDescent="0.25">
      <c r="B9867">
        <v>9864</v>
      </c>
      <c r="C9867">
        <v>7.2376274068804383E-2</v>
      </c>
      <c r="D9867">
        <v>6.1687069135224655E-2</v>
      </c>
      <c r="G9867">
        <v>9864</v>
      </c>
      <c r="H9867">
        <v>6.9707927967632297E-2</v>
      </c>
      <c r="I9867">
        <v>7.5466499233982492E-2</v>
      </c>
    </row>
    <row r="9868" spans="2:9" x14ac:dyDescent="0.25">
      <c r="B9868">
        <v>9865</v>
      </c>
      <c r="C9868">
        <v>7.2358819192097593E-2</v>
      </c>
      <c r="D9868">
        <v>6.1664823609397845E-2</v>
      </c>
      <c r="G9868">
        <v>9865</v>
      </c>
      <c r="H9868">
        <v>6.9689911674162899E-2</v>
      </c>
      <c r="I9868">
        <v>7.5446980555706103E-2</v>
      </c>
    </row>
    <row r="9869" spans="2:9" x14ac:dyDescent="0.25">
      <c r="B9869">
        <v>9866</v>
      </c>
      <c r="C9869">
        <v>7.2341368976192713E-2</v>
      </c>
      <c r="D9869">
        <v>6.1642585435885314E-2</v>
      </c>
      <c r="G9869">
        <v>9866</v>
      </c>
      <c r="H9869">
        <v>6.9671900146284105E-2</v>
      </c>
      <c r="I9869">
        <v>7.5427466855428033E-2</v>
      </c>
    </row>
    <row r="9870" spans="2:9" x14ac:dyDescent="0.25">
      <c r="B9870">
        <v>9867</v>
      </c>
      <c r="C9870">
        <v>7.232392341932263E-2</v>
      </c>
      <c r="D9870">
        <v>6.1620354613153433E-2</v>
      </c>
      <c r="G9870">
        <v>9867</v>
      </c>
      <c r="H9870">
        <v>6.9653893382604262E-2</v>
      </c>
      <c r="I9870">
        <v>7.5407958131963326E-2</v>
      </c>
    </row>
    <row r="9871" spans="2:9" x14ac:dyDescent="0.25">
      <c r="B9871">
        <v>9868</v>
      </c>
      <c r="C9871">
        <v>7.2306482519721799E-2</v>
      </c>
      <c r="D9871">
        <v>6.1598131139668305E-2</v>
      </c>
      <c r="G9871">
        <v>9868</v>
      </c>
      <c r="H9871">
        <v>6.9635891381732554E-2</v>
      </c>
      <c r="I9871">
        <v>7.538845438412739E-2</v>
      </c>
    </row>
    <row r="9872" spans="2:9" x14ac:dyDescent="0.25">
      <c r="B9872">
        <v>9869</v>
      </c>
      <c r="C9872">
        <v>7.2289046275625005E-2</v>
      </c>
      <c r="D9872">
        <v>6.1575915013895657E-2</v>
      </c>
      <c r="G9872">
        <v>9869</v>
      </c>
      <c r="H9872">
        <v>6.9617894142278411E-2</v>
      </c>
      <c r="I9872">
        <v>7.5368955610735838E-2</v>
      </c>
    </row>
    <row r="9873" spans="2:9" x14ac:dyDescent="0.25">
      <c r="B9873">
        <v>9870</v>
      </c>
      <c r="C9873">
        <v>7.2271614685267396E-2</v>
      </c>
      <c r="D9873">
        <v>6.1553706234300731E-2</v>
      </c>
      <c r="G9873">
        <v>9870</v>
      </c>
      <c r="H9873">
        <v>6.9599901662851418E-2</v>
      </c>
      <c r="I9873">
        <v>7.5349461810604437E-2</v>
      </c>
    </row>
    <row r="9874" spans="2:9" x14ac:dyDescent="0.25">
      <c r="B9874">
        <v>9871</v>
      </c>
      <c r="C9874">
        <v>7.2254187746885606E-2</v>
      </c>
      <c r="D9874">
        <v>6.1531504799348588E-2</v>
      </c>
      <c r="G9874">
        <v>9871</v>
      </c>
      <c r="H9874">
        <v>6.9581913942061896E-2</v>
      </c>
      <c r="I9874">
        <v>7.5329972982549398E-2</v>
      </c>
    </row>
    <row r="9875" spans="2:9" x14ac:dyDescent="0.25">
      <c r="B9875">
        <v>9872</v>
      </c>
      <c r="C9875">
        <v>7.2236765458716781E-2</v>
      </c>
      <c r="D9875">
        <v>6.1509310707503789E-2</v>
      </c>
      <c r="G9875">
        <v>9872</v>
      </c>
      <c r="H9875">
        <v>6.9563930978520885E-2</v>
      </c>
      <c r="I9875">
        <v>7.5310489125386973E-2</v>
      </c>
    </row>
    <row r="9876" spans="2:9" x14ac:dyDescent="0.25">
      <c r="B9876">
        <v>9873</v>
      </c>
      <c r="C9876">
        <v>7.2219347818999094E-2</v>
      </c>
      <c r="D9876">
        <v>6.1487123957230515E-2</v>
      </c>
      <c r="G9876">
        <v>9873</v>
      </c>
      <c r="H9876">
        <v>6.9545952770839511E-2</v>
      </c>
      <c r="I9876">
        <v>7.5291010237933734E-2</v>
      </c>
    </row>
    <row r="9877" spans="2:9" x14ac:dyDescent="0.25">
      <c r="B9877">
        <v>9874</v>
      </c>
      <c r="C9877">
        <v>7.2201934825971079E-2</v>
      </c>
      <c r="D9877">
        <v>6.1464944546992646E-2</v>
      </c>
      <c r="G9877">
        <v>9874</v>
      </c>
      <c r="H9877">
        <v>6.9527979317629357E-2</v>
      </c>
      <c r="I9877">
        <v>7.5271536319006488E-2</v>
      </c>
    </row>
    <row r="9878" spans="2:9" x14ac:dyDescent="0.25">
      <c r="B9878">
        <v>9875</v>
      </c>
      <c r="C9878">
        <v>7.2184526477872948E-2</v>
      </c>
      <c r="D9878">
        <v>6.1442772475253649E-2</v>
      </c>
      <c r="G9878">
        <v>9875</v>
      </c>
      <c r="H9878">
        <v>6.9510010617502865E-2</v>
      </c>
      <c r="I9878">
        <v>7.5252067367422265E-2</v>
      </c>
    </row>
    <row r="9879" spans="2:9" x14ac:dyDescent="0.25">
      <c r="B9879">
        <v>9876</v>
      </c>
      <c r="C9879">
        <v>7.2167122772945194E-2</v>
      </c>
      <c r="D9879">
        <v>6.1420607740476696E-2</v>
      </c>
      <c r="G9879">
        <v>9876</v>
      </c>
      <c r="H9879">
        <v>6.9492046669072605E-2</v>
      </c>
      <c r="I9879">
        <v>7.5232603381998456E-2</v>
      </c>
    </row>
    <row r="9880" spans="2:9" x14ac:dyDescent="0.25">
      <c r="B9880">
        <v>9877</v>
      </c>
      <c r="C9880">
        <v>7.2149723709428695E-2</v>
      </c>
      <c r="D9880">
        <v>6.1398450341124455E-2</v>
      </c>
      <c r="G9880">
        <v>9877</v>
      </c>
      <c r="H9880">
        <v>6.9474087470951407E-2</v>
      </c>
      <c r="I9880">
        <v>7.5213144361552478E-2</v>
      </c>
    </row>
    <row r="9881" spans="2:9" x14ac:dyDescent="0.25">
      <c r="B9881">
        <v>9878</v>
      </c>
      <c r="C9881">
        <v>7.2132329285565788E-2</v>
      </c>
      <c r="D9881">
        <v>6.1376300275659323E-2</v>
      </c>
      <c r="G9881">
        <v>9878</v>
      </c>
      <c r="H9881">
        <v>6.9456133021752992E-2</v>
      </c>
      <c r="I9881">
        <v>7.5193690304902139E-2</v>
      </c>
    </row>
    <row r="9882" spans="2:9" x14ac:dyDescent="0.25">
      <c r="B9882">
        <v>9879</v>
      </c>
      <c r="C9882">
        <v>7.2114939499599504E-2</v>
      </c>
      <c r="D9882">
        <v>6.135415754254335E-2</v>
      </c>
      <c r="G9882">
        <v>9879</v>
      </c>
      <c r="H9882">
        <v>6.9438183320091398E-2</v>
      </c>
      <c r="I9882">
        <v>7.5174241210865494E-2</v>
      </c>
    </row>
    <row r="9883" spans="2:9" x14ac:dyDescent="0.25">
      <c r="B9883">
        <v>9880</v>
      </c>
      <c r="C9883">
        <v>7.2097554349773496E-2</v>
      </c>
      <c r="D9883">
        <v>6.1332022140238154E-2</v>
      </c>
      <c r="G9883">
        <v>9880</v>
      </c>
      <c r="H9883">
        <v>6.9420238364580888E-2</v>
      </c>
      <c r="I9883">
        <v>7.5154797078260782E-2</v>
      </c>
    </row>
    <row r="9884" spans="2:9" x14ac:dyDescent="0.25">
      <c r="B9884">
        <v>9881</v>
      </c>
      <c r="C9884">
        <v>7.208017383433217E-2</v>
      </c>
      <c r="D9884">
        <v>6.1309894067205002E-2</v>
      </c>
      <c r="G9884">
        <v>9881</v>
      </c>
      <c r="H9884">
        <v>6.9402298153836528E-2</v>
      </c>
      <c r="I9884">
        <v>7.5135357905906433E-2</v>
      </c>
    </row>
    <row r="9885" spans="2:9" x14ac:dyDescent="0.25">
      <c r="B9885">
        <v>9882</v>
      </c>
      <c r="C9885">
        <v>7.2062797951521415E-2</v>
      </c>
      <c r="D9885">
        <v>6.1287773321904854E-2</v>
      </c>
      <c r="G9885">
        <v>9882</v>
      </c>
      <c r="H9885">
        <v>6.938436268647398E-2</v>
      </c>
      <c r="I9885">
        <v>7.5115923692621281E-2</v>
      </c>
    </row>
    <row r="9886" spans="2:9" x14ac:dyDescent="0.25">
      <c r="B9886">
        <v>9883</v>
      </c>
      <c r="C9886">
        <v>7.2045426699587398E-2</v>
      </c>
      <c r="D9886">
        <v>6.1265659902798211E-2</v>
      </c>
      <c r="G9886">
        <v>9883</v>
      </c>
      <c r="H9886">
        <v>6.9366431961109004E-2</v>
      </c>
      <c r="I9886">
        <v>7.5096494437224201E-2</v>
      </c>
    </row>
    <row r="9887" spans="2:9" x14ac:dyDescent="0.25">
      <c r="B9887">
        <v>9884</v>
      </c>
      <c r="C9887">
        <v>7.2028060076776687E-2</v>
      </c>
      <c r="D9887">
        <v>6.1243553808345341E-2</v>
      </c>
      <c r="G9887">
        <v>9884</v>
      </c>
      <c r="H9887">
        <v>6.9348505976357597E-2</v>
      </c>
      <c r="I9887">
        <v>7.5077070138534499E-2</v>
      </c>
    </row>
    <row r="9888" spans="2:9" x14ac:dyDescent="0.25">
      <c r="B9888">
        <v>9885</v>
      </c>
      <c r="C9888">
        <v>7.2010698081337504E-2</v>
      </c>
      <c r="D9888">
        <v>6.1221455037006017E-2</v>
      </c>
      <c r="G9888">
        <v>9885</v>
      </c>
      <c r="H9888">
        <v>6.93305847308366E-2</v>
      </c>
      <c r="I9888">
        <v>7.5057650795371578E-2</v>
      </c>
    </row>
    <row r="9889" spans="2:9" x14ac:dyDescent="0.25">
      <c r="B9889">
        <v>9886</v>
      </c>
      <c r="C9889">
        <v>7.1993340711518319E-2</v>
      </c>
      <c r="D9889">
        <v>6.1199363587239715E-2</v>
      </c>
      <c r="G9889">
        <v>9886</v>
      </c>
      <c r="H9889">
        <v>6.9312668223163398E-2</v>
      </c>
      <c r="I9889">
        <v>7.5038236406555145E-2</v>
      </c>
    </row>
    <row r="9890" spans="2:9" x14ac:dyDescent="0.25">
      <c r="B9890">
        <v>9887</v>
      </c>
      <c r="C9890">
        <v>7.19759879655687E-2</v>
      </c>
      <c r="D9890">
        <v>6.1177279457505562E-2</v>
      </c>
      <c r="G9890">
        <v>9887</v>
      </c>
      <c r="H9890">
        <v>6.9294756451955597E-2</v>
      </c>
      <c r="I9890">
        <v>7.5018826970905186E-2</v>
      </c>
    </row>
    <row r="9891" spans="2:9" x14ac:dyDescent="0.25">
      <c r="B9891">
        <v>9888</v>
      </c>
      <c r="C9891">
        <v>7.1958639841738697E-2</v>
      </c>
      <c r="D9891">
        <v>6.1155202646262334E-2</v>
      </c>
      <c r="G9891">
        <v>9888</v>
      </c>
      <c r="H9891">
        <v>6.927684941583126E-2</v>
      </c>
      <c r="I9891">
        <v>7.499942248724184E-2</v>
      </c>
    </row>
    <row r="9892" spans="2:9" x14ac:dyDescent="0.25">
      <c r="B9892">
        <v>9889</v>
      </c>
      <c r="C9892">
        <v>7.194129633827985E-2</v>
      </c>
      <c r="D9892">
        <v>6.1133133151968319E-2</v>
      </c>
      <c r="G9892">
        <v>9889</v>
      </c>
      <c r="H9892">
        <v>6.92589471134092E-2</v>
      </c>
      <c r="I9892">
        <v>7.4980022954385536E-2</v>
      </c>
    </row>
    <row r="9893" spans="2:9" x14ac:dyDescent="0.25">
      <c r="B9893">
        <v>9890</v>
      </c>
      <c r="C9893">
        <v>7.1923957453444098E-2</v>
      </c>
      <c r="D9893">
        <v>6.111107097308166E-2</v>
      </c>
      <c r="G9893">
        <v>9890</v>
      </c>
      <c r="H9893">
        <v>6.9241049543308508E-2</v>
      </c>
      <c r="I9893">
        <v>7.4960628371156898E-2</v>
      </c>
    </row>
    <row r="9894" spans="2:9" x14ac:dyDescent="0.25">
      <c r="B9894">
        <v>9891</v>
      </c>
      <c r="C9894">
        <v>7.1906623185483701E-2</v>
      </c>
      <c r="D9894">
        <v>6.1089016108059939E-2</v>
      </c>
      <c r="G9894">
        <v>9891</v>
      </c>
      <c r="H9894">
        <v>6.92231567041484E-2</v>
      </c>
      <c r="I9894">
        <v>7.494123873637687E-2</v>
      </c>
    </row>
    <row r="9895" spans="2:9" x14ac:dyDescent="0.25">
      <c r="B9895">
        <v>9892</v>
      </c>
      <c r="C9895">
        <v>7.1889293532652304E-2</v>
      </c>
      <c r="D9895">
        <v>6.1066968555360521E-2</v>
      </c>
      <c r="G9895">
        <v>9892</v>
      </c>
      <c r="H9895">
        <v>6.9205268594549091E-2</v>
      </c>
      <c r="I9895">
        <v>7.4921854048866587E-2</v>
      </c>
    </row>
    <row r="9896" spans="2:9" x14ac:dyDescent="0.25">
      <c r="B9896">
        <v>9893</v>
      </c>
      <c r="C9896">
        <v>7.1871968493204499E-2</v>
      </c>
      <c r="D9896">
        <v>6.1044928313440383E-2</v>
      </c>
      <c r="G9896">
        <v>9893</v>
      </c>
      <c r="H9896">
        <v>6.9187385213130906E-2</v>
      </c>
      <c r="I9896">
        <v>7.4902474307447439E-2</v>
      </c>
    </row>
    <row r="9897" spans="2:9" x14ac:dyDescent="0.25">
      <c r="B9897">
        <v>9894</v>
      </c>
      <c r="C9897">
        <v>7.1854648065395099E-2</v>
      </c>
      <c r="D9897">
        <v>6.1022895380756038E-2</v>
      </c>
      <c r="G9897">
        <v>9894</v>
      </c>
      <c r="H9897">
        <v>6.9169506558514796E-2</v>
      </c>
      <c r="I9897">
        <v>7.4883099510940979E-2</v>
      </c>
    </row>
    <row r="9898" spans="2:9" x14ac:dyDescent="0.25">
      <c r="B9898">
        <v>9895</v>
      </c>
      <c r="C9898">
        <v>7.1837332247480054E-2</v>
      </c>
      <c r="D9898">
        <v>6.1000869755763826E-2</v>
      </c>
      <c r="G9898">
        <v>9895</v>
      </c>
      <c r="H9898">
        <v>6.9151632629322002E-2</v>
      </c>
      <c r="I9898">
        <v>7.4863729658169162E-2</v>
      </c>
    </row>
    <row r="9899" spans="2:9" x14ac:dyDescent="0.25">
      <c r="B9899">
        <v>9896</v>
      </c>
      <c r="C9899">
        <v>7.182002103771673E-2</v>
      </c>
      <c r="D9899">
        <v>6.0978851436919619E-2</v>
      </c>
      <c r="G9899">
        <v>9896</v>
      </c>
      <c r="H9899">
        <v>6.9133763424174502E-2</v>
      </c>
      <c r="I9899">
        <v>7.4844364747954056E-2</v>
      </c>
    </row>
    <row r="9900" spans="2:9" x14ac:dyDescent="0.25">
      <c r="B9900">
        <v>9897</v>
      </c>
      <c r="C9900">
        <v>7.1802714434362494E-2</v>
      </c>
      <c r="D9900">
        <v>6.0956840422678855E-2</v>
      </c>
      <c r="G9900">
        <v>9897</v>
      </c>
      <c r="H9900">
        <v>6.9115898941694634E-2</v>
      </c>
      <c r="I9900">
        <v>7.4825004779117979E-2</v>
      </c>
    </row>
    <row r="9901" spans="2:9" x14ac:dyDescent="0.25">
      <c r="B9901">
        <v>9898</v>
      </c>
      <c r="C9901">
        <v>7.1785412435675294E-2</v>
      </c>
      <c r="D9901">
        <v>6.0934836711496854E-2</v>
      </c>
      <c r="G9901">
        <v>9898</v>
      </c>
      <c r="H9901">
        <v>6.9098039180504819E-2</v>
      </c>
      <c r="I9901">
        <v>7.4805649750483552E-2</v>
      </c>
    </row>
    <row r="9902" spans="2:9" x14ac:dyDescent="0.25">
      <c r="B9902">
        <v>9899</v>
      </c>
      <c r="C9902">
        <v>7.1768115039914607E-2</v>
      </c>
      <c r="D9902">
        <v>6.0912840301828343E-2</v>
      </c>
      <c r="G9902">
        <v>9899</v>
      </c>
      <c r="H9902">
        <v>6.9080184139228493E-2</v>
      </c>
      <c r="I9902">
        <v>7.4786299660873523E-2</v>
      </c>
    </row>
    <row r="9903" spans="2:9" x14ac:dyDescent="0.25">
      <c r="B9903">
        <v>9900</v>
      </c>
      <c r="C9903">
        <v>7.1750822245340407E-2</v>
      </c>
      <c r="D9903">
        <v>6.0890851192127865E-2</v>
      </c>
      <c r="G9903">
        <v>9900</v>
      </c>
      <c r="H9903">
        <v>6.9062333816489199E-2</v>
      </c>
      <c r="I9903">
        <v>7.4766954509111069E-2</v>
      </c>
    </row>
    <row r="9904" spans="2:9" x14ac:dyDescent="0.25">
      <c r="B9904">
        <v>9901</v>
      </c>
      <c r="C9904">
        <v>7.1733534050213599E-2</v>
      </c>
      <c r="D9904">
        <v>6.0868869380849525E-2</v>
      </c>
      <c r="G9904">
        <v>9901</v>
      </c>
      <c r="H9904">
        <v>6.9044488210910998E-2</v>
      </c>
      <c r="I9904">
        <v>7.4747614294019424E-2</v>
      </c>
    </row>
    <row r="9905" spans="2:9" x14ac:dyDescent="0.25">
      <c r="B9905">
        <v>9902</v>
      </c>
      <c r="C9905">
        <v>7.1716250452795532E-2</v>
      </c>
      <c r="D9905">
        <v>6.0846894866447045E-2</v>
      </c>
      <c r="G9905">
        <v>9902</v>
      </c>
      <c r="H9905">
        <v>6.9026647321118365E-2</v>
      </c>
      <c r="I9905">
        <v>7.4728279014422125E-2</v>
      </c>
    </row>
    <row r="9906" spans="2:9" x14ac:dyDescent="0.25">
      <c r="B9906">
        <v>9903</v>
      </c>
      <c r="C9906">
        <v>7.1698971451349028E-2</v>
      </c>
      <c r="D9906">
        <v>6.0824927647373912E-2</v>
      </c>
      <c r="G9906">
        <v>9903</v>
      </c>
      <c r="H9906">
        <v>6.9008811145736565E-2</v>
      </c>
      <c r="I9906">
        <v>7.4708948669143002E-2</v>
      </c>
    </row>
    <row r="9907" spans="2:9" x14ac:dyDescent="0.25">
      <c r="B9907">
        <v>9904</v>
      </c>
      <c r="C9907">
        <v>7.1681697044137294E-2</v>
      </c>
      <c r="D9907">
        <v>6.0802967722083157E-2</v>
      </c>
      <c r="G9907">
        <v>9904</v>
      </c>
      <c r="H9907">
        <v>6.8990979683391004E-2</v>
      </c>
      <c r="I9907">
        <v>7.4689623257005983E-2</v>
      </c>
    </row>
    <row r="9908" spans="2:9" x14ac:dyDescent="0.25">
      <c r="B9908">
        <v>9905</v>
      </c>
      <c r="C9908">
        <v>7.1664427229423996E-2</v>
      </c>
      <c r="D9908">
        <v>6.0781015089027536E-2</v>
      </c>
      <c r="G9908">
        <v>9905</v>
      </c>
      <c r="H9908">
        <v>6.8973152932707393E-2</v>
      </c>
      <c r="I9908">
        <v>7.4670302776835451E-2</v>
      </c>
    </row>
    <row r="9909" spans="2:9" x14ac:dyDescent="0.25">
      <c r="B9909">
        <v>9906</v>
      </c>
      <c r="C9909">
        <v>7.1647162005474288E-2</v>
      </c>
      <c r="D9909">
        <v>6.0759069746659428E-2</v>
      </c>
      <c r="G9909">
        <v>9906</v>
      </c>
      <c r="H9909">
        <v>6.8955330892312289E-2</v>
      </c>
      <c r="I9909">
        <v>7.4650987227455862E-2</v>
      </c>
    </row>
    <row r="9910" spans="2:9" x14ac:dyDescent="0.25">
      <c r="B9910">
        <v>9907</v>
      </c>
      <c r="C9910">
        <v>7.1629901370553598E-2</v>
      </c>
      <c r="D9910">
        <v>6.0737131693430792E-2</v>
      </c>
      <c r="G9910">
        <v>9907</v>
      </c>
      <c r="H9910">
        <v>6.89375135608324E-2</v>
      </c>
      <c r="I9910">
        <v>7.4631676607691891E-2</v>
      </c>
    </row>
    <row r="9911" spans="2:9" x14ac:dyDescent="0.25">
      <c r="B9911">
        <v>9908</v>
      </c>
      <c r="C9911">
        <v>7.1612645322928714E-2</v>
      </c>
      <c r="D9911">
        <v>6.0715200927793422E-2</v>
      </c>
      <c r="G9911">
        <v>9908</v>
      </c>
      <c r="H9911">
        <v>6.8919700936895215E-2</v>
      </c>
      <c r="I9911">
        <v>7.4612370916368645E-2</v>
      </c>
    </row>
    <row r="9912" spans="2:9" x14ac:dyDescent="0.25">
      <c r="B9912">
        <v>9909</v>
      </c>
      <c r="C9912">
        <v>7.1595393860866441E-2</v>
      </c>
      <c r="D9912">
        <v>6.0693277448198552E-2</v>
      </c>
      <c r="G9912">
        <v>9909</v>
      </c>
      <c r="H9912">
        <v>6.8901893019128149E-2</v>
      </c>
      <c r="I9912">
        <v>7.4593070152311258E-2</v>
      </c>
    </row>
    <row r="9913" spans="2:9" x14ac:dyDescent="0.25">
      <c r="B9913">
        <v>9910</v>
      </c>
      <c r="C9913">
        <v>7.1578146982635288E-2</v>
      </c>
      <c r="D9913">
        <v>6.0671361253097203E-2</v>
      </c>
      <c r="G9913">
        <v>9910</v>
      </c>
      <c r="H9913">
        <v>6.8884089806159648E-2</v>
      </c>
      <c r="I9913">
        <v>7.457377431434517E-2</v>
      </c>
    </row>
    <row r="9914" spans="2:9" x14ac:dyDescent="0.25">
      <c r="B9914">
        <v>9911</v>
      </c>
      <c r="C9914">
        <v>7.1560904686504098E-2</v>
      </c>
      <c r="D9914">
        <v>6.0649452340940019E-2</v>
      </c>
      <c r="G9914">
        <v>9911</v>
      </c>
      <c r="H9914">
        <v>6.8866291296618407E-2</v>
      </c>
      <c r="I9914">
        <v>7.4554483401296168E-2</v>
      </c>
    </row>
    <row r="9915" spans="2:9" x14ac:dyDescent="0.25">
      <c r="B9915">
        <v>9912</v>
      </c>
      <c r="C9915">
        <v>7.1543666970742201E-2</v>
      </c>
      <c r="D9915">
        <v>6.062755071017726E-2</v>
      </c>
      <c r="G9915">
        <v>9912</v>
      </c>
      <c r="H9915">
        <v>6.8848497489133312E-2</v>
      </c>
      <c r="I9915">
        <v>7.4535197411990148E-2</v>
      </c>
    </row>
    <row r="9916" spans="2:9" x14ac:dyDescent="0.25">
      <c r="B9916">
        <v>9913</v>
      </c>
      <c r="C9916">
        <v>7.1526433833620298E-2</v>
      </c>
      <c r="D9916">
        <v>6.0605656359258957E-2</v>
      </c>
      <c r="G9916">
        <v>9913</v>
      </c>
      <c r="H9916">
        <v>6.8830708382334099E-2</v>
      </c>
      <c r="I9916">
        <v>7.4515916345253272E-2</v>
      </c>
    </row>
    <row r="9917" spans="2:9" x14ac:dyDescent="0.25">
      <c r="B9917">
        <v>9914</v>
      </c>
      <c r="C9917">
        <v>7.1509205273409607E-2</v>
      </c>
      <c r="D9917">
        <v>6.0583769286634656E-2</v>
      </c>
      <c r="G9917">
        <v>9914</v>
      </c>
      <c r="H9917">
        <v>6.8812923974850698E-2</v>
      </c>
      <c r="I9917">
        <v>7.449664019991202E-2</v>
      </c>
    </row>
    <row r="9918" spans="2:9" x14ac:dyDescent="0.25">
      <c r="B9918">
        <v>9915</v>
      </c>
      <c r="C9918">
        <v>7.1491981288382203E-2</v>
      </c>
      <c r="D9918">
        <v>6.0561889490753633E-2</v>
      </c>
      <c r="G9918">
        <v>9915</v>
      </c>
      <c r="H9918">
        <v>6.8795144265313593E-2</v>
      </c>
      <c r="I9918">
        <v>7.4477368974792998E-2</v>
      </c>
    </row>
    <row r="9919" spans="2:9" x14ac:dyDescent="0.25">
      <c r="B9919">
        <v>9916</v>
      </c>
      <c r="C9919">
        <v>7.1474761876810802E-2</v>
      </c>
      <c r="D9919">
        <v>6.0540016970064836E-2</v>
      </c>
      <c r="G9919">
        <v>9916</v>
      </c>
      <c r="H9919">
        <v>6.8777369252353629E-2</v>
      </c>
      <c r="I9919">
        <v>7.4458102668723145E-2</v>
      </c>
    </row>
    <row r="9920" spans="2:9" x14ac:dyDescent="0.25">
      <c r="B9920">
        <v>9917</v>
      </c>
      <c r="C9920">
        <v>7.1457547036969507E-2</v>
      </c>
      <c r="D9920">
        <v>6.0518151723016861E-2</v>
      </c>
      <c r="G9920">
        <v>9917</v>
      </c>
      <c r="H9920">
        <v>6.8759598934602401E-2</v>
      </c>
      <c r="I9920">
        <v>7.4438841280529564E-2</v>
      </c>
    </row>
    <row r="9921" spans="2:9" x14ac:dyDescent="0.25">
      <c r="B9921">
        <v>9918</v>
      </c>
      <c r="C9921">
        <v>7.1440336767132795E-2</v>
      </c>
      <c r="D9921">
        <v>6.0496293748057858E-2</v>
      </c>
      <c r="G9921">
        <v>9918</v>
      </c>
      <c r="H9921">
        <v>6.8741833310691697E-2</v>
      </c>
      <c r="I9921">
        <v>7.4419584809039652E-2</v>
      </c>
    </row>
    <row r="9922" spans="2:9" x14ac:dyDescent="0.25">
      <c r="B9922">
        <v>9919</v>
      </c>
      <c r="C9922">
        <v>7.1423131065575504E-2</v>
      </c>
      <c r="D9922">
        <v>6.0474443043635827E-2</v>
      </c>
      <c r="G9922">
        <v>9919</v>
      </c>
      <c r="H9922">
        <v>6.8724072379253584E-2</v>
      </c>
      <c r="I9922">
        <v>7.4400333253081041E-2</v>
      </c>
    </row>
    <row r="9923" spans="2:9" x14ac:dyDescent="0.25">
      <c r="B9923">
        <v>9920</v>
      </c>
      <c r="C9923">
        <v>7.1405929930573986E-2</v>
      </c>
      <c r="D9923">
        <v>6.0452599608198272E-2</v>
      </c>
      <c r="G9923">
        <v>9920</v>
      </c>
      <c r="H9923">
        <v>6.8706316138921003E-2</v>
      </c>
      <c r="I9923">
        <v>7.4381086611481545E-2</v>
      </c>
    </row>
    <row r="9924" spans="2:9" x14ac:dyDescent="0.25">
      <c r="B9924">
        <v>9921</v>
      </c>
      <c r="C9924">
        <v>7.1388733360404993E-2</v>
      </c>
      <c r="D9924">
        <v>6.0430763440192471E-2</v>
      </c>
      <c r="G9924">
        <v>9921</v>
      </c>
      <c r="H9924">
        <v>6.8688564588327006E-2</v>
      </c>
      <c r="I9924">
        <v>7.4361844883069336E-2</v>
      </c>
    </row>
    <row r="9925" spans="2:9" x14ac:dyDescent="0.25">
      <c r="B9925">
        <v>9922</v>
      </c>
      <c r="C9925">
        <v>7.1371541353346404E-2</v>
      </c>
      <c r="D9925">
        <v>6.0408934538065256E-2</v>
      </c>
      <c r="G9925">
        <v>9922</v>
      </c>
      <c r="H9925">
        <v>6.8670817726105393E-2</v>
      </c>
      <c r="I9925">
        <v>7.4342608066672686E-2</v>
      </c>
    </row>
    <row r="9926" spans="2:9" x14ac:dyDescent="0.25">
      <c r="B9926">
        <v>9923</v>
      </c>
      <c r="C9926">
        <v>7.1354353907676318E-2</v>
      </c>
      <c r="D9926">
        <v>6.0387112900263169E-2</v>
      </c>
      <c r="G9926">
        <v>9923</v>
      </c>
      <c r="H9926">
        <v>6.8653075550890064E-2</v>
      </c>
      <c r="I9926">
        <v>7.4323376161120211E-2</v>
      </c>
    </row>
    <row r="9927" spans="2:9" x14ac:dyDescent="0.25">
      <c r="B9927">
        <v>9924</v>
      </c>
      <c r="C9927">
        <v>7.1337171021674486E-2</v>
      </c>
      <c r="D9927">
        <v>6.0365298525232473E-2</v>
      </c>
      <c r="G9927">
        <v>9924</v>
      </c>
      <c r="H9927">
        <v>6.8635338061315762E-2</v>
      </c>
      <c r="I9927">
        <v>7.4304149165240696E-2</v>
      </c>
    </row>
    <row r="9928" spans="2:9" x14ac:dyDescent="0.25">
      <c r="B9928">
        <v>9925</v>
      </c>
      <c r="C9928">
        <v>7.1319992693620993E-2</v>
      </c>
      <c r="D9928">
        <v>6.0343491411419023E-2</v>
      </c>
      <c r="G9928">
        <v>9925</v>
      </c>
      <c r="H9928">
        <v>6.8617605256017497E-2</v>
      </c>
      <c r="I9928">
        <v>7.4284927077863203E-2</v>
      </c>
    </row>
    <row r="9929" spans="2:9" x14ac:dyDescent="0.25">
      <c r="B9929">
        <v>9926</v>
      </c>
      <c r="C9929">
        <v>7.1302818921796393E-2</v>
      </c>
      <c r="D9929">
        <v>6.0321691557268284E-2</v>
      </c>
      <c r="G9929">
        <v>9926</v>
      </c>
      <c r="H9929">
        <v>6.8599877133630485E-2</v>
      </c>
      <c r="I9929">
        <v>7.4265709897817042E-2</v>
      </c>
    </row>
    <row r="9930" spans="2:9" x14ac:dyDescent="0.25">
      <c r="B9930">
        <v>9927</v>
      </c>
      <c r="C9930">
        <v>7.1285649704482396E-2</v>
      </c>
      <c r="D9930">
        <v>6.0299898961225569E-2</v>
      </c>
      <c r="G9930">
        <v>9927</v>
      </c>
      <c r="H9930">
        <v>6.8582153692790887E-2</v>
      </c>
      <c r="I9930">
        <v>7.4246497623931734E-2</v>
      </c>
    </row>
    <row r="9931" spans="2:9" x14ac:dyDescent="0.25">
      <c r="B9931">
        <v>9928</v>
      </c>
      <c r="C9931">
        <v>7.126848503996161E-2</v>
      </c>
      <c r="D9931">
        <v>6.027811362173565E-2</v>
      </c>
      <c r="G9931">
        <v>9928</v>
      </c>
      <c r="H9931">
        <v>6.8564434932134988E-2</v>
      </c>
      <c r="I9931">
        <v>7.4227290255037062E-2</v>
      </c>
    </row>
    <row r="9932" spans="2:9" x14ac:dyDescent="0.25">
      <c r="B9932">
        <v>9929</v>
      </c>
      <c r="C9932">
        <v>7.1251324926517215E-2</v>
      </c>
      <c r="D9932">
        <v>6.0256335537243147E-2</v>
      </c>
      <c r="G9932">
        <v>9929</v>
      </c>
      <c r="H9932">
        <v>6.8546720850299489E-2</v>
      </c>
      <c r="I9932">
        <v>7.4208087789963059E-2</v>
      </c>
    </row>
    <row r="9933" spans="2:9" x14ac:dyDescent="0.25">
      <c r="B9933">
        <v>9930</v>
      </c>
      <c r="C9933">
        <v>7.1234169362433042E-2</v>
      </c>
      <c r="D9933">
        <v>6.0234564706192192E-2</v>
      </c>
      <c r="G9933">
        <v>9930</v>
      </c>
      <c r="H9933">
        <v>6.8529011445921606E-2</v>
      </c>
      <c r="I9933">
        <v>7.4188890227539911E-2</v>
      </c>
    </row>
    <row r="9934" spans="2:9" x14ac:dyDescent="0.25">
      <c r="B9934">
        <v>9931</v>
      </c>
      <c r="C9934">
        <v>7.1217018345994462E-2</v>
      </c>
      <c r="D9934">
        <v>6.0212801127026684E-2</v>
      </c>
      <c r="G9934">
        <v>9931</v>
      </c>
      <c r="H9934">
        <v>6.8511306717639359E-2</v>
      </c>
      <c r="I9934">
        <v>7.4169697566598164E-2</v>
      </c>
    </row>
    <row r="9935" spans="2:9" x14ac:dyDescent="0.25">
      <c r="B9935">
        <v>9932</v>
      </c>
      <c r="C9935">
        <v>7.1199871875487111E-2</v>
      </c>
      <c r="D9935">
        <v>6.0191044798190138E-2</v>
      </c>
      <c r="G9935">
        <v>9932</v>
      </c>
      <c r="H9935">
        <v>6.849360666409092E-2</v>
      </c>
      <c r="I9935">
        <v>7.4150509805968531E-2</v>
      </c>
    </row>
    <row r="9936" spans="2:9" x14ac:dyDescent="0.25">
      <c r="B9936">
        <v>9933</v>
      </c>
      <c r="C9936">
        <v>7.1182729949196999E-2</v>
      </c>
      <c r="D9936">
        <v>6.0169295718125793E-2</v>
      </c>
      <c r="G9936">
        <v>9933</v>
      </c>
      <c r="H9936">
        <v>6.8475911283914601E-2</v>
      </c>
      <c r="I9936">
        <v>7.4131326944481976E-2</v>
      </c>
    </row>
    <row r="9937" spans="2:9" x14ac:dyDescent="0.25">
      <c r="B9937">
        <v>9934</v>
      </c>
      <c r="C9937">
        <v>7.1165592565411495E-2</v>
      </c>
      <c r="D9937">
        <v>6.0147553885276477E-2</v>
      </c>
      <c r="G9937">
        <v>9934</v>
      </c>
      <c r="H9937">
        <v>6.845822057574949E-2</v>
      </c>
      <c r="I9937">
        <v>7.4112148980969711E-2</v>
      </c>
    </row>
    <row r="9938" spans="2:9" x14ac:dyDescent="0.25">
      <c r="B9938">
        <v>9935</v>
      </c>
      <c r="C9938">
        <v>7.1148459722418803E-2</v>
      </c>
      <c r="D9938">
        <v>6.0125819298084769E-2</v>
      </c>
      <c r="G9938">
        <v>9935</v>
      </c>
      <c r="H9938">
        <v>6.8440534538235287E-2</v>
      </c>
      <c r="I9938">
        <v>7.4092975914263212E-2</v>
      </c>
    </row>
    <row r="9939" spans="2:9" x14ac:dyDescent="0.25">
      <c r="B9939">
        <v>9936</v>
      </c>
      <c r="C9939">
        <v>7.1131331418507721E-2</v>
      </c>
      <c r="D9939">
        <v>6.0104091954992833E-2</v>
      </c>
      <c r="G9939">
        <v>9936</v>
      </c>
      <c r="H9939">
        <v>6.8422853170011885E-2</v>
      </c>
      <c r="I9939">
        <v>7.4073807743194053E-2</v>
      </c>
    </row>
    <row r="9940" spans="2:9" x14ac:dyDescent="0.25">
      <c r="B9940">
        <v>9937</v>
      </c>
      <c r="C9940">
        <v>7.1114207651967506E-2</v>
      </c>
      <c r="D9940">
        <v>6.0082371854442651E-2</v>
      </c>
      <c r="G9940">
        <v>9937</v>
      </c>
      <c r="H9940">
        <v>6.8405176469719609E-2</v>
      </c>
      <c r="I9940">
        <v>7.4054644466594349E-2</v>
      </c>
    </row>
    <row r="9941" spans="2:9" x14ac:dyDescent="0.25">
      <c r="B9941">
        <v>9938</v>
      </c>
      <c r="C9941">
        <v>7.1097088421089069E-2</v>
      </c>
      <c r="D9941">
        <v>6.0060658994875664E-2</v>
      </c>
      <c r="G9941">
        <v>9938</v>
      </c>
      <c r="H9941">
        <v>6.8387504435999572E-2</v>
      </c>
      <c r="I9941">
        <v>7.403548608329609E-2</v>
      </c>
    </row>
    <row r="9942" spans="2:9" x14ac:dyDescent="0.25">
      <c r="B9942">
        <v>9939</v>
      </c>
      <c r="C9942">
        <v>7.1079973724163706E-2</v>
      </c>
      <c r="D9942">
        <v>6.0038953374733153E-2</v>
      </c>
      <c r="G9942">
        <v>9939</v>
      </c>
      <c r="H9942">
        <v>6.8369837067493097E-2</v>
      </c>
      <c r="I9942">
        <v>7.4016332592131778E-2</v>
      </c>
    </row>
    <row r="9943" spans="2:9" x14ac:dyDescent="0.25">
      <c r="B9943">
        <v>9940</v>
      </c>
      <c r="C9943">
        <v>7.1062863559482992E-2</v>
      </c>
      <c r="D9943">
        <v>6.0017254992456068E-2</v>
      </c>
      <c r="G9943">
        <v>9940</v>
      </c>
      <c r="H9943">
        <v>6.8352174362841703E-2</v>
      </c>
      <c r="I9943">
        <v>7.3997183991933974E-2</v>
      </c>
    </row>
    <row r="9944" spans="2:9" x14ac:dyDescent="0.25">
      <c r="B9944">
        <v>9941</v>
      </c>
      <c r="C9944">
        <v>7.1045757925339889E-2</v>
      </c>
      <c r="D9944">
        <v>5.9995563846484891E-2</v>
      </c>
      <c r="G9944">
        <v>9941</v>
      </c>
      <c r="H9944">
        <v>6.8334516320687697E-2</v>
      </c>
      <c r="I9944">
        <v>7.3978040281535679E-2</v>
      </c>
    </row>
    <row r="9945" spans="2:9" x14ac:dyDescent="0.25">
      <c r="B9945">
        <v>9942</v>
      </c>
      <c r="C9945">
        <v>7.1028656820027902E-2</v>
      </c>
      <c r="D9945">
        <v>5.9973879935259933E-2</v>
      </c>
      <c r="G9945">
        <v>9942</v>
      </c>
      <c r="H9945">
        <v>6.8316862939673706E-2</v>
      </c>
      <c r="I9945">
        <v>7.3958901459769855E-2</v>
      </c>
    </row>
    <row r="9946" spans="2:9" x14ac:dyDescent="0.25">
      <c r="B9946">
        <v>9943</v>
      </c>
      <c r="C9946">
        <v>7.1011560241841507E-2</v>
      </c>
      <c r="D9946">
        <v>5.9952203257221094E-2</v>
      </c>
      <c r="G9946">
        <v>9943</v>
      </c>
      <c r="H9946">
        <v>6.8299214218443011E-2</v>
      </c>
      <c r="I9946">
        <v>7.393976752546999E-2</v>
      </c>
    </row>
    <row r="9947" spans="2:9" x14ac:dyDescent="0.25">
      <c r="B9947">
        <v>9944</v>
      </c>
      <c r="C9947">
        <v>7.0994468189075649E-2</v>
      </c>
      <c r="D9947">
        <v>5.9930533810807964E-2</v>
      </c>
      <c r="G9947">
        <v>9944</v>
      </c>
      <c r="H9947">
        <v>6.8281570155638974E-2</v>
      </c>
      <c r="I9947">
        <v>7.3920638477469616E-2</v>
      </c>
    </row>
    <row r="9948" spans="2:9" x14ac:dyDescent="0.25">
      <c r="B9948">
        <v>9945</v>
      </c>
      <c r="C9948">
        <v>7.0977380660026679E-2</v>
      </c>
      <c r="D9948">
        <v>5.9908871594459873E-2</v>
      </c>
      <c r="G9948">
        <v>9945</v>
      </c>
      <c r="H9948">
        <v>6.8263930749905846E-2</v>
      </c>
      <c r="I9948">
        <v>7.3901514314602609E-2</v>
      </c>
    </row>
    <row r="9949" spans="2:9" x14ac:dyDescent="0.25">
      <c r="B9949">
        <v>9946</v>
      </c>
      <c r="C9949">
        <v>7.0960297652991416E-2</v>
      </c>
      <c r="D9949">
        <v>5.9887216606615737E-2</v>
      </c>
      <c r="G9949">
        <v>9946</v>
      </c>
      <c r="H9949">
        <v>6.8246295999888101E-2</v>
      </c>
      <c r="I9949">
        <v>7.3882395035703027E-2</v>
      </c>
    </row>
    <row r="9950" spans="2:9" x14ac:dyDescent="0.25">
      <c r="B9950">
        <v>9947</v>
      </c>
      <c r="C9950">
        <v>7.0943219166266919E-2</v>
      </c>
      <c r="D9950">
        <v>5.9865568845714152E-2</v>
      </c>
      <c r="G9950">
        <v>9947</v>
      </c>
      <c r="H9950">
        <v>6.8228665904230393E-2</v>
      </c>
      <c r="I9950">
        <v>7.3863280639605108E-2</v>
      </c>
    </row>
    <row r="9951" spans="2:9" x14ac:dyDescent="0.25">
      <c r="B9951">
        <v>9948</v>
      </c>
      <c r="C9951">
        <v>7.0926145198151686E-2</v>
      </c>
      <c r="D9951">
        <v>5.984392831019348E-2</v>
      </c>
      <c r="G9951">
        <v>9948</v>
      </c>
      <c r="H9951">
        <v>6.8211040461578304E-2</v>
      </c>
      <c r="I9951">
        <v>7.3844171125143521E-2</v>
      </c>
    </row>
    <row r="9952" spans="2:9" x14ac:dyDescent="0.25">
      <c r="B9952">
        <v>9949</v>
      </c>
      <c r="C9952">
        <v>7.0909075746944786E-2</v>
      </c>
      <c r="D9952">
        <v>5.9822294998491669E-2</v>
      </c>
      <c r="G9952">
        <v>9949</v>
      </c>
      <c r="H9952">
        <v>6.8193419670577599E-2</v>
      </c>
      <c r="I9952">
        <v>7.382506649115296E-2</v>
      </c>
    </row>
    <row r="9953" spans="2:9" x14ac:dyDescent="0.25">
      <c r="B9953">
        <v>9950</v>
      </c>
      <c r="C9953">
        <v>7.0892010810946288E-2</v>
      </c>
      <c r="D9953">
        <v>5.9800668909046437E-2</v>
      </c>
      <c r="G9953">
        <v>9950</v>
      </c>
      <c r="H9953">
        <v>6.8175803529874512E-2</v>
      </c>
      <c r="I9953">
        <v>7.3805966736468526E-2</v>
      </c>
    </row>
    <row r="9954" spans="2:9" x14ac:dyDescent="0.25">
      <c r="B9954">
        <v>9951</v>
      </c>
      <c r="C9954">
        <v>7.087495038845662E-2</v>
      </c>
      <c r="D9954">
        <v>5.9779050040295073E-2</v>
      </c>
      <c r="G9954">
        <v>9951</v>
      </c>
      <c r="H9954">
        <v>6.81581920381156E-2</v>
      </c>
      <c r="I9954">
        <v>7.3786871859925454E-2</v>
      </c>
    </row>
    <row r="9955" spans="2:9" x14ac:dyDescent="0.25">
      <c r="B9955">
        <v>9952</v>
      </c>
      <c r="C9955">
        <v>7.0857894477777669E-2</v>
      </c>
      <c r="D9955">
        <v>5.9757438390674621E-2</v>
      </c>
      <c r="G9955">
        <v>9952</v>
      </c>
      <c r="H9955">
        <v>6.8140585193948347E-2</v>
      </c>
      <c r="I9955">
        <v>7.3767781860359261E-2</v>
      </c>
    </row>
    <row r="9956" spans="2:9" x14ac:dyDescent="0.25">
      <c r="B9956">
        <v>9953</v>
      </c>
      <c r="C9956">
        <v>7.084084307721171E-2</v>
      </c>
      <c r="D9956">
        <v>5.9735833958621809E-2</v>
      </c>
      <c r="G9956">
        <v>9953</v>
      </c>
      <c r="H9956">
        <v>6.8122982996020293E-2</v>
      </c>
      <c r="I9956">
        <v>7.374869673660564E-2</v>
      </c>
    </row>
    <row r="9957" spans="2:9" x14ac:dyDescent="0.25">
      <c r="B9957">
        <v>9954</v>
      </c>
      <c r="C9957">
        <v>7.0823796185061322E-2</v>
      </c>
      <c r="D9957">
        <v>5.9714236742573021E-2</v>
      </c>
      <c r="G9957">
        <v>9954</v>
      </c>
      <c r="H9957">
        <v>6.8105385442979297E-2</v>
      </c>
      <c r="I9957">
        <v>7.3729616487500663E-2</v>
      </c>
    </row>
    <row r="9958" spans="2:9" x14ac:dyDescent="0.25">
      <c r="B9958">
        <v>9955</v>
      </c>
      <c r="C9958">
        <v>7.0806753799630417E-2</v>
      </c>
      <c r="D9958">
        <v>5.9692646740964278E-2</v>
      </c>
      <c r="G9958">
        <v>9955</v>
      </c>
      <c r="H9958">
        <v>6.8087792533473995E-2</v>
      </c>
      <c r="I9958">
        <v>7.3710541111880454E-2</v>
      </c>
    </row>
    <row r="9959" spans="2:9" x14ac:dyDescent="0.25">
      <c r="B9959">
        <v>9956</v>
      </c>
      <c r="C9959">
        <v>7.0789715919223895E-2</v>
      </c>
      <c r="D9959">
        <v>5.9671063952231394E-2</v>
      </c>
      <c r="G9959">
        <v>9956</v>
      </c>
      <c r="H9959">
        <v>6.80702042661534E-2</v>
      </c>
      <c r="I9959">
        <v>7.3691470608581514E-2</v>
      </c>
    </row>
    <row r="9960" spans="2:9" x14ac:dyDescent="0.25">
      <c r="B9960">
        <v>9957</v>
      </c>
      <c r="C9960">
        <v>7.0772682542147095E-2</v>
      </c>
      <c r="D9960">
        <v>5.9649488374809795E-2</v>
      </c>
      <c r="G9960">
        <v>9957</v>
      </c>
      <c r="H9960">
        <v>6.8052620639666689E-2</v>
      </c>
      <c r="I9960">
        <v>7.367240497644055E-2</v>
      </c>
    </row>
    <row r="9961" spans="2:9" x14ac:dyDescent="0.25">
      <c r="B9961">
        <v>9958</v>
      </c>
      <c r="C9961">
        <v>7.0755653666705956E-2</v>
      </c>
      <c r="D9961">
        <v>5.9627920007134606E-2</v>
      </c>
      <c r="G9961">
        <v>9958</v>
      </c>
      <c r="H9961">
        <v>6.803504165266383E-2</v>
      </c>
      <c r="I9961">
        <v>7.3653344214294467E-2</v>
      </c>
    </row>
    <row r="9962" spans="2:9" x14ac:dyDescent="0.25">
      <c r="B9962">
        <v>9959</v>
      </c>
      <c r="C9962">
        <v>7.0738629291207861E-2</v>
      </c>
      <c r="D9962">
        <v>5.9606358847640643E-2</v>
      </c>
      <c r="G9962">
        <v>9959</v>
      </c>
      <c r="H9962">
        <v>6.8017467303795265E-2</v>
      </c>
      <c r="I9962">
        <v>7.3634288320980498E-2</v>
      </c>
    </row>
    <row r="9963" spans="2:9" x14ac:dyDescent="0.25">
      <c r="B9963">
        <v>9960</v>
      </c>
      <c r="C9963">
        <v>7.0721609413960621E-2</v>
      </c>
      <c r="D9963">
        <v>5.9584804894762325E-2</v>
      </c>
      <c r="G9963">
        <v>9960</v>
      </c>
      <c r="H9963">
        <v>6.7999897591711683E-2</v>
      </c>
      <c r="I9963">
        <v>7.3615237295335992E-2</v>
      </c>
    </row>
    <row r="9964" spans="2:9" x14ac:dyDescent="0.25">
      <c r="B9964">
        <v>9961</v>
      </c>
      <c r="C9964">
        <v>7.0704594033272283E-2</v>
      </c>
      <c r="D9964">
        <v>5.9563258146933924E-2</v>
      </c>
      <c r="G9964">
        <v>9961</v>
      </c>
      <c r="H9964">
        <v>6.7982332515063998E-2</v>
      </c>
      <c r="I9964">
        <v>7.3596191136198641E-2</v>
      </c>
    </row>
    <row r="9965" spans="2:9" x14ac:dyDescent="0.25">
      <c r="B9965">
        <v>9962</v>
      </c>
      <c r="C9965">
        <v>7.0687583147452507E-2</v>
      </c>
      <c r="D9965">
        <v>5.9541718602589284E-2</v>
      </c>
      <c r="G9965">
        <v>9962</v>
      </c>
      <c r="H9965">
        <v>6.7964772072504093E-2</v>
      </c>
      <c r="I9965">
        <v>7.3577149842406292E-2</v>
      </c>
    </row>
    <row r="9966" spans="2:9" x14ac:dyDescent="0.25">
      <c r="B9966">
        <v>9963</v>
      </c>
      <c r="C9966">
        <v>7.0670576754811296E-2</v>
      </c>
      <c r="D9966">
        <v>5.9520186260161881E-2</v>
      </c>
      <c r="G9966">
        <v>9963</v>
      </c>
      <c r="H9966">
        <v>6.7947216262684004E-2</v>
      </c>
      <c r="I9966">
        <v>7.3558113412797069E-2</v>
      </c>
    </row>
    <row r="9967" spans="2:9" x14ac:dyDescent="0.25">
      <c r="B9967">
        <v>9964</v>
      </c>
      <c r="C9967">
        <v>7.0653574853659695E-2</v>
      </c>
      <c r="D9967">
        <v>5.9498661118085085E-2</v>
      </c>
      <c r="G9967">
        <v>9964</v>
      </c>
      <c r="H9967">
        <v>6.7929665084256199E-2</v>
      </c>
      <c r="I9967">
        <v>7.35390818462094E-2</v>
      </c>
    </row>
    <row r="9968" spans="2:9" x14ac:dyDescent="0.25">
      <c r="B9968">
        <v>9965</v>
      </c>
      <c r="C9968">
        <v>7.0636577442309029E-2</v>
      </c>
      <c r="D9968">
        <v>5.9477143174791712E-2</v>
      </c>
      <c r="G9968">
        <v>9965</v>
      </c>
      <c r="H9968">
        <v>6.7912118535873617E-2</v>
      </c>
      <c r="I9968">
        <v>7.3520055141481785E-2</v>
      </c>
    </row>
    <row r="9969" spans="2:9" x14ac:dyDescent="0.25">
      <c r="B9969">
        <v>9966</v>
      </c>
      <c r="C9969">
        <v>7.0619584519072173E-2</v>
      </c>
      <c r="D9969">
        <v>5.9455632428714447E-2</v>
      </c>
      <c r="G9969">
        <v>9966</v>
      </c>
      <c r="H9969">
        <v>6.7894576616189889E-2</v>
      </c>
      <c r="I9969">
        <v>7.3501033297453167E-2</v>
      </c>
    </row>
    <row r="9970" spans="2:9" x14ac:dyDescent="0.25">
      <c r="B9970">
        <v>9967</v>
      </c>
      <c r="C9970">
        <v>7.0602596082262506E-2</v>
      </c>
      <c r="D9970">
        <v>5.9434128878285614E-2</v>
      </c>
      <c r="G9970">
        <v>9967</v>
      </c>
      <c r="H9970">
        <v>6.7877039323858801E-2</v>
      </c>
      <c r="I9970">
        <v>7.3482016312962611E-2</v>
      </c>
    </row>
    <row r="9971" spans="2:9" x14ac:dyDescent="0.25">
      <c r="B9971">
        <v>9968</v>
      </c>
      <c r="C9971">
        <v>7.0585612130193584E-2</v>
      </c>
      <c r="D9971">
        <v>5.9412632521937105E-2</v>
      </c>
      <c r="G9971">
        <v>9968</v>
      </c>
      <c r="H9971">
        <v>6.7859506657534402E-2</v>
      </c>
      <c r="I9971">
        <v>7.3463004186849326E-2</v>
      </c>
    </row>
    <row r="9972" spans="2:9" x14ac:dyDescent="0.25">
      <c r="B9972">
        <v>9969</v>
      </c>
      <c r="C9972">
        <v>7.0568632661180297E-2</v>
      </c>
      <c r="D9972">
        <v>5.9391143358100723E-2</v>
      </c>
      <c r="G9972">
        <v>9969</v>
      </c>
      <c r="H9972">
        <v>6.7841978615871698E-2</v>
      </c>
      <c r="I9972">
        <v>7.3443996917952975E-2</v>
      </c>
    </row>
    <row r="9973" spans="2:9" x14ac:dyDescent="0.25">
      <c r="B9973">
        <v>9970</v>
      </c>
      <c r="C9973">
        <v>7.0551657673538395E-2</v>
      </c>
      <c r="D9973">
        <v>5.9369661385207807E-2</v>
      </c>
      <c r="G9973">
        <v>9970</v>
      </c>
      <c r="H9973">
        <v>6.7824455197525904E-2</v>
      </c>
      <c r="I9973">
        <v>7.3424994505113333E-2</v>
      </c>
    </row>
    <row r="9974" spans="2:9" x14ac:dyDescent="0.25">
      <c r="B9974">
        <v>9971</v>
      </c>
      <c r="C9974">
        <v>7.0534687165584198E-2</v>
      </c>
      <c r="D9974">
        <v>5.9348186601689418E-2</v>
      </c>
      <c r="G9974">
        <v>9971</v>
      </c>
      <c r="H9974">
        <v>6.7806936401152484E-2</v>
      </c>
      <c r="I9974">
        <v>7.3405996947170385E-2</v>
      </c>
    </row>
    <row r="9975" spans="2:9" x14ac:dyDescent="0.25">
      <c r="B9975">
        <v>9972</v>
      </c>
      <c r="C9975">
        <v>7.0517721135634662E-2</v>
      </c>
      <c r="D9975">
        <v>5.9326719005976351E-2</v>
      </c>
      <c r="G9975">
        <v>9972</v>
      </c>
      <c r="H9975">
        <v>6.7789422225407528E-2</v>
      </c>
      <c r="I9975">
        <v>7.3387004242964418E-2</v>
      </c>
    </row>
    <row r="9976" spans="2:9" x14ac:dyDescent="0.25">
      <c r="B9976">
        <v>9973</v>
      </c>
      <c r="C9976">
        <v>7.0500759582008105E-2</v>
      </c>
      <c r="D9976">
        <v>5.930525859649903E-2</v>
      </c>
      <c r="G9976">
        <v>9973</v>
      </c>
      <c r="H9976">
        <v>6.7771912668947831E-2</v>
      </c>
      <c r="I9976">
        <v>7.3368016391335944E-2</v>
      </c>
    </row>
    <row r="9977" spans="2:9" x14ac:dyDescent="0.25">
      <c r="B9977">
        <v>9974</v>
      </c>
      <c r="C9977">
        <v>7.0483802503023205E-2</v>
      </c>
      <c r="D9977">
        <v>5.9283805371687683E-2</v>
      </c>
      <c r="G9977">
        <v>9974</v>
      </c>
      <c r="H9977">
        <v>6.7754407730430302E-2</v>
      </c>
      <c r="I9977">
        <v>7.3349033391125751E-2</v>
      </c>
    </row>
    <row r="9978" spans="2:9" x14ac:dyDescent="0.25">
      <c r="B9978">
        <v>9975</v>
      </c>
      <c r="C9978">
        <v>7.0466849896999001E-2</v>
      </c>
      <c r="D9978">
        <v>5.9262359329972099E-2</v>
      </c>
      <c r="G9978">
        <v>9975</v>
      </c>
      <c r="H9978">
        <v>6.7736907408512098E-2</v>
      </c>
      <c r="I9978">
        <v>7.3330055241174752E-2</v>
      </c>
    </row>
    <row r="9979" spans="2:9" x14ac:dyDescent="0.25">
      <c r="B9979">
        <v>9976</v>
      </c>
      <c r="C9979">
        <v>7.0449901762256115E-2</v>
      </c>
      <c r="D9979">
        <v>5.9240920469781806E-2</v>
      </c>
      <c r="G9979">
        <v>9976</v>
      </c>
      <c r="H9979">
        <v>6.7719411701851306E-2</v>
      </c>
      <c r="I9979">
        <v>7.3311081940324152E-2</v>
      </c>
    </row>
    <row r="9980" spans="2:9" x14ac:dyDescent="0.25">
      <c r="B9980">
        <v>9977</v>
      </c>
      <c r="C9980">
        <v>7.04329580971155E-2</v>
      </c>
      <c r="D9980">
        <v>5.9219488789546068E-2</v>
      </c>
      <c r="G9980">
        <v>9977</v>
      </c>
      <c r="H9980">
        <v>6.7701920609106195E-2</v>
      </c>
      <c r="I9980">
        <v>7.3292113487415461E-2</v>
      </c>
    </row>
    <row r="9981" spans="2:9" x14ac:dyDescent="0.25">
      <c r="B9981">
        <v>9978</v>
      </c>
      <c r="C9981">
        <v>7.0416018899898902E-2</v>
      </c>
      <c r="D9981">
        <v>5.919806428769387E-2</v>
      </c>
      <c r="G9981">
        <v>9978</v>
      </c>
      <c r="H9981">
        <v>6.768443412893542E-2</v>
      </c>
      <c r="I9981">
        <v>7.3273149881290342E-2</v>
      </c>
    </row>
    <row r="9982" spans="2:9" x14ac:dyDescent="0.25">
      <c r="B9982">
        <v>9979</v>
      </c>
      <c r="C9982">
        <v>7.0399084168928788E-2</v>
      </c>
      <c r="D9982">
        <v>5.9176646962653769E-2</v>
      </c>
      <c r="G9982">
        <v>9979</v>
      </c>
      <c r="H9982">
        <v>6.7666952259998192E-2</v>
      </c>
      <c r="I9982">
        <v>7.3254191120790749E-2</v>
      </c>
    </row>
    <row r="9983" spans="2:9" x14ac:dyDescent="0.25">
      <c r="B9983">
        <v>9980</v>
      </c>
      <c r="C9983">
        <v>7.0382153902528999E-2</v>
      </c>
      <c r="D9983">
        <v>5.9155236812854124E-2</v>
      </c>
      <c r="G9983">
        <v>9980</v>
      </c>
      <c r="H9983">
        <v>6.764947500095439E-2</v>
      </c>
      <c r="I9983">
        <v>7.3235237204758857E-2</v>
      </c>
    </row>
    <row r="9984" spans="2:9" x14ac:dyDescent="0.25">
      <c r="B9984">
        <v>9981</v>
      </c>
      <c r="C9984">
        <v>7.0365228099023597E-2</v>
      </c>
      <c r="D9984">
        <v>5.9133833836722993E-2</v>
      </c>
      <c r="G9984">
        <v>9981</v>
      </c>
      <c r="H9984">
        <v>6.7632002350464002E-2</v>
      </c>
      <c r="I9984">
        <v>7.3216288132036983E-2</v>
      </c>
    </row>
    <row r="9985" spans="2:9" x14ac:dyDescent="0.25">
      <c r="B9985">
        <v>9982</v>
      </c>
      <c r="C9985">
        <v>7.0348306756737103E-2</v>
      </c>
      <c r="D9985">
        <v>5.9112438032688092E-2</v>
      </c>
      <c r="G9985">
        <v>9982</v>
      </c>
      <c r="H9985">
        <v>6.7614534307187293E-2</v>
      </c>
      <c r="I9985">
        <v>7.3197343901467926E-2</v>
      </c>
    </row>
    <row r="9986" spans="2:9" x14ac:dyDescent="0.25">
      <c r="B9986">
        <v>9983</v>
      </c>
      <c r="C9986">
        <v>7.0331389873995398E-2</v>
      </c>
      <c r="D9986">
        <v>5.9091049399176851E-2</v>
      </c>
      <c r="G9986">
        <v>9983</v>
      </c>
      <c r="H9986">
        <v>6.7597070869785503E-2</v>
      </c>
      <c r="I9986">
        <v>7.3178404511894446E-2</v>
      </c>
    </row>
    <row r="9987" spans="2:9" x14ac:dyDescent="0.25">
      <c r="B9987">
        <v>9984</v>
      </c>
      <c r="C9987">
        <v>7.0314477449125015E-2</v>
      </c>
      <c r="D9987">
        <v>5.906966793461637E-2</v>
      </c>
      <c r="G9987">
        <v>9984</v>
      </c>
      <c r="H9987">
        <v>6.7579612036919881E-2</v>
      </c>
      <c r="I9987">
        <v>7.3159469962159676E-2</v>
      </c>
    </row>
    <row r="9988" spans="2:9" x14ac:dyDescent="0.25">
      <c r="B9988">
        <v>9985</v>
      </c>
      <c r="C9988">
        <v>7.0297569480453195E-2</v>
      </c>
      <c r="D9988">
        <v>5.9048293637433517E-2</v>
      </c>
      <c r="G9988">
        <v>9985</v>
      </c>
      <c r="H9988">
        <v>6.7562157807252485E-2</v>
      </c>
      <c r="I9988">
        <v>7.3140540251107014E-2</v>
      </c>
    </row>
    <row r="9989" spans="2:9" x14ac:dyDescent="0.25">
      <c r="B9989">
        <v>9986</v>
      </c>
      <c r="C9989">
        <v>7.0280665966307762E-2</v>
      </c>
      <c r="D9989">
        <v>5.9026926506054837E-2</v>
      </c>
      <c r="G9989">
        <v>9986</v>
      </c>
      <c r="H9989">
        <v>6.7544708179445426E-2</v>
      </c>
      <c r="I9989">
        <v>7.3121615377580024E-2</v>
      </c>
    </row>
    <row r="9990" spans="2:9" x14ac:dyDescent="0.25">
      <c r="B9990">
        <v>9987</v>
      </c>
      <c r="C9990">
        <v>7.0263766905017885E-2</v>
      </c>
      <c r="D9990">
        <v>5.9005566538906519E-2</v>
      </c>
      <c r="G9990">
        <v>9987</v>
      </c>
      <c r="H9990">
        <v>6.7527263152161593E-2</v>
      </c>
      <c r="I9990">
        <v>7.3102695340422533E-2</v>
      </c>
    </row>
    <row r="9991" spans="2:9" x14ac:dyDescent="0.25">
      <c r="B9991">
        <v>9988</v>
      </c>
      <c r="C9991">
        <v>7.0246872294913207E-2</v>
      </c>
      <c r="D9991">
        <v>5.898421373441453E-2</v>
      </c>
      <c r="G9991">
        <v>9988</v>
      </c>
      <c r="H9991">
        <v>6.7509822724064111E-2</v>
      </c>
      <c r="I9991">
        <v>7.3083780138478632E-2</v>
      </c>
    </row>
    <row r="9992" spans="2:9" x14ac:dyDescent="0.25">
      <c r="B9992">
        <v>9989</v>
      </c>
      <c r="C9992">
        <v>7.0229982134323604E-2</v>
      </c>
      <c r="D9992">
        <v>5.8962868091004463E-2</v>
      </c>
      <c r="G9992">
        <v>9989</v>
      </c>
      <c r="H9992">
        <v>6.7492386893816397E-2</v>
      </c>
      <c r="I9992">
        <v>7.306486977059258E-2</v>
      </c>
    </row>
    <row r="9993" spans="2:9" x14ac:dyDescent="0.25">
      <c r="B9993">
        <v>9990</v>
      </c>
      <c r="C9993">
        <v>7.0213096421580495E-2</v>
      </c>
      <c r="D9993">
        <v>5.8941529607101757E-2</v>
      </c>
      <c r="G9993">
        <v>9990</v>
      </c>
      <c r="H9993">
        <v>6.7474955660082894E-2</v>
      </c>
      <c r="I9993">
        <v>7.3045964235609009E-2</v>
      </c>
    </row>
    <row r="9994" spans="2:9" x14ac:dyDescent="0.25">
      <c r="B9994">
        <v>9991</v>
      </c>
      <c r="C9994">
        <v>7.0196215155015604E-2</v>
      </c>
      <c r="D9994">
        <v>5.8920198281131389E-2</v>
      </c>
      <c r="G9994">
        <v>9991</v>
      </c>
      <c r="H9994">
        <v>6.7457529021527796E-2</v>
      </c>
      <c r="I9994">
        <v>7.3027063532372621E-2</v>
      </c>
    </row>
    <row r="9995" spans="2:9" x14ac:dyDescent="0.25">
      <c r="B9995">
        <v>9992</v>
      </c>
      <c r="C9995">
        <v>7.0179338332961694E-2</v>
      </c>
      <c r="D9995">
        <v>5.8898874111518125E-2</v>
      </c>
      <c r="G9995">
        <v>9992</v>
      </c>
      <c r="H9995">
        <v>6.7440106976816308E-2</v>
      </c>
      <c r="I9995">
        <v>7.3008167659728437E-2</v>
      </c>
    </row>
    <row r="9996" spans="2:9" x14ac:dyDescent="0.25">
      <c r="B9996">
        <v>9993</v>
      </c>
      <c r="C9996">
        <v>7.0162465953752015E-2</v>
      </c>
      <c r="D9996">
        <v>5.8877557096686448E-2</v>
      </c>
      <c r="G9996">
        <v>9993</v>
      </c>
      <c r="H9996">
        <v>6.7422689524613499E-2</v>
      </c>
      <c r="I9996">
        <v>7.2989276616521728E-2</v>
      </c>
    </row>
    <row r="9997" spans="2:9" x14ac:dyDescent="0.25">
      <c r="B9997">
        <v>9994</v>
      </c>
      <c r="C9997">
        <v>7.014559801572115E-2</v>
      </c>
      <c r="D9997">
        <v>5.8856247235060458E-2</v>
      </c>
      <c r="G9997">
        <v>9994</v>
      </c>
      <c r="H9997">
        <v>6.7405276663585506E-2</v>
      </c>
      <c r="I9997">
        <v>7.2970390401597973E-2</v>
      </c>
    </row>
    <row r="9998" spans="2:9" x14ac:dyDescent="0.25">
      <c r="B9998">
        <v>9995</v>
      </c>
      <c r="C9998">
        <v>7.0128734517204097E-2</v>
      </c>
      <c r="D9998">
        <v>5.8834944525064152E-2</v>
      </c>
      <c r="G9998">
        <v>9995</v>
      </c>
      <c r="H9998">
        <v>6.7387868392398589E-2</v>
      </c>
      <c r="I9998">
        <v>7.2951509013802929E-2</v>
      </c>
    </row>
    <row r="9999" spans="2:9" x14ac:dyDescent="0.25">
      <c r="B9999">
        <v>9996</v>
      </c>
      <c r="C9999">
        <v>7.0111875456536216E-2</v>
      </c>
      <c r="D9999">
        <v>5.8813648965121E-2</v>
      </c>
      <c r="G9999">
        <v>9996</v>
      </c>
      <c r="H9999">
        <v>6.7370464709719288E-2</v>
      </c>
      <c r="I9999">
        <v>7.293263245198256E-2</v>
      </c>
    </row>
    <row r="10000" spans="2:9" x14ac:dyDescent="0.25">
      <c r="B10000">
        <v>9997</v>
      </c>
      <c r="C10000">
        <v>7.0095020832054183E-2</v>
      </c>
      <c r="D10000">
        <v>5.8792360553654305E-2</v>
      </c>
      <c r="G10000">
        <v>9997</v>
      </c>
      <c r="H10000">
        <v>6.7353065614214794E-2</v>
      </c>
      <c r="I10000">
        <v>7.2913760714983039E-2</v>
      </c>
    </row>
    <row r="10001" spans="2:9" x14ac:dyDescent="0.25">
      <c r="B10001">
        <v>9998</v>
      </c>
      <c r="C10001">
        <v>7.0078170642095206E-2</v>
      </c>
      <c r="D10001">
        <v>5.8771079289087126E-2</v>
      </c>
      <c r="G10001">
        <v>9998</v>
      </c>
      <c r="H10001">
        <v>6.7335671104552783E-2</v>
      </c>
      <c r="I10001">
        <v>7.2894893801650817E-2</v>
      </c>
    </row>
    <row r="10002" spans="2:9" x14ac:dyDescent="0.25">
      <c r="B10002">
        <v>9999</v>
      </c>
      <c r="C10002">
        <v>7.0061324884997597E-2</v>
      </c>
      <c r="D10002">
        <v>5.8749805169842156E-2</v>
      </c>
      <c r="G10002">
        <v>9999</v>
      </c>
      <c r="H10002">
        <v>6.7318281179401196E-2</v>
      </c>
      <c r="I10002">
        <v>7.2876031710832553E-2</v>
      </c>
    </row>
    <row r="10003" spans="2:9" x14ac:dyDescent="0.25">
      <c r="B10003">
        <v>10000</v>
      </c>
      <c r="C10003">
        <v>7.0044483559099729E-2</v>
      </c>
      <c r="D10003">
        <v>5.8728538194341734E-2</v>
      </c>
      <c r="G10003">
        <v>10000</v>
      </c>
      <c r="H10003">
        <v>6.7300895837428459E-2</v>
      </c>
      <c r="I10003">
        <v>7.2857174441375169E-2</v>
      </c>
    </row>
    <row r="10004" spans="2:9" x14ac:dyDescent="0.25">
      <c r="B10004">
        <v>10001</v>
      </c>
      <c r="C10004">
        <v>7.0027646662741638E-2</v>
      </c>
      <c r="D10004">
        <v>5.8707278361008086E-2</v>
      </c>
      <c r="G10004">
        <v>10001</v>
      </c>
      <c r="H10004">
        <v>6.7283515077303735E-2</v>
      </c>
      <c r="I10004">
        <v>7.2838321992125837E-2</v>
      </c>
    </row>
    <row r="10005" spans="2:9" x14ac:dyDescent="0.25">
      <c r="B10005">
        <v>10002</v>
      </c>
      <c r="C10005">
        <v>7.0010814194263818E-2</v>
      </c>
      <c r="D10005">
        <v>5.8686025668262989E-2</v>
      </c>
      <c r="G10005">
        <v>10002</v>
      </c>
      <c r="H10005">
        <v>6.726613889769642E-2</v>
      </c>
      <c r="I10005">
        <v>7.2819474361931924E-2</v>
      </c>
    </row>
    <row r="10006" spans="2:9" x14ac:dyDescent="0.25">
      <c r="B10006">
        <v>10003</v>
      </c>
      <c r="C10006">
        <v>6.9993986152006998E-2</v>
      </c>
      <c r="D10006">
        <v>5.8664780114528026E-2</v>
      </c>
      <c r="G10006">
        <v>10003</v>
      </c>
      <c r="H10006">
        <v>6.7248767297275996E-2</v>
      </c>
      <c r="I10006">
        <v>7.2800631549641059E-2</v>
      </c>
    </row>
    <row r="10007" spans="2:9" x14ac:dyDescent="0.25">
      <c r="B10007">
        <v>10004</v>
      </c>
      <c r="C10007">
        <v>6.9977162534313103E-2</v>
      </c>
      <c r="D10007">
        <v>5.8643541698224451E-2</v>
      </c>
      <c r="G10007">
        <v>10004</v>
      </c>
      <c r="H10007">
        <v>6.7231400274712902E-2</v>
      </c>
      <c r="I10007">
        <v>7.2781793554101124E-2</v>
      </c>
    </row>
    <row r="10008" spans="2:9" x14ac:dyDescent="0.25">
      <c r="B10008">
        <v>10005</v>
      </c>
      <c r="C10008">
        <v>6.9960343339525E-2</v>
      </c>
      <c r="D10008">
        <v>5.862231041777325E-2</v>
      </c>
      <c r="G10008">
        <v>10005</v>
      </c>
      <c r="H10008">
        <v>6.7214037828677617E-2</v>
      </c>
      <c r="I10008">
        <v>7.2762960374160163E-2</v>
      </c>
    </row>
    <row r="10009" spans="2:9" x14ac:dyDescent="0.25">
      <c r="B10009">
        <v>10006</v>
      </c>
      <c r="C10009">
        <v>6.9943528565985999E-2</v>
      </c>
      <c r="D10009">
        <v>5.8601086271595111E-2</v>
      </c>
      <c r="G10009">
        <v>10006</v>
      </c>
      <c r="H10009">
        <v>6.7196679957841385E-2</v>
      </c>
      <c r="I10009">
        <v>7.2744132008666543E-2</v>
      </c>
    </row>
    <row r="10010" spans="2:9" x14ac:dyDescent="0.25">
      <c r="B10010">
        <v>10007</v>
      </c>
      <c r="C10010">
        <v>6.9926718212040162E-2</v>
      </c>
      <c r="D10010">
        <v>5.8579869258110429E-2</v>
      </c>
      <c r="G10010">
        <v>10007</v>
      </c>
      <c r="H10010">
        <v>6.7179326660875713E-2</v>
      </c>
      <c r="I10010">
        <v>7.2725308456468823E-2</v>
      </c>
    </row>
    <row r="10011" spans="2:9" x14ac:dyDescent="0.25">
      <c r="B10011">
        <v>10008</v>
      </c>
      <c r="C10011">
        <v>6.9909912276032798E-2</v>
      </c>
      <c r="D10011">
        <v>5.8558659375739314E-2</v>
      </c>
      <c r="G10011">
        <v>10008</v>
      </c>
      <c r="H10011">
        <v>6.7161977936452746E-2</v>
      </c>
      <c r="I10011">
        <v>7.2706489716415842E-2</v>
      </c>
    </row>
    <row r="10012" spans="2:9" x14ac:dyDescent="0.25">
      <c r="B10012">
        <v>10009</v>
      </c>
      <c r="C10012">
        <v>6.9893110756309718E-2</v>
      </c>
      <c r="D10012">
        <v>5.8537456622901635E-2</v>
      </c>
      <c r="G10012">
        <v>10009</v>
      </c>
      <c r="H10012">
        <v>6.7144633783244895E-2</v>
      </c>
      <c r="I10012">
        <v>7.2687675787356631E-2</v>
      </c>
    </row>
    <row r="10013" spans="2:9" x14ac:dyDescent="0.25">
      <c r="B10013">
        <v>10010</v>
      </c>
      <c r="C10013">
        <v>6.9876313651216881E-2</v>
      </c>
      <c r="D10013">
        <v>5.8516260998016899E-2</v>
      </c>
      <c r="G10013">
        <v>10010</v>
      </c>
      <c r="H10013">
        <v>6.7127294199924803E-2</v>
      </c>
      <c r="I10013">
        <v>7.266886666814043E-2</v>
      </c>
    </row>
    <row r="10014" spans="2:9" x14ac:dyDescent="0.25">
      <c r="B10014">
        <v>10011</v>
      </c>
      <c r="C10014">
        <v>6.9859520959101903E-2</v>
      </c>
      <c r="D10014">
        <v>5.8495072499504426E-2</v>
      </c>
      <c r="G10014">
        <v>10011</v>
      </c>
      <c r="H10014">
        <v>6.7109959185166004E-2</v>
      </c>
      <c r="I10014">
        <v>7.2650062357616799E-2</v>
      </c>
    </row>
    <row r="10015" spans="2:9" x14ac:dyDescent="0.25">
      <c r="B10015">
        <v>10012</v>
      </c>
      <c r="C10015">
        <v>6.9842732678312799E-2</v>
      </c>
      <c r="D10015">
        <v>5.8473891125783176E-2</v>
      </c>
      <c r="G10015">
        <v>10012</v>
      </c>
      <c r="H10015">
        <v>6.7092628737642102E-2</v>
      </c>
      <c r="I10015">
        <v>7.2631262854635462E-2</v>
      </c>
    </row>
    <row r="10016" spans="2:9" x14ac:dyDescent="0.25">
      <c r="B10016">
        <v>10013</v>
      </c>
      <c r="C10016">
        <v>6.9825948807198293E-2</v>
      </c>
      <c r="D10016">
        <v>5.8452716875271843E-2</v>
      </c>
      <c r="G10016">
        <v>10013</v>
      </c>
      <c r="H10016">
        <v>6.7075302856027502E-2</v>
      </c>
      <c r="I10016">
        <v>7.2612468158046409E-2</v>
      </c>
    </row>
    <row r="10017" spans="2:9" x14ac:dyDescent="0.25">
      <c r="B10017">
        <v>10014</v>
      </c>
      <c r="C10017">
        <v>6.9809169344107733E-2</v>
      </c>
      <c r="D10017">
        <v>5.843154974638886E-2</v>
      </c>
      <c r="G10017">
        <v>10014</v>
      </c>
      <c r="H10017">
        <v>6.7057981538996489E-2</v>
      </c>
      <c r="I10017">
        <v>7.2593678266699907E-2</v>
      </c>
    </row>
    <row r="10018" spans="2:9" x14ac:dyDescent="0.25">
      <c r="B10018">
        <v>10015</v>
      </c>
      <c r="C10018">
        <v>6.9792394287391868E-2</v>
      </c>
      <c r="D10018">
        <v>5.8410389737552387E-2</v>
      </c>
      <c r="G10018">
        <v>10015</v>
      </c>
      <c r="H10018">
        <v>6.7040664785224288E-2</v>
      </c>
      <c r="I10018">
        <v>7.2574893179446404E-2</v>
      </c>
    </row>
    <row r="10019" spans="2:9" x14ac:dyDescent="0.25">
      <c r="B10019">
        <v>10016</v>
      </c>
      <c r="C10019">
        <v>6.9775623635401907E-2</v>
      </c>
      <c r="D10019">
        <v>5.8389236847180198E-2</v>
      </c>
      <c r="G10019">
        <v>10016</v>
      </c>
      <c r="H10019">
        <v>6.7023352593386598E-2</v>
      </c>
      <c r="I10019">
        <v>7.2556112895136554E-2</v>
      </c>
    </row>
    <row r="10020" spans="2:9" x14ac:dyDescent="0.25">
      <c r="B10020">
        <v>10017</v>
      </c>
      <c r="C10020">
        <v>6.9758857386489195E-2</v>
      </c>
      <c r="D10020">
        <v>5.8368091073690023E-2</v>
      </c>
      <c r="G10020">
        <v>10017</v>
      </c>
      <c r="H10020">
        <v>6.7006044962159089E-2</v>
      </c>
      <c r="I10020">
        <v>7.2537337412621375E-2</v>
      </c>
    </row>
    <row r="10021" spans="2:9" x14ac:dyDescent="0.25">
      <c r="B10021">
        <v>10018</v>
      </c>
      <c r="C10021">
        <v>6.9742095539006399E-2</v>
      </c>
      <c r="D10021">
        <v>5.8346952415499018E-2</v>
      </c>
      <c r="G10021">
        <v>10018</v>
      </c>
      <c r="H10021">
        <v>6.6988741890218195E-2</v>
      </c>
      <c r="I10021">
        <v>7.2518566730751924E-2</v>
      </c>
    </row>
    <row r="10022" spans="2:9" x14ac:dyDescent="0.25">
      <c r="B10022">
        <v>10019</v>
      </c>
      <c r="C10022">
        <v>6.9725338091307001E-2</v>
      </c>
      <c r="D10022">
        <v>5.8325820871024309E-2</v>
      </c>
      <c r="G10022">
        <v>10019</v>
      </c>
      <c r="H10022">
        <v>6.6971443376240808E-2</v>
      </c>
      <c r="I10022">
        <v>7.2499800848379703E-2</v>
      </c>
    </row>
    <row r="10023" spans="2:9" x14ac:dyDescent="0.25">
      <c r="B10023">
        <v>10020</v>
      </c>
      <c r="C10023">
        <v>6.9708585041745194E-2</v>
      </c>
      <c r="D10023">
        <v>5.8304696438682593E-2</v>
      </c>
      <c r="G10023">
        <v>10020</v>
      </c>
      <c r="H10023">
        <v>6.6954149418904096E-2</v>
      </c>
      <c r="I10023">
        <v>7.2481039764356367E-2</v>
      </c>
    </row>
    <row r="10024" spans="2:9" x14ac:dyDescent="0.25">
      <c r="B10024">
        <v>10021</v>
      </c>
      <c r="C10024">
        <v>6.969183638867564E-2</v>
      </c>
      <c r="D10024">
        <v>5.828357911689034E-2</v>
      </c>
      <c r="G10024">
        <v>10021</v>
      </c>
      <c r="H10024">
        <v>6.693686001688566E-2</v>
      </c>
      <c r="I10024">
        <v>7.2462283477533695E-2</v>
      </c>
    </row>
    <row r="10025" spans="2:9" x14ac:dyDescent="0.25">
      <c r="B10025">
        <v>10022</v>
      </c>
      <c r="C10025">
        <v>6.9675092130454377E-2</v>
      </c>
      <c r="D10025">
        <v>5.8262468904063759E-2</v>
      </c>
      <c r="G10025">
        <v>10022</v>
      </c>
      <c r="H10025">
        <v>6.6919575168863835E-2</v>
      </c>
      <c r="I10025">
        <v>7.2443531986763912E-2</v>
      </c>
    </row>
    <row r="10026" spans="2:9" x14ac:dyDescent="0.25">
      <c r="B10026">
        <v>10023</v>
      </c>
      <c r="C10026">
        <v>6.9658352265437803E-2</v>
      </c>
      <c r="D10026">
        <v>5.8241365798618751E-2</v>
      </c>
      <c r="G10026">
        <v>10023</v>
      </c>
      <c r="H10026">
        <v>6.6902294873517204E-2</v>
      </c>
      <c r="I10026">
        <v>7.242478529089931E-2</v>
      </c>
    </row>
    <row r="10027" spans="2:9" x14ac:dyDescent="0.25">
      <c r="B10027">
        <v>10024</v>
      </c>
      <c r="C10027">
        <v>6.9641616791982705E-2</v>
      </c>
      <c r="D10027">
        <v>5.8220269798970943E-2</v>
      </c>
      <c r="G10027">
        <v>10024</v>
      </c>
      <c r="H10027">
        <v>6.6885019129524506E-2</v>
      </c>
      <c r="I10027">
        <v>7.2406043388792501E-2</v>
      </c>
    </row>
    <row r="10028" spans="2:9" x14ac:dyDescent="0.25">
      <c r="B10028">
        <v>10025</v>
      </c>
      <c r="C10028">
        <v>6.9624885708447298E-2</v>
      </c>
      <c r="D10028">
        <v>5.8199180903535749E-2</v>
      </c>
      <c r="G10028">
        <v>10025</v>
      </c>
      <c r="H10028">
        <v>6.6867747935565297E-2</v>
      </c>
      <c r="I10028">
        <v>7.2387306279296307E-2</v>
      </c>
    </row>
    <row r="10029" spans="2:9" x14ac:dyDescent="0.25">
      <c r="B10029">
        <v>10026</v>
      </c>
      <c r="C10029">
        <v>6.9608159013190118E-2</v>
      </c>
      <c r="D10029">
        <v>5.8178099110728201E-2</v>
      </c>
      <c r="G10029">
        <v>10026</v>
      </c>
      <c r="H10029">
        <v>6.6850481290319494E-2</v>
      </c>
      <c r="I10029">
        <v>7.2368573961263741E-2</v>
      </c>
    </row>
    <row r="10030" spans="2:9" x14ac:dyDescent="0.25">
      <c r="B10030">
        <v>10027</v>
      </c>
      <c r="C10030">
        <v>6.95914367045707E-2</v>
      </c>
      <c r="D10030">
        <v>5.8157024418963171E-2</v>
      </c>
      <c r="G10030">
        <v>10027</v>
      </c>
      <c r="H10030">
        <v>6.6833219192467305E-2</v>
      </c>
      <c r="I10030">
        <v>7.2349846433548207E-2</v>
      </c>
    </row>
    <row r="10031" spans="2:9" x14ac:dyDescent="0.25">
      <c r="B10031">
        <v>10028</v>
      </c>
      <c r="C10031">
        <v>6.9574718780949063E-2</v>
      </c>
      <c r="D10031">
        <v>5.8135956826655157E-2</v>
      </c>
      <c r="G10031">
        <v>10028</v>
      </c>
      <c r="H10031">
        <v>6.681596164068937E-2</v>
      </c>
      <c r="I10031">
        <v>7.2331123695003163E-2</v>
      </c>
    </row>
    <row r="10032" spans="2:9" x14ac:dyDescent="0.25">
      <c r="B10032">
        <v>10029</v>
      </c>
      <c r="C10032">
        <v>6.9558005240686629E-2</v>
      </c>
      <c r="D10032">
        <v>5.8114896332218439E-2</v>
      </c>
      <c r="G10032">
        <v>10029</v>
      </c>
      <c r="H10032">
        <v>6.6798708633667131E-2</v>
      </c>
      <c r="I10032">
        <v>7.2312405744482361E-2</v>
      </c>
    </row>
    <row r="10033" spans="2:9" x14ac:dyDescent="0.25">
      <c r="B10033">
        <v>10030</v>
      </c>
      <c r="C10033">
        <v>6.9541296082145099E-2</v>
      </c>
      <c r="D10033">
        <v>5.8093842934067053E-2</v>
      </c>
      <c r="G10033">
        <v>10030</v>
      </c>
      <c r="H10033">
        <v>6.6781460170082199E-2</v>
      </c>
      <c r="I10033">
        <v>7.2293692580839841E-2</v>
      </c>
    </row>
    <row r="10034" spans="2:9" x14ac:dyDescent="0.25">
      <c r="B10034">
        <v>10031</v>
      </c>
      <c r="C10034">
        <v>6.9524591303686503E-2</v>
      </c>
      <c r="D10034">
        <v>5.8072796630614675E-2</v>
      </c>
      <c r="G10034">
        <v>10031</v>
      </c>
      <c r="H10034">
        <v>6.6764216248616406E-2</v>
      </c>
      <c r="I10034">
        <v>7.2274984202929868E-2</v>
      </c>
    </row>
    <row r="10035" spans="2:9" x14ac:dyDescent="0.25">
      <c r="B10035">
        <v>10032</v>
      </c>
      <c r="C10035">
        <v>6.9507890903674194E-2</v>
      </c>
      <c r="D10035">
        <v>5.8051757420274783E-2</v>
      </c>
      <c r="G10035">
        <v>10032</v>
      </c>
      <c r="H10035">
        <v>6.6746976867952404E-2</v>
      </c>
      <c r="I10035">
        <v>7.2256280609606857E-2</v>
      </c>
    </row>
    <row r="10036" spans="2:9" x14ac:dyDescent="0.25">
      <c r="B10036">
        <v>10033</v>
      </c>
      <c r="C10036">
        <v>6.9491194880472396E-2</v>
      </c>
      <c r="D10036">
        <v>5.8030725301460584E-2</v>
      </c>
      <c r="G10036">
        <v>10033</v>
      </c>
      <c r="H10036">
        <v>6.6729742026772898E-2</v>
      </c>
      <c r="I10036">
        <v>7.2237581799725573E-2</v>
      </c>
    </row>
    <row r="10037" spans="2:9" x14ac:dyDescent="0.25">
      <c r="B10037">
        <v>10034</v>
      </c>
      <c r="C10037">
        <v>6.9474503232445708E-2</v>
      </c>
      <c r="D10037">
        <v>5.8009700272584994E-2</v>
      </c>
      <c r="G10037">
        <v>10034</v>
      </c>
      <c r="H10037">
        <v>6.67125117237614E-2</v>
      </c>
      <c r="I10037">
        <v>7.2218887772140958E-2</v>
      </c>
    </row>
    <row r="10038" spans="2:9" x14ac:dyDescent="0.25">
      <c r="B10038">
        <v>10035</v>
      </c>
      <c r="C10038">
        <v>6.9457815957959482E-2</v>
      </c>
      <c r="D10038">
        <v>5.7988682332060629E-2</v>
      </c>
      <c r="G10038">
        <v>10035</v>
      </c>
      <c r="H10038">
        <v>6.6695285957601561E-2</v>
      </c>
      <c r="I10038">
        <v>7.2200198525708165E-2</v>
      </c>
    </row>
    <row r="10039" spans="2:9" x14ac:dyDescent="0.25">
      <c r="B10039">
        <v>10036</v>
      </c>
      <c r="C10039">
        <v>6.9441133055380425E-2</v>
      </c>
      <c r="D10039">
        <v>5.7967671478299905E-2</v>
      </c>
      <c r="G10039">
        <v>10036</v>
      </c>
      <c r="H10039">
        <v>6.6678064726977807E-2</v>
      </c>
      <c r="I10039">
        <v>7.218151405928265E-2</v>
      </c>
    </row>
    <row r="10040" spans="2:9" x14ac:dyDescent="0.25">
      <c r="B10040">
        <v>10037</v>
      </c>
      <c r="C10040">
        <v>6.9424454523075593E-2</v>
      </c>
      <c r="D10040">
        <v>5.7946667709714871E-2</v>
      </c>
      <c r="G10040">
        <v>10037</v>
      </c>
      <c r="H10040">
        <v>6.6660848030574885E-2</v>
      </c>
      <c r="I10040">
        <v>7.2162834371720039E-2</v>
      </c>
    </row>
    <row r="10041" spans="2:9" x14ac:dyDescent="0.25">
      <c r="B10041">
        <v>10038</v>
      </c>
      <c r="C10041">
        <v>6.940778035941228E-2</v>
      </c>
      <c r="D10041">
        <v>5.7925671024717476E-2</v>
      </c>
      <c r="G10041">
        <v>10038</v>
      </c>
      <c r="H10041">
        <v>6.6643635867077597E-2</v>
      </c>
      <c r="I10041">
        <v>7.2144159461876245E-2</v>
      </c>
    </row>
    <row r="10042" spans="2:9" x14ac:dyDescent="0.25">
      <c r="B10042">
        <v>10039</v>
      </c>
      <c r="C10042">
        <v>6.9391110562759206E-2</v>
      </c>
      <c r="D10042">
        <v>5.7904681421719187E-2</v>
      </c>
      <c r="G10042">
        <v>10039</v>
      </c>
      <c r="H10042">
        <v>6.6626428235171398E-2</v>
      </c>
      <c r="I10042">
        <v>7.2125489328607365E-2</v>
      </c>
    </row>
    <row r="10043" spans="2:9" x14ac:dyDescent="0.25">
      <c r="B10043">
        <v>10040</v>
      </c>
      <c r="C10043">
        <v>6.9374445131485704E-2</v>
      </c>
      <c r="D10043">
        <v>5.7883698899131426E-2</v>
      </c>
      <c r="G10043">
        <v>10040</v>
      </c>
      <c r="H10043">
        <v>6.6609225133542505E-2</v>
      </c>
      <c r="I10043">
        <v>7.210682397076984E-2</v>
      </c>
    </row>
    <row r="10044" spans="2:9" x14ac:dyDescent="0.25">
      <c r="B10044">
        <v>10041</v>
      </c>
      <c r="C10044">
        <v>6.9357784063961883E-2</v>
      </c>
      <c r="D10044">
        <v>5.7862723455365188E-2</v>
      </c>
      <c r="G10044">
        <v>10041</v>
      </c>
      <c r="H10044">
        <v>6.6592026560877093E-2</v>
      </c>
      <c r="I10044">
        <v>7.2088163387220211E-2</v>
      </c>
    </row>
    <row r="10045" spans="2:9" x14ac:dyDescent="0.25">
      <c r="B10045">
        <v>10042</v>
      </c>
      <c r="C10045">
        <v>6.9341127358558199E-2</v>
      </c>
      <c r="D10045">
        <v>5.7841755088831194E-2</v>
      </c>
      <c r="G10045">
        <v>10042</v>
      </c>
      <c r="H10045">
        <v>6.6574832515862006E-2</v>
      </c>
      <c r="I10045">
        <v>7.2069507576815253E-2</v>
      </c>
    </row>
    <row r="10046" spans="2:9" x14ac:dyDescent="0.25">
      <c r="B10046">
        <v>10043</v>
      </c>
      <c r="C10046">
        <v>6.9324475013646622E-2</v>
      </c>
      <c r="D10046">
        <v>5.7820793797940091E-2</v>
      </c>
      <c r="G10046">
        <v>10043</v>
      </c>
      <c r="H10046">
        <v>6.6557642997184752E-2</v>
      </c>
      <c r="I10046">
        <v>7.2050856538412159E-2</v>
      </c>
    </row>
    <row r="10047" spans="2:9" x14ac:dyDescent="0.25">
      <c r="B10047">
        <v>10044</v>
      </c>
      <c r="C10047">
        <v>6.9307827027599495E-2</v>
      </c>
      <c r="D10047">
        <v>5.7799839581102047E-2</v>
      </c>
      <c r="G10047">
        <v>10044</v>
      </c>
      <c r="H10047">
        <v>6.654045800353299E-2</v>
      </c>
      <c r="I10047">
        <v>7.2032210270868133E-2</v>
      </c>
    </row>
    <row r="10048" spans="2:9" x14ac:dyDescent="0.25">
      <c r="B10048">
        <v>10045</v>
      </c>
      <c r="C10048">
        <v>6.9291183398789494E-2</v>
      </c>
      <c r="D10048">
        <v>5.7778892436727035E-2</v>
      </c>
      <c r="G10048">
        <v>10045</v>
      </c>
      <c r="H10048">
        <v>6.6523277533594605E-2</v>
      </c>
      <c r="I10048">
        <v>7.2013568773040784E-2</v>
      </c>
    </row>
    <row r="10049" spans="2:9" x14ac:dyDescent="0.25">
      <c r="B10049">
        <v>10046</v>
      </c>
      <c r="C10049">
        <v>6.9274544125590587E-2</v>
      </c>
      <c r="D10049">
        <v>5.7757952363224868E-2</v>
      </c>
      <c r="G10049">
        <v>10046</v>
      </c>
      <c r="H10049">
        <v>6.65061015860582E-2</v>
      </c>
      <c r="I10049">
        <v>7.199493204378786E-2</v>
      </c>
    </row>
    <row r="10050" spans="2:9" x14ac:dyDescent="0.25">
      <c r="B10050">
        <v>10047</v>
      </c>
      <c r="C10050">
        <v>6.9257909206377394E-2</v>
      </c>
      <c r="D10050">
        <v>5.7737019359004917E-2</v>
      </c>
      <c r="G10050">
        <v>10047</v>
      </c>
      <c r="H10050">
        <v>6.6488930159612797E-2</v>
      </c>
      <c r="I10050">
        <v>7.1976300081967357E-2</v>
      </c>
    </row>
    <row r="10051" spans="2:9" x14ac:dyDescent="0.25">
      <c r="B10051">
        <v>10048</v>
      </c>
      <c r="C10051">
        <v>6.92412786395252E-2</v>
      </c>
      <c r="D10051">
        <v>5.7716093422476467E-2</v>
      </c>
      <c r="G10051">
        <v>10048</v>
      </c>
      <c r="H10051">
        <v>6.6471763252947805E-2</v>
      </c>
      <c r="I10051">
        <v>7.1957672886437549E-2</v>
      </c>
    </row>
    <row r="10052" spans="2:9" x14ac:dyDescent="0.25">
      <c r="B10052">
        <v>10049</v>
      </c>
      <c r="C10052">
        <v>6.9224652423409777E-2</v>
      </c>
      <c r="D10052">
        <v>5.7695174552048457E-2</v>
      </c>
      <c r="G10052">
        <v>10049</v>
      </c>
      <c r="H10052">
        <v>6.6454600864753022E-2</v>
      </c>
      <c r="I10052">
        <v>7.1939050456056919E-2</v>
      </c>
    </row>
    <row r="10053" spans="2:9" x14ac:dyDescent="0.25">
      <c r="B10053">
        <v>10050</v>
      </c>
      <c r="C10053">
        <v>6.9208030556408395E-2</v>
      </c>
      <c r="D10053">
        <v>5.7674262746129502E-2</v>
      </c>
      <c r="G10053">
        <v>10050</v>
      </c>
      <c r="H10053">
        <v>6.643744299371894E-2</v>
      </c>
      <c r="I10053">
        <v>7.192043278968413E-2</v>
      </c>
    </row>
    <row r="10054" spans="2:9" x14ac:dyDescent="0.25">
      <c r="B10054">
        <v>10051</v>
      </c>
      <c r="C10054">
        <v>6.9191413036898602E-2</v>
      </c>
      <c r="D10054">
        <v>5.7653358003128125E-2</v>
      </c>
      <c r="G10054">
        <v>10051</v>
      </c>
      <c r="H10054">
        <v>6.6420289638536287E-2</v>
      </c>
      <c r="I10054">
        <v>7.1901819886178234E-2</v>
      </c>
    </row>
    <row r="10055" spans="2:9" x14ac:dyDescent="0.25">
      <c r="B10055">
        <v>10052</v>
      </c>
      <c r="C10055">
        <v>6.9174799863258293E-2</v>
      </c>
      <c r="D10055">
        <v>5.7632460321452438E-2</v>
      </c>
      <c r="G10055">
        <v>10052</v>
      </c>
      <c r="H10055">
        <v>6.6403140797895985E-2</v>
      </c>
      <c r="I10055">
        <v>7.1883211744398323E-2</v>
      </c>
    </row>
    <row r="10056" spans="2:9" x14ac:dyDescent="0.25">
      <c r="B10056">
        <v>10053</v>
      </c>
      <c r="C10056">
        <v>6.9158191033866695E-2</v>
      </c>
      <c r="D10056">
        <v>5.7611569699510326E-2</v>
      </c>
      <c r="G10056">
        <v>10053</v>
      </c>
      <c r="H10056">
        <v>6.6385996470489719E-2</v>
      </c>
      <c r="I10056">
        <v>7.186460836320388E-2</v>
      </c>
    </row>
    <row r="10057" spans="2:9" x14ac:dyDescent="0.25">
      <c r="B10057">
        <v>10054</v>
      </c>
      <c r="C10057">
        <v>6.9141586547103812E-2</v>
      </c>
      <c r="D10057">
        <v>5.7590686135709501E-2</v>
      </c>
      <c r="G10057">
        <v>10054</v>
      </c>
      <c r="H10057">
        <v>6.6368856655009495E-2</v>
      </c>
      <c r="I10057">
        <v>7.1846009741454525E-2</v>
      </c>
    </row>
    <row r="10058" spans="2:9" x14ac:dyDescent="0.25">
      <c r="B10058">
        <v>10055</v>
      </c>
      <c r="C10058">
        <v>6.9124986401349994E-2</v>
      </c>
      <c r="D10058">
        <v>5.7569809628457286E-2</v>
      </c>
      <c r="G10058">
        <v>10055</v>
      </c>
      <c r="H10058">
        <v>6.6351721350147705E-2</v>
      </c>
      <c r="I10058">
        <v>7.1827415878010156E-2</v>
      </c>
    </row>
    <row r="10059" spans="2:9" x14ac:dyDescent="0.25">
      <c r="B10059">
        <v>10056</v>
      </c>
      <c r="C10059">
        <v>6.9108390594986399E-2</v>
      </c>
      <c r="D10059">
        <v>5.7548940176160905E-2</v>
      </c>
      <c r="G10059">
        <v>10056</v>
      </c>
      <c r="H10059">
        <v>6.6334590554597159E-2</v>
      </c>
      <c r="I10059">
        <v>7.1808826771730977E-2</v>
      </c>
    </row>
    <row r="10060" spans="2:9" x14ac:dyDescent="0.25">
      <c r="B10060">
        <v>10057</v>
      </c>
      <c r="C10060">
        <v>6.9091799126395528E-2</v>
      </c>
      <c r="D10060">
        <v>5.7528077777227168E-2</v>
      </c>
      <c r="G10060">
        <v>10057</v>
      </c>
      <c r="H10060">
        <v>6.6317464267051429E-2</v>
      </c>
      <c r="I10060">
        <v>7.1790242421477246E-2</v>
      </c>
    </row>
    <row r="10061" spans="2:9" x14ac:dyDescent="0.25">
      <c r="B10061">
        <v>10058</v>
      </c>
      <c r="C10061">
        <v>6.9075211993960106E-2</v>
      </c>
      <c r="D10061">
        <v>5.7507222430062704E-2</v>
      </c>
      <c r="G10061">
        <v>10058</v>
      </c>
      <c r="H10061">
        <v>6.63003424862042E-2</v>
      </c>
      <c r="I10061">
        <v>7.1771662826109611E-2</v>
      </c>
    </row>
    <row r="10062" spans="2:9" x14ac:dyDescent="0.25">
      <c r="B10062">
        <v>10059</v>
      </c>
      <c r="C10062">
        <v>6.9058629196063301E-2</v>
      </c>
      <c r="D10062">
        <v>5.7486374133073954E-2</v>
      </c>
      <c r="G10062">
        <v>10059</v>
      </c>
      <c r="H10062">
        <v>6.6283225210749391E-2</v>
      </c>
      <c r="I10062">
        <v>7.1753087984488928E-2</v>
      </c>
    </row>
    <row r="10063" spans="2:9" x14ac:dyDescent="0.25">
      <c r="B10063">
        <v>10060</v>
      </c>
      <c r="C10063">
        <v>6.9042050731089682E-2</v>
      </c>
      <c r="D10063">
        <v>5.7465532884666957E-2</v>
      </c>
      <c r="G10063">
        <v>10060</v>
      </c>
      <c r="H10063">
        <v>6.6266112439381783E-2</v>
      </c>
      <c r="I10063">
        <v>7.1734517895476205E-2</v>
      </c>
    </row>
    <row r="10064" spans="2:9" x14ac:dyDescent="0.25">
      <c r="B10064">
        <v>10061</v>
      </c>
      <c r="C10064">
        <v>6.902547659742421E-2</v>
      </c>
      <c r="D10064">
        <v>5.7444698683247614E-2</v>
      </c>
      <c r="G10064">
        <v>10061</v>
      </c>
      <c r="H10064">
        <v>6.6249004170796391E-2</v>
      </c>
      <c r="I10064">
        <v>7.1715952557932783E-2</v>
      </c>
    </row>
    <row r="10065" spans="2:9" x14ac:dyDescent="0.25">
      <c r="B10065">
        <v>10062</v>
      </c>
      <c r="C10065">
        <v>6.9008906793452701E-2</v>
      </c>
      <c r="D10065">
        <v>5.7423871527221511E-2</v>
      </c>
      <c r="G10065">
        <v>10062</v>
      </c>
      <c r="H10065">
        <v>6.6231900403688704E-2</v>
      </c>
      <c r="I10065">
        <v>7.1697391970720226E-2</v>
      </c>
    </row>
    <row r="10066" spans="2:9" x14ac:dyDescent="0.25">
      <c r="B10066">
        <v>10063</v>
      </c>
      <c r="C10066">
        <v>6.8992341317561531E-2</v>
      </c>
      <c r="D10066">
        <v>5.7403051414994022E-2</v>
      </c>
      <c r="G10066">
        <v>10063</v>
      </c>
      <c r="H10066">
        <v>6.6214801136754403E-2</v>
      </c>
      <c r="I10066">
        <v>7.1678836132700235E-2</v>
      </c>
    </row>
    <row r="10067" spans="2:9" x14ac:dyDescent="0.25">
      <c r="B10067">
        <v>10064</v>
      </c>
      <c r="C10067">
        <v>6.8975780168138254E-2</v>
      </c>
      <c r="D10067">
        <v>5.7382238344970277E-2</v>
      </c>
      <c r="G10067">
        <v>10064</v>
      </c>
      <c r="H10067">
        <v>6.6197706368690004E-2</v>
      </c>
      <c r="I10067">
        <v>7.1660285042734875E-2</v>
      </c>
    </row>
    <row r="10068" spans="2:9" x14ac:dyDescent="0.25">
      <c r="B10068">
        <v>10065</v>
      </c>
      <c r="C10068">
        <v>6.8959223343571005E-2</v>
      </c>
      <c r="D10068">
        <v>5.7361432315555093E-2</v>
      </c>
      <c r="G10068">
        <v>10065</v>
      </c>
      <c r="H10068">
        <v>6.6180616098192382E-2</v>
      </c>
      <c r="I10068">
        <v>7.1641738699686403E-2</v>
      </c>
    </row>
    <row r="10069" spans="2:9" x14ac:dyDescent="0.25">
      <c r="B10069">
        <v>10066</v>
      </c>
      <c r="C10069">
        <v>6.8942670842248102E-2</v>
      </c>
      <c r="D10069">
        <v>5.734063332515308E-2</v>
      </c>
      <c r="G10069">
        <v>10066</v>
      </c>
      <c r="H10069">
        <v>6.6163530323958511E-2</v>
      </c>
      <c r="I10069">
        <v>7.1623197102417241E-2</v>
      </c>
    </row>
    <row r="10070" spans="2:9" x14ac:dyDescent="0.25">
      <c r="B10070">
        <v>10067</v>
      </c>
      <c r="C10070">
        <v>6.8926122662559305E-2</v>
      </c>
      <c r="D10070">
        <v>5.7319841372168626E-2</v>
      </c>
      <c r="G10070">
        <v>10067</v>
      </c>
      <c r="H10070">
        <v>6.6146449044686112E-2</v>
      </c>
      <c r="I10070">
        <v>7.1604660249790161E-2</v>
      </c>
    </row>
    <row r="10071" spans="2:9" x14ac:dyDescent="0.25">
      <c r="B10071">
        <v>10068</v>
      </c>
      <c r="C10071">
        <v>6.8909578802894791E-2</v>
      </c>
      <c r="D10071">
        <v>5.7299056455005791E-2</v>
      </c>
      <c r="G10071">
        <v>10068</v>
      </c>
      <c r="H10071">
        <v>6.6129372259073005E-2</v>
      </c>
      <c r="I10071">
        <v>7.1586128140668073E-2</v>
      </c>
    </row>
    <row r="10072" spans="2:9" x14ac:dyDescent="0.25">
      <c r="B10072">
        <v>10069</v>
      </c>
      <c r="C10072">
        <v>6.8893039261645694E-2</v>
      </c>
      <c r="D10072">
        <v>5.7278278572068408E-2</v>
      </c>
      <c r="G10072">
        <v>10069</v>
      </c>
      <c r="H10072">
        <v>6.6112299965817897E-2</v>
      </c>
      <c r="I10072">
        <v>7.156760077391415E-2</v>
      </c>
    </row>
    <row r="10073" spans="2:9" x14ac:dyDescent="0.25">
      <c r="B10073">
        <v>10070</v>
      </c>
      <c r="C10073">
        <v>6.8876504037203384E-2</v>
      </c>
      <c r="D10073">
        <v>5.7257507721760172E-2</v>
      </c>
      <c r="G10073">
        <v>10070</v>
      </c>
      <c r="H10073">
        <v>6.6095232163619524E-2</v>
      </c>
      <c r="I10073">
        <v>7.1549078148391829E-2</v>
      </c>
    </row>
    <row r="10074" spans="2:9" x14ac:dyDescent="0.25">
      <c r="B10074">
        <v>10071</v>
      </c>
      <c r="C10074">
        <v>6.8859973127960813E-2</v>
      </c>
      <c r="D10074">
        <v>5.7236743902484351E-2</v>
      </c>
      <c r="G10074">
        <v>10071</v>
      </c>
      <c r="H10074">
        <v>6.6078168851177413E-2</v>
      </c>
      <c r="I10074">
        <v>7.1530560262964768E-2</v>
      </c>
    </row>
    <row r="10075" spans="2:9" x14ac:dyDescent="0.25">
      <c r="B10075">
        <v>10072</v>
      </c>
      <c r="C10075">
        <v>6.8843446532311281E-2</v>
      </c>
      <c r="D10075">
        <v>5.7215987112644133E-2</v>
      </c>
      <c r="G10075">
        <v>10072</v>
      </c>
      <c r="H10075">
        <v>6.60611100271912E-2</v>
      </c>
      <c r="I10075">
        <v>7.1512047116496849E-2</v>
      </c>
    </row>
    <row r="10076" spans="2:9" x14ac:dyDescent="0.25">
      <c r="B10076">
        <v>10073</v>
      </c>
      <c r="C10076">
        <v>6.8826924248648419E-2</v>
      </c>
      <c r="D10076">
        <v>5.7195237350642344E-2</v>
      </c>
      <c r="G10076">
        <v>10073</v>
      </c>
      <c r="H10076">
        <v>6.6044055690360898E-2</v>
      </c>
      <c r="I10076">
        <v>7.1493538707852175E-2</v>
      </c>
    </row>
    <row r="10077" spans="2:9" x14ac:dyDescent="0.25">
      <c r="B10077">
        <v>10074</v>
      </c>
      <c r="C10077">
        <v>6.8810406275366803E-2</v>
      </c>
      <c r="D10077">
        <v>5.7174494614881562E-2</v>
      </c>
      <c r="G10077">
        <v>10074</v>
      </c>
      <c r="H10077">
        <v>6.6027005839387407E-2</v>
      </c>
      <c r="I10077">
        <v>7.1475035035895126E-2</v>
      </c>
    </row>
    <row r="10078" spans="2:9" x14ac:dyDescent="0.25">
      <c r="B10078">
        <v>10075</v>
      </c>
      <c r="C10078">
        <v>6.8793892610862301E-2</v>
      </c>
      <c r="D10078">
        <v>5.7153758903764264E-2</v>
      </c>
      <c r="G10078">
        <v>10075</v>
      </c>
      <c r="H10078">
        <v>6.6009960472971696E-2</v>
      </c>
      <c r="I10078">
        <v>7.1456536099490278E-2</v>
      </c>
    </row>
    <row r="10079" spans="2:9" x14ac:dyDescent="0.25">
      <c r="B10079">
        <v>10076</v>
      </c>
      <c r="C10079">
        <v>6.8777383253530819E-2</v>
      </c>
      <c r="D10079">
        <v>5.7133030215692486E-2</v>
      </c>
      <c r="G10079">
        <v>10076</v>
      </c>
      <c r="H10079">
        <v>6.5992919589815097E-2</v>
      </c>
      <c r="I10079">
        <v>7.1438041897502455E-2</v>
      </c>
    </row>
    <row r="10080" spans="2:9" x14ac:dyDescent="0.25">
      <c r="B10080">
        <v>10077</v>
      </c>
      <c r="C10080">
        <v>6.876087820176921E-2</v>
      </c>
      <c r="D10080">
        <v>5.7112308549068146E-2</v>
      </c>
      <c r="G10080">
        <v>10077</v>
      </c>
      <c r="H10080">
        <v>6.5975883188619452E-2</v>
      </c>
      <c r="I10080">
        <v>7.141955242879669E-2</v>
      </c>
    </row>
    <row r="10081" spans="2:9" x14ac:dyDescent="0.25">
      <c r="B10081">
        <v>10078</v>
      </c>
      <c r="C10081">
        <v>6.8744377453975589E-2</v>
      </c>
      <c r="D10081">
        <v>5.7091593902292889E-2</v>
      </c>
      <c r="G10081">
        <v>10078</v>
      </c>
      <c r="H10081">
        <v>6.5958851268087371E-2</v>
      </c>
      <c r="I10081">
        <v>7.1401067692238335E-2</v>
      </c>
    </row>
    <row r="10082" spans="2:9" x14ac:dyDescent="0.25">
      <c r="B10082">
        <v>10079</v>
      </c>
      <c r="C10082">
        <v>6.8727881008548319E-2</v>
      </c>
      <c r="D10082">
        <v>5.7070886273768072E-2</v>
      </c>
      <c r="G10082">
        <v>10079</v>
      </c>
      <c r="H10082">
        <v>6.5941823826921597E-2</v>
      </c>
      <c r="I10082">
        <v>7.1382587686692839E-2</v>
      </c>
    </row>
    <row r="10083" spans="2:9" x14ac:dyDescent="0.25">
      <c r="B10083">
        <v>10080</v>
      </c>
      <c r="C10083">
        <v>6.87113888638861E-2</v>
      </c>
      <c r="D10083">
        <v>5.7050185661894938E-2</v>
      </c>
      <c r="G10083">
        <v>10080</v>
      </c>
      <c r="H10083">
        <v>6.59248008638251E-2</v>
      </c>
      <c r="I10083">
        <v>7.136411241102604E-2</v>
      </c>
    </row>
    <row r="10084" spans="2:9" x14ac:dyDescent="0.25">
      <c r="B10084">
        <v>10081</v>
      </c>
      <c r="C10084">
        <v>6.8694901018389196E-2</v>
      </c>
      <c r="D10084">
        <v>5.702949206507435E-2</v>
      </c>
      <c r="G10084">
        <v>10081</v>
      </c>
      <c r="H10084">
        <v>6.59077823775015E-2</v>
      </c>
      <c r="I10084">
        <v>7.1345641864103956E-2</v>
      </c>
    </row>
    <row r="10085" spans="2:9" x14ac:dyDescent="0.25">
      <c r="B10085">
        <v>10082</v>
      </c>
      <c r="C10085">
        <v>6.8678417470457997E-2</v>
      </c>
      <c r="D10085">
        <v>5.7008805481706913E-2</v>
      </c>
      <c r="G10085">
        <v>10082</v>
      </c>
      <c r="H10085">
        <v>6.5890768366654889E-2</v>
      </c>
      <c r="I10085">
        <v>7.1327176044792689E-2</v>
      </c>
    </row>
    <row r="10086" spans="2:9" x14ac:dyDescent="0.25">
      <c r="B10086">
        <v>10083</v>
      </c>
      <c r="C10086">
        <v>6.8661938218494104E-2</v>
      </c>
      <c r="D10086">
        <v>5.6988125910193164E-2</v>
      </c>
      <c r="G10086">
        <v>10083</v>
      </c>
      <c r="H10086">
        <v>6.5873758829989706E-2</v>
      </c>
      <c r="I10086">
        <v>7.1308714951958826E-2</v>
      </c>
    </row>
    <row r="10087" spans="2:9" x14ac:dyDescent="0.25">
      <c r="B10087">
        <v>10084</v>
      </c>
      <c r="C10087">
        <v>6.8645463260899292E-2</v>
      </c>
      <c r="D10087">
        <v>5.6967453348933224E-2</v>
      </c>
      <c r="G10087">
        <v>10084</v>
      </c>
      <c r="H10087">
        <v>6.5856753766210779E-2</v>
      </c>
      <c r="I10087">
        <v>7.1290258584468968E-2</v>
      </c>
    </row>
    <row r="10088" spans="2:9" x14ac:dyDescent="0.25">
      <c r="B10088">
        <v>10085</v>
      </c>
      <c r="C10088">
        <v>6.8628992596076827E-2</v>
      </c>
      <c r="D10088">
        <v>5.6946787796327079E-2</v>
      </c>
      <c r="G10088">
        <v>10085</v>
      </c>
      <c r="H10088">
        <v>6.5839753174023713E-2</v>
      </c>
      <c r="I10088">
        <v>7.1271806941190174E-2</v>
      </c>
    </row>
    <row r="10089" spans="2:9" x14ac:dyDescent="0.25">
      <c r="B10089">
        <v>10086</v>
      </c>
      <c r="C10089">
        <v>6.8612526222430317E-2</v>
      </c>
      <c r="D10089">
        <v>5.6926129250774449E-2</v>
      </c>
      <c r="G10089">
        <v>10086</v>
      </c>
      <c r="H10089">
        <v>6.5822757052134098E-2</v>
      </c>
      <c r="I10089">
        <v>7.1253360020989503E-2</v>
      </c>
    </row>
    <row r="10090" spans="2:9" x14ac:dyDescent="0.25">
      <c r="B10090">
        <v>10087</v>
      </c>
      <c r="C10090">
        <v>6.8596064138363694E-2</v>
      </c>
      <c r="D10090">
        <v>5.690547771067473E-2</v>
      </c>
      <c r="G10090">
        <v>10087</v>
      </c>
      <c r="H10090">
        <v>6.5805765399247887E-2</v>
      </c>
      <c r="I10090">
        <v>7.1234917822734334E-2</v>
      </c>
    </row>
    <row r="10091" spans="2:9" x14ac:dyDescent="0.25">
      <c r="B10091">
        <v>10088</v>
      </c>
      <c r="C10091">
        <v>6.8579606342282218E-2</v>
      </c>
      <c r="D10091">
        <v>5.6884833174427274E-2</v>
      </c>
      <c r="G10091">
        <v>10088</v>
      </c>
      <c r="H10091">
        <v>6.5788778214071808E-2</v>
      </c>
      <c r="I10091">
        <v>7.1216480345292432E-2</v>
      </c>
    </row>
    <row r="10092" spans="2:9" x14ac:dyDescent="0.25">
      <c r="B10092">
        <v>10089</v>
      </c>
      <c r="C10092">
        <v>6.8563152832591706E-2</v>
      </c>
      <c r="D10092">
        <v>5.6864195640430978E-2</v>
      </c>
      <c r="G10092">
        <v>10089</v>
      </c>
      <c r="H10092">
        <v>6.5771795495312896E-2</v>
      </c>
      <c r="I10092">
        <v>7.1198047587531579E-2</v>
      </c>
    </row>
    <row r="10093" spans="2:9" x14ac:dyDescent="0.25">
      <c r="B10093">
        <v>10090</v>
      </c>
      <c r="C10093">
        <v>6.8546703607698614E-2</v>
      </c>
      <c r="D10093">
        <v>5.6843565107084638E-2</v>
      </c>
      <c r="G10093">
        <v>10090</v>
      </c>
      <c r="H10093">
        <v>6.5754817241678698E-2</v>
      </c>
      <c r="I10093">
        <v>7.1179619548319861E-2</v>
      </c>
    </row>
    <row r="10094" spans="2:9" x14ac:dyDescent="0.25">
      <c r="B10094">
        <v>10091</v>
      </c>
      <c r="C10094">
        <v>6.8530258666010063E-2</v>
      </c>
      <c r="D10094">
        <v>5.6822941572786792E-2</v>
      </c>
      <c r="G10094">
        <v>10091</v>
      </c>
      <c r="H10094">
        <v>6.573784345187686E-2</v>
      </c>
      <c r="I10094">
        <v>7.1161196226525669E-2</v>
      </c>
    </row>
    <row r="10095" spans="2:9" x14ac:dyDescent="0.25">
      <c r="B10095">
        <v>10092</v>
      </c>
      <c r="C10095">
        <v>6.8513818005934493E-2</v>
      </c>
      <c r="D10095">
        <v>5.6802325035935693E-2</v>
      </c>
      <c r="G10095">
        <v>10092</v>
      </c>
      <c r="H10095">
        <v>6.5720874124615886E-2</v>
      </c>
      <c r="I10095">
        <v>7.1142777621017533E-2</v>
      </c>
    </row>
    <row r="10096" spans="2:9" x14ac:dyDescent="0.25">
      <c r="B10096">
        <v>10093</v>
      </c>
      <c r="C10096">
        <v>6.8497381625880593E-2</v>
      </c>
      <c r="D10096">
        <v>5.6781715494929448E-2</v>
      </c>
      <c r="G10096">
        <v>10093</v>
      </c>
      <c r="H10096">
        <v>6.5703909258604601E-2</v>
      </c>
      <c r="I10096">
        <v>7.1124363730664303E-2</v>
      </c>
    </row>
    <row r="10097" spans="2:9" x14ac:dyDescent="0.25">
      <c r="B10097">
        <v>10094</v>
      </c>
      <c r="C10097">
        <v>6.8480949524257401E-2</v>
      </c>
      <c r="D10097">
        <v>5.676111294816584E-2</v>
      </c>
      <c r="G10097">
        <v>10094</v>
      </c>
      <c r="H10097">
        <v>6.5686948852551899E-2</v>
      </c>
      <c r="I10097">
        <v>7.110595455433498E-2</v>
      </c>
    </row>
    <row r="10098" spans="2:9" x14ac:dyDescent="0.25">
      <c r="B10098">
        <v>10095</v>
      </c>
      <c r="C10098">
        <v>6.8464521699475409E-2</v>
      </c>
      <c r="D10098">
        <v>5.6740517394042421E-2</v>
      </c>
      <c r="G10098">
        <v>10095</v>
      </c>
      <c r="H10098">
        <v>6.5669992905167299E-2</v>
      </c>
      <c r="I10098">
        <v>7.1087550090898816E-2</v>
      </c>
    </row>
    <row r="10099" spans="2:9" x14ac:dyDescent="0.25">
      <c r="B10099">
        <v>10096</v>
      </c>
      <c r="C10099">
        <v>6.8448098149945416E-2</v>
      </c>
      <c r="D10099">
        <v>5.6719928830956619E-2</v>
      </c>
      <c r="G10099">
        <v>10096</v>
      </c>
      <c r="H10099">
        <v>6.5653041415160998E-2</v>
      </c>
      <c r="I10099">
        <v>7.1069150339225368E-2</v>
      </c>
    </row>
    <row r="10100" spans="2:9" x14ac:dyDescent="0.25">
      <c r="B10100">
        <v>10097</v>
      </c>
      <c r="C10100">
        <v>6.8431678874079319E-2</v>
      </c>
      <c r="D10100">
        <v>5.6699347257305487E-2</v>
      </c>
      <c r="G10100">
        <v>10097</v>
      </c>
      <c r="H10100">
        <v>6.5636094381243404E-2</v>
      </c>
      <c r="I10100">
        <v>7.1050755298184401E-2</v>
      </c>
    </row>
    <row r="10101" spans="2:9" x14ac:dyDescent="0.25">
      <c r="B10101">
        <v>10098</v>
      </c>
      <c r="C10101">
        <v>6.8415263870289178E-2</v>
      </c>
      <c r="D10101">
        <v>5.6678772671485946E-2</v>
      </c>
      <c r="G10101">
        <v>10098</v>
      </c>
      <c r="H10101">
        <v>6.5619151802125145E-2</v>
      </c>
      <c r="I10101">
        <v>7.1032364966645792E-2</v>
      </c>
    </row>
    <row r="10102" spans="2:9" x14ac:dyDescent="0.25">
      <c r="B10102">
        <v>10099</v>
      </c>
      <c r="C10102">
        <v>6.8398853136988527E-2</v>
      </c>
      <c r="D10102">
        <v>5.6658205071894632E-2</v>
      </c>
      <c r="G10102">
        <v>10099</v>
      </c>
      <c r="H10102">
        <v>6.5602213676517751E-2</v>
      </c>
      <c r="I10102">
        <v>7.1013979343479819E-2</v>
      </c>
    </row>
    <row r="10103" spans="2:9" x14ac:dyDescent="0.25">
      <c r="B10103">
        <v>10100</v>
      </c>
      <c r="C10103">
        <v>6.8382446672591204E-2</v>
      </c>
      <c r="D10103">
        <v>5.6637644456927969E-2</v>
      </c>
      <c r="G10103">
        <v>10100</v>
      </c>
      <c r="H10103">
        <v>6.5585280003133004E-2</v>
      </c>
      <c r="I10103">
        <v>7.09955984275569E-2</v>
      </c>
    </row>
    <row r="10104" spans="2:9" x14ac:dyDescent="0.25">
      <c r="B10104">
        <v>10101</v>
      </c>
      <c r="C10104">
        <v>6.8366044475511506E-2</v>
      </c>
      <c r="D10104">
        <v>5.6617090824982161E-2</v>
      </c>
      <c r="G10104">
        <v>10101</v>
      </c>
      <c r="H10104">
        <v>6.5568350780682794E-2</v>
      </c>
      <c r="I10104">
        <v>7.0977222217747715E-2</v>
      </c>
    </row>
    <row r="10105" spans="2:9" x14ac:dyDescent="0.25">
      <c r="B10105">
        <v>10102</v>
      </c>
      <c r="C10105">
        <v>6.8349646544165005E-2</v>
      </c>
      <c r="D10105">
        <v>5.6596544174453187E-2</v>
      </c>
      <c r="G10105">
        <v>10102</v>
      </c>
      <c r="H10105">
        <v>6.5551426007879596E-2</v>
      </c>
      <c r="I10105">
        <v>7.0958850712923197E-2</v>
      </c>
    </row>
    <row r="10106" spans="2:9" x14ac:dyDescent="0.25">
      <c r="B10106">
        <v>10103</v>
      </c>
      <c r="C10106">
        <v>6.8333252876967718E-2</v>
      </c>
      <c r="D10106">
        <v>5.6576004503736718E-2</v>
      </c>
      <c r="G10106">
        <v>10103</v>
      </c>
      <c r="H10106">
        <v>6.5534505683436606E-2</v>
      </c>
      <c r="I10106">
        <v>7.0940483911954441E-2</v>
      </c>
    </row>
    <row r="10107" spans="2:9" x14ac:dyDescent="0.25">
      <c r="B10107">
        <v>10104</v>
      </c>
      <c r="C10107">
        <v>6.8316863472336287E-2</v>
      </c>
      <c r="D10107">
        <v>5.6555471811228337E-2</v>
      </c>
      <c r="G10107">
        <v>10104</v>
      </c>
      <c r="H10107">
        <v>6.5517589806067117E-2</v>
      </c>
      <c r="I10107">
        <v>7.0922121813712893E-2</v>
      </c>
    </row>
    <row r="10108" spans="2:9" x14ac:dyDescent="0.25">
      <c r="B10108">
        <v>10105</v>
      </c>
      <c r="C10108">
        <v>6.8300478328688297E-2</v>
      </c>
      <c r="D10108">
        <v>5.6534946095323287E-2</v>
      </c>
      <c r="G10108">
        <v>10105</v>
      </c>
      <c r="H10108">
        <v>6.5500678374484811E-2</v>
      </c>
      <c r="I10108">
        <v>7.0903764417070081E-2</v>
      </c>
    </row>
    <row r="10109" spans="2:9" x14ac:dyDescent="0.25">
      <c r="B10109">
        <v>10106</v>
      </c>
      <c r="C10109">
        <v>6.8284097444442318E-2</v>
      </c>
      <c r="D10109">
        <v>5.6514427354416558E-2</v>
      </c>
      <c r="G10109">
        <v>10106</v>
      </c>
      <c r="H10109">
        <v>6.5483771387404188E-2</v>
      </c>
      <c r="I10109">
        <v>7.0885411720897878E-2</v>
      </c>
    </row>
    <row r="10110" spans="2:9" x14ac:dyDescent="0.25">
      <c r="B10110">
        <v>10107</v>
      </c>
      <c r="C10110">
        <v>6.8267720818017297E-2</v>
      </c>
      <c r="D10110">
        <v>5.6493915586903067E-2</v>
      </c>
      <c r="G10110">
        <v>10107</v>
      </c>
      <c r="H10110">
        <v>6.5466868843539902E-2</v>
      </c>
      <c r="I10110">
        <v>7.0867063724068383E-2</v>
      </c>
    </row>
    <row r="10111" spans="2:9" x14ac:dyDescent="0.25">
      <c r="B10111">
        <v>10108</v>
      </c>
      <c r="C10111">
        <v>6.8251348447832497E-2</v>
      </c>
      <c r="D10111">
        <v>5.6473410791177327E-2</v>
      </c>
      <c r="G10111">
        <v>10108</v>
      </c>
      <c r="H10111">
        <v>6.54499707416068E-2</v>
      </c>
      <c r="I10111">
        <v>7.0848720425453898E-2</v>
      </c>
    </row>
    <row r="10112" spans="2:9" x14ac:dyDescent="0.25">
      <c r="B10112">
        <v>10109</v>
      </c>
      <c r="C10112">
        <v>6.8234980332308709E-2</v>
      </c>
      <c r="D10112">
        <v>5.6452912965633789E-2</v>
      </c>
      <c r="G10112">
        <v>10109</v>
      </c>
      <c r="H10112">
        <v>6.5433077080320604E-2</v>
      </c>
      <c r="I10112">
        <v>7.0830381823926938E-2</v>
      </c>
    </row>
    <row r="10113" spans="2:9" x14ac:dyDescent="0.25">
      <c r="B10113">
        <v>10110</v>
      </c>
      <c r="C10113">
        <v>6.8218616469867085E-2</v>
      </c>
      <c r="D10113">
        <v>5.6432422108666544E-2</v>
      </c>
      <c r="G10113">
        <v>10110</v>
      </c>
      <c r="H10113">
        <v>6.5416187858397007E-2</v>
      </c>
      <c r="I10113">
        <v>7.0812047918360335E-2</v>
      </c>
    </row>
    <row r="10114" spans="2:9" x14ac:dyDescent="0.25">
      <c r="B10114">
        <v>10111</v>
      </c>
      <c r="C10114">
        <v>6.82022568589295E-2</v>
      </c>
      <c r="D10114">
        <v>5.6411938218669501E-2</v>
      </c>
      <c r="G10114">
        <v>10111</v>
      </c>
      <c r="H10114">
        <v>6.5399303074552703E-2</v>
      </c>
      <c r="I10114">
        <v>7.0793718707627032E-2</v>
      </c>
    </row>
    <row r="10115" spans="2:9" x14ac:dyDescent="0.25">
      <c r="B10115">
        <v>10112</v>
      </c>
      <c r="C10115">
        <v>6.8185901497918353E-2</v>
      </c>
      <c r="D10115">
        <v>5.6391461294036382E-2</v>
      </c>
      <c r="G10115">
        <v>10112</v>
      </c>
      <c r="H10115">
        <v>6.538242272750415E-2</v>
      </c>
      <c r="I10115">
        <v>7.0775394190600319E-2</v>
      </c>
    </row>
    <row r="10116" spans="2:9" x14ac:dyDescent="0.25">
      <c r="B10116">
        <v>10113</v>
      </c>
      <c r="C10116">
        <v>6.8169550385257432E-2</v>
      </c>
      <c r="D10116">
        <v>5.637099133316064E-2</v>
      </c>
      <c r="G10116">
        <v>10113</v>
      </c>
      <c r="H10116">
        <v>6.5365546815968747E-2</v>
      </c>
      <c r="I10116">
        <v>7.0757074366153694E-2</v>
      </c>
    </row>
    <row r="10117" spans="2:9" x14ac:dyDescent="0.25">
      <c r="B10117">
        <v>10114</v>
      </c>
      <c r="C10117">
        <v>6.8153203519370806E-2</v>
      </c>
      <c r="D10117">
        <v>5.6350528334435504E-2</v>
      </c>
      <c r="G10117">
        <v>10114</v>
      </c>
      <c r="H10117">
        <v>6.5348675338664106E-2</v>
      </c>
      <c r="I10117">
        <v>7.0738759233160753E-2</v>
      </c>
    </row>
    <row r="10118" spans="2:9" x14ac:dyDescent="0.25">
      <c r="B10118">
        <v>10115</v>
      </c>
      <c r="C10118">
        <v>6.8136860898682913E-2</v>
      </c>
      <c r="D10118">
        <v>5.633007229625403E-2</v>
      </c>
      <c r="G10118">
        <v>10115</v>
      </c>
      <c r="H10118">
        <v>6.5331808294308097E-2</v>
      </c>
      <c r="I10118">
        <v>7.0720448790495591E-2</v>
      </c>
    </row>
    <row r="10119" spans="2:9" x14ac:dyDescent="0.25">
      <c r="B10119">
        <v>10116</v>
      </c>
      <c r="C10119">
        <v>6.8120522521619403E-2</v>
      </c>
      <c r="D10119">
        <v>5.6309623217009011E-2</v>
      </c>
      <c r="G10119">
        <v>10116</v>
      </c>
      <c r="H10119">
        <v>6.5314945681619385E-2</v>
      </c>
      <c r="I10119">
        <v>7.0702143037032275E-2</v>
      </c>
    </row>
    <row r="10120" spans="2:9" x14ac:dyDescent="0.25">
      <c r="B10120">
        <v>10117</v>
      </c>
      <c r="C10120">
        <v>6.8104188386606798E-2</v>
      </c>
      <c r="D10120">
        <v>5.6289181095093052E-2</v>
      </c>
      <c r="G10120">
        <v>10117</v>
      </c>
      <c r="H10120">
        <v>6.5298087499316801E-2</v>
      </c>
      <c r="I10120">
        <v>7.0683841971645248E-2</v>
      </c>
    </row>
    <row r="10121" spans="2:9" x14ac:dyDescent="0.25">
      <c r="B10121">
        <v>10118</v>
      </c>
      <c r="C10121">
        <v>6.8087858492071898E-2</v>
      </c>
      <c r="D10121">
        <v>5.6268745928898467E-2</v>
      </c>
      <c r="G10121">
        <v>10118</v>
      </c>
      <c r="H10121">
        <v>6.5281233746119605E-2</v>
      </c>
      <c r="I10121">
        <v>7.0665545593209159E-2</v>
      </c>
    </row>
    <row r="10122" spans="2:9" x14ac:dyDescent="0.25">
      <c r="B10122">
        <v>10119</v>
      </c>
      <c r="C10122">
        <v>6.8071532836442253E-2</v>
      </c>
      <c r="D10122">
        <v>5.624831771681741E-2</v>
      </c>
      <c r="G10122">
        <v>10119</v>
      </c>
      <c r="H10122">
        <v>6.5264384420747432E-2</v>
      </c>
      <c r="I10122">
        <v>7.064725390059888E-2</v>
      </c>
    </row>
    <row r="10123" spans="2:9" x14ac:dyDescent="0.25">
      <c r="B10123">
        <v>10120</v>
      </c>
      <c r="C10123">
        <v>6.8055211418146688E-2</v>
      </c>
      <c r="D10123">
        <v>5.6227896457241827E-2</v>
      </c>
      <c r="G10123">
        <v>10120</v>
      </c>
      <c r="H10123">
        <v>6.5247539521920681E-2</v>
      </c>
      <c r="I10123">
        <v>7.0628966892689563E-2</v>
      </c>
    </row>
    <row r="10124" spans="2:9" x14ac:dyDescent="0.25">
      <c r="B10124">
        <v>10121</v>
      </c>
      <c r="C10124">
        <v>6.8038894235614419E-2</v>
      </c>
      <c r="D10124">
        <v>5.6207482148563408E-2</v>
      </c>
      <c r="G10124">
        <v>10121</v>
      </c>
      <c r="H10124">
        <v>6.5230699048359916E-2</v>
      </c>
      <c r="I10124">
        <v>7.0610684568356452E-2</v>
      </c>
    </row>
    <row r="10125" spans="2:9" x14ac:dyDescent="0.25">
      <c r="B10125">
        <v>10122</v>
      </c>
      <c r="C10125">
        <v>6.8022581287274897E-2</v>
      </c>
      <c r="D10125">
        <v>5.6187074789173584E-2</v>
      </c>
      <c r="G10125">
        <v>10122</v>
      </c>
      <c r="H10125">
        <v>6.5213862998785913E-2</v>
      </c>
      <c r="I10125">
        <v>7.0592406926475171E-2</v>
      </c>
    </row>
    <row r="10126" spans="2:9" x14ac:dyDescent="0.25">
      <c r="B10126">
        <v>10123</v>
      </c>
      <c r="C10126">
        <v>6.8006272571558987E-2</v>
      </c>
      <c r="D10126">
        <v>5.6166674377463678E-2</v>
      </c>
      <c r="G10126">
        <v>10123</v>
      </c>
      <c r="H10126">
        <v>6.5197031371920205E-2</v>
      </c>
      <c r="I10126">
        <v>7.0574133965921562E-2</v>
      </c>
    </row>
    <row r="10127" spans="2:9" x14ac:dyDescent="0.25">
      <c r="B10127">
        <v>10124</v>
      </c>
      <c r="C10127">
        <v>6.7989968086898014E-2</v>
      </c>
      <c r="D10127">
        <v>5.6146280911824699E-2</v>
      </c>
      <c r="G10127">
        <v>10124</v>
      </c>
      <c r="H10127">
        <v>6.5180204166484595E-2</v>
      </c>
      <c r="I10127">
        <v>7.0555865685571609E-2</v>
      </c>
    </row>
    <row r="10128" spans="2:9" x14ac:dyDescent="0.25">
      <c r="B10128">
        <v>10125</v>
      </c>
      <c r="C10128">
        <v>6.7973667831724094E-2</v>
      </c>
      <c r="D10128">
        <v>5.6125894390647524E-2</v>
      </c>
      <c r="G10128">
        <v>10125</v>
      </c>
      <c r="H10128">
        <v>6.5163381381201396E-2</v>
      </c>
      <c r="I10128">
        <v>7.0537602084301668E-2</v>
      </c>
    </row>
    <row r="10129" spans="2:9" x14ac:dyDescent="0.25">
      <c r="B10129">
        <v>10126</v>
      </c>
      <c r="C10129">
        <v>6.7957371804469771E-2</v>
      </c>
      <c r="D10129">
        <v>5.6105514812322732E-2</v>
      </c>
      <c r="G10129">
        <v>10126</v>
      </c>
      <c r="H10129">
        <v>6.5146563014793157E-2</v>
      </c>
      <c r="I10129">
        <v>7.0519343160988124E-2</v>
      </c>
    </row>
    <row r="10130" spans="2:9" x14ac:dyDescent="0.25">
      <c r="B10130">
        <v>10127</v>
      </c>
      <c r="C10130">
        <v>6.7941080003568938E-2</v>
      </c>
      <c r="D10130">
        <v>5.6085142175240695E-2</v>
      </c>
      <c r="G10130">
        <v>10127</v>
      </c>
      <c r="H10130">
        <v>6.5129749065983178E-2</v>
      </c>
      <c r="I10130">
        <v>7.050108891450782E-2</v>
      </c>
    </row>
    <row r="10131" spans="2:9" x14ac:dyDescent="0.25">
      <c r="B10131">
        <v>10128</v>
      </c>
      <c r="C10131">
        <v>6.7924792427455888E-2</v>
      </c>
      <c r="D10131">
        <v>5.6064776477791657E-2</v>
      </c>
      <c r="G10131">
        <v>10128</v>
      </c>
      <c r="H10131">
        <v>6.5112939533495007E-2</v>
      </c>
      <c r="I10131">
        <v>7.0482839343737655E-2</v>
      </c>
    </row>
    <row r="10132" spans="2:9" x14ac:dyDescent="0.25">
      <c r="B10132">
        <v>10129</v>
      </c>
      <c r="C10132">
        <v>6.7908509074565193E-2</v>
      </c>
      <c r="D10132">
        <v>5.6044417718365491E-2</v>
      </c>
      <c r="G10132">
        <v>10129</v>
      </c>
      <c r="H10132">
        <v>6.5096134416052304E-2</v>
      </c>
      <c r="I10132">
        <v>7.0464594447554901E-2</v>
      </c>
    </row>
    <row r="10133" spans="2:9" x14ac:dyDescent="0.25">
      <c r="B10133">
        <v>10130</v>
      </c>
      <c r="C10133">
        <v>6.7892229943332619E-2</v>
      </c>
      <c r="D10133">
        <v>5.6024065895352075E-2</v>
      </c>
      <c r="G10133">
        <v>10130</v>
      </c>
      <c r="H10133">
        <v>6.5079333712379506E-2</v>
      </c>
      <c r="I10133">
        <v>7.0446354224836957E-2</v>
      </c>
    </row>
    <row r="10134" spans="2:9" x14ac:dyDescent="0.25">
      <c r="B10134">
        <v>10131</v>
      </c>
      <c r="C10134">
        <v>6.7875955032194707E-2</v>
      </c>
      <c r="D10134">
        <v>5.6003721007140864E-2</v>
      </c>
      <c r="G10134">
        <v>10131</v>
      </c>
      <c r="H10134">
        <v>6.5062537421201494E-2</v>
      </c>
      <c r="I10134">
        <v>7.0428118674461485E-2</v>
      </c>
    </row>
    <row r="10135" spans="2:9" x14ac:dyDescent="0.25">
      <c r="B10135">
        <v>10132</v>
      </c>
      <c r="C10135">
        <v>6.7859684339588403E-2</v>
      </c>
      <c r="D10135">
        <v>5.5983383052121159E-2</v>
      </c>
      <c r="G10135">
        <v>10132</v>
      </c>
      <c r="H10135">
        <v>6.5045745541243497E-2</v>
      </c>
      <c r="I10135">
        <v>7.0409887795306367E-2</v>
      </c>
    </row>
    <row r="10136" spans="2:9" x14ac:dyDescent="0.25">
      <c r="B10136">
        <v>10133</v>
      </c>
      <c r="C10136">
        <v>6.7843417863951483E-2</v>
      </c>
      <c r="D10136">
        <v>5.5963052028682139E-2</v>
      </c>
      <c r="G10136">
        <v>10133</v>
      </c>
      <c r="H10136">
        <v>6.5028958071230894E-2</v>
      </c>
      <c r="I10136">
        <v>7.0391661586249821E-2</v>
      </c>
    </row>
    <row r="10137" spans="2:9" x14ac:dyDescent="0.25">
      <c r="B10137">
        <v>10134</v>
      </c>
      <c r="C10137">
        <v>6.7827155603722947E-2</v>
      </c>
      <c r="D10137">
        <v>5.5942727935212704E-2</v>
      </c>
      <c r="G10137">
        <v>10134</v>
      </c>
      <c r="H10137">
        <v>6.5012175009889941E-2</v>
      </c>
      <c r="I10137">
        <v>7.0373440046170146E-2</v>
      </c>
    </row>
    <row r="10138" spans="2:9" x14ac:dyDescent="0.25">
      <c r="B10138">
        <v>10135</v>
      </c>
      <c r="C10138">
        <v>6.7810897557342001E-2</v>
      </c>
      <c r="D10138">
        <v>5.5922410770101454E-2</v>
      </c>
      <c r="G10138">
        <v>10135</v>
      </c>
      <c r="H10138">
        <v>6.4995396355947185E-2</v>
      </c>
      <c r="I10138">
        <v>7.0355223173945949E-2</v>
      </c>
    </row>
    <row r="10139" spans="2:9" x14ac:dyDescent="0.25">
      <c r="B10139">
        <v>10136</v>
      </c>
      <c r="C10139">
        <v>6.779464372324831E-2</v>
      </c>
      <c r="D10139">
        <v>5.5902100531736998E-2</v>
      </c>
      <c r="G10139">
        <v>10136</v>
      </c>
      <c r="H10139">
        <v>6.4978622108129297E-2</v>
      </c>
      <c r="I10139">
        <v>7.0337010968456126E-2</v>
      </c>
    </row>
    <row r="10140" spans="2:9" x14ac:dyDescent="0.25">
      <c r="B10140">
        <v>10137</v>
      </c>
      <c r="C10140">
        <v>6.7778394099882705E-2</v>
      </c>
      <c r="D10140">
        <v>5.5881797218507466E-2</v>
      </c>
      <c r="G10140">
        <v>10137</v>
      </c>
      <c r="H10140">
        <v>6.4961852265163503E-2</v>
      </c>
      <c r="I10140">
        <v>7.0318803428579629E-2</v>
      </c>
    </row>
    <row r="10141" spans="2:9" x14ac:dyDescent="0.25">
      <c r="B10141">
        <v>10138</v>
      </c>
      <c r="C10141">
        <v>6.7762148685686696E-2</v>
      </c>
      <c r="D10141">
        <v>5.586150082880105E-2</v>
      </c>
      <c r="G10141">
        <v>10138</v>
      </c>
      <c r="H10141">
        <v>6.4945086825777695E-2</v>
      </c>
      <c r="I10141">
        <v>7.0300600553195855E-2</v>
      </c>
    </row>
    <row r="10142" spans="2:9" x14ac:dyDescent="0.25">
      <c r="B10142">
        <v>10139</v>
      </c>
      <c r="C10142">
        <v>6.7745907479102502E-2</v>
      </c>
      <c r="D10142">
        <v>5.5841211361005547E-2</v>
      </c>
      <c r="G10142">
        <v>10139</v>
      </c>
      <c r="H10142">
        <v>6.4928325788699892E-2</v>
      </c>
      <c r="I10142">
        <v>7.0282402341184297E-2</v>
      </c>
    </row>
    <row r="10143" spans="2:9" x14ac:dyDescent="0.25">
      <c r="B10143">
        <v>10140</v>
      </c>
      <c r="C10143">
        <v>6.7729670478572743E-2</v>
      </c>
      <c r="D10143">
        <v>5.5820928813508544E-2</v>
      </c>
      <c r="G10143">
        <v>10140</v>
      </c>
      <c r="H10143">
        <v>6.491156915265861E-2</v>
      </c>
      <c r="I10143">
        <v>7.0264208791424684E-2</v>
      </c>
    </row>
    <row r="10144" spans="2:9" x14ac:dyDescent="0.25">
      <c r="B10144">
        <v>10141</v>
      </c>
      <c r="C10144">
        <v>6.7713437682541344E-2</v>
      </c>
      <c r="D10144">
        <v>5.5800653184697548E-2</v>
      </c>
      <c r="G10144">
        <v>10141</v>
      </c>
      <c r="H10144">
        <v>6.4894816916382964E-2</v>
      </c>
      <c r="I10144">
        <v>7.0246019902797094E-2</v>
      </c>
    </row>
    <row r="10145" spans="2:9" x14ac:dyDescent="0.25">
      <c r="B10145">
        <v>10142</v>
      </c>
      <c r="C10145">
        <v>6.7697209089452606E-2</v>
      </c>
      <c r="D10145">
        <v>5.5780384472959743E-2</v>
      </c>
      <c r="G10145">
        <v>10142</v>
      </c>
      <c r="H10145">
        <v>6.4878069078602399E-2</v>
      </c>
      <c r="I10145">
        <v>7.0227835674181643E-2</v>
      </c>
    </row>
    <row r="10146" spans="2:9" x14ac:dyDescent="0.25">
      <c r="B10146">
        <v>10143</v>
      </c>
      <c r="C10146">
        <v>6.7680984697751204E-2</v>
      </c>
      <c r="D10146">
        <v>5.5760122676682157E-2</v>
      </c>
      <c r="G10146">
        <v>10143</v>
      </c>
      <c r="H10146">
        <v>6.4861325638046391E-2</v>
      </c>
      <c r="I10146">
        <v>7.0209656104458895E-2</v>
      </c>
    </row>
    <row r="10147" spans="2:9" x14ac:dyDescent="0.25">
      <c r="B10147">
        <v>10144</v>
      </c>
      <c r="C10147">
        <v>6.7664764505883199E-2</v>
      </c>
      <c r="D10147">
        <v>5.5739867794251607E-2</v>
      </c>
      <c r="G10147">
        <v>10144</v>
      </c>
      <c r="H10147">
        <v>6.48445865934454E-2</v>
      </c>
      <c r="I10147">
        <v>7.0191481192509481E-2</v>
      </c>
    </row>
    <row r="10148" spans="2:9" x14ac:dyDescent="0.25">
      <c r="B10148">
        <v>10145</v>
      </c>
      <c r="C10148">
        <v>6.7648548512295001E-2</v>
      </c>
      <c r="D10148">
        <v>5.5719619824054711E-2</v>
      </c>
      <c r="G10148">
        <v>10145</v>
      </c>
      <c r="H10148">
        <v>6.4827851943529996E-2</v>
      </c>
      <c r="I10148">
        <v>7.0173310937214337E-2</v>
      </c>
    </row>
    <row r="10149" spans="2:9" x14ac:dyDescent="0.25">
      <c r="B10149">
        <v>10146</v>
      </c>
      <c r="C10149">
        <v>6.76323367154337E-2</v>
      </c>
      <c r="D10149">
        <v>5.5699378764477843E-2</v>
      </c>
      <c r="G10149">
        <v>10146</v>
      </c>
      <c r="H10149">
        <v>6.4811121687031181E-2</v>
      </c>
      <c r="I10149">
        <v>7.0155145337454664E-2</v>
      </c>
    </row>
    <row r="10150" spans="2:9" x14ac:dyDescent="0.25">
      <c r="B10150">
        <v>10147</v>
      </c>
      <c r="C10150">
        <v>6.7616129113747064E-2</v>
      </c>
      <c r="D10150">
        <v>5.5679144613907217E-2</v>
      </c>
      <c r="G10150">
        <v>10147</v>
      </c>
      <c r="H10150">
        <v>6.4794395822680415E-2</v>
      </c>
      <c r="I10150">
        <v>7.0136984392111773E-2</v>
      </c>
    </row>
    <row r="10151" spans="2:9" x14ac:dyDescent="0.25">
      <c r="B10151">
        <v>10148</v>
      </c>
      <c r="C10151">
        <v>6.7599925705684155E-2</v>
      </c>
      <c r="D10151">
        <v>5.5658917370728797E-2</v>
      </c>
      <c r="G10151">
        <v>10148</v>
      </c>
      <c r="H10151">
        <v>6.4777674349209752E-2</v>
      </c>
      <c r="I10151">
        <v>7.0118828100067324E-2</v>
      </c>
    </row>
    <row r="10152" spans="2:9" x14ac:dyDescent="0.25">
      <c r="B10152">
        <v>10149</v>
      </c>
      <c r="C10152">
        <v>6.7583726489694296E-2</v>
      </c>
      <c r="D10152">
        <v>5.5638697033328438E-2</v>
      </c>
      <c r="G10152">
        <v>10149</v>
      </c>
      <c r="H10152">
        <v>6.4760957265351499E-2</v>
      </c>
      <c r="I10152">
        <v>7.010067646020321E-2</v>
      </c>
    </row>
    <row r="10153" spans="2:9" x14ac:dyDescent="0.25">
      <c r="B10153">
        <v>10150</v>
      </c>
      <c r="C10153">
        <v>6.7567531464227087E-2</v>
      </c>
      <c r="D10153">
        <v>5.5618483600091653E-2</v>
      </c>
      <c r="G10153">
        <v>10150</v>
      </c>
      <c r="H10153">
        <v>6.47442445698381E-2</v>
      </c>
      <c r="I10153">
        <v>7.008252947140145E-2</v>
      </c>
    </row>
    <row r="10154" spans="2:9" x14ac:dyDescent="0.25">
      <c r="B10154">
        <v>10151</v>
      </c>
      <c r="C10154">
        <v>6.7551340627733394E-2</v>
      </c>
      <c r="D10154">
        <v>5.5598277069403831E-2</v>
      </c>
      <c r="G10154">
        <v>10151</v>
      </c>
      <c r="H10154">
        <v>6.4727536261402915E-2</v>
      </c>
      <c r="I10154">
        <v>7.006438713254437E-2</v>
      </c>
    </row>
    <row r="10155" spans="2:9" x14ac:dyDescent="0.25">
      <c r="B10155">
        <v>10152</v>
      </c>
      <c r="C10155">
        <v>6.7535153978664803E-2</v>
      </c>
      <c r="D10155">
        <v>5.5578077439650216E-2</v>
      </c>
      <c r="G10155">
        <v>10152</v>
      </c>
      <c r="H10155">
        <v>6.47108323387795E-2</v>
      </c>
      <c r="I10155">
        <v>7.0046249442514572E-2</v>
      </c>
    </row>
    <row r="10156" spans="2:9" x14ac:dyDescent="0.25">
      <c r="B10156">
        <v>10153</v>
      </c>
      <c r="C10156">
        <v>6.751897151547348E-2</v>
      </c>
      <c r="D10156">
        <v>5.5557884709215709E-2</v>
      </c>
      <c r="G10156">
        <v>10153</v>
      </c>
      <c r="H10156">
        <v>6.4694132800701701E-2</v>
      </c>
      <c r="I10156">
        <v>7.0028116400194754E-2</v>
      </c>
    </row>
    <row r="10157" spans="2:9" x14ac:dyDescent="0.25">
      <c r="B10157">
        <v>10154</v>
      </c>
      <c r="C10157">
        <v>6.750279323661218E-2</v>
      </c>
      <c r="D10157">
        <v>5.5537698876485152E-2</v>
      </c>
      <c r="G10157">
        <v>10154</v>
      </c>
      <c r="H10157">
        <v>6.4677437645903821E-2</v>
      </c>
      <c r="I10157">
        <v>7.0009988004467977E-2</v>
      </c>
    </row>
    <row r="10158" spans="2:9" x14ac:dyDescent="0.25">
      <c r="B10158">
        <v>10155</v>
      </c>
      <c r="C10158">
        <v>6.7486619140534818E-2</v>
      </c>
      <c r="D10158">
        <v>5.5517519939843087E-2</v>
      </c>
      <c r="G10158">
        <v>10155</v>
      </c>
      <c r="H10158">
        <v>6.4660746873120928E-2</v>
      </c>
      <c r="I10158">
        <v>6.9991864254217523E-2</v>
      </c>
    </row>
    <row r="10159" spans="2:9" x14ac:dyDescent="0.25">
      <c r="B10159">
        <v>10156</v>
      </c>
      <c r="C10159">
        <v>6.7470449225695686E-2</v>
      </c>
      <c r="D10159">
        <v>5.5497347897673882E-2</v>
      </c>
      <c r="G10159">
        <v>10156</v>
      </c>
      <c r="H10159">
        <v>6.4644060481088297E-2</v>
      </c>
      <c r="I10159">
        <v>6.9973745148326785E-2</v>
      </c>
    </row>
    <row r="10160" spans="2:9" x14ac:dyDescent="0.25">
      <c r="B10160">
        <v>10157</v>
      </c>
      <c r="C10160">
        <v>6.7454283490549494E-2</v>
      </c>
      <c r="D10160">
        <v>5.5477182748361741E-2</v>
      </c>
      <c r="G10160">
        <v>10157</v>
      </c>
      <c r="H10160">
        <v>6.4627378468541302E-2</v>
      </c>
      <c r="I10160">
        <v>6.9955630685679532E-2</v>
      </c>
    </row>
    <row r="10161" spans="2:9" x14ac:dyDescent="0.25">
      <c r="B10161">
        <v>10158</v>
      </c>
      <c r="C10161">
        <v>6.7438121933552198E-2</v>
      </c>
      <c r="D10161">
        <v>5.545702449029067E-2</v>
      </c>
      <c r="G10161">
        <v>10158</v>
      </c>
      <c r="H10161">
        <v>6.4610700834215995E-2</v>
      </c>
      <c r="I10161">
        <v>6.9937520865159683E-2</v>
      </c>
    </row>
    <row r="10162" spans="2:9" x14ac:dyDescent="0.25">
      <c r="B10162">
        <v>10159</v>
      </c>
      <c r="C10162">
        <v>6.742196455316031E-2</v>
      </c>
      <c r="D10162">
        <v>5.5436873121844359E-2</v>
      </c>
      <c r="G10162">
        <v>10159</v>
      </c>
      <c r="H10162">
        <v>6.4594027576849011E-2</v>
      </c>
      <c r="I10162">
        <v>6.9919415685651409E-2</v>
      </c>
    </row>
    <row r="10163" spans="2:9" x14ac:dyDescent="0.25">
      <c r="B10163">
        <v>10160</v>
      </c>
      <c r="C10163">
        <v>6.7405811347830899E-2</v>
      </c>
      <c r="D10163">
        <v>5.5416728641406496E-2</v>
      </c>
      <c r="G10163">
        <v>10160</v>
      </c>
      <c r="H10163">
        <v>6.4577358695177001E-2</v>
      </c>
      <c r="I10163">
        <v>6.9901315146039159E-2</v>
      </c>
    </row>
    <row r="10164" spans="2:9" x14ac:dyDescent="0.25">
      <c r="B10164">
        <v>10161</v>
      </c>
      <c r="C10164">
        <v>6.7389662316021712E-2</v>
      </c>
      <c r="D10164">
        <v>5.5396591047360375E-2</v>
      </c>
      <c r="G10164">
        <v>10161</v>
      </c>
      <c r="H10164">
        <v>6.4560694187937293E-2</v>
      </c>
      <c r="I10164">
        <v>6.9883219245207462E-2</v>
      </c>
    </row>
    <row r="10165" spans="2:9" x14ac:dyDescent="0.25">
      <c r="B10165">
        <v>10162</v>
      </c>
      <c r="C10165">
        <v>6.7373517456191717E-2</v>
      </c>
      <c r="D10165">
        <v>5.5376460338089281E-2</v>
      </c>
      <c r="G10165">
        <v>10162</v>
      </c>
      <c r="H10165">
        <v>6.4544034053867869E-2</v>
      </c>
      <c r="I10165">
        <v>6.9865127982041295E-2</v>
      </c>
    </row>
    <row r="10166" spans="2:9" x14ac:dyDescent="0.25">
      <c r="B10166">
        <v>10163</v>
      </c>
      <c r="C10166">
        <v>6.7357376766800217E-2</v>
      </c>
      <c r="D10166">
        <v>5.5356336511976155E-2</v>
      </c>
      <c r="G10166">
        <v>10163</v>
      </c>
      <c r="H10166">
        <v>6.4527378291706794E-2</v>
      </c>
      <c r="I10166">
        <v>6.9847041355425674E-2</v>
      </c>
    </row>
    <row r="10167" spans="2:9" x14ac:dyDescent="0.25">
      <c r="B10167">
        <v>10164</v>
      </c>
      <c r="C10167">
        <v>6.7341240246306791E-2</v>
      </c>
      <c r="D10167">
        <v>5.5336219567403783E-2</v>
      </c>
      <c r="G10167">
        <v>10164</v>
      </c>
      <c r="H10167">
        <v>6.4510726900192397E-2</v>
      </c>
      <c r="I10167">
        <v>6.982895936424599E-2</v>
      </c>
    </row>
    <row r="10168" spans="2:9" x14ac:dyDescent="0.25">
      <c r="B10168">
        <v>10165</v>
      </c>
      <c r="C10168">
        <v>6.7325107893172503E-2</v>
      </c>
      <c r="D10168">
        <v>5.5316109502754826E-2</v>
      </c>
      <c r="G10168">
        <v>10165</v>
      </c>
      <c r="H10168">
        <v>6.4494079878063687E-2</v>
      </c>
      <c r="I10168">
        <v>6.9810882007387789E-2</v>
      </c>
    </row>
    <row r="10169" spans="2:9" x14ac:dyDescent="0.25">
      <c r="B10169">
        <v>10166</v>
      </c>
      <c r="C10169">
        <v>6.7308979705858599E-2</v>
      </c>
      <c r="D10169">
        <v>5.5296006316411628E-2</v>
      </c>
      <c r="G10169">
        <v>10166</v>
      </c>
      <c r="H10169">
        <v>6.4477437224060102E-2</v>
      </c>
      <c r="I10169">
        <v>6.9792809283736879E-2</v>
      </c>
    </row>
    <row r="10170" spans="2:9" x14ac:dyDescent="0.25">
      <c r="B10170">
        <v>10167</v>
      </c>
      <c r="C10170">
        <v>6.7292855682827293E-2</v>
      </c>
      <c r="D10170">
        <v>5.5275910006756461E-2</v>
      </c>
      <c r="G10170">
        <v>10167</v>
      </c>
      <c r="H10170">
        <v>6.4460798936921401E-2</v>
      </c>
      <c r="I10170">
        <v>6.977474119217919E-2</v>
      </c>
    </row>
    <row r="10171" spans="2:9" x14ac:dyDescent="0.25">
      <c r="B10171">
        <v>10168</v>
      </c>
      <c r="C10171">
        <v>6.7276735822541289E-2</v>
      </c>
      <c r="D10171">
        <v>5.5255820572171307E-2</v>
      </c>
      <c r="G10171">
        <v>10168</v>
      </c>
      <c r="H10171">
        <v>6.4444165015387647E-2</v>
      </c>
      <c r="I10171">
        <v>6.9756677731601088E-2</v>
      </c>
    </row>
    <row r="10172" spans="2:9" x14ac:dyDescent="0.25">
      <c r="B10172">
        <v>10169</v>
      </c>
      <c r="C10172">
        <v>6.7260620123464537E-2</v>
      </c>
      <c r="D10172">
        <v>5.523573801103801E-2</v>
      </c>
      <c r="G10172">
        <v>10169</v>
      </c>
      <c r="H10172">
        <v>6.4427535458199681E-2</v>
      </c>
      <c r="I10172">
        <v>6.9738618900889032E-2</v>
      </c>
    </row>
    <row r="10173" spans="2:9" x14ac:dyDescent="0.25">
      <c r="B10173">
        <v>10170</v>
      </c>
      <c r="C10173">
        <v>6.724450858406128E-2</v>
      </c>
      <c r="D10173">
        <v>5.5215662321738204E-2</v>
      </c>
      <c r="G10173">
        <v>10170</v>
      </c>
      <c r="H10173">
        <v>6.4410910264098509E-2</v>
      </c>
      <c r="I10173">
        <v>6.9720564698929718E-2</v>
      </c>
    </row>
    <row r="10174" spans="2:9" x14ac:dyDescent="0.25">
      <c r="B10174">
        <v>10171</v>
      </c>
      <c r="C10174">
        <v>6.7228401202796106E-2</v>
      </c>
      <c r="D10174">
        <v>5.5195593502653406E-2</v>
      </c>
      <c r="G10174">
        <v>10171</v>
      </c>
      <c r="H10174">
        <v>6.4394289431825291E-2</v>
      </c>
      <c r="I10174">
        <v>6.9702515124610148E-2</v>
      </c>
    </row>
    <row r="10175" spans="2:9" x14ac:dyDescent="0.25">
      <c r="B10175">
        <v>10172</v>
      </c>
      <c r="C10175">
        <v>6.72122979781348E-2</v>
      </c>
      <c r="D10175">
        <v>5.5175531552164744E-2</v>
      </c>
      <c r="G10175">
        <v>10172</v>
      </c>
      <c r="H10175">
        <v>6.4377672960122104E-2</v>
      </c>
      <c r="I10175">
        <v>6.9684470176817434E-2</v>
      </c>
    </row>
    <row r="10176" spans="2:9" x14ac:dyDescent="0.25">
      <c r="B10176">
        <v>10173</v>
      </c>
      <c r="C10176">
        <v>6.7196198908543794E-2</v>
      </c>
      <c r="D10176">
        <v>5.5155476468653375E-2</v>
      </c>
      <c r="G10176">
        <v>10173</v>
      </c>
      <c r="H10176">
        <v>6.4361060847731216E-2</v>
      </c>
      <c r="I10176">
        <v>6.9666429854439021E-2</v>
      </c>
    </row>
    <row r="10177" spans="2:9" x14ac:dyDescent="0.25">
      <c r="B10177">
        <v>10174</v>
      </c>
      <c r="C10177">
        <v>6.71801039924904E-2</v>
      </c>
      <c r="D10177">
        <v>5.5135428250500156E-2</v>
      </c>
      <c r="G10177">
        <v>10174</v>
      </c>
      <c r="H10177">
        <v>6.4344453093395204E-2</v>
      </c>
      <c r="I10177">
        <v>6.9648394156362536E-2</v>
      </c>
    </row>
    <row r="10178" spans="2:9" x14ac:dyDescent="0.25">
      <c r="B10178">
        <v>10175</v>
      </c>
      <c r="C10178">
        <v>6.716401322844201E-2</v>
      </c>
      <c r="D10178">
        <v>5.511538689608575E-2</v>
      </c>
      <c r="G10178">
        <v>10175</v>
      </c>
      <c r="H10178">
        <v>6.4327849695857114E-2</v>
      </c>
      <c r="I10178">
        <v>6.9630363081475938E-2</v>
      </c>
    </row>
    <row r="10179" spans="2:9" x14ac:dyDescent="0.25">
      <c r="B10179">
        <v>10176</v>
      </c>
      <c r="C10179">
        <v>6.7147926614867445E-2</v>
      </c>
      <c r="D10179">
        <v>5.5095352403790682E-2</v>
      </c>
      <c r="G10179">
        <v>10176</v>
      </c>
      <c r="H10179">
        <v>6.4311250653860619E-2</v>
      </c>
      <c r="I10179">
        <v>6.9612336628667226E-2</v>
      </c>
    </row>
    <row r="10180" spans="2:9" x14ac:dyDescent="0.25">
      <c r="B10180">
        <v>10177</v>
      </c>
      <c r="C10180">
        <v>6.7131844150235986E-2</v>
      </c>
      <c r="D10180">
        <v>5.5075324771995234E-2</v>
      </c>
      <c r="G10180">
        <v>10177</v>
      </c>
      <c r="H10180">
        <v>6.4294655966149694E-2</v>
      </c>
      <c r="I10180">
        <v>6.9594314796824791E-2</v>
      </c>
    </row>
    <row r="10181" spans="2:9" x14ac:dyDescent="0.25">
      <c r="B10181">
        <v>10178</v>
      </c>
      <c r="C10181">
        <v>6.7115765833017205E-2</v>
      </c>
      <c r="D10181">
        <v>5.5055303999079576E-2</v>
      </c>
      <c r="G10181">
        <v>10178</v>
      </c>
      <c r="H10181">
        <v>6.4278065631468401E-2</v>
      </c>
      <c r="I10181">
        <v>6.9576297584837202E-2</v>
      </c>
    </row>
    <row r="10182" spans="2:9" x14ac:dyDescent="0.25">
      <c r="B10182">
        <v>10179</v>
      </c>
      <c r="C10182">
        <v>6.7099691661682018E-2</v>
      </c>
      <c r="D10182">
        <v>5.5035290083423595E-2</v>
      </c>
      <c r="G10182">
        <v>10179</v>
      </c>
      <c r="H10182">
        <v>6.4261479648561604E-2</v>
      </c>
      <c r="I10182">
        <v>6.9558284991593222E-2</v>
      </c>
    </row>
    <row r="10183" spans="2:9" x14ac:dyDescent="0.25">
      <c r="B10183">
        <v>10180</v>
      </c>
      <c r="C10183">
        <v>6.7083621634701704E-2</v>
      </c>
      <c r="D10183">
        <v>5.5015283023407052E-2</v>
      </c>
      <c r="G10183">
        <v>10180</v>
      </c>
      <c r="H10183">
        <v>6.4244898016174418E-2</v>
      </c>
      <c r="I10183">
        <v>6.9540277015981922E-2</v>
      </c>
    </row>
    <row r="10184" spans="2:9" x14ac:dyDescent="0.25">
      <c r="B10184">
        <v>10181</v>
      </c>
      <c r="C10184">
        <v>6.7067555750548111E-2</v>
      </c>
      <c r="D10184">
        <v>5.4995282817409515E-2</v>
      </c>
      <c r="G10184">
        <v>10181</v>
      </c>
      <c r="H10184">
        <v>6.4228320733052402E-2</v>
      </c>
      <c r="I10184">
        <v>6.9522273656892605E-2</v>
      </c>
    </row>
    <row r="10185" spans="2:9" x14ac:dyDescent="0.25">
      <c r="B10185">
        <v>10182</v>
      </c>
      <c r="C10185">
        <v>6.7051494007693932E-2</v>
      </c>
      <c r="D10185">
        <v>5.4975289463810313E-2</v>
      </c>
      <c r="G10185">
        <v>10182</v>
      </c>
      <c r="H10185">
        <v>6.4211747797941449E-2</v>
      </c>
      <c r="I10185">
        <v>6.950427491321462E-2</v>
      </c>
    </row>
    <row r="10186" spans="2:9" x14ac:dyDescent="0.25">
      <c r="B10186">
        <v>10183</v>
      </c>
      <c r="C10186">
        <v>6.7035436404613069E-2</v>
      </c>
      <c r="D10186">
        <v>5.4955302960988724E-2</v>
      </c>
      <c r="G10186">
        <v>10183</v>
      </c>
      <c r="H10186">
        <v>6.4195179209588282E-2</v>
      </c>
      <c r="I10186">
        <v>6.9486280783837867E-2</v>
      </c>
    </row>
    <row r="10187" spans="2:9" x14ac:dyDescent="0.25">
      <c r="B10187">
        <v>10184</v>
      </c>
      <c r="C10187">
        <v>6.7019382939779507E-2</v>
      </c>
      <c r="D10187">
        <v>5.4935323307323709E-2</v>
      </c>
      <c r="G10187">
        <v>10184</v>
      </c>
      <c r="H10187">
        <v>6.4178614966739503E-2</v>
      </c>
      <c r="I10187">
        <v>6.9468291267652194E-2</v>
      </c>
    </row>
    <row r="10188" spans="2:9" x14ac:dyDescent="0.25">
      <c r="B10188">
        <v>10185</v>
      </c>
      <c r="C10188">
        <v>6.7003333611667701E-2</v>
      </c>
      <c r="D10188">
        <v>5.4915350501194046E-2</v>
      </c>
      <c r="G10188">
        <v>10185</v>
      </c>
      <c r="H10188">
        <v>6.416205506814221E-2</v>
      </c>
      <c r="I10188">
        <v>6.9450306363547792E-2</v>
      </c>
    </row>
    <row r="10189" spans="2:9" x14ac:dyDescent="0.25">
      <c r="B10189">
        <v>10186</v>
      </c>
      <c r="C10189">
        <v>6.6987288418753496E-2</v>
      </c>
      <c r="D10189">
        <v>5.4895384540978434E-2</v>
      </c>
      <c r="G10189">
        <v>10186</v>
      </c>
      <c r="H10189">
        <v>6.4145499512544085E-2</v>
      </c>
      <c r="I10189">
        <v>6.9432326070415162E-2</v>
      </c>
    </row>
    <row r="10190" spans="2:9" x14ac:dyDescent="0.25">
      <c r="B10190">
        <v>10187</v>
      </c>
      <c r="C10190">
        <v>6.6971247359513097E-2</v>
      </c>
      <c r="D10190">
        <v>5.4875425425055337E-2</v>
      </c>
      <c r="G10190">
        <v>10187</v>
      </c>
      <c r="H10190">
        <v>6.41289482986932E-2</v>
      </c>
      <c r="I10190">
        <v>6.941435038714483E-2</v>
      </c>
    </row>
    <row r="10191" spans="2:9" x14ac:dyDescent="0.25">
      <c r="B10191">
        <v>10188</v>
      </c>
      <c r="C10191">
        <v>6.6955210432423501E-2</v>
      </c>
      <c r="D10191">
        <v>5.4855473151802954E-2</v>
      </c>
      <c r="G10191">
        <v>10188</v>
      </c>
      <c r="H10191">
        <v>6.4112401425338E-2</v>
      </c>
      <c r="I10191">
        <v>6.9396379312627751E-2</v>
      </c>
    </row>
    <row r="10192" spans="2:9" x14ac:dyDescent="0.25">
      <c r="B10192">
        <v>10189</v>
      </c>
      <c r="C10192">
        <v>6.6939177635962133E-2</v>
      </c>
      <c r="D10192">
        <v>5.4835527719599438E-2</v>
      </c>
      <c r="G10192">
        <v>10189</v>
      </c>
      <c r="H10192">
        <v>6.4095858891227181E-2</v>
      </c>
      <c r="I10192">
        <v>6.9378412845755036E-2</v>
      </c>
    </row>
    <row r="10193" spans="2:9" x14ac:dyDescent="0.25">
      <c r="B10193">
        <v>10190</v>
      </c>
      <c r="C10193">
        <v>6.6923148968607668E-2</v>
      </c>
      <c r="D10193">
        <v>5.4815589126822682E-2</v>
      </c>
      <c r="G10193">
        <v>10190</v>
      </c>
      <c r="H10193">
        <v>6.407932069511027E-2</v>
      </c>
      <c r="I10193">
        <v>6.9360450985417973E-2</v>
      </c>
    </row>
    <row r="10194" spans="2:9" x14ac:dyDescent="0.25">
      <c r="B10194">
        <v>10191</v>
      </c>
      <c r="C10194">
        <v>6.6907124428839199E-2</v>
      </c>
      <c r="D10194">
        <v>5.4795657371850423E-2</v>
      </c>
      <c r="G10194">
        <v>10191</v>
      </c>
      <c r="H10194">
        <v>6.4062786835736921E-2</v>
      </c>
      <c r="I10194">
        <v>6.9342493730508201E-2</v>
      </c>
    </row>
    <row r="10195" spans="2:9" x14ac:dyDescent="0.25">
      <c r="B10195">
        <v>10192</v>
      </c>
      <c r="C10195">
        <v>6.6891104015136094E-2</v>
      </c>
      <c r="D10195">
        <v>5.4775732453060215E-2</v>
      </c>
      <c r="G10195">
        <v>10192</v>
      </c>
      <c r="H10195">
        <v>6.4046257311856994E-2</v>
      </c>
      <c r="I10195">
        <v>6.9324541079917507E-2</v>
      </c>
    </row>
    <row r="10196" spans="2:9" x14ac:dyDescent="0.25">
      <c r="B10196">
        <v>10193</v>
      </c>
      <c r="C10196">
        <v>6.6875087725979082E-2</v>
      </c>
      <c r="D10196">
        <v>5.4755814368829391E-2</v>
      </c>
      <c r="G10196">
        <v>10193</v>
      </c>
      <c r="H10196">
        <v>6.4029732122221114E-2</v>
      </c>
      <c r="I10196">
        <v>6.9306593032537861E-2</v>
      </c>
    </row>
    <row r="10197" spans="2:9" x14ac:dyDescent="0.25">
      <c r="B10197">
        <v>10194</v>
      </c>
      <c r="C10197">
        <v>6.6859075559849199E-2</v>
      </c>
      <c r="D10197">
        <v>5.4735903117535185E-2</v>
      </c>
      <c r="G10197">
        <v>10194</v>
      </c>
      <c r="H10197">
        <v>6.40132112655801E-2</v>
      </c>
      <c r="I10197">
        <v>6.9288649587261622E-2</v>
      </c>
    </row>
    <row r="10198" spans="2:9" x14ac:dyDescent="0.25">
      <c r="B10198">
        <v>10195</v>
      </c>
      <c r="C10198">
        <v>6.6843067515228394E-2</v>
      </c>
      <c r="D10198">
        <v>5.4715998697554606E-2</v>
      </c>
      <c r="G10198">
        <v>10195</v>
      </c>
      <c r="H10198">
        <v>6.3996694740685409E-2</v>
      </c>
      <c r="I10198">
        <v>6.9270710742981231E-2</v>
      </c>
    </row>
    <row r="10199" spans="2:9" x14ac:dyDescent="0.25">
      <c r="B10199">
        <v>10196</v>
      </c>
      <c r="C10199">
        <v>6.6827063590598965E-2</v>
      </c>
      <c r="D10199">
        <v>5.4696101107264437E-2</v>
      </c>
      <c r="G10199">
        <v>10196</v>
      </c>
      <c r="H10199">
        <v>6.398018254628858E-2</v>
      </c>
      <c r="I10199">
        <v>6.9252776498589366E-2</v>
      </c>
    </row>
    <row r="10200" spans="2:9" x14ac:dyDescent="0.25">
      <c r="B10200">
        <v>10197</v>
      </c>
      <c r="C10200">
        <v>6.6811063784444541E-2</v>
      </c>
      <c r="D10200">
        <v>5.4676210345041366E-2</v>
      </c>
      <c r="G10200">
        <v>10197</v>
      </c>
      <c r="H10200">
        <v>6.3963674681142002E-2</v>
      </c>
      <c r="I10200">
        <v>6.9234846852979065E-2</v>
      </c>
    </row>
    <row r="10201" spans="2:9" x14ac:dyDescent="0.25">
      <c r="B10201">
        <v>10198</v>
      </c>
      <c r="C10201">
        <v>6.6795068095249099E-2</v>
      </c>
      <c r="D10201">
        <v>5.4656326409261886E-2</v>
      </c>
      <c r="G10201">
        <v>10198</v>
      </c>
      <c r="H10201">
        <v>6.3947171143998213E-2</v>
      </c>
      <c r="I10201">
        <v>6.9216921805043491E-2</v>
      </c>
    </row>
    <row r="10202" spans="2:9" x14ac:dyDescent="0.25">
      <c r="B10202">
        <v>10199</v>
      </c>
      <c r="C10202">
        <v>6.6779076521496894E-2</v>
      </c>
      <c r="D10202">
        <v>5.4636449298302296E-2</v>
      </c>
      <c r="G10202">
        <v>10199</v>
      </c>
      <c r="H10202">
        <v>6.3930671933609906E-2</v>
      </c>
      <c r="I10202">
        <v>6.9199001353676043E-2</v>
      </c>
    </row>
    <row r="10203" spans="2:9" x14ac:dyDescent="0.25">
      <c r="B10203">
        <v>10200</v>
      </c>
      <c r="C10203">
        <v>6.67630890616734E-2</v>
      </c>
      <c r="D10203">
        <v>5.4616579010538714E-2</v>
      </c>
      <c r="G10203">
        <v>10200</v>
      </c>
      <c r="H10203">
        <v>6.3914177048730481E-2</v>
      </c>
      <c r="I10203">
        <v>6.9181085497770384E-2</v>
      </c>
    </row>
    <row r="10204" spans="2:9" x14ac:dyDescent="0.25">
      <c r="B10204">
        <v>10201</v>
      </c>
      <c r="C10204">
        <v>6.6747105714264898E-2</v>
      </c>
      <c r="D10204">
        <v>5.4596715544347051E-2</v>
      </c>
      <c r="G10204">
        <v>10201</v>
      </c>
      <c r="H10204">
        <v>6.3897686488113919E-2</v>
      </c>
      <c r="I10204">
        <v>6.9163174236220371E-2</v>
      </c>
    </row>
    <row r="10205" spans="2:9" x14ac:dyDescent="0.25">
      <c r="B10205">
        <v>10202</v>
      </c>
      <c r="C10205">
        <v>6.6731126477757793E-2</v>
      </c>
      <c r="D10205">
        <v>5.4576858898103174E-2</v>
      </c>
      <c r="G10205">
        <v>10202</v>
      </c>
      <c r="H10205">
        <v>6.3881200250514206E-2</v>
      </c>
      <c r="I10205">
        <v>6.9145267567920124E-2</v>
      </c>
    </row>
    <row r="10206" spans="2:9" x14ac:dyDescent="0.25">
      <c r="B10206">
        <v>10203</v>
      </c>
      <c r="C10206">
        <v>6.6715151350639532E-2</v>
      </c>
      <c r="D10206">
        <v>5.4557009070182613E-2</v>
      </c>
      <c r="G10206">
        <v>10203</v>
      </c>
      <c r="H10206">
        <v>6.3864718334685891E-2</v>
      </c>
      <c r="I10206">
        <v>6.9127365491764015E-2</v>
      </c>
    </row>
    <row r="10207" spans="2:9" x14ac:dyDescent="0.25">
      <c r="B10207">
        <v>10204</v>
      </c>
      <c r="C10207">
        <v>6.6699180331398655E-2</v>
      </c>
      <c r="D10207">
        <v>5.4537166058960793E-2</v>
      </c>
      <c r="G10207">
        <v>10204</v>
      </c>
      <c r="H10207">
        <v>6.3848240739384235E-2</v>
      </c>
      <c r="I10207">
        <v>6.910946800664651E-2</v>
      </c>
    </row>
    <row r="10208" spans="2:9" x14ac:dyDescent="0.25">
      <c r="B10208">
        <v>10205</v>
      </c>
      <c r="C10208">
        <v>6.6683213418523901E-2</v>
      </c>
      <c r="D10208">
        <v>5.4517329862813026E-2</v>
      </c>
      <c r="G10208">
        <v>10205</v>
      </c>
      <c r="H10208">
        <v>6.3831767463364594E-2</v>
      </c>
      <c r="I10208">
        <v>6.9091575111462522E-2</v>
      </c>
    </row>
    <row r="10209" spans="2:9" x14ac:dyDescent="0.25">
      <c r="B10209">
        <v>10206</v>
      </c>
      <c r="C10209">
        <v>6.6667250610504394E-2</v>
      </c>
      <c r="D10209">
        <v>5.4497500480114348E-2</v>
      </c>
      <c r="G10209">
        <v>10206</v>
      </c>
      <c r="H10209">
        <v>6.3815298505382617E-2</v>
      </c>
      <c r="I10209">
        <v>6.9073686805107018E-2</v>
      </c>
    </row>
    <row r="10210" spans="2:9" x14ac:dyDescent="0.25">
      <c r="B10210">
        <v>10207</v>
      </c>
      <c r="C10210">
        <v>6.6651291905830704E-2</v>
      </c>
      <c r="D10210">
        <v>5.4477677909239665E-2</v>
      </c>
      <c r="G10210">
        <v>10207</v>
      </c>
      <c r="H10210">
        <v>6.3798833864194604E-2</v>
      </c>
      <c r="I10210">
        <v>6.905580308647527E-2</v>
      </c>
    </row>
    <row r="10211" spans="2:9" x14ac:dyDescent="0.25">
      <c r="B10211">
        <v>10208</v>
      </c>
      <c r="C10211">
        <v>6.6635337302993494E-2</v>
      </c>
      <c r="D10211">
        <v>5.4457862148563782E-2</v>
      </c>
      <c r="G10211">
        <v>10208</v>
      </c>
      <c r="H10211">
        <v>6.3782373538557105E-2</v>
      </c>
      <c r="I10211">
        <v>6.9037923954462774E-2</v>
      </c>
    </row>
    <row r="10212" spans="2:9" x14ac:dyDescent="0.25">
      <c r="B10212">
        <v>10209</v>
      </c>
      <c r="C10212">
        <v>6.6619386800484598E-2</v>
      </c>
      <c r="D10212">
        <v>5.443805319646116E-2</v>
      </c>
      <c r="G10212">
        <v>10209</v>
      </c>
      <c r="H10212">
        <v>6.3765917527227198E-2</v>
      </c>
      <c r="I10212">
        <v>6.9020049407965217E-2</v>
      </c>
    </row>
    <row r="10213" spans="2:9" x14ac:dyDescent="0.25">
      <c r="B10213">
        <v>10210</v>
      </c>
      <c r="C10213">
        <v>6.6603440396795985E-2</v>
      </c>
      <c r="D10213">
        <v>5.4418251051306266E-2</v>
      </c>
      <c r="G10213">
        <v>10210</v>
      </c>
      <c r="H10213">
        <v>6.3749465828962293E-2</v>
      </c>
      <c r="I10213">
        <v>6.9002179445878595E-2</v>
      </c>
    </row>
    <row r="10214" spans="2:9" x14ac:dyDescent="0.25">
      <c r="B10214">
        <v>10211</v>
      </c>
      <c r="C10214">
        <v>6.6587498090421068E-2</v>
      </c>
      <c r="D10214">
        <v>5.4398455711473323E-2</v>
      </c>
      <c r="G10214">
        <v>10211</v>
      </c>
      <c r="H10214">
        <v>6.3733018442520412E-2</v>
      </c>
      <c r="I10214">
        <v>6.8984314067099067E-2</v>
      </c>
    </row>
    <row r="10215" spans="2:9" x14ac:dyDescent="0.25">
      <c r="B10215">
        <v>10212</v>
      </c>
      <c r="C10215">
        <v>6.6571559879853595E-2</v>
      </c>
      <c r="D10215">
        <v>5.4378667175336362E-2</v>
      </c>
      <c r="G10215">
        <v>10212</v>
      </c>
      <c r="H10215">
        <v>6.3716575366659894E-2</v>
      </c>
      <c r="I10215">
        <v>6.8966453270523032E-2</v>
      </c>
    </row>
    <row r="10216" spans="2:9" x14ac:dyDescent="0.25">
      <c r="B10216">
        <v>10213</v>
      </c>
      <c r="C10216">
        <v>6.6555625763587603E-2</v>
      </c>
      <c r="D10216">
        <v>5.4358885441269301E-2</v>
      </c>
      <c r="G10216">
        <v>10213</v>
      </c>
      <c r="H10216">
        <v>6.3700136600139096E-2</v>
      </c>
      <c r="I10216">
        <v>6.8948597055047162E-2</v>
      </c>
    </row>
    <row r="10217" spans="2:9" x14ac:dyDescent="0.25">
      <c r="B10217">
        <v>10214</v>
      </c>
      <c r="C10217">
        <v>6.6539695740118199E-2</v>
      </c>
      <c r="D10217">
        <v>5.4339110507645796E-2</v>
      </c>
      <c r="G10217">
        <v>10214</v>
      </c>
      <c r="H10217">
        <v>6.3683702141717119E-2</v>
      </c>
      <c r="I10217">
        <v>6.8930745419568257E-2</v>
      </c>
    </row>
    <row r="10218" spans="2:9" x14ac:dyDescent="0.25">
      <c r="B10218">
        <v>10215</v>
      </c>
      <c r="C10218">
        <v>6.6523769807941294E-2</v>
      </c>
      <c r="D10218">
        <v>5.4319342372839502E-2</v>
      </c>
      <c r="G10218">
        <v>10215</v>
      </c>
      <c r="H10218">
        <v>6.3667271990153596E-2</v>
      </c>
      <c r="I10218">
        <v>6.8912898362983477E-2</v>
      </c>
    </row>
    <row r="10219" spans="2:9" x14ac:dyDescent="0.25">
      <c r="B10219">
        <v>10216</v>
      </c>
      <c r="C10219">
        <v>6.6507847965553285E-2</v>
      </c>
      <c r="D10219">
        <v>5.4299581035223719E-2</v>
      </c>
      <c r="G10219">
        <v>10216</v>
      </c>
      <c r="H10219">
        <v>6.3650846144208406E-2</v>
      </c>
      <c r="I10219">
        <v>6.8895055884190176E-2</v>
      </c>
    </row>
    <row r="10220" spans="2:9" x14ac:dyDescent="0.25">
      <c r="B10220">
        <v>10217</v>
      </c>
      <c r="C10220">
        <v>6.6491930211451125E-2</v>
      </c>
      <c r="D10220">
        <v>5.427982649317168E-2</v>
      </c>
      <c r="G10220">
        <v>10217</v>
      </c>
      <c r="H10220">
        <v>6.3634424602641695E-2</v>
      </c>
      <c r="I10220">
        <v>6.8877217982085834E-2</v>
      </c>
    </row>
    <row r="10221" spans="2:9" x14ac:dyDescent="0.25">
      <c r="B10221">
        <v>10218</v>
      </c>
      <c r="C10221">
        <v>6.6476016544133015E-2</v>
      </c>
      <c r="D10221">
        <v>5.4260078745056464E-2</v>
      </c>
      <c r="G10221">
        <v>10218</v>
      </c>
      <c r="H10221">
        <v>6.3618007364214357E-2</v>
      </c>
      <c r="I10221">
        <v>6.8859384655568276E-2</v>
      </c>
    </row>
    <row r="10222" spans="2:9" x14ac:dyDescent="0.25">
      <c r="B10222">
        <v>10219</v>
      </c>
      <c r="C10222">
        <v>6.6460106962097615E-2</v>
      </c>
      <c r="D10222">
        <v>5.4240337789250921E-2</v>
      </c>
      <c r="G10222">
        <v>10219</v>
      </c>
      <c r="H10222">
        <v>6.3601594427687494E-2</v>
      </c>
      <c r="I10222">
        <v>6.8841555903535551E-2</v>
      </c>
    </row>
    <row r="10223" spans="2:9" x14ac:dyDescent="0.25">
      <c r="B10223">
        <v>10220</v>
      </c>
      <c r="C10223">
        <v>6.6444201463843708E-2</v>
      </c>
      <c r="D10223">
        <v>5.4220603624127804E-2</v>
      </c>
      <c r="G10223">
        <v>10220</v>
      </c>
      <c r="H10223">
        <v>6.3585185791822402E-2</v>
      </c>
      <c r="I10223">
        <v>6.8823731724885859E-2</v>
      </c>
    </row>
    <row r="10224" spans="2:9" x14ac:dyDescent="0.25">
      <c r="B10224">
        <v>10221</v>
      </c>
      <c r="C10224">
        <v>6.64283000478713E-2</v>
      </c>
      <c r="D10224">
        <v>5.4200876248059637E-2</v>
      </c>
      <c r="G10224">
        <v>10221</v>
      </c>
      <c r="H10224">
        <v>6.3568781455381168E-2</v>
      </c>
      <c r="I10224">
        <v>6.8805912118517706E-2</v>
      </c>
    </row>
    <row r="10225" spans="2:9" x14ac:dyDescent="0.25">
      <c r="B10225">
        <v>10222</v>
      </c>
      <c r="C10225">
        <v>6.6412402712681187E-2</v>
      </c>
      <c r="D10225">
        <v>5.4181155659418806E-2</v>
      </c>
      <c r="G10225">
        <v>10222</v>
      </c>
      <c r="H10225">
        <v>6.35523814171262E-2</v>
      </c>
      <c r="I10225">
        <v>6.8788097083329794E-2</v>
      </c>
    </row>
    <row r="10226" spans="2:9" x14ac:dyDescent="0.25">
      <c r="B10226">
        <v>10223</v>
      </c>
      <c r="C10226">
        <v>6.63965094567745E-2</v>
      </c>
      <c r="D10226">
        <v>5.4161441856577598E-2</v>
      </c>
      <c r="G10226">
        <v>10223</v>
      </c>
      <c r="H10226">
        <v>6.3535985675819903E-2</v>
      </c>
      <c r="I10226">
        <v>6.8770286618221044E-2</v>
      </c>
    </row>
    <row r="10227" spans="2:9" x14ac:dyDescent="0.25">
      <c r="B10227">
        <v>10224</v>
      </c>
      <c r="C10227">
        <v>6.6380620278653116E-2</v>
      </c>
      <c r="D10227">
        <v>5.4141734837908018E-2</v>
      </c>
      <c r="G10227">
        <v>10224</v>
      </c>
      <c r="H10227">
        <v>6.3519594230225601E-2</v>
      </c>
      <c r="I10227">
        <v>6.875248072209067E-2</v>
      </c>
    </row>
    <row r="10228" spans="2:9" x14ac:dyDescent="0.25">
      <c r="B10228">
        <v>10225</v>
      </c>
      <c r="C10228">
        <v>6.6364735176820122E-2</v>
      </c>
      <c r="D10228">
        <v>5.4122034601781957E-2</v>
      </c>
      <c r="G10228">
        <v>10225</v>
      </c>
      <c r="H10228">
        <v>6.3503207079107088E-2</v>
      </c>
      <c r="I10228">
        <v>6.8734679393837997E-2</v>
      </c>
    </row>
    <row r="10229" spans="2:9" x14ac:dyDescent="0.25">
      <c r="B10229">
        <v>10226</v>
      </c>
      <c r="C10229">
        <v>6.6348854149778896E-2</v>
      </c>
      <c r="D10229">
        <v>5.4102341146571198E-2</v>
      </c>
      <c r="G10229">
        <v>10226</v>
      </c>
      <c r="H10229">
        <v>6.34868242212282E-2</v>
      </c>
      <c r="I10229">
        <v>6.8716882632362739E-2</v>
      </c>
    </row>
    <row r="10230" spans="2:9" x14ac:dyDescent="0.25">
      <c r="B10230">
        <v>10227</v>
      </c>
      <c r="C10230">
        <v>6.6332977196033094E-2</v>
      </c>
      <c r="D10230">
        <v>5.4082654470647244E-2</v>
      </c>
      <c r="G10230">
        <v>10227</v>
      </c>
      <c r="H10230">
        <v>6.3470445655353008E-2</v>
      </c>
      <c r="I10230">
        <v>6.8699090436564664E-2</v>
      </c>
    </row>
    <row r="10231" spans="2:9" x14ac:dyDescent="0.25">
      <c r="B10231">
        <v>10228</v>
      </c>
      <c r="C10231">
        <v>6.6317104314087605E-2</v>
      </c>
      <c r="D10231">
        <v>5.4062974572381621E-2</v>
      </c>
      <c r="G10231">
        <v>10228</v>
      </c>
      <c r="H10231">
        <v>6.3454071380246418E-2</v>
      </c>
      <c r="I10231">
        <v>6.8681302805343944E-2</v>
      </c>
    </row>
    <row r="10232" spans="2:9" x14ac:dyDescent="0.25">
      <c r="B10232">
        <v>10229</v>
      </c>
      <c r="C10232">
        <v>6.6301235502447806E-2</v>
      </c>
      <c r="D10232">
        <v>5.4043301450145541E-2</v>
      </c>
      <c r="G10232">
        <v>10229</v>
      </c>
      <c r="H10232">
        <v>6.3437701394673598E-2</v>
      </c>
      <c r="I10232">
        <v>6.866351973760082E-2</v>
      </c>
    </row>
    <row r="10233" spans="2:9" x14ac:dyDescent="0.25">
      <c r="B10233">
        <v>10230</v>
      </c>
      <c r="C10233">
        <v>6.6285370759619905E-2</v>
      </c>
      <c r="D10233">
        <v>5.4023635102310008E-2</v>
      </c>
      <c r="G10233">
        <v>10230</v>
      </c>
      <c r="H10233">
        <v>6.3421335697400202E-2</v>
      </c>
      <c r="I10233">
        <v>6.8645741232235852E-2</v>
      </c>
    </row>
    <row r="10234" spans="2:9" x14ac:dyDescent="0.25">
      <c r="B10234">
        <v>10231</v>
      </c>
      <c r="C10234">
        <v>6.62695100841105E-2</v>
      </c>
      <c r="D10234">
        <v>5.4003975527246111E-2</v>
      </c>
      <c r="G10234">
        <v>10231</v>
      </c>
      <c r="H10234">
        <v>6.3404974287192009E-2</v>
      </c>
      <c r="I10234">
        <v>6.8627967288149849E-2</v>
      </c>
    </row>
    <row r="10235" spans="2:9" x14ac:dyDescent="0.25">
      <c r="B10235">
        <v>10232</v>
      </c>
      <c r="C10235">
        <v>6.6253653474427451E-2</v>
      </c>
      <c r="D10235">
        <v>5.3984322723324513E-2</v>
      </c>
      <c r="G10235">
        <v>10232</v>
      </c>
      <c r="H10235">
        <v>6.3388617162815603E-2</v>
      </c>
      <c r="I10235">
        <v>6.8610197904243803E-2</v>
      </c>
    </row>
    <row r="10236" spans="2:9" x14ac:dyDescent="0.25">
      <c r="B10236">
        <v>10233</v>
      </c>
      <c r="C10236">
        <v>6.6237800929079008E-2</v>
      </c>
      <c r="D10236">
        <v>5.3964676688915865E-2</v>
      </c>
      <c r="G10236">
        <v>10233</v>
      </c>
      <c r="H10236">
        <v>6.3372264323037789E-2</v>
      </c>
      <c r="I10236">
        <v>6.8592433079418938E-2</v>
      </c>
    </row>
    <row r="10237" spans="2:9" x14ac:dyDescent="0.25">
      <c r="B10237">
        <v>10234</v>
      </c>
      <c r="C10237">
        <v>6.6221952446573612E-2</v>
      </c>
      <c r="D10237">
        <v>5.3945037422390645E-2</v>
      </c>
      <c r="G10237">
        <v>10234</v>
      </c>
      <c r="H10237">
        <v>6.3355915766625595E-2</v>
      </c>
      <c r="I10237">
        <v>6.8574672812576676E-2</v>
      </c>
    </row>
    <row r="10238" spans="2:9" x14ac:dyDescent="0.25">
      <c r="B10238">
        <v>10235</v>
      </c>
      <c r="C10238">
        <v>6.6206108025420984E-2</v>
      </c>
      <c r="D10238">
        <v>5.3925404922119106E-2</v>
      </c>
      <c r="G10238">
        <v>10235</v>
      </c>
      <c r="H10238">
        <v>6.3339571492346605E-2</v>
      </c>
      <c r="I10238">
        <v>6.8556917102618783E-2</v>
      </c>
    </row>
    <row r="10239" spans="2:9" x14ac:dyDescent="0.25">
      <c r="B10239">
        <v>10236</v>
      </c>
      <c r="C10239">
        <v>6.61902676641314E-2</v>
      </c>
      <c r="D10239">
        <v>5.390577918647145E-2</v>
      </c>
      <c r="G10239">
        <v>10236</v>
      </c>
      <c r="H10239">
        <v>6.3323231498968888E-2</v>
      </c>
      <c r="I10239">
        <v>6.8539165948447126E-2</v>
      </c>
    </row>
    <row r="10240" spans="2:9" x14ac:dyDescent="0.25">
      <c r="B10240">
        <v>10237</v>
      </c>
      <c r="C10240">
        <v>6.6174431361215605E-2</v>
      </c>
      <c r="D10240">
        <v>5.3886160213817653E-2</v>
      </c>
      <c r="G10240">
        <v>10237</v>
      </c>
      <c r="H10240">
        <v>6.3306895785260914E-2</v>
      </c>
      <c r="I10240">
        <v>6.8521419348963927E-2</v>
      </c>
    </row>
    <row r="10241" spans="2:9" x14ac:dyDescent="0.25">
      <c r="B10241">
        <v>10238</v>
      </c>
      <c r="C10241">
        <v>6.6158599115185235E-2</v>
      </c>
      <c r="D10241">
        <v>5.3866548002527485E-2</v>
      </c>
      <c r="G10241">
        <v>10238</v>
      </c>
      <c r="H10241">
        <v>6.329056434999121E-2</v>
      </c>
      <c r="I10241">
        <v>6.8503677303071428E-2</v>
      </c>
    </row>
    <row r="10242" spans="2:9" x14ac:dyDescent="0.25">
      <c r="B10242">
        <v>10239</v>
      </c>
      <c r="C10242">
        <v>6.6142770924552979E-2</v>
      </c>
      <c r="D10242">
        <v>5.3846942550970757E-2</v>
      </c>
      <c r="G10242">
        <v>10239</v>
      </c>
      <c r="H10242">
        <v>6.3274237191929247E-2</v>
      </c>
      <c r="I10242">
        <v>6.848593980967238E-2</v>
      </c>
    </row>
    <row r="10243" spans="2:9" x14ac:dyDescent="0.25">
      <c r="B10243">
        <v>10240</v>
      </c>
      <c r="C10243">
        <v>6.6126946787831695E-2</v>
      </c>
      <c r="D10243">
        <v>5.3827343857516856E-2</v>
      </c>
      <c r="G10243">
        <v>10240</v>
      </c>
      <c r="H10243">
        <v>6.3257914309844607E-2</v>
      </c>
      <c r="I10243">
        <v>6.8468206867669551E-2</v>
      </c>
    </row>
    <row r="10244" spans="2:9" x14ac:dyDescent="0.25">
      <c r="B10244">
        <v>10241</v>
      </c>
      <c r="C10244">
        <v>6.6111126703534695E-2</v>
      </c>
      <c r="D10244">
        <v>5.3807751920535211E-2</v>
      </c>
      <c r="G10244">
        <v>10241</v>
      </c>
      <c r="H10244">
        <v>6.3241595702507106E-2</v>
      </c>
      <c r="I10244">
        <v>6.8450478475965984E-2</v>
      </c>
    </row>
    <row r="10245" spans="2:9" x14ac:dyDescent="0.25">
      <c r="B10245">
        <v>10242</v>
      </c>
      <c r="C10245">
        <v>6.6095310670176585E-2</v>
      </c>
      <c r="D10245">
        <v>5.3788166738395045E-2</v>
      </c>
      <c r="G10245">
        <v>10242</v>
      </c>
      <c r="H10245">
        <v>6.322528136868738E-2</v>
      </c>
      <c r="I10245">
        <v>6.8432754633465057E-2</v>
      </c>
    </row>
    <row r="10246" spans="2:9" x14ac:dyDescent="0.25">
      <c r="B10246">
        <v>10243</v>
      </c>
      <c r="C10246">
        <v>6.6079498686272303E-2</v>
      </c>
      <c r="D10246">
        <v>5.3768588309465376E-2</v>
      </c>
      <c r="G10246">
        <v>10243</v>
      </c>
      <c r="H10246">
        <v>6.3208971307156095E-2</v>
      </c>
      <c r="I10246">
        <v>6.8415035339070202E-2</v>
      </c>
    </row>
    <row r="10247" spans="2:9" x14ac:dyDescent="0.25">
      <c r="B10247">
        <v>10244</v>
      </c>
      <c r="C10247">
        <v>6.6063690750337495E-2</v>
      </c>
      <c r="D10247">
        <v>5.3749016632115162E-2</v>
      </c>
      <c r="G10247">
        <v>10244</v>
      </c>
      <c r="H10247">
        <v>6.3192665516684607E-2</v>
      </c>
      <c r="I10247">
        <v>6.839732059168524E-2</v>
      </c>
    </row>
    <row r="10248" spans="2:9" x14ac:dyDescent="0.25">
      <c r="B10248">
        <v>10245</v>
      </c>
      <c r="C10248">
        <v>6.6047886860888513E-2</v>
      </c>
      <c r="D10248">
        <v>5.3729451704713133E-2</v>
      </c>
      <c r="G10248">
        <v>10245</v>
      </c>
      <c r="H10248">
        <v>6.3176363996044288E-2</v>
      </c>
      <c r="I10248">
        <v>6.8379610390214132E-2</v>
      </c>
    </row>
    <row r="10249" spans="2:9" x14ac:dyDescent="0.25">
      <c r="B10249">
        <v>10246</v>
      </c>
      <c r="C10249">
        <v>6.6032087016442795E-2</v>
      </c>
      <c r="D10249">
        <v>5.3709893525627911E-2</v>
      </c>
      <c r="G10249">
        <v>10246</v>
      </c>
      <c r="H10249">
        <v>6.3160066744007357E-2</v>
      </c>
      <c r="I10249">
        <v>6.8361904733561074E-2</v>
      </c>
    </row>
    <row r="10250" spans="2:9" x14ac:dyDescent="0.25">
      <c r="B10250">
        <v>10247</v>
      </c>
      <c r="C10250">
        <v>6.6016291215518011E-2</v>
      </c>
      <c r="D10250">
        <v>5.3690342093227934E-2</v>
      </c>
      <c r="G10250">
        <v>10247</v>
      </c>
      <c r="H10250">
        <v>6.3143773759346419E-2</v>
      </c>
      <c r="I10250">
        <v>6.8344203620630525E-2</v>
      </c>
    </row>
    <row r="10251" spans="2:9" x14ac:dyDescent="0.25">
      <c r="B10251">
        <v>10248</v>
      </c>
      <c r="C10251">
        <v>6.6000499456632181E-2</v>
      </c>
      <c r="D10251">
        <v>5.3670797405881494E-2</v>
      </c>
      <c r="G10251">
        <v>10248</v>
      </c>
      <c r="H10251">
        <v>6.3127485040834E-2</v>
      </c>
      <c r="I10251">
        <v>6.8326507050327154E-2</v>
      </c>
    </row>
    <row r="10252" spans="2:9" x14ac:dyDescent="0.25">
      <c r="B10252">
        <v>10249</v>
      </c>
      <c r="C10252">
        <v>6.5984711738304794E-2</v>
      </c>
      <c r="D10252">
        <v>5.3651259461956771E-2</v>
      </c>
      <c r="G10252">
        <v>10249</v>
      </c>
      <c r="H10252">
        <v>6.3111200587243302E-2</v>
      </c>
      <c r="I10252">
        <v>6.8308815021555849E-2</v>
      </c>
    </row>
    <row r="10253" spans="2:9" x14ac:dyDescent="0.25">
      <c r="B10253">
        <v>10250</v>
      </c>
      <c r="C10253">
        <v>6.5968928059055604E-2</v>
      </c>
      <c r="D10253">
        <v>5.363172825982173E-2</v>
      </c>
      <c r="G10253">
        <v>10250</v>
      </c>
      <c r="H10253">
        <v>6.3094920397348195E-2</v>
      </c>
      <c r="I10253">
        <v>6.8291127533221765E-2</v>
      </c>
    </row>
    <row r="10254" spans="2:9" x14ac:dyDescent="0.25">
      <c r="B10254">
        <v>10251</v>
      </c>
      <c r="C10254">
        <v>6.5953148417404989E-2</v>
      </c>
      <c r="D10254">
        <v>5.3612203797844274E-2</v>
      </c>
      <c r="G10254">
        <v>10251</v>
      </c>
      <c r="H10254">
        <v>6.3078644469922507E-2</v>
      </c>
      <c r="I10254">
        <v>6.8273444584230181E-2</v>
      </c>
    </row>
    <row r="10255" spans="2:9" x14ac:dyDescent="0.25">
      <c r="B10255">
        <v>10252</v>
      </c>
      <c r="C10255">
        <v>6.593737281187402E-2</v>
      </c>
      <c r="D10255">
        <v>5.3592686074392069E-2</v>
      </c>
      <c r="G10255">
        <v>10252</v>
      </c>
      <c r="H10255">
        <v>6.3062372803740649E-2</v>
      </c>
      <c r="I10255">
        <v>6.8255766173486762E-2</v>
      </c>
    </row>
    <row r="10256" spans="2:9" x14ac:dyDescent="0.25">
      <c r="B10256">
        <v>10253</v>
      </c>
      <c r="C10256">
        <v>6.5921601240984853E-2</v>
      </c>
      <c r="D10256">
        <v>5.35731750878327E-2</v>
      </c>
      <c r="G10256">
        <v>10253</v>
      </c>
      <c r="H10256">
        <v>6.3046105397577712E-2</v>
      </c>
      <c r="I10256">
        <v>6.8238092299897316E-2</v>
      </c>
    </row>
    <row r="10257" spans="2:9" x14ac:dyDescent="0.25">
      <c r="B10257">
        <v>10254</v>
      </c>
      <c r="C10257">
        <v>6.5905833703260003E-2</v>
      </c>
      <c r="D10257">
        <v>5.3553670836533521E-2</v>
      </c>
      <c r="G10257">
        <v>10254</v>
      </c>
      <c r="H10257">
        <v>6.3029842250208898E-2</v>
      </c>
      <c r="I10257">
        <v>6.8220422962367827E-2</v>
      </c>
    </row>
    <row r="10258" spans="2:9" x14ac:dyDescent="0.25">
      <c r="B10258">
        <v>10255</v>
      </c>
      <c r="C10258">
        <v>6.5890070197222317E-2</v>
      </c>
      <c r="D10258">
        <v>5.3534173318861893E-2</v>
      </c>
      <c r="G10258">
        <v>10255</v>
      </c>
      <c r="H10258">
        <v>6.3013583360409603E-2</v>
      </c>
      <c r="I10258">
        <v>6.8202758159804644E-2</v>
      </c>
    </row>
    <row r="10259" spans="2:9" x14ac:dyDescent="0.25">
      <c r="B10259">
        <v>10256</v>
      </c>
      <c r="C10259">
        <v>6.5874310721395907E-2</v>
      </c>
      <c r="D10259">
        <v>5.3514682533184831E-2</v>
      </c>
      <c r="G10259">
        <v>10256</v>
      </c>
      <c r="H10259">
        <v>6.2997328726956001E-2</v>
      </c>
      <c r="I10259">
        <v>6.818509789111421E-2</v>
      </c>
    </row>
    <row r="10260" spans="2:9" x14ac:dyDescent="0.25">
      <c r="B10260">
        <v>10257</v>
      </c>
      <c r="C10260">
        <v>6.5858555274305397E-2</v>
      </c>
      <c r="D10260">
        <v>5.3495198477869356E-2</v>
      </c>
      <c r="G10260">
        <v>10257</v>
      </c>
      <c r="H10260">
        <v>6.2981078348624403E-2</v>
      </c>
      <c r="I10260">
        <v>6.8167442155203234E-2</v>
      </c>
    </row>
    <row r="10261" spans="2:9" x14ac:dyDescent="0.25">
      <c r="B10261">
        <v>10258</v>
      </c>
      <c r="C10261">
        <v>6.5842803854475801E-2</v>
      </c>
      <c r="D10261">
        <v>5.3475721151282282E-2</v>
      </c>
      <c r="G10261">
        <v>10258</v>
      </c>
      <c r="H10261">
        <v>6.29648322241919E-2</v>
      </c>
      <c r="I10261">
        <v>6.8149790950978728E-2</v>
      </c>
    </row>
    <row r="10262" spans="2:9" x14ac:dyDescent="0.25">
      <c r="B10262">
        <v>10259</v>
      </c>
      <c r="C10262">
        <v>6.582705646043302E-2</v>
      </c>
      <c r="D10262">
        <v>5.3456250551790277E-2</v>
      </c>
      <c r="G10262">
        <v>10259</v>
      </c>
      <c r="H10262">
        <v>6.2948590352435482E-2</v>
      </c>
      <c r="I10262">
        <v>6.8132144277347859E-2</v>
      </c>
    </row>
    <row r="10263" spans="2:9" x14ac:dyDescent="0.25">
      <c r="B10263">
        <v>10260</v>
      </c>
      <c r="C10263">
        <v>6.5811313090704038E-2</v>
      </c>
      <c r="D10263">
        <v>5.3436786677759904E-2</v>
      </c>
      <c r="G10263">
        <v>10260</v>
      </c>
      <c r="H10263">
        <v>6.2932352732132921E-2</v>
      </c>
      <c r="I10263">
        <v>6.8114502133218013E-2</v>
      </c>
    </row>
    <row r="10264" spans="2:9" x14ac:dyDescent="0.25">
      <c r="B10264">
        <v>10261</v>
      </c>
      <c r="C10264">
        <v>6.5795573743816005E-2</v>
      </c>
      <c r="D10264">
        <v>5.3417329527557518E-2</v>
      </c>
      <c r="G10264">
        <v>10261</v>
      </c>
      <c r="H10264">
        <v>6.2916119362062414E-2</v>
      </c>
      <c r="I10264">
        <v>6.8096864517496872E-2</v>
      </c>
    </row>
    <row r="10265" spans="2:9" x14ac:dyDescent="0.25">
      <c r="B10265">
        <v>10262</v>
      </c>
      <c r="C10265">
        <v>6.5779838418296516E-2</v>
      </c>
      <c r="D10265">
        <v>5.3397879099549371E-2</v>
      </c>
      <c r="G10265">
        <v>10262</v>
      </c>
      <c r="H10265">
        <v>6.2899890241002093E-2</v>
      </c>
      <c r="I10265">
        <v>6.8079231429092293E-2</v>
      </c>
    </row>
    <row r="10266" spans="2:9" x14ac:dyDescent="0.25">
      <c r="B10266">
        <v>10263</v>
      </c>
      <c r="C10266">
        <v>6.5764107112674497E-2</v>
      </c>
      <c r="D10266">
        <v>5.3378435392101617E-2</v>
      </c>
      <c r="G10266">
        <v>10263</v>
      </c>
      <c r="H10266">
        <v>6.288366536773092E-2</v>
      </c>
      <c r="I10266">
        <v>6.8061602866912346E-2</v>
      </c>
    </row>
    <row r="10267" spans="2:9" x14ac:dyDescent="0.25">
      <c r="B10267">
        <v>10264</v>
      </c>
      <c r="C10267">
        <v>6.5748379825479181E-2</v>
      </c>
      <c r="D10267">
        <v>5.3358998403580132E-2</v>
      </c>
      <c r="G10267">
        <v>10264</v>
      </c>
      <c r="H10267">
        <v>6.2867444741028219E-2</v>
      </c>
      <c r="I10267">
        <v>6.8043978829865362E-2</v>
      </c>
    </row>
    <row r="10268" spans="2:9" x14ac:dyDescent="0.25">
      <c r="B10268">
        <v>10265</v>
      </c>
      <c r="C10268">
        <v>6.5732656555240521E-2</v>
      </c>
      <c r="D10268">
        <v>5.3339568132350815E-2</v>
      </c>
      <c r="G10268">
        <v>10265</v>
      </c>
      <c r="H10268">
        <v>6.2851228359673494E-2</v>
      </c>
      <c r="I10268">
        <v>6.8026359316859963E-2</v>
      </c>
    </row>
    <row r="10269" spans="2:9" x14ac:dyDescent="0.25">
      <c r="B10269">
        <v>10266</v>
      </c>
      <c r="C10269">
        <v>6.5716937300488928E-2</v>
      </c>
      <c r="D10269">
        <v>5.3320144576779305E-2</v>
      </c>
      <c r="G10269">
        <v>10266</v>
      </c>
      <c r="H10269">
        <v>6.2835016222446735E-2</v>
      </c>
      <c r="I10269">
        <v>6.8008744326804871E-2</v>
      </c>
    </row>
    <row r="10270" spans="2:9" x14ac:dyDescent="0.25">
      <c r="B10270">
        <v>10267</v>
      </c>
      <c r="C10270">
        <v>6.5701222059756245E-2</v>
      </c>
      <c r="D10270">
        <v>5.330072773523109E-2</v>
      </c>
      <c r="G10270">
        <v>10267</v>
      </c>
      <c r="H10270">
        <v>6.2818808328128597E-2</v>
      </c>
      <c r="I10270">
        <v>6.7991133858609096E-2</v>
      </c>
    </row>
    <row r="10271" spans="2:9" x14ac:dyDescent="0.25">
      <c r="B10271">
        <v>10268</v>
      </c>
      <c r="C10271">
        <v>6.5685510831574395E-2</v>
      </c>
      <c r="D10271">
        <v>5.3281317606071681E-2</v>
      </c>
      <c r="G10271">
        <v>10268</v>
      </c>
      <c r="H10271">
        <v>6.2802604675499904E-2</v>
      </c>
      <c r="I10271">
        <v>6.79735279111819E-2</v>
      </c>
    </row>
    <row r="10272" spans="2:9" x14ac:dyDescent="0.25">
      <c r="B10272">
        <v>10269</v>
      </c>
      <c r="C10272">
        <v>6.5669803614475705E-2</v>
      </c>
      <c r="D10272">
        <v>5.3261914187666279E-2</v>
      </c>
      <c r="G10272">
        <v>10269</v>
      </c>
      <c r="H10272">
        <v>6.2786405263341685E-2</v>
      </c>
      <c r="I10272">
        <v>6.7955926483432752E-2</v>
      </c>
    </row>
    <row r="10273" spans="2:9" x14ac:dyDescent="0.25">
      <c r="B10273">
        <v>10270</v>
      </c>
      <c r="C10273">
        <v>6.5654100406993696E-2</v>
      </c>
      <c r="D10273">
        <v>5.324251747837995E-2</v>
      </c>
      <c r="G10273">
        <v>10270</v>
      </c>
      <c r="H10273">
        <v>6.2770210090435805E-2</v>
      </c>
      <c r="I10273">
        <v>6.7938329574271331E-2</v>
      </c>
    </row>
    <row r="10274" spans="2:9" x14ac:dyDescent="0.25">
      <c r="B10274">
        <v>10271</v>
      </c>
      <c r="C10274">
        <v>6.5638401207662497E-2</v>
      </c>
      <c r="D10274">
        <v>5.3223127476577745E-2</v>
      </c>
      <c r="G10274">
        <v>10271</v>
      </c>
      <c r="H10274">
        <v>6.2754019155564097E-2</v>
      </c>
      <c r="I10274">
        <v>6.7920737182607549E-2</v>
      </c>
    </row>
    <row r="10275" spans="2:9" x14ac:dyDescent="0.25">
      <c r="B10275">
        <v>10272</v>
      </c>
      <c r="C10275">
        <v>6.5622706015016602E-2</v>
      </c>
      <c r="D10275">
        <v>5.3203744180624436E-2</v>
      </c>
      <c r="G10275">
        <v>10272</v>
      </c>
      <c r="H10275">
        <v>6.2737832457509093E-2</v>
      </c>
      <c r="I10275">
        <v>6.7903149307351571E-2</v>
      </c>
    </row>
    <row r="10276" spans="2:9" x14ac:dyDescent="0.25">
      <c r="B10276">
        <v>10273</v>
      </c>
      <c r="C10276">
        <v>6.5607014827591334E-2</v>
      </c>
      <c r="D10276">
        <v>5.3184367588884805E-2</v>
      </c>
      <c r="G10276">
        <v>10273</v>
      </c>
      <c r="H10276">
        <v>6.2721649995053488E-2</v>
      </c>
      <c r="I10276">
        <v>6.7885565947413837E-2</v>
      </c>
    </row>
    <row r="10277" spans="2:9" x14ac:dyDescent="0.25">
      <c r="B10277">
        <v>10274</v>
      </c>
      <c r="C10277">
        <v>6.5591327643923142E-2</v>
      </c>
      <c r="D10277">
        <v>5.3164997699723382E-2</v>
      </c>
      <c r="G10277">
        <v>10274</v>
      </c>
      <c r="H10277">
        <v>6.27054717669807E-2</v>
      </c>
      <c r="I10277">
        <v>6.7867987101704885E-2</v>
      </c>
    </row>
    <row r="10278" spans="2:9" x14ac:dyDescent="0.25">
      <c r="B10278">
        <v>10275</v>
      </c>
      <c r="C10278">
        <v>6.5575644462548682E-2</v>
      </c>
      <c r="D10278">
        <v>5.3145634511504544E-2</v>
      </c>
      <c r="G10278">
        <v>10275</v>
      </c>
      <c r="H10278">
        <v>6.2689297772074395E-2</v>
      </c>
      <c r="I10278">
        <v>6.7850412769135546E-2</v>
      </c>
    </row>
    <row r="10279" spans="2:9" x14ac:dyDescent="0.25">
      <c r="B10279">
        <v>10276</v>
      </c>
      <c r="C10279">
        <v>6.5559965282005014E-2</v>
      </c>
      <c r="D10279">
        <v>5.3126278022592677E-2</v>
      </c>
      <c r="G10279">
        <v>10276</v>
      </c>
      <c r="H10279">
        <v>6.2673128009118409E-2</v>
      </c>
      <c r="I10279">
        <v>6.7832842948616939E-2</v>
      </c>
    </row>
    <row r="10280" spans="2:9" x14ac:dyDescent="0.25">
      <c r="B10280">
        <v>10277</v>
      </c>
      <c r="C10280">
        <v>6.5544290100830294E-2</v>
      </c>
      <c r="D10280">
        <v>5.3106928231351873E-2</v>
      </c>
      <c r="G10280">
        <v>10277</v>
      </c>
      <c r="H10280">
        <v>6.2656962476897296E-2</v>
      </c>
      <c r="I10280">
        <v>6.7815277639060312E-2</v>
      </c>
    </row>
    <row r="10281" spans="2:9" x14ac:dyDescent="0.25">
      <c r="B10281">
        <v>10278</v>
      </c>
      <c r="C10281">
        <v>6.5528618917563397E-2</v>
      </c>
      <c r="D10281">
        <v>5.3087585136146129E-2</v>
      </c>
      <c r="G10281">
        <v>10278</v>
      </c>
      <c r="H10281">
        <v>6.2640801174195807E-2</v>
      </c>
      <c r="I10281">
        <v>6.7797716839377187E-2</v>
      </c>
    </row>
    <row r="10282" spans="2:9" x14ac:dyDescent="0.25">
      <c r="B10282">
        <v>10279</v>
      </c>
      <c r="C10282">
        <v>6.5512951730743604E-2</v>
      </c>
      <c r="D10282">
        <v>5.3068248735339406E-2</v>
      </c>
      <c r="G10282">
        <v>10279</v>
      </c>
      <c r="H10282">
        <v>6.262464409979919E-2</v>
      </c>
      <c r="I10282">
        <v>6.7780160548479337E-2</v>
      </c>
    </row>
    <row r="10283" spans="2:9" x14ac:dyDescent="0.25">
      <c r="B10283">
        <v>10280</v>
      </c>
      <c r="C10283">
        <v>6.5497288538910903E-2</v>
      </c>
      <c r="D10283">
        <v>5.3048919027295381E-2</v>
      </c>
      <c r="G10283">
        <v>10280</v>
      </c>
      <c r="H10283">
        <v>6.2608491252492973E-2</v>
      </c>
      <c r="I10283">
        <v>6.7762608765278717E-2</v>
      </c>
    </row>
    <row r="10284" spans="2:9" x14ac:dyDescent="0.25">
      <c r="B10284">
        <v>10281</v>
      </c>
      <c r="C10284">
        <v>6.548162934060639E-2</v>
      </c>
      <c r="D10284">
        <v>5.3029596010377739E-2</v>
      </c>
      <c r="G10284">
        <v>10281</v>
      </c>
      <c r="H10284">
        <v>6.259234263106328E-2</v>
      </c>
      <c r="I10284">
        <v>6.774506148868753E-2</v>
      </c>
    </row>
    <row r="10285" spans="2:9" x14ac:dyDescent="0.25">
      <c r="B10285">
        <v>10282</v>
      </c>
      <c r="C10285">
        <v>6.5465974134371496E-2</v>
      </c>
      <c r="D10285">
        <v>5.3010279682949912E-2</v>
      </c>
      <c r="G10285">
        <v>10282</v>
      </c>
      <c r="H10285">
        <v>6.2576198234296596E-2</v>
      </c>
      <c r="I10285">
        <v>6.7727518717618271E-2</v>
      </c>
    </row>
    <row r="10286" spans="2:9" x14ac:dyDescent="0.25">
      <c r="B10286">
        <v>10283</v>
      </c>
      <c r="C10286">
        <v>6.5450322918747902E-2</v>
      </c>
      <c r="D10286">
        <v>5.2990970043375239E-2</v>
      </c>
      <c r="G10286">
        <v>10283</v>
      </c>
      <c r="H10286">
        <v>6.2560058060979515E-2</v>
      </c>
      <c r="I10286">
        <v>6.7709980450983476E-2</v>
      </c>
    </row>
    <row r="10287" spans="2:9" x14ac:dyDescent="0.25">
      <c r="B10287">
        <v>10284</v>
      </c>
      <c r="C10287">
        <v>6.5434675692278593E-2</v>
      </c>
      <c r="D10287">
        <v>5.2971667090016987E-2</v>
      </c>
      <c r="G10287">
        <v>10284</v>
      </c>
      <c r="H10287">
        <v>6.2543922109899397E-2</v>
      </c>
      <c r="I10287">
        <v>6.7692446687696139E-2</v>
      </c>
    </row>
    <row r="10288" spans="2:9" x14ac:dyDescent="0.25">
      <c r="B10288">
        <v>10285</v>
      </c>
      <c r="C10288">
        <v>6.5419032453507012E-2</v>
      </c>
      <c r="D10288">
        <v>5.2952370821238263E-2</v>
      </c>
      <c r="G10288">
        <v>10285</v>
      </c>
      <c r="H10288">
        <v>6.2527790379843698E-2</v>
      </c>
      <c r="I10288">
        <v>6.7674917426669354E-2</v>
      </c>
    </row>
    <row r="10289" spans="2:9" x14ac:dyDescent="0.25">
      <c r="B10289">
        <v>10286</v>
      </c>
      <c r="C10289">
        <v>6.54033932009771E-2</v>
      </c>
      <c r="D10289">
        <v>5.293308123540192E-2</v>
      </c>
      <c r="G10289">
        <v>10286</v>
      </c>
      <c r="H10289">
        <v>6.2511662869600609E-2</v>
      </c>
      <c r="I10289">
        <v>6.7657392666816391E-2</v>
      </c>
    </row>
    <row r="10290" spans="2:9" x14ac:dyDescent="0.25">
      <c r="B10290">
        <v>10287</v>
      </c>
      <c r="C10290">
        <v>6.5387757933233648E-2</v>
      </c>
      <c r="D10290">
        <v>5.2913798330870891E-2</v>
      </c>
      <c r="G10290">
        <v>10287</v>
      </c>
      <c r="H10290">
        <v>6.2495539577958281E-2</v>
      </c>
      <c r="I10290">
        <v>6.7639872407050924E-2</v>
      </c>
    </row>
    <row r="10291" spans="2:9" x14ac:dyDescent="0.25">
      <c r="B10291">
        <v>10288</v>
      </c>
      <c r="C10291">
        <v>6.5372126648822429E-2</v>
      </c>
      <c r="D10291">
        <v>5.2894522106007785E-2</v>
      </c>
      <c r="G10291">
        <v>10288</v>
      </c>
      <c r="H10291">
        <v>6.2479420503705738E-2</v>
      </c>
      <c r="I10291">
        <v>6.7622356646286658E-2</v>
      </c>
    </row>
    <row r="10292" spans="2:9" x14ac:dyDescent="0.25">
      <c r="B10292">
        <v>10289</v>
      </c>
      <c r="C10292">
        <v>6.5356499346289496E-2</v>
      </c>
      <c r="D10292">
        <v>5.2875252559175218E-2</v>
      </c>
      <c r="G10292">
        <v>10289</v>
      </c>
      <c r="H10292">
        <v>6.2463305645632086E-2</v>
      </c>
      <c r="I10292">
        <v>6.7604845383437681E-2</v>
      </c>
    </row>
    <row r="10293" spans="2:9" x14ac:dyDescent="0.25">
      <c r="B10293">
        <v>10290</v>
      </c>
      <c r="C10293">
        <v>6.5340876024181205E-2</v>
      </c>
      <c r="D10293">
        <v>5.285598968873563E-2</v>
      </c>
      <c r="G10293">
        <v>10290</v>
      </c>
      <c r="H10293">
        <v>6.2447195002526809E-2</v>
      </c>
      <c r="I10293">
        <v>6.7587338617418211E-2</v>
      </c>
    </row>
    <row r="10294" spans="2:9" x14ac:dyDescent="0.25">
      <c r="B10294">
        <v>10291</v>
      </c>
      <c r="C10294">
        <v>6.5325256681045205E-2</v>
      </c>
      <c r="D10294">
        <v>5.2836733493051243E-2</v>
      </c>
      <c r="G10294">
        <v>10291</v>
      </c>
      <c r="H10294">
        <v>6.2431088573180089E-2</v>
      </c>
      <c r="I10294">
        <v>6.7569836347142739E-2</v>
      </c>
    </row>
    <row r="10295" spans="2:9" x14ac:dyDescent="0.25">
      <c r="B10295">
        <v>10292</v>
      </c>
      <c r="C10295">
        <v>6.5309641315429809E-2</v>
      </c>
      <c r="D10295">
        <v>5.2817483970484379E-2</v>
      </c>
      <c r="G10295">
        <v>10292</v>
      </c>
      <c r="H10295">
        <v>6.2414986356382089E-2</v>
      </c>
      <c r="I10295">
        <v>6.7552338571526011E-2</v>
      </c>
    </row>
    <row r="10296" spans="2:9" x14ac:dyDescent="0.25">
      <c r="B10296">
        <v>10293</v>
      </c>
      <c r="C10296">
        <v>6.5294029925883498E-2</v>
      </c>
      <c r="D10296">
        <v>5.2798241119396953E-2</v>
      </c>
      <c r="G10296">
        <v>10293</v>
      </c>
      <c r="H10296">
        <v>6.2398888350923699E-2</v>
      </c>
      <c r="I10296">
        <v>6.7534845289482878E-2</v>
      </c>
    </row>
    <row r="10297" spans="2:9" x14ac:dyDescent="0.25">
      <c r="B10297">
        <v>10294</v>
      </c>
      <c r="C10297">
        <v>6.5278422510955669E-2</v>
      </c>
      <c r="D10297">
        <v>5.2779004938150957E-2</v>
      </c>
      <c r="G10297">
        <v>10294</v>
      </c>
      <c r="H10297">
        <v>6.2382794555595922E-2</v>
      </c>
      <c r="I10297">
        <v>6.7517356499928571E-2</v>
      </c>
    </row>
    <row r="10298" spans="2:9" x14ac:dyDescent="0.25">
      <c r="B10298">
        <v>10295</v>
      </c>
      <c r="C10298">
        <v>6.5262819069196787E-2</v>
      </c>
      <c r="D10298">
        <v>5.2759775425108194E-2</v>
      </c>
      <c r="G10298">
        <v>10295</v>
      </c>
      <c r="H10298">
        <v>6.2366704969190521E-2</v>
      </c>
      <c r="I10298">
        <v>6.7499872201778471E-2</v>
      </c>
    </row>
    <row r="10299" spans="2:9" x14ac:dyDescent="0.25">
      <c r="B10299">
        <v>10296</v>
      </c>
      <c r="C10299">
        <v>6.5247219599157594E-2</v>
      </c>
      <c r="D10299">
        <v>5.2740552578630293E-2</v>
      </c>
      <c r="G10299">
        <v>10296</v>
      </c>
      <c r="H10299">
        <v>6.2350619590499486E-2</v>
      </c>
      <c r="I10299">
        <v>6.748239239394814E-2</v>
      </c>
    </row>
    <row r="10300" spans="2:9" x14ac:dyDescent="0.25">
      <c r="B10300">
        <v>10297</v>
      </c>
      <c r="C10300">
        <v>6.5231624099389193E-2</v>
      </c>
      <c r="D10300">
        <v>5.2721336397078836E-2</v>
      </c>
      <c r="G10300">
        <v>10297</v>
      </c>
      <c r="H10300">
        <v>6.2334538418314996E-2</v>
      </c>
      <c r="I10300">
        <v>6.7464917075353514E-2</v>
      </c>
    </row>
    <row r="10301" spans="2:9" x14ac:dyDescent="0.25">
      <c r="B10301">
        <v>10298</v>
      </c>
      <c r="C10301">
        <v>6.5216032568443993E-2</v>
      </c>
      <c r="D10301">
        <v>5.2702126878815231E-2</v>
      </c>
      <c r="G10301">
        <v>10298</v>
      </c>
      <c r="H10301">
        <v>6.2318461451429802E-2</v>
      </c>
      <c r="I10301">
        <v>6.7447446244910572E-2</v>
      </c>
    </row>
    <row r="10302" spans="2:9" x14ac:dyDescent="0.25">
      <c r="B10302">
        <v>10299</v>
      </c>
      <c r="C10302">
        <v>6.520044500487461E-2</v>
      </c>
      <c r="D10302">
        <v>5.2682924022200726E-2</v>
      </c>
      <c r="G10302">
        <v>10299</v>
      </c>
      <c r="H10302">
        <v>6.2302388688636981E-2</v>
      </c>
      <c r="I10302">
        <v>6.742997990153568E-2</v>
      </c>
    </row>
    <row r="10303" spans="2:9" x14ac:dyDescent="0.25">
      <c r="B10303">
        <v>10300</v>
      </c>
      <c r="C10303">
        <v>6.5184861407234396E-2</v>
      </c>
      <c r="D10303">
        <v>5.2663727825596557E-2</v>
      </c>
      <c r="G10303">
        <v>10300</v>
      </c>
      <c r="H10303">
        <v>6.2286320128730407E-2</v>
      </c>
      <c r="I10303">
        <v>6.7412518044145331E-2</v>
      </c>
    </row>
    <row r="10304" spans="2:9" x14ac:dyDescent="0.25">
      <c r="B10304">
        <v>10301</v>
      </c>
      <c r="C10304">
        <v>6.5169281774077506E-2</v>
      </c>
      <c r="D10304">
        <v>5.2644538287363749E-2</v>
      </c>
      <c r="G10304">
        <v>10301</v>
      </c>
      <c r="H10304">
        <v>6.2270255770503553E-2</v>
      </c>
      <c r="I10304">
        <v>6.7395060671656279E-2</v>
      </c>
    </row>
    <row r="10305" spans="2:9" x14ac:dyDescent="0.25">
      <c r="B10305">
        <v>10302</v>
      </c>
      <c r="C10305">
        <v>6.5153706103959E-2</v>
      </c>
      <c r="D10305">
        <v>5.2625355405863175E-2</v>
      </c>
      <c r="G10305">
        <v>10302</v>
      </c>
      <c r="H10305">
        <v>6.2254195612751029E-2</v>
      </c>
      <c r="I10305">
        <v>6.7377607782985488E-2</v>
      </c>
    </row>
    <row r="10306" spans="2:9" x14ac:dyDescent="0.25">
      <c r="B10306">
        <v>10303</v>
      </c>
      <c r="C10306">
        <v>6.5138134395434186E-2</v>
      </c>
      <c r="D10306">
        <v>5.2606179179455745E-2</v>
      </c>
      <c r="G10306">
        <v>10303</v>
      </c>
      <c r="H10306">
        <v>6.2238139654267624E-2</v>
      </c>
      <c r="I10306">
        <v>6.7360159377050213E-2</v>
      </c>
    </row>
    <row r="10307" spans="2:9" x14ac:dyDescent="0.25">
      <c r="B10307">
        <v>10304</v>
      </c>
      <c r="C10307">
        <v>6.5122566647058788E-2</v>
      </c>
      <c r="D10307">
        <v>5.2587009606501998E-2</v>
      </c>
      <c r="G10307">
        <v>10304</v>
      </c>
      <c r="H10307">
        <v>6.2222087893848206E-2</v>
      </c>
      <c r="I10307">
        <v>6.7342715452767848E-2</v>
      </c>
    </row>
    <row r="10308" spans="2:9" x14ac:dyDescent="0.25">
      <c r="B10308">
        <v>10305</v>
      </c>
      <c r="C10308">
        <v>6.5107002857390017E-2</v>
      </c>
      <c r="D10308">
        <v>5.2567846685362588E-2</v>
      </c>
      <c r="G10308">
        <v>10305</v>
      </c>
      <c r="H10308">
        <v>6.2206040330288294E-2</v>
      </c>
      <c r="I10308">
        <v>6.7325276009056051E-2</v>
      </c>
    </row>
    <row r="10309" spans="2:9" x14ac:dyDescent="0.25">
      <c r="B10309">
        <v>10306</v>
      </c>
      <c r="C10309">
        <v>6.5091443024985013E-2</v>
      </c>
      <c r="D10309">
        <v>5.2548690414397942E-2</v>
      </c>
      <c r="G10309">
        <v>10306</v>
      </c>
      <c r="H10309">
        <v>6.2189996962383996E-2</v>
      </c>
      <c r="I10309">
        <v>6.7307841044832756E-2</v>
      </c>
    </row>
    <row r="10310" spans="2:9" x14ac:dyDescent="0.25">
      <c r="B10310">
        <v>10307</v>
      </c>
      <c r="C10310">
        <v>6.5075887148401804E-2</v>
      </c>
      <c r="D10310">
        <v>5.2529540791968303E-2</v>
      </c>
      <c r="G10310">
        <v>10307</v>
      </c>
      <c r="H10310">
        <v>6.217395778893138E-2</v>
      </c>
      <c r="I10310">
        <v>6.7290410559016023E-2</v>
      </c>
    </row>
    <row r="10311" spans="2:9" x14ac:dyDescent="0.25">
      <c r="B10311">
        <v>10308</v>
      </c>
      <c r="C10311">
        <v>6.5060335226199195E-2</v>
      </c>
      <c r="D10311">
        <v>5.2510397816433969E-2</v>
      </c>
      <c r="G10311">
        <v>10308</v>
      </c>
      <c r="H10311">
        <v>6.2157922808727152E-2</v>
      </c>
      <c r="I10311">
        <v>6.7272984550524231E-2</v>
      </c>
    </row>
    <row r="10312" spans="2:9" x14ac:dyDescent="0.25">
      <c r="B10312">
        <v>10309</v>
      </c>
      <c r="C10312">
        <v>6.5044787256936923E-2</v>
      </c>
      <c r="D10312">
        <v>5.2491261486154926E-2</v>
      </c>
      <c r="G10312">
        <v>10309</v>
      </c>
      <c r="H10312">
        <v>6.2141892020568565E-2</v>
      </c>
      <c r="I10312">
        <v>6.7255563018275927E-2</v>
      </c>
    </row>
    <row r="10313" spans="2:9" x14ac:dyDescent="0.25">
      <c r="B10313">
        <v>10310</v>
      </c>
      <c r="C10313">
        <v>6.5029243239174916E-2</v>
      </c>
      <c r="D10313">
        <v>5.2472131799491152E-2</v>
      </c>
      <c r="G10313">
        <v>10310</v>
      </c>
      <c r="H10313">
        <v>6.2125865423253109E-2</v>
      </c>
      <c r="I10313">
        <v>6.7238145961189905E-2</v>
      </c>
    </row>
    <row r="10314" spans="2:9" x14ac:dyDescent="0.25">
      <c r="B10314">
        <v>10311</v>
      </c>
      <c r="C10314">
        <v>6.5013703171473508E-2</v>
      </c>
      <c r="D10314">
        <v>5.2453008754802515E-2</v>
      </c>
      <c r="G10314">
        <v>10311</v>
      </c>
      <c r="H10314">
        <v>6.2109843015578405E-2</v>
      </c>
      <c r="I10314">
        <v>6.7220733378185224E-2</v>
      </c>
    </row>
    <row r="10315" spans="2:9" x14ac:dyDescent="0.25">
      <c r="B10315">
        <v>10312</v>
      </c>
      <c r="C10315">
        <v>6.4998167052394501E-2</v>
      </c>
      <c r="D10315">
        <v>5.2433892350448701E-2</v>
      </c>
      <c r="G10315">
        <v>10312</v>
      </c>
      <c r="H10315">
        <v>6.2093824796342817E-2</v>
      </c>
      <c r="I10315">
        <v>6.7203325268181055E-2</v>
      </c>
    </row>
    <row r="10316" spans="2:9" x14ac:dyDescent="0.25">
      <c r="B10316">
        <v>10313</v>
      </c>
      <c r="C10316">
        <v>6.4982634880499698E-2</v>
      </c>
      <c r="D10316">
        <v>5.2414782584789307E-2</v>
      </c>
      <c r="G10316">
        <v>10313</v>
      </c>
      <c r="H10316">
        <v>6.2077810764345008E-2</v>
      </c>
      <c r="I10316">
        <v>6.718592163009697E-2</v>
      </c>
    </row>
    <row r="10317" spans="2:9" x14ac:dyDescent="0.25">
      <c r="B10317">
        <v>10314</v>
      </c>
      <c r="C10317">
        <v>6.4967106654351903E-2</v>
      </c>
      <c r="D10317">
        <v>5.239567945618382E-2</v>
      </c>
      <c r="G10317">
        <v>10314</v>
      </c>
      <c r="H10317">
        <v>6.2061800918384008E-2</v>
      </c>
      <c r="I10317">
        <v>6.7168522462852612E-2</v>
      </c>
    </row>
    <row r="10318" spans="2:9" x14ac:dyDescent="0.25">
      <c r="B10318">
        <v>10315</v>
      </c>
      <c r="C10318">
        <v>6.4951582372514333E-2</v>
      </c>
      <c r="D10318">
        <v>5.2376582962991594E-2</v>
      </c>
      <c r="G10318">
        <v>10315</v>
      </c>
      <c r="H10318">
        <v>6.2045795257259145E-2</v>
      </c>
      <c r="I10318">
        <v>6.7151127765367927E-2</v>
      </c>
    </row>
    <row r="10319" spans="2:9" x14ac:dyDescent="0.25">
      <c r="B10319">
        <v>10316</v>
      </c>
      <c r="C10319">
        <v>6.4936062033551359E-2</v>
      </c>
      <c r="D10319">
        <v>5.2357493103571906E-2</v>
      </c>
      <c r="G10319">
        <v>10316</v>
      </c>
      <c r="H10319">
        <v>6.202979377977047E-2</v>
      </c>
      <c r="I10319">
        <v>6.7133737536563057E-2</v>
      </c>
    </row>
    <row r="10320" spans="2:9" x14ac:dyDescent="0.25">
      <c r="B10320">
        <v>10317</v>
      </c>
      <c r="C10320">
        <v>6.4920545636027699E-2</v>
      </c>
      <c r="D10320">
        <v>5.2338409876283867E-2</v>
      </c>
      <c r="G10320">
        <v>10317</v>
      </c>
      <c r="H10320">
        <v>6.2013796484718199E-2</v>
      </c>
      <c r="I10320">
        <v>6.7116351775358379E-2</v>
      </c>
    </row>
    <row r="10321" spans="2:9" x14ac:dyDescent="0.25">
      <c r="B10321">
        <v>10318</v>
      </c>
      <c r="C10321">
        <v>6.4905033178508292E-2</v>
      </c>
      <c r="D10321">
        <v>5.2319333279486513E-2</v>
      </c>
      <c r="G10321">
        <v>10318</v>
      </c>
      <c r="H10321">
        <v>6.1997803370902681E-2</v>
      </c>
      <c r="I10321">
        <v>6.7098970480674536E-2</v>
      </c>
    </row>
    <row r="10322" spans="2:9" x14ac:dyDescent="0.25">
      <c r="B10322">
        <v>10319</v>
      </c>
      <c r="C10322">
        <v>6.4889524659559397E-2</v>
      </c>
      <c r="D10322">
        <v>5.2300263311538718E-2</v>
      </c>
      <c r="G10322">
        <v>10319</v>
      </c>
      <c r="H10322">
        <v>6.1981814437125103E-2</v>
      </c>
      <c r="I10322">
        <v>6.7081593651432375E-2</v>
      </c>
    </row>
    <row r="10323" spans="2:9" x14ac:dyDescent="0.25">
      <c r="B10323">
        <v>10320</v>
      </c>
      <c r="C10323">
        <v>6.4874020077747618E-2</v>
      </c>
      <c r="D10323">
        <v>5.2281199970799282E-2</v>
      </c>
      <c r="G10323">
        <v>10320</v>
      </c>
      <c r="H10323">
        <v>6.1965829682186814E-2</v>
      </c>
      <c r="I10323">
        <v>6.70642212865529E-2</v>
      </c>
    </row>
    <row r="10324" spans="2:9" x14ac:dyDescent="0.25">
      <c r="B10324">
        <v>10321</v>
      </c>
      <c r="C10324">
        <v>6.4858519431640199E-2</v>
      </c>
      <c r="D10324">
        <v>5.2262143255626892E-2</v>
      </c>
      <c r="G10324">
        <v>10321</v>
      </c>
      <c r="H10324">
        <v>6.1949849104889605E-2</v>
      </c>
      <c r="I10324">
        <v>6.7046853384957403E-2</v>
      </c>
    </row>
    <row r="10325" spans="2:9" x14ac:dyDescent="0.25">
      <c r="B10325">
        <v>10322</v>
      </c>
      <c r="C10325">
        <v>6.4843022719805021E-2</v>
      </c>
      <c r="D10325">
        <v>5.2243093164380125E-2</v>
      </c>
      <c r="G10325">
        <v>10322</v>
      </c>
      <c r="H10325">
        <v>6.1933872704035491E-2</v>
      </c>
      <c r="I10325">
        <v>6.7029489945567455E-2</v>
      </c>
    </row>
    <row r="10326" spans="2:9" x14ac:dyDescent="0.25">
      <c r="B10326">
        <v>10323</v>
      </c>
      <c r="C10326">
        <v>6.4827529940811063E-2</v>
      </c>
      <c r="D10326">
        <v>5.2224049695417329E-2</v>
      </c>
      <c r="G10326">
        <v>10323</v>
      </c>
      <c r="H10326">
        <v>6.1917900478427289E-2</v>
      </c>
      <c r="I10326">
        <v>6.7012130967304753E-2</v>
      </c>
    </row>
    <row r="10327" spans="2:9" x14ac:dyDescent="0.25">
      <c r="B10327">
        <v>10324</v>
      </c>
      <c r="C10327">
        <v>6.4812041093227704E-2</v>
      </c>
      <c r="D10327">
        <v>5.2205012847096985E-2</v>
      </c>
      <c r="G10327">
        <v>10324</v>
      </c>
      <c r="H10327">
        <v>6.1901932426868013E-2</v>
      </c>
      <c r="I10327">
        <v>6.699477644909127E-2</v>
      </c>
    </row>
    <row r="10328" spans="2:9" x14ac:dyDescent="0.25">
      <c r="B10328">
        <v>10325</v>
      </c>
      <c r="C10328">
        <v>6.4796556175624492E-2</v>
      </c>
      <c r="D10328">
        <v>5.2185982617777175E-2</v>
      </c>
      <c r="G10328">
        <v>10325</v>
      </c>
      <c r="H10328">
        <v>6.1885968548160815E-2</v>
      </c>
      <c r="I10328">
        <v>6.6977426389849215E-2</v>
      </c>
    </row>
    <row r="10329" spans="2:9" x14ac:dyDescent="0.25">
      <c r="B10329">
        <v>10326</v>
      </c>
      <c r="C10329">
        <v>6.478107518657221E-2</v>
      </c>
      <c r="D10329">
        <v>5.2166959005816124E-2</v>
      </c>
      <c r="G10329">
        <v>10326</v>
      </c>
      <c r="H10329">
        <v>6.1870008841109388E-2</v>
      </c>
      <c r="I10329">
        <v>6.6960080788500992E-2</v>
      </c>
    </row>
    <row r="10330" spans="2:9" x14ac:dyDescent="0.25">
      <c r="B10330">
        <v>10327</v>
      </c>
      <c r="C10330">
        <v>6.4765598124641999E-2</v>
      </c>
      <c r="D10330">
        <v>5.214794200957179E-2</v>
      </c>
      <c r="G10330">
        <v>10327</v>
      </c>
      <c r="H10330">
        <v>6.1854053304517979E-2</v>
      </c>
      <c r="I10330">
        <v>6.6942739643969296E-2</v>
      </c>
    </row>
    <row r="10331" spans="2:9" x14ac:dyDescent="0.25">
      <c r="B10331">
        <v>10328</v>
      </c>
      <c r="C10331">
        <v>6.4750124988405905E-2</v>
      </c>
      <c r="D10331">
        <v>5.2128931627402036E-2</v>
      </c>
      <c r="G10331">
        <v>10328</v>
      </c>
      <c r="H10331">
        <v>6.1838101937191095E-2</v>
      </c>
      <c r="I10331">
        <v>6.6925402955176932E-2</v>
      </c>
    </row>
    <row r="10332" spans="2:9" x14ac:dyDescent="0.25">
      <c r="B10332">
        <v>10329</v>
      </c>
      <c r="C10332">
        <v>6.473465577643632E-2</v>
      </c>
      <c r="D10332">
        <v>5.210992785766469E-2</v>
      </c>
      <c r="G10332">
        <v>10329</v>
      </c>
      <c r="H10332">
        <v>6.1822154737933538E-2</v>
      </c>
      <c r="I10332">
        <v>6.6908070721047028E-2</v>
      </c>
    </row>
    <row r="10333" spans="2:9" x14ac:dyDescent="0.25">
      <c r="B10333">
        <v>10330</v>
      </c>
      <c r="C10333">
        <v>6.4719190487306844E-2</v>
      </c>
      <c r="D10333">
        <v>5.2090930698717418E-2</v>
      </c>
      <c r="G10333">
        <v>10330</v>
      </c>
      <c r="H10333">
        <v>6.1806211705550784E-2</v>
      </c>
      <c r="I10333">
        <v>6.6890742940502915E-2</v>
      </c>
    </row>
    <row r="10334" spans="2:9" x14ac:dyDescent="0.25">
      <c r="B10334">
        <v>10331</v>
      </c>
      <c r="C10334">
        <v>6.4703729119591394E-2</v>
      </c>
      <c r="D10334">
        <v>5.2071940148917722E-2</v>
      </c>
      <c r="G10334">
        <v>10331</v>
      </c>
      <c r="H10334">
        <v>6.1790272838848581E-2</v>
      </c>
      <c r="I10334">
        <v>6.6873419612468094E-2</v>
      </c>
    </row>
    <row r="10335" spans="2:9" x14ac:dyDescent="0.25">
      <c r="B10335">
        <v>10332</v>
      </c>
      <c r="C10335">
        <v>6.4688271671864098E-2</v>
      </c>
      <c r="D10335">
        <v>5.2052956206623105E-2</v>
      </c>
      <c r="G10335">
        <v>10332</v>
      </c>
      <c r="H10335">
        <v>6.17743381366328E-2</v>
      </c>
      <c r="I10335">
        <v>6.6856100735866467E-2</v>
      </c>
    </row>
    <row r="10336" spans="2:9" x14ac:dyDescent="0.25">
      <c r="B10336">
        <v>10333</v>
      </c>
      <c r="C10336">
        <v>6.4672818142700206E-2</v>
      </c>
      <c r="D10336">
        <v>5.2033978870190928E-2</v>
      </c>
      <c r="G10336">
        <v>10333</v>
      </c>
      <c r="H10336">
        <v>6.1758407597709897E-2</v>
      </c>
      <c r="I10336">
        <v>6.6838786309621895E-2</v>
      </c>
    </row>
    <row r="10337" spans="2:9" x14ac:dyDescent="0.25">
      <c r="B10337">
        <v>10334</v>
      </c>
      <c r="C10337">
        <v>6.4657368530675788E-2</v>
      </c>
      <c r="D10337">
        <v>5.2015008137978387E-2</v>
      </c>
      <c r="G10337">
        <v>10334</v>
      </c>
      <c r="H10337">
        <v>6.1742481220886887E-2</v>
      </c>
      <c r="I10337">
        <v>6.6821476332658683E-2</v>
      </c>
    </row>
    <row r="10338" spans="2:9" x14ac:dyDescent="0.25">
      <c r="B10338">
        <v>10335</v>
      </c>
      <c r="C10338">
        <v>6.4641922834367205E-2</v>
      </c>
      <c r="D10338">
        <v>5.1996044008342658E-2</v>
      </c>
      <c r="G10338">
        <v>10335</v>
      </c>
      <c r="H10338">
        <v>6.1726559004971003E-2</v>
      </c>
      <c r="I10338">
        <v>6.6804170803901303E-2</v>
      </c>
    </row>
    <row r="10339" spans="2:9" x14ac:dyDescent="0.25">
      <c r="B10339">
        <v>10336</v>
      </c>
      <c r="C10339">
        <v>6.4626481052351456E-2</v>
      </c>
      <c r="D10339">
        <v>5.1977086479640694E-2</v>
      </c>
      <c r="G10339">
        <v>10336</v>
      </c>
      <c r="H10339">
        <v>6.1710640948769678E-2</v>
      </c>
      <c r="I10339">
        <v>6.678686972227435E-2</v>
      </c>
    </row>
    <row r="10340" spans="2:9" x14ac:dyDescent="0.25">
      <c r="B10340">
        <v>10337</v>
      </c>
      <c r="C10340">
        <v>6.461104318320679E-2</v>
      </c>
      <c r="D10340">
        <v>5.1958135550229496E-2</v>
      </c>
      <c r="G10340">
        <v>10337</v>
      </c>
      <c r="H10340">
        <v>6.1694727051091185E-2</v>
      </c>
      <c r="I10340">
        <v>6.6769573086702852E-2</v>
      </c>
    </row>
    <row r="10341" spans="2:9" x14ac:dyDescent="0.25">
      <c r="B10341">
        <v>10338</v>
      </c>
      <c r="C10341">
        <v>6.4595609225511594E-2</v>
      </c>
      <c r="D10341">
        <v>5.1939191218465852E-2</v>
      </c>
      <c r="G10341">
        <v>10338</v>
      </c>
      <c r="H10341">
        <v>6.1678817310744004E-2</v>
      </c>
      <c r="I10341">
        <v>6.6752280896111876E-2</v>
      </c>
    </row>
    <row r="10342" spans="2:9" x14ac:dyDescent="0.25">
      <c r="B10342">
        <v>10339</v>
      </c>
      <c r="C10342">
        <v>6.4580179177844602E-2</v>
      </c>
      <c r="D10342">
        <v>5.1920253482706423E-2</v>
      </c>
      <c r="G10342">
        <v>10339</v>
      </c>
      <c r="H10342">
        <v>6.16629117265367E-2</v>
      </c>
      <c r="I10342">
        <v>6.6734993149426741E-2</v>
      </c>
    </row>
    <row r="10343" spans="2:9" x14ac:dyDescent="0.25">
      <c r="B10343">
        <v>10340</v>
      </c>
      <c r="C10343">
        <v>6.4564753038785797E-2</v>
      </c>
      <c r="D10343">
        <v>5.1901322341307871E-2</v>
      </c>
      <c r="G10343">
        <v>10340</v>
      </c>
      <c r="H10343">
        <v>6.1647010297278496E-2</v>
      </c>
      <c r="I10343">
        <v>6.6717709845573098E-2</v>
      </c>
    </row>
    <row r="10344" spans="2:9" x14ac:dyDescent="0.25">
      <c r="B10344">
        <v>10341</v>
      </c>
      <c r="C10344">
        <v>6.4549330806915606E-2</v>
      </c>
      <c r="D10344">
        <v>5.1882397792626642E-2</v>
      </c>
      <c r="G10344">
        <v>10341</v>
      </c>
      <c r="H10344">
        <v>6.1631113021779094E-2</v>
      </c>
      <c r="I10344">
        <v>6.6700430983476708E-2</v>
      </c>
    </row>
    <row r="10345" spans="2:9" x14ac:dyDescent="0.25">
      <c r="B10345">
        <v>10342</v>
      </c>
      <c r="C10345">
        <v>6.4533912480815095E-2</v>
      </c>
      <c r="D10345">
        <v>5.1863479835019176E-2</v>
      </c>
      <c r="G10345">
        <v>10342</v>
      </c>
      <c r="H10345">
        <v>6.1615219898848411E-2</v>
      </c>
      <c r="I10345">
        <v>6.6683156562063667E-2</v>
      </c>
    </row>
    <row r="10346" spans="2:9" x14ac:dyDescent="0.25">
      <c r="B10346">
        <v>10343</v>
      </c>
      <c r="C10346">
        <v>6.4518498059065801E-2</v>
      </c>
      <c r="D10346">
        <v>5.1844568466841767E-2</v>
      </c>
      <c r="G10346">
        <v>10343</v>
      </c>
      <c r="H10346">
        <v>6.1599330927296733E-2</v>
      </c>
      <c r="I10346">
        <v>6.6665886580260222E-2</v>
      </c>
    </row>
    <row r="10347" spans="2:9" x14ac:dyDescent="0.25">
      <c r="B10347">
        <v>10344</v>
      </c>
      <c r="C10347">
        <v>6.4503087540250428E-2</v>
      </c>
      <c r="D10347">
        <v>5.1825663686450564E-2</v>
      </c>
      <c r="G10347">
        <v>10344</v>
      </c>
      <c r="H10347">
        <v>6.1583446105935018E-2</v>
      </c>
      <c r="I10347">
        <v>6.6648621036992831E-2</v>
      </c>
    </row>
    <row r="10348" spans="2:9" x14ac:dyDescent="0.25">
      <c r="B10348">
        <v>10345</v>
      </c>
      <c r="C10348">
        <v>6.4487680922952012E-2</v>
      </c>
      <c r="D10348">
        <v>5.180676549220168E-2</v>
      </c>
      <c r="G10348">
        <v>10345</v>
      </c>
      <c r="H10348">
        <v>6.1567565433574403E-2</v>
      </c>
      <c r="I10348">
        <v>6.6631359931188239E-2</v>
      </c>
    </row>
    <row r="10349" spans="2:9" x14ac:dyDescent="0.25">
      <c r="B10349">
        <v>10346</v>
      </c>
      <c r="C10349">
        <v>6.4472278205753797E-2</v>
      </c>
      <c r="D10349">
        <v>5.1787873882451096E-2</v>
      </c>
      <c r="G10349">
        <v>10346</v>
      </c>
      <c r="H10349">
        <v>6.1551688909026077E-2</v>
      </c>
      <c r="I10349">
        <v>6.6614103261773361E-2</v>
      </c>
    </row>
    <row r="10350" spans="2:9" x14ac:dyDescent="0.25">
      <c r="B10350">
        <v>10347</v>
      </c>
      <c r="C10350">
        <v>6.4456879387240401E-2</v>
      </c>
      <c r="D10350">
        <v>5.1768988855554712E-2</v>
      </c>
      <c r="G10350">
        <v>10347</v>
      </c>
      <c r="H10350">
        <v>6.1535816531102197E-2</v>
      </c>
      <c r="I10350">
        <v>6.6596851027675361E-2</v>
      </c>
    </row>
    <row r="10351" spans="2:9" x14ac:dyDescent="0.25">
      <c r="B10351">
        <v>10348</v>
      </c>
      <c r="C10351">
        <v>6.4441484465996804E-2</v>
      </c>
      <c r="D10351">
        <v>5.175011040986828E-2</v>
      </c>
      <c r="G10351">
        <v>10348</v>
      </c>
      <c r="H10351">
        <v>6.1519948298615103E-2</v>
      </c>
      <c r="I10351">
        <v>6.6579603227821652E-2</v>
      </c>
    </row>
    <row r="10352" spans="2:9" x14ac:dyDescent="0.25">
      <c r="B10352">
        <v>10349</v>
      </c>
      <c r="C10352">
        <v>6.4426093440608581E-2</v>
      </c>
      <c r="D10352">
        <v>5.1731238543747469E-2</v>
      </c>
      <c r="G10352">
        <v>10349</v>
      </c>
      <c r="H10352">
        <v>6.1504084210377299E-2</v>
      </c>
      <c r="I10352">
        <v>6.6562359861139828E-2</v>
      </c>
    </row>
    <row r="10353" spans="2:9" x14ac:dyDescent="0.25">
      <c r="B10353">
        <v>10350</v>
      </c>
      <c r="C10353">
        <v>6.4410706309661822E-2</v>
      </c>
      <c r="D10353">
        <v>5.1712373255547936E-2</v>
      </c>
      <c r="G10353">
        <v>10350</v>
      </c>
      <c r="H10353">
        <v>6.1488224265201896E-2</v>
      </c>
      <c r="I10353">
        <v>6.654512092655776E-2</v>
      </c>
    </row>
    <row r="10354" spans="2:9" x14ac:dyDescent="0.25">
      <c r="B10354">
        <v>10351</v>
      </c>
      <c r="C10354">
        <v>6.439532307174374E-2</v>
      </c>
      <c r="D10354">
        <v>5.1693514543625127E-2</v>
      </c>
      <c r="G10354">
        <v>10351</v>
      </c>
      <c r="H10354">
        <v>6.1472368461902592E-2</v>
      </c>
      <c r="I10354">
        <v>6.6527886423003516E-2</v>
      </c>
    </row>
    <row r="10355" spans="2:9" x14ac:dyDescent="0.25">
      <c r="B10355">
        <v>10352</v>
      </c>
      <c r="C10355">
        <v>6.4379943725442007E-2</v>
      </c>
      <c r="D10355">
        <v>5.1674662406334407E-2</v>
      </c>
      <c r="G10355">
        <v>10352</v>
      </c>
      <c r="H10355">
        <v>6.1456516799293197E-2</v>
      </c>
      <c r="I10355">
        <v>6.6510656349405325E-2</v>
      </c>
    </row>
    <row r="10356" spans="2:9" x14ac:dyDescent="0.25">
      <c r="B10356">
        <v>10353</v>
      </c>
      <c r="C10356">
        <v>6.4364568269344405E-2</v>
      </c>
      <c r="D10356">
        <v>5.1655816842031077E-2</v>
      </c>
      <c r="G10356">
        <v>10353</v>
      </c>
      <c r="H10356">
        <v>6.1440669276187694E-2</v>
      </c>
      <c r="I10356">
        <v>6.6493430704691783E-2</v>
      </c>
    </row>
    <row r="10357" spans="2:9" x14ac:dyDescent="0.25">
      <c r="B10357">
        <v>10354</v>
      </c>
      <c r="C10357">
        <v>6.4349196702039993E-2</v>
      </c>
      <c r="D10357">
        <v>5.1636977849070329E-2</v>
      </c>
      <c r="G10357">
        <v>10354</v>
      </c>
      <c r="H10357">
        <v>6.1424825891400789E-2</v>
      </c>
      <c r="I10357">
        <v>6.6476209487791579E-2</v>
      </c>
    </row>
    <row r="10358" spans="2:9" x14ac:dyDescent="0.25">
      <c r="B10358">
        <v>10355</v>
      </c>
      <c r="C10358">
        <v>6.4333829022118399E-2</v>
      </c>
      <c r="D10358">
        <v>5.1618145425807234E-2</v>
      </c>
      <c r="G10358">
        <v>10355</v>
      </c>
      <c r="H10358">
        <v>6.140898664374761E-2</v>
      </c>
      <c r="I10358">
        <v>6.6458992697633737E-2</v>
      </c>
    </row>
    <row r="10359" spans="2:9" x14ac:dyDescent="0.25">
      <c r="B10359">
        <v>10356</v>
      </c>
      <c r="C10359">
        <v>6.4318465228169502E-2</v>
      </c>
      <c r="D10359">
        <v>5.1599319570596845E-2</v>
      </c>
      <c r="G10359">
        <v>10356</v>
      </c>
      <c r="H10359">
        <v>6.13931515320435E-2</v>
      </c>
      <c r="I10359">
        <v>6.6441780333147404E-2</v>
      </c>
    </row>
    <row r="10360" spans="2:9" x14ac:dyDescent="0.25">
      <c r="B10360">
        <v>10357</v>
      </c>
      <c r="C10360">
        <v>6.4303105318784193E-2</v>
      </c>
      <c r="D10360">
        <v>5.1580500281793978E-2</v>
      </c>
      <c r="G10360">
        <v>10357</v>
      </c>
      <c r="H10360">
        <v>6.1377320555104128E-2</v>
      </c>
      <c r="I10360">
        <v>6.6424572393262007E-2</v>
      </c>
    </row>
    <row r="10361" spans="2:9" x14ac:dyDescent="0.25">
      <c r="B10361">
        <v>10358</v>
      </c>
      <c r="C10361">
        <v>6.4287749292554222E-2</v>
      </c>
      <c r="D10361">
        <v>5.1561687557753526E-2</v>
      </c>
      <c r="G10361">
        <v>10358</v>
      </c>
      <c r="H10361">
        <v>6.1361493711745818E-2</v>
      </c>
      <c r="I10361">
        <v>6.6407368876907236E-2</v>
      </c>
    </row>
    <row r="10362" spans="2:9" x14ac:dyDescent="0.25">
      <c r="B10362">
        <v>10359</v>
      </c>
      <c r="C10362">
        <v>6.4272397148071592E-2</v>
      </c>
      <c r="D10362">
        <v>5.1542881396830123E-2</v>
      </c>
      <c r="G10362">
        <v>10359</v>
      </c>
      <c r="H10362">
        <v>6.134567100078521E-2</v>
      </c>
      <c r="I10362">
        <v>6.6390169783012931E-2</v>
      </c>
    </row>
    <row r="10363" spans="2:9" x14ac:dyDescent="0.25">
      <c r="B10363">
        <v>10360</v>
      </c>
      <c r="C10363">
        <v>6.4257048883928719E-2</v>
      </c>
      <c r="D10363">
        <v>5.1524081797378399E-2</v>
      </c>
      <c r="G10363">
        <v>10360</v>
      </c>
      <c r="H10363">
        <v>6.1329852421038993E-2</v>
      </c>
      <c r="I10363">
        <v>6.6372975110509144E-2</v>
      </c>
    </row>
    <row r="10364" spans="2:9" x14ac:dyDescent="0.25">
      <c r="B10364">
        <v>10361</v>
      </c>
      <c r="C10364">
        <v>6.4241704498719299E-2</v>
      </c>
      <c r="D10364">
        <v>5.1505288757752885E-2</v>
      </c>
      <c r="G10364">
        <v>10361</v>
      </c>
      <c r="H10364">
        <v>6.1314037971324585E-2</v>
      </c>
      <c r="I10364">
        <v>6.6355784858326258E-2</v>
      </c>
    </row>
    <row r="10365" spans="2:9" x14ac:dyDescent="0.25">
      <c r="B10365">
        <v>10362</v>
      </c>
      <c r="C10365">
        <v>6.4226363991037094E-2</v>
      </c>
      <c r="D10365">
        <v>5.1486502276308008E-2</v>
      </c>
      <c r="G10365">
        <v>10362</v>
      </c>
      <c r="H10365">
        <v>6.129822765045978E-2</v>
      </c>
      <c r="I10365">
        <v>6.6338599025394768E-2</v>
      </c>
    </row>
    <row r="10366" spans="2:9" x14ac:dyDescent="0.25">
      <c r="B10366">
        <v>10363</v>
      </c>
      <c r="C10366">
        <v>6.4211027359477119E-2</v>
      </c>
      <c r="D10366">
        <v>5.1467722351398085E-2</v>
      </c>
      <c r="G10366">
        <v>10363</v>
      </c>
      <c r="H10366">
        <v>6.1282421457262613E-2</v>
      </c>
      <c r="I10366">
        <v>6.6321417610645486E-2</v>
      </c>
    </row>
    <row r="10367" spans="2:9" x14ac:dyDescent="0.25">
      <c r="B10367">
        <v>10364</v>
      </c>
      <c r="C10367">
        <v>6.4195694602634329E-2</v>
      </c>
      <c r="D10367">
        <v>5.1448948981377363E-2</v>
      </c>
      <c r="G10367">
        <v>10364</v>
      </c>
      <c r="H10367">
        <v>6.1266619390551488E-2</v>
      </c>
      <c r="I10367">
        <v>6.6304240613009421E-2</v>
      </c>
    </row>
    <row r="10368" spans="2:9" x14ac:dyDescent="0.25">
      <c r="B10368">
        <v>10365</v>
      </c>
      <c r="C10368">
        <v>6.4180365719105043E-2</v>
      </c>
      <c r="D10368">
        <v>5.1430182164599964E-2</v>
      </c>
      <c r="G10368">
        <v>10365</v>
      </c>
      <c r="H10368">
        <v>6.1250821449145502E-2</v>
      </c>
      <c r="I10368">
        <v>6.6287068031417748E-2</v>
      </c>
    </row>
    <row r="10369" spans="2:9" x14ac:dyDescent="0.25">
      <c r="B10369">
        <v>10366</v>
      </c>
      <c r="C10369">
        <v>6.4165040707485799E-2</v>
      </c>
      <c r="D10369">
        <v>5.1411421899419968E-2</v>
      </c>
      <c r="G10369">
        <v>10366</v>
      </c>
      <c r="H10369">
        <v>6.1235027631863913E-2</v>
      </c>
      <c r="I10369">
        <v>6.6269899864801945E-2</v>
      </c>
    </row>
    <row r="10370" spans="2:9" x14ac:dyDescent="0.25">
      <c r="B10370">
        <v>10367</v>
      </c>
      <c r="C10370">
        <v>6.4149719566373595E-2</v>
      </c>
      <c r="D10370">
        <v>5.1392668184191352E-2</v>
      </c>
      <c r="G10370">
        <v>10367</v>
      </c>
      <c r="H10370">
        <v>6.1219237937525997E-2</v>
      </c>
      <c r="I10370">
        <v>6.6252736112093688E-2</v>
      </c>
    </row>
    <row r="10371" spans="2:9" x14ac:dyDescent="0.25">
      <c r="B10371">
        <v>10368</v>
      </c>
      <c r="C10371">
        <v>6.4134402294366594E-2</v>
      </c>
      <c r="D10371">
        <v>5.1373921017267919E-2</v>
      </c>
      <c r="G10371">
        <v>10368</v>
      </c>
      <c r="H10371">
        <v>6.1203452364951998E-2</v>
      </c>
      <c r="I10371">
        <v>6.623557677222483E-2</v>
      </c>
    </row>
    <row r="10372" spans="2:9" x14ac:dyDescent="0.25">
      <c r="B10372">
        <v>10369</v>
      </c>
      <c r="C10372">
        <v>6.4119088890063208E-2</v>
      </c>
      <c r="D10372">
        <v>5.1355180397003493E-2</v>
      </c>
      <c r="G10372">
        <v>10369</v>
      </c>
      <c r="H10372">
        <v>6.1187670912962379E-2</v>
      </c>
      <c r="I10372">
        <v>6.621842184412749E-2</v>
      </c>
    </row>
    <row r="10373" spans="2:9" x14ac:dyDescent="0.25">
      <c r="B10373">
        <v>10370</v>
      </c>
      <c r="C10373">
        <v>6.4103779352062726E-2</v>
      </c>
      <c r="D10373">
        <v>5.1336446321751737E-2</v>
      </c>
      <c r="G10373">
        <v>10370</v>
      </c>
      <c r="H10373">
        <v>6.1171893580378008E-2</v>
      </c>
      <c r="I10373">
        <v>6.6201271326734076E-2</v>
      </c>
    </row>
    <row r="10374" spans="2:9" x14ac:dyDescent="0.25">
      <c r="B10374">
        <v>10371</v>
      </c>
      <c r="C10374">
        <v>6.4088473678964669E-2</v>
      </c>
      <c r="D10374">
        <v>5.131771878986631E-2</v>
      </c>
      <c r="G10374">
        <v>10371</v>
      </c>
      <c r="H10374">
        <v>6.1156120366019709E-2</v>
      </c>
      <c r="I10374">
        <v>6.6184125218977125E-2</v>
      </c>
    </row>
    <row r="10375" spans="2:9" x14ac:dyDescent="0.25">
      <c r="B10375">
        <v>10372</v>
      </c>
      <c r="C10375">
        <v>6.4073171869369908E-2</v>
      </c>
      <c r="D10375">
        <v>5.129899779970068E-2</v>
      </c>
      <c r="G10375">
        <v>10372</v>
      </c>
      <c r="H10375">
        <v>6.1140351268709377E-2</v>
      </c>
      <c r="I10375">
        <v>6.6166983519789432E-2</v>
      </c>
    </row>
    <row r="10376" spans="2:9" x14ac:dyDescent="0.25">
      <c r="B10376">
        <v>10373</v>
      </c>
      <c r="C10376">
        <v>6.4057873921879602E-2</v>
      </c>
      <c r="D10376">
        <v>5.1280283349608227E-2</v>
      </c>
      <c r="G10376">
        <v>10373</v>
      </c>
      <c r="H10376">
        <v>6.1124586287269002E-2</v>
      </c>
      <c r="I10376">
        <v>6.614984622810402E-2</v>
      </c>
    </row>
    <row r="10377" spans="2:9" x14ac:dyDescent="0.25">
      <c r="B10377">
        <v>10374</v>
      </c>
      <c r="C10377">
        <v>6.4042579835095106E-2</v>
      </c>
      <c r="D10377">
        <v>5.126157543794238E-2</v>
      </c>
      <c r="G10377">
        <v>10374</v>
      </c>
      <c r="H10377">
        <v>6.1108825420520714E-2</v>
      </c>
      <c r="I10377">
        <v>6.613271334285413E-2</v>
      </c>
    </row>
    <row r="10378" spans="2:9" x14ac:dyDescent="0.25">
      <c r="B10378">
        <v>10375</v>
      </c>
      <c r="C10378">
        <v>6.4027289607619012E-2</v>
      </c>
      <c r="D10378">
        <v>5.124287406305629E-2</v>
      </c>
      <c r="G10378">
        <v>10375</v>
      </c>
      <c r="H10378">
        <v>6.1093068667287205E-2</v>
      </c>
      <c r="I10378">
        <v>6.6115584862973212E-2</v>
      </c>
    </row>
    <row r="10379" spans="2:9" x14ac:dyDescent="0.25">
      <c r="B10379">
        <v>10376</v>
      </c>
      <c r="C10379">
        <v>6.4012003238054296E-2</v>
      </c>
      <c r="D10379">
        <v>5.1224179223303169E-2</v>
      </c>
      <c r="G10379">
        <v>10376</v>
      </c>
      <c r="H10379">
        <v>6.1077316026391694E-2</v>
      </c>
      <c r="I10379">
        <v>6.6098460787395022E-2</v>
      </c>
    </row>
    <row r="10380" spans="2:9" x14ac:dyDescent="0.25">
      <c r="B10380">
        <v>10377</v>
      </c>
      <c r="C10380">
        <v>6.3996720725004702E-2</v>
      </c>
      <c r="D10380">
        <v>5.1205490917036071E-2</v>
      </c>
      <c r="G10380">
        <v>10377</v>
      </c>
      <c r="H10380">
        <v>6.1061567496657601E-2</v>
      </c>
      <c r="I10380">
        <v>6.6081341115053399E-2</v>
      </c>
    </row>
    <row r="10381" spans="2:9" x14ac:dyDescent="0.25">
      <c r="B10381">
        <v>10378</v>
      </c>
      <c r="C10381">
        <v>6.3981442067074318E-2</v>
      </c>
      <c r="D10381">
        <v>5.118680914260796E-2</v>
      </c>
      <c r="G10381">
        <v>10378</v>
      </c>
      <c r="H10381">
        <v>6.1045823076908735E-2</v>
      </c>
      <c r="I10381">
        <v>6.6064225844882529E-2</v>
      </c>
    </row>
    <row r="10382" spans="2:9" x14ac:dyDescent="0.25">
      <c r="B10382">
        <v>10379</v>
      </c>
      <c r="C10382">
        <v>6.3966167262868467E-2</v>
      </c>
      <c r="D10382">
        <v>5.1168133898371763E-2</v>
      </c>
      <c r="G10382">
        <v>10379</v>
      </c>
      <c r="H10382">
        <v>6.1030082765969537E-2</v>
      </c>
      <c r="I10382">
        <v>6.604711497581682E-2</v>
      </c>
    </row>
    <row r="10383" spans="2:9" x14ac:dyDescent="0.25">
      <c r="B10383">
        <v>10380</v>
      </c>
      <c r="C10383">
        <v>6.395089631099278E-2</v>
      </c>
      <c r="D10383">
        <v>5.1149465182680286E-2</v>
      </c>
      <c r="G10383">
        <v>10380</v>
      </c>
      <c r="H10383">
        <v>6.1014346562664599E-2</v>
      </c>
      <c r="I10383">
        <v>6.6030008506790791E-2</v>
      </c>
    </row>
    <row r="10384" spans="2:9" x14ac:dyDescent="0.25">
      <c r="B10384">
        <v>10381</v>
      </c>
      <c r="C10384">
        <v>6.3935629210053205E-2</v>
      </c>
      <c r="D10384">
        <v>5.1130802993886254E-2</v>
      </c>
      <c r="G10384">
        <v>10381</v>
      </c>
      <c r="H10384">
        <v>6.099861446581871E-2</v>
      </c>
      <c r="I10384">
        <v>6.6012906436739266E-2</v>
      </c>
    </row>
    <row r="10385" spans="2:9" x14ac:dyDescent="0.25">
      <c r="B10385">
        <v>10382</v>
      </c>
      <c r="C10385">
        <v>6.3920365958656716E-2</v>
      </c>
      <c r="D10385">
        <v>5.1112147330342327E-2</v>
      </c>
      <c r="G10385">
        <v>10382</v>
      </c>
      <c r="H10385">
        <v>6.0982886474257619E-2</v>
      </c>
      <c r="I10385">
        <v>6.5995808764597333E-2</v>
      </c>
    </row>
    <row r="10386" spans="2:9" x14ac:dyDescent="0.25">
      <c r="B10386">
        <v>10383</v>
      </c>
      <c r="C10386">
        <v>6.3905106555410596E-2</v>
      </c>
      <c r="D10386">
        <v>5.1093498190401036E-2</v>
      </c>
      <c r="G10386">
        <v>10383</v>
      </c>
      <c r="H10386">
        <v>6.0967162586806699E-2</v>
      </c>
      <c r="I10386">
        <v>6.597871548930026E-2</v>
      </c>
    </row>
    <row r="10387" spans="2:9" x14ac:dyDescent="0.25">
      <c r="B10387">
        <v>10384</v>
      </c>
      <c r="C10387">
        <v>6.38898509989234E-2</v>
      </c>
      <c r="D10387">
        <v>5.107485557241484E-2</v>
      </c>
      <c r="G10387">
        <v>10384</v>
      </c>
      <c r="H10387">
        <v>6.0951442802292401E-2</v>
      </c>
      <c r="I10387">
        <v>6.5961626609783455E-2</v>
      </c>
    </row>
    <row r="10388" spans="2:9" x14ac:dyDescent="0.25">
      <c r="B10388">
        <v>10385</v>
      </c>
      <c r="C10388">
        <v>6.387459928780348E-2</v>
      </c>
      <c r="D10388">
        <v>5.1056219474736195E-2</v>
      </c>
      <c r="G10388">
        <v>10385</v>
      </c>
      <c r="H10388">
        <v>6.0935727119541108E-2</v>
      </c>
      <c r="I10388">
        <v>6.5944542124982755E-2</v>
      </c>
    </row>
    <row r="10389" spans="2:9" x14ac:dyDescent="0.25">
      <c r="B10389">
        <v>10386</v>
      </c>
      <c r="C10389">
        <v>6.3859351420660598E-2</v>
      </c>
      <c r="D10389">
        <v>5.1037589895717321E-2</v>
      </c>
      <c r="G10389">
        <v>10386</v>
      </c>
      <c r="H10389">
        <v>6.0920015537379919E-2</v>
      </c>
      <c r="I10389">
        <v>6.5927462033833983E-2</v>
      </c>
    </row>
    <row r="10390" spans="2:9" x14ac:dyDescent="0.25">
      <c r="B10390">
        <v>10387</v>
      </c>
      <c r="C10390">
        <v>6.3844107396104979E-2</v>
      </c>
      <c r="D10390">
        <v>5.1018966833710565E-2</v>
      </c>
      <c r="G10390">
        <v>10387</v>
      </c>
      <c r="H10390">
        <v>6.090430805463621E-2</v>
      </c>
      <c r="I10390">
        <v>6.5910386335273394E-2</v>
      </c>
    </row>
    <row r="10391" spans="2:9" x14ac:dyDescent="0.25">
      <c r="B10391">
        <v>10388</v>
      </c>
      <c r="C10391">
        <v>6.3828867212747012E-2</v>
      </c>
      <c r="D10391">
        <v>5.1000350287067966E-2</v>
      </c>
      <c r="G10391">
        <v>10388</v>
      </c>
      <c r="H10391">
        <v>6.0888604670137382E-2</v>
      </c>
      <c r="I10391">
        <v>6.5893315028237295E-2</v>
      </c>
    </row>
    <row r="10392" spans="2:9" x14ac:dyDescent="0.25">
      <c r="B10392">
        <v>10389</v>
      </c>
      <c r="C10392">
        <v>6.3813630869197904E-2</v>
      </c>
      <c r="D10392">
        <v>5.0981740254141636E-2</v>
      </c>
      <c r="G10392">
        <v>10389</v>
      </c>
      <c r="H10392">
        <v>6.0872905382711597E-2</v>
      </c>
      <c r="I10392">
        <v>6.5876248111662372E-2</v>
      </c>
    </row>
    <row r="10393" spans="2:9" x14ac:dyDescent="0.25">
      <c r="B10393">
        <v>10390</v>
      </c>
      <c r="C10393">
        <v>6.3798398364069919E-2</v>
      </c>
      <c r="D10393">
        <v>5.0963136733283572E-2</v>
      </c>
      <c r="G10393">
        <v>10390</v>
      </c>
      <c r="H10393">
        <v>6.0857210191187512E-2</v>
      </c>
      <c r="I10393">
        <v>6.5859185584485433E-2</v>
      </c>
    </row>
    <row r="10394" spans="2:9" x14ac:dyDescent="0.25">
      <c r="B10394">
        <v>10391</v>
      </c>
      <c r="C10394">
        <v>6.3783169695975597E-2</v>
      </c>
      <c r="D10394">
        <v>5.0944539722845641E-2</v>
      </c>
      <c r="G10394">
        <v>10391</v>
      </c>
      <c r="H10394">
        <v>6.0841519094393698E-2</v>
      </c>
      <c r="I10394">
        <v>6.5842127445643522E-2</v>
      </c>
    </row>
    <row r="10395" spans="2:9" x14ac:dyDescent="0.25">
      <c r="B10395">
        <v>10392</v>
      </c>
      <c r="C10395">
        <v>6.3767944863527937E-2</v>
      </c>
      <c r="D10395">
        <v>5.0925949221179663E-2</v>
      </c>
      <c r="G10395">
        <v>10392</v>
      </c>
      <c r="H10395">
        <v>6.0825832091159444E-2</v>
      </c>
      <c r="I10395">
        <v>6.5825073694073921E-2</v>
      </c>
    </row>
    <row r="10396" spans="2:9" x14ac:dyDescent="0.25">
      <c r="B10396">
        <v>10393</v>
      </c>
      <c r="C10396">
        <v>6.3752723865341199E-2</v>
      </c>
      <c r="D10396">
        <v>5.0907365226637392E-2</v>
      </c>
      <c r="G10396">
        <v>10393</v>
      </c>
      <c r="H10396">
        <v>6.0810149180314514E-2</v>
      </c>
      <c r="I10396">
        <v>6.5808024328714174E-2</v>
      </c>
    </row>
    <row r="10397" spans="2:9" x14ac:dyDescent="0.25">
      <c r="B10397">
        <v>10394</v>
      </c>
      <c r="C10397">
        <v>6.3737506700029894E-2</v>
      </c>
      <c r="D10397">
        <v>5.0888787737570509E-2</v>
      </c>
      <c r="G10397">
        <v>10394</v>
      </c>
      <c r="H10397">
        <v>6.0794470360688899E-2</v>
      </c>
      <c r="I10397">
        <v>6.5790979348501949E-2</v>
      </c>
    </row>
    <row r="10398" spans="2:9" x14ac:dyDescent="0.25">
      <c r="B10398">
        <v>10395</v>
      </c>
      <c r="C10398">
        <v>6.372229336620891E-2</v>
      </c>
      <c r="D10398">
        <v>5.0870216752330617E-2</v>
      </c>
      <c r="G10398">
        <v>10395</v>
      </c>
      <c r="H10398">
        <v>6.0778795631112707E-2</v>
      </c>
      <c r="I10398">
        <v>6.5773938752375319E-2</v>
      </c>
    </row>
    <row r="10399" spans="2:9" x14ac:dyDescent="0.25">
      <c r="B10399">
        <v>10396</v>
      </c>
      <c r="C10399">
        <v>6.3707083862494199E-2</v>
      </c>
      <c r="D10399">
        <v>5.0851652269269222E-2</v>
      </c>
      <c r="G10399">
        <v>10396</v>
      </c>
      <c r="H10399">
        <v>6.0763124990416799E-2</v>
      </c>
      <c r="I10399">
        <v>6.5756902539272341E-2</v>
      </c>
    </row>
    <row r="10400" spans="2:9" x14ac:dyDescent="0.25">
      <c r="B10400">
        <v>10397</v>
      </c>
      <c r="C10400">
        <v>6.3691878187501993E-2</v>
      </c>
      <c r="D10400">
        <v>5.0833094286737684E-2</v>
      </c>
      <c r="G10400">
        <v>10397</v>
      </c>
      <c r="H10400">
        <v>6.0747458437432296E-2</v>
      </c>
      <c r="I10400">
        <v>6.5739870708131476E-2</v>
      </c>
    </row>
    <row r="10401" spans="2:9" x14ac:dyDescent="0.25">
      <c r="B10401">
        <v>10398</v>
      </c>
      <c r="C10401">
        <v>6.3676676339849594E-2</v>
      </c>
      <c r="D10401">
        <v>5.0814542803087413E-2</v>
      </c>
      <c r="G10401">
        <v>10398</v>
      </c>
      <c r="H10401">
        <v>6.07317959709908E-2</v>
      </c>
      <c r="I10401">
        <v>6.5722843257891392E-2</v>
      </c>
    </row>
    <row r="10402" spans="2:9" x14ac:dyDescent="0.25">
      <c r="B10402">
        <v>10399</v>
      </c>
      <c r="C10402">
        <v>6.3661478318154427E-2</v>
      </c>
      <c r="D10402">
        <v>5.0795997816669672E-2</v>
      </c>
      <c r="G10402">
        <v>10399</v>
      </c>
      <c r="H10402">
        <v>6.0716137589924002E-2</v>
      </c>
      <c r="I10402">
        <v>6.570582018749084E-2</v>
      </c>
    </row>
    <row r="10403" spans="2:9" x14ac:dyDescent="0.25">
      <c r="B10403">
        <v>10400</v>
      </c>
      <c r="C10403">
        <v>6.3646284121035138E-2</v>
      </c>
      <c r="D10403">
        <v>5.0777459325835682E-2</v>
      </c>
      <c r="G10403">
        <v>10400</v>
      </c>
      <c r="H10403">
        <v>6.0700483293064364E-2</v>
      </c>
      <c r="I10403">
        <v>6.5688801495869004E-2</v>
      </c>
    </row>
    <row r="10404" spans="2:9" x14ac:dyDescent="0.25">
      <c r="B10404">
        <v>10401</v>
      </c>
      <c r="C10404">
        <v>6.3631093747110706E-2</v>
      </c>
      <c r="D10404">
        <v>5.0758927328936589E-2</v>
      </c>
      <c r="G10404">
        <v>10401</v>
      </c>
      <c r="H10404">
        <v>6.0684833079244604E-2</v>
      </c>
      <c r="I10404">
        <v>6.5671787181965105E-2</v>
      </c>
    </row>
    <row r="10405" spans="2:9" x14ac:dyDescent="0.25">
      <c r="B10405">
        <v>10402</v>
      </c>
      <c r="C10405">
        <v>6.361590719500039E-2</v>
      </c>
      <c r="D10405">
        <v>5.0740401824323378E-2</v>
      </c>
      <c r="G10405">
        <v>10402</v>
      </c>
      <c r="H10405">
        <v>6.0669186947297504E-2</v>
      </c>
      <c r="I10405">
        <v>6.5654777244718701E-2</v>
      </c>
    </row>
    <row r="10406" spans="2:9" x14ac:dyDescent="0.25">
      <c r="B10406">
        <v>10403</v>
      </c>
      <c r="C10406">
        <v>6.3600724463324598E-2</v>
      </c>
      <c r="D10406">
        <v>5.0721882810347056E-2</v>
      </c>
      <c r="G10406">
        <v>10403</v>
      </c>
      <c r="H10406">
        <v>6.0653544896056497E-2</v>
      </c>
      <c r="I10406">
        <v>6.5637771683069543E-2</v>
      </c>
    </row>
    <row r="10407" spans="2:9" x14ac:dyDescent="0.25">
      <c r="B10407">
        <v>10404</v>
      </c>
      <c r="C10407">
        <v>6.3585545550704087E-2</v>
      </c>
      <c r="D10407">
        <v>5.0703370285358547E-2</v>
      </c>
      <c r="G10407">
        <v>10404</v>
      </c>
      <c r="H10407">
        <v>6.06379069243555E-2</v>
      </c>
      <c r="I10407">
        <v>6.5620770495957603E-2</v>
      </c>
    </row>
    <row r="10408" spans="2:9" x14ac:dyDescent="0.25">
      <c r="B10408">
        <v>10405</v>
      </c>
      <c r="C10408">
        <v>6.3570370455760417E-2</v>
      </c>
      <c r="D10408">
        <v>5.0684864247708641E-2</v>
      </c>
      <c r="G10408">
        <v>10405</v>
      </c>
      <c r="H10408">
        <v>6.0622273031028594E-2</v>
      </c>
      <c r="I10408">
        <v>6.5603773682323063E-2</v>
      </c>
    </row>
    <row r="10409" spans="2:9" x14ac:dyDescent="0.25">
      <c r="B10409">
        <v>10406</v>
      </c>
      <c r="C10409">
        <v>6.3555199177115523E-2</v>
      </c>
      <c r="D10409">
        <v>5.0666364695748131E-2</v>
      </c>
      <c r="G10409">
        <v>10406</v>
      </c>
      <c r="H10409">
        <v>6.0606643214910244E-2</v>
      </c>
      <c r="I10409">
        <v>6.5586781241106354E-2</v>
      </c>
    </row>
    <row r="10410" spans="2:9" x14ac:dyDescent="0.25">
      <c r="B10410">
        <v>10407</v>
      </c>
      <c r="C10410">
        <v>6.3540031713392522E-2</v>
      </c>
      <c r="D10410">
        <v>5.0647871627827676E-2</v>
      </c>
      <c r="G10410">
        <v>10407</v>
      </c>
      <c r="H10410">
        <v>6.0591017474835605E-2</v>
      </c>
      <c r="I10410">
        <v>6.5569793171248114E-2</v>
      </c>
    </row>
    <row r="10411" spans="2:9" x14ac:dyDescent="0.25">
      <c r="B10411">
        <v>10408</v>
      </c>
      <c r="C10411">
        <v>6.3524868063214793E-2</v>
      </c>
      <c r="D10411">
        <v>5.0629385042297866E-2</v>
      </c>
      <c r="G10411">
        <v>10408</v>
      </c>
      <c r="H10411">
        <v>6.0575395809639998E-2</v>
      </c>
      <c r="I10411">
        <v>6.5552809471689191E-2</v>
      </c>
    </row>
    <row r="10412" spans="2:9" x14ac:dyDescent="0.25">
      <c r="B10412">
        <v>10409</v>
      </c>
      <c r="C10412">
        <v>6.3509708225206005E-2</v>
      </c>
      <c r="D10412">
        <v>5.0610904937509277E-2</v>
      </c>
      <c r="G10412">
        <v>10409</v>
      </c>
      <c r="H10412">
        <v>6.0559778218158895E-2</v>
      </c>
      <c r="I10412">
        <v>6.5535830141370696E-2</v>
      </c>
    </row>
    <row r="10413" spans="2:9" x14ac:dyDescent="0.25">
      <c r="B10413">
        <v>10410</v>
      </c>
      <c r="C10413">
        <v>6.349455219799098E-2</v>
      </c>
      <c r="D10413">
        <v>5.0592431311812333E-2</v>
      </c>
      <c r="G10413">
        <v>10410</v>
      </c>
      <c r="H10413">
        <v>6.0544164699228409E-2</v>
      </c>
      <c r="I10413">
        <v>6.5518855179233948E-2</v>
      </c>
    </row>
    <row r="10414" spans="2:9" x14ac:dyDescent="0.25">
      <c r="B10414">
        <v>10411</v>
      </c>
      <c r="C10414">
        <v>6.3479399980195014E-2</v>
      </c>
      <c r="D10414">
        <v>5.0573964163557479E-2</v>
      </c>
      <c r="G10414">
        <v>10411</v>
      </c>
      <c r="H10414">
        <v>6.0528555251684997E-2</v>
      </c>
      <c r="I10414">
        <v>6.5501884584220502E-2</v>
      </c>
    </row>
    <row r="10415" spans="2:9" x14ac:dyDescent="0.25">
      <c r="B10415">
        <v>10412</v>
      </c>
      <c r="C10415">
        <v>6.3464251570443803E-2</v>
      </c>
      <c r="D10415">
        <v>5.0555503491095041E-2</v>
      </c>
      <c r="G10415">
        <v>10412</v>
      </c>
      <c r="H10415">
        <v>6.0512949874365493E-2</v>
      </c>
      <c r="I10415">
        <v>6.5484918355272065E-2</v>
      </c>
    </row>
    <row r="10416" spans="2:9" x14ac:dyDescent="0.25">
      <c r="B10416">
        <v>10413</v>
      </c>
      <c r="C10416">
        <v>6.344910696736393E-2</v>
      </c>
      <c r="D10416">
        <v>5.05370492927752E-2</v>
      </c>
      <c r="G10416">
        <v>10413</v>
      </c>
      <c r="H10416">
        <v>6.0497348566107029E-2</v>
      </c>
      <c r="I10416">
        <v>6.5467956491330637E-2</v>
      </c>
    </row>
    <row r="10417" spans="2:9" x14ac:dyDescent="0.25">
      <c r="B10417">
        <v>10414</v>
      </c>
      <c r="C10417">
        <v>6.3433966169582939E-2</v>
      </c>
      <c r="D10417">
        <v>5.0518601566948179E-2</v>
      </c>
      <c r="G10417">
        <v>10414</v>
      </c>
      <c r="H10417">
        <v>6.048175132574736E-2</v>
      </c>
      <c r="I10417">
        <v>6.5450998991338466E-2</v>
      </c>
    </row>
    <row r="10418" spans="2:9" x14ac:dyDescent="0.25">
      <c r="B10418">
        <v>10415</v>
      </c>
      <c r="C10418">
        <v>6.3418829175728594E-2</v>
      </c>
      <c r="D10418">
        <v>5.0500160311964117E-2</v>
      </c>
      <c r="G10418">
        <v>10415</v>
      </c>
      <c r="H10418">
        <v>6.0466158152124409E-2</v>
      </c>
      <c r="I10418">
        <v>6.5434045854237913E-2</v>
      </c>
    </row>
    <row r="10419" spans="2:9" x14ac:dyDescent="0.25">
      <c r="B10419">
        <v>10416</v>
      </c>
      <c r="C10419">
        <v>6.3403695984428896E-2</v>
      </c>
      <c r="D10419">
        <v>5.0481725526173055E-2</v>
      </c>
      <c r="G10419">
        <v>10416</v>
      </c>
      <c r="H10419">
        <v>6.0450569044076301E-2</v>
      </c>
      <c r="I10419">
        <v>6.5417097078971725E-2</v>
      </c>
    </row>
    <row r="10420" spans="2:9" x14ac:dyDescent="0.25">
      <c r="B10420">
        <v>10417</v>
      </c>
      <c r="C10420">
        <v>6.3388566594312898E-2</v>
      </c>
      <c r="D10420">
        <v>5.0463297207924959E-2</v>
      </c>
      <c r="G10420">
        <v>10417</v>
      </c>
      <c r="H10420">
        <v>6.043498400044188E-2</v>
      </c>
      <c r="I10420">
        <v>6.5400152664482708E-2</v>
      </c>
    </row>
    <row r="10421" spans="2:9" x14ac:dyDescent="0.25">
      <c r="B10421">
        <v>10418</v>
      </c>
      <c r="C10421">
        <v>6.33734410040106E-2</v>
      </c>
      <c r="D10421">
        <v>5.044487535556972E-2</v>
      </c>
      <c r="G10421">
        <v>10418</v>
      </c>
      <c r="H10421">
        <v>6.0419403020060304E-2</v>
      </c>
      <c r="I10421">
        <v>6.538321260971397E-2</v>
      </c>
    </row>
    <row r="10422" spans="2:9" x14ac:dyDescent="0.25">
      <c r="B10422">
        <v>10419</v>
      </c>
      <c r="C10422">
        <v>6.3358319212152181E-2</v>
      </c>
      <c r="D10422">
        <v>5.0426459967457218E-2</v>
      </c>
      <c r="G10422">
        <v>10419</v>
      </c>
      <c r="H10422">
        <v>6.0403826101770884E-2</v>
      </c>
      <c r="I10422">
        <v>6.536627691360887E-2</v>
      </c>
    </row>
    <row r="10423" spans="2:9" x14ac:dyDescent="0.25">
      <c r="B10423">
        <v>10420</v>
      </c>
      <c r="C10423">
        <v>6.3343201217368389E-2</v>
      </c>
      <c r="D10423">
        <v>5.0408051041937206E-2</v>
      </c>
      <c r="G10423">
        <v>10420</v>
      </c>
      <c r="H10423">
        <v>6.0388253244413499E-2</v>
      </c>
      <c r="I10423">
        <v>6.5349345575110934E-2</v>
      </c>
    </row>
    <row r="10424" spans="2:9" x14ac:dyDescent="0.25">
      <c r="B10424">
        <v>10421</v>
      </c>
      <c r="C10424">
        <v>6.3328087018291082E-2</v>
      </c>
      <c r="D10424">
        <v>5.0389648577359406E-2</v>
      </c>
      <c r="G10424">
        <v>10421</v>
      </c>
      <c r="H10424">
        <v>6.0372684446828584E-2</v>
      </c>
      <c r="I10424">
        <v>6.5332418593163882E-2</v>
      </c>
    </row>
    <row r="10425" spans="2:9" x14ac:dyDescent="0.25">
      <c r="B10425">
        <v>10422</v>
      </c>
      <c r="C10425">
        <v>6.331297661355248E-2</v>
      </c>
      <c r="D10425">
        <v>5.0371252572073463E-2</v>
      </c>
      <c r="G10425">
        <v>10422</v>
      </c>
      <c r="H10425">
        <v>6.0357119707856705E-2</v>
      </c>
      <c r="I10425">
        <v>6.5315495966711809E-2</v>
      </c>
    </row>
    <row r="10426" spans="2:9" x14ac:dyDescent="0.25">
      <c r="B10426">
        <v>10423</v>
      </c>
      <c r="C10426">
        <v>6.3297870001785106E-2</v>
      </c>
      <c r="D10426">
        <v>5.0352863024428929E-2</v>
      </c>
      <c r="G10426">
        <v>10423</v>
      </c>
      <c r="H10426">
        <v>6.0341559026338601E-2</v>
      </c>
      <c r="I10426">
        <v>6.5298577694698837E-2</v>
      </c>
    </row>
    <row r="10427" spans="2:9" x14ac:dyDescent="0.25">
      <c r="B10427">
        <v>10424</v>
      </c>
      <c r="C10427">
        <v>6.3282767181622596E-2</v>
      </c>
      <c r="D10427">
        <v>5.0334479932775351E-2</v>
      </c>
      <c r="G10427">
        <v>10424</v>
      </c>
      <c r="H10427">
        <v>6.03260024011157E-2</v>
      </c>
      <c r="I10427">
        <v>6.528166377606949E-2</v>
      </c>
    </row>
    <row r="10428" spans="2:9" x14ac:dyDescent="0.25">
      <c r="B10428">
        <v>10425</v>
      </c>
      <c r="C10428">
        <v>6.3267668151698792E-2</v>
      </c>
      <c r="D10428">
        <v>5.0316103295462149E-2</v>
      </c>
      <c r="G10428">
        <v>10425</v>
      </c>
      <c r="H10428">
        <v>6.03104498310299E-2</v>
      </c>
      <c r="I10428">
        <v>6.5264754209768364E-2</v>
      </c>
    </row>
    <row r="10429" spans="2:9" x14ac:dyDescent="0.25">
      <c r="B10429">
        <v>10426</v>
      </c>
      <c r="C10429">
        <v>6.3252572910648702E-2</v>
      </c>
      <c r="D10429">
        <v>5.0297733110838717E-2</v>
      </c>
      <c r="G10429">
        <v>10426</v>
      </c>
      <c r="H10429">
        <v>6.0294901314922995E-2</v>
      </c>
      <c r="I10429">
        <v>6.5247848994740384E-2</v>
      </c>
    </row>
    <row r="10430" spans="2:9" x14ac:dyDescent="0.25">
      <c r="B10430">
        <v>10427</v>
      </c>
      <c r="C10430">
        <v>6.3237481457107281E-2</v>
      </c>
      <c r="D10430">
        <v>5.0279369377254406E-2</v>
      </c>
      <c r="G10430">
        <v>10427</v>
      </c>
      <c r="H10430">
        <v>6.0279356851637655E-2</v>
      </c>
      <c r="I10430">
        <v>6.5230948129930647E-2</v>
      </c>
    </row>
    <row r="10431" spans="2:9" x14ac:dyDescent="0.25">
      <c r="B10431">
        <v>10428</v>
      </c>
      <c r="C10431">
        <v>6.3222393789710771E-2</v>
      </c>
      <c r="D10431">
        <v>5.0261012093058444E-2</v>
      </c>
      <c r="G10431">
        <v>10428</v>
      </c>
      <c r="H10431">
        <v>6.0263816440016937E-2</v>
      </c>
      <c r="I10431">
        <v>6.5214051614284479E-2</v>
      </c>
    </row>
    <row r="10432" spans="2:9" x14ac:dyDescent="0.25">
      <c r="B10432">
        <v>10429</v>
      </c>
      <c r="C10432">
        <v>6.3207309907095902E-2</v>
      </c>
      <c r="D10432">
        <v>5.0242661256600006E-2</v>
      </c>
      <c r="G10432">
        <v>10429</v>
      </c>
      <c r="H10432">
        <v>6.0248280078904003E-2</v>
      </c>
      <c r="I10432">
        <v>6.5197159446747449E-2</v>
      </c>
    </row>
    <row r="10433" spans="2:9" x14ac:dyDescent="0.25">
      <c r="B10433">
        <v>10430</v>
      </c>
      <c r="C10433">
        <v>6.31922298078995E-2</v>
      </c>
      <c r="D10433">
        <v>5.0224316866228261E-2</v>
      </c>
      <c r="G10433">
        <v>10430</v>
      </c>
      <c r="H10433">
        <v>6.0232747767142179E-2</v>
      </c>
      <c r="I10433">
        <v>6.5180271626265315E-2</v>
      </c>
    </row>
    <row r="10434" spans="2:9" x14ac:dyDescent="0.25">
      <c r="B10434">
        <v>10431</v>
      </c>
      <c r="C10434">
        <v>6.3177153490759405E-2</v>
      </c>
      <c r="D10434">
        <v>5.0205978920292278E-2</v>
      </c>
      <c r="G10434">
        <v>10431</v>
      </c>
      <c r="H10434">
        <v>6.0217219503575711E-2</v>
      </c>
      <c r="I10434">
        <v>6.5163388151784088E-2</v>
      </c>
    </row>
    <row r="10435" spans="2:9" x14ac:dyDescent="0.25">
      <c r="B10435">
        <v>10432</v>
      </c>
      <c r="C10435">
        <v>6.3162080954314206E-2</v>
      </c>
      <c r="D10435">
        <v>5.0187647417141032E-2</v>
      </c>
      <c r="G10435">
        <v>10432</v>
      </c>
      <c r="H10435">
        <v>6.0201695287048801E-2</v>
      </c>
      <c r="I10435">
        <v>6.5146509022249999E-2</v>
      </c>
    </row>
    <row r="10436" spans="2:9" x14ac:dyDescent="0.25">
      <c r="B10436">
        <v>10433</v>
      </c>
      <c r="C10436">
        <v>6.3147012197202798E-2</v>
      </c>
      <c r="D10436">
        <v>5.0169322355123544E-2</v>
      </c>
      <c r="G10436">
        <v>10433</v>
      </c>
      <c r="H10436">
        <v>6.0186175116406379E-2</v>
      </c>
      <c r="I10436">
        <v>6.512963423660946E-2</v>
      </c>
    </row>
    <row r="10437" spans="2:9" x14ac:dyDescent="0.25">
      <c r="B10437">
        <v>10434</v>
      </c>
      <c r="C10437">
        <v>6.3131947218064852E-2</v>
      </c>
      <c r="D10437">
        <v>5.01510037325886E-2</v>
      </c>
      <c r="G10437">
        <v>10434</v>
      </c>
      <c r="H10437">
        <v>6.0170658990493391E-2</v>
      </c>
      <c r="I10437">
        <v>6.5112763793809203E-2</v>
      </c>
    </row>
    <row r="10438" spans="2:9" x14ac:dyDescent="0.25">
      <c r="B10438">
        <v>10435</v>
      </c>
      <c r="C10438">
        <v>6.311688601554101E-2</v>
      </c>
      <c r="D10438">
        <v>5.0132691547885092E-2</v>
      </c>
      <c r="G10438">
        <v>10435</v>
      </c>
      <c r="H10438">
        <v>6.015514690815546E-2</v>
      </c>
      <c r="I10438">
        <v>6.509589769279607E-2</v>
      </c>
    </row>
    <row r="10439" spans="2:9" x14ac:dyDescent="0.25">
      <c r="B10439">
        <v>10436</v>
      </c>
      <c r="C10439">
        <v>6.3101828588272194E-2</v>
      </c>
      <c r="D10439">
        <v>5.0114385799361789E-2</v>
      </c>
      <c r="G10439">
        <v>10436</v>
      </c>
      <c r="H10439">
        <v>6.0139638868238504E-2</v>
      </c>
      <c r="I10439">
        <v>6.5079035932517182E-2</v>
      </c>
    </row>
    <row r="10440" spans="2:9" x14ac:dyDescent="0.25">
      <c r="B10440">
        <v>10437</v>
      </c>
      <c r="C10440">
        <v>6.30867749348996E-2</v>
      </c>
      <c r="D10440">
        <v>5.0096086485367362E-2</v>
      </c>
      <c r="G10440">
        <v>10437</v>
      </c>
      <c r="H10440">
        <v>6.0124134869588598E-2</v>
      </c>
      <c r="I10440">
        <v>6.5062178511919852E-2</v>
      </c>
    </row>
    <row r="10441" spans="2:9" x14ac:dyDescent="0.25">
      <c r="B10441">
        <v>10438</v>
      </c>
      <c r="C10441">
        <v>6.3071725054065608E-2</v>
      </c>
      <c r="D10441">
        <v>5.0077793604250513E-2</v>
      </c>
      <c r="G10441">
        <v>10438</v>
      </c>
      <c r="H10441">
        <v>6.0108634911052505E-2</v>
      </c>
      <c r="I10441">
        <v>6.5045325429951728E-2</v>
      </c>
    </row>
    <row r="10442" spans="2:9" x14ac:dyDescent="0.25">
      <c r="B10442">
        <v>10439</v>
      </c>
      <c r="C10442">
        <v>6.3056678944412803E-2</v>
      </c>
      <c r="D10442">
        <v>5.0059507154359799E-2</v>
      </c>
      <c r="G10442">
        <v>10439</v>
      </c>
      <c r="H10442">
        <v>6.0093138991477002E-2</v>
      </c>
      <c r="I10442">
        <v>6.5028476685560485E-2</v>
      </c>
    </row>
    <row r="10443" spans="2:9" x14ac:dyDescent="0.25">
      <c r="B10443">
        <v>10440</v>
      </c>
      <c r="C10443">
        <v>6.304163660458488E-2</v>
      </c>
      <c r="D10443">
        <v>5.0041227134043756E-2</v>
      </c>
      <c r="G10443">
        <v>10440</v>
      </c>
      <c r="H10443">
        <v>6.0077647109709718E-2</v>
      </c>
      <c r="I10443">
        <v>6.5011632277694228E-2</v>
      </c>
    </row>
    <row r="10444" spans="2:9" x14ac:dyDescent="0.25">
      <c r="B10444">
        <v>10441</v>
      </c>
      <c r="C10444">
        <v>6.3026598033225661E-2</v>
      </c>
      <c r="D10444">
        <v>5.0022953541650872E-2</v>
      </c>
      <c r="G10444">
        <v>10441</v>
      </c>
      <c r="H10444">
        <v>6.0062159264598222E-2</v>
      </c>
      <c r="I10444">
        <v>6.4994792205301105E-2</v>
      </c>
    </row>
    <row r="10445" spans="2:9" x14ac:dyDescent="0.25">
      <c r="B10445">
        <v>10442</v>
      </c>
      <c r="C10445">
        <v>6.3011563228980091E-2</v>
      </c>
      <c r="D10445">
        <v>5.0004686375529572E-2</v>
      </c>
      <c r="G10445">
        <v>10442</v>
      </c>
      <c r="H10445">
        <v>6.004667545499081E-2</v>
      </c>
      <c r="I10445">
        <v>6.4977956467329581E-2</v>
      </c>
    </row>
    <row r="10446" spans="2:9" x14ac:dyDescent="0.25">
      <c r="B10446">
        <v>10443</v>
      </c>
      <c r="C10446">
        <v>6.2996532190493504E-2</v>
      </c>
      <c r="D10446">
        <v>4.9986425634028178E-2</v>
      </c>
      <c r="G10446">
        <v>10443</v>
      </c>
      <c r="H10446">
        <v>6.0031195679735923E-2</v>
      </c>
      <c r="I10446">
        <v>6.4961125062728373E-2</v>
      </c>
    </row>
    <row r="10447" spans="2:9" x14ac:dyDescent="0.25">
      <c r="B10447">
        <v>10444</v>
      </c>
      <c r="C10447">
        <v>6.2981504916411399E-2</v>
      </c>
      <c r="D10447">
        <v>4.9968171315495052E-2</v>
      </c>
      <c r="G10447">
        <v>10444</v>
      </c>
      <c r="H10447">
        <v>6.0015719937682191E-2</v>
      </c>
      <c r="I10447">
        <v>6.4944297990446334E-2</v>
      </c>
    </row>
    <row r="10448" spans="2:9" x14ac:dyDescent="0.25">
      <c r="B10448">
        <v>10445</v>
      </c>
      <c r="C10448">
        <v>6.2966481405380498E-2</v>
      </c>
      <c r="D10448">
        <v>4.9949923418278412E-2</v>
      </c>
      <c r="G10448">
        <v>10445</v>
      </c>
      <c r="H10448">
        <v>6.0000248227679194E-2</v>
      </c>
      <c r="I10448">
        <v>6.4927475249432584E-2</v>
      </c>
    </row>
    <row r="10449" spans="2:9" x14ac:dyDescent="0.25">
      <c r="B10449">
        <v>10446</v>
      </c>
      <c r="C10449">
        <v>6.2951461656047911E-2</v>
      </c>
      <c r="D10449">
        <v>4.9931681940726495E-2</v>
      </c>
      <c r="G10449">
        <v>10446</v>
      </c>
      <c r="H10449">
        <v>5.9984780548576297E-2</v>
      </c>
      <c r="I10449">
        <v>6.4910656838636477E-2</v>
      </c>
    </row>
    <row r="10450" spans="2:9" x14ac:dyDescent="0.25">
      <c r="B10450">
        <v>10447</v>
      </c>
      <c r="C10450">
        <v>6.2936445667061483E-2</v>
      </c>
      <c r="D10450">
        <v>4.9913446881187373E-2</v>
      </c>
      <c r="G10450">
        <v>10447</v>
      </c>
      <c r="H10450">
        <v>5.9969316899223697E-2</v>
      </c>
      <c r="I10450">
        <v>6.4893842757007561E-2</v>
      </c>
    </row>
    <row r="10451" spans="2:9" x14ac:dyDescent="0.25">
      <c r="B10451">
        <v>10448</v>
      </c>
      <c r="C10451">
        <v>6.2921433437069421E-2</v>
      </c>
      <c r="D10451">
        <v>4.989521823800918E-2</v>
      </c>
      <c r="G10451">
        <v>10448</v>
      </c>
      <c r="H10451">
        <v>5.9953857278471488E-2</v>
      </c>
      <c r="I10451">
        <v>6.4877033003495649E-2</v>
      </c>
    </row>
    <row r="10452" spans="2:9" x14ac:dyDescent="0.25">
      <c r="B10452">
        <v>10449</v>
      </c>
      <c r="C10452">
        <v>6.2906424964720986E-2</v>
      </c>
      <c r="D10452">
        <v>4.9876996009539973E-2</v>
      </c>
      <c r="G10452">
        <v>10449</v>
      </c>
      <c r="H10452">
        <v>5.9938401685170659E-2</v>
      </c>
      <c r="I10452">
        <v>6.4860227577050719E-2</v>
      </c>
    </row>
    <row r="10453" spans="2:9" x14ac:dyDescent="0.25">
      <c r="B10453">
        <v>10450</v>
      </c>
      <c r="C10453">
        <v>6.28914202486658E-2</v>
      </c>
      <c r="D10453">
        <v>4.9858780194127685E-2</v>
      </c>
      <c r="G10453">
        <v>10450</v>
      </c>
      <c r="H10453">
        <v>5.9922950118172384E-2</v>
      </c>
      <c r="I10453">
        <v>6.4843426476622973E-2</v>
      </c>
    </row>
    <row r="10454" spans="2:9" x14ac:dyDescent="0.25">
      <c r="B10454">
        <v>10451</v>
      </c>
      <c r="C10454">
        <v>6.2876419287553817E-2</v>
      </c>
      <c r="D10454">
        <v>4.9840570790120269E-2</v>
      </c>
      <c r="G10454">
        <v>10451</v>
      </c>
      <c r="H10454">
        <v>5.9907502576327994E-2</v>
      </c>
      <c r="I10454">
        <v>6.482662970116293E-2</v>
      </c>
    </row>
    <row r="10455" spans="2:9" x14ac:dyDescent="0.25">
      <c r="B10455">
        <v>10452</v>
      </c>
      <c r="C10455">
        <v>6.2861422080036103E-2</v>
      </c>
      <c r="D10455">
        <v>4.9822367795865574E-2</v>
      </c>
      <c r="G10455">
        <v>10452</v>
      </c>
      <c r="H10455">
        <v>5.9892059058489218E-2</v>
      </c>
      <c r="I10455">
        <v>6.4809837249621222E-2</v>
      </c>
    </row>
    <row r="10456" spans="2:9" x14ac:dyDescent="0.25">
      <c r="B10456">
        <v>10453</v>
      </c>
      <c r="C10456">
        <v>6.2846428624764014E-2</v>
      </c>
      <c r="D10456">
        <v>4.9804171209711492E-2</v>
      </c>
      <c r="G10456">
        <v>10453</v>
      </c>
      <c r="H10456">
        <v>5.9876619563508524E-2</v>
      </c>
      <c r="I10456">
        <v>6.4793049120948729E-2</v>
      </c>
    </row>
    <row r="10457" spans="2:9" x14ac:dyDescent="0.25">
      <c r="B10457">
        <v>10454</v>
      </c>
      <c r="C10457">
        <v>6.2831438920389809E-2</v>
      </c>
      <c r="D10457">
        <v>4.9785981030005699E-2</v>
      </c>
      <c r="G10457">
        <v>10454</v>
      </c>
      <c r="H10457">
        <v>5.9861184090238294E-2</v>
      </c>
      <c r="I10457">
        <v>6.4776265314096637E-2</v>
      </c>
    </row>
    <row r="10458" spans="2:9" x14ac:dyDescent="0.25">
      <c r="B10458">
        <v>10455</v>
      </c>
      <c r="C10458">
        <v>6.28164529655659E-2</v>
      </c>
      <c r="D10458">
        <v>4.9767797255095982E-2</v>
      </c>
      <c r="G10458">
        <v>10455</v>
      </c>
      <c r="H10458">
        <v>5.9845752637531592E-2</v>
      </c>
      <c r="I10458">
        <v>6.4759485828016203E-2</v>
      </c>
    </row>
    <row r="10459" spans="2:9" x14ac:dyDescent="0.25">
      <c r="B10459">
        <v>10456</v>
      </c>
      <c r="C10459">
        <v>6.2801470758945974E-2</v>
      </c>
      <c r="D10459">
        <v>4.9749619883330022E-2</v>
      </c>
      <c r="G10459">
        <v>10456</v>
      </c>
      <c r="H10459">
        <v>5.9830325204241926E-2</v>
      </c>
      <c r="I10459">
        <v>6.4742710661659042E-2</v>
      </c>
    </row>
    <row r="10460" spans="2:9" x14ac:dyDescent="0.25">
      <c r="B10460">
        <v>10457</v>
      </c>
      <c r="C10460">
        <v>6.278649229918401E-2</v>
      </c>
      <c r="D10460">
        <v>4.9731448913055393E-2</v>
      </c>
      <c r="G10460">
        <v>10457</v>
      </c>
      <c r="H10460">
        <v>5.9814901789223093E-2</v>
      </c>
      <c r="I10460">
        <v>6.472593981397691E-2</v>
      </c>
    </row>
    <row r="10461" spans="2:9" x14ac:dyDescent="0.25">
      <c r="B10461">
        <v>10458</v>
      </c>
      <c r="C10461">
        <v>6.2771517584934197E-2</v>
      </c>
      <c r="D10461">
        <v>4.9713284342619672E-2</v>
      </c>
      <c r="G10461">
        <v>10458</v>
      </c>
      <c r="H10461">
        <v>5.9799482391328908E-2</v>
      </c>
      <c r="I10461">
        <v>6.4709173283921825E-2</v>
      </c>
    </row>
    <row r="10462" spans="2:9" x14ac:dyDescent="0.25">
      <c r="B10462">
        <v>10459</v>
      </c>
      <c r="C10462">
        <v>6.2756546614851805E-2</v>
      </c>
      <c r="D10462">
        <v>4.9695126170370425E-2</v>
      </c>
      <c r="G10462">
        <v>10459</v>
      </c>
      <c r="H10462">
        <v>5.9784067009413792E-2</v>
      </c>
      <c r="I10462">
        <v>6.4692411070446029E-2</v>
      </c>
    </row>
    <row r="10463" spans="2:9" x14ac:dyDescent="0.25">
      <c r="B10463">
        <v>10460</v>
      </c>
      <c r="C10463">
        <v>6.2741579387592797E-2</v>
      </c>
      <c r="D10463">
        <v>4.9676974394655064E-2</v>
      </c>
      <c r="G10463">
        <v>10460</v>
      </c>
      <c r="H10463">
        <v>5.9768655642332878E-2</v>
      </c>
      <c r="I10463">
        <v>6.4675653172501915E-2</v>
      </c>
    </row>
    <row r="10464" spans="2:9" x14ac:dyDescent="0.25">
      <c r="B10464">
        <v>10461</v>
      </c>
      <c r="C10464">
        <v>6.2726615901813498E-2</v>
      </c>
      <c r="D10464">
        <v>4.965882901382105E-2</v>
      </c>
      <c r="G10464">
        <v>10461</v>
      </c>
      <c r="H10464">
        <v>5.9753248288941102E-2</v>
      </c>
      <c r="I10464">
        <v>6.4658899589042196E-2</v>
      </c>
    </row>
    <row r="10465" spans="2:9" x14ac:dyDescent="0.25">
      <c r="B10465">
        <v>10462</v>
      </c>
      <c r="C10465">
        <v>6.2711656156170761E-2</v>
      </c>
      <c r="D10465">
        <v>4.964069002621576E-2</v>
      </c>
      <c r="G10465">
        <v>10462</v>
      </c>
      <c r="H10465">
        <v>5.9737844948094095E-2</v>
      </c>
      <c r="I10465">
        <v>6.4642150319019792E-2</v>
      </c>
    </row>
    <row r="10466" spans="2:9" x14ac:dyDescent="0.25">
      <c r="B10466">
        <v>10463</v>
      </c>
      <c r="C10466">
        <v>6.2696700149322493E-2</v>
      </c>
      <c r="D10466">
        <v>4.9622557430186488E-2</v>
      </c>
      <c r="G10466">
        <v>10463</v>
      </c>
      <c r="H10466">
        <v>5.9722445618648083E-2</v>
      </c>
      <c r="I10466">
        <v>6.462540536138775E-2</v>
      </c>
    </row>
    <row r="10467" spans="2:9" x14ac:dyDescent="0.25">
      <c r="B10467">
        <v>10464</v>
      </c>
      <c r="C10467">
        <v>6.2681747879927002E-2</v>
      </c>
      <c r="D10467">
        <v>4.9604431224080585E-2</v>
      </c>
      <c r="G10467">
        <v>10464</v>
      </c>
      <c r="H10467">
        <v>5.9707050299459309E-2</v>
      </c>
      <c r="I10467">
        <v>6.460866471509949E-2</v>
      </c>
    </row>
    <row r="10468" spans="2:9" x14ac:dyDescent="0.25">
      <c r="B10468">
        <v>10465</v>
      </c>
      <c r="C10468">
        <v>6.2666799346642793E-2</v>
      </c>
      <c r="D10468">
        <v>4.9586311406245233E-2</v>
      </c>
      <c r="G10468">
        <v>10465</v>
      </c>
      <c r="H10468">
        <v>5.9691658989384201E-2</v>
      </c>
      <c r="I10468">
        <v>6.4591928379108501E-2</v>
      </c>
    </row>
    <row r="10469" spans="2:9" x14ac:dyDescent="0.25">
      <c r="B10469">
        <v>10466</v>
      </c>
      <c r="C10469">
        <v>6.2651854548129604E-2</v>
      </c>
      <c r="D10469">
        <v>4.9568197975027595E-2</v>
      </c>
      <c r="G10469">
        <v>10466</v>
      </c>
      <c r="H10469">
        <v>5.9676271687280007E-2</v>
      </c>
      <c r="I10469">
        <v>6.4575196352368566E-2</v>
      </c>
    </row>
    <row r="10470" spans="2:9" x14ac:dyDescent="0.25">
      <c r="B10470">
        <v>10467</v>
      </c>
      <c r="C10470">
        <v>6.263691348304741E-2</v>
      </c>
      <c r="D10470">
        <v>4.9550090928774895E-2</v>
      </c>
      <c r="G10470">
        <v>10467</v>
      </c>
      <c r="H10470">
        <v>5.9660888392004209E-2</v>
      </c>
      <c r="I10470">
        <v>6.4558468633833743E-2</v>
      </c>
    </row>
    <row r="10471" spans="2:9" x14ac:dyDescent="0.25">
      <c r="B10471">
        <v>10468</v>
      </c>
      <c r="C10471">
        <v>6.262197615005699E-2</v>
      </c>
      <c r="D10471">
        <v>4.9531990265834151E-2</v>
      </c>
      <c r="G10471">
        <v>10468</v>
      </c>
      <c r="H10471">
        <v>5.9645509102414521E-2</v>
      </c>
      <c r="I10471">
        <v>6.4541745222458188E-2</v>
      </c>
    </row>
    <row r="10472" spans="2:9" x14ac:dyDescent="0.25">
      <c r="B10472">
        <v>10469</v>
      </c>
      <c r="C10472">
        <v>6.2607042547819486E-2</v>
      </c>
      <c r="D10472">
        <v>4.9513895984552456E-2</v>
      </c>
      <c r="G10472">
        <v>10469</v>
      </c>
      <c r="H10472">
        <v>5.9630133817369049E-2</v>
      </c>
      <c r="I10472">
        <v>6.4525026117196405E-2</v>
      </c>
    </row>
    <row r="10473" spans="2:9" x14ac:dyDescent="0.25">
      <c r="B10473">
        <v>10470</v>
      </c>
      <c r="C10473">
        <v>6.2592112674997091E-2</v>
      </c>
      <c r="D10473">
        <v>4.9495808083276839E-2</v>
      </c>
      <c r="G10473">
        <v>10470</v>
      </c>
      <c r="H10473">
        <v>5.9614762535726645E-2</v>
      </c>
      <c r="I10473">
        <v>6.4508311317003034E-2</v>
      </c>
    </row>
    <row r="10474" spans="2:9" x14ac:dyDescent="0.25">
      <c r="B10474">
        <v>10471</v>
      </c>
      <c r="C10474">
        <v>6.2577186530252502E-2</v>
      </c>
      <c r="D10474">
        <v>4.9477726560354214E-2</v>
      </c>
      <c r="G10474">
        <v>10471</v>
      </c>
      <c r="H10474">
        <v>5.9599395256346215E-2</v>
      </c>
      <c r="I10474">
        <v>6.4491600820832926E-2</v>
      </c>
    </row>
    <row r="10475" spans="2:9" x14ac:dyDescent="0.25">
      <c r="B10475">
        <v>10472</v>
      </c>
      <c r="C10475">
        <v>6.2562264112248481E-2</v>
      </c>
      <c r="D10475">
        <v>4.9459651414131563E-2</v>
      </c>
      <c r="G10475">
        <v>10472</v>
      </c>
      <c r="H10475">
        <v>5.9584031978086802E-2</v>
      </c>
      <c r="I10475">
        <v>6.4474894627641235E-2</v>
      </c>
    </row>
    <row r="10476" spans="2:9" x14ac:dyDescent="0.25">
      <c r="B10476">
        <v>10473</v>
      </c>
      <c r="C10476">
        <v>6.254734541964882E-2</v>
      </c>
      <c r="D10476">
        <v>4.94415826429557E-2</v>
      </c>
      <c r="G10476">
        <v>10473</v>
      </c>
      <c r="H10476">
        <v>5.956867269980809E-2</v>
      </c>
      <c r="I10476">
        <v>6.4458192736383313E-2</v>
      </c>
    </row>
    <row r="10477" spans="2:9" x14ac:dyDescent="0.25">
      <c r="B10477">
        <v>10474</v>
      </c>
      <c r="C10477">
        <v>6.2532430451118101E-2</v>
      </c>
      <c r="D10477">
        <v>4.9423520245173491E-2</v>
      </c>
      <c r="G10477">
        <v>10474</v>
      </c>
      <c r="H10477">
        <v>5.9553317420370296E-2</v>
      </c>
      <c r="I10477">
        <v>6.4441495146014632E-2</v>
      </c>
    </row>
    <row r="10478" spans="2:9" x14ac:dyDescent="0.25">
      <c r="B10478">
        <v>10475</v>
      </c>
      <c r="C10478">
        <v>6.2517519205321198E-2</v>
      </c>
      <c r="D10478">
        <v>4.9405464219131737E-2</v>
      </c>
      <c r="G10478">
        <v>10475</v>
      </c>
      <c r="H10478">
        <v>5.9537966138633706E-2</v>
      </c>
      <c r="I10478">
        <v>6.4424801855491071E-2</v>
      </c>
    </row>
    <row r="10479" spans="2:9" x14ac:dyDescent="0.25">
      <c r="B10479">
        <v>10476</v>
      </c>
      <c r="C10479">
        <v>6.2502611680923539E-2</v>
      </c>
      <c r="D10479">
        <v>4.9387414563177141E-2</v>
      </c>
      <c r="G10479">
        <v>10476</v>
      </c>
      <c r="H10479">
        <v>5.9522618853458983E-2</v>
      </c>
      <c r="I10479">
        <v>6.4408112863768505E-2</v>
      </c>
    </row>
    <row r="10480" spans="2:9" x14ac:dyDescent="0.25">
      <c r="B10480">
        <v>10477</v>
      </c>
      <c r="C10480">
        <v>6.2487707876591747E-2</v>
      </c>
      <c r="D10480">
        <v>4.93693712756565E-2</v>
      </c>
      <c r="G10480">
        <v>10477</v>
      </c>
      <c r="H10480">
        <v>5.9507275563707579E-2</v>
      </c>
      <c r="I10480">
        <v>6.4391428169803269E-2</v>
      </c>
    </row>
    <row r="10481" spans="2:9" x14ac:dyDescent="0.25">
      <c r="B10481">
        <v>10478</v>
      </c>
      <c r="C10481">
        <v>6.2472807790992589E-2</v>
      </c>
      <c r="D10481">
        <v>4.9351334354916419E-2</v>
      </c>
      <c r="G10481">
        <v>10478</v>
      </c>
      <c r="H10481">
        <v>5.9491936268241008E-2</v>
      </c>
      <c r="I10481">
        <v>6.4374747772551741E-2</v>
      </c>
    </row>
    <row r="10482" spans="2:9" x14ac:dyDescent="0.25">
      <c r="B10482">
        <v>10479</v>
      </c>
      <c r="C10482">
        <v>6.2457911422793194E-2</v>
      </c>
      <c r="D10482">
        <v>4.9333303799303535E-2</v>
      </c>
      <c r="G10482">
        <v>10479</v>
      </c>
      <c r="H10482">
        <v>5.9476600965920917E-2</v>
      </c>
      <c r="I10482">
        <v>6.4358071670970574E-2</v>
      </c>
    </row>
    <row r="10483" spans="2:9" x14ac:dyDescent="0.25">
      <c r="B10483">
        <v>10480</v>
      </c>
      <c r="C10483">
        <v>6.2443018770661711E-2</v>
      </c>
      <c r="D10483">
        <v>4.9315279607164482E-2</v>
      </c>
      <c r="G10483">
        <v>10480</v>
      </c>
      <c r="H10483">
        <v>5.9461269655609487E-2</v>
      </c>
      <c r="I10483">
        <v>6.4341399864016657E-2</v>
      </c>
    </row>
    <row r="10484" spans="2:9" x14ac:dyDescent="0.25">
      <c r="B10484">
        <v>10481</v>
      </c>
      <c r="C10484">
        <v>6.2428129833266899E-2</v>
      </c>
      <c r="D10484">
        <v>4.9297261776845729E-2</v>
      </c>
      <c r="G10484">
        <v>10481</v>
      </c>
      <c r="H10484">
        <v>5.9445942336169705E-2</v>
      </c>
      <c r="I10484">
        <v>6.4324732350647118E-2</v>
      </c>
    </row>
    <row r="10485" spans="2:9" x14ac:dyDescent="0.25">
      <c r="B10485">
        <v>10482</v>
      </c>
      <c r="C10485">
        <v>6.2413244609277892E-2</v>
      </c>
      <c r="D10485">
        <v>4.9279250306693841E-2</v>
      </c>
      <c r="G10485">
        <v>10482</v>
      </c>
      <c r="H10485">
        <v>5.9430619006464208E-2</v>
      </c>
      <c r="I10485">
        <v>6.430806912981922E-2</v>
      </c>
    </row>
    <row r="10486" spans="2:9" x14ac:dyDescent="0.25">
      <c r="B10486">
        <v>10483</v>
      </c>
      <c r="C10486">
        <v>6.2398363097364462E-2</v>
      </c>
      <c r="D10486">
        <v>4.9261245195055287E-2</v>
      </c>
      <c r="G10486">
        <v>10483</v>
      </c>
      <c r="H10486">
        <v>5.9415299665356483E-2</v>
      </c>
      <c r="I10486">
        <v>6.4291410200490576E-2</v>
      </c>
    </row>
    <row r="10487" spans="2:9" x14ac:dyDescent="0.25">
      <c r="B10487">
        <v>10484</v>
      </c>
      <c r="C10487">
        <v>6.2383485296197451E-2</v>
      </c>
      <c r="D10487">
        <v>4.9243246440276452E-2</v>
      </c>
      <c r="G10487">
        <v>10484</v>
      </c>
      <c r="H10487">
        <v>5.9399984311710438E-2</v>
      </c>
      <c r="I10487">
        <v>6.4274755561618907E-2</v>
      </c>
    </row>
    <row r="10488" spans="2:9" x14ac:dyDescent="0.25">
      <c r="B10488">
        <v>10485</v>
      </c>
      <c r="C10488">
        <v>6.2368611204447998E-2</v>
      </c>
      <c r="D10488">
        <v>4.9225254040703804E-2</v>
      </c>
      <c r="G10488">
        <v>10485</v>
      </c>
      <c r="H10488">
        <v>5.9384672944390211E-2</v>
      </c>
      <c r="I10488">
        <v>6.42581052121622E-2</v>
      </c>
    </row>
    <row r="10489" spans="2:9" x14ac:dyDescent="0.25">
      <c r="B10489">
        <v>10486</v>
      </c>
      <c r="C10489">
        <v>6.2353740820787394E-2</v>
      </c>
      <c r="D10489">
        <v>4.9207267994683675E-2</v>
      </c>
      <c r="G10489">
        <v>10486</v>
      </c>
      <c r="H10489">
        <v>5.9369365562259899E-2</v>
      </c>
      <c r="I10489">
        <v>6.4241459151078692E-2</v>
      </c>
    </row>
    <row r="10490" spans="2:9" x14ac:dyDescent="0.25">
      <c r="B10490">
        <v>10487</v>
      </c>
      <c r="C10490">
        <v>6.233887414388798E-2</v>
      </c>
      <c r="D10490">
        <v>4.9189288300562357E-2</v>
      </c>
      <c r="G10490">
        <v>10487</v>
      </c>
      <c r="H10490">
        <v>5.9354062164184609E-2</v>
      </c>
      <c r="I10490">
        <v>6.4224817377326798E-2</v>
      </c>
    </row>
    <row r="10491" spans="2:9" x14ac:dyDescent="0.25">
      <c r="B10491">
        <v>10488</v>
      </c>
      <c r="C10491">
        <v>6.2324011172422894E-2</v>
      </c>
      <c r="D10491">
        <v>4.9171314956686182E-2</v>
      </c>
      <c r="G10491">
        <v>10488</v>
      </c>
      <c r="H10491">
        <v>5.9338762749029508E-2</v>
      </c>
      <c r="I10491">
        <v>6.4208179889865144E-2</v>
      </c>
    </row>
    <row r="10492" spans="2:9" x14ac:dyDescent="0.25">
      <c r="B10492">
        <v>10489</v>
      </c>
      <c r="C10492">
        <v>6.2309151905065509E-2</v>
      </c>
      <c r="D10492">
        <v>4.9153347961401334E-2</v>
      </c>
      <c r="G10492">
        <v>10489</v>
      </c>
      <c r="H10492">
        <v>5.9323467315660093E-2</v>
      </c>
      <c r="I10492">
        <v>6.4191546687652618E-2</v>
      </c>
    </row>
    <row r="10493" spans="2:9" x14ac:dyDescent="0.25">
      <c r="B10493">
        <v>10490</v>
      </c>
      <c r="C10493">
        <v>6.2294296340489809E-2</v>
      </c>
      <c r="D10493">
        <v>4.9135387313054113E-2</v>
      </c>
      <c r="G10493">
        <v>10490</v>
      </c>
      <c r="H10493">
        <v>5.9308175862942285E-2</v>
      </c>
      <c r="I10493">
        <v>6.4174917769648329E-2</v>
      </c>
    </row>
    <row r="10494" spans="2:9" x14ac:dyDescent="0.25">
      <c r="B10494">
        <v>10491</v>
      </c>
      <c r="C10494">
        <v>6.2279444477370903E-2</v>
      </c>
      <c r="D10494">
        <v>4.9117433009990601E-2</v>
      </c>
      <c r="G10494">
        <v>10491</v>
      </c>
      <c r="H10494">
        <v>5.9292888389742629E-2</v>
      </c>
      <c r="I10494">
        <v>6.4158293134811542E-2</v>
      </c>
    </row>
    <row r="10495" spans="2:9" x14ac:dyDescent="0.25">
      <c r="B10495">
        <v>10492</v>
      </c>
      <c r="C10495">
        <v>6.2264596314384107E-2</v>
      </c>
      <c r="D10495">
        <v>4.9099485050556994E-2</v>
      </c>
      <c r="G10495">
        <v>10492</v>
      </c>
      <c r="H10495">
        <v>5.9277604894927706E-2</v>
      </c>
      <c r="I10495">
        <v>6.4141672782101838E-2</v>
      </c>
    </row>
    <row r="10496" spans="2:9" x14ac:dyDescent="0.25">
      <c r="B10496">
        <v>10493</v>
      </c>
      <c r="C10496">
        <v>6.2249751850205003E-2</v>
      </c>
      <c r="D10496">
        <v>4.9081543433099409E-2</v>
      </c>
      <c r="G10496">
        <v>10493</v>
      </c>
      <c r="H10496">
        <v>5.9262325377364394E-2</v>
      </c>
      <c r="I10496">
        <v>6.4125056710478953E-2</v>
      </c>
    </row>
    <row r="10497" spans="2:9" x14ac:dyDescent="0.25">
      <c r="B10497">
        <v>10494</v>
      </c>
      <c r="C10497">
        <v>6.2234911083510383E-2</v>
      </c>
      <c r="D10497">
        <v>4.906360815596391E-2</v>
      </c>
      <c r="G10497">
        <v>10494</v>
      </c>
      <c r="H10497">
        <v>5.9247049835920301E-2</v>
      </c>
      <c r="I10497">
        <v>6.4108444918902857E-2</v>
      </c>
    </row>
    <row r="10498" spans="2:9" x14ac:dyDescent="0.25">
      <c r="B10498">
        <v>10495</v>
      </c>
      <c r="C10498">
        <v>6.2220074012977376E-2</v>
      </c>
      <c r="D10498">
        <v>4.9045679217496516E-2</v>
      </c>
      <c r="G10498">
        <v>10495</v>
      </c>
      <c r="H10498">
        <v>5.9231778269463103E-2</v>
      </c>
      <c r="I10498">
        <v>6.4091837406333743E-2</v>
      </c>
    </row>
    <row r="10499" spans="2:9" x14ac:dyDescent="0.25">
      <c r="B10499">
        <v>10496</v>
      </c>
      <c r="C10499">
        <v>6.2205240637283693E-2</v>
      </c>
      <c r="D10499">
        <v>4.9027756616043264E-2</v>
      </c>
      <c r="G10499">
        <v>10496</v>
      </c>
      <c r="H10499">
        <v>5.9216510676861012E-2</v>
      </c>
      <c r="I10499">
        <v>6.407523417173204E-2</v>
      </c>
    </row>
    <row r="10500" spans="2:9" x14ac:dyDescent="0.25">
      <c r="B10500">
        <v>10497</v>
      </c>
      <c r="C10500">
        <v>6.2190410955107529E-2</v>
      </c>
      <c r="D10500">
        <v>4.9009840349950096E-2</v>
      </c>
      <c r="G10500">
        <v>10497</v>
      </c>
      <c r="H10500">
        <v>5.9201247056982417E-2</v>
      </c>
      <c r="I10500">
        <v>6.4058635214058329E-2</v>
      </c>
    </row>
    <row r="10501" spans="2:9" x14ac:dyDescent="0.25">
      <c r="B10501">
        <v>10498</v>
      </c>
      <c r="C10501">
        <v>6.217558496512824E-2</v>
      </c>
      <c r="D10501">
        <v>4.8991930417562987E-2</v>
      </c>
      <c r="G10501">
        <v>10498</v>
      </c>
      <c r="H10501">
        <v>5.9185987408696447E-2</v>
      </c>
      <c r="I10501">
        <v>6.4042040532273567E-2</v>
      </c>
    </row>
    <row r="10502" spans="2:9" x14ac:dyDescent="0.25">
      <c r="B10502">
        <v>10499</v>
      </c>
      <c r="C10502">
        <v>6.2160762666025417E-2</v>
      </c>
      <c r="D10502">
        <v>4.8974026817227866E-2</v>
      </c>
      <c r="G10502">
        <v>10499</v>
      </c>
      <c r="H10502">
        <v>5.917073173087229E-2</v>
      </c>
      <c r="I10502">
        <v>6.4025450125338793E-2</v>
      </c>
    </row>
    <row r="10503" spans="2:9" x14ac:dyDescent="0.25">
      <c r="B10503">
        <v>10500</v>
      </c>
      <c r="C10503">
        <v>6.2145944056478886E-2</v>
      </c>
      <c r="D10503">
        <v>4.8956129547290533E-2</v>
      </c>
      <c r="G10503">
        <v>10500</v>
      </c>
      <c r="H10503">
        <v>5.9155480022379386E-2</v>
      </c>
      <c r="I10503">
        <v>6.400886399221524E-2</v>
      </c>
    </row>
    <row r="10504" spans="2:9" x14ac:dyDescent="0.25">
      <c r="B10504">
        <v>10501</v>
      </c>
      <c r="C10504">
        <v>6.2131129135169598E-2</v>
      </c>
      <c r="D10504">
        <v>4.8938238606096945E-2</v>
      </c>
      <c r="G10504">
        <v>10501</v>
      </c>
      <c r="H10504">
        <v>5.9140232282087896E-2</v>
      </c>
      <c r="I10504">
        <v>6.3992282131864503E-2</v>
      </c>
    </row>
    <row r="10505" spans="2:9" x14ac:dyDescent="0.25">
      <c r="B10505">
        <v>10502</v>
      </c>
      <c r="C10505">
        <v>6.2116317900778824E-2</v>
      </c>
      <c r="D10505">
        <v>4.8920353991992828E-2</v>
      </c>
      <c r="G10505">
        <v>10502</v>
      </c>
      <c r="H10505">
        <v>5.9124988508868104E-2</v>
      </c>
      <c r="I10505">
        <v>6.3975704543248274E-2</v>
      </c>
    </row>
    <row r="10506" spans="2:9" x14ac:dyDescent="0.25">
      <c r="B10506">
        <v>10503</v>
      </c>
      <c r="C10506">
        <v>6.2101510351988784E-2</v>
      </c>
      <c r="D10506">
        <v>4.8902475703324025E-2</v>
      </c>
      <c r="G10506">
        <v>10503</v>
      </c>
      <c r="H10506">
        <v>5.9109748701590685E-2</v>
      </c>
      <c r="I10506">
        <v>6.3959131225328536E-2</v>
      </c>
    </row>
    <row r="10507" spans="2:9" x14ac:dyDescent="0.25">
      <c r="B10507">
        <v>10504</v>
      </c>
      <c r="C10507">
        <v>6.2086706487481748E-2</v>
      </c>
      <c r="D10507">
        <v>4.8884603738436297E-2</v>
      </c>
      <c r="G10507">
        <v>10504</v>
      </c>
      <c r="H10507">
        <v>5.9094512859126785E-2</v>
      </c>
      <c r="I10507">
        <v>6.3942562177067494E-2</v>
      </c>
    </row>
    <row r="10508" spans="2:9" x14ac:dyDescent="0.25">
      <c r="B10508">
        <v>10505</v>
      </c>
      <c r="C10508">
        <v>6.2071906305941199E-2</v>
      </c>
      <c r="D10508">
        <v>4.8866738095675301E-2</v>
      </c>
      <c r="G10508">
        <v>10505</v>
      </c>
      <c r="H10508">
        <v>5.9079280980347877E-2</v>
      </c>
      <c r="I10508">
        <v>6.392599739742752E-2</v>
      </c>
    </row>
    <row r="10509" spans="2:9" x14ac:dyDescent="0.25">
      <c r="B10509">
        <v>10506</v>
      </c>
      <c r="C10509">
        <v>6.2057109806051003E-2</v>
      </c>
      <c r="D10509">
        <v>4.8848878773386832E-2</v>
      </c>
      <c r="G10509">
        <v>10506</v>
      </c>
      <c r="H10509">
        <v>5.90640530641258E-2</v>
      </c>
      <c r="I10509">
        <v>6.3909436885371235E-2</v>
      </c>
    </row>
    <row r="10510" spans="2:9" x14ac:dyDescent="0.25">
      <c r="B10510">
        <v>10507</v>
      </c>
      <c r="C10510">
        <v>6.2042316986495323E-2</v>
      </c>
      <c r="D10510">
        <v>4.883102576991654E-2</v>
      </c>
      <c r="G10510">
        <v>10507</v>
      </c>
      <c r="H10510">
        <v>5.9048829109332499E-2</v>
      </c>
      <c r="I10510">
        <v>6.3892880639861496E-2</v>
      </c>
    </row>
    <row r="10511" spans="2:9" x14ac:dyDescent="0.25">
      <c r="B10511">
        <v>10508</v>
      </c>
      <c r="C10511">
        <v>6.2027527845959197E-2</v>
      </c>
      <c r="D10511">
        <v>4.8813179083610013E-2</v>
      </c>
      <c r="G10511">
        <v>10508</v>
      </c>
      <c r="H10511">
        <v>5.9033609114840901E-2</v>
      </c>
      <c r="I10511">
        <v>6.3876328659861287E-2</v>
      </c>
    </row>
    <row r="10512" spans="2:9" x14ac:dyDescent="0.25">
      <c r="B10512">
        <v>10509</v>
      </c>
      <c r="C10512">
        <v>6.2012742383128309E-2</v>
      </c>
      <c r="D10512">
        <v>4.8795338712812948E-2</v>
      </c>
      <c r="G10512">
        <v>10509</v>
      </c>
      <c r="H10512">
        <v>5.9018393079523696E-2</v>
      </c>
      <c r="I10512">
        <v>6.3859780944334033E-2</v>
      </c>
    </row>
    <row r="10513" spans="2:9" x14ac:dyDescent="0.25">
      <c r="B10513">
        <v>10510</v>
      </c>
      <c r="C10513">
        <v>6.19979605966888E-2</v>
      </c>
      <c r="D10513">
        <v>4.8777504655870871E-2</v>
      </c>
      <c r="G10513">
        <v>10510</v>
      </c>
      <c r="H10513">
        <v>5.9003181002254199E-2</v>
      </c>
      <c r="I10513">
        <v>6.3843237492243132E-2</v>
      </c>
    </row>
    <row r="10514" spans="2:9" x14ac:dyDescent="0.25">
      <c r="B10514">
        <v>10511</v>
      </c>
      <c r="C10514">
        <v>6.1983182485327318E-2</v>
      </c>
      <c r="D10514">
        <v>4.8759676911129375E-2</v>
      </c>
      <c r="G10514">
        <v>10511</v>
      </c>
      <c r="H10514">
        <v>5.8987972881905958E-2</v>
      </c>
      <c r="I10514">
        <v>6.3826698302552318E-2</v>
      </c>
    </row>
    <row r="10515" spans="2:9" x14ac:dyDescent="0.25">
      <c r="B10515">
        <v>10512</v>
      </c>
      <c r="C10515">
        <v>6.1968408047731613E-2</v>
      </c>
      <c r="D10515">
        <v>4.8741855476934035E-2</v>
      </c>
      <c r="G10515">
        <v>10512</v>
      </c>
      <c r="H10515">
        <v>5.8972768717353165E-2</v>
      </c>
      <c r="I10515">
        <v>6.381016337422557E-2</v>
      </c>
    </row>
    <row r="10516" spans="2:9" x14ac:dyDescent="0.25">
      <c r="B10516">
        <v>10513</v>
      </c>
      <c r="C10516">
        <v>6.1953637282589687E-2</v>
      </c>
      <c r="D10516">
        <v>4.8724040351630242E-2</v>
      </c>
      <c r="G10516">
        <v>10513</v>
      </c>
      <c r="H10516">
        <v>5.8957568507470207E-2</v>
      </c>
      <c r="I10516">
        <v>6.3793632706226983E-2</v>
      </c>
    </row>
    <row r="10517" spans="2:9" x14ac:dyDescent="0.25">
      <c r="B10517">
        <v>10514</v>
      </c>
      <c r="C10517">
        <v>6.1938870188589935E-2</v>
      </c>
      <c r="D10517">
        <v>4.870623153356364E-2</v>
      </c>
      <c r="G10517">
        <v>10514</v>
      </c>
      <c r="H10517">
        <v>5.8942372251131601E-2</v>
      </c>
      <c r="I10517">
        <v>6.3777106297521063E-2</v>
      </c>
    </row>
    <row r="10518" spans="2:9" x14ac:dyDescent="0.25">
      <c r="B10518">
        <v>10515</v>
      </c>
      <c r="C10518">
        <v>6.1924106764421505E-2</v>
      </c>
      <c r="D10518">
        <v>4.8688429021079616E-2</v>
      </c>
      <c r="G10518">
        <v>10515</v>
      </c>
      <c r="H10518">
        <v>5.89271799472127E-2</v>
      </c>
      <c r="I10518">
        <v>6.3760584147072266E-2</v>
      </c>
    </row>
    <row r="10519" spans="2:9" x14ac:dyDescent="0.25">
      <c r="B10519">
        <v>10516</v>
      </c>
      <c r="C10519">
        <v>6.1909347008774311E-2</v>
      </c>
      <c r="D10519">
        <v>4.8670632812523568E-2</v>
      </c>
      <c r="G10519">
        <v>10516</v>
      </c>
      <c r="H10519">
        <v>5.8911991594588702E-2</v>
      </c>
      <c r="I10519">
        <v>6.374406625384553E-2</v>
      </c>
    </row>
    <row r="10520" spans="2:9" x14ac:dyDescent="0.25">
      <c r="B10520">
        <v>10517</v>
      </c>
      <c r="C10520">
        <v>6.18945909203387E-2</v>
      </c>
      <c r="D10520">
        <v>4.8652842906240959E-2</v>
      </c>
      <c r="G10520">
        <v>10517</v>
      </c>
      <c r="H10520">
        <v>5.8896807192135803E-2</v>
      </c>
      <c r="I10520">
        <v>6.3727552616805849E-2</v>
      </c>
    </row>
    <row r="10521" spans="2:9" x14ac:dyDescent="0.25">
      <c r="B10521">
        <v>10518</v>
      </c>
      <c r="C10521">
        <v>6.1879838497805602E-2</v>
      </c>
      <c r="D10521">
        <v>4.8635059300577203E-2</v>
      </c>
      <c r="G10521">
        <v>10518</v>
      </c>
      <c r="H10521">
        <v>5.888162673872991E-2</v>
      </c>
      <c r="I10521">
        <v>6.3711043234918482E-2</v>
      </c>
    </row>
    <row r="10522" spans="2:9" x14ac:dyDescent="0.25">
      <c r="B10522">
        <v>10519</v>
      </c>
      <c r="C10522">
        <v>6.1865089739867006E-2</v>
      </c>
      <c r="D10522">
        <v>4.8617281993877604E-2</v>
      </c>
      <c r="G10522">
        <v>10519</v>
      </c>
      <c r="H10522">
        <v>5.8866450233247679E-2</v>
      </c>
      <c r="I10522">
        <v>6.3694538107148896E-2</v>
      </c>
    </row>
    <row r="10523" spans="2:9" x14ac:dyDescent="0.25">
      <c r="B10523">
        <v>10520</v>
      </c>
      <c r="C10523">
        <v>6.1850344645215001E-2</v>
      </c>
      <c r="D10523">
        <v>4.8599510984487546E-2</v>
      </c>
      <c r="G10523">
        <v>10520</v>
      </c>
      <c r="H10523">
        <v>5.8851277674566098E-2</v>
      </c>
      <c r="I10523">
        <v>6.3678037232462875E-2</v>
      </c>
    </row>
    <row r="10524" spans="2:9" x14ac:dyDescent="0.25">
      <c r="B10524">
        <v>10521</v>
      </c>
      <c r="C10524">
        <v>6.1835603212542105E-2</v>
      </c>
      <c r="D10524">
        <v>4.8581746270752325E-2</v>
      </c>
      <c r="G10524">
        <v>10521</v>
      </c>
      <c r="H10524">
        <v>5.8836109061562294E-2</v>
      </c>
      <c r="I10524">
        <v>6.3661540609826234E-2</v>
      </c>
    </row>
    <row r="10525" spans="2:9" x14ac:dyDescent="0.25">
      <c r="B10525">
        <v>10522</v>
      </c>
      <c r="C10525">
        <v>6.1820865440541793E-2</v>
      </c>
      <c r="D10525">
        <v>4.8563987851017294E-2</v>
      </c>
      <c r="G10525">
        <v>10522</v>
      </c>
      <c r="H10525">
        <v>5.8820944393114201E-2</v>
      </c>
      <c r="I10525">
        <v>6.3645048238205215E-2</v>
      </c>
    </row>
    <row r="10526" spans="2:9" x14ac:dyDescent="0.25">
      <c r="B10526">
        <v>10523</v>
      </c>
      <c r="C10526">
        <v>6.1806131327908097E-2</v>
      </c>
      <c r="D10526">
        <v>4.8546235723627658E-2</v>
      </c>
      <c r="G10526">
        <v>10523</v>
      </c>
      <c r="H10526">
        <v>5.8805783668099611E-2</v>
      </c>
      <c r="I10526">
        <v>6.3628560116566105E-2</v>
      </c>
    </row>
    <row r="10527" spans="2:9" x14ac:dyDescent="0.25">
      <c r="B10527">
        <v>10524</v>
      </c>
      <c r="C10527">
        <v>6.1791400873335692E-2</v>
      </c>
      <c r="D10527">
        <v>4.8528489886928719E-2</v>
      </c>
      <c r="G10527">
        <v>10524</v>
      </c>
      <c r="H10527">
        <v>5.87906268853969E-2</v>
      </c>
      <c r="I10527">
        <v>6.3612076243875507E-2</v>
      </c>
    </row>
    <row r="10528" spans="2:9" x14ac:dyDescent="0.25">
      <c r="B10528">
        <v>10525</v>
      </c>
      <c r="C10528">
        <v>6.1776674075519532E-2</v>
      </c>
      <c r="D10528">
        <v>4.8510750339265732E-2</v>
      </c>
      <c r="G10528">
        <v>10525</v>
      </c>
      <c r="H10528">
        <v>5.8775474043884834E-2</v>
      </c>
      <c r="I10528">
        <v>6.3595596619100248E-2</v>
      </c>
    </row>
    <row r="10529" spans="2:9" x14ac:dyDescent="0.25">
      <c r="B10529">
        <v>10526</v>
      </c>
      <c r="C10529">
        <v>6.1761950933155708E-2</v>
      </c>
      <c r="D10529">
        <v>4.8493017078983854E-2</v>
      </c>
      <c r="G10529">
        <v>10526</v>
      </c>
      <c r="H10529">
        <v>5.8760325142442719E-2</v>
      </c>
      <c r="I10529">
        <v>6.3579121241207334E-2</v>
      </c>
    </row>
    <row r="10530" spans="2:9" x14ac:dyDescent="0.25">
      <c r="B10530">
        <v>10527</v>
      </c>
      <c r="C10530">
        <v>6.1747231444940598E-2</v>
      </c>
      <c r="D10530">
        <v>4.8475290104428317E-2</v>
      </c>
      <c r="G10530">
        <v>10527</v>
      </c>
      <c r="H10530">
        <v>5.8745180179950007E-2</v>
      </c>
      <c r="I10530">
        <v>6.3562650109163982E-2</v>
      </c>
    </row>
    <row r="10531" spans="2:9" x14ac:dyDescent="0.25">
      <c r="B10531">
        <v>10528</v>
      </c>
      <c r="C10531">
        <v>6.1732515609570902E-2</v>
      </c>
      <c r="D10531">
        <v>4.8457569413944343E-2</v>
      </c>
      <c r="G10531">
        <v>10528</v>
      </c>
      <c r="H10531">
        <v>5.8730039155286309E-2</v>
      </c>
      <c r="I10531">
        <v>6.354618322193771E-2</v>
      </c>
    </row>
    <row r="10532" spans="2:9" x14ac:dyDescent="0.25">
      <c r="B10532">
        <v>10529</v>
      </c>
      <c r="C10532">
        <v>6.1717803425744316E-2</v>
      </c>
      <c r="D10532">
        <v>4.8439855005876969E-2</v>
      </c>
      <c r="G10532">
        <v>10529</v>
      </c>
      <c r="H10532">
        <v>5.8714902067331903E-2</v>
      </c>
      <c r="I10532">
        <v>6.352972057849611E-2</v>
      </c>
    </row>
    <row r="10533" spans="2:9" x14ac:dyDescent="0.25">
      <c r="B10533">
        <v>10530</v>
      </c>
      <c r="C10533">
        <v>6.1703094892159083E-2</v>
      </c>
      <c r="D10533">
        <v>4.8422146878571479E-2</v>
      </c>
      <c r="G10533">
        <v>10530</v>
      </c>
      <c r="H10533">
        <v>5.8699768914967407E-2</v>
      </c>
      <c r="I10533">
        <v>6.35132621778072E-2</v>
      </c>
    </row>
    <row r="10534" spans="2:9" x14ac:dyDescent="0.25">
      <c r="B10534">
        <v>10531</v>
      </c>
      <c r="C10534">
        <v>6.1688390007513909E-2</v>
      </c>
      <c r="D10534">
        <v>4.8404445030372896E-2</v>
      </c>
      <c r="G10534">
        <v>10531</v>
      </c>
      <c r="H10534">
        <v>5.8684639697073798E-2</v>
      </c>
      <c r="I10534">
        <v>6.3496808018839029E-2</v>
      </c>
    </row>
    <row r="10535" spans="2:9" x14ac:dyDescent="0.25">
      <c r="B10535">
        <v>10532</v>
      </c>
      <c r="C10535">
        <v>6.1673688770507988E-2</v>
      </c>
      <c r="D10535">
        <v>4.8386749459626344E-2</v>
      </c>
      <c r="G10535">
        <v>10532</v>
      </c>
      <c r="H10535">
        <v>5.8669514412532119E-2</v>
      </c>
      <c r="I10535">
        <v>6.3480358100559922E-2</v>
      </c>
    </row>
    <row r="10536" spans="2:9" x14ac:dyDescent="0.25">
      <c r="B10536">
        <v>10533</v>
      </c>
      <c r="C10536">
        <v>6.1658991179841617E-2</v>
      </c>
      <c r="D10536">
        <v>4.8369060164676965E-2</v>
      </c>
      <c r="G10536">
        <v>10533</v>
      </c>
      <c r="H10536">
        <v>5.8654393060224311E-2</v>
      </c>
      <c r="I10536">
        <v>6.3463912421938481E-2</v>
      </c>
    </row>
    <row r="10537" spans="2:9" x14ac:dyDescent="0.25">
      <c r="B10537">
        <v>10534</v>
      </c>
      <c r="C10537">
        <v>6.164429723421528E-2</v>
      </c>
      <c r="D10537">
        <v>4.8351377143869737E-2</v>
      </c>
      <c r="G10537">
        <v>10534</v>
      </c>
      <c r="H10537">
        <v>5.8639275639032394E-2</v>
      </c>
      <c r="I10537">
        <v>6.3447470981943421E-2</v>
      </c>
    </row>
    <row r="10538" spans="2:9" x14ac:dyDescent="0.25">
      <c r="B10538">
        <v>10535</v>
      </c>
      <c r="C10538">
        <v>6.1629606932329897E-2</v>
      </c>
      <c r="D10538">
        <v>4.8333700395549767E-2</v>
      </c>
      <c r="G10538">
        <v>10535</v>
      </c>
      <c r="H10538">
        <v>5.8624162147838596E-2</v>
      </c>
      <c r="I10538">
        <v>6.3431033779543844E-2</v>
      </c>
    </row>
    <row r="10539" spans="2:9" x14ac:dyDescent="0.25">
      <c r="B10539">
        <v>10536</v>
      </c>
      <c r="C10539">
        <v>6.16149202728873E-2</v>
      </c>
      <c r="D10539">
        <v>4.8316029918062102E-2</v>
      </c>
      <c r="G10539">
        <v>10536</v>
      </c>
      <c r="H10539">
        <v>5.8609052585525595E-2</v>
      </c>
      <c r="I10539">
        <v>6.341460081370888E-2</v>
      </c>
    </row>
    <row r="10540" spans="2:9" x14ac:dyDescent="0.25">
      <c r="B10540">
        <v>10537</v>
      </c>
      <c r="C10540">
        <v>6.1600237254589789E-2</v>
      </c>
      <c r="D10540">
        <v>4.8298365709751746E-2</v>
      </c>
      <c r="G10540">
        <v>10537</v>
      </c>
      <c r="H10540">
        <v>5.8593946950976694E-2</v>
      </c>
      <c r="I10540">
        <v>6.3398172083407964E-2</v>
      </c>
    </row>
    <row r="10541" spans="2:9" x14ac:dyDescent="0.25">
      <c r="B10541">
        <v>10538</v>
      </c>
      <c r="C10541">
        <v>6.1585557876140389E-2</v>
      </c>
      <c r="D10541">
        <v>4.8280707768963711E-2</v>
      </c>
      <c r="G10541">
        <v>10538</v>
      </c>
      <c r="H10541">
        <v>5.8578845243075196E-2</v>
      </c>
      <c r="I10541">
        <v>6.3381747587610851E-2</v>
      </c>
    </row>
    <row r="10542" spans="2:9" x14ac:dyDescent="0.25">
      <c r="B10542">
        <v>10539</v>
      </c>
      <c r="C10542">
        <v>6.1570882136242365E-2</v>
      </c>
      <c r="D10542">
        <v>4.8263056094043008E-2</v>
      </c>
      <c r="G10542">
        <v>10539</v>
      </c>
      <c r="H10542">
        <v>5.8563747460704869E-2</v>
      </c>
      <c r="I10542">
        <v>6.3365327325287296E-2</v>
      </c>
    </row>
    <row r="10543" spans="2:9" x14ac:dyDescent="0.25">
      <c r="B10543">
        <v>10540</v>
      </c>
      <c r="C10543">
        <v>6.1556210033600164E-2</v>
      </c>
      <c r="D10543">
        <v>4.8245410683334565E-2</v>
      </c>
      <c r="G10543">
        <v>10540</v>
      </c>
      <c r="H10543">
        <v>5.8548653602750134E-2</v>
      </c>
      <c r="I10543">
        <v>6.3348911295407428E-2</v>
      </c>
    </row>
    <row r="10544" spans="2:9" x14ac:dyDescent="0.25">
      <c r="B10544">
        <v>10541</v>
      </c>
      <c r="C10544">
        <v>6.1541541566918503E-2</v>
      </c>
      <c r="D10544">
        <v>4.8227771535183379E-2</v>
      </c>
      <c r="G10544">
        <v>10541</v>
      </c>
      <c r="H10544">
        <v>5.8533563668095492E-2</v>
      </c>
      <c r="I10544">
        <v>6.3332499496941627E-2</v>
      </c>
    </row>
    <row r="10545" spans="2:9" x14ac:dyDescent="0.25">
      <c r="B10545">
        <v>10542</v>
      </c>
      <c r="C10545">
        <v>6.1526876734902404E-2</v>
      </c>
      <c r="D10545">
        <v>4.8210138647934407E-2</v>
      </c>
      <c r="G10545">
        <v>10542</v>
      </c>
      <c r="H10545">
        <v>5.8518477655625713E-2</v>
      </c>
      <c r="I10545">
        <v>6.3316091928860327E-2</v>
      </c>
    </row>
    <row r="10546" spans="2:9" x14ac:dyDescent="0.25">
      <c r="B10546">
        <v>10543</v>
      </c>
      <c r="C10546">
        <v>6.1512215536257804E-2</v>
      </c>
      <c r="D10546">
        <v>4.8192512019932549E-2</v>
      </c>
      <c r="G10546">
        <v>10543</v>
      </c>
      <c r="H10546">
        <v>5.8503395564226103E-2</v>
      </c>
      <c r="I10546">
        <v>6.3299688590134365E-2</v>
      </c>
    </row>
    <row r="10547" spans="2:9" x14ac:dyDescent="0.25">
      <c r="B10547">
        <v>10544</v>
      </c>
      <c r="C10547">
        <v>6.149755796969119E-2</v>
      </c>
      <c r="D10547">
        <v>4.8174891649522822E-2</v>
      </c>
      <c r="G10547">
        <v>10544</v>
      </c>
      <c r="H10547">
        <v>5.8488317392782291E-2</v>
      </c>
      <c r="I10547">
        <v>6.3283289479734675E-2</v>
      </c>
    </row>
    <row r="10548" spans="2:9" x14ac:dyDescent="0.25">
      <c r="B10548">
        <v>10545</v>
      </c>
      <c r="C10548">
        <v>6.148290403390981E-2</v>
      </c>
      <c r="D10548">
        <v>4.8157277535050017E-2</v>
      </c>
      <c r="G10548">
        <v>10545</v>
      </c>
      <c r="H10548">
        <v>5.847324314018041E-2</v>
      </c>
      <c r="I10548">
        <v>6.32668945966324E-2</v>
      </c>
    </row>
    <row r="10549" spans="2:9" x14ac:dyDescent="0.25">
      <c r="B10549">
        <v>10546</v>
      </c>
      <c r="C10549">
        <v>6.1468253727620971E-2</v>
      </c>
      <c r="D10549">
        <v>4.813966967485913E-2</v>
      </c>
      <c r="G10549">
        <v>10546</v>
      </c>
      <c r="H10549">
        <v>5.8458172805306539E-2</v>
      </c>
      <c r="I10549">
        <v>6.325050393979903E-2</v>
      </c>
    </row>
    <row r="10550" spans="2:9" x14ac:dyDescent="0.25">
      <c r="B10550">
        <v>10547</v>
      </c>
      <c r="C10550">
        <v>6.1453607049533204E-2</v>
      </c>
      <c r="D10550">
        <v>4.8122068067294993E-2</v>
      </c>
      <c r="G10550">
        <v>10547</v>
      </c>
      <c r="H10550">
        <v>5.8443106387047604E-2</v>
      </c>
      <c r="I10550">
        <v>6.3234117508206206E-2</v>
      </c>
    </row>
    <row r="10551" spans="2:9" x14ac:dyDescent="0.25">
      <c r="B10551">
        <v>10548</v>
      </c>
      <c r="C10551">
        <v>6.1438963998355495E-2</v>
      </c>
      <c r="D10551">
        <v>4.8104472710702506E-2</v>
      </c>
      <c r="G10551">
        <v>10548</v>
      </c>
      <c r="H10551">
        <v>5.8428043884290792E-2</v>
      </c>
      <c r="I10551">
        <v>6.3217735300825667E-2</v>
      </c>
    </row>
    <row r="10552" spans="2:9" x14ac:dyDescent="0.25">
      <c r="B10552">
        <v>10549</v>
      </c>
      <c r="C10552">
        <v>6.1424324572796896E-2</v>
      </c>
      <c r="D10552">
        <v>4.8086883603426528E-2</v>
      </c>
      <c r="G10552">
        <v>10549</v>
      </c>
      <c r="H10552">
        <v>5.84129852959233E-2</v>
      </c>
      <c r="I10552">
        <v>6.3201357316629569E-2</v>
      </c>
    </row>
    <row r="10553" spans="2:9" x14ac:dyDescent="0.25">
      <c r="B10553">
        <v>10550</v>
      </c>
      <c r="C10553">
        <v>6.1409688771567474E-2</v>
      </c>
      <c r="D10553">
        <v>4.8069300743811938E-2</v>
      </c>
      <c r="G10553">
        <v>10550</v>
      </c>
      <c r="H10553">
        <v>5.83979306208329E-2</v>
      </c>
      <c r="I10553">
        <v>6.3184983554590152E-2</v>
      </c>
    </row>
    <row r="10554" spans="2:9" x14ac:dyDescent="0.25">
      <c r="B10554">
        <v>10551</v>
      </c>
      <c r="C10554">
        <v>6.13950565933781E-2</v>
      </c>
      <c r="D10554">
        <v>4.805172413020356E-2</v>
      </c>
      <c r="G10554">
        <v>10551</v>
      </c>
      <c r="H10554">
        <v>5.8382879857908014E-2</v>
      </c>
      <c r="I10554">
        <v>6.3168614013679958E-2</v>
      </c>
    </row>
    <row r="10555" spans="2:9" x14ac:dyDescent="0.25">
      <c r="B10555">
        <v>10552</v>
      </c>
      <c r="C10555">
        <v>6.1380428036939799E-2</v>
      </c>
      <c r="D10555">
        <v>4.8034153760946267E-2</v>
      </c>
      <c r="G10555">
        <v>10552</v>
      </c>
      <c r="H10555">
        <v>5.8367833006036797E-2</v>
      </c>
      <c r="I10555">
        <v>6.3152248692871685E-2</v>
      </c>
    </row>
    <row r="10556" spans="2:9" x14ac:dyDescent="0.25">
      <c r="B10556">
        <v>10553</v>
      </c>
      <c r="C10556">
        <v>6.1365803100964206E-2</v>
      </c>
      <c r="D10556">
        <v>4.8016589634384869E-2</v>
      </c>
      <c r="G10556">
        <v>10553</v>
      </c>
      <c r="H10556">
        <v>5.835279006410829E-2</v>
      </c>
      <c r="I10556">
        <v>6.3135887591138265E-2</v>
      </c>
    </row>
    <row r="10557" spans="2:9" x14ac:dyDescent="0.25">
      <c r="B10557">
        <v>10554</v>
      </c>
      <c r="C10557">
        <v>6.1351181784164002E-2</v>
      </c>
      <c r="D10557">
        <v>4.7999031748864177E-2</v>
      </c>
      <c r="G10557">
        <v>10554</v>
      </c>
      <c r="H10557">
        <v>5.8337751031011943E-2</v>
      </c>
      <c r="I10557">
        <v>6.3119530707452909E-2</v>
      </c>
    </row>
    <row r="10558" spans="2:9" x14ac:dyDescent="0.25">
      <c r="B10558">
        <v>10555</v>
      </c>
      <c r="C10558">
        <v>6.1336564085252183E-2</v>
      </c>
      <c r="D10558">
        <v>4.7981480102728999E-2</v>
      </c>
      <c r="G10558">
        <v>10555</v>
      </c>
      <c r="H10558">
        <v>5.8322715905637208E-2</v>
      </c>
      <c r="I10558">
        <v>6.3103178040788938E-2</v>
      </c>
    </row>
    <row r="10559" spans="2:9" x14ac:dyDescent="0.25">
      <c r="B10559">
        <v>10556</v>
      </c>
      <c r="C10559">
        <v>6.1321950002942001E-2</v>
      </c>
      <c r="D10559">
        <v>4.7963934694324147E-2</v>
      </c>
      <c r="G10559">
        <v>10556</v>
      </c>
      <c r="H10559">
        <v>5.8307684686873792E-2</v>
      </c>
      <c r="I10559">
        <v>6.308682959011995E-2</v>
      </c>
    </row>
    <row r="10560" spans="2:9" x14ac:dyDescent="0.25">
      <c r="B10560">
        <v>10557</v>
      </c>
      <c r="C10560">
        <v>6.1307339535947684E-2</v>
      </c>
      <c r="D10560">
        <v>4.794639552199445E-2</v>
      </c>
      <c r="G10560">
        <v>10557</v>
      </c>
      <c r="H10560">
        <v>5.8292657373612305E-2</v>
      </c>
      <c r="I10560">
        <v>6.3070485354419836E-2</v>
      </c>
    </row>
    <row r="10561" spans="2:9" x14ac:dyDescent="0.25">
      <c r="B10561">
        <v>10558</v>
      </c>
      <c r="C10561">
        <v>6.1292732682984102E-2</v>
      </c>
      <c r="D10561">
        <v>4.7928862584084658E-2</v>
      </c>
      <c r="G10561">
        <v>10558</v>
      </c>
      <c r="H10561">
        <v>5.8277633964743406E-2</v>
      </c>
      <c r="I10561">
        <v>6.3054145332662528E-2</v>
      </c>
    </row>
    <row r="10562" spans="2:9" x14ac:dyDescent="0.25">
      <c r="B10562">
        <v>10559</v>
      </c>
      <c r="C10562">
        <v>6.1278129442766491E-2</v>
      </c>
      <c r="D10562">
        <v>4.791133587893958E-2</v>
      </c>
      <c r="G10562">
        <v>10559</v>
      </c>
      <c r="H10562">
        <v>5.8262614459157903E-2</v>
      </c>
      <c r="I10562">
        <v>6.3037809523822402E-2</v>
      </c>
    </row>
    <row r="10563" spans="2:9" x14ac:dyDescent="0.25">
      <c r="B10563">
        <v>10560</v>
      </c>
      <c r="C10563">
        <v>6.1263529814010557E-2</v>
      </c>
      <c r="D10563">
        <v>4.7893815404904012E-2</v>
      </c>
      <c r="G10563">
        <v>10560</v>
      </c>
      <c r="H10563">
        <v>5.8247598855747262E-2</v>
      </c>
      <c r="I10563">
        <v>6.3021477926873834E-2</v>
      </c>
    </row>
    <row r="10564" spans="2:9" x14ac:dyDescent="0.25">
      <c r="B10564">
        <v>10561</v>
      </c>
      <c r="C10564">
        <v>6.1248933795433114E-2</v>
      </c>
      <c r="D10564">
        <v>4.7876301160322661E-2</v>
      </c>
      <c r="G10564">
        <v>10561</v>
      </c>
      <c r="H10564">
        <v>5.8232587153403445E-2</v>
      </c>
      <c r="I10564">
        <v>6.3005150540791505E-2</v>
      </c>
    </row>
    <row r="10565" spans="2:9" x14ac:dyDescent="0.25">
      <c r="B10565">
        <v>10562</v>
      </c>
      <c r="C10565">
        <v>6.1234341385751193E-2</v>
      </c>
      <c r="D10565">
        <v>4.7858793143540398E-2</v>
      </c>
      <c r="G10565">
        <v>10562</v>
      </c>
      <c r="H10565">
        <v>5.8217579351018497E-2</v>
      </c>
      <c r="I10565">
        <v>6.2988827364550401E-2</v>
      </c>
    </row>
    <row r="10566" spans="2:9" x14ac:dyDescent="0.25">
      <c r="B10566">
        <v>10563</v>
      </c>
      <c r="C10566">
        <v>6.1219752583682195E-2</v>
      </c>
      <c r="D10566">
        <v>4.7841291352901896E-2</v>
      </c>
      <c r="G10566">
        <v>10563</v>
      </c>
      <c r="H10566">
        <v>5.8202575447484695E-2</v>
      </c>
      <c r="I10566">
        <v>6.2972508397125634E-2</v>
      </c>
    </row>
    <row r="10567" spans="2:9" x14ac:dyDescent="0.25">
      <c r="B10567">
        <v>10564</v>
      </c>
      <c r="C10567">
        <v>6.1205167387944598E-2</v>
      </c>
      <c r="D10567">
        <v>4.782379578675193E-2</v>
      </c>
      <c r="G10567">
        <v>10564</v>
      </c>
      <c r="H10567">
        <v>5.8187575441694998E-2</v>
      </c>
      <c r="I10567">
        <v>6.2956193637492469E-2</v>
      </c>
    </row>
    <row r="10568" spans="2:9" x14ac:dyDescent="0.25">
      <c r="B10568">
        <v>10565</v>
      </c>
      <c r="C10568">
        <v>6.1190585797257196E-2</v>
      </c>
      <c r="D10568">
        <v>4.7806306443435295E-2</v>
      </c>
      <c r="G10568">
        <v>10565</v>
      </c>
      <c r="H10568">
        <v>5.8172579332542503E-2</v>
      </c>
      <c r="I10568">
        <v>6.2939883084626572E-2</v>
      </c>
    </row>
    <row r="10569" spans="2:9" x14ac:dyDescent="0.25">
      <c r="B10569">
        <v>10566</v>
      </c>
      <c r="C10569">
        <v>6.1176007810339397E-2</v>
      </c>
      <c r="D10569">
        <v>4.7788823321296713E-2</v>
      </c>
      <c r="G10569">
        <v>10566</v>
      </c>
      <c r="H10569">
        <v>5.8157587118920898E-2</v>
      </c>
      <c r="I10569">
        <v>6.2923576737503692E-2</v>
      </c>
    </row>
    <row r="10570" spans="2:9" x14ac:dyDescent="0.25">
      <c r="B10570">
        <v>10567</v>
      </c>
      <c r="C10570">
        <v>6.1161433425910995E-2</v>
      </c>
      <c r="D10570">
        <v>4.7771346418680943E-2</v>
      </c>
      <c r="G10570">
        <v>10567</v>
      </c>
      <c r="H10570">
        <v>5.8142598799723888E-2</v>
      </c>
      <c r="I10570">
        <v>6.2907274595099816E-2</v>
      </c>
    </row>
    <row r="10571" spans="2:9" x14ac:dyDescent="0.25">
      <c r="B10571">
        <v>10568</v>
      </c>
      <c r="C10571">
        <v>6.1146862642692944E-2</v>
      </c>
      <c r="D10571">
        <v>4.7753875733932749E-2</v>
      </c>
      <c r="G10571">
        <v>10568</v>
      </c>
      <c r="H10571">
        <v>5.8127614373845948E-2</v>
      </c>
      <c r="I10571">
        <v>6.2890976656391179E-2</v>
      </c>
    </row>
    <row r="10572" spans="2:9" x14ac:dyDescent="0.25">
      <c r="B10572">
        <v>10569</v>
      </c>
      <c r="C10572">
        <v>6.1132295459406391E-2</v>
      </c>
      <c r="D10572">
        <v>4.7736411265396829E-2</v>
      </c>
      <c r="G10572">
        <v>10569</v>
      </c>
      <c r="H10572">
        <v>5.8112633840181706E-2</v>
      </c>
      <c r="I10572">
        <v>6.2874682920354211E-2</v>
      </c>
    </row>
    <row r="10573" spans="2:9" x14ac:dyDescent="0.25">
      <c r="B10573">
        <v>10570</v>
      </c>
      <c r="C10573">
        <v>6.1117731874772797E-2</v>
      </c>
      <c r="D10573">
        <v>4.7718953011417937E-2</v>
      </c>
      <c r="G10573">
        <v>10570</v>
      </c>
      <c r="H10573">
        <v>5.8097657197625899E-2</v>
      </c>
      <c r="I10573">
        <v>6.2858393385965577E-2</v>
      </c>
    </row>
    <row r="10574" spans="2:9" x14ac:dyDescent="0.25">
      <c r="B10574">
        <v>10571</v>
      </c>
      <c r="C10574">
        <v>6.1103171887514678E-2</v>
      </c>
      <c r="D10574">
        <v>4.7701500970340857E-2</v>
      </c>
      <c r="G10574">
        <v>10571</v>
      </c>
      <c r="H10574">
        <v>5.8082684445073897E-2</v>
      </c>
      <c r="I10574">
        <v>6.2842108052202125E-2</v>
      </c>
    </row>
    <row r="10575" spans="2:9" x14ac:dyDescent="0.25">
      <c r="B10575">
        <v>10572</v>
      </c>
      <c r="C10575">
        <v>6.1088615496354977E-2</v>
      </c>
      <c r="D10575">
        <v>4.768405514051028E-2</v>
      </c>
      <c r="G10575">
        <v>10572</v>
      </c>
      <c r="H10575">
        <v>5.8067715581421611E-2</v>
      </c>
      <c r="I10575">
        <v>6.2825826918040992E-2</v>
      </c>
    </row>
    <row r="10576" spans="2:9" x14ac:dyDescent="0.25">
      <c r="B10576">
        <v>10573</v>
      </c>
      <c r="C10576">
        <v>6.1074062700017195E-2</v>
      </c>
      <c r="D10576">
        <v>4.7666615520270982E-2</v>
      </c>
      <c r="G10576">
        <v>10573</v>
      </c>
      <c r="H10576">
        <v>5.8052750605564897E-2</v>
      </c>
      <c r="I10576">
        <v>6.2809549982459467E-2</v>
      </c>
    </row>
    <row r="10577" spans="2:9" x14ac:dyDescent="0.25">
      <c r="B10577">
        <v>10574</v>
      </c>
      <c r="C10577">
        <v>6.1059513497225215E-2</v>
      </c>
      <c r="D10577">
        <v>4.7649182107967661E-2</v>
      </c>
      <c r="G10577">
        <v>10574</v>
      </c>
      <c r="H10577">
        <v>5.8037789516400082E-2</v>
      </c>
      <c r="I10577">
        <v>6.2793277244435078E-2</v>
      </c>
    </row>
    <row r="10578" spans="2:9" x14ac:dyDescent="0.25">
      <c r="B10578">
        <v>10575</v>
      </c>
      <c r="C10578">
        <v>6.1044967886704028E-2</v>
      </c>
      <c r="D10578">
        <v>4.76317549019451E-2</v>
      </c>
      <c r="G10578">
        <v>10575</v>
      </c>
      <c r="H10578">
        <v>5.8022832312824166E-2</v>
      </c>
      <c r="I10578">
        <v>6.2777008702945572E-2</v>
      </c>
    </row>
    <row r="10579" spans="2:9" x14ac:dyDescent="0.25">
      <c r="B10579">
        <v>10576</v>
      </c>
      <c r="C10579">
        <v>6.1030425867178911E-2</v>
      </c>
      <c r="D10579">
        <v>4.7614333900548006E-2</v>
      </c>
      <c r="G10579">
        <v>10576</v>
      </c>
      <c r="H10579">
        <v>5.8007878993734198E-2</v>
      </c>
      <c r="I10579">
        <v>6.2760744356968934E-2</v>
      </c>
    </row>
    <row r="10580" spans="2:9" x14ac:dyDescent="0.25">
      <c r="B10580">
        <v>10577</v>
      </c>
      <c r="C10580">
        <v>6.1015887437375398E-2</v>
      </c>
      <c r="D10580">
        <v>4.7596919102121098E-2</v>
      </c>
      <c r="G10580">
        <v>10577</v>
      </c>
      <c r="H10580">
        <v>5.7992929558027498E-2</v>
      </c>
      <c r="I10580">
        <v>6.27444842054833E-2</v>
      </c>
    </row>
    <row r="10581" spans="2:9" x14ac:dyDescent="0.25">
      <c r="B10581">
        <v>10578</v>
      </c>
      <c r="C10581">
        <v>6.1001352596020103E-2</v>
      </c>
      <c r="D10581">
        <v>4.7579510505009179E-2</v>
      </c>
      <c r="G10581">
        <v>10578</v>
      </c>
      <c r="H10581">
        <v>5.7977984004602093E-2</v>
      </c>
      <c r="I10581">
        <v>6.2728228247467169E-2</v>
      </c>
    </row>
    <row r="10582" spans="2:9" x14ac:dyDescent="0.25">
      <c r="B10582">
        <v>10579</v>
      </c>
      <c r="C10582">
        <v>6.09868213418399E-2</v>
      </c>
      <c r="D10582">
        <v>4.7562108107556907E-2</v>
      </c>
      <c r="G10582">
        <v>10579</v>
      </c>
      <c r="H10582">
        <v>5.79630423323561E-2</v>
      </c>
      <c r="I10582">
        <v>6.2711976481899037E-2</v>
      </c>
    </row>
    <row r="10583" spans="2:9" x14ac:dyDescent="0.25">
      <c r="B10583">
        <v>10580</v>
      </c>
      <c r="C10583">
        <v>6.0972293673562598E-2</v>
      </c>
      <c r="D10583">
        <v>4.7544711908109133E-2</v>
      </c>
      <c r="G10583">
        <v>10580</v>
      </c>
      <c r="H10583">
        <v>5.7948104540188013E-2</v>
      </c>
      <c r="I10583">
        <v>6.2695728907757819E-2</v>
      </c>
    </row>
    <row r="10584" spans="2:9" x14ac:dyDescent="0.25">
      <c r="B10584">
        <v>10581</v>
      </c>
      <c r="C10584">
        <v>6.0957769589916076E-2</v>
      </c>
      <c r="D10584">
        <v>4.7527321905010564E-2</v>
      </c>
      <c r="G10584">
        <v>10581</v>
      </c>
      <c r="H10584">
        <v>5.7933170626996641E-2</v>
      </c>
      <c r="I10584">
        <v>6.2679485524022596E-2</v>
      </c>
    </row>
    <row r="10585" spans="2:9" x14ac:dyDescent="0.25">
      <c r="B10585">
        <v>10582</v>
      </c>
      <c r="C10585">
        <v>6.0943249089629364E-2</v>
      </c>
      <c r="D10585">
        <v>4.7509938096605871E-2</v>
      </c>
      <c r="G10585">
        <v>10582</v>
      </c>
      <c r="H10585">
        <v>5.7918240591681457E-2</v>
      </c>
      <c r="I10585">
        <v>6.2663246329672545E-2</v>
      </c>
    </row>
    <row r="10586" spans="2:9" x14ac:dyDescent="0.25">
      <c r="B10586">
        <v>10583</v>
      </c>
      <c r="C10586">
        <v>6.0928732171431806E-2</v>
      </c>
      <c r="D10586">
        <v>4.749256048123994E-2</v>
      </c>
      <c r="G10586">
        <v>10583</v>
      </c>
      <c r="H10586">
        <v>5.7903314433142096E-2</v>
      </c>
      <c r="I10586">
        <v>6.2647011323687232E-2</v>
      </c>
    </row>
    <row r="10587" spans="2:9" x14ac:dyDescent="0.25">
      <c r="B10587">
        <v>10584</v>
      </c>
      <c r="C10587">
        <v>6.0914218834053006E-2</v>
      </c>
      <c r="D10587">
        <v>4.7475189057257443E-2</v>
      </c>
      <c r="G10587">
        <v>10584</v>
      </c>
      <c r="H10587">
        <v>5.7888392150278314E-2</v>
      </c>
      <c r="I10587">
        <v>6.2630780505046321E-2</v>
      </c>
    </row>
    <row r="10588" spans="2:9" x14ac:dyDescent="0.25">
      <c r="B10588">
        <v>10585</v>
      </c>
      <c r="C10588">
        <v>6.08997090762236E-2</v>
      </c>
      <c r="D10588">
        <v>4.7457823823003148E-2</v>
      </c>
      <c r="G10588">
        <v>10585</v>
      </c>
      <c r="H10588">
        <v>5.7873473741990498E-2</v>
      </c>
      <c r="I10588">
        <v>6.2614553872729795E-2</v>
      </c>
    </row>
    <row r="10589" spans="2:9" x14ac:dyDescent="0.25">
      <c r="B10589">
        <v>10586</v>
      </c>
      <c r="C10589">
        <v>6.0885202896674803E-2</v>
      </c>
      <c r="D10589">
        <v>4.7440464776821872E-2</v>
      </c>
      <c r="G10589">
        <v>10586</v>
      </c>
      <c r="H10589">
        <v>5.7858559207179396E-2</v>
      </c>
      <c r="I10589">
        <v>6.259833142571776E-2</v>
      </c>
    </row>
    <row r="10590" spans="2:9" x14ac:dyDescent="0.25">
      <c r="B10590">
        <v>10587</v>
      </c>
      <c r="C10590">
        <v>6.0870700294138103E-2</v>
      </c>
      <c r="D10590">
        <v>4.7423111917058308E-2</v>
      </c>
      <c r="G10590">
        <v>10587</v>
      </c>
      <c r="H10590">
        <v>5.784364854474601E-2</v>
      </c>
      <c r="I10590">
        <v>6.2582113162990574E-2</v>
      </c>
    </row>
    <row r="10591" spans="2:9" x14ac:dyDescent="0.25">
      <c r="B10591">
        <v>10588</v>
      </c>
      <c r="C10591">
        <v>6.0856201267345603E-2</v>
      </c>
      <c r="D10591">
        <v>4.7405765242057328E-2</v>
      </c>
      <c r="G10591">
        <v>10588</v>
      </c>
      <c r="H10591">
        <v>5.7828741753591623E-2</v>
      </c>
      <c r="I10591">
        <v>6.2565899083528831E-2</v>
      </c>
    </row>
    <row r="10592" spans="2:9" x14ac:dyDescent="0.25">
      <c r="B10592">
        <v>10589</v>
      </c>
      <c r="C10592">
        <v>6.0841705815030456E-2</v>
      </c>
      <c r="D10592">
        <v>4.7388424750163624E-2</v>
      </c>
      <c r="G10592">
        <v>10589</v>
      </c>
      <c r="H10592">
        <v>5.7813838832618175E-2</v>
      </c>
      <c r="I10592">
        <v>6.2549689186313331E-2</v>
      </c>
    </row>
    <row r="10593" spans="2:9" x14ac:dyDescent="0.25">
      <c r="B10593">
        <v>10590</v>
      </c>
      <c r="C10593">
        <v>6.0827213935926001E-2</v>
      </c>
      <c r="D10593">
        <v>4.7371090439722048E-2</v>
      </c>
      <c r="G10593">
        <v>10590</v>
      </c>
      <c r="H10593">
        <v>5.7798939780727802E-2</v>
      </c>
      <c r="I10593">
        <v>6.2533483470325085E-2</v>
      </c>
    </row>
    <row r="10594" spans="2:9" x14ac:dyDescent="0.25">
      <c r="B10594">
        <v>10591</v>
      </c>
      <c r="C10594">
        <v>6.0812725628765892E-2</v>
      </c>
      <c r="D10594">
        <v>4.7353762309077362E-2</v>
      </c>
      <c r="G10594">
        <v>10591</v>
      </c>
      <c r="H10594">
        <v>5.7784044596822716E-2</v>
      </c>
      <c r="I10594">
        <v>6.2517281934545324E-2</v>
      </c>
    </row>
    <row r="10595" spans="2:9" x14ac:dyDescent="0.25">
      <c r="B10595">
        <v>10592</v>
      </c>
      <c r="C10595">
        <v>6.0798240892284895E-2</v>
      </c>
      <c r="D10595">
        <v>4.7336440356574402E-2</v>
      </c>
      <c r="G10595">
        <v>10592</v>
      </c>
      <c r="H10595">
        <v>5.77691532798058E-2</v>
      </c>
      <c r="I10595">
        <v>6.2501084577955515E-2</v>
      </c>
    </row>
    <row r="10596" spans="2:9" x14ac:dyDescent="0.25">
      <c r="B10596">
        <v>10593</v>
      </c>
      <c r="C10596">
        <v>6.0783759725217996E-2</v>
      </c>
      <c r="D10596">
        <v>4.7319124580557932E-2</v>
      </c>
      <c r="G10596">
        <v>10593</v>
      </c>
      <c r="H10596">
        <v>5.7754265828580384E-2</v>
      </c>
      <c r="I10596">
        <v>6.2484891399537307E-2</v>
      </c>
    </row>
    <row r="10597" spans="2:9" x14ac:dyDescent="0.25">
      <c r="B10597">
        <v>10594</v>
      </c>
      <c r="C10597">
        <v>6.0769282126301109E-2</v>
      </c>
      <c r="D10597">
        <v>4.7301814979372789E-2</v>
      </c>
      <c r="G10597">
        <v>10594</v>
      </c>
      <c r="H10597">
        <v>5.7739382242049789E-2</v>
      </c>
      <c r="I10597">
        <v>6.2468702398272576E-2</v>
      </c>
    </row>
    <row r="10598" spans="2:9" x14ac:dyDescent="0.25">
      <c r="B10598">
        <v>10595</v>
      </c>
      <c r="C10598">
        <v>6.0754808094270196E-2</v>
      </c>
      <c r="D10598">
        <v>4.7284511551363845E-2</v>
      </c>
      <c r="G10598">
        <v>10595</v>
      </c>
      <c r="H10598">
        <v>5.7724502519117891E-2</v>
      </c>
      <c r="I10598">
        <v>6.2452517573143435E-2</v>
      </c>
    </row>
    <row r="10599" spans="2:9" x14ac:dyDescent="0.25">
      <c r="B10599">
        <v>10596</v>
      </c>
      <c r="C10599">
        <v>6.0740337627862434E-2</v>
      </c>
      <c r="D10599">
        <v>4.7267214294875855E-2</v>
      </c>
      <c r="G10599">
        <v>10596</v>
      </c>
      <c r="H10599">
        <v>5.7709626658689096E-2</v>
      </c>
      <c r="I10599">
        <v>6.2436336923132212E-2</v>
      </c>
    </row>
    <row r="10600" spans="2:9" x14ac:dyDescent="0.25">
      <c r="B10600">
        <v>10597</v>
      </c>
      <c r="C10600">
        <v>6.0725870725815298E-2</v>
      </c>
      <c r="D10600">
        <v>4.7249923208253726E-2</v>
      </c>
      <c r="G10600">
        <v>10597</v>
      </c>
      <c r="H10600">
        <v>5.7694754659667995E-2</v>
      </c>
      <c r="I10600">
        <v>6.2420160447221457E-2</v>
      </c>
    </row>
    <row r="10601" spans="2:9" x14ac:dyDescent="0.25">
      <c r="B10601">
        <v>10598</v>
      </c>
      <c r="C10601">
        <v>6.0711407386866492E-2</v>
      </c>
      <c r="D10601">
        <v>4.7232638289842276E-2</v>
      </c>
      <c r="G10601">
        <v>10598</v>
      </c>
      <c r="H10601">
        <v>5.7679886520959317E-2</v>
      </c>
      <c r="I10601">
        <v>6.2403988144393886E-2</v>
      </c>
    </row>
    <row r="10602" spans="2:9" x14ac:dyDescent="0.25">
      <c r="B10602">
        <v>10599</v>
      </c>
      <c r="C10602">
        <v>6.0696947609754595E-2</v>
      </c>
      <c r="D10602">
        <v>4.7215359537986411E-2</v>
      </c>
      <c r="G10602">
        <v>10599</v>
      </c>
      <c r="H10602">
        <v>5.7665022241468404E-2</v>
      </c>
      <c r="I10602">
        <v>6.2387820013632501E-2</v>
      </c>
    </row>
    <row r="10603" spans="2:9" x14ac:dyDescent="0.25">
      <c r="B10603">
        <v>10600</v>
      </c>
      <c r="C10603">
        <v>6.068249139321899E-2</v>
      </c>
      <c r="D10603">
        <v>4.7198086951030969E-2</v>
      </c>
      <c r="G10603">
        <v>10600</v>
      </c>
      <c r="H10603">
        <v>5.7650161820101097E-2</v>
      </c>
      <c r="I10603">
        <v>6.2371656053920511E-2</v>
      </c>
    </row>
    <row r="10604" spans="2:9" x14ac:dyDescent="0.25">
      <c r="B10604">
        <v>10601</v>
      </c>
      <c r="C10604">
        <v>6.0668038735999408E-2</v>
      </c>
      <c r="D10604">
        <v>4.7180820527320803E-2</v>
      </c>
      <c r="G10604">
        <v>10601</v>
      </c>
      <c r="H10604">
        <v>5.763530525576311E-2</v>
      </c>
      <c r="I10604">
        <v>6.235549626424125E-2</v>
      </c>
    </row>
    <row r="10605" spans="2:9" x14ac:dyDescent="0.25">
      <c r="B10605">
        <v>10602</v>
      </c>
      <c r="C10605">
        <v>6.0653589636835793E-2</v>
      </c>
      <c r="D10605">
        <v>4.7163560265200868E-2</v>
      </c>
      <c r="G10605">
        <v>10602</v>
      </c>
      <c r="H10605">
        <v>5.7620452547360805E-2</v>
      </c>
      <c r="I10605">
        <v>6.2339340643578406E-2</v>
      </c>
    </row>
    <row r="10606" spans="2:9" x14ac:dyDescent="0.25">
      <c r="B10606">
        <v>10603</v>
      </c>
      <c r="C10606">
        <v>6.0639144094469452E-2</v>
      </c>
      <c r="D10606">
        <v>4.7146306163016023E-2</v>
      </c>
      <c r="G10606">
        <v>10603</v>
      </c>
      <c r="H10606">
        <v>5.7605603693801202E-2</v>
      </c>
      <c r="I10606">
        <v>6.2323189190915805E-2</v>
      </c>
    </row>
    <row r="10607" spans="2:9" x14ac:dyDescent="0.25">
      <c r="B10607">
        <v>10604</v>
      </c>
      <c r="C10607">
        <v>6.0624702107641884E-2</v>
      </c>
      <c r="D10607">
        <v>4.7129058219111258E-2</v>
      </c>
      <c r="G10607">
        <v>10604</v>
      </c>
      <c r="H10607">
        <v>5.7590758693991315E-2</v>
      </c>
      <c r="I10607">
        <v>6.2307041905237517E-2</v>
      </c>
    </row>
    <row r="10608" spans="2:9" x14ac:dyDescent="0.25">
      <c r="B10608">
        <v>10605</v>
      </c>
      <c r="C10608">
        <v>6.0610263675094901E-2</v>
      </c>
      <c r="D10608">
        <v>4.7111816431831439E-2</v>
      </c>
      <c r="G10608">
        <v>10605</v>
      </c>
      <c r="H10608">
        <v>5.7575917546838308E-2</v>
      </c>
      <c r="I10608">
        <v>6.22908987855278E-2</v>
      </c>
    </row>
    <row r="10609" spans="2:9" x14ac:dyDescent="0.25">
      <c r="B10609">
        <v>10606</v>
      </c>
      <c r="C10609">
        <v>6.0595828795570995E-2</v>
      </c>
      <c r="D10609">
        <v>4.7094580799521495E-2</v>
      </c>
      <c r="G10609">
        <v>10606</v>
      </c>
      <c r="H10609">
        <v>5.7561080251250001E-2</v>
      </c>
      <c r="I10609">
        <v>6.2274759830771104E-2</v>
      </c>
    </row>
    <row r="10610" spans="2:9" x14ac:dyDescent="0.25">
      <c r="B10610">
        <v>10607</v>
      </c>
      <c r="C10610">
        <v>6.0581397467813596E-2</v>
      </c>
      <c r="D10610">
        <v>4.7077351320526456E-2</v>
      </c>
      <c r="G10610">
        <v>10607</v>
      </c>
      <c r="H10610">
        <v>5.7546246806134578E-2</v>
      </c>
      <c r="I10610">
        <v>6.2258625039952234E-2</v>
      </c>
    </row>
    <row r="10611" spans="2:9" x14ac:dyDescent="0.25">
      <c r="B10611">
        <v>10608</v>
      </c>
      <c r="C10611">
        <v>6.0566969690566408E-2</v>
      </c>
      <c r="D10611">
        <v>4.7060127993191231E-2</v>
      </c>
      <c r="G10611">
        <v>10608</v>
      </c>
      <c r="H10611">
        <v>5.7531417210400511E-2</v>
      </c>
      <c r="I10611">
        <v>6.2242494412056065E-2</v>
      </c>
    </row>
    <row r="10612" spans="2:9" x14ac:dyDescent="0.25">
      <c r="B10612">
        <v>10609</v>
      </c>
      <c r="C10612">
        <v>6.0552545462573527E-2</v>
      </c>
      <c r="D10612">
        <v>4.7042910815860831E-2</v>
      </c>
      <c r="G10612">
        <v>10609</v>
      </c>
      <c r="H10612">
        <v>5.7516591462956478E-2</v>
      </c>
      <c r="I10612">
        <v>6.2226367946067708E-2</v>
      </c>
    </row>
    <row r="10613" spans="2:9" x14ac:dyDescent="0.25">
      <c r="B10613">
        <v>10610</v>
      </c>
      <c r="C10613">
        <v>6.0538124782580201E-2</v>
      </c>
      <c r="D10613">
        <v>4.7025699786880218E-2</v>
      </c>
      <c r="G10613">
        <v>10610</v>
      </c>
      <c r="H10613">
        <v>5.7501769562711941E-2</v>
      </c>
      <c r="I10613">
        <v>6.2210245640972592E-2</v>
      </c>
    </row>
    <row r="10614" spans="2:9" x14ac:dyDescent="0.25">
      <c r="B10614">
        <v>10611</v>
      </c>
      <c r="C10614">
        <v>6.0523707649331897E-2</v>
      </c>
      <c r="D10614">
        <v>4.700849490459446E-2</v>
      </c>
      <c r="G10614">
        <v>10611</v>
      </c>
      <c r="H10614">
        <v>5.7486951508576398E-2</v>
      </c>
      <c r="I10614">
        <v>6.2194127495756237E-2</v>
      </c>
    </row>
    <row r="10615" spans="2:9" x14ac:dyDescent="0.25">
      <c r="B10615">
        <v>10612</v>
      </c>
      <c r="C10615">
        <v>6.0509294061574397E-2</v>
      </c>
      <c r="D10615">
        <v>4.699129616734854E-2</v>
      </c>
      <c r="G10615">
        <v>10612</v>
      </c>
      <c r="H10615">
        <v>5.7472137299459498E-2</v>
      </c>
      <c r="I10615">
        <v>6.2178013509404453E-2</v>
      </c>
    </row>
    <row r="10616" spans="2:9" x14ac:dyDescent="0.25">
      <c r="B10616">
        <v>10613</v>
      </c>
      <c r="C10616">
        <v>6.049488401805448E-2</v>
      </c>
      <c r="D10616">
        <v>4.6974103573487525E-2</v>
      </c>
      <c r="G10616">
        <v>10613</v>
      </c>
      <c r="H10616">
        <v>5.7457326934271503E-2</v>
      </c>
      <c r="I10616">
        <v>6.2161903680903297E-2</v>
      </c>
    </row>
    <row r="10617" spans="2:9" x14ac:dyDescent="0.25">
      <c r="B10617">
        <v>10614</v>
      </c>
      <c r="C10617">
        <v>6.04804775175194E-2</v>
      </c>
      <c r="D10617">
        <v>4.6956917121356447E-2</v>
      </c>
      <c r="G10617">
        <v>10614</v>
      </c>
      <c r="H10617">
        <v>5.7442520411923201E-2</v>
      </c>
      <c r="I10617">
        <v>6.2145798009238917E-2</v>
      </c>
    </row>
    <row r="10618" spans="2:9" x14ac:dyDescent="0.25">
      <c r="B10618">
        <v>10615</v>
      </c>
      <c r="C10618">
        <v>6.0466074558716797E-2</v>
      </c>
      <c r="D10618">
        <v>4.6939736809300428E-2</v>
      </c>
      <c r="G10618">
        <v>10615</v>
      </c>
      <c r="H10618">
        <v>5.7427717731325399E-2</v>
      </c>
      <c r="I10618">
        <v>6.21296964933978E-2</v>
      </c>
    </row>
    <row r="10619" spans="2:9" x14ac:dyDescent="0.25">
      <c r="B10619">
        <v>10616</v>
      </c>
      <c r="C10619">
        <v>6.0451675140394866E-2</v>
      </c>
      <c r="D10619">
        <v>4.6922562635664515E-2</v>
      </c>
      <c r="G10619">
        <v>10616</v>
      </c>
      <c r="H10619">
        <v>5.7412918891389261E-2</v>
      </c>
      <c r="I10619">
        <v>6.2113599132366651E-2</v>
      </c>
    </row>
    <row r="10620" spans="2:9" x14ac:dyDescent="0.25">
      <c r="B10620">
        <v>10617</v>
      </c>
      <c r="C10620">
        <v>6.043727926130292E-2</v>
      </c>
      <c r="D10620">
        <v>4.6905394598793809E-2</v>
      </c>
      <c r="G10620">
        <v>10617</v>
      </c>
      <c r="H10620">
        <v>5.7398123891026685E-2</v>
      </c>
      <c r="I10620">
        <v>6.2097505925132246E-2</v>
      </c>
    </row>
    <row r="10621" spans="2:9" x14ac:dyDescent="0.25">
      <c r="B10621">
        <v>10618</v>
      </c>
      <c r="C10621">
        <v>6.0422886920190405E-2</v>
      </c>
      <c r="D10621">
        <v>4.6888232697033481E-2</v>
      </c>
      <c r="G10621">
        <v>10618</v>
      </c>
      <c r="H10621">
        <v>5.7383332729149597E-2</v>
      </c>
      <c r="I10621">
        <v>6.208141687068177E-2</v>
      </c>
    </row>
    <row r="10622" spans="2:9" x14ac:dyDescent="0.25">
      <c r="B10622">
        <v>10619</v>
      </c>
      <c r="C10622">
        <v>6.0408498115807105E-2</v>
      </c>
      <c r="D10622">
        <v>4.6871076928728633E-2</v>
      </c>
      <c r="G10622">
        <v>10619</v>
      </c>
      <c r="H10622">
        <v>5.73685454046702E-2</v>
      </c>
      <c r="I10622">
        <v>6.2065331968002492E-2</v>
      </c>
    </row>
    <row r="10623" spans="2:9" x14ac:dyDescent="0.25">
      <c r="B10623">
        <v>10620</v>
      </c>
      <c r="C10623">
        <v>6.0394112846903693E-2</v>
      </c>
      <c r="D10623">
        <v>4.685392729222445E-2</v>
      </c>
      <c r="G10623">
        <v>10620</v>
      </c>
      <c r="H10623">
        <v>5.7353761916501197E-2</v>
      </c>
      <c r="I10623">
        <v>6.2049251216081958E-2</v>
      </c>
    </row>
    <row r="10624" spans="2:9" x14ac:dyDescent="0.25">
      <c r="B10624">
        <v>10621</v>
      </c>
      <c r="C10624">
        <v>6.0379731112231397E-2</v>
      </c>
      <c r="D10624">
        <v>4.6836783785866115E-2</v>
      </c>
      <c r="G10624">
        <v>10621</v>
      </c>
      <c r="H10624">
        <v>5.7338982263555889E-2</v>
      </c>
      <c r="I10624">
        <v>6.2033174613907914E-2</v>
      </c>
    </row>
    <row r="10625" spans="2:9" x14ac:dyDescent="0.25">
      <c r="B10625">
        <v>10622</v>
      </c>
      <c r="C10625">
        <v>6.0365352910541993E-2</v>
      </c>
      <c r="D10625">
        <v>4.6819646407998787E-2</v>
      </c>
      <c r="G10625">
        <v>10622</v>
      </c>
      <c r="H10625">
        <v>5.7324206444747408E-2</v>
      </c>
      <c r="I10625">
        <v>6.2017102160468289E-2</v>
      </c>
    </row>
    <row r="10626" spans="2:9" x14ac:dyDescent="0.25">
      <c r="B10626">
        <v>10623</v>
      </c>
      <c r="C10626">
        <v>6.0350978240587667E-2</v>
      </c>
      <c r="D10626">
        <v>4.6802515156967754E-2</v>
      </c>
      <c r="G10626">
        <v>10623</v>
      </c>
      <c r="H10626">
        <v>5.7309434458989499E-2</v>
      </c>
      <c r="I10626">
        <v>6.2001033854751288E-2</v>
      </c>
    </row>
    <row r="10627" spans="2:9" x14ac:dyDescent="0.25">
      <c r="B10627">
        <v>10624</v>
      </c>
      <c r="C10627">
        <v>6.0336607101121639E-2</v>
      </c>
      <c r="D10627">
        <v>4.6785390031118188E-2</v>
      </c>
      <c r="G10627">
        <v>10624</v>
      </c>
      <c r="H10627">
        <v>5.7294666305196494E-2</v>
      </c>
      <c r="I10627">
        <v>6.1984969695745303E-2</v>
      </c>
    </row>
    <row r="10628" spans="2:9" x14ac:dyDescent="0.25">
      <c r="B10628">
        <v>10625</v>
      </c>
      <c r="C10628">
        <v>6.0322239490897413E-2</v>
      </c>
      <c r="D10628">
        <v>4.6768271028795376E-2</v>
      </c>
      <c r="G10628">
        <v>10625</v>
      </c>
      <c r="H10628">
        <v>5.7279901982282798E-2</v>
      </c>
      <c r="I10628">
        <v>6.1968909682438941E-2</v>
      </c>
    </row>
    <row r="10629" spans="2:9" x14ac:dyDescent="0.25">
      <c r="B10629">
        <v>10626</v>
      </c>
      <c r="C10629">
        <v>6.0307875408668693E-2</v>
      </c>
      <c r="D10629">
        <v>4.6751158148344588E-2</v>
      </c>
      <c r="G10629">
        <v>10626</v>
      </c>
      <c r="H10629">
        <v>5.7265141489163E-2</v>
      </c>
      <c r="I10629">
        <v>6.1952853813821047E-2</v>
      </c>
    </row>
    <row r="10630" spans="2:9" x14ac:dyDescent="0.25">
      <c r="B10630">
        <v>10627</v>
      </c>
      <c r="C10630">
        <v>6.0293514853190198E-2</v>
      </c>
      <c r="D10630">
        <v>4.6734051388111146E-2</v>
      </c>
      <c r="G10630">
        <v>10627</v>
      </c>
      <c r="H10630">
        <v>5.72503848247524E-2</v>
      </c>
      <c r="I10630">
        <v>6.1936802088880624E-2</v>
      </c>
    </row>
    <row r="10631" spans="2:9" x14ac:dyDescent="0.25">
      <c r="B10631">
        <v>10628</v>
      </c>
      <c r="C10631">
        <v>6.0279157823217099E-2</v>
      </c>
      <c r="D10631">
        <v>4.671695074644034E-2</v>
      </c>
      <c r="G10631">
        <v>10628</v>
      </c>
      <c r="H10631">
        <v>5.7235631987966398E-2</v>
      </c>
      <c r="I10631">
        <v>6.1920754506606959E-2</v>
      </c>
    </row>
    <row r="10632" spans="2:9" x14ac:dyDescent="0.25">
      <c r="B10632">
        <v>10629</v>
      </c>
      <c r="C10632">
        <v>6.0264804317505201E-2</v>
      </c>
      <c r="D10632">
        <v>4.6699856221677528E-2</v>
      </c>
      <c r="G10632">
        <v>10629</v>
      </c>
      <c r="H10632">
        <v>5.7220882977720905E-2</v>
      </c>
      <c r="I10632">
        <v>6.1904711065989555E-2</v>
      </c>
    </row>
    <row r="10633" spans="2:9" x14ac:dyDescent="0.25">
      <c r="B10633">
        <v>10630</v>
      </c>
      <c r="C10633">
        <v>6.0250454334810716E-2</v>
      </c>
      <c r="D10633">
        <v>4.6682767812168069E-2</v>
      </c>
      <c r="G10633">
        <v>10630</v>
      </c>
      <c r="H10633">
        <v>5.7206137792932071E-2</v>
      </c>
      <c r="I10633">
        <v>6.1888671766018026E-2</v>
      </c>
    </row>
    <row r="10634" spans="2:9" x14ac:dyDescent="0.25">
      <c r="B10634">
        <v>10631</v>
      </c>
      <c r="C10634">
        <v>6.0236107873890755E-2</v>
      </c>
      <c r="D10634">
        <v>4.6665685516257355E-2</v>
      </c>
      <c r="G10634">
        <v>10631</v>
      </c>
      <c r="H10634">
        <v>5.7191396432516632E-2</v>
      </c>
      <c r="I10634">
        <v>6.1872636605682346E-2</v>
      </c>
    </row>
    <row r="10635" spans="2:9" x14ac:dyDescent="0.25">
      <c r="B10635">
        <v>10632</v>
      </c>
      <c r="C10635">
        <v>6.0221764933502793E-2</v>
      </c>
      <c r="D10635">
        <v>4.6648609332290779E-2</v>
      </c>
      <c r="G10635">
        <v>10632</v>
      </c>
      <c r="H10635">
        <v>5.7176658895391495E-2</v>
      </c>
      <c r="I10635">
        <v>6.1856605583972622E-2</v>
      </c>
    </row>
    <row r="10636" spans="2:9" x14ac:dyDescent="0.25">
      <c r="B10636">
        <v>10633</v>
      </c>
      <c r="C10636">
        <v>6.0207425512404517E-2</v>
      </c>
      <c r="D10636">
        <v>4.6631539258613804E-2</v>
      </c>
      <c r="G10636">
        <v>10633</v>
      </c>
      <c r="H10636">
        <v>5.7161925180473708E-2</v>
      </c>
      <c r="I10636">
        <v>6.184057869987919E-2</v>
      </c>
    </row>
    <row r="10637" spans="2:9" x14ac:dyDescent="0.25">
      <c r="B10637">
        <v>10634</v>
      </c>
      <c r="C10637">
        <v>6.0193089609354607E-2</v>
      </c>
      <c r="D10637">
        <v>4.6614475293571871E-2</v>
      </c>
      <c r="G10637">
        <v>10634</v>
      </c>
      <c r="H10637">
        <v>5.7147195286680885E-2</v>
      </c>
      <c r="I10637">
        <v>6.1824555952392654E-2</v>
      </c>
    </row>
    <row r="10638" spans="2:9" x14ac:dyDescent="0.25">
      <c r="B10638">
        <v>10635</v>
      </c>
      <c r="C10638">
        <v>6.0178757223112306E-2</v>
      </c>
      <c r="D10638">
        <v>4.6597417435510463E-2</v>
      </c>
      <c r="G10638">
        <v>10635</v>
      </c>
      <c r="H10638">
        <v>5.7132469212930997E-2</v>
      </c>
      <c r="I10638">
        <v>6.1808537340503678E-2</v>
      </c>
    </row>
    <row r="10639" spans="2:9" x14ac:dyDescent="0.25">
      <c r="B10639">
        <v>10636</v>
      </c>
      <c r="C10639">
        <v>6.0164428352437398E-2</v>
      </c>
      <c r="D10639">
        <v>4.6580365682775078E-2</v>
      </c>
      <c r="G10639">
        <v>10636</v>
      </c>
      <c r="H10639">
        <v>5.7117746958142396E-2</v>
      </c>
      <c r="I10639">
        <v>6.1792522863203365E-2</v>
      </c>
    </row>
    <row r="10640" spans="2:9" x14ac:dyDescent="0.25">
      <c r="B10640">
        <v>10637</v>
      </c>
      <c r="C10640">
        <v>6.0150102996089916E-2</v>
      </c>
      <c r="D10640">
        <v>4.6563320033711261E-2</v>
      </c>
      <c r="G10640">
        <v>10637</v>
      </c>
      <c r="H10640">
        <v>5.7103028521233674E-2</v>
      </c>
      <c r="I10640">
        <v>6.1776512519482879E-2</v>
      </c>
    </row>
    <row r="10641" spans="2:9" x14ac:dyDescent="0.25">
      <c r="B10641">
        <v>10638</v>
      </c>
      <c r="C10641">
        <v>6.0135781152830976E-2</v>
      </c>
      <c r="D10641">
        <v>4.6546280486664524E-2</v>
      </c>
      <c r="G10641">
        <v>10638</v>
      </c>
      <c r="H10641">
        <v>5.7088313901123969E-2</v>
      </c>
      <c r="I10641">
        <v>6.1760506308333601E-2</v>
      </c>
    </row>
    <row r="10642" spans="2:9" x14ac:dyDescent="0.25">
      <c r="B10642">
        <v>10639</v>
      </c>
      <c r="C10642">
        <v>6.0121462821422098E-2</v>
      </c>
      <c r="D10642">
        <v>4.6529247039980508E-2</v>
      </c>
      <c r="G10642">
        <v>10639</v>
      </c>
      <c r="H10642">
        <v>5.7073603096732609E-2</v>
      </c>
      <c r="I10642">
        <v>6.1744504228747228E-2</v>
      </c>
    </row>
    <row r="10643" spans="2:9" x14ac:dyDescent="0.25">
      <c r="B10643">
        <v>10640</v>
      </c>
      <c r="C10643">
        <v>6.0107148000624902E-2</v>
      </c>
      <c r="D10643">
        <v>4.6512219692004739E-2</v>
      </c>
      <c r="G10643">
        <v>10640</v>
      </c>
      <c r="H10643">
        <v>5.7058896106979104E-2</v>
      </c>
      <c r="I10643">
        <v>6.1728506279715573E-2</v>
      </c>
    </row>
    <row r="10644" spans="2:9" x14ac:dyDescent="0.25">
      <c r="B10644">
        <v>10641</v>
      </c>
      <c r="C10644">
        <v>6.0092836689202012E-2</v>
      </c>
      <c r="D10644">
        <v>4.6495198441082949E-2</v>
      </c>
      <c r="G10644">
        <v>10641</v>
      </c>
      <c r="H10644">
        <v>5.7044192930783701E-2</v>
      </c>
      <c r="I10644">
        <v>6.171251246023074E-2</v>
      </c>
    </row>
    <row r="10645" spans="2:9" x14ac:dyDescent="0.25">
      <c r="B10645">
        <v>10642</v>
      </c>
      <c r="C10645">
        <v>6.0078528885916596E-2</v>
      </c>
      <c r="D10645">
        <v>4.6478183285560755E-2</v>
      </c>
      <c r="G10645">
        <v>10642</v>
      </c>
      <c r="H10645">
        <v>5.7029493567066505E-2</v>
      </c>
      <c r="I10645">
        <v>6.1696522769285007E-2</v>
      </c>
    </row>
    <row r="10646" spans="2:9" x14ac:dyDescent="0.25">
      <c r="B10646">
        <v>10643</v>
      </c>
      <c r="C10646">
        <v>6.0064224589532492E-2</v>
      </c>
      <c r="D10646">
        <v>4.6461174223783812E-2</v>
      </c>
      <c r="G10646">
        <v>10643</v>
      </c>
      <c r="H10646">
        <v>5.7014798014748611E-2</v>
      </c>
      <c r="I10646">
        <v>6.1680537205870828E-2</v>
      </c>
    </row>
    <row r="10647" spans="2:9" x14ac:dyDescent="0.25">
      <c r="B10647">
        <v>10644</v>
      </c>
      <c r="C10647">
        <v>6.004992379881359E-2</v>
      </c>
      <c r="D10647">
        <v>4.6444171254097874E-2</v>
      </c>
      <c r="G10647">
        <v>10644</v>
      </c>
      <c r="H10647">
        <v>5.7000106272750831E-2</v>
      </c>
      <c r="I10647">
        <v>6.1664555768980979E-2</v>
      </c>
    </row>
    <row r="10648" spans="2:9" x14ac:dyDescent="0.25">
      <c r="B10648">
        <v>10645</v>
      </c>
      <c r="C10648">
        <v>6.0035626512524976E-2</v>
      </c>
      <c r="D10648">
        <v>4.6427174374848661E-2</v>
      </c>
      <c r="G10648">
        <v>10645</v>
      </c>
      <c r="H10648">
        <v>5.6985418339994758E-2</v>
      </c>
      <c r="I10648">
        <v>6.1648578457608384E-2</v>
      </c>
    </row>
    <row r="10649" spans="2:9" x14ac:dyDescent="0.25">
      <c r="B10649">
        <v>10646</v>
      </c>
      <c r="C10649">
        <v>6.0021332729432116E-2</v>
      </c>
      <c r="D10649">
        <v>4.6410183584381939E-2</v>
      </c>
      <c r="G10649">
        <v>10646</v>
      </c>
      <c r="H10649">
        <v>5.6970734215402205E-2</v>
      </c>
      <c r="I10649">
        <v>6.1632605270746113E-2</v>
      </c>
    </row>
    <row r="10650" spans="2:9" x14ac:dyDescent="0.25">
      <c r="B10650">
        <v>10647</v>
      </c>
      <c r="C10650">
        <v>6.0007042448300595E-2</v>
      </c>
      <c r="D10650">
        <v>4.6393198881043561E-2</v>
      </c>
      <c r="G10650">
        <v>10647</v>
      </c>
      <c r="H10650">
        <v>5.6956053897895091E-2</v>
      </c>
      <c r="I10650">
        <v>6.1616636207387665E-2</v>
      </c>
    </row>
    <row r="10651" spans="2:9" x14ac:dyDescent="0.25">
      <c r="B10651">
        <v>10648</v>
      </c>
      <c r="C10651">
        <v>5.9992755667896996E-2</v>
      </c>
      <c r="D10651">
        <v>4.6376220263179273E-2</v>
      </c>
      <c r="G10651">
        <v>10648</v>
      </c>
      <c r="H10651">
        <v>5.6941377386396097E-2</v>
      </c>
      <c r="I10651">
        <v>6.1600671266526477E-2</v>
      </c>
    </row>
    <row r="10652" spans="2:9" x14ac:dyDescent="0.25">
      <c r="B10652">
        <v>10649</v>
      </c>
      <c r="C10652">
        <v>5.9978472386988599E-2</v>
      </c>
      <c r="D10652">
        <v>4.6359247729134974E-2</v>
      </c>
      <c r="G10652">
        <v>10649</v>
      </c>
      <c r="H10652">
        <v>5.6926704679828098E-2</v>
      </c>
      <c r="I10652">
        <v>6.1584710447156479E-2</v>
      </c>
    </row>
    <row r="10653" spans="2:9" x14ac:dyDescent="0.25">
      <c r="B10653">
        <v>10650</v>
      </c>
      <c r="C10653">
        <v>5.9964192604342791E-2</v>
      </c>
      <c r="D10653">
        <v>4.6342281277256571E-2</v>
      </c>
      <c r="G10653">
        <v>10650</v>
      </c>
      <c r="H10653">
        <v>5.6912035777113998E-2</v>
      </c>
      <c r="I10653">
        <v>6.1568753748271601E-2</v>
      </c>
    </row>
    <row r="10654" spans="2:9" x14ac:dyDescent="0.25">
      <c r="B10654">
        <v>10651</v>
      </c>
      <c r="C10654">
        <v>5.9949916318727703E-2</v>
      </c>
      <c r="D10654">
        <v>4.6325320905889943E-2</v>
      </c>
      <c r="G10654">
        <v>10651</v>
      </c>
      <c r="H10654">
        <v>5.6897370677177407E-2</v>
      </c>
      <c r="I10654">
        <v>6.1552801168866064E-2</v>
      </c>
    </row>
    <row r="10655" spans="2:9" x14ac:dyDescent="0.25">
      <c r="B10655">
        <v>10652</v>
      </c>
      <c r="C10655">
        <v>5.9935643528912362E-2</v>
      </c>
      <c r="D10655">
        <v>4.6308366613381051E-2</v>
      </c>
      <c r="G10655">
        <v>10652</v>
      </c>
      <c r="H10655">
        <v>5.6882709378942443E-2</v>
      </c>
      <c r="I10655">
        <v>6.1536852707934367E-2</v>
      </c>
    </row>
    <row r="10656" spans="2:9" x14ac:dyDescent="0.25">
      <c r="B10656">
        <v>10653</v>
      </c>
      <c r="C10656">
        <v>5.9921374233666003E-2</v>
      </c>
      <c r="D10656">
        <v>4.6291418398075879E-2</v>
      </c>
      <c r="G10656">
        <v>10653</v>
      </c>
      <c r="H10656">
        <v>5.6868051881333308E-2</v>
      </c>
      <c r="I10656">
        <v>6.1520908364471098E-2</v>
      </c>
    </row>
    <row r="10657" spans="2:9" x14ac:dyDescent="0.25">
      <c r="B10657">
        <v>10654</v>
      </c>
      <c r="C10657">
        <v>5.9907108431758206E-2</v>
      </c>
      <c r="D10657">
        <v>4.6274476258320429E-2</v>
      </c>
      <c r="G10657">
        <v>10654</v>
      </c>
      <c r="H10657">
        <v>5.6853398183274305E-2</v>
      </c>
      <c r="I10657">
        <v>6.1504968137471201E-2</v>
      </c>
    </row>
    <row r="10658" spans="2:9" x14ac:dyDescent="0.25">
      <c r="B10658">
        <v>10655</v>
      </c>
      <c r="C10658">
        <v>5.9892846121959692E-2</v>
      </c>
      <c r="D10658">
        <v>4.6257540192460755E-2</v>
      </c>
      <c r="G10658">
        <v>10655</v>
      </c>
      <c r="H10658">
        <v>5.6838748283690302E-2</v>
      </c>
      <c r="I10658">
        <v>6.1489032025929716E-2</v>
      </c>
    </row>
    <row r="10659" spans="2:9" x14ac:dyDescent="0.25">
      <c r="B10659">
        <v>10656</v>
      </c>
      <c r="C10659">
        <v>5.9878587303041311E-2</v>
      </c>
      <c r="D10659">
        <v>4.6240610198842916E-2</v>
      </c>
      <c r="G10659">
        <v>10656</v>
      </c>
      <c r="H10659">
        <v>5.682410218150679E-2</v>
      </c>
      <c r="I10659">
        <v>6.1473100028841939E-2</v>
      </c>
    </row>
    <row r="10660" spans="2:9" x14ac:dyDescent="0.25">
      <c r="B10660">
        <v>10657</v>
      </c>
      <c r="C10660">
        <v>5.98643319737747E-2</v>
      </c>
      <c r="D10660">
        <v>4.6223686275813039E-2</v>
      </c>
      <c r="G10660">
        <v>10657</v>
      </c>
      <c r="H10660">
        <v>5.6809459875649393E-2</v>
      </c>
      <c r="I10660">
        <v>6.1457172145203444E-2</v>
      </c>
    </row>
    <row r="10661" spans="2:9" x14ac:dyDescent="0.25">
      <c r="B10661">
        <v>10658</v>
      </c>
      <c r="C10661">
        <v>5.9850080132931784E-2</v>
      </c>
      <c r="D10661">
        <v>4.6206768421717233E-2</v>
      </c>
      <c r="G10661">
        <v>10658</v>
      </c>
      <c r="H10661">
        <v>5.6794821365043852E-2</v>
      </c>
      <c r="I10661">
        <v>6.1441248374009924E-2</v>
      </c>
    </row>
    <row r="10662" spans="2:9" x14ac:dyDescent="0.25">
      <c r="B10662">
        <v>10659</v>
      </c>
      <c r="C10662">
        <v>5.9835831779285482E-2</v>
      </c>
      <c r="D10662">
        <v>4.6189856634901681E-2</v>
      </c>
      <c r="G10662">
        <v>10659</v>
      </c>
      <c r="H10662">
        <v>5.6780186648616587E-2</v>
      </c>
      <c r="I10662">
        <v>6.14253287142573E-2</v>
      </c>
    </row>
    <row r="10663" spans="2:9" x14ac:dyDescent="0.25">
      <c r="B10663">
        <v>10660</v>
      </c>
      <c r="C10663">
        <v>5.9821586911609104E-2</v>
      </c>
      <c r="D10663">
        <v>4.6172950913712631E-2</v>
      </c>
      <c r="G10663">
        <v>10660</v>
      </c>
      <c r="H10663">
        <v>5.6765555725294299E-2</v>
      </c>
      <c r="I10663">
        <v>6.1409413164941813E-2</v>
      </c>
    </row>
    <row r="10664" spans="2:9" x14ac:dyDescent="0.25">
      <c r="B10664">
        <v>10661</v>
      </c>
      <c r="C10664">
        <v>5.9807345528676101E-2</v>
      </c>
      <c r="D10664">
        <v>4.6156051256496286E-2</v>
      </c>
      <c r="G10664">
        <v>10661</v>
      </c>
      <c r="H10664">
        <v>5.6750928594003797E-2</v>
      </c>
      <c r="I10664">
        <v>6.1393501725059807E-2</v>
      </c>
    </row>
    <row r="10665" spans="2:9" x14ac:dyDescent="0.25">
      <c r="B10665">
        <v>10662</v>
      </c>
      <c r="C10665">
        <v>5.9793107629260905E-2</v>
      </c>
      <c r="D10665">
        <v>4.6139157661598894E-2</v>
      </c>
      <c r="G10665">
        <v>10662</v>
      </c>
      <c r="H10665">
        <v>5.6736305253672591E-2</v>
      </c>
      <c r="I10665">
        <v>6.1377594393607841E-2</v>
      </c>
    </row>
    <row r="10666" spans="2:9" x14ac:dyDescent="0.25">
      <c r="B10666">
        <v>10663</v>
      </c>
      <c r="C10666">
        <v>5.9778873212138484E-2</v>
      </c>
      <c r="D10666">
        <v>4.6122270127366798E-2</v>
      </c>
      <c r="G10666">
        <v>10663</v>
      </c>
      <c r="H10666">
        <v>5.6721685703228407E-2</v>
      </c>
      <c r="I10666">
        <v>6.1361691169582809E-2</v>
      </c>
    </row>
    <row r="10667" spans="2:9" x14ac:dyDescent="0.25">
      <c r="B10667">
        <v>10664</v>
      </c>
      <c r="C10667">
        <v>5.9764642276084391E-2</v>
      </c>
      <c r="D10667">
        <v>4.610538865214632E-2</v>
      </c>
      <c r="G10667">
        <v>10664</v>
      </c>
      <c r="H10667">
        <v>5.6707069941599006E-2</v>
      </c>
      <c r="I10667">
        <v>6.1345792051981644E-2</v>
      </c>
    </row>
    <row r="10668" spans="2:9" x14ac:dyDescent="0.25">
      <c r="B10668">
        <v>10665</v>
      </c>
      <c r="C10668">
        <v>5.9750414819874378E-2</v>
      </c>
      <c r="D10668">
        <v>4.6088513234283882E-2</v>
      </c>
      <c r="G10668">
        <v>10665</v>
      </c>
      <c r="H10668">
        <v>5.6692457967712905E-2</v>
      </c>
      <c r="I10668">
        <v>6.1329897039801649E-2</v>
      </c>
    </row>
    <row r="10669" spans="2:9" x14ac:dyDescent="0.25">
      <c r="B10669">
        <v>10666</v>
      </c>
      <c r="C10669">
        <v>5.9736190842285375E-2</v>
      </c>
      <c r="D10669">
        <v>4.6071643872125881E-2</v>
      </c>
      <c r="G10669">
        <v>10666</v>
      </c>
      <c r="H10669">
        <v>5.6677849780499008E-2</v>
      </c>
      <c r="I10669">
        <v>6.13140061320403E-2</v>
      </c>
    </row>
    <row r="10670" spans="2:9" x14ac:dyDescent="0.25">
      <c r="B10670">
        <v>10667</v>
      </c>
      <c r="C10670">
        <v>5.9721970342094498E-2</v>
      </c>
      <c r="D10670">
        <v>4.6054780564018724E-2</v>
      </c>
      <c r="G10670">
        <v>10667</v>
      </c>
      <c r="H10670">
        <v>5.6663245378886312E-2</v>
      </c>
      <c r="I10670">
        <v>6.1298119327695189E-2</v>
      </c>
    </row>
    <row r="10671" spans="2:9" x14ac:dyDescent="0.25">
      <c r="B10671">
        <v>10668</v>
      </c>
      <c r="C10671">
        <v>5.9707753318079183E-2</v>
      </c>
      <c r="D10671">
        <v>4.6037923308308977E-2</v>
      </c>
      <c r="G10671">
        <v>10668</v>
      </c>
      <c r="H10671">
        <v>5.6648644761803896E-2</v>
      </c>
      <c r="I10671">
        <v>6.1282236625764243E-2</v>
      </c>
    </row>
    <row r="10672" spans="2:9" x14ac:dyDescent="0.25">
      <c r="B10672">
        <v>10669</v>
      </c>
      <c r="C10672">
        <v>5.9693539769017812E-2</v>
      </c>
      <c r="D10672">
        <v>4.6021072103343094E-2</v>
      </c>
      <c r="G10672">
        <v>10669</v>
      </c>
      <c r="H10672">
        <v>5.6634047928181795E-2</v>
      </c>
      <c r="I10672">
        <v>6.1266358025245583E-2</v>
      </c>
    </row>
    <row r="10673" spans="2:9" x14ac:dyDescent="0.25">
      <c r="B10673">
        <v>10670</v>
      </c>
      <c r="C10673">
        <v>5.9679329693689206E-2</v>
      </c>
      <c r="D10673">
        <v>4.600422694746769E-2</v>
      </c>
      <c r="G10673">
        <v>10670</v>
      </c>
      <c r="H10673">
        <v>5.6619454876950095E-2</v>
      </c>
      <c r="I10673">
        <v>6.1250483525137525E-2</v>
      </c>
    </row>
    <row r="10674" spans="2:9" x14ac:dyDescent="0.25">
      <c r="B10674">
        <v>10671</v>
      </c>
      <c r="C10674">
        <v>5.9665123090872803E-2</v>
      </c>
      <c r="D10674">
        <v>4.5987387839029364E-2</v>
      </c>
      <c r="G10674">
        <v>10671</v>
      </c>
      <c r="H10674">
        <v>5.6604865607039215E-2</v>
      </c>
      <c r="I10674">
        <v>6.1234613124438564E-2</v>
      </c>
    </row>
    <row r="10675" spans="2:9" x14ac:dyDescent="0.25">
      <c r="B10675">
        <v>10672</v>
      </c>
      <c r="C10675">
        <v>5.9650919959348299E-2</v>
      </c>
      <c r="D10675">
        <v>4.5970554776374684E-2</v>
      </c>
      <c r="G10675">
        <v>10672</v>
      </c>
      <c r="H10675">
        <v>5.6590280117379835E-2</v>
      </c>
      <c r="I10675">
        <v>6.1218746822147452E-2</v>
      </c>
    </row>
    <row r="10676" spans="2:9" x14ac:dyDescent="0.25">
      <c r="B10676">
        <v>10673</v>
      </c>
      <c r="C10676">
        <v>5.9636720297896448E-2</v>
      </c>
      <c r="D10676">
        <v>4.5953727757850414E-2</v>
      </c>
      <c r="G10676">
        <v>10673</v>
      </c>
      <c r="H10676">
        <v>5.6575698406903331E-2</v>
      </c>
      <c r="I10676">
        <v>6.120288461726317E-2</v>
      </c>
    </row>
    <row r="10677" spans="2:9" x14ac:dyDescent="0.25">
      <c r="B10677">
        <v>10674</v>
      </c>
      <c r="C10677">
        <v>5.9622524105298398E-2</v>
      </c>
      <c r="D10677">
        <v>4.5936906781803233E-2</v>
      </c>
      <c r="G10677">
        <v>10674</v>
      </c>
      <c r="H10677">
        <v>5.65611204745411E-2</v>
      </c>
      <c r="I10677">
        <v>6.1187026508784895E-2</v>
      </c>
    </row>
    <row r="10678" spans="2:9" x14ac:dyDescent="0.25">
      <c r="B10678">
        <v>10675</v>
      </c>
      <c r="C10678">
        <v>5.9608331380335396E-2</v>
      </c>
      <c r="D10678">
        <v>4.5920091846579886E-2</v>
      </c>
      <c r="G10678">
        <v>10675</v>
      </c>
      <c r="H10678">
        <v>5.6546546319224796E-2</v>
      </c>
      <c r="I10678">
        <v>6.1171172495712009E-2</v>
      </c>
    </row>
    <row r="10679" spans="2:9" x14ac:dyDescent="0.25">
      <c r="B10679">
        <v>10676</v>
      </c>
      <c r="C10679">
        <v>5.9594142121789803E-2</v>
      </c>
      <c r="D10679">
        <v>4.5903282950527216E-2</v>
      </c>
      <c r="G10679">
        <v>10676</v>
      </c>
      <c r="H10679">
        <v>5.6531975939886799E-2</v>
      </c>
      <c r="I10679">
        <v>6.1155322577044126E-2</v>
      </c>
    </row>
    <row r="10680" spans="2:9" x14ac:dyDescent="0.25">
      <c r="B10680">
        <v>10677</v>
      </c>
      <c r="C10680">
        <v>5.9579956328444206E-2</v>
      </c>
      <c r="D10680">
        <v>4.5886480091991977E-2</v>
      </c>
      <c r="G10680">
        <v>10677</v>
      </c>
      <c r="H10680">
        <v>5.6517409335459394E-2</v>
      </c>
      <c r="I10680">
        <v>6.1139476751781045E-2</v>
      </c>
    </row>
    <row r="10681" spans="2:9" x14ac:dyDescent="0.25">
      <c r="B10681">
        <v>10678</v>
      </c>
      <c r="C10681">
        <v>5.9565773999081785E-2</v>
      </c>
      <c r="D10681">
        <v>4.5869683269321122E-2</v>
      </c>
      <c r="G10681">
        <v>10678</v>
      </c>
      <c r="H10681">
        <v>5.6502846504875602E-2</v>
      </c>
      <c r="I10681">
        <v>6.1123635018922824E-2</v>
      </c>
    </row>
    <row r="10682" spans="2:9" x14ac:dyDescent="0.25">
      <c r="B10682">
        <v>10679</v>
      </c>
      <c r="C10682">
        <v>5.9551595132486486E-2</v>
      </c>
      <c r="D10682">
        <v>4.5852892480861523E-2</v>
      </c>
      <c r="G10682">
        <v>10679</v>
      </c>
      <c r="H10682">
        <v>5.6488287447068533E-2</v>
      </c>
      <c r="I10682">
        <v>6.1107797377469686E-2</v>
      </c>
    </row>
    <row r="10683" spans="2:9" x14ac:dyDescent="0.25">
      <c r="B10683">
        <v>10680</v>
      </c>
      <c r="C10683">
        <v>5.9537419727442906E-2</v>
      </c>
      <c r="D10683">
        <v>4.5836107724960155E-2</v>
      </c>
      <c r="G10683">
        <v>10680</v>
      </c>
      <c r="H10683">
        <v>5.6473732160971894E-2</v>
      </c>
      <c r="I10683">
        <v>6.1091963826422138E-2</v>
      </c>
    </row>
    <row r="10684" spans="2:9" x14ac:dyDescent="0.25">
      <c r="B10684">
        <v>10681</v>
      </c>
      <c r="C10684">
        <v>5.9523247782735898E-2</v>
      </c>
      <c r="D10684">
        <v>4.5819328999964049E-2</v>
      </c>
      <c r="G10684">
        <v>10681</v>
      </c>
      <c r="H10684">
        <v>5.6459180645519594E-2</v>
      </c>
      <c r="I10684">
        <v>6.1076134364780814E-2</v>
      </c>
    </row>
    <row r="10685" spans="2:9" x14ac:dyDescent="0.25">
      <c r="B10685">
        <v>10682</v>
      </c>
      <c r="C10685">
        <v>5.9509079297150616E-2</v>
      </c>
      <c r="D10685">
        <v>4.5802556304220185E-2</v>
      </c>
      <c r="G10685">
        <v>10682</v>
      </c>
      <c r="H10685">
        <v>5.6444632899645596E-2</v>
      </c>
      <c r="I10685">
        <v>6.1060308991546644E-2</v>
      </c>
    </row>
    <row r="10686" spans="2:9" x14ac:dyDescent="0.25">
      <c r="B10686">
        <v>10683</v>
      </c>
      <c r="C10686">
        <v>5.9494914269473308E-2</v>
      </c>
      <c r="D10686">
        <v>4.5785789636075665E-2</v>
      </c>
      <c r="G10686">
        <v>10683</v>
      </c>
      <c r="H10686">
        <v>5.6430088922284502E-2</v>
      </c>
      <c r="I10686">
        <v>6.1044487705720671E-2</v>
      </c>
    </row>
    <row r="10687" spans="2:9" x14ac:dyDescent="0.25">
      <c r="B10687">
        <v>10684</v>
      </c>
      <c r="C10687">
        <v>5.9480752698490597E-2</v>
      </c>
      <c r="D10687">
        <v>4.5769028993877643E-2</v>
      </c>
      <c r="G10687">
        <v>10684</v>
      </c>
      <c r="H10687">
        <v>5.6415548712371498E-2</v>
      </c>
      <c r="I10687">
        <v>6.1028670506304332E-2</v>
      </c>
    </row>
    <row r="10688" spans="2:9" x14ac:dyDescent="0.25">
      <c r="B10688">
        <v>10685</v>
      </c>
      <c r="C10688">
        <v>5.9466594582989592E-2</v>
      </c>
      <c r="D10688">
        <v>4.5752274375973234E-2</v>
      </c>
      <c r="G10688">
        <v>10685</v>
      </c>
      <c r="H10688">
        <v>5.6401012268841602E-2</v>
      </c>
      <c r="I10688">
        <v>6.1012857392299037E-2</v>
      </c>
    </row>
    <row r="10689" spans="2:9" x14ac:dyDescent="0.25">
      <c r="B10689">
        <v>10686</v>
      </c>
      <c r="C10689">
        <v>5.9452439921757826E-2</v>
      </c>
      <c r="D10689">
        <v>4.5735525780709718E-2</v>
      </c>
      <c r="G10689">
        <v>10686</v>
      </c>
      <c r="H10689">
        <v>5.638647959063043E-2</v>
      </c>
      <c r="I10689">
        <v>6.0997048362706613E-2</v>
      </c>
    </row>
    <row r="10690" spans="2:9" x14ac:dyDescent="0.25">
      <c r="B10690">
        <v>10687</v>
      </c>
      <c r="C10690">
        <v>5.9438288713583802E-2</v>
      </c>
      <c r="D10690">
        <v>4.5718783206434341E-2</v>
      </c>
      <c r="G10690">
        <v>10687</v>
      </c>
      <c r="H10690">
        <v>5.6371950676674151E-2</v>
      </c>
      <c r="I10690">
        <v>6.0981243416529024E-2</v>
      </c>
    </row>
    <row r="10691" spans="2:9" x14ac:dyDescent="0.25">
      <c r="B10691">
        <v>10688</v>
      </c>
      <c r="C10691">
        <v>5.9424140957256386E-2</v>
      </c>
      <c r="D10691">
        <v>4.5702046651494341E-2</v>
      </c>
      <c r="G10691">
        <v>10688</v>
      </c>
      <c r="H10691">
        <v>5.6357425525908993E-2</v>
      </c>
      <c r="I10691">
        <v>6.0965442552768416E-2</v>
      </c>
    </row>
    <row r="10692" spans="2:9" x14ac:dyDescent="0.25">
      <c r="B10692">
        <v>10689</v>
      </c>
      <c r="C10692">
        <v>5.9409996651564587E-2</v>
      </c>
      <c r="D10692">
        <v>4.5685316114237109E-2</v>
      </c>
      <c r="G10692">
        <v>10689</v>
      </c>
      <c r="H10692">
        <v>5.6342904137271388E-2</v>
      </c>
      <c r="I10692">
        <v>6.0949645770427191E-2</v>
      </c>
    </row>
    <row r="10693" spans="2:9" x14ac:dyDescent="0.25">
      <c r="B10693">
        <v>10690</v>
      </c>
      <c r="C10693">
        <v>5.9395855795298491E-2</v>
      </c>
      <c r="D10693">
        <v>4.5668591593010052E-2</v>
      </c>
      <c r="G10693">
        <v>10690</v>
      </c>
      <c r="H10693">
        <v>5.6328386509698403E-2</v>
      </c>
      <c r="I10693">
        <v>6.0933853068507994E-2</v>
      </c>
    </row>
    <row r="10694" spans="2:9" x14ac:dyDescent="0.25">
      <c r="B10694">
        <v>10691</v>
      </c>
      <c r="C10694">
        <v>5.9381718387248608E-2</v>
      </c>
      <c r="D10694">
        <v>4.565187308616054E-2</v>
      </c>
      <c r="G10694">
        <v>10691</v>
      </c>
      <c r="H10694">
        <v>5.6313872642127401E-2</v>
      </c>
      <c r="I10694">
        <v>6.0918064446013609E-2</v>
      </c>
    </row>
    <row r="10695" spans="2:9" x14ac:dyDescent="0.25">
      <c r="B10695">
        <v>10692</v>
      </c>
      <c r="C10695">
        <v>5.9367584426205884E-2</v>
      </c>
      <c r="D10695">
        <v>4.5635160592036143E-2</v>
      </c>
      <c r="G10695">
        <v>10692</v>
      </c>
      <c r="H10695">
        <v>5.6299362533495913E-2</v>
      </c>
      <c r="I10695">
        <v>6.0902279901947083E-2</v>
      </c>
    </row>
    <row r="10696" spans="2:9" x14ac:dyDescent="0.25">
      <c r="B10696">
        <v>10693</v>
      </c>
      <c r="C10696">
        <v>5.9353453910961793E-2</v>
      </c>
      <c r="D10696">
        <v>4.5618454108984297E-2</v>
      </c>
      <c r="G10696">
        <v>10693</v>
      </c>
      <c r="H10696">
        <v>5.6284856182742003E-2</v>
      </c>
      <c r="I10696">
        <v>6.0886499435311672E-2</v>
      </c>
    </row>
    <row r="10697" spans="2:9" x14ac:dyDescent="0.25">
      <c r="B10697">
        <v>10694</v>
      </c>
      <c r="C10697">
        <v>5.9339326840308654E-2</v>
      </c>
      <c r="D10697">
        <v>4.5601753635352682E-2</v>
      </c>
      <c r="G10697">
        <v>10694</v>
      </c>
      <c r="H10697">
        <v>5.627035358880423E-2</v>
      </c>
      <c r="I10697">
        <v>6.0870723045110833E-2</v>
      </c>
    </row>
    <row r="10698" spans="2:9" x14ac:dyDescent="0.25">
      <c r="B10698">
        <v>10695</v>
      </c>
      <c r="C10698">
        <v>5.9325203213039183E-2</v>
      </c>
      <c r="D10698">
        <v>4.5585059169488816E-2</v>
      </c>
      <c r="G10698">
        <v>10695</v>
      </c>
      <c r="H10698">
        <v>5.6255854750621191E-2</v>
      </c>
      <c r="I10698">
        <v>6.0854950730348252E-2</v>
      </c>
    </row>
    <row r="10699" spans="2:9" x14ac:dyDescent="0.25">
      <c r="B10699">
        <v>10696</v>
      </c>
      <c r="C10699">
        <v>5.9311083027946292E-2</v>
      </c>
      <c r="D10699">
        <v>4.5568370709740381E-2</v>
      </c>
      <c r="G10699">
        <v>10696</v>
      </c>
      <c r="H10699">
        <v>5.6241359667131688E-2</v>
      </c>
      <c r="I10699">
        <v>6.0839182490027809E-2</v>
      </c>
    </row>
    <row r="10700" spans="2:9" x14ac:dyDescent="0.25">
      <c r="B10700">
        <v>10697</v>
      </c>
      <c r="C10700">
        <v>5.9296966283823804E-2</v>
      </c>
      <c r="D10700">
        <v>4.5551688254455172E-2</v>
      </c>
      <c r="G10700">
        <v>10697</v>
      </c>
      <c r="H10700">
        <v>5.6226868337275297E-2</v>
      </c>
      <c r="I10700">
        <v>6.0823418323153647E-2</v>
      </c>
    </row>
    <row r="10701" spans="2:9" x14ac:dyDescent="0.25">
      <c r="B10701">
        <v>10698</v>
      </c>
      <c r="C10701">
        <v>5.9282852979466207E-2</v>
      </c>
      <c r="D10701">
        <v>4.5535011801980878E-2</v>
      </c>
      <c r="G10701">
        <v>10698</v>
      </c>
      <c r="H10701">
        <v>5.6212380759991604E-2</v>
      </c>
      <c r="I10701">
        <v>6.0807658228730049E-2</v>
      </c>
    </row>
    <row r="10702" spans="2:9" x14ac:dyDescent="0.25">
      <c r="B10702">
        <v>10699</v>
      </c>
      <c r="C10702">
        <v>5.926874311366831E-2</v>
      </c>
      <c r="D10702">
        <v>4.5518341350665299E-2</v>
      </c>
      <c r="G10702">
        <v>10699</v>
      </c>
      <c r="H10702">
        <v>5.6197896934220691E-2</v>
      </c>
      <c r="I10702">
        <v>6.0791902205761562E-2</v>
      </c>
    </row>
    <row r="10703" spans="2:9" x14ac:dyDescent="0.25">
      <c r="B10703">
        <v>10700</v>
      </c>
      <c r="C10703">
        <v>5.9254636685225279E-2</v>
      </c>
      <c r="D10703">
        <v>4.5501676898856362E-2</v>
      </c>
      <c r="G10703">
        <v>10700</v>
      </c>
      <c r="H10703">
        <v>5.6183416858902921E-2</v>
      </c>
      <c r="I10703">
        <v>6.0776150253252968E-2</v>
      </c>
    </row>
    <row r="10704" spans="2:9" x14ac:dyDescent="0.25">
      <c r="B10704">
        <v>10701</v>
      </c>
      <c r="C10704">
        <v>5.9240533692933424E-2</v>
      </c>
      <c r="D10704">
        <v>4.5485018444901888E-2</v>
      </c>
      <c r="G10704">
        <v>10701</v>
      </c>
      <c r="H10704">
        <v>5.616894053297921E-2</v>
      </c>
      <c r="I10704">
        <v>6.076040237020916E-2</v>
      </c>
    </row>
    <row r="10705" spans="2:9" x14ac:dyDescent="0.25">
      <c r="B10705">
        <v>10702</v>
      </c>
      <c r="C10705">
        <v>5.9226434135589284E-2</v>
      </c>
      <c r="D10705">
        <v>4.5468365987149935E-2</v>
      </c>
      <c r="G10705">
        <v>10702</v>
      </c>
      <c r="H10705">
        <v>5.6154467955390593E-2</v>
      </c>
      <c r="I10705">
        <v>6.0744658555635364E-2</v>
      </c>
    </row>
    <row r="10706" spans="2:9" x14ac:dyDescent="0.25">
      <c r="B10706">
        <v>10703</v>
      </c>
      <c r="C10706">
        <v>5.9212338011989711E-2</v>
      </c>
      <c r="D10706">
        <v>4.5451719523948428E-2</v>
      </c>
      <c r="G10706">
        <v>10703</v>
      </c>
      <c r="H10706">
        <v>5.6139999125078291E-2</v>
      </c>
      <c r="I10706">
        <v>6.0728918808537001E-2</v>
      </c>
    </row>
    <row r="10707" spans="2:9" x14ac:dyDescent="0.25">
      <c r="B10707">
        <v>10704</v>
      </c>
      <c r="C10707">
        <v>5.9198245320932298E-2</v>
      </c>
      <c r="D10707">
        <v>4.5435079053645439E-2</v>
      </c>
      <c r="G10707">
        <v>10704</v>
      </c>
      <c r="H10707">
        <v>5.6125534040984207E-2</v>
      </c>
      <c r="I10707">
        <v>6.0713183127919602E-2</v>
      </c>
    </row>
    <row r="10708" spans="2:9" x14ac:dyDescent="0.25">
      <c r="B10708">
        <v>10705</v>
      </c>
      <c r="C10708">
        <v>5.9184156061215215E-2</v>
      </c>
      <c r="D10708">
        <v>4.5418444574589129E-2</v>
      </c>
      <c r="G10708">
        <v>10705</v>
      </c>
      <c r="H10708">
        <v>5.6111072702050416E-2</v>
      </c>
      <c r="I10708">
        <v>6.069745151278904E-2</v>
      </c>
    </row>
    <row r="10709" spans="2:9" x14ac:dyDescent="0.25">
      <c r="B10709">
        <v>10706</v>
      </c>
      <c r="C10709">
        <v>5.9170070231637222E-2</v>
      </c>
      <c r="D10709">
        <v>4.5401816085127611E-2</v>
      </c>
      <c r="G10709">
        <v>10706</v>
      </c>
      <c r="H10709">
        <v>5.6096615107219312E-2</v>
      </c>
      <c r="I10709">
        <v>6.068172396215131E-2</v>
      </c>
    </row>
    <row r="10710" spans="2:9" x14ac:dyDescent="0.25">
      <c r="B10710">
        <v>10707</v>
      </c>
      <c r="C10710">
        <v>5.9155987830997389E-2</v>
      </c>
      <c r="D10710">
        <v>4.5385193583609061E-2</v>
      </c>
      <c r="G10710">
        <v>10707</v>
      </c>
      <c r="H10710">
        <v>5.6082161255433645E-2</v>
      </c>
      <c r="I10710">
        <v>6.0666000475012687E-2</v>
      </c>
    </row>
    <row r="10711" spans="2:9" x14ac:dyDescent="0.25">
      <c r="B10711">
        <v>10708</v>
      </c>
      <c r="C10711">
        <v>5.9141908858095886E-2</v>
      </c>
      <c r="D10711">
        <v>4.5368577068381821E-2</v>
      </c>
      <c r="G10711">
        <v>10708</v>
      </c>
      <c r="H10711">
        <v>5.6067711145636738E-2</v>
      </c>
      <c r="I10711">
        <v>6.0650281050379638E-2</v>
      </c>
    </row>
    <row r="10712" spans="2:9" x14ac:dyDescent="0.25">
      <c r="B10712">
        <v>10709</v>
      </c>
      <c r="C10712">
        <v>5.9127833311733095E-2</v>
      </c>
      <c r="D10712">
        <v>4.5351966537794129E-2</v>
      </c>
      <c r="G10712">
        <v>10709</v>
      </c>
      <c r="H10712">
        <v>5.6053264776771999E-2</v>
      </c>
      <c r="I10712">
        <v>6.0634565687258786E-2</v>
      </c>
    </row>
    <row r="10713" spans="2:9" x14ac:dyDescent="0.25">
      <c r="B10713">
        <v>10710</v>
      </c>
      <c r="C10713">
        <v>5.9113761190709602E-2</v>
      </c>
      <c r="D10713">
        <v>4.533536199019441E-2</v>
      </c>
      <c r="G10713">
        <v>10710</v>
      </c>
      <c r="H10713">
        <v>5.6038822147783003E-2</v>
      </c>
      <c r="I10713">
        <v>6.0618854384657091E-2</v>
      </c>
    </row>
    <row r="10714" spans="2:9" x14ac:dyDescent="0.25">
      <c r="B10714">
        <v>10711</v>
      </c>
      <c r="C10714">
        <v>5.9099692493826794E-2</v>
      </c>
      <c r="D10714">
        <v>4.5318763423931069E-2</v>
      </c>
      <c r="G10714">
        <v>10711</v>
      </c>
      <c r="H10714">
        <v>5.6024383257614115E-2</v>
      </c>
      <c r="I10714">
        <v>6.0603147141581611E-2</v>
      </c>
    </row>
    <row r="10715" spans="2:9" x14ac:dyDescent="0.25">
      <c r="B10715">
        <v>10712</v>
      </c>
      <c r="C10715">
        <v>5.9085627219886798E-2</v>
      </c>
      <c r="D10715">
        <v>4.5302170837352537E-2</v>
      </c>
      <c r="G10715">
        <v>10712</v>
      </c>
      <c r="H10715">
        <v>5.6009948105209699E-2</v>
      </c>
      <c r="I10715">
        <v>6.058744395703964E-2</v>
      </c>
    </row>
    <row r="10716" spans="2:9" x14ac:dyDescent="0.25">
      <c r="B10716">
        <v>10713</v>
      </c>
      <c r="C10716">
        <v>5.9071565367692223E-2</v>
      </c>
      <c r="D10716">
        <v>4.52855842288074E-2</v>
      </c>
      <c r="G10716">
        <v>10713</v>
      </c>
      <c r="H10716">
        <v>5.5995516689514503E-2</v>
      </c>
      <c r="I10716">
        <v>6.057174483003875E-2</v>
      </c>
    </row>
    <row r="10717" spans="2:9" x14ac:dyDescent="0.25">
      <c r="B10717">
        <v>10714</v>
      </c>
      <c r="C10717">
        <v>5.9057506936045827E-2</v>
      </c>
      <c r="D10717">
        <v>4.526900359664416E-2</v>
      </c>
      <c r="G10717">
        <v>10714</v>
      </c>
      <c r="H10717">
        <v>5.5981089009473774E-2</v>
      </c>
      <c r="I10717">
        <v>6.0556049759586658E-2</v>
      </c>
    </row>
    <row r="10718" spans="2:9" x14ac:dyDescent="0.25">
      <c r="B10718">
        <v>10715</v>
      </c>
      <c r="C10718">
        <v>5.9043451923751621E-2</v>
      </c>
      <c r="D10718">
        <v>4.5252428939211518E-2</v>
      </c>
      <c r="G10718">
        <v>10715</v>
      </c>
      <c r="H10718">
        <v>5.5966665064033173E-2</v>
      </c>
      <c r="I10718">
        <v>6.0540358744691339E-2</v>
      </c>
    </row>
    <row r="10719" spans="2:9" x14ac:dyDescent="0.25">
      <c r="B10719">
        <v>10716</v>
      </c>
      <c r="C10719">
        <v>5.9029400329613811E-2</v>
      </c>
      <c r="D10719">
        <v>4.5235860254858123E-2</v>
      </c>
      <c r="G10719">
        <v>10716</v>
      </c>
      <c r="H10719">
        <v>5.595224485213849E-2</v>
      </c>
      <c r="I10719">
        <v>6.0524671784360939E-2</v>
      </c>
    </row>
    <row r="10720" spans="2:9" x14ac:dyDescent="0.25">
      <c r="B10720">
        <v>10717</v>
      </c>
      <c r="C10720">
        <v>5.9015352152436792E-2</v>
      </c>
      <c r="D10720">
        <v>4.5219297541932719E-2</v>
      </c>
      <c r="G10720">
        <v>10717</v>
      </c>
      <c r="H10720">
        <v>5.5937828372735705E-2</v>
      </c>
      <c r="I10720">
        <v>6.050898887760383E-2</v>
      </c>
    </row>
    <row r="10721" spans="2:9" x14ac:dyDescent="0.25">
      <c r="B10721">
        <v>10718</v>
      </c>
      <c r="C10721">
        <v>5.9001307391026013E-2</v>
      </c>
      <c r="D10721">
        <v>4.5202740798784141E-2</v>
      </c>
      <c r="G10721">
        <v>10718</v>
      </c>
      <c r="H10721">
        <v>5.5923415624771385E-2</v>
      </c>
      <c r="I10721">
        <v>6.0493310023428636E-2</v>
      </c>
    </row>
    <row r="10722" spans="2:9" x14ac:dyDescent="0.25">
      <c r="B10722">
        <v>10719</v>
      </c>
      <c r="C10722">
        <v>5.8987266044187199E-2</v>
      </c>
      <c r="D10722">
        <v>4.5186190023761195E-2</v>
      </c>
      <c r="G10722">
        <v>10719</v>
      </c>
      <c r="H10722">
        <v>5.5909006607192495E-2</v>
      </c>
      <c r="I10722">
        <v>6.0477635220844157E-2</v>
      </c>
    </row>
    <row r="10723" spans="2:9" x14ac:dyDescent="0.25">
      <c r="B10723">
        <v>10720</v>
      </c>
      <c r="C10723">
        <v>5.8973228110726701E-2</v>
      </c>
      <c r="D10723">
        <v>4.51696452152128E-2</v>
      </c>
      <c r="G10723">
        <v>10720</v>
      </c>
      <c r="H10723">
        <v>5.5894601318946198E-2</v>
      </c>
      <c r="I10723">
        <v>6.0461964468859403E-2</v>
      </c>
    </row>
    <row r="10724" spans="2:9" x14ac:dyDescent="0.25">
      <c r="B10724">
        <v>10721</v>
      </c>
      <c r="C10724">
        <v>5.8959193589451286E-2</v>
      </c>
      <c r="D10724">
        <v>4.5153106371487929E-2</v>
      </c>
      <c r="G10724">
        <v>10721</v>
      </c>
      <c r="H10724">
        <v>5.588019975897987E-2</v>
      </c>
      <c r="I10724">
        <v>6.0446297766483637E-2</v>
      </c>
    </row>
    <row r="10725" spans="2:9" x14ac:dyDescent="0.25">
      <c r="B10725">
        <v>10722</v>
      </c>
      <c r="C10725">
        <v>5.8945162479168742E-2</v>
      </c>
      <c r="D10725">
        <v>4.5136573490935583E-2</v>
      </c>
      <c r="G10725">
        <v>10722</v>
      </c>
      <c r="H10725">
        <v>5.5865801926241583E-2</v>
      </c>
      <c r="I10725">
        <v>6.0430635112726269E-2</v>
      </c>
    </row>
    <row r="10726" spans="2:9" x14ac:dyDescent="0.25">
      <c r="B10726">
        <v>10723</v>
      </c>
      <c r="C10726">
        <v>5.8931134778687014E-2</v>
      </c>
      <c r="D10726">
        <v>4.5120046571904868E-2</v>
      </c>
      <c r="G10726">
        <v>10723</v>
      </c>
      <c r="H10726">
        <v>5.5851407819679587E-2</v>
      </c>
      <c r="I10726">
        <v>6.0414976506596996E-2</v>
      </c>
    </row>
    <row r="10727" spans="2:9" x14ac:dyDescent="0.25">
      <c r="B10727">
        <v>10724</v>
      </c>
      <c r="C10727">
        <v>5.8917110486814299E-2</v>
      </c>
      <c r="D10727">
        <v>4.5103525612744909E-2</v>
      </c>
      <c r="G10727">
        <v>10724</v>
      </c>
      <c r="H10727">
        <v>5.5837017438242299E-2</v>
      </c>
      <c r="I10727">
        <v>6.0399321947105684E-2</v>
      </c>
    </row>
    <row r="10728" spans="2:9" x14ac:dyDescent="0.25">
      <c r="B10728">
        <v>10725</v>
      </c>
      <c r="C10728">
        <v>5.8903089602359883E-2</v>
      </c>
      <c r="D10728">
        <v>4.5087010611804874E-2</v>
      </c>
      <c r="G10728">
        <v>10725</v>
      </c>
      <c r="H10728">
        <v>5.5822630780878603E-2</v>
      </c>
      <c r="I10728">
        <v>6.038367143326237E-2</v>
      </c>
    </row>
    <row r="10729" spans="2:9" x14ac:dyDescent="0.25">
      <c r="B10729">
        <v>10726</v>
      </c>
      <c r="C10729">
        <v>5.8889072124133406E-2</v>
      </c>
      <c r="D10729">
        <v>4.5070501567434071E-2</v>
      </c>
      <c r="G10729">
        <v>10726</v>
      </c>
      <c r="H10729">
        <v>5.5808247846537713E-2</v>
      </c>
      <c r="I10729">
        <v>6.0368024964077449E-2</v>
      </c>
    </row>
    <row r="10730" spans="2:9" x14ac:dyDescent="0.25">
      <c r="B10730">
        <v>10727</v>
      </c>
      <c r="C10730">
        <v>5.8875058050944701E-2</v>
      </c>
      <c r="D10730">
        <v>4.505399847798177E-2</v>
      </c>
      <c r="G10730">
        <v>10727</v>
      </c>
      <c r="H10730">
        <v>5.5793868634169186E-2</v>
      </c>
      <c r="I10730">
        <v>6.0352382538561337E-2</v>
      </c>
    </row>
    <row r="10731" spans="2:9" x14ac:dyDescent="0.25">
      <c r="B10731">
        <v>10728</v>
      </c>
      <c r="C10731">
        <v>5.886104738160463E-2</v>
      </c>
      <c r="D10731">
        <v>4.5037501341797306E-2</v>
      </c>
      <c r="G10731">
        <v>10728</v>
      </c>
      <c r="H10731">
        <v>5.5779493142722937E-2</v>
      </c>
      <c r="I10731">
        <v>6.0336744155724827E-2</v>
      </c>
    </row>
    <row r="10732" spans="2:9" x14ac:dyDescent="0.25">
      <c r="B10732">
        <v>10729</v>
      </c>
      <c r="C10732">
        <v>5.884704011492476E-2</v>
      </c>
      <c r="D10732">
        <v>4.5021010157230187E-2</v>
      </c>
      <c r="G10732">
        <v>10729</v>
      </c>
      <c r="H10732">
        <v>5.5765121371149369E-2</v>
      </c>
      <c r="I10732">
        <v>6.0321109814578847E-2</v>
      </c>
    </row>
    <row r="10733" spans="2:9" x14ac:dyDescent="0.25">
      <c r="B10733">
        <v>10730</v>
      </c>
      <c r="C10733">
        <v>5.8833036249716822E-2</v>
      </c>
      <c r="D10733">
        <v>4.5004524922629796E-2</v>
      </c>
      <c r="G10733">
        <v>10730</v>
      </c>
      <c r="H10733">
        <v>5.5750753318399002E-2</v>
      </c>
      <c r="I10733">
        <v>6.0305479514134529E-2</v>
      </c>
    </row>
    <row r="10734" spans="2:9" x14ac:dyDescent="0.25">
      <c r="B10734">
        <v>10731</v>
      </c>
      <c r="C10734">
        <v>5.8819035784792702E-2</v>
      </c>
      <c r="D10734">
        <v>4.49880456363458E-2</v>
      </c>
      <c r="G10734">
        <v>10731</v>
      </c>
      <c r="H10734">
        <v>5.5736388983422598E-2</v>
      </c>
      <c r="I10734">
        <v>6.0289853253403247E-2</v>
      </c>
    </row>
    <row r="10735" spans="2:9" x14ac:dyDescent="0.25">
      <c r="B10735">
        <v>10732</v>
      </c>
      <c r="C10735">
        <v>5.8805038718965502E-2</v>
      </c>
      <c r="D10735">
        <v>4.4971572296727734E-2</v>
      </c>
      <c r="G10735">
        <v>10732</v>
      </c>
      <c r="H10735">
        <v>5.5722028365171497E-2</v>
      </c>
      <c r="I10735">
        <v>6.0274231031396605E-2</v>
      </c>
    </row>
    <row r="10736" spans="2:9" x14ac:dyDescent="0.25">
      <c r="B10736">
        <v>10733</v>
      </c>
      <c r="C10736">
        <v>5.8791045051048603E-2</v>
      </c>
      <c r="D10736">
        <v>4.4955104902125245E-2</v>
      </c>
      <c r="G10736">
        <v>10733</v>
      </c>
      <c r="H10736">
        <v>5.5707671462597197E-2</v>
      </c>
      <c r="I10736">
        <v>6.025861284712633E-2</v>
      </c>
    </row>
    <row r="10737" spans="2:9" x14ac:dyDescent="0.25">
      <c r="B10737">
        <v>10734</v>
      </c>
      <c r="C10737">
        <v>5.8777054779856015E-2</v>
      </c>
      <c r="D10737">
        <v>4.4938643450888133E-2</v>
      </c>
      <c r="G10737">
        <v>10734</v>
      </c>
      <c r="H10737">
        <v>5.5693318274651703E-2</v>
      </c>
      <c r="I10737">
        <v>6.0242998699604512E-2</v>
      </c>
    </row>
    <row r="10738" spans="2:9" x14ac:dyDescent="0.25">
      <c r="B10738">
        <v>10735</v>
      </c>
      <c r="C10738">
        <v>5.8763067904202E-2</v>
      </c>
      <c r="D10738">
        <v>4.4922187941366133E-2</v>
      </c>
      <c r="G10738">
        <v>10735</v>
      </c>
      <c r="H10738">
        <v>5.5678968800287242E-2</v>
      </c>
      <c r="I10738">
        <v>6.0227388587843309E-2</v>
      </c>
    </row>
    <row r="10739" spans="2:9" x14ac:dyDescent="0.25">
      <c r="B10739">
        <v>10736</v>
      </c>
      <c r="C10739">
        <v>5.8749084422901929E-2</v>
      </c>
      <c r="D10739">
        <v>4.4905738371909081E-2</v>
      </c>
      <c r="G10739">
        <v>10736</v>
      </c>
      <c r="H10739">
        <v>5.5664623038456588E-2</v>
      </c>
      <c r="I10739">
        <v>6.0211782510855176E-2</v>
      </c>
    </row>
    <row r="10740" spans="2:9" x14ac:dyDescent="0.25">
      <c r="B10740">
        <v>10737</v>
      </c>
      <c r="C10740">
        <v>5.873510433477129E-2</v>
      </c>
      <c r="D10740">
        <v>4.4889294740866933E-2</v>
      </c>
      <c r="G10740">
        <v>10737</v>
      </c>
      <c r="H10740">
        <v>5.5650280988112595E-2</v>
      </c>
      <c r="I10740">
        <v>6.0196180467652731E-2</v>
      </c>
    </row>
    <row r="10741" spans="2:9" x14ac:dyDescent="0.25">
      <c r="B10741">
        <v>10738</v>
      </c>
      <c r="C10741">
        <v>5.87211276386259E-2</v>
      </c>
      <c r="D10741">
        <v>4.4872857046589658E-2</v>
      </c>
      <c r="G10741">
        <v>10738</v>
      </c>
      <c r="H10741">
        <v>5.5635942648208404E-2</v>
      </c>
      <c r="I10741">
        <v>6.0180582457248867E-2</v>
      </c>
    </row>
    <row r="10742" spans="2:9" x14ac:dyDescent="0.25">
      <c r="B10742">
        <v>10739</v>
      </c>
      <c r="C10742">
        <v>5.87071543332826E-2</v>
      </c>
      <c r="D10742">
        <v>4.4856425287427275E-2</v>
      </c>
      <c r="G10742">
        <v>10739</v>
      </c>
      <c r="H10742">
        <v>5.5621608017697693E-2</v>
      </c>
      <c r="I10742">
        <v>6.0164988478656617E-2</v>
      </c>
    </row>
    <row r="10743" spans="2:9" x14ac:dyDescent="0.25">
      <c r="B10743">
        <v>10740</v>
      </c>
      <c r="C10743">
        <v>5.8693184417558691E-2</v>
      </c>
      <c r="D10743">
        <v>4.4839999461729931E-2</v>
      </c>
      <c r="G10743">
        <v>10740</v>
      </c>
      <c r="H10743">
        <v>5.5607277095534403E-2</v>
      </c>
      <c r="I10743">
        <v>6.0149398530889263E-2</v>
      </c>
    </row>
    <row r="10744" spans="2:9" x14ac:dyDescent="0.25">
      <c r="B10744">
        <v>10741</v>
      </c>
      <c r="C10744">
        <v>5.8679217890271612E-2</v>
      </c>
      <c r="D10744">
        <v>4.4823579567847723E-2</v>
      </c>
      <c r="G10744">
        <v>10741</v>
      </c>
      <c r="H10744">
        <v>5.5592949880672905E-2</v>
      </c>
      <c r="I10744">
        <v>6.0133812612960316E-2</v>
      </c>
    </row>
    <row r="10745" spans="2:9" x14ac:dyDescent="0.25">
      <c r="B10745">
        <v>10742</v>
      </c>
      <c r="C10745">
        <v>5.866525475023969E-2</v>
      </c>
      <c r="D10745">
        <v>4.4807165604130936E-2</v>
      </c>
      <c r="G10745">
        <v>10742</v>
      </c>
      <c r="H10745">
        <v>5.5578626372067598E-2</v>
      </c>
      <c r="I10745">
        <v>6.011823072388349E-2</v>
      </c>
    </row>
    <row r="10746" spans="2:9" x14ac:dyDescent="0.25">
      <c r="B10746">
        <v>10743</v>
      </c>
      <c r="C10746">
        <v>5.8651294996282043E-2</v>
      </c>
      <c r="D10746">
        <v>4.4790757568929855E-2</v>
      </c>
      <c r="G10746">
        <v>10743</v>
      </c>
      <c r="H10746">
        <v>5.5564306568673651E-2</v>
      </c>
      <c r="I10746">
        <v>6.0102652862672711E-2</v>
      </c>
    </row>
    <row r="10747" spans="2:9" x14ac:dyDescent="0.25">
      <c r="B10747">
        <v>10744</v>
      </c>
      <c r="C10747">
        <v>5.8637338627217907E-2</v>
      </c>
      <c r="D10747">
        <v>4.4774355460594759E-2</v>
      </c>
      <c r="G10747">
        <v>10744</v>
      </c>
      <c r="H10747">
        <v>5.5549990469446406E-2</v>
      </c>
      <c r="I10747">
        <v>6.0087079028342046E-2</v>
      </c>
    </row>
    <row r="10748" spans="2:9" x14ac:dyDescent="0.25">
      <c r="B10748">
        <v>10745</v>
      </c>
      <c r="C10748">
        <v>5.8623385641866789E-2</v>
      </c>
      <c r="D10748">
        <v>4.4757959277476202E-2</v>
      </c>
      <c r="G10748">
        <v>10745</v>
      </c>
      <c r="H10748">
        <v>5.5535678073341296E-2</v>
      </c>
      <c r="I10748">
        <v>6.0071509219905873E-2</v>
      </c>
    </row>
    <row r="10749" spans="2:9" x14ac:dyDescent="0.25">
      <c r="B10749">
        <v>10746</v>
      </c>
      <c r="C10749">
        <v>5.8609436039049501E-2</v>
      </c>
      <c r="D10749">
        <v>4.4741569017924553E-2</v>
      </c>
      <c r="G10749">
        <v>10746</v>
      </c>
      <c r="H10749">
        <v>5.55213693793144E-2</v>
      </c>
      <c r="I10749">
        <v>6.0055943436378767E-2</v>
      </c>
    </row>
    <row r="10750" spans="2:9" x14ac:dyDescent="0.25">
      <c r="B10750">
        <v>10747</v>
      </c>
      <c r="C10750">
        <v>5.8595489817586797E-2</v>
      </c>
      <c r="D10750">
        <v>4.472518468029045E-2</v>
      </c>
      <c r="G10750">
        <v>10747</v>
      </c>
      <c r="H10750">
        <v>5.550706438632199E-2</v>
      </c>
      <c r="I10750">
        <v>6.0040381676775494E-2</v>
      </c>
    </row>
    <row r="10751" spans="2:9" x14ac:dyDescent="0.25">
      <c r="B10751">
        <v>10748</v>
      </c>
      <c r="C10751">
        <v>5.8581546976300101E-2</v>
      </c>
      <c r="D10751">
        <v>4.4708806262924464E-2</v>
      </c>
      <c r="G10751">
        <v>10748</v>
      </c>
      <c r="H10751">
        <v>5.5492763093320602E-2</v>
      </c>
      <c r="I10751">
        <v>6.0024823940111056E-2</v>
      </c>
    </row>
    <row r="10752" spans="2:9" x14ac:dyDescent="0.25">
      <c r="B10752">
        <v>10749</v>
      </c>
      <c r="C10752">
        <v>5.8567607514011438E-2</v>
      </c>
      <c r="D10752">
        <v>4.4692433764177274E-2</v>
      </c>
      <c r="G10752">
        <v>10749</v>
      </c>
      <c r="H10752">
        <v>5.5478465499267202E-2</v>
      </c>
      <c r="I10752">
        <v>6.000927022540057E-2</v>
      </c>
    </row>
    <row r="10753" spans="2:9" x14ac:dyDescent="0.25">
      <c r="B10753">
        <v>10750</v>
      </c>
      <c r="C10753">
        <v>5.8553671429543666E-2</v>
      </c>
      <c r="D10753">
        <v>4.4676067182399692E-2</v>
      </c>
      <c r="G10753">
        <v>10750</v>
      </c>
      <c r="H10753">
        <v>5.5464171603119311E-2</v>
      </c>
      <c r="I10753">
        <v>5.9993720531659481E-2</v>
      </c>
    </row>
    <row r="10754" spans="2:9" x14ac:dyDescent="0.25">
      <c r="B10754">
        <v>10751</v>
      </c>
      <c r="C10754">
        <v>5.8539738721719893E-2</v>
      </c>
      <c r="D10754">
        <v>4.4659706515942449E-2</v>
      </c>
      <c r="G10754">
        <v>10751</v>
      </c>
      <c r="H10754">
        <v>5.5449881403834597E-2</v>
      </c>
      <c r="I10754">
        <v>5.9978174857903445E-2</v>
      </c>
    </row>
    <row r="10755" spans="2:9" x14ac:dyDescent="0.25">
      <c r="B10755">
        <v>10752</v>
      </c>
      <c r="C10755">
        <v>5.8525809389363387E-2</v>
      </c>
      <c r="D10755">
        <v>4.4643351763156487E-2</v>
      </c>
      <c r="G10755">
        <v>10752</v>
      </c>
      <c r="H10755">
        <v>5.5435594900370803E-2</v>
      </c>
      <c r="I10755">
        <v>5.9962633203148222E-2</v>
      </c>
    </row>
    <row r="10756" spans="2:9" x14ac:dyDescent="0.25">
      <c r="B10756">
        <v>10753</v>
      </c>
      <c r="C10756">
        <v>5.8511883431298407E-2</v>
      </c>
      <c r="D10756">
        <v>4.4627002922392786E-2</v>
      </c>
      <c r="G10756">
        <v>10753</v>
      </c>
      <c r="H10756">
        <v>5.5421312091686298E-2</v>
      </c>
      <c r="I10756">
        <v>5.9947095566409918E-2</v>
      </c>
    </row>
    <row r="10757" spans="2:9" x14ac:dyDescent="0.25">
      <c r="B10757">
        <v>10754</v>
      </c>
      <c r="C10757">
        <v>5.8497960846349902E-2</v>
      </c>
      <c r="D10757">
        <v>4.4610659992002262E-2</v>
      </c>
      <c r="G10757">
        <v>10754</v>
      </c>
      <c r="H10757">
        <v>5.5407032976739698E-2</v>
      </c>
      <c r="I10757">
        <v>5.9931561946704716E-2</v>
      </c>
    </row>
    <row r="10758" spans="2:9" x14ac:dyDescent="0.25">
      <c r="B10758">
        <v>10755</v>
      </c>
      <c r="C10758">
        <v>5.8484041633342809E-2</v>
      </c>
      <c r="D10758">
        <v>4.4594322970336123E-2</v>
      </c>
      <c r="G10758">
        <v>10755</v>
      </c>
      <c r="H10758">
        <v>5.5392757554490114E-2</v>
      </c>
      <c r="I10758">
        <v>5.9916032343049153E-2</v>
      </c>
    </row>
    <row r="10759" spans="2:9" x14ac:dyDescent="0.25">
      <c r="B10759">
        <v>10756</v>
      </c>
      <c r="C10759">
        <v>5.8470125791102945E-2</v>
      </c>
      <c r="D10759">
        <v>4.4577991855745486E-2</v>
      </c>
      <c r="G10759">
        <v>10756</v>
      </c>
      <c r="H10759">
        <v>5.537848582389663E-2</v>
      </c>
      <c r="I10759">
        <v>5.9900506754459883E-2</v>
      </c>
    </row>
    <row r="10760" spans="2:9" x14ac:dyDescent="0.25">
      <c r="B10760">
        <v>10757</v>
      </c>
      <c r="C10760">
        <v>5.8456213318456955E-2</v>
      </c>
      <c r="D10760">
        <v>4.4561666646581552E-2</v>
      </c>
      <c r="G10760">
        <v>10757</v>
      </c>
      <c r="H10760">
        <v>5.5364217783919117E-2</v>
      </c>
      <c r="I10760">
        <v>5.9884985179953783E-2</v>
      </c>
    </row>
    <row r="10761" spans="2:9" x14ac:dyDescent="0.25">
      <c r="B10761">
        <v>10758</v>
      </c>
      <c r="C10761">
        <v>5.8442304214231591E-2</v>
      </c>
      <c r="D10761">
        <v>4.454534734119564E-2</v>
      </c>
      <c r="G10761">
        <v>10758</v>
      </c>
      <c r="H10761">
        <v>5.5349953433517597E-2</v>
      </c>
      <c r="I10761">
        <v>5.9869467618547972E-2</v>
      </c>
    </row>
    <row r="10762" spans="2:9" x14ac:dyDescent="0.25">
      <c r="B10762">
        <v>10759</v>
      </c>
      <c r="C10762">
        <v>5.8428398477253916E-2</v>
      </c>
      <c r="D10762">
        <v>4.4529033937939104E-2</v>
      </c>
      <c r="G10762">
        <v>10759</v>
      </c>
      <c r="H10762">
        <v>5.5335692771652199E-2</v>
      </c>
      <c r="I10762">
        <v>5.9853954069259738E-2</v>
      </c>
    </row>
    <row r="10763" spans="2:9" x14ac:dyDescent="0.25">
      <c r="B10763">
        <v>10760</v>
      </c>
      <c r="C10763">
        <v>5.8414496106351993E-2</v>
      </c>
      <c r="D10763">
        <v>4.4512726435163401E-2</v>
      </c>
      <c r="G10763">
        <v>10760</v>
      </c>
      <c r="H10763">
        <v>5.5321435797283602E-2</v>
      </c>
      <c r="I10763">
        <v>5.9838444531106628E-2</v>
      </c>
    </row>
    <row r="10764" spans="2:9" x14ac:dyDescent="0.25">
      <c r="B10764">
        <v>10761</v>
      </c>
      <c r="C10764">
        <v>5.8400597100354383E-2</v>
      </c>
      <c r="D10764">
        <v>4.4496424831220037E-2</v>
      </c>
      <c r="G10764">
        <v>10761</v>
      </c>
      <c r="H10764">
        <v>5.5307182509372894E-2</v>
      </c>
      <c r="I10764">
        <v>5.9822939003106389E-2</v>
      </c>
    </row>
    <row r="10765" spans="2:9" x14ac:dyDescent="0.25">
      <c r="B10765">
        <v>10762</v>
      </c>
      <c r="C10765">
        <v>5.838670145809001E-2</v>
      </c>
      <c r="D10765">
        <v>4.4480129124460581E-2</v>
      </c>
      <c r="G10765">
        <v>10762</v>
      </c>
      <c r="H10765">
        <v>5.5292932906881309E-2</v>
      </c>
      <c r="I10765">
        <v>5.980743748427695E-2</v>
      </c>
    </row>
    <row r="10766" spans="2:9" x14ac:dyDescent="0.25">
      <c r="B10766">
        <v>10763</v>
      </c>
      <c r="C10766">
        <v>5.8372809178388239E-2</v>
      </c>
      <c r="D10766">
        <v>4.4463839313236664E-2</v>
      </c>
      <c r="G10766">
        <v>10763</v>
      </c>
      <c r="H10766">
        <v>5.5278686988770399E-2</v>
      </c>
      <c r="I10766">
        <v>5.9791939973636465E-2</v>
      </c>
    </row>
    <row r="10767" spans="2:9" x14ac:dyDescent="0.25">
      <c r="B10767">
        <v>10764</v>
      </c>
      <c r="C10767">
        <v>5.8358920260079411E-2</v>
      </c>
      <c r="D10767">
        <v>4.4447555395900049E-2</v>
      </c>
      <c r="G10767">
        <v>10764</v>
      </c>
      <c r="H10767">
        <v>5.5264444754002398E-2</v>
      </c>
      <c r="I10767">
        <v>5.9776446470203366E-2</v>
      </c>
    </row>
    <row r="10768" spans="2:9" x14ac:dyDescent="0.25">
      <c r="B10768">
        <v>10765</v>
      </c>
      <c r="C10768">
        <v>5.8345034701994106E-2</v>
      </c>
      <c r="D10768">
        <v>4.4431277370802505E-2</v>
      </c>
      <c r="G10768">
        <v>10765</v>
      </c>
      <c r="H10768">
        <v>5.5250206201539601E-2</v>
      </c>
      <c r="I10768">
        <v>5.9760956972996146E-2</v>
      </c>
    </row>
    <row r="10769" spans="2:9" x14ac:dyDescent="0.25">
      <c r="B10769">
        <v>10766</v>
      </c>
      <c r="C10769">
        <v>5.8331152502963099E-2</v>
      </c>
      <c r="D10769">
        <v>4.4415005236295893E-2</v>
      </c>
      <c r="G10769">
        <v>10766</v>
      </c>
      <c r="H10769">
        <v>5.5235971330344497E-2</v>
      </c>
      <c r="I10769">
        <v>5.9745471481033721E-2</v>
      </c>
    </row>
    <row r="10770" spans="2:9" x14ac:dyDescent="0.25">
      <c r="B10770">
        <v>10767</v>
      </c>
      <c r="C10770">
        <v>5.8317273661818284E-2</v>
      </c>
      <c r="D10770">
        <v>4.4398738990732156E-2</v>
      </c>
      <c r="G10770">
        <v>10767</v>
      </c>
      <c r="H10770">
        <v>5.522174013938011E-2</v>
      </c>
      <c r="I10770">
        <v>5.9729989993334946E-2</v>
      </c>
    </row>
    <row r="10771" spans="2:9" x14ac:dyDescent="0.25">
      <c r="B10771">
        <v>10768</v>
      </c>
      <c r="C10771">
        <v>5.8303398177391788E-2</v>
      </c>
      <c r="D10771">
        <v>4.4382478632463307E-2</v>
      </c>
      <c r="G10771">
        <v>10768</v>
      </c>
      <c r="H10771">
        <v>5.5207512627609708E-2</v>
      </c>
      <c r="I10771">
        <v>5.9714512508919189E-2</v>
      </c>
    </row>
    <row r="10772" spans="2:9" x14ac:dyDescent="0.25">
      <c r="B10772">
        <v>10769</v>
      </c>
      <c r="C10772">
        <v>5.82895260485164E-2</v>
      </c>
      <c r="D10772">
        <v>4.4366224159841441E-2</v>
      </c>
      <c r="G10772">
        <v>10769</v>
      </c>
      <c r="H10772">
        <v>5.5193288793997104E-2</v>
      </c>
      <c r="I10772">
        <v>5.9699039026805817E-2</v>
      </c>
    </row>
    <row r="10773" spans="2:9" x14ac:dyDescent="0.25">
      <c r="B10773">
        <v>10770</v>
      </c>
      <c r="C10773">
        <v>5.8275657274025151E-2</v>
      </c>
      <c r="D10773">
        <v>4.4349975571218676E-2</v>
      </c>
      <c r="G10773">
        <v>10770</v>
      </c>
      <c r="H10773">
        <v>5.5179068637506122E-2</v>
      </c>
      <c r="I10773">
        <v>5.9683569546014455E-2</v>
      </c>
    </row>
    <row r="10774" spans="2:9" x14ac:dyDescent="0.25">
      <c r="B10774">
        <v>10771</v>
      </c>
      <c r="C10774">
        <v>5.8261791852752036E-2</v>
      </c>
      <c r="D10774">
        <v>4.4333732864947316E-2</v>
      </c>
      <c r="G10774">
        <v>10771</v>
      </c>
      <c r="H10774">
        <v>5.5164852157101235E-2</v>
      </c>
      <c r="I10774">
        <v>5.9668104065565018E-2</v>
      </c>
    </row>
    <row r="10775" spans="2:9" x14ac:dyDescent="0.25">
      <c r="B10775">
        <v>10772</v>
      </c>
      <c r="C10775">
        <v>5.8247929783531396E-2</v>
      </c>
      <c r="D10775">
        <v>4.4317496039379609E-2</v>
      </c>
      <c r="G10775">
        <v>10772</v>
      </c>
      <c r="H10775">
        <v>5.5150639351747091E-2</v>
      </c>
      <c r="I10775">
        <v>5.9652642584477514E-2</v>
      </c>
    </row>
    <row r="10776" spans="2:9" x14ac:dyDescent="0.25">
      <c r="B10776">
        <v>10773</v>
      </c>
      <c r="C10776">
        <v>5.8234071065197804E-2</v>
      </c>
      <c r="D10776">
        <v>4.4301265092867921E-2</v>
      </c>
      <c r="G10776">
        <v>10773</v>
      </c>
      <c r="H10776">
        <v>5.513643022040849E-2</v>
      </c>
      <c r="I10776">
        <v>5.9637185101772232E-2</v>
      </c>
    </row>
    <row r="10777" spans="2:9" x14ac:dyDescent="0.25">
      <c r="B10777">
        <v>10774</v>
      </c>
      <c r="C10777">
        <v>5.8220215696586898E-2</v>
      </c>
      <c r="D10777">
        <v>4.428504002376478E-2</v>
      </c>
      <c r="G10777">
        <v>10774</v>
      </c>
      <c r="H10777">
        <v>5.5122224762050899E-2</v>
      </c>
      <c r="I10777">
        <v>5.9621731616469713E-2</v>
      </c>
    </row>
    <row r="10778" spans="2:9" x14ac:dyDescent="0.25">
      <c r="B10778">
        <v>10775</v>
      </c>
      <c r="C10778">
        <v>5.8206363676534492E-2</v>
      </c>
      <c r="D10778">
        <v>4.4268820830422613E-2</v>
      </c>
      <c r="G10778">
        <v>10775</v>
      </c>
      <c r="H10778">
        <v>5.5108022975639909E-2</v>
      </c>
      <c r="I10778">
        <v>5.960628212759058E-2</v>
      </c>
    </row>
    <row r="10779" spans="2:9" x14ac:dyDescent="0.25">
      <c r="B10779">
        <v>10776</v>
      </c>
      <c r="C10779">
        <v>5.8192515003876892E-2</v>
      </c>
      <c r="D10779">
        <v>4.4252607511194142E-2</v>
      </c>
      <c r="G10779">
        <v>10776</v>
      </c>
      <c r="H10779">
        <v>5.5093824860141402E-2</v>
      </c>
      <c r="I10779">
        <v>5.9590836634155805E-2</v>
      </c>
    </row>
    <row r="10780" spans="2:9" x14ac:dyDescent="0.25">
      <c r="B10780">
        <v>10777</v>
      </c>
      <c r="C10780">
        <v>5.8178669677451021E-2</v>
      </c>
      <c r="D10780">
        <v>4.4236400064431969E-2</v>
      </c>
      <c r="G10780">
        <v>10777</v>
      </c>
      <c r="H10780">
        <v>5.5079630414521782E-2</v>
      </c>
      <c r="I10780">
        <v>5.9575395135186518E-2</v>
      </c>
    </row>
    <row r="10781" spans="2:9" x14ac:dyDescent="0.25">
      <c r="B10781">
        <v>10778</v>
      </c>
      <c r="C10781">
        <v>5.8164827696094691E-2</v>
      </c>
      <c r="D10781">
        <v>4.4220198488488877E-2</v>
      </c>
      <c r="G10781">
        <v>10778</v>
      </c>
      <c r="H10781">
        <v>5.5065439637747862E-2</v>
      </c>
      <c r="I10781">
        <v>5.9559957629703987E-2</v>
      </c>
    </row>
    <row r="10782" spans="2:9" x14ac:dyDescent="0.25">
      <c r="B10782">
        <v>10779</v>
      </c>
      <c r="C10782">
        <v>5.8150989058645901E-2</v>
      </c>
      <c r="D10782">
        <v>4.4204002781717718E-2</v>
      </c>
      <c r="G10782">
        <v>10779</v>
      </c>
      <c r="H10782">
        <v>5.505125252878651E-2</v>
      </c>
      <c r="I10782">
        <v>5.9544524116729829E-2</v>
      </c>
    </row>
    <row r="10783" spans="2:9" x14ac:dyDescent="0.25">
      <c r="B10783">
        <v>10780</v>
      </c>
      <c r="C10783">
        <v>5.8137153763942892E-2</v>
      </c>
      <c r="D10783">
        <v>4.4187812942471399E-2</v>
      </c>
      <c r="G10783">
        <v>10780</v>
      </c>
      <c r="H10783">
        <v>5.5037069086604808E-2</v>
      </c>
      <c r="I10783">
        <v>5.9529094595285784E-2</v>
      </c>
    </row>
    <row r="10784" spans="2:9" x14ac:dyDescent="0.25">
      <c r="B10784">
        <v>10781</v>
      </c>
      <c r="C10784">
        <v>5.8123321810824899E-2</v>
      </c>
      <c r="D10784">
        <v>4.4171628969102872E-2</v>
      </c>
      <c r="G10784">
        <v>10781</v>
      </c>
      <c r="H10784">
        <v>5.5022889310170603E-2</v>
      </c>
      <c r="I10784">
        <v>5.9513669064393808E-2</v>
      </c>
    </row>
    <row r="10785" spans="2:9" x14ac:dyDescent="0.25">
      <c r="B10785">
        <v>10782</v>
      </c>
      <c r="C10785">
        <v>5.8109493198131391E-2</v>
      </c>
      <c r="D10785">
        <v>4.4155450859965258E-2</v>
      </c>
      <c r="G10785">
        <v>10782</v>
      </c>
      <c r="H10785">
        <v>5.5008713198451901E-2</v>
      </c>
      <c r="I10785">
        <v>5.9498247523076093E-2</v>
      </c>
    </row>
    <row r="10786" spans="2:9" x14ac:dyDescent="0.25">
      <c r="B10786">
        <v>10783</v>
      </c>
      <c r="C10786">
        <v>5.8095667924702797E-2</v>
      </c>
      <c r="D10786">
        <v>4.4139278613411652E-2</v>
      </c>
      <c r="G10786">
        <v>10783</v>
      </c>
      <c r="H10786">
        <v>5.4994540750416897E-2</v>
      </c>
      <c r="I10786">
        <v>5.9482829970354985E-2</v>
      </c>
    </row>
    <row r="10787" spans="2:9" x14ac:dyDescent="0.25">
      <c r="B10787">
        <v>10784</v>
      </c>
      <c r="C10787">
        <v>5.8081845989379433E-2</v>
      </c>
      <c r="D10787">
        <v>4.4123112227795344E-2</v>
      </c>
      <c r="G10787">
        <v>10784</v>
      </c>
      <c r="H10787">
        <v>5.4980371965034164E-2</v>
      </c>
      <c r="I10787">
        <v>5.946741640525318E-2</v>
      </c>
    </row>
    <row r="10788" spans="2:9" x14ac:dyDescent="0.25">
      <c r="B10788">
        <v>10785</v>
      </c>
      <c r="C10788">
        <v>5.8068027391002745E-2</v>
      </c>
      <c r="D10788">
        <v>4.4106951701469589E-2</v>
      </c>
      <c r="G10788">
        <v>10785</v>
      </c>
      <c r="H10788">
        <v>5.496620684127284E-2</v>
      </c>
      <c r="I10788">
        <v>5.9452006826793455E-2</v>
      </c>
    </row>
    <row r="10789" spans="2:9" x14ac:dyDescent="0.25">
      <c r="B10789">
        <v>10786</v>
      </c>
      <c r="C10789">
        <v>5.8054212128414495E-2</v>
      </c>
      <c r="D10789">
        <v>4.4090797032787767E-2</v>
      </c>
      <c r="G10789">
        <v>10786</v>
      </c>
      <c r="H10789">
        <v>5.4952045378102207E-2</v>
      </c>
      <c r="I10789">
        <v>5.9436601233998784E-2</v>
      </c>
    </row>
    <row r="10790" spans="2:9" x14ac:dyDescent="0.25">
      <c r="B10790">
        <v>10787</v>
      </c>
      <c r="C10790">
        <v>5.8040400200456706E-2</v>
      </c>
      <c r="D10790">
        <v>4.407464822010336E-2</v>
      </c>
      <c r="G10790">
        <v>10787</v>
      </c>
      <c r="H10790">
        <v>5.4937887574491688E-2</v>
      </c>
      <c r="I10790">
        <v>5.942119962589245E-2</v>
      </c>
    </row>
    <row r="10791" spans="2:9" x14ac:dyDescent="0.25">
      <c r="B10791">
        <v>10788</v>
      </c>
      <c r="C10791">
        <v>5.8026591605972198E-2</v>
      </c>
      <c r="D10791">
        <v>4.4058505261769916E-2</v>
      </c>
      <c r="G10791">
        <v>10788</v>
      </c>
      <c r="H10791">
        <v>5.4923733429411509E-2</v>
      </c>
      <c r="I10791">
        <v>5.9405802001497914E-2</v>
      </c>
    </row>
    <row r="10792" spans="2:9" x14ac:dyDescent="0.25">
      <c r="B10792">
        <v>10789</v>
      </c>
      <c r="C10792">
        <v>5.8012786343804509E-2</v>
      </c>
      <c r="D10792">
        <v>4.4042368156141022E-2</v>
      </c>
      <c r="G10792">
        <v>10789</v>
      </c>
      <c r="H10792">
        <v>5.4909582941831701E-2</v>
      </c>
      <c r="I10792">
        <v>5.9390408359838803E-2</v>
      </c>
    </row>
    <row r="10793" spans="2:9" x14ac:dyDescent="0.25">
      <c r="B10793">
        <v>10790</v>
      </c>
      <c r="C10793">
        <v>5.7998984412797099E-2</v>
      </c>
      <c r="D10793">
        <v>4.4026236901570433E-2</v>
      </c>
      <c r="G10793">
        <v>10790</v>
      </c>
      <c r="H10793">
        <v>5.4895436110723103E-2</v>
      </c>
      <c r="I10793">
        <v>5.937501869993899E-2</v>
      </c>
    </row>
    <row r="10794" spans="2:9" x14ac:dyDescent="0.25">
      <c r="B10794">
        <v>10791</v>
      </c>
      <c r="C10794">
        <v>5.7985185811794418E-2</v>
      </c>
      <c r="D10794">
        <v>4.4010111496411868E-2</v>
      </c>
      <c r="G10794">
        <v>10791</v>
      </c>
      <c r="H10794">
        <v>5.4881292935056468E-2</v>
      </c>
      <c r="I10794">
        <v>5.9359633020822561E-2</v>
      </c>
    </row>
    <row r="10795" spans="2:9" x14ac:dyDescent="0.25">
      <c r="B10795">
        <v>10792</v>
      </c>
      <c r="C10795">
        <v>5.7971390539641642E-2</v>
      </c>
      <c r="D10795">
        <v>4.3993991939019247E-2</v>
      </c>
      <c r="G10795">
        <v>10792</v>
      </c>
      <c r="H10795">
        <v>5.4867153413803167E-2</v>
      </c>
      <c r="I10795">
        <v>5.9344251321513837E-2</v>
      </c>
    </row>
    <row r="10796" spans="2:9" x14ac:dyDescent="0.25">
      <c r="B10796">
        <v>10793</v>
      </c>
      <c r="C10796">
        <v>5.7957598595184089E-2</v>
      </c>
      <c r="D10796">
        <v>4.3977878227746493E-2</v>
      </c>
      <c r="G10796">
        <v>10793</v>
      </c>
      <c r="H10796">
        <v>5.4853017545934905E-2</v>
      </c>
      <c r="I10796">
        <v>5.9328873601037287E-2</v>
      </c>
    </row>
    <row r="10797" spans="2:9" x14ac:dyDescent="0.25">
      <c r="B10797">
        <v>10794</v>
      </c>
      <c r="C10797">
        <v>5.7943809977267391E-2</v>
      </c>
      <c r="D10797">
        <v>4.3961770360947637E-2</v>
      </c>
      <c r="G10797">
        <v>10794</v>
      </c>
      <c r="H10797">
        <v>5.4838885330423408E-2</v>
      </c>
      <c r="I10797">
        <v>5.9313499858417607E-2</v>
      </c>
    </row>
    <row r="10798" spans="2:9" x14ac:dyDescent="0.25">
      <c r="B10798">
        <v>10795</v>
      </c>
      <c r="C10798">
        <v>5.79300246847382E-2</v>
      </c>
      <c r="D10798">
        <v>4.3945668336976794E-2</v>
      </c>
      <c r="G10798">
        <v>10795</v>
      </c>
      <c r="H10798">
        <v>5.4824756766241003E-2</v>
      </c>
      <c r="I10798">
        <v>5.929813009267975E-2</v>
      </c>
    </row>
    <row r="10799" spans="2:9" x14ac:dyDescent="0.25">
      <c r="B10799">
        <v>10796</v>
      </c>
      <c r="C10799">
        <v>5.7916242716443501E-2</v>
      </c>
      <c r="D10799">
        <v>4.3929572154188162E-2</v>
      </c>
      <c r="G10799">
        <v>10796</v>
      </c>
      <c r="H10799">
        <v>5.4810631852360507E-2</v>
      </c>
      <c r="I10799">
        <v>5.928276430284888E-2</v>
      </c>
    </row>
    <row r="10800" spans="2:9" x14ac:dyDescent="0.25">
      <c r="B10800">
        <v>10797</v>
      </c>
      <c r="C10800">
        <v>5.79024640712308E-2</v>
      </c>
      <c r="D10800">
        <v>4.3913481810935982E-2</v>
      </c>
      <c r="G10800">
        <v>10797</v>
      </c>
      <c r="H10800">
        <v>5.4796510587754498E-2</v>
      </c>
      <c r="I10800">
        <v>5.9267402487950281E-2</v>
      </c>
    </row>
    <row r="10801" spans="2:9" x14ac:dyDescent="0.25">
      <c r="B10801">
        <v>10798</v>
      </c>
      <c r="C10801">
        <v>5.7888688747947933E-2</v>
      </c>
      <c r="D10801">
        <v>4.3897397305574661E-2</v>
      </c>
      <c r="G10801">
        <v>10798</v>
      </c>
      <c r="H10801">
        <v>5.4782392971396351E-2</v>
      </c>
      <c r="I10801">
        <v>5.9252044647009561E-2</v>
      </c>
    </row>
    <row r="10802" spans="2:9" x14ac:dyDescent="0.25">
      <c r="B10802">
        <v>10799</v>
      </c>
      <c r="C10802">
        <v>5.7874916745443795E-2</v>
      </c>
      <c r="D10802">
        <v>4.3881318636458583E-2</v>
      </c>
      <c r="G10802">
        <v>10799</v>
      </c>
      <c r="H10802">
        <v>5.4768279002259855E-2</v>
      </c>
      <c r="I10802">
        <v>5.9236690779052414E-2</v>
      </c>
    </row>
    <row r="10803" spans="2:9" x14ac:dyDescent="0.25">
      <c r="B10803">
        <v>10800</v>
      </c>
      <c r="C10803">
        <v>5.7861148062567508E-2</v>
      </c>
      <c r="D10803">
        <v>4.3865245801942343E-2</v>
      </c>
      <c r="G10803">
        <v>10800</v>
      </c>
      <c r="H10803">
        <v>5.4754168679318899E-2</v>
      </c>
      <c r="I10803">
        <v>5.9221340883104906E-2</v>
      </c>
    </row>
    <row r="10804" spans="2:9" x14ac:dyDescent="0.25">
      <c r="B10804">
        <v>10801</v>
      </c>
      <c r="C10804">
        <v>5.7847382698168387E-2</v>
      </c>
      <c r="D10804">
        <v>4.3849178800380507E-2</v>
      </c>
      <c r="G10804">
        <v>10801</v>
      </c>
      <c r="H10804">
        <v>5.4740062001547497E-2</v>
      </c>
      <c r="I10804">
        <v>5.9205994958193182E-2</v>
      </c>
    </row>
    <row r="10805" spans="2:9" x14ac:dyDescent="0.25">
      <c r="B10805">
        <v>10802</v>
      </c>
      <c r="C10805">
        <v>5.7833620651096596E-2</v>
      </c>
      <c r="D10805">
        <v>4.3833117630127781E-2</v>
      </c>
      <c r="G10805">
        <v>10802</v>
      </c>
      <c r="H10805">
        <v>5.4725958967920305E-2</v>
      </c>
      <c r="I10805">
        <v>5.9190653003343655E-2</v>
      </c>
    </row>
    <row r="10806" spans="2:9" x14ac:dyDescent="0.25">
      <c r="B10806">
        <v>10803</v>
      </c>
      <c r="C10806">
        <v>5.781986192020281E-2</v>
      </c>
      <c r="D10806">
        <v>4.3817062289538938E-2</v>
      </c>
      <c r="G10806">
        <v>10803</v>
      </c>
      <c r="H10806">
        <v>5.4711859577412293E-2</v>
      </c>
      <c r="I10806">
        <v>5.9175315017582893E-2</v>
      </c>
    </row>
    <row r="10807" spans="2:9" x14ac:dyDescent="0.25">
      <c r="B10807">
        <v>10804</v>
      </c>
      <c r="C10807">
        <v>5.780610650433831E-2</v>
      </c>
      <c r="D10807">
        <v>4.380101277696883E-2</v>
      </c>
      <c r="G10807">
        <v>10804</v>
      </c>
      <c r="H10807">
        <v>5.4697763828998595E-2</v>
      </c>
      <c r="I10807">
        <v>5.9159980999937752E-2</v>
      </c>
    </row>
    <row r="10808" spans="2:9" x14ac:dyDescent="0.25">
      <c r="B10808">
        <v>10805</v>
      </c>
      <c r="C10808">
        <v>5.7792354402354591E-2</v>
      </c>
      <c r="D10808">
        <v>4.3784969090772466E-2</v>
      </c>
      <c r="G10808">
        <v>10805</v>
      </c>
      <c r="H10808">
        <v>5.4683671721654739E-2</v>
      </c>
      <c r="I10808">
        <v>5.9144650949435294E-2</v>
      </c>
    </row>
    <row r="10809" spans="2:9" x14ac:dyDescent="0.25">
      <c r="B10809">
        <v>10806</v>
      </c>
      <c r="C10809">
        <v>5.7778605613104189E-2</v>
      </c>
      <c r="D10809">
        <v>4.3768931229304843E-2</v>
      </c>
      <c r="G10809">
        <v>10806</v>
      </c>
      <c r="H10809">
        <v>5.4669583254356793E-2</v>
      </c>
      <c r="I10809">
        <v>5.9129324865102702E-2</v>
      </c>
    </row>
    <row r="10810" spans="2:9" x14ac:dyDescent="0.25">
      <c r="B10810">
        <v>10807</v>
      </c>
      <c r="C10810">
        <v>5.7764860135439799E-2</v>
      </c>
      <c r="D10810">
        <v>4.3752899190921041E-2</v>
      </c>
      <c r="G10810">
        <v>10807</v>
      </c>
      <c r="H10810">
        <v>5.4655498426081001E-2</v>
      </c>
      <c r="I10810">
        <v>5.9114002745967432E-2</v>
      </c>
    </row>
    <row r="10811" spans="2:9" x14ac:dyDescent="0.25">
      <c r="B10811">
        <v>10808</v>
      </c>
      <c r="C10811">
        <v>5.7751117968214416E-2</v>
      </c>
      <c r="D10811">
        <v>4.3736872973976375E-2</v>
      </c>
      <c r="G10811">
        <v>10808</v>
      </c>
      <c r="H10811">
        <v>5.4641417235803701E-2</v>
      </c>
      <c r="I10811">
        <v>5.9098684591057181E-2</v>
      </c>
    </row>
    <row r="10812" spans="2:9" x14ac:dyDescent="0.25">
      <c r="B10812">
        <v>10809</v>
      </c>
      <c r="C10812">
        <v>5.77373791102819E-2</v>
      </c>
      <c r="D10812">
        <v>4.372085257682605E-2</v>
      </c>
      <c r="G10812">
        <v>10809</v>
      </c>
      <c r="H10812">
        <v>5.4627339682501802E-2</v>
      </c>
      <c r="I10812">
        <v>5.9083370399399815E-2</v>
      </c>
    </row>
    <row r="10813" spans="2:9" x14ac:dyDescent="0.25">
      <c r="B10813">
        <v>10810</v>
      </c>
      <c r="C10813">
        <v>5.77236435604968E-2</v>
      </c>
      <c r="D10813">
        <v>4.3704837997825478E-2</v>
      </c>
      <c r="G10813">
        <v>10810</v>
      </c>
      <c r="H10813">
        <v>5.4613265765152602E-2</v>
      </c>
      <c r="I10813">
        <v>5.9068060170023362E-2</v>
      </c>
    </row>
    <row r="10814" spans="2:9" x14ac:dyDescent="0.25">
      <c r="B10814">
        <v>10811</v>
      </c>
      <c r="C10814">
        <v>5.7709911317713698E-2</v>
      </c>
      <c r="D10814">
        <v>4.368882923533015E-2</v>
      </c>
      <c r="G10814">
        <v>10811</v>
      </c>
      <c r="H10814">
        <v>5.4599195482733599E-2</v>
      </c>
      <c r="I10814">
        <v>5.9052753901956183E-2</v>
      </c>
    </row>
    <row r="10815" spans="2:9" x14ac:dyDescent="0.25">
      <c r="B10815">
        <v>10812</v>
      </c>
      <c r="C10815">
        <v>5.7696182380787893E-2</v>
      </c>
      <c r="D10815">
        <v>4.3672826287695581E-2</v>
      </c>
      <c r="G10815">
        <v>10812</v>
      </c>
      <c r="H10815">
        <v>5.4585128834222542E-2</v>
      </c>
      <c r="I10815">
        <v>5.9037451594226742E-2</v>
      </c>
    </row>
    <row r="10816" spans="2:9" x14ac:dyDescent="0.25">
      <c r="B10816">
        <v>10813</v>
      </c>
      <c r="C10816">
        <v>5.7682456748575618E-2</v>
      </c>
      <c r="D10816">
        <v>4.3656829153277468E-2</v>
      </c>
      <c r="G10816">
        <v>10813</v>
      </c>
      <c r="H10816">
        <v>5.4571065818597775E-2</v>
      </c>
      <c r="I10816">
        <v>5.9022153245863782E-2</v>
      </c>
    </row>
    <row r="10817" spans="2:9" x14ac:dyDescent="0.25">
      <c r="B10817">
        <v>10814</v>
      </c>
      <c r="C10817">
        <v>5.7668734419933206E-2</v>
      </c>
      <c r="D10817">
        <v>4.3640837830431517E-2</v>
      </c>
      <c r="G10817">
        <v>10814</v>
      </c>
      <c r="H10817">
        <v>5.4557006434837803E-2</v>
      </c>
      <c r="I10817">
        <v>5.9006858855896197E-2</v>
      </c>
    </row>
    <row r="10818" spans="2:9" x14ac:dyDescent="0.25">
      <c r="B10818">
        <v>10815</v>
      </c>
      <c r="C10818">
        <v>5.7655015393717299E-2</v>
      </c>
      <c r="D10818">
        <v>4.3624852317513563E-2</v>
      </c>
      <c r="G10818">
        <v>10815</v>
      </c>
      <c r="H10818">
        <v>5.454295068192129E-2</v>
      </c>
      <c r="I10818">
        <v>5.8991568423353118E-2</v>
      </c>
    </row>
    <row r="10819" spans="2:9" x14ac:dyDescent="0.25">
      <c r="B10819">
        <v>10816</v>
      </c>
      <c r="C10819">
        <v>5.7641299668785506E-2</v>
      </c>
      <c r="D10819">
        <v>4.3608872612879525E-2</v>
      </c>
      <c r="G10819">
        <v>10816</v>
      </c>
      <c r="H10819">
        <v>5.4528898558827602E-2</v>
      </c>
      <c r="I10819">
        <v>5.8976281947263925E-2</v>
      </c>
    </row>
    <row r="10820" spans="2:9" x14ac:dyDescent="0.25">
      <c r="B10820">
        <v>10817</v>
      </c>
      <c r="C10820">
        <v>5.7627587243995707E-2</v>
      </c>
      <c r="D10820">
        <v>4.359289871488542E-2</v>
      </c>
      <c r="G10820">
        <v>10817</v>
      </c>
      <c r="H10820">
        <v>5.4514850064536102E-2</v>
      </c>
      <c r="I10820">
        <v>5.8960999426658139E-2</v>
      </c>
    </row>
    <row r="10821" spans="2:9" x14ac:dyDescent="0.25">
      <c r="B10821">
        <v>10818</v>
      </c>
      <c r="C10821">
        <v>5.7613878118206403E-2</v>
      </c>
      <c r="D10821">
        <v>4.3576930621887271E-2</v>
      </c>
      <c r="G10821">
        <v>10818</v>
      </c>
      <c r="H10821">
        <v>5.4500805198026706E-2</v>
      </c>
      <c r="I10821">
        <v>5.8945720860565508E-2</v>
      </c>
    </row>
    <row r="10822" spans="2:9" x14ac:dyDescent="0.25">
      <c r="B10822">
        <v>10819</v>
      </c>
      <c r="C10822">
        <v>5.7600172290276502E-2</v>
      </c>
      <c r="D10822">
        <v>4.3560968332241358E-2</v>
      </c>
      <c r="G10822">
        <v>10819</v>
      </c>
      <c r="H10822">
        <v>5.4486763958279387E-2</v>
      </c>
      <c r="I10822">
        <v>5.8930446248016063E-2</v>
      </c>
    </row>
    <row r="10823" spans="2:9" x14ac:dyDescent="0.25">
      <c r="B10823">
        <v>10820</v>
      </c>
      <c r="C10823">
        <v>5.7586469759065749E-2</v>
      </c>
      <c r="D10823">
        <v>4.3545011844303892E-2</v>
      </c>
      <c r="G10823">
        <v>10820</v>
      </c>
      <c r="H10823">
        <v>5.4472726344274858E-2</v>
      </c>
      <c r="I10823">
        <v>5.8915175588039916E-2</v>
      </c>
    </row>
    <row r="10824" spans="2:9" x14ac:dyDescent="0.25">
      <c r="B10824">
        <v>10821</v>
      </c>
      <c r="C10824">
        <v>5.757277052343418E-2</v>
      </c>
      <c r="D10824">
        <v>4.3529061156431272E-2</v>
      </c>
      <c r="G10824">
        <v>10821</v>
      </c>
      <c r="H10824">
        <v>5.4458692354993891E-2</v>
      </c>
      <c r="I10824">
        <v>5.8899908879667506E-2</v>
      </c>
    </row>
    <row r="10825" spans="2:9" x14ac:dyDescent="0.25">
      <c r="B10825">
        <v>10822</v>
      </c>
      <c r="C10825">
        <v>5.7559074582242097E-2</v>
      </c>
      <c r="D10825">
        <v>4.3513116266979956E-2</v>
      </c>
      <c r="G10825">
        <v>10822</v>
      </c>
      <c r="H10825">
        <v>5.4444661989417505E-2</v>
      </c>
      <c r="I10825">
        <v>5.8884646121929445E-2</v>
      </c>
    </row>
    <row r="10826" spans="2:9" x14ac:dyDescent="0.25">
      <c r="B10826">
        <v>10823</v>
      </c>
      <c r="C10826">
        <v>5.7545381934350708E-2</v>
      </c>
      <c r="D10826">
        <v>4.3497177174306449E-2</v>
      </c>
      <c r="G10826">
        <v>10823</v>
      </c>
      <c r="H10826">
        <v>5.4430635246527102E-2</v>
      </c>
      <c r="I10826">
        <v>5.8869387313856533E-2</v>
      </c>
    </row>
    <row r="10827" spans="2:9" x14ac:dyDescent="0.25">
      <c r="B10827">
        <v>10824</v>
      </c>
      <c r="C10827">
        <v>5.753169257862159E-2</v>
      </c>
      <c r="D10827">
        <v>4.3481243876767425E-2</v>
      </c>
      <c r="G10827">
        <v>10824</v>
      </c>
      <c r="H10827">
        <v>5.4416612125304596E-2</v>
      </c>
      <c r="I10827">
        <v>5.8854132454479798E-2</v>
      </c>
    </row>
    <row r="10828" spans="2:9" x14ac:dyDescent="0.25">
      <c r="B10828">
        <v>10825</v>
      </c>
      <c r="C10828">
        <v>5.7518006513916899E-2</v>
      </c>
      <c r="D10828">
        <v>4.3465316372719637E-2</v>
      </c>
      <c r="G10828">
        <v>10825</v>
      </c>
      <c r="H10828">
        <v>5.4402592624732092E-2</v>
      </c>
      <c r="I10828">
        <v>5.8838881542830429E-2</v>
      </c>
    </row>
    <row r="10829" spans="2:9" x14ac:dyDescent="0.25">
      <c r="B10829">
        <v>10826</v>
      </c>
      <c r="C10829">
        <v>5.7504323739099091E-2</v>
      </c>
      <c r="D10829">
        <v>4.3449394660519877E-2</v>
      </c>
      <c r="G10829">
        <v>10826</v>
      </c>
      <c r="H10829">
        <v>5.4388576743791904E-2</v>
      </c>
      <c r="I10829">
        <v>5.8823634577939911E-2</v>
      </c>
    </row>
    <row r="10830" spans="2:9" x14ac:dyDescent="0.25">
      <c r="B10830">
        <v>10827</v>
      </c>
      <c r="C10830">
        <v>5.7490644253031589E-2</v>
      </c>
      <c r="D10830">
        <v>4.3433478738525072E-2</v>
      </c>
      <c r="G10830">
        <v>10827</v>
      </c>
      <c r="H10830">
        <v>5.4374564481466936E-2</v>
      </c>
      <c r="I10830">
        <v>5.8808391558839913E-2</v>
      </c>
    </row>
    <row r="10831" spans="2:9" x14ac:dyDescent="0.25">
      <c r="B10831">
        <v>10828</v>
      </c>
      <c r="C10831">
        <v>5.7476968054578102E-2</v>
      </c>
      <c r="D10831">
        <v>4.3417568605092237E-2</v>
      </c>
      <c r="G10831">
        <v>10828</v>
      </c>
      <c r="H10831">
        <v>5.4360555836740286E-2</v>
      </c>
      <c r="I10831">
        <v>5.8793152484562239E-2</v>
      </c>
    </row>
    <row r="10832" spans="2:9" x14ac:dyDescent="0.25">
      <c r="B10832">
        <v>10829</v>
      </c>
      <c r="C10832">
        <v>5.7463295142602497E-2</v>
      </c>
      <c r="D10832">
        <v>4.3401664258578485E-2</v>
      </c>
      <c r="G10832">
        <v>10829</v>
      </c>
      <c r="H10832">
        <v>5.4346550808595198E-2</v>
      </c>
      <c r="I10832">
        <v>5.8777917354139016E-2</v>
      </c>
    </row>
    <row r="10833" spans="2:9" x14ac:dyDescent="0.25">
      <c r="B10833">
        <v>10830</v>
      </c>
      <c r="C10833">
        <v>5.7449625515969605E-2</v>
      </c>
      <c r="D10833">
        <v>4.3385765697340976E-2</v>
      </c>
      <c r="G10833">
        <v>10830</v>
      </c>
      <c r="H10833">
        <v>5.4332549396015492E-2</v>
      </c>
      <c r="I10833">
        <v>5.8762686166602525E-2</v>
      </c>
    </row>
    <row r="10834" spans="2:9" x14ac:dyDescent="0.25">
      <c r="B10834">
        <v>10831</v>
      </c>
      <c r="C10834">
        <v>5.743595917354459E-2</v>
      </c>
      <c r="D10834">
        <v>4.3369872919737061E-2</v>
      </c>
      <c r="G10834">
        <v>10831</v>
      </c>
      <c r="H10834">
        <v>5.43185515979853E-2</v>
      </c>
      <c r="I10834">
        <v>5.8747458920985159E-2</v>
      </c>
    </row>
    <row r="10835" spans="2:9" x14ac:dyDescent="0.25">
      <c r="B10835">
        <v>10832</v>
      </c>
      <c r="C10835">
        <v>5.7422296114193291E-2</v>
      </c>
      <c r="D10835">
        <v>4.335398592412408E-2</v>
      </c>
      <c r="G10835">
        <v>10832</v>
      </c>
      <c r="H10835">
        <v>5.4304557413488989E-2</v>
      </c>
      <c r="I10835">
        <v>5.8732235616319774E-2</v>
      </c>
    </row>
    <row r="10836" spans="2:9" x14ac:dyDescent="0.25">
      <c r="B10836">
        <v>10833</v>
      </c>
      <c r="C10836">
        <v>5.7408636336781796E-2</v>
      </c>
      <c r="D10836">
        <v>4.3338104708859577E-2</v>
      </c>
      <c r="G10836">
        <v>10833</v>
      </c>
      <c r="H10836">
        <v>5.4290566841511165E-2</v>
      </c>
      <c r="I10836">
        <v>5.8717016251639179E-2</v>
      </c>
    </row>
    <row r="10837" spans="2:9" x14ac:dyDescent="0.25">
      <c r="B10837">
        <v>10834</v>
      </c>
      <c r="C10837">
        <v>5.7394979840177079E-2</v>
      </c>
      <c r="D10837">
        <v>4.3322229272301047E-2</v>
      </c>
      <c r="G10837">
        <v>10834</v>
      </c>
      <c r="H10837">
        <v>5.427657988103695E-2</v>
      </c>
      <c r="I10837">
        <v>5.8701800825976501E-2</v>
      </c>
    </row>
    <row r="10838" spans="2:9" x14ac:dyDescent="0.25">
      <c r="B10838">
        <v>10835</v>
      </c>
      <c r="C10838">
        <v>5.7381326623246395E-2</v>
      </c>
      <c r="D10838">
        <v>4.3306359612806225E-2</v>
      </c>
      <c r="G10838">
        <v>10835</v>
      </c>
      <c r="H10838">
        <v>5.4262596531051803E-2</v>
      </c>
      <c r="I10838">
        <v>5.8686589338365083E-2</v>
      </c>
    </row>
    <row r="10839" spans="2:9" x14ac:dyDescent="0.25">
      <c r="B10839">
        <v>10836</v>
      </c>
      <c r="C10839">
        <v>5.7367676684857302E-2</v>
      </c>
      <c r="D10839">
        <v>4.3290495728732836E-2</v>
      </c>
      <c r="G10839">
        <v>10836</v>
      </c>
      <c r="H10839">
        <v>5.4248616790541201E-2</v>
      </c>
      <c r="I10839">
        <v>5.8671381787838449E-2</v>
      </c>
    </row>
    <row r="10840" spans="2:9" x14ac:dyDescent="0.25">
      <c r="B10840">
        <v>10837</v>
      </c>
      <c r="C10840">
        <v>5.7354030023878393E-2</v>
      </c>
      <c r="D10840">
        <v>4.3274637618438812E-2</v>
      </c>
      <c r="G10840">
        <v>10837</v>
      </c>
      <c r="H10840">
        <v>5.4234640658491297E-2</v>
      </c>
      <c r="I10840">
        <v>5.8656178173430412E-2</v>
      </c>
    </row>
    <row r="10841" spans="2:9" x14ac:dyDescent="0.25">
      <c r="B10841">
        <v>10838</v>
      </c>
      <c r="C10841">
        <v>5.7340386639178301E-2</v>
      </c>
      <c r="D10841">
        <v>4.3258785280282055E-2</v>
      </c>
      <c r="G10841">
        <v>10838</v>
      </c>
      <c r="H10841">
        <v>5.4220668133888504E-2</v>
      </c>
      <c r="I10841">
        <v>5.864097849417485E-2</v>
      </c>
    </row>
    <row r="10842" spans="2:9" x14ac:dyDescent="0.25">
      <c r="B10842">
        <v>10839</v>
      </c>
      <c r="C10842">
        <v>5.7326746529626403E-2</v>
      </c>
      <c r="D10842">
        <v>4.3242938712620652E-2</v>
      </c>
      <c r="G10842">
        <v>10839</v>
      </c>
      <c r="H10842">
        <v>5.4206699215719398E-2</v>
      </c>
      <c r="I10842">
        <v>5.8625782749105959E-2</v>
      </c>
    </row>
    <row r="10843" spans="2:9" x14ac:dyDescent="0.25">
      <c r="B10843">
        <v>10840</v>
      </c>
      <c r="C10843">
        <v>5.7313109694092493E-2</v>
      </c>
      <c r="D10843">
        <v>4.3227097913812747E-2</v>
      </c>
      <c r="G10843">
        <v>10840</v>
      </c>
      <c r="H10843">
        <v>5.4192733902970872E-2</v>
      </c>
      <c r="I10843">
        <v>5.8610590937258115E-2</v>
      </c>
    </row>
    <row r="10844" spans="2:9" x14ac:dyDescent="0.25">
      <c r="B10844">
        <v>10841</v>
      </c>
      <c r="C10844">
        <v>5.7299476131447168E-2</v>
      </c>
      <c r="D10844">
        <v>4.3211262882216619E-2</v>
      </c>
      <c r="G10844">
        <v>10841</v>
      </c>
      <c r="H10844">
        <v>5.4178772194630402E-2</v>
      </c>
      <c r="I10844">
        <v>5.8595403057665911E-2</v>
      </c>
    </row>
    <row r="10845" spans="2:9" x14ac:dyDescent="0.25">
      <c r="B10845">
        <v>10842</v>
      </c>
      <c r="C10845">
        <v>5.7285845840561303E-2</v>
      </c>
      <c r="D10845">
        <v>4.3195433616190562E-2</v>
      </c>
      <c r="G10845">
        <v>10842</v>
      </c>
      <c r="H10845">
        <v>5.4164814089685612E-2</v>
      </c>
      <c r="I10845">
        <v>5.8580219109364132E-2</v>
      </c>
    </row>
    <row r="10846" spans="2:9" x14ac:dyDescent="0.25">
      <c r="B10846">
        <v>10843</v>
      </c>
      <c r="C10846">
        <v>5.727221882030601E-2</v>
      </c>
      <c r="D10846">
        <v>4.3179610114093082E-2</v>
      </c>
      <c r="G10846">
        <v>10843</v>
      </c>
      <c r="H10846">
        <v>5.4150859587124303E-2</v>
      </c>
      <c r="I10846">
        <v>5.8565039091387786E-2</v>
      </c>
    </row>
    <row r="10847" spans="2:9" x14ac:dyDescent="0.25">
      <c r="B10847">
        <v>10844</v>
      </c>
      <c r="C10847">
        <v>5.72585950695534E-2</v>
      </c>
      <c r="D10847">
        <v>4.3163792374282688E-2</v>
      </c>
      <c r="G10847">
        <v>10844</v>
      </c>
      <c r="H10847">
        <v>5.4136908685934994E-2</v>
      </c>
      <c r="I10847">
        <v>5.8549863002772054E-2</v>
      </c>
    </row>
    <row r="10848" spans="2:9" x14ac:dyDescent="0.25">
      <c r="B10848">
        <v>10845</v>
      </c>
      <c r="C10848">
        <v>5.7244974587175798E-2</v>
      </c>
      <c r="D10848">
        <v>4.3147980395118087E-2</v>
      </c>
      <c r="G10848">
        <v>10845</v>
      </c>
      <c r="H10848">
        <v>5.4122961385105993E-2</v>
      </c>
      <c r="I10848">
        <v>5.853469084255241E-2</v>
      </c>
    </row>
    <row r="10849" spans="2:9" x14ac:dyDescent="0.25">
      <c r="B10849">
        <v>10846</v>
      </c>
      <c r="C10849">
        <v>5.72313573720463E-2</v>
      </c>
      <c r="D10849">
        <v>4.3132174174957981E-2</v>
      </c>
      <c r="G10849">
        <v>10846</v>
      </c>
      <c r="H10849">
        <v>5.4109017683626602E-2</v>
      </c>
      <c r="I10849">
        <v>5.8519522609764459E-2</v>
      </c>
    </row>
    <row r="10850" spans="2:9" x14ac:dyDescent="0.25">
      <c r="B10850">
        <v>10847</v>
      </c>
      <c r="C10850">
        <v>5.7217743423038071E-2</v>
      </c>
      <c r="D10850">
        <v>4.3116373712161198E-2</v>
      </c>
      <c r="G10850">
        <v>10847</v>
      </c>
      <c r="H10850">
        <v>5.4095077580485804E-2</v>
      </c>
      <c r="I10850">
        <v>5.8504358303444033E-2</v>
      </c>
    </row>
    <row r="10851" spans="2:9" x14ac:dyDescent="0.25">
      <c r="B10851">
        <v>10848</v>
      </c>
      <c r="C10851">
        <v>5.7204132739025366E-2</v>
      </c>
      <c r="D10851">
        <v>4.3100579005086709E-2</v>
      </c>
      <c r="G10851">
        <v>10848</v>
      </c>
      <c r="H10851">
        <v>5.4081141074673315E-2</v>
      </c>
      <c r="I10851">
        <v>5.8489197922627204E-2</v>
      </c>
    </row>
    <row r="10852" spans="2:9" x14ac:dyDescent="0.25">
      <c r="B10852">
        <v>10849</v>
      </c>
      <c r="C10852">
        <v>5.719052531888269E-2</v>
      </c>
      <c r="D10852">
        <v>4.308479005209357E-2</v>
      </c>
      <c r="G10852">
        <v>10849</v>
      </c>
      <c r="H10852">
        <v>5.4067208165179001E-2</v>
      </c>
      <c r="I10852">
        <v>5.8474041466350213E-2</v>
      </c>
    </row>
    <row r="10853" spans="2:9" x14ac:dyDescent="0.25">
      <c r="B10853">
        <v>10850</v>
      </c>
      <c r="C10853">
        <v>5.7176921161484803E-2</v>
      </c>
      <c r="D10853">
        <v>4.3069006851540921E-2</v>
      </c>
      <c r="G10853">
        <v>10850</v>
      </c>
      <c r="H10853">
        <v>5.4053278850992995E-2</v>
      </c>
      <c r="I10853">
        <v>5.845888893364954E-2</v>
      </c>
    </row>
    <row r="10854" spans="2:9" x14ac:dyDescent="0.25">
      <c r="B10854">
        <v>10851</v>
      </c>
      <c r="C10854">
        <v>5.71633202657073E-2</v>
      </c>
      <c r="D10854">
        <v>4.305322940178799E-2</v>
      </c>
      <c r="G10854">
        <v>10851</v>
      </c>
      <c r="H10854">
        <v>5.4039353131106103E-2</v>
      </c>
      <c r="I10854">
        <v>5.8443740323561866E-2</v>
      </c>
    </row>
    <row r="10855" spans="2:9" x14ac:dyDescent="0.25">
      <c r="B10855">
        <v>10852</v>
      </c>
      <c r="C10855">
        <v>5.7149722630426197E-2</v>
      </c>
      <c r="D10855">
        <v>4.3037457701194125E-2</v>
      </c>
      <c r="G10855">
        <v>10852</v>
      </c>
      <c r="H10855">
        <v>5.4025431004508899E-2</v>
      </c>
      <c r="I10855">
        <v>5.8428595635124037E-2</v>
      </c>
    </row>
    <row r="10856" spans="2:9" x14ac:dyDescent="0.25">
      <c r="B10856">
        <v>10853</v>
      </c>
      <c r="C10856">
        <v>5.7136128254518005E-2</v>
      </c>
      <c r="D10856">
        <v>4.3021691748118825E-2</v>
      </c>
      <c r="G10856">
        <v>10853</v>
      </c>
      <c r="H10856">
        <v>5.4011512470192799E-2</v>
      </c>
      <c r="I10856">
        <v>5.8413454867373184E-2</v>
      </c>
    </row>
    <row r="10857" spans="2:9" x14ac:dyDescent="0.25">
      <c r="B10857">
        <v>10854</v>
      </c>
      <c r="C10857">
        <v>5.7122537136859594E-2</v>
      </c>
      <c r="D10857">
        <v>4.3005931540921596E-2</v>
      </c>
      <c r="G10857">
        <v>10854</v>
      </c>
      <c r="H10857">
        <v>5.3997597527149173E-2</v>
      </c>
      <c r="I10857">
        <v>5.8398318019346598E-2</v>
      </c>
    </row>
    <row r="10858" spans="2:9" x14ac:dyDescent="0.25">
      <c r="B10858">
        <v>10855</v>
      </c>
      <c r="C10858">
        <v>5.710894927632882E-2</v>
      </c>
      <c r="D10858">
        <v>4.2990177077962072E-2</v>
      </c>
      <c r="G10858">
        <v>10855</v>
      </c>
      <c r="H10858">
        <v>5.3983686174369994E-2</v>
      </c>
      <c r="I10858">
        <v>5.8383185090081773E-2</v>
      </c>
    </row>
    <row r="10859" spans="2:9" x14ac:dyDescent="0.25">
      <c r="B10859">
        <v>10856</v>
      </c>
      <c r="C10859">
        <v>5.7095364671803796E-2</v>
      </c>
      <c r="D10859">
        <v>4.2974428357600084E-2</v>
      </c>
      <c r="G10859">
        <v>10856</v>
      </c>
      <c r="H10859">
        <v>5.3969778410847505E-2</v>
      </c>
      <c r="I10859">
        <v>5.836805607861649E-2</v>
      </c>
    </row>
    <row r="10860" spans="2:9" x14ac:dyDescent="0.25">
      <c r="B10860">
        <v>10857</v>
      </c>
      <c r="C10860">
        <v>5.70817833221628E-2</v>
      </c>
      <c r="D10860">
        <v>4.2958685378195402E-2</v>
      </c>
      <c r="G10860">
        <v>10857</v>
      </c>
      <c r="H10860">
        <v>5.3955874235573999E-2</v>
      </c>
      <c r="I10860">
        <v>5.835293098398861E-2</v>
      </c>
    </row>
    <row r="10861" spans="2:9" x14ac:dyDescent="0.25">
      <c r="B10861">
        <v>10858</v>
      </c>
      <c r="C10861">
        <v>5.7068205226284904E-2</v>
      </c>
      <c r="D10861">
        <v>4.2942948138108047E-2</v>
      </c>
      <c r="G10861">
        <v>10858</v>
      </c>
      <c r="H10861">
        <v>5.3941973647542406E-2</v>
      </c>
      <c r="I10861">
        <v>5.8337809805236285E-2</v>
      </c>
    </row>
    <row r="10862" spans="2:9" x14ac:dyDescent="0.25">
      <c r="B10862">
        <v>10859</v>
      </c>
      <c r="C10862">
        <v>5.7054630383049802E-2</v>
      </c>
      <c r="D10862">
        <v>4.2927216635698082E-2</v>
      </c>
      <c r="G10862">
        <v>10859</v>
      </c>
      <c r="H10862">
        <v>5.3928076645745712E-2</v>
      </c>
      <c r="I10862">
        <v>5.8322692541397922E-2</v>
      </c>
    </row>
    <row r="10863" spans="2:9" x14ac:dyDescent="0.25">
      <c r="B10863">
        <v>10860</v>
      </c>
      <c r="C10863">
        <v>5.7041058791337591E-2</v>
      </c>
      <c r="D10863">
        <v>4.2911490869325608E-2</v>
      </c>
      <c r="G10863">
        <v>10860</v>
      </c>
      <c r="H10863">
        <v>5.3914183229177598E-2</v>
      </c>
      <c r="I10863">
        <v>5.8307579191511957E-2</v>
      </c>
    </row>
    <row r="10864" spans="2:9" x14ac:dyDescent="0.25">
      <c r="B10864">
        <v>10861</v>
      </c>
      <c r="C10864">
        <v>5.7027490450028737E-2</v>
      </c>
      <c r="D10864">
        <v>4.2895770837350994E-2</v>
      </c>
      <c r="G10864">
        <v>10861</v>
      </c>
      <c r="H10864">
        <v>5.3900293396831632E-2</v>
      </c>
      <c r="I10864">
        <v>5.8292469754617299E-2</v>
      </c>
    </row>
    <row r="10865" spans="2:9" x14ac:dyDescent="0.25">
      <c r="B10865">
        <v>10862</v>
      </c>
      <c r="C10865">
        <v>5.7013925358004626E-2</v>
      </c>
      <c r="D10865">
        <v>4.2880056538134571E-2</v>
      </c>
      <c r="G10865">
        <v>10862</v>
      </c>
      <c r="H10865">
        <v>5.3886407147702049E-2</v>
      </c>
      <c r="I10865">
        <v>5.8277364229752791E-2</v>
      </c>
    </row>
    <row r="10866" spans="2:9" x14ac:dyDescent="0.25">
      <c r="B10866">
        <v>10863</v>
      </c>
      <c r="C10866">
        <v>5.7000363514146897E-2</v>
      </c>
      <c r="D10866">
        <v>4.2864347970036798E-2</v>
      </c>
      <c r="G10866">
        <v>10863</v>
      </c>
      <c r="H10866">
        <v>5.3872524480783307E-2</v>
      </c>
      <c r="I10866">
        <v>5.826226261595769E-2</v>
      </c>
    </row>
    <row r="10867" spans="2:9" x14ac:dyDescent="0.25">
      <c r="B10867">
        <v>10864</v>
      </c>
      <c r="C10867">
        <v>5.6986804917337416E-2</v>
      </c>
      <c r="D10867">
        <v>4.2848645131418304E-2</v>
      </c>
      <c r="G10867">
        <v>10864</v>
      </c>
      <c r="H10867">
        <v>5.3858645395069994E-2</v>
      </c>
      <c r="I10867">
        <v>5.824716491227136E-2</v>
      </c>
    </row>
    <row r="10868" spans="2:9" x14ac:dyDescent="0.25">
      <c r="B10868">
        <v>10865</v>
      </c>
      <c r="C10868">
        <v>5.6973249566458897E-2</v>
      </c>
      <c r="D10868">
        <v>4.2832948020639749E-2</v>
      </c>
      <c r="G10868">
        <v>10865</v>
      </c>
      <c r="H10868">
        <v>5.3844769889557303E-2</v>
      </c>
      <c r="I10868">
        <v>5.8232071117733382E-2</v>
      </c>
    </row>
    <row r="10869" spans="2:9" x14ac:dyDescent="0.25">
      <c r="B10869">
        <v>10866</v>
      </c>
      <c r="C10869">
        <v>5.6959697460394615E-2</v>
      </c>
      <c r="D10869">
        <v>4.2817256636061965E-2</v>
      </c>
      <c r="G10869">
        <v>10866</v>
      </c>
      <c r="H10869">
        <v>5.383089796324049E-2</v>
      </c>
      <c r="I10869">
        <v>5.8216981231383608E-2</v>
      </c>
    </row>
    <row r="10870" spans="2:9" x14ac:dyDescent="0.25">
      <c r="B10870">
        <v>10867</v>
      </c>
      <c r="C10870">
        <v>5.694614859802799E-2</v>
      </c>
      <c r="D10870">
        <v>4.2801570976045832E-2</v>
      </c>
      <c r="G10870">
        <v>10867</v>
      </c>
      <c r="H10870">
        <v>5.3817029615115509E-2</v>
      </c>
      <c r="I10870">
        <v>5.8201895252262034E-2</v>
      </c>
    </row>
    <row r="10871" spans="2:9" x14ac:dyDescent="0.25">
      <c r="B10871">
        <v>10868</v>
      </c>
      <c r="C10871">
        <v>5.6932602978243291E-2</v>
      </c>
      <c r="D10871">
        <v>4.2785891038952327E-2</v>
      </c>
      <c r="G10871">
        <v>10868</v>
      </c>
      <c r="H10871">
        <v>5.3803164844178082E-2</v>
      </c>
      <c r="I10871">
        <v>5.8186813179408867E-2</v>
      </c>
    </row>
    <row r="10872" spans="2:9" x14ac:dyDescent="0.25">
      <c r="B10872">
        <v>10869</v>
      </c>
      <c r="C10872">
        <v>5.6919060599925464E-2</v>
      </c>
      <c r="D10872">
        <v>4.2770216823142616E-2</v>
      </c>
      <c r="G10872">
        <v>10869</v>
      </c>
      <c r="H10872">
        <v>5.3789303649424788E-2</v>
      </c>
      <c r="I10872">
        <v>5.8171735011864546E-2</v>
      </c>
    </row>
    <row r="10873" spans="2:9" x14ac:dyDescent="0.25">
      <c r="B10873">
        <v>10870</v>
      </c>
      <c r="C10873">
        <v>5.6905521461959603E-2</v>
      </c>
      <c r="D10873">
        <v>4.2754548326977906E-2</v>
      </c>
      <c r="G10873">
        <v>10870</v>
      </c>
      <c r="H10873">
        <v>5.3775446029852299E-2</v>
      </c>
      <c r="I10873">
        <v>5.8156660748669729E-2</v>
      </c>
    </row>
    <row r="10874" spans="2:9" x14ac:dyDescent="0.25">
      <c r="B10874">
        <v>10871</v>
      </c>
      <c r="C10874">
        <v>5.68919855632311E-2</v>
      </c>
      <c r="D10874">
        <v>4.2738885548819529E-2</v>
      </c>
      <c r="G10874">
        <v>10871</v>
      </c>
      <c r="H10874">
        <v>5.3761591984457499E-2</v>
      </c>
      <c r="I10874">
        <v>5.8141590388865218E-2</v>
      </c>
    </row>
    <row r="10875" spans="2:9" x14ac:dyDescent="0.25">
      <c r="B10875">
        <v>10872</v>
      </c>
      <c r="C10875">
        <v>5.687845290262631E-2</v>
      </c>
      <c r="D10875">
        <v>4.2723228487028919E-2</v>
      </c>
      <c r="G10875">
        <v>10872</v>
      </c>
      <c r="H10875">
        <v>5.3747741512237816E-2</v>
      </c>
      <c r="I10875">
        <v>5.8126523931492133E-2</v>
      </c>
    </row>
    <row r="10876" spans="2:9" x14ac:dyDescent="0.25">
      <c r="B10876">
        <v>10873</v>
      </c>
      <c r="C10876">
        <v>5.6864923479031992E-2</v>
      </c>
      <c r="D10876">
        <v>4.2707577139967583E-2</v>
      </c>
      <c r="G10876">
        <v>10873</v>
      </c>
      <c r="H10876">
        <v>5.3733894612190788E-2</v>
      </c>
      <c r="I10876">
        <v>5.8111461375591665E-2</v>
      </c>
    </row>
    <row r="10877" spans="2:9" x14ac:dyDescent="0.25">
      <c r="B10877">
        <v>10874</v>
      </c>
      <c r="C10877">
        <v>5.6851397291335287E-2</v>
      </c>
      <c r="D10877">
        <v>4.269193150599726E-2</v>
      </c>
      <c r="G10877">
        <v>10874</v>
      </c>
      <c r="H10877">
        <v>5.3720051283314398E-2</v>
      </c>
      <c r="I10877">
        <v>5.8096402720205359E-2</v>
      </c>
    </row>
    <row r="10878" spans="2:9" x14ac:dyDescent="0.25">
      <c r="B10878">
        <v>10875</v>
      </c>
      <c r="C10878">
        <v>5.6837874338423792E-2</v>
      </c>
      <c r="D10878">
        <v>4.2676291583479672E-2</v>
      </c>
      <c r="G10878">
        <v>10875</v>
      </c>
      <c r="H10878">
        <v>5.3706211524606806E-2</v>
      </c>
      <c r="I10878">
        <v>5.8081347964374877E-2</v>
      </c>
    </row>
    <row r="10879" spans="2:9" x14ac:dyDescent="0.25">
      <c r="B10879">
        <v>10876</v>
      </c>
      <c r="C10879">
        <v>5.6824354619186009E-2</v>
      </c>
      <c r="D10879">
        <v>4.2660657370776636E-2</v>
      </c>
      <c r="G10879">
        <v>10876</v>
      </c>
      <c r="H10879">
        <v>5.3692375335066829E-2</v>
      </c>
      <c r="I10879">
        <v>5.8066297107142041E-2</v>
      </c>
    </row>
    <row r="10880" spans="2:9" x14ac:dyDescent="0.25">
      <c r="B10880">
        <v>10877</v>
      </c>
      <c r="C10880">
        <v>5.6810838132510699E-2</v>
      </c>
      <c r="D10880">
        <v>4.2645028866250205E-2</v>
      </c>
      <c r="G10880">
        <v>10877</v>
      </c>
      <c r="H10880">
        <v>5.3678542713693399E-2</v>
      </c>
      <c r="I10880">
        <v>5.8051250147549034E-2</v>
      </c>
    </row>
    <row r="10881" spans="2:9" x14ac:dyDescent="0.25">
      <c r="B10881">
        <v>10878</v>
      </c>
      <c r="C10881">
        <v>5.6797324877286802E-2</v>
      </c>
      <c r="D10881">
        <v>4.2629406068262453E-2</v>
      </c>
      <c r="G10881">
        <v>10878</v>
      </c>
      <c r="H10881">
        <v>5.3664713659485601E-2</v>
      </c>
      <c r="I10881">
        <v>5.8036207084638122E-2</v>
      </c>
    </row>
    <row r="10882" spans="2:9" x14ac:dyDescent="0.25">
      <c r="B10882">
        <v>10879</v>
      </c>
      <c r="C10882">
        <v>5.6783814852404198E-2</v>
      </c>
      <c r="D10882">
        <v>4.261378897517553E-2</v>
      </c>
      <c r="G10882">
        <v>10879</v>
      </c>
      <c r="H10882">
        <v>5.3650888171443097E-2</v>
      </c>
      <c r="I10882">
        <v>5.8021167917451828E-2</v>
      </c>
    </row>
    <row r="10883" spans="2:9" x14ac:dyDescent="0.25">
      <c r="B10883">
        <v>10880</v>
      </c>
      <c r="C10883">
        <v>5.6770308056753101E-2</v>
      </c>
      <c r="D10883">
        <v>4.259817758535181E-2</v>
      </c>
      <c r="G10883">
        <v>10880</v>
      </c>
      <c r="H10883">
        <v>5.3637066248565596E-2</v>
      </c>
      <c r="I10883">
        <v>5.800613264503289E-2</v>
      </c>
    </row>
    <row r="10884" spans="2:9" x14ac:dyDescent="0.25">
      <c r="B10884">
        <v>10881</v>
      </c>
      <c r="C10884">
        <v>5.6756804489224197E-2</v>
      </c>
      <c r="D10884">
        <v>4.258257189715365E-2</v>
      </c>
      <c r="G10884">
        <v>10881</v>
      </c>
      <c r="H10884">
        <v>5.3623247889853495E-2</v>
      </c>
      <c r="I10884">
        <v>5.7991101266424185E-2</v>
      </c>
    </row>
    <row r="10885" spans="2:9" x14ac:dyDescent="0.25">
      <c r="B10885">
        <v>10882</v>
      </c>
      <c r="C10885">
        <v>5.6743304148708734E-2</v>
      </c>
      <c r="D10885">
        <v>4.2566971908943659E-2</v>
      </c>
      <c r="G10885">
        <v>10882</v>
      </c>
      <c r="H10885">
        <v>5.3609433094307157E-2</v>
      </c>
      <c r="I10885">
        <v>5.7976073780668894E-2</v>
      </c>
    </row>
    <row r="10886" spans="2:9" x14ac:dyDescent="0.25">
      <c r="B10886">
        <v>10883</v>
      </c>
      <c r="C10886">
        <v>5.6729807034098759E-2</v>
      </c>
      <c r="D10886">
        <v>4.2551377619084424E-2</v>
      </c>
      <c r="G10886">
        <v>10883</v>
      </c>
      <c r="H10886">
        <v>5.3595621860927541E-2</v>
      </c>
      <c r="I10886">
        <v>5.7961050186810338E-2</v>
      </c>
    </row>
    <row r="10887" spans="2:9" x14ac:dyDescent="0.25">
      <c r="B10887">
        <v>10884</v>
      </c>
      <c r="C10887">
        <v>5.6716313144286504E-2</v>
      </c>
      <c r="D10887">
        <v>4.2535789025938665E-2</v>
      </c>
      <c r="G10887">
        <v>10884</v>
      </c>
      <c r="H10887">
        <v>5.3581814188715798E-2</v>
      </c>
      <c r="I10887">
        <v>5.7946030483892096E-2</v>
      </c>
    </row>
    <row r="10888" spans="2:9" x14ac:dyDescent="0.25">
      <c r="B10888">
        <v>10885</v>
      </c>
      <c r="C10888">
        <v>5.6702822478164404E-2</v>
      </c>
      <c r="D10888">
        <v>4.2520206127869324E-2</v>
      </c>
      <c r="G10888">
        <v>10885</v>
      </c>
      <c r="H10888">
        <v>5.3568010076673285E-2</v>
      </c>
      <c r="I10888">
        <v>5.7931014670957903E-2</v>
      </c>
    </row>
    <row r="10889" spans="2:9" x14ac:dyDescent="0.25">
      <c r="B10889">
        <v>10886</v>
      </c>
      <c r="C10889">
        <v>5.6689335034625803E-2</v>
      </c>
      <c r="D10889">
        <v>4.2504628923239335E-2</v>
      </c>
      <c r="G10889">
        <v>10886</v>
      </c>
      <c r="H10889">
        <v>5.3554209523802E-2</v>
      </c>
      <c r="I10889">
        <v>5.7916002747051762E-2</v>
      </c>
    </row>
    <row r="10890" spans="2:9" x14ac:dyDescent="0.25">
      <c r="B10890">
        <v>10887</v>
      </c>
      <c r="C10890">
        <v>5.6675850812564599E-2</v>
      </c>
      <c r="D10890">
        <v>4.2489057410411778E-2</v>
      </c>
      <c r="G10890">
        <v>10887</v>
      </c>
      <c r="H10890">
        <v>5.3540412529103784E-2</v>
      </c>
      <c r="I10890">
        <v>5.7900994711217783E-2</v>
      </c>
    </row>
    <row r="10891" spans="2:9" x14ac:dyDescent="0.25">
      <c r="B10891">
        <v>10888</v>
      </c>
      <c r="C10891">
        <v>5.6662369810875003E-2</v>
      </c>
      <c r="D10891">
        <v>4.2473491587749872E-2</v>
      </c>
      <c r="G10891">
        <v>10888</v>
      </c>
      <c r="H10891">
        <v>5.35266190915814E-2</v>
      </c>
      <c r="I10891">
        <v>5.788599056250042E-2</v>
      </c>
    </row>
    <row r="10892" spans="2:9" x14ac:dyDescent="0.25">
      <c r="B10892">
        <v>10889</v>
      </c>
      <c r="C10892">
        <v>5.6648892028451671E-2</v>
      </c>
      <c r="D10892">
        <v>4.2457931453616891E-2</v>
      </c>
      <c r="G10892">
        <v>10889</v>
      </c>
      <c r="H10892">
        <v>5.3512829210237312E-2</v>
      </c>
      <c r="I10892">
        <v>5.787099029994424E-2</v>
      </c>
    </row>
    <row r="10893" spans="2:9" x14ac:dyDescent="0.25">
      <c r="B10893">
        <v>10890</v>
      </c>
      <c r="C10893">
        <v>5.6635417464190173E-2</v>
      </c>
      <c r="D10893">
        <v>4.244237700637634E-2</v>
      </c>
      <c r="G10893">
        <v>10890</v>
      </c>
      <c r="H10893">
        <v>5.3499042884074741E-2</v>
      </c>
      <c r="I10893">
        <v>5.7855993922594003E-2</v>
      </c>
    </row>
    <row r="10894" spans="2:9" x14ac:dyDescent="0.25">
      <c r="B10894">
        <v>10891</v>
      </c>
      <c r="C10894">
        <v>5.6621946116986302E-2</v>
      </c>
      <c r="D10894">
        <v>4.2426828244391701E-2</v>
      </c>
      <c r="G10894">
        <v>10891</v>
      </c>
      <c r="H10894">
        <v>5.3485260112097095E-2</v>
      </c>
      <c r="I10894">
        <v>5.7841001429494783E-2</v>
      </c>
    </row>
    <row r="10895" spans="2:9" x14ac:dyDescent="0.25">
      <c r="B10895">
        <v>10892</v>
      </c>
      <c r="C10895">
        <v>5.6608477985736101E-2</v>
      </c>
      <c r="D10895">
        <v>4.2411285166026616E-2</v>
      </c>
      <c r="G10895">
        <v>10892</v>
      </c>
      <c r="H10895">
        <v>5.3471480893307999E-2</v>
      </c>
      <c r="I10895">
        <v>5.7826012819691748E-2</v>
      </c>
    </row>
    <row r="10896" spans="2:9" x14ac:dyDescent="0.25">
      <c r="B10896">
        <v>10893</v>
      </c>
      <c r="C10896">
        <v>5.6595013069336508E-2</v>
      </c>
      <c r="D10896">
        <v>4.2395747769644873E-2</v>
      </c>
      <c r="G10896">
        <v>10893</v>
      </c>
      <c r="H10896">
        <v>5.3457705226711602E-2</v>
      </c>
      <c r="I10896">
        <v>5.7811028092230356E-2</v>
      </c>
    </row>
    <row r="10897" spans="2:9" x14ac:dyDescent="0.25">
      <c r="B10897">
        <v>10894</v>
      </c>
      <c r="C10897">
        <v>5.65815513666846E-2</v>
      </c>
      <c r="D10897">
        <v>4.2380216053610371E-2</v>
      </c>
      <c r="G10897">
        <v>10894</v>
      </c>
      <c r="H10897">
        <v>5.3443933111312E-2</v>
      </c>
      <c r="I10897">
        <v>5.7796047246156175E-2</v>
      </c>
    </row>
    <row r="10898" spans="2:9" x14ac:dyDescent="0.25">
      <c r="B10898">
        <v>10895</v>
      </c>
      <c r="C10898">
        <v>5.6568092876678397E-2</v>
      </c>
      <c r="D10898">
        <v>4.23646900162871E-2</v>
      </c>
      <c r="G10898">
        <v>10895</v>
      </c>
      <c r="H10898">
        <v>5.3430164546114205E-2</v>
      </c>
      <c r="I10898">
        <v>5.7781070280515122E-2</v>
      </c>
    </row>
    <row r="10899" spans="2:9" x14ac:dyDescent="0.25">
      <c r="B10899">
        <v>10896</v>
      </c>
      <c r="C10899">
        <v>5.6554637598216016E-2</v>
      </c>
      <c r="D10899">
        <v>4.2349169656039153E-2</v>
      </c>
      <c r="G10899">
        <v>10896</v>
      </c>
      <c r="H10899">
        <v>5.3416399530122893E-2</v>
      </c>
      <c r="I10899">
        <v>5.7766097194353182E-2</v>
      </c>
    </row>
    <row r="10900" spans="2:9" x14ac:dyDescent="0.25">
      <c r="B10900">
        <v>10897</v>
      </c>
      <c r="C10900">
        <v>5.6541185530196478E-2</v>
      </c>
      <c r="D10900">
        <v>4.2333654971230782E-2</v>
      </c>
      <c r="G10900">
        <v>10897</v>
      </c>
      <c r="H10900">
        <v>5.3402638062343542E-2</v>
      </c>
      <c r="I10900">
        <v>5.7751127986716617E-2</v>
      </c>
    </row>
    <row r="10901" spans="2:9" x14ac:dyDescent="0.25">
      <c r="B10901">
        <v>10898</v>
      </c>
      <c r="C10901">
        <v>5.6527736671519092E-2</v>
      </c>
      <c r="D10901">
        <v>4.2318145960226296E-2</v>
      </c>
      <c r="G10901">
        <v>10898</v>
      </c>
      <c r="H10901">
        <v>5.3388880141781808E-2</v>
      </c>
      <c r="I10901">
        <v>5.7736162656651893E-2</v>
      </c>
    </row>
    <row r="10902" spans="2:9" x14ac:dyDescent="0.25">
      <c r="B10902">
        <v>10899</v>
      </c>
      <c r="C10902">
        <v>5.6514291021083386E-2</v>
      </c>
      <c r="D10902">
        <v>4.2302642621390184E-2</v>
      </c>
      <c r="G10902">
        <v>10899</v>
      </c>
      <c r="H10902">
        <v>5.33751257674435E-2</v>
      </c>
      <c r="I10902">
        <v>5.7721201203205681E-2</v>
      </c>
    </row>
    <row r="10903" spans="2:9" x14ac:dyDescent="0.25">
      <c r="B10903">
        <v>10900</v>
      </c>
      <c r="C10903">
        <v>5.6500848577789795E-2</v>
      </c>
      <c r="D10903">
        <v>4.2287144953087004E-2</v>
      </c>
      <c r="G10903">
        <v>10900</v>
      </c>
      <c r="H10903">
        <v>5.3361374938334906E-2</v>
      </c>
      <c r="I10903">
        <v>5.7706243625424855E-2</v>
      </c>
    </row>
    <row r="10904" spans="2:9" x14ac:dyDescent="0.25">
      <c r="B10904">
        <v>10901</v>
      </c>
      <c r="C10904">
        <v>5.6487409340539203E-2</v>
      </c>
      <c r="D10904">
        <v>4.227165295368146E-2</v>
      </c>
      <c r="G10904">
        <v>10901</v>
      </c>
      <c r="H10904">
        <v>5.3347627653462591E-2</v>
      </c>
      <c r="I10904">
        <v>5.7691289922356497E-2</v>
      </c>
    </row>
    <row r="10905" spans="2:9" x14ac:dyDescent="0.25">
      <c r="B10905">
        <v>10902</v>
      </c>
      <c r="C10905">
        <v>5.6473973308232707E-2</v>
      </c>
      <c r="D10905">
        <v>4.2256166621538353E-2</v>
      </c>
      <c r="G10905">
        <v>10902</v>
      </c>
      <c r="H10905">
        <v>5.3333883911833517E-2</v>
      </c>
      <c r="I10905">
        <v>5.7676340093047881E-2</v>
      </c>
    </row>
    <row r="10906" spans="2:9" x14ac:dyDescent="0.25">
      <c r="B10906">
        <v>10903</v>
      </c>
      <c r="C10906">
        <v>5.6460540479772059E-2</v>
      </c>
      <c r="D10906">
        <v>4.224068595502261E-2</v>
      </c>
      <c r="G10906">
        <v>10903</v>
      </c>
      <c r="H10906">
        <v>5.3320143712454707E-2</v>
      </c>
      <c r="I10906">
        <v>5.7661394136546508E-2</v>
      </c>
    </row>
    <row r="10907" spans="2:9" x14ac:dyDescent="0.25">
      <c r="B10907">
        <v>10904</v>
      </c>
      <c r="C10907">
        <v>5.644711085405988E-2</v>
      </c>
      <c r="D10907">
        <v>4.2225210952499287E-2</v>
      </c>
      <c r="G10907">
        <v>10904</v>
      </c>
      <c r="H10907">
        <v>5.3306407054333926E-2</v>
      </c>
      <c r="I10907">
        <v>5.7646452051900103E-2</v>
      </c>
    </row>
    <row r="10908" spans="2:9" x14ac:dyDescent="0.25">
      <c r="B10908">
        <v>10905</v>
      </c>
      <c r="C10908">
        <v>5.6433684429999006E-2</v>
      </c>
      <c r="D10908">
        <v>4.2209741612333505E-2</v>
      </c>
      <c r="G10908">
        <v>10905</v>
      </c>
      <c r="H10908">
        <v>5.3292673936478997E-2</v>
      </c>
      <c r="I10908">
        <v>5.7631513838156526E-2</v>
      </c>
    </row>
    <row r="10909" spans="2:9" x14ac:dyDescent="0.25">
      <c r="B10909">
        <v>10906</v>
      </c>
      <c r="C10909">
        <v>5.6420261206492399E-2</v>
      </c>
      <c r="D10909">
        <v>4.2194277932890593E-2</v>
      </c>
      <c r="G10909">
        <v>10906</v>
      </c>
      <c r="H10909">
        <v>5.3278944357897894E-2</v>
      </c>
      <c r="I10909">
        <v>5.7616579494363933E-2</v>
      </c>
    </row>
    <row r="10910" spans="2:9" x14ac:dyDescent="0.25">
      <c r="B10910">
        <v>10907</v>
      </c>
      <c r="C10910">
        <v>5.6406841182443899E-2</v>
      </c>
      <c r="D10910">
        <v>4.2178819912535942E-2</v>
      </c>
      <c r="G10910">
        <v>10907</v>
      </c>
      <c r="H10910">
        <v>5.32652183175992E-2</v>
      </c>
      <c r="I10910">
        <v>5.7601649019570662E-2</v>
      </c>
    </row>
    <row r="10911" spans="2:9" x14ac:dyDescent="0.25">
      <c r="B10911">
        <v>10908</v>
      </c>
      <c r="C10911">
        <v>5.6393424356757899E-2</v>
      </c>
      <c r="D10911">
        <v>4.2163367549635004E-2</v>
      </c>
      <c r="G10911">
        <v>10908</v>
      </c>
      <c r="H10911">
        <v>5.3251495814591703E-2</v>
      </c>
      <c r="I10911">
        <v>5.7586722412825198E-2</v>
      </c>
    </row>
    <row r="10912" spans="2:9" x14ac:dyDescent="0.25">
      <c r="B10912">
        <v>10909</v>
      </c>
      <c r="C10912">
        <v>5.6380010728339203E-2</v>
      </c>
      <c r="D10912">
        <v>4.2147920842553512E-2</v>
      </c>
      <c r="G10912">
        <v>10909</v>
      </c>
      <c r="H10912">
        <v>5.3237776847884596E-2</v>
      </c>
      <c r="I10912">
        <v>5.7571799673176313E-2</v>
      </c>
    </row>
    <row r="10913" spans="2:9" x14ac:dyDescent="0.25">
      <c r="B10913">
        <v>10910</v>
      </c>
      <c r="C10913">
        <v>5.6366600296092882E-2</v>
      </c>
      <c r="D10913">
        <v>4.2132479789657139E-2</v>
      </c>
      <c r="G10913">
        <v>10910</v>
      </c>
      <c r="H10913">
        <v>5.3224061416487049E-2</v>
      </c>
      <c r="I10913">
        <v>5.7556880799672951E-2</v>
      </c>
    </row>
    <row r="10914" spans="2:9" x14ac:dyDescent="0.25">
      <c r="B10914">
        <v>10911</v>
      </c>
      <c r="C10914">
        <v>5.6353193058925014E-2</v>
      </c>
      <c r="D10914">
        <v>4.2117044389311818E-2</v>
      </c>
      <c r="G10914">
        <v>10911</v>
      </c>
      <c r="H10914">
        <v>5.3210349519408978E-2</v>
      </c>
      <c r="I10914">
        <v>5.7541965791364232E-2</v>
      </c>
    </row>
    <row r="10915" spans="2:9" x14ac:dyDescent="0.25">
      <c r="B10915">
        <v>10912</v>
      </c>
      <c r="C10915">
        <v>5.6339789015741902E-2</v>
      </c>
      <c r="D10915">
        <v>4.2101614639883524E-2</v>
      </c>
      <c r="G10915">
        <v>10912</v>
      </c>
      <c r="H10915">
        <v>5.3196641155660612E-2</v>
      </c>
      <c r="I10915">
        <v>5.7527054647299562E-2</v>
      </c>
    </row>
    <row r="10916" spans="2:9" x14ac:dyDescent="0.25">
      <c r="B10916">
        <v>10913</v>
      </c>
      <c r="C10916">
        <v>5.6326388165450117E-2</v>
      </c>
      <c r="D10916">
        <v>4.2086190539738319E-2</v>
      </c>
      <c r="G10916">
        <v>10913</v>
      </c>
      <c r="H10916">
        <v>5.3182936324252097E-2</v>
      </c>
      <c r="I10916">
        <v>5.751214736652846E-2</v>
      </c>
    </row>
    <row r="10917" spans="2:9" x14ac:dyDescent="0.25">
      <c r="B10917">
        <v>10914</v>
      </c>
      <c r="C10917">
        <v>5.6312990506956984E-2</v>
      </c>
      <c r="D10917">
        <v>4.2070772087242518E-2</v>
      </c>
      <c r="G10917">
        <v>10914</v>
      </c>
      <c r="H10917">
        <v>5.3169235024194107E-2</v>
      </c>
      <c r="I10917">
        <v>5.7497243948100761E-2</v>
      </c>
    </row>
    <row r="10918" spans="2:9" x14ac:dyDescent="0.25">
      <c r="B10918">
        <v>10915</v>
      </c>
      <c r="C10918">
        <v>5.6299596039170299E-2</v>
      </c>
      <c r="D10918">
        <v>4.2055359280762455E-2</v>
      </c>
      <c r="G10918">
        <v>10915</v>
      </c>
      <c r="H10918">
        <v>5.3155537254497787E-2</v>
      </c>
      <c r="I10918">
        <v>5.7482344391066358E-2</v>
      </c>
    </row>
    <row r="10919" spans="2:9" x14ac:dyDescent="0.25">
      <c r="B10919">
        <v>10916</v>
      </c>
      <c r="C10919">
        <v>5.6286204760998299E-2</v>
      </c>
      <c r="D10919">
        <v>4.2039952118664584E-2</v>
      </c>
      <c r="G10919">
        <v>10916</v>
      </c>
      <c r="H10919">
        <v>5.3141843014174399E-2</v>
      </c>
      <c r="I10919">
        <v>5.7467448694475495E-2</v>
      </c>
    </row>
    <row r="10920" spans="2:9" x14ac:dyDescent="0.25">
      <c r="B10920">
        <v>10917</v>
      </c>
      <c r="C10920">
        <v>5.627281667134966E-2</v>
      </c>
      <c r="D10920">
        <v>4.2024550599315529E-2</v>
      </c>
      <c r="G10920">
        <v>10917</v>
      </c>
      <c r="H10920">
        <v>5.3128152302235651E-2</v>
      </c>
      <c r="I10920">
        <v>5.745255685737858E-2</v>
      </c>
    </row>
    <row r="10921" spans="2:9" x14ac:dyDescent="0.25">
      <c r="B10921">
        <v>10918</v>
      </c>
      <c r="C10921">
        <v>5.625943176913395E-2</v>
      </c>
      <c r="D10921">
        <v>4.2009154721081965E-2</v>
      </c>
      <c r="G10921">
        <v>10918</v>
      </c>
      <c r="H10921">
        <v>5.3114465117693424E-2</v>
      </c>
      <c r="I10921">
        <v>5.7437668878826169E-2</v>
      </c>
    </row>
    <row r="10922" spans="2:9" x14ac:dyDescent="0.25">
      <c r="B10922">
        <v>10919</v>
      </c>
      <c r="C10922">
        <v>5.6246050053260999E-2</v>
      </c>
      <c r="D10922">
        <v>4.1993764482330796E-2</v>
      </c>
      <c r="G10922">
        <v>10919</v>
      </c>
      <c r="H10922">
        <v>5.3100781459559598E-2</v>
      </c>
      <c r="I10922">
        <v>5.7422784757869071E-2</v>
      </c>
    </row>
    <row r="10923" spans="2:9" x14ac:dyDescent="0.25">
      <c r="B10923">
        <v>10920</v>
      </c>
      <c r="C10923">
        <v>5.6232671522640706E-2</v>
      </c>
      <c r="D10923">
        <v>4.1978379881428975E-2</v>
      </c>
      <c r="G10923">
        <v>10920</v>
      </c>
      <c r="H10923">
        <v>5.3087101326847401E-2</v>
      </c>
      <c r="I10923">
        <v>5.740790449355837E-2</v>
      </c>
    </row>
    <row r="10924" spans="2:9" x14ac:dyDescent="0.25">
      <c r="B10924">
        <v>10921</v>
      </c>
      <c r="C10924">
        <v>5.6219296176183799E-2</v>
      </c>
      <c r="D10924">
        <v>4.1963000916671496E-2</v>
      </c>
      <c r="G10924">
        <v>10921</v>
      </c>
      <c r="H10924">
        <v>5.3073424718569503E-2</v>
      </c>
      <c r="I10924">
        <v>5.7393028084945175E-2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0B5123-68C4-40DE-82E0-1EFCC383FE63}">
  <sheetPr>
    <tabColor theme="3" tint="0.89999084444715716"/>
  </sheetPr>
  <dimension ref="A1:AC34"/>
  <sheetViews>
    <sheetView zoomScale="90" zoomScaleNormal="90" workbookViewId="0">
      <selection activeCell="H7" sqref="H7"/>
    </sheetView>
  </sheetViews>
  <sheetFormatPr defaultColWidth="16.42578125" defaultRowHeight="15" x14ac:dyDescent="0.25"/>
  <cols>
    <col min="1" max="1" width="17" style="184" bestFit="1" customWidth="1"/>
    <col min="2" max="3" width="6.85546875" style="184" bestFit="1" customWidth="1"/>
    <col min="4" max="4" width="6.28515625" style="184" bestFit="1" customWidth="1"/>
    <col min="5" max="5" width="11.85546875" style="213" bestFit="1" customWidth="1"/>
    <col min="6" max="6" width="2.7109375" style="203" customWidth="1"/>
    <col min="7" max="7" width="6.140625" style="184" bestFit="1" customWidth="1"/>
    <col min="8" max="8" width="9.42578125" style="184" customWidth="1"/>
    <col min="9" max="9" width="10.140625" style="184" customWidth="1"/>
    <col min="10" max="10" width="9.7109375" style="187" customWidth="1"/>
    <col min="11" max="11" width="8.42578125" style="187" bestFit="1" customWidth="1"/>
    <col min="12" max="12" width="2.7109375" style="181" customWidth="1"/>
    <col min="13" max="13" width="4.28515625" style="190" bestFit="1" customWidth="1"/>
    <col min="14" max="14" width="12.42578125" style="184" bestFit="1" customWidth="1"/>
    <col min="15" max="15" width="7.140625" style="184" bestFit="1" customWidth="1"/>
    <col min="16" max="16" width="2.7109375" style="184" bestFit="1" customWidth="1"/>
    <col min="17" max="17" width="2.7109375" style="185" customWidth="1"/>
    <col min="18" max="18" width="8.28515625" style="208" bestFit="1" customWidth="1"/>
    <col min="19" max="19" width="17.7109375" style="190" bestFit="1" customWidth="1"/>
    <col min="20" max="20" width="16.42578125" style="184"/>
    <col min="21" max="21" width="2.7109375" style="184" customWidth="1"/>
    <col min="22" max="23" width="16.42578125" style="184"/>
    <col min="24" max="24" width="2.7109375" style="184" customWidth="1"/>
    <col min="25" max="25" width="16.42578125" style="184"/>
    <col min="26" max="26" width="9.7109375" style="184" customWidth="1"/>
    <col min="27" max="28" width="9.5703125" style="184" bestFit="1" customWidth="1"/>
    <col min="29" max="29" width="9" style="184" bestFit="1" customWidth="1"/>
    <col min="30" max="16384" width="16.42578125" style="184"/>
  </cols>
  <sheetData>
    <row r="1" spans="1:29" x14ac:dyDescent="0.25">
      <c r="A1" s="179" t="s">
        <v>313</v>
      </c>
      <c r="B1" s="179" t="s">
        <v>83</v>
      </c>
      <c r="C1" s="179" t="s">
        <v>314</v>
      </c>
      <c r="D1" s="179" t="s">
        <v>315</v>
      </c>
      <c r="E1" s="180" t="s">
        <v>316</v>
      </c>
      <c r="F1" s="181"/>
      <c r="G1" s="182" t="s">
        <v>83</v>
      </c>
      <c r="H1" s="148" t="s">
        <v>317</v>
      </c>
      <c r="I1" s="148" t="s">
        <v>318</v>
      </c>
      <c r="J1" s="183" t="s">
        <v>319</v>
      </c>
      <c r="K1" s="183" t="s">
        <v>320</v>
      </c>
      <c r="M1" s="182" t="s">
        <v>321</v>
      </c>
      <c r="N1" s="148" t="s">
        <v>322</v>
      </c>
      <c r="R1" s="182" t="s">
        <v>83</v>
      </c>
      <c r="S1" s="182" t="s">
        <v>323</v>
      </c>
      <c r="T1" s="148" t="s">
        <v>324</v>
      </c>
      <c r="V1" s="148" t="s">
        <v>325</v>
      </c>
      <c r="W1" s="148" t="s">
        <v>326</v>
      </c>
      <c r="Y1" s="148" t="s">
        <v>327</v>
      </c>
      <c r="Z1" s="186"/>
      <c r="AA1" s="186"/>
      <c r="AB1" s="186"/>
      <c r="AC1" s="186"/>
    </row>
    <row r="2" spans="1:29" x14ac:dyDescent="0.25">
      <c r="A2" s="184" t="s">
        <v>328</v>
      </c>
      <c r="B2" s="184" t="s">
        <v>329</v>
      </c>
      <c r="C2" s="184">
        <v>1</v>
      </c>
      <c r="D2" s="187" t="s">
        <v>330</v>
      </c>
      <c r="E2" s="270">
        <f>+J2</f>
        <v>11.244999999999999</v>
      </c>
      <c r="F2" s="181"/>
      <c r="G2" s="188">
        <v>1</v>
      </c>
      <c r="H2" s="279">
        <v>11.244999999999999</v>
      </c>
      <c r="I2" s="189">
        <v>11.244999999999999</v>
      </c>
      <c r="J2" s="282">
        <f>+AVERAGE(H2:I2)</f>
        <v>11.244999999999999</v>
      </c>
      <c r="K2" s="271"/>
      <c r="M2" s="190">
        <v>1</v>
      </c>
      <c r="N2" s="191">
        <v>11.244999999999999</v>
      </c>
      <c r="O2" s="192"/>
      <c r="R2" s="193" cm="1">
        <f t="array" ref="R2:R15">+G2:G15</f>
        <v>1</v>
      </c>
      <c r="S2" s="281"/>
      <c r="T2" s="194"/>
      <c r="V2" s="164" t="s">
        <v>331</v>
      </c>
      <c r="W2" s="272">
        <v>46099</v>
      </c>
      <c r="Y2" s="275">
        <v>11.4724</v>
      </c>
      <c r="Z2" s="186"/>
      <c r="AA2" s="196"/>
    </row>
    <row r="3" spans="1:29" x14ac:dyDescent="0.25">
      <c r="A3" s="184" t="s">
        <v>332</v>
      </c>
      <c r="B3" s="184" t="s">
        <v>333</v>
      </c>
      <c r="C3" s="184">
        <v>3</v>
      </c>
      <c r="D3" s="187" t="s">
        <v>334</v>
      </c>
      <c r="E3" s="270">
        <f t="shared" ref="E3:E15" si="0">+J3</f>
        <v>11.265000000000001</v>
      </c>
      <c r="F3" s="181"/>
      <c r="G3" s="188">
        <v>3</v>
      </c>
      <c r="H3" s="280">
        <v>11.26</v>
      </c>
      <c r="I3" s="197">
        <v>11.27</v>
      </c>
      <c r="J3" s="282">
        <f t="shared" ref="J3:J14" si="1">+AVERAGE(H3:I3)</f>
        <v>11.265000000000001</v>
      </c>
      <c r="K3" s="271"/>
      <c r="L3" s="198"/>
      <c r="M3" s="190">
        <v>3</v>
      </c>
      <c r="N3" s="191">
        <v>11.245000000000001</v>
      </c>
      <c r="O3" s="192"/>
      <c r="R3" s="193">
        <v>3</v>
      </c>
      <c r="S3" s="281" t="s">
        <v>548</v>
      </c>
      <c r="T3" s="194" t="s">
        <v>548</v>
      </c>
      <c r="V3" s="164" t="s">
        <v>335</v>
      </c>
      <c r="W3" s="272">
        <v>46463</v>
      </c>
      <c r="Y3" s="275">
        <v>11.3475</v>
      </c>
      <c r="Z3" s="186"/>
      <c r="AA3" s="199"/>
    </row>
    <row r="4" spans="1:29" x14ac:dyDescent="0.25">
      <c r="A4" s="184" t="s">
        <v>336</v>
      </c>
      <c r="B4" s="184" t="s">
        <v>337</v>
      </c>
      <c r="C4" s="184">
        <v>6</v>
      </c>
      <c r="D4" s="187" t="s">
        <v>334</v>
      </c>
      <c r="E4" s="270">
        <f t="shared" si="0"/>
        <v>11.27</v>
      </c>
      <c r="F4" s="181"/>
      <c r="G4" s="188">
        <v>6</v>
      </c>
      <c r="H4" s="280">
        <v>11.26</v>
      </c>
      <c r="I4" s="197">
        <v>11.28</v>
      </c>
      <c r="J4" s="282">
        <f t="shared" si="1"/>
        <v>11.27</v>
      </c>
      <c r="K4" s="271"/>
      <c r="L4" s="198"/>
      <c r="M4" s="190">
        <v>6</v>
      </c>
      <c r="N4" s="191">
        <v>11.245000000000001</v>
      </c>
      <c r="O4" s="192"/>
      <c r="R4" s="193">
        <v>6</v>
      </c>
      <c r="S4" s="281" t="s">
        <v>931</v>
      </c>
      <c r="T4" s="194" t="s">
        <v>931</v>
      </c>
      <c r="V4" s="164" t="s">
        <v>338</v>
      </c>
      <c r="W4" s="273">
        <v>8.0500000000000007</v>
      </c>
      <c r="Y4" s="275">
        <v>11.154999999999999</v>
      </c>
      <c r="Z4" s="186"/>
      <c r="AA4" s="199"/>
      <c r="AB4" s="195"/>
    </row>
    <row r="5" spans="1:29" x14ac:dyDescent="0.25">
      <c r="A5" s="184" t="s">
        <v>339</v>
      </c>
      <c r="B5" s="184" t="s">
        <v>340</v>
      </c>
      <c r="C5" s="184">
        <v>9</v>
      </c>
      <c r="D5" s="187" t="s">
        <v>334</v>
      </c>
      <c r="E5" s="270">
        <f t="shared" si="0"/>
        <v>11.24</v>
      </c>
      <c r="F5" s="181"/>
      <c r="G5" s="188">
        <v>9</v>
      </c>
      <c r="H5" s="280">
        <v>11.22</v>
      </c>
      <c r="I5" s="197">
        <v>11.26</v>
      </c>
      <c r="J5" s="282">
        <f t="shared" si="1"/>
        <v>11.24</v>
      </c>
      <c r="K5" s="271"/>
      <c r="L5" s="198"/>
      <c r="M5" s="190">
        <v>9</v>
      </c>
      <c r="N5" s="191">
        <v>11.23</v>
      </c>
      <c r="O5" s="192"/>
      <c r="R5" s="193">
        <v>9</v>
      </c>
      <c r="S5" s="281" t="s">
        <v>889</v>
      </c>
      <c r="T5" s="194" t="s">
        <v>889</v>
      </c>
      <c r="V5" s="164" t="s">
        <v>341</v>
      </c>
      <c r="W5" s="274">
        <v>8</v>
      </c>
      <c r="Y5" s="275">
        <v>10.9575</v>
      </c>
      <c r="Z5" s="186"/>
      <c r="AA5" s="200"/>
      <c r="AB5" s="195"/>
    </row>
    <row r="6" spans="1:29" x14ac:dyDescent="0.25">
      <c r="A6" s="184" t="s">
        <v>342</v>
      </c>
      <c r="B6" s="184" t="s">
        <v>343</v>
      </c>
      <c r="C6" s="184">
        <v>13</v>
      </c>
      <c r="D6" s="187" t="s">
        <v>334</v>
      </c>
      <c r="E6" s="270">
        <f t="shared" si="0"/>
        <v>11.175000000000001</v>
      </c>
      <c r="F6" s="201"/>
      <c r="G6" s="188">
        <v>13</v>
      </c>
      <c r="H6" s="280">
        <v>11.11</v>
      </c>
      <c r="I6" s="197">
        <v>11.24</v>
      </c>
      <c r="J6" s="282">
        <f t="shared" si="1"/>
        <v>11.175000000000001</v>
      </c>
      <c r="K6" s="271" t="s">
        <v>170</v>
      </c>
      <c r="L6" s="198"/>
      <c r="M6" s="190">
        <v>13</v>
      </c>
      <c r="N6" s="191">
        <v>11.16</v>
      </c>
      <c r="O6" s="192">
        <v>11.01</v>
      </c>
      <c r="R6" s="193">
        <v>13</v>
      </c>
      <c r="S6" s="281" t="s">
        <v>910</v>
      </c>
      <c r="T6" s="194" t="s">
        <v>932</v>
      </c>
      <c r="Y6" s="275">
        <v>10.686028347052821</v>
      </c>
      <c r="Z6" s="186"/>
      <c r="AA6" s="186"/>
      <c r="AB6" s="200"/>
      <c r="AC6" s="355"/>
    </row>
    <row r="7" spans="1:29" x14ac:dyDescent="0.25">
      <c r="A7" s="184" t="s">
        <v>344</v>
      </c>
      <c r="B7" s="184" t="s">
        <v>345</v>
      </c>
      <c r="C7" s="184">
        <v>26</v>
      </c>
      <c r="D7" s="187" t="s">
        <v>334</v>
      </c>
      <c r="E7" s="270">
        <f>+J7</f>
        <v>10.870000000000001</v>
      </c>
      <c r="F7" s="198"/>
      <c r="G7" s="188">
        <v>26</v>
      </c>
      <c r="H7" s="280">
        <v>10.8</v>
      </c>
      <c r="I7" s="197">
        <v>10.94</v>
      </c>
      <c r="J7" s="282">
        <f t="shared" si="1"/>
        <v>10.870000000000001</v>
      </c>
      <c r="K7" s="271" t="s">
        <v>170</v>
      </c>
      <c r="L7" s="198"/>
      <c r="M7" s="190">
        <v>26</v>
      </c>
      <c r="N7" s="191">
        <v>10.82</v>
      </c>
      <c r="O7" s="192">
        <v>10.54</v>
      </c>
      <c r="R7" s="193">
        <v>26</v>
      </c>
      <c r="S7" s="281" t="s">
        <v>934</v>
      </c>
      <c r="T7" s="194" t="s">
        <v>938</v>
      </c>
      <c r="Y7" s="275">
        <v>9.7340018943518754</v>
      </c>
      <c r="Z7" s="354"/>
      <c r="AA7" s="202"/>
      <c r="AB7" s="195"/>
    </row>
    <row r="8" spans="1:29" x14ac:dyDescent="0.25">
      <c r="A8" s="184" t="s">
        <v>346</v>
      </c>
      <c r="B8" s="184" t="s">
        <v>347</v>
      </c>
      <c r="C8" s="184">
        <v>39</v>
      </c>
      <c r="D8" s="187" t="s">
        <v>334</v>
      </c>
      <c r="E8" s="270">
        <f t="shared" si="0"/>
        <v>10.455</v>
      </c>
      <c r="F8" s="201"/>
      <c r="G8" s="188">
        <v>39</v>
      </c>
      <c r="H8" s="280">
        <v>10.425000000000001</v>
      </c>
      <c r="I8" s="197">
        <v>10.484999999999999</v>
      </c>
      <c r="J8" s="282">
        <f>+AVERAGE(H8:I8)</f>
        <v>10.455</v>
      </c>
      <c r="K8" s="271"/>
      <c r="L8" s="198"/>
      <c r="M8" s="190">
        <v>39</v>
      </c>
      <c r="N8" s="191">
        <v>10.45</v>
      </c>
      <c r="O8" s="192"/>
      <c r="R8" s="193">
        <v>39</v>
      </c>
      <c r="S8" s="281" t="s">
        <v>935</v>
      </c>
      <c r="T8" s="194" t="s">
        <v>939</v>
      </c>
      <c r="Y8" s="275">
        <v>9.1649999999999991</v>
      </c>
      <c r="Z8" s="186"/>
      <c r="AA8" s="354"/>
      <c r="AB8" s="195"/>
    </row>
    <row r="9" spans="1:29" x14ac:dyDescent="0.25">
      <c r="A9" s="184" t="s">
        <v>348</v>
      </c>
      <c r="B9" s="184" t="s">
        <v>349</v>
      </c>
      <c r="C9" s="184">
        <v>52</v>
      </c>
      <c r="D9" s="187" t="s">
        <v>334</v>
      </c>
      <c r="E9" s="270">
        <f t="shared" si="0"/>
        <v>10.185</v>
      </c>
      <c r="F9" s="201"/>
      <c r="G9" s="188">
        <v>52</v>
      </c>
      <c r="H9" s="280">
        <f>+H10+0.13</f>
        <v>10.16</v>
      </c>
      <c r="I9" s="197">
        <f>+I10+0.13</f>
        <v>10.210000000000001</v>
      </c>
      <c r="J9" s="282">
        <f t="shared" si="1"/>
        <v>10.185</v>
      </c>
      <c r="K9" s="271"/>
      <c r="L9" s="198"/>
      <c r="M9" s="190">
        <v>52</v>
      </c>
      <c r="N9" s="191">
        <v>10.210000000000001</v>
      </c>
      <c r="O9" s="192"/>
      <c r="R9" s="193">
        <v>52</v>
      </c>
      <c r="S9" s="281" t="s">
        <v>911</v>
      </c>
      <c r="T9" s="194" t="s">
        <v>940</v>
      </c>
      <c r="Y9" s="275">
        <v>8.86</v>
      </c>
      <c r="Z9" s="186"/>
      <c r="AA9" s="186"/>
    </row>
    <row r="10" spans="1:29" x14ac:dyDescent="0.25">
      <c r="A10" s="184" t="s">
        <v>350</v>
      </c>
      <c r="B10" s="184" t="s">
        <v>351</v>
      </c>
      <c r="C10" s="184">
        <v>65</v>
      </c>
      <c r="D10" s="187" t="s">
        <v>334</v>
      </c>
      <c r="E10" s="270">
        <f t="shared" si="0"/>
        <v>10.055</v>
      </c>
      <c r="F10" s="201"/>
      <c r="G10" s="188">
        <v>65</v>
      </c>
      <c r="H10" s="280">
        <v>10.029999999999999</v>
      </c>
      <c r="I10" s="197">
        <v>10.08</v>
      </c>
      <c r="J10" s="282">
        <f t="shared" si="1"/>
        <v>10.055</v>
      </c>
      <c r="K10" s="271"/>
      <c r="L10" s="198"/>
      <c r="M10" s="190">
        <v>65</v>
      </c>
      <c r="N10" s="191">
        <v>10.08</v>
      </c>
      <c r="O10" s="192"/>
      <c r="R10" s="193">
        <v>65</v>
      </c>
      <c r="S10" s="281" t="s">
        <v>912</v>
      </c>
      <c r="T10" s="194" t="s">
        <v>941</v>
      </c>
      <c r="Y10" s="275">
        <v>8.7100000000000009</v>
      </c>
      <c r="Z10" s="186"/>
      <c r="AA10" s="186"/>
    </row>
    <row r="11" spans="1:29" x14ac:dyDescent="0.25">
      <c r="A11" s="184" t="s">
        <v>352</v>
      </c>
      <c r="B11" s="184" t="s">
        <v>353</v>
      </c>
      <c r="C11" s="184">
        <v>91</v>
      </c>
      <c r="D11" s="187" t="s">
        <v>334</v>
      </c>
      <c r="E11" s="270">
        <f t="shared" si="0"/>
        <v>9.9675000000000011</v>
      </c>
      <c r="F11" s="181"/>
      <c r="G11" s="188">
        <v>91</v>
      </c>
      <c r="H11" s="280">
        <v>9.92</v>
      </c>
      <c r="I11" s="197">
        <v>10.015000000000001</v>
      </c>
      <c r="J11" s="282">
        <f t="shared" si="1"/>
        <v>9.9675000000000011</v>
      </c>
      <c r="K11" s="271"/>
      <c r="L11" s="198"/>
      <c r="M11" s="190">
        <v>91</v>
      </c>
      <c r="N11" s="191">
        <v>9.98</v>
      </c>
      <c r="O11" s="192"/>
      <c r="R11" s="193">
        <v>91</v>
      </c>
      <c r="S11" s="281" t="s">
        <v>913</v>
      </c>
      <c r="T11" s="194" t="s">
        <v>942</v>
      </c>
      <c r="Y11" s="275">
        <v>8.6150000000000002</v>
      </c>
      <c r="Z11" s="186"/>
      <c r="AA11" s="186"/>
    </row>
    <row r="12" spans="1:29" x14ac:dyDescent="0.25">
      <c r="A12" s="184" t="s">
        <v>354</v>
      </c>
      <c r="B12" s="184" t="s">
        <v>355</v>
      </c>
      <c r="C12" s="184">
        <v>130</v>
      </c>
      <c r="D12" s="187" t="s">
        <v>334</v>
      </c>
      <c r="E12" s="270">
        <f t="shared" si="0"/>
        <v>9.9400000000000013</v>
      </c>
      <c r="F12" s="198"/>
      <c r="G12" s="188">
        <v>130</v>
      </c>
      <c r="H12" s="280">
        <v>9.91</v>
      </c>
      <c r="I12" s="197">
        <v>9.9700000000000006</v>
      </c>
      <c r="J12" s="282">
        <f t="shared" si="1"/>
        <v>9.9400000000000013</v>
      </c>
      <c r="K12" s="271"/>
      <c r="L12" s="198"/>
      <c r="M12" s="190">
        <v>130</v>
      </c>
      <c r="N12" s="191">
        <v>9.9700000000000006</v>
      </c>
      <c r="O12" s="192"/>
      <c r="R12" s="193">
        <v>130</v>
      </c>
      <c r="S12" s="281" t="s">
        <v>750</v>
      </c>
      <c r="T12" s="194" t="s">
        <v>943</v>
      </c>
      <c r="Y12" s="275">
        <v>8.6174999999999997</v>
      </c>
      <c r="Z12" s="200"/>
      <c r="AA12" s="200"/>
    </row>
    <row r="13" spans="1:29" x14ac:dyDescent="0.25">
      <c r="A13" s="184" t="s">
        <v>356</v>
      </c>
      <c r="B13" s="184" t="s">
        <v>357</v>
      </c>
      <c r="C13" s="184">
        <v>195</v>
      </c>
      <c r="D13" s="187" t="s">
        <v>334</v>
      </c>
      <c r="E13" s="270">
        <f t="shared" si="0"/>
        <v>10.035</v>
      </c>
      <c r="F13" s="201"/>
      <c r="G13" s="188">
        <v>195</v>
      </c>
      <c r="H13" s="280">
        <v>10.035</v>
      </c>
      <c r="I13" s="197">
        <v>10.035</v>
      </c>
      <c r="J13" s="282">
        <f t="shared" si="1"/>
        <v>10.035</v>
      </c>
      <c r="K13" s="271"/>
      <c r="L13" s="198"/>
      <c r="M13" s="190">
        <v>156</v>
      </c>
      <c r="N13" s="191">
        <v>10.01</v>
      </c>
      <c r="O13" s="192"/>
      <c r="R13" s="193">
        <v>195</v>
      </c>
      <c r="S13" s="281"/>
      <c r="T13" s="194"/>
      <c r="Y13" s="275">
        <v>8.6574999999999989</v>
      </c>
      <c r="Z13" s="186"/>
    </row>
    <row r="14" spans="1:29" x14ac:dyDescent="0.25">
      <c r="A14" s="184" t="s">
        <v>358</v>
      </c>
      <c r="B14" s="184" t="s">
        <v>359</v>
      </c>
      <c r="C14" s="184">
        <v>260</v>
      </c>
      <c r="D14" s="187" t="s">
        <v>334</v>
      </c>
      <c r="E14" s="270">
        <f t="shared" si="0"/>
        <v>10.035</v>
      </c>
      <c r="F14" s="181"/>
      <c r="G14" s="188">
        <v>260</v>
      </c>
      <c r="H14" s="280">
        <v>10.035</v>
      </c>
      <c r="I14" s="197">
        <v>10.035</v>
      </c>
      <c r="J14" s="282">
        <f t="shared" si="1"/>
        <v>10.035</v>
      </c>
      <c r="K14" s="271"/>
      <c r="L14" s="198"/>
      <c r="M14" s="190">
        <v>195</v>
      </c>
      <c r="N14" s="191">
        <v>10.035</v>
      </c>
      <c r="O14" s="192"/>
      <c r="R14" s="193">
        <v>260</v>
      </c>
      <c r="S14" s="281"/>
      <c r="T14" s="194"/>
      <c r="Y14" s="275">
        <v>8.6574999999999989</v>
      </c>
      <c r="Z14" s="186"/>
    </row>
    <row r="15" spans="1:29" x14ac:dyDescent="0.25">
      <c r="A15" s="184" t="s">
        <v>360</v>
      </c>
      <c r="B15" s="184" t="s">
        <v>361</v>
      </c>
      <c r="C15" s="184">
        <v>390</v>
      </c>
      <c r="D15" s="187" t="s">
        <v>334</v>
      </c>
      <c r="E15" s="270">
        <f t="shared" si="0"/>
        <v>9.995000000000001</v>
      </c>
      <c r="F15" s="181"/>
      <c r="G15" s="188">
        <v>390</v>
      </c>
      <c r="H15" s="280">
        <v>9.995000000000001</v>
      </c>
      <c r="I15" s="197">
        <v>9.995000000000001</v>
      </c>
      <c r="J15" s="282">
        <f>+AVERAGE(H15:I15)</f>
        <v>9.995000000000001</v>
      </c>
      <c r="K15" s="271"/>
      <c r="L15" s="198"/>
      <c r="M15" s="190">
        <v>260</v>
      </c>
      <c r="N15" s="191">
        <v>10.035</v>
      </c>
      <c r="O15" s="192"/>
      <c r="R15" s="193">
        <v>390</v>
      </c>
      <c r="S15" s="281"/>
      <c r="T15" s="194"/>
      <c r="Y15" s="275">
        <v>8.6274999999999995</v>
      </c>
      <c r="Z15" s="186"/>
    </row>
    <row r="16" spans="1:29" x14ac:dyDescent="0.25">
      <c r="A16" s="203"/>
      <c r="B16" s="203"/>
      <c r="C16" s="203"/>
      <c r="D16" s="203"/>
      <c r="E16" s="204"/>
      <c r="F16" s="205"/>
      <c r="J16" s="206"/>
      <c r="K16" s="206"/>
      <c r="M16" s="190">
        <v>390</v>
      </c>
      <c r="N16" s="191">
        <v>9.995000000000001</v>
      </c>
      <c r="O16" s="192"/>
      <c r="R16" s="193"/>
      <c r="S16" s="188"/>
      <c r="T16" s="106"/>
    </row>
    <row r="17" spans="1:27" x14ac:dyDescent="0.25">
      <c r="A17" s="148" t="s">
        <v>362</v>
      </c>
      <c r="B17" s="148" t="s">
        <v>83</v>
      </c>
      <c r="C17" s="148" t="s">
        <v>363</v>
      </c>
      <c r="D17" s="148" t="s">
        <v>364</v>
      </c>
      <c r="E17" s="148" t="s">
        <v>112</v>
      </c>
      <c r="H17" s="196"/>
      <c r="I17" s="196"/>
      <c r="R17" s="193"/>
      <c r="S17" s="188"/>
      <c r="T17" s="106"/>
    </row>
    <row r="18" spans="1:27" x14ac:dyDescent="0.25">
      <c r="A18" s="164" t="s">
        <v>365</v>
      </c>
      <c r="B18" s="164" t="s">
        <v>366</v>
      </c>
      <c r="C18" s="164">
        <v>3</v>
      </c>
      <c r="D18" s="164">
        <v>6</v>
      </c>
      <c r="E18" s="207">
        <f>(VLOOKUP(D18,$C$2:$E$15,3,FALSE)-VLOOKUP(C18,$C$2:$E$15,3,FALSE))*100</f>
        <v>0.49999999999990052</v>
      </c>
      <c r="H18" s="196"/>
      <c r="I18" s="196"/>
      <c r="T18" s="106"/>
    </row>
    <row r="19" spans="1:27" x14ac:dyDescent="0.25">
      <c r="A19" s="164" t="s">
        <v>367</v>
      </c>
      <c r="B19" s="164" t="s">
        <v>368</v>
      </c>
      <c r="C19" s="164">
        <v>6</v>
      </c>
      <c r="D19" s="164">
        <v>9</v>
      </c>
      <c r="E19" s="207">
        <f>(VLOOKUP(D19,$C$2:$E$15,3,FALSE)-VLOOKUP(C19,$C$2:$E$15,3,FALSE))*100</f>
        <v>-2.9999999999999361</v>
      </c>
      <c r="H19" s="196"/>
      <c r="T19" s="106"/>
    </row>
    <row r="20" spans="1:27" x14ac:dyDescent="0.25">
      <c r="A20" s="164" t="s">
        <v>369</v>
      </c>
      <c r="B20" s="164" t="s">
        <v>370</v>
      </c>
      <c r="C20" s="164">
        <v>9</v>
      </c>
      <c r="D20" s="164">
        <v>13</v>
      </c>
      <c r="E20" s="207">
        <f>(VLOOKUP(D20,$C$2:$E$15,3,FALSE)-VLOOKUP(C20,$C$2:$E$15,3,FALSE))*100</f>
        <v>-6.4999999999999503</v>
      </c>
      <c r="H20" s="196"/>
      <c r="I20" s="196"/>
      <c r="T20" s="106"/>
      <c r="Y20" s="196"/>
      <c r="Z20" s="202"/>
    </row>
    <row r="21" spans="1:27" x14ac:dyDescent="0.25">
      <c r="A21" s="164" t="s">
        <v>371</v>
      </c>
      <c r="B21" s="164" t="s">
        <v>21</v>
      </c>
      <c r="C21" s="164">
        <v>13</v>
      </c>
      <c r="D21" s="164">
        <v>26</v>
      </c>
      <c r="E21" s="207">
        <f>(VLOOKUP(D21,$C$2:$E$15,3,FALSE)-VLOOKUP(C21,$C$2:$E$15,3,FALSE))*100</f>
        <v>-30.499999999999972</v>
      </c>
      <c r="G21" s="192"/>
      <c r="H21" s="196"/>
      <c r="I21" s="196"/>
      <c r="M21" s="190">
        <v>1</v>
      </c>
      <c r="N21" s="209">
        <f>(E2-N2)*100</f>
        <v>0</v>
      </c>
      <c r="Z21" s="202"/>
      <c r="AA21" s="196"/>
    </row>
    <row r="22" spans="1:27" x14ac:dyDescent="0.25">
      <c r="A22" s="210" t="str">
        <f>IF(OR(C22="",D22=""),"","TIIE "&amp;TEXT(C22/13,"#")&amp;"y vs "&amp;TEXT(D22/13,"#")&amp;"y")</f>
        <v>TIIE 2y vs 5y</v>
      </c>
      <c r="B22" s="276" t="s">
        <v>24</v>
      </c>
      <c r="C22" s="276">
        <v>26</v>
      </c>
      <c r="D22" s="276">
        <v>65</v>
      </c>
      <c r="E22" s="211">
        <f>IFERROR((VLOOKUP(D22,$C$2:$E$15,3,FALSE)-VLOOKUP(C22,$C$2:$E$15,3,FALSE))*100,"")</f>
        <v>-81.500000000000128</v>
      </c>
      <c r="M22" s="190">
        <v>3</v>
      </c>
      <c r="N22" s="209">
        <f>(E3-N3)*100</f>
        <v>1.9999999999999574</v>
      </c>
      <c r="Z22" s="202"/>
    </row>
    <row r="23" spans="1:27" x14ac:dyDescent="0.25">
      <c r="A23" s="210" t="str">
        <f>IF(OR(C23="",D23=""),"","TIIE "&amp;TEXT(C23/13,"#")&amp;"y vs "&amp;TEXT(D23/13,"#")&amp;"y")</f>
        <v>TIIE 5y vs 10y</v>
      </c>
      <c r="B23" s="276" t="s">
        <v>534</v>
      </c>
      <c r="C23" s="276">
        <v>65</v>
      </c>
      <c r="D23" s="276">
        <v>130</v>
      </c>
      <c r="E23" s="211">
        <f>IFERROR((VLOOKUP(D23,$C$2:$E$15,3,FALSE)-VLOOKUP(C23,$C$2:$E$15,3,FALSE))*100,"")</f>
        <v>-11.499999999999844</v>
      </c>
      <c r="H23" s="196"/>
      <c r="M23" s="190">
        <v>6</v>
      </c>
      <c r="N23" s="209">
        <f t="shared" ref="N23:N31" si="2">(E4-N4)*100</f>
        <v>2.4999999999998579</v>
      </c>
      <c r="Z23" s="202"/>
    </row>
    <row r="24" spans="1:27" x14ac:dyDescent="0.25">
      <c r="A24" s="164"/>
      <c r="B24" s="164"/>
      <c r="C24" s="164"/>
      <c r="D24" s="164"/>
      <c r="E24" s="212"/>
      <c r="M24" s="190">
        <v>9</v>
      </c>
      <c r="N24" s="209">
        <f>(E5-N5)*100</f>
        <v>0.99999999999997868</v>
      </c>
    </row>
    <row r="25" spans="1:27" x14ac:dyDescent="0.25">
      <c r="A25" s="164"/>
      <c r="B25" s="164"/>
      <c r="C25" s="164"/>
      <c r="D25" s="164"/>
      <c r="E25" s="212"/>
      <c r="M25" s="190">
        <v>13</v>
      </c>
      <c r="N25" s="209">
        <f t="shared" si="2"/>
        <v>1.5000000000000568</v>
      </c>
    </row>
    <row r="26" spans="1:27" x14ac:dyDescent="0.25">
      <c r="A26" s="210" t="str">
        <f>IF(OR(C26="",D26=""),"","TIIE  "&amp;TEXT(B26/13,"#")&amp;"s"&amp;TEXT(C26/13,"#")&amp;"s"&amp;TEXT(D26/13,"#")&amp;"s")</f>
        <v>TIIE  2s5s10s</v>
      </c>
      <c r="B26" s="164">
        <v>26</v>
      </c>
      <c r="C26" s="105">
        <v>65</v>
      </c>
      <c r="D26" s="106">
        <v>130</v>
      </c>
      <c r="E26" s="392">
        <f>IFERROR((-VLOOKUP(B26,$C$2:$E$15,3,FALSE)+2*VLOOKUP(C26,$C$2:$E$15,3,FALSE)-VLOOKUP(D26,$C$2:$E$15,3,FALSE))*100,"")</f>
        <v>-70.000000000000284</v>
      </c>
      <c r="M26" s="190">
        <v>26</v>
      </c>
      <c r="N26" s="209">
        <f t="shared" si="2"/>
        <v>5.0000000000000711</v>
      </c>
    </row>
    <row r="27" spans="1:27" x14ac:dyDescent="0.25">
      <c r="A27" s="164"/>
      <c r="B27" s="164"/>
      <c r="C27" s="164"/>
      <c r="D27" s="164"/>
      <c r="E27" s="212"/>
      <c r="M27" s="190">
        <v>39</v>
      </c>
      <c r="N27" s="209">
        <f t="shared" si="2"/>
        <v>0.50000000000007816</v>
      </c>
    </row>
    <row r="28" spans="1:27" x14ac:dyDescent="0.25">
      <c r="A28" s="164"/>
      <c r="B28" s="164"/>
      <c r="C28" s="164"/>
      <c r="D28" s="164"/>
      <c r="E28" s="212"/>
      <c r="M28" s="190">
        <v>52</v>
      </c>
      <c r="N28" s="209">
        <f t="shared" si="2"/>
        <v>-2.5000000000000355</v>
      </c>
    </row>
    <row r="29" spans="1:27" x14ac:dyDescent="0.25">
      <c r="A29" s="164"/>
      <c r="B29" s="164"/>
      <c r="C29" s="164"/>
      <c r="D29" s="164"/>
      <c r="E29" s="212"/>
      <c r="M29" s="190">
        <v>65</v>
      </c>
      <c r="N29" s="209">
        <f t="shared" si="2"/>
        <v>-2.5000000000000355</v>
      </c>
    </row>
    <row r="30" spans="1:27" x14ac:dyDescent="0.25">
      <c r="A30" s="164"/>
      <c r="B30" s="164"/>
      <c r="C30" s="164"/>
      <c r="D30" s="164"/>
      <c r="E30" s="212"/>
      <c r="M30" s="190">
        <v>91</v>
      </c>
      <c r="N30" s="209">
        <f t="shared" si="2"/>
        <v>-1.2499999999999289</v>
      </c>
    </row>
    <row r="31" spans="1:27" x14ac:dyDescent="0.25">
      <c r="A31" s="164"/>
      <c r="B31" s="164"/>
      <c r="C31" s="164"/>
      <c r="D31" s="164"/>
      <c r="E31" s="212"/>
      <c r="M31" s="190">
        <v>130</v>
      </c>
      <c r="N31" s="209">
        <f t="shared" si="2"/>
        <v>-2.9999999999999361</v>
      </c>
    </row>
    <row r="32" spans="1:27" x14ac:dyDescent="0.25">
      <c r="A32" s="164"/>
      <c r="B32" s="164"/>
      <c r="C32" s="164"/>
      <c r="D32" s="164"/>
      <c r="E32" s="212"/>
      <c r="M32" s="190">
        <v>195</v>
      </c>
      <c r="N32" s="209">
        <f>(E13-N14)*100</f>
        <v>0</v>
      </c>
    </row>
    <row r="33" spans="13:14" x14ac:dyDescent="0.25">
      <c r="M33" s="190">
        <v>260</v>
      </c>
      <c r="N33" s="209">
        <f t="shared" ref="N33:N34" si="3">(E14-N15)*100</f>
        <v>0</v>
      </c>
    </row>
    <row r="34" spans="13:14" x14ac:dyDescent="0.25">
      <c r="M34" s="190">
        <v>390</v>
      </c>
      <c r="N34" s="209">
        <f t="shared" si="3"/>
        <v>0</v>
      </c>
    </row>
  </sheetData>
  <conditionalFormatting sqref="N21:N34">
    <cfRule type="dataBar" priority="2">
      <dataBar>
        <cfvo type="min"/>
        <cfvo type="max"/>
        <color theme="5" tint="0.79998168889431442"/>
      </dataBar>
      <extLst>
        <ext xmlns:x14="http://schemas.microsoft.com/office/spreadsheetml/2009/9/main" uri="{B025F937-C7B1-47D3-B67F-A62EFF666E3E}">
          <x14:id>{E6CCAE51-1EB6-467B-8EBC-BFD2C77CE8CF}</x14:id>
        </ext>
      </extLst>
    </cfRule>
  </conditionalFormatting>
  <conditionalFormatting sqref="Y2:Y15">
    <cfRule type="expression" dxfId="4" priority="1">
      <formula>$K2&lt;&gt;""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6CCAE51-1EB6-467B-8EBC-BFD2C77CE8CF}">
            <x14:dataBar minLength="0" maxLength="100" gradient="0">
              <x14:cfvo type="autoMin"/>
              <x14:cfvo type="autoMax"/>
              <x14:negativeFillColor theme="3" tint="0.89999084444715716"/>
              <x14:axisColor rgb="FF000000"/>
            </x14:dataBar>
          </x14:cfRule>
          <xm:sqref>N21:N34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DA021-47B5-4342-A1E2-5DDFF1D34421}">
  <sheetPr>
    <tabColor theme="3" tint="0.89999084444715716"/>
  </sheetPr>
  <dimension ref="A1:E15"/>
  <sheetViews>
    <sheetView workbookViewId="0">
      <selection activeCell="H28" sqref="H28"/>
    </sheetView>
  </sheetViews>
  <sheetFormatPr defaultColWidth="12" defaultRowHeight="15" x14ac:dyDescent="0.25"/>
  <cols>
    <col min="1" max="1" width="17.7109375" style="152" bestFit="1" customWidth="1"/>
    <col min="2" max="2" width="9.42578125" style="152" bestFit="1" customWidth="1"/>
    <col min="3" max="3" width="6.85546875" style="152" bestFit="1" customWidth="1"/>
    <col min="4" max="4" width="6.28515625" style="152" bestFit="1" customWidth="1"/>
    <col min="5" max="5" width="10.140625" style="152" bestFit="1" customWidth="1"/>
    <col min="6" max="16384" width="12" style="152"/>
  </cols>
  <sheetData>
    <row r="1" spans="1:5" x14ac:dyDescent="0.25">
      <c r="A1" s="214" t="s">
        <v>372</v>
      </c>
      <c r="B1" s="215" t="s">
        <v>83</v>
      </c>
      <c r="C1" s="215" t="s">
        <v>314</v>
      </c>
      <c r="D1" s="215" t="s">
        <v>315</v>
      </c>
      <c r="E1" s="215" t="s">
        <v>316</v>
      </c>
    </row>
    <row r="2" spans="1:5" x14ac:dyDescent="0.25">
      <c r="A2" s="152" t="s">
        <v>373</v>
      </c>
      <c r="B2" s="62" t="s">
        <v>374</v>
      </c>
      <c r="C2" s="62">
        <v>2</v>
      </c>
      <c r="D2" s="62" t="s">
        <v>375</v>
      </c>
      <c r="E2" s="216">
        <v>18.783200000000001</v>
      </c>
    </row>
    <row r="3" spans="1:5" x14ac:dyDescent="0.25">
      <c r="A3" s="152" t="s">
        <v>376</v>
      </c>
      <c r="B3" s="62" t="s">
        <v>333</v>
      </c>
      <c r="C3" s="62">
        <v>3</v>
      </c>
      <c r="D3" s="93" t="s">
        <v>377</v>
      </c>
      <c r="E3" s="217">
        <v>4</v>
      </c>
    </row>
    <row r="4" spans="1:5" x14ac:dyDescent="0.25">
      <c r="A4" s="152" t="s">
        <v>378</v>
      </c>
      <c r="B4" s="62" t="s">
        <v>337</v>
      </c>
      <c r="C4" s="62">
        <v>6</v>
      </c>
      <c r="D4" s="93" t="s">
        <v>377</v>
      </c>
      <c r="E4" s="217">
        <v>-4.55</v>
      </c>
    </row>
    <row r="5" spans="1:5" x14ac:dyDescent="0.25">
      <c r="A5" s="152" t="s">
        <v>379</v>
      </c>
      <c r="B5" s="62" t="s">
        <v>340</v>
      </c>
      <c r="C5" s="62">
        <v>9</v>
      </c>
      <c r="D5" s="93" t="s">
        <v>377</v>
      </c>
      <c r="E5" s="217">
        <v>-14</v>
      </c>
    </row>
    <row r="6" spans="1:5" x14ac:dyDescent="0.25">
      <c r="A6" s="152" t="s">
        <v>380</v>
      </c>
      <c r="B6" s="62" t="s">
        <v>343</v>
      </c>
      <c r="C6" s="62">
        <v>13</v>
      </c>
      <c r="D6" s="93" t="s">
        <v>377</v>
      </c>
      <c r="E6" s="217">
        <v>-18.18</v>
      </c>
    </row>
    <row r="7" spans="1:5" x14ac:dyDescent="0.25">
      <c r="A7" s="152" t="s">
        <v>381</v>
      </c>
      <c r="B7" s="62" t="s">
        <v>345</v>
      </c>
      <c r="C7" s="62">
        <v>26</v>
      </c>
      <c r="D7" s="93" t="s">
        <v>377</v>
      </c>
      <c r="E7" s="217">
        <v>-24.5</v>
      </c>
    </row>
    <row r="8" spans="1:5" x14ac:dyDescent="0.25">
      <c r="A8" s="152" t="s">
        <v>382</v>
      </c>
      <c r="B8" s="62" t="s">
        <v>347</v>
      </c>
      <c r="C8" s="62">
        <v>39</v>
      </c>
      <c r="D8" s="93" t="s">
        <v>377</v>
      </c>
      <c r="E8" s="217">
        <v>-27</v>
      </c>
    </row>
    <row r="9" spans="1:5" x14ac:dyDescent="0.25">
      <c r="A9" s="152" t="s">
        <v>383</v>
      </c>
      <c r="B9" s="62" t="s">
        <v>349</v>
      </c>
      <c r="C9" s="62">
        <v>52</v>
      </c>
      <c r="D9" s="93" t="s">
        <v>377</v>
      </c>
      <c r="E9" s="217">
        <v>-33</v>
      </c>
    </row>
    <row r="10" spans="1:5" x14ac:dyDescent="0.25">
      <c r="A10" s="152" t="s">
        <v>384</v>
      </c>
      <c r="B10" s="62" t="s">
        <v>351</v>
      </c>
      <c r="C10" s="62">
        <v>65</v>
      </c>
      <c r="D10" s="93" t="s">
        <v>377</v>
      </c>
      <c r="E10" s="217">
        <v>-34</v>
      </c>
    </row>
    <row r="11" spans="1:5" x14ac:dyDescent="0.25">
      <c r="A11" s="152" t="s">
        <v>385</v>
      </c>
      <c r="B11" s="62" t="s">
        <v>353</v>
      </c>
      <c r="C11" s="62">
        <v>91</v>
      </c>
      <c r="D11" s="93" t="s">
        <v>377</v>
      </c>
      <c r="E11" s="217">
        <v>-37</v>
      </c>
    </row>
    <row r="12" spans="1:5" x14ac:dyDescent="0.25">
      <c r="A12" s="152" t="s">
        <v>386</v>
      </c>
      <c r="B12" s="62" t="s">
        <v>355</v>
      </c>
      <c r="C12" s="62">
        <v>130</v>
      </c>
      <c r="D12" s="93" t="s">
        <v>377</v>
      </c>
      <c r="E12" s="217">
        <v>-39.5</v>
      </c>
    </row>
    <row r="13" spans="1:5" x14ac:dyDescent="0.25">
      <c r="A13" s="152" t="s">
        <v>387</v>
      </c>
      <c r="B13" s="62" t="s">
        <v>357</v>
      </c>
      <c r="C13" s="62">
        <v>195</v>
      </c>
      <c r="D13" s="93" t="s">
        <v>377</v>
      </c>
      <c r="E13" s="217">
        <v>-39.19</v>
      </c>
    </row>
    <row r="14" spans="1:5" x14ac:dyDescent="0.25">
      <c r="A14" s="152" t="s">
        <v>388</v>
      </c>
      <c r="B14" s="62" t="s">
        <v>359</v>
      </c>
      <c r="C14" s="62">
        <v>260</v>
      </c>
      <c r="D14" s="93" t="s">
        <v>377</v>
      </c>
      <c r="E14" s="217">
        <v>-26.5</v>
      </c>
    </row>
    <row r="15" spans="1:5" x14ac:dyDescent="0.25">
      <c r="A15" s="152" t="s">
        <v>389</v>
      </c>
      <c r="B15" s="62" t="s">
        <v>361</v>
      </c>
      <c r="C15" s="62">
        <v>390</v>
      </c>
      <c r="D15" s="93" t="s">
        <v>377</v>
      </c>
      <c r="E15" s="217">
        <v>8.8699999999999992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AB363-2626-4483-83FB-FF43C5238127}">
  <sheetPr>
    <tabColor theme="3" tint="0.89999084444715716"/>
  </sheetPr>
  <dimension ref="A1:E15"/>
  <sheetViews>
    <sheetView workbookViewId="0">
      <selection activeCell="E2" sqref="E2:E9"/>
    </sheetView>
  </sheetViews>
  <sheetFormatPr defaultColWidth="10.7109375" defaultRowHeight="15" x14ac:dyDescent="0.25"/>
  <cols>
    <col min="1" max="1" width="16" style="152" bestFit="1" customWidth="1"/>
    <col min="2" max="2" width="6.28515625" style="152" bestFit="1" customWidth="1"/>
    <col min="3" max="3" width="6.85546875" style="152" bestFit="1" customWidth="1"/>
    <col min="4" max="4" width="7.5703125" style="152" bestFit="1" customWidth="1"/>
    <col min="5" max="5" width="8.5703125" style="152" bestFit="1" customWidth="1"/>
    <col min="6" max="16384" width="10.7109375" style="152"/>
  </cols>
  <sheetData>
    <row r="1" spans="1:5" x14ac:dyDescent="0.25">
      <c r="A1" s="214" t="s">
        <v>372</v>
      </c>
      <c r="B1" s="215" t="s">
        <v>83</v>
      </c>
      <c r="C1" s="215" t="s">
        <v>314</v>
      </c>
      <c r="D1" s="215" t="s">
        <v>315</v>
      </c>
      <c r="E1" s="215" t="s">
        <v>316</v>
      </c>
    </row>
    <row r="2" spans="1:5" x14ac:dyDescent="0.25">
      <c r="A2" s="152" t="s">
        <v>390</v>
      </c>
      <c r="B2" s="62" t="s">
        <v>391</v>
      </c>
      <c r="C2" s="62">
        <v>1</v>
      </c>
      <c r="D2" s="79" t="s">
        <v>392</v>
      </c>
      <c r="E2" s="218">
        <v>33.5</v>
      </c>
    </row>
    <row r="3" spans="1:5" x14ac:dyDescent="0.25">
      <c r="A3" s="152" t="s">
        <v>393</v>
      </c>
      <c r="B3" s="62" t="s">
        <v>394</v>
      </c>
      <c r="C3" s="62">
        <v>1</v>
      </c>
      <c r="D3" s="79" t="s">
        <v>392</v>
      </c>
      <c r="E3" s="218">
        <v>243.64</v>
      </c>
    </row>
    <row r="4" spans="1:5" x14ac:dyDescent="0.25">
      <c r="A4" s="152" t="s">
        <v>395</v>
      </c>
      <c r="B4" s="62" t="s">
        <v>396</v>
      </c>
      <c r="C4" s="62">
        <v>1</v>
      </c>
      <c r="D4" s="79" t="s">
        <v>392</v>
      </c>
      <c r="E4" s="218">
        <v>1013.23</v>
      </c>
    </row>
    <row r="5" spans="1:5" x14ac:dyDescent="0.25">
      <c r="A5" s="152" t="s">
        <v>397</v>
      </c>
      <c r="B5" s="62" t="s">
        <v>398</v>
      </c>
      <c r="C5" s="62">
        <v>2</v>
      </c>
      <c r="D5" s="79" t="s">
        <v>392</v>
      </c>
      <c r="E5" s="218">
        <v>1977.25</v>
      </c>
    </row>
    <row r="6" spans="1:5" x14ac:dyDescent="0.25">
      <c r="A6" s="152" t="s">
        <v>399</v>
      </c>
      <c r="B6" s="62" t="s">
        <v>400</v>
      </c>
      <c r="C6" s="62">
        <v>3</v>
      </c>
      <c r="D6" s="79" t="s">
        <v>392</v>
      </c>
      <c r="E6" s="218">
        <v>2964.71</v>
      </c>
    </row>
    <row r="7" spans="1:5" x14ac:dyDescent="0.25">
      <c r="A7" s="152" t="s">
        <v>401</v>
      </c>
      <c r="B7" s="62" t="s">
        <v>402</v>
      </c>
      <c r="C7" s="62">
        <v>6</v>
      </c>
      <c r="D7" s="79" t="s">
        <v>392</v>
      </c>
      <c r="E7" s="218">
        <v>5778.21</v>
      </c>
    </row>
    <row r="8" spans="1:5" x14ac:dyDescent="0.25">
      <c r="A8" s="152" t="s">
        <v>403</v>
      </c>
      <c r="B8" s="62" t="s">
        <v>404</v>
      </c>
      <c r="C8" s="62">
        <v>9</v>
      </c>
      <c r="D8" s="79" t="s">
        <v>392</v>
      </c>
      <c r="E8" s="218">
        <v>8580.42</v>
      </c>
    </row>
    <row r="9" spans="1:5" x14ac:dyDescent="0.25">
      <c r="A9" s="152" t="s">
        <v>405</v>
      </c>
      <c r="B9" s="62" t="s">
        <v>406</v>
      </c>
      <c r="C9" s="62">
        <v>13</v>
      </c>
      <c r="D9" s="79" t="s">
        <v>392</v>
      </c>
      <c r="E9" s="218">
        <v>11750</v>
      </c>
    </row>
    <row r="10" spans="1:5" x14ac:dyDescent="0.25">
      <c r="D10" s="219"/>
    </row>
    <row r="11" spans="1:5" x14ac:dyDescent="0.25">
      <c r="D11" s="219"/>
    </row>
    <row r="12" spans="1:5" x14ac:dyDescent="0.25">
      <c r="D12" s="219"/>
    </row>
    <row r="13" spans="1:5" x14ac:dyDescent="0.25">
      <c r="D13" s="219"/>
    </row>
    <row r="14" spans="1:5" x14ac:dyDescent="0.25">
      <c r="D14" s="219"/>
    </row>
    <row r="15" spans="1:5" x14ac:dyDescent="0.25">
      <c r="D15" s="219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4A97C-A357-42D1-98D2-A78E51D301B9}">
  <sheetPr>
    <tabColor theme="3" tint="0.89999084444715716"/>
  </sheetPr>
  <dimension ref="A1:G23"/>
  <sheetViews>
    <sheetView workbookViewId="0">
      <selection activeCell="E2" sqref="E2:E23"/>
    </sheetView>
  </sheetViews>
  <sheetFormatPr defaultColWidth="10.5703125" defaultRowHeight="15" x14ac:dyDescent="0.25"/>
  <cols>
    <col min="1" max="1" width="15" style="152" bestFit="1" customWidth="1"/>
    <col min="2" max="2" width="7.140625" style="152" bestFit="1" customWidth="1"/>
    <col min="3" max="3" width="6.85546875" style="152" bestFit="1" customWidth="1"/>
    <col min="4" max="4" width="6.28515625" style="221" bestFit="1" customWidth="1"/>
    <col min="5" max="5" width="9" style="152" bestFit="1" customWidth="1"/>
    <col min="6" max="16384" width="10.5703125" style="152"/>
  </cols>
  <sheetData>
    <row r="1" spans="1:7" x14ac:dyDescent="0.25">
      <c r="A1" s="214" t="s">
        <v>372</v>
      </c>
      <c r="B1" s="215" t="s">
        <v>407</v>
      </c>
      <c r="C1" s="215" t="s">
        <v>314</v>
      </c>
      <c r="D1" s="215" t="s">
        <v>315</v>
      </c>
      <c r="E1" s="215" t="s">
        <v>316</v>
      </c>
    </row>
    <row r="2" spans="1:7" x14ac:dyDescent="0.25">
      <c r="A2" s="152" t="s">
        <v>408</v>
      </c>
      <c r="B2" s="62" t="s">
        <v>409</v>
      </c>
      <c r="C2" s="62">
        <v>1</v>
      </c>
      <c r="D2" s="220" t="s">
        <v>330</v>
      </c>
      <c r="E2" s="162">
        <v>5.32</v>
      </c>
    </row>
    <row r="3" spans="1:7" x14ac:dyDescent="0.25">
      <c r="A3" s="152" t="s">
        <v>415</v>
      </c>
      <c r="B3" s="62" t="s">
        <v>413</v>
      </c>
      <c r="C3" s="62" t="s">
        <v>410</v>
      </c>
      <c r="D3" s="220" t="s">
        <v>411</v>
      </c>
      <c r="E3" s="162">
        <v>5.3525000000000063</v>
      </c>
      <c r="F3" s="162"/>
      <c r="G3" s="162"/>
    </row>
    <row r="4" spans="1:7" x14ac:dyDescent="0.25">
      <c r="A4" s="152" t="s">
        <v>418</v>
      </c>
      <c r="B4" s="62" t="s">
        <v>416</v>
      </c>
      <c r="C4" s="62" t="s">
        <v>412</v>
      </c>
      <c r="D4" s="220" t="s">
        <v>411</v>
      </c>
      <c r="E4" s="162">
        <v>5.3474999999999966</v>
      </c>
      <c r="F4" s="162"/>
    </row>
    <row r="5" spans="1:7" x14ac:dyDescent="0.25">
      <c r="A5" s="152" t="s">
        <v>578</v>
      </c>
      <c r="B5" s="62" t="s">
        <v>419</v>
      </c>
      <c r="C5" s="62" t="s">
        <v>414</v>
      </c>
      <c r="D5" s="220" t="s">
        <v>411</v>
      </c>
      <c r="E5" s="162">
        <v>5.1550000000000011</v>
      </c>
      <c r="F5" s="162"/>
    </row>
    <row r="6" spans="1:7" x14ac:dyDescent="0.25">
      <c r="A6" s="152" t="s">
        <v>579</v>
      </c>
      <c r="B6" s="62" t="s">
        <v>576</v>
      </c>
      <c r="C6" s="62" t="s">
        <v>417</v>
      </c>
      <c r="D6" s="220" t="s">
        <v>411</v>
      </c>
      <c r="E6" s="162">
        <v>4.8799999999999955</v>
      </c>
      <c r="F6" s="162"/>
    </row>
    <row r="7" spans="1:7" x14ac:dyDescent="0.25">
      <c r="A7" s="152" t="s">
        <v>580</v>
      </c>
      <c r="B7" s="62" t="s">
        <v>577</v>
      </c>
      <c r="C7" s="62" t="s">
        <v>420</v>
      </c>
      <c r="D7" s="220" t="s">
        <v>411</v>
      </c>
      <c r="E7" s="162">
        <v>4.5949999999999989</v>
      </c>
      <c r="F7" s="162"/>
    </row>
    <row r="8" spans="1:7" x14ac:dyDescent="0.25">
      <c r="A8" s="152" t="s">
        <v>421</v>
      </c>
      <c r="B8" s="62" t="s">
        <v>422</v>
      </c>
      <c r="C8" s="62">
        <v>2</v>
      </c>
      <c r="D8" s="220" t="s">
        <v>334</v>
      </c>
      <c r="E8" s="162">
        <v>4.6302000000000003</v>
      </c>
    </row>
    <row r="9" spans="1:7" x14ac:dyDescent="0.25">
      <c r="A9" s="152" t="s">
        <v>423</v>
      </c>
      <c r="B9" s="62" t="s">
        <v>424</v>
      </c>
      <c r="C9" s="62">
        <v>3</v>
      </c>
      <c r="D9" s="220" t="s">
        <v>334</v>
      </c>
      <c r="E9" s="162">
        <v>4.3521999999999998</v>
      </c>
    </row>
    <row r="10" spans="1:7" x14ac:dyDescent="0.25">
      <c r="A10" s="152" t="s">
        <v>425</v>
      </c>
      <c r="B10" s="62" t="s">
        <v>426</v>
      </c>
      <c r="C10" s="62">
        <v>4</v>
      </c>
      <c r="D10" s="220" t="s">
        <v>334</v>
      </c>
      <c r="E10" s="162">
        <v>4.1886999999999999</v>
      </c>
    </row>
    <row r="11" spans="1:7" x14ac:dyDescent="0.25">
      <c r="A11" s="152" t="s">
        <v>427</v>
      </c>
      <c r="B11" s="62" t="s">
        <v>428</v>
      </c>
      <c r="C11" s="62">
        <v>5</v>
      </c>
      <c r="D11" s="220" t="s">
        <v>334</v>
      </c>
      <c r="E11" s="162">
        <v>4.0892999999999997</v>
      </c>
    </row>
    <row r="12" spans="1:7" x14ac:dyDescent="0.25">
      <c r="A12" s="152" t="s">
        <v>429</v>
      </c>
      <c r="B12" s="62" t="s">
        <v>430</v>
      </c>
      <c r="C12" s="62">
        <v>6</v>
      </c>
      <c r="D12" s="220" t="s">
        <v>334</v>
      </c>
      <c r="E12" s="162">
        <v>4.0317999999999996</v>
      </c>
    </row>
    <row r="13" spans="1:7" x14ac:dyDescent="0.25">
      <c r="A13" s="152" t="s">
        <v>431</v>
      </c>
      <c r="B13" s="62" t="s">
        <v>432</v>
      </c>
      <c r="C13" s="62">
        <v>7</v>
      </c>
      <c r="D13" s="220" t="s">
        <v>334</v>
      </c>
      <c r="E13" s="162">
        <v>3.9952000000000001</v>
      </c>
    </row>
    <row r="14" spans="1:7" x14ac:dyDescent="0.25">
      <c r="A14" s="152" t="s">
        <v>433</v>
      </c>
      <c r="B14" s="62" t="s">
        <v>434</v>
      </c>
      <c r="C14" s="62">
        <v>8</v>
      </c>
      <c r="D14" s="220" t="s">
        <v>334</v>
      </c>
      <c r="E14" s="162">
        <v>3.9723000000000002</v>
      </c>
    </row>
    <row r="15" spans="1:7" x14ac:dyDescent="0.25">
      <c r="A15" s="152" t="s">
        <v>435</v>
      </c>
      <c r="B15" s="62" t="s">
        <v>436</v>
      </c>
      <c r="C15" s="62">
        <v>9</v>
      </c>
      <c r="D15" s="220" t="s">
        <v>334</v>
      </c>
      <c r="E15" s="162">
        <v>3.9584999999999999</v>
      </c>
    </row>
    <row r="16" spans="1:7" x14ac:dyDescent="0.25">
      <c r="A16" s="152" t="s">
        <v>437</v>
      </c>
      <c r="B16" s="62" t="s">
        <v>438</v>
      </c>
      <c r="C16" s="62">
        <v>10</v>
      </c>
      <c r="D16" s="220" t="s">
        <v>334</v>
      </c>
      <c r="E16" s="162">
        <v>3.9510999999999998</v>
      </c>
    </row>
    <row r="17" spans="1:5" x14ac:dyDescent="0.25">
      <c r="A17" s="152" t="s">
        <v>439</v>
      </c>
      <c r="B17" s="62" t="s">
        <v>440</v>
      </c>
      <c r="C17" s="62">
        <v>12</v>
      </c>
      <c r="D17" s="220" t="s">
        <v>334</v>
      </c>
      <c r="E17" s="162">
        <v>3.9504999999999999</v>
      </c>
    </row>
    <row r="18" spans="1:5" x14ac:dyDescent="0.25">
      <c r="A18" s="152" t="s">
        <v>441</v>
      </c>
      <c r="B18" s="62" t="s">
        <v>442</v>
      </c>
      <c r="C18" s="62">
        <v>15</v>
      </c>
      <c r="D18" s="220" t="s">
        <v>334</v>
      </c>
      <c r="E18" s="162">
        <v>3.9538000000000002</v>
      </c>
    </row>
    <row r="19" spans="1:5" x14ac:dyDescent="0.25">
      <c r="A19" s="152" t="s">
        <v>443</v>
      </c>
      <c r="B19" s="62" t="s">
        <v>444</v>
      </c>
      <c r="C19" s="62">
        <v>20</v>
      </c>
      <c r="D19" s="220" t="s">
        <v>334</v>
      </c>
      <c r="E19" s="162">
        <v>3.9220000000000002</v>
      </c>
    </row>
    <row r="20" spans="1:5" x14ac:dyDescent="0.25">
      <c r="A20" s="152" t="s">
        <v>445</v>
      </c>
      <c r="B20" s="62" t="s">
        <v>446</v>
      </c>
      <c r="C20" s="62">
        <v>25</v>
      </c>
      <c r="D20" s="220" t="s">
        <v>334</v>
      </c>
      <c r="E20" s="162">
        <v>3.8306</v>
      </c>
    </row>
    <row r="21" spans="1:5" x14ac:dyDescent="0.25">
      <c r="A21" s="152" t="s">
        <v>447</v>
      </c>
      <c r="B21" s="62" t="s">
        <v>448</v>
      </c>
      <c r="C21" s="62">
        <v>30</v>
      </c>
      <c r="D21" s="220" t="s">
        <v>334</v>
      </c>
      <c r="E21" s="162">
        <v>3.7345999999999999</v>
      </c>
    </row>
    <row r="22" spans="1:5" x14ac:dyDescent="0.25">
      <c r="A22" s="152" t="s">
        <v>449</v>
      </c>
      <c r="B22" s="62" t="s">
        <v>450</v>
      </c>
      <c r="C22" s="62">
        <v>40</v>
      </c>
      <c r="D22" s="220" t="s">
        <v>334</v>
      </c>
      <c r="E22" s="162">
        <v>3.5270000000000001</v>
      </c>
    </row>
    <row r="23" spans="1:5" x14ac:dyDescent="0.25">
      <c r="A23" s="152" t="s">
        <v>451</v>
      </c>
      <c r="B23" s="62" t="s">
        <v>452</v>
      </c>
      <c r="C23" s="62">
        <v>50</v>
      </c>
      <c r="D23" s="220" t="s">
        <v>334</v>
      </c>
      <c r="E23" s="162">
        <v>3.3094999999999999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D0798-D9D9-4219-BFDB-0B8CFC4FC719}">
  <sheetPr>
    <tabColor theme="3" tint="0.89999084444715716"/>
  </sheetPr>
  <dimension ref="A1:E27"/>
  <sheetViews>
    <sheetView workbookViewId="0">
      <selection activeCell="E2" sqref="E2:E27"/>
    </sheetView>
  </sheetViews>
  <sheetFormatPr defaultColWidth="14.42578125" defaultRowHeight="15" x14ac:dyDescent="0.25"/>
  <cols>
    <col min="1" max="1" width="14.5703125" style="152" bestFit="1" customWidth="1"/>
    <col min="2" max="2" width="7.140625" style="152" bestFit="1" customWidth="1"/>
    <col min="3" max="3" width="6.85546875" style="152" bestFit="1" customWidth="1"/>
    <col min="4" max="4" width="6.28515625" style="152" bestFit="1" customWidth="1"/>
    <col min="5" max="5" width="9.42578125" style="152" bestFit="1" customWidth="1"/>
    <col min="6" max="16384" width="14.42578125" style="152"/>
  </cols>
  <sheetData>
    <row r="1" spans="1:5" x14ac:dyDescent="0.25">
      <c r="A1" s="214" t="s">
        <v>372</v>
      </c>
      <c r="B1" s="215" t="s">
        <v>407</v>
      </c>
      <c r="C1" s="215" t="s">
        <v>314</v>
      </c>
      <c r="D1" s="215" t="s">
        <v>315</v>
      </c>
      <c r="E1" s="215" t="s">
        <v>316</v>
      </c>
    </row>
    <row r="2" spans="1:5" x14ac:dyDescent="0.25">
      <c r="A2" s="152" t="s">
        <v>453</v>
      </c>
      <c r="B2" s="62" t="s">
        <v>409</v>
      </c>
      <c r="C2" s="62">
        <v>1</v>
      </c>
      <c r="D2" s="222" t="s">
        <v>330</v>
      </c>
      <c r="E2" s="162">
        <v>5.33</v>
      </c>
    </row>
    <row r="3" spans="1:5" x14ac:dyDescent="0.25">
      <c r="A3" s="152" t="s">
        <v>454</v>
      </c>
      <c r="B3" s="62" t="s">
        <v>394</v>
      </c>
      <c r="C3" s="62">
        <v>1</v>
      </c>
      <c r="D3" s="222" t="s">
        <v>455</v>
      </c>
      <c r="E3" s="162">
        <v>5.3289999999999997</v>
      </c>
    </row>
    <row r="4" spans="1:5" x14ac:dyDescent="0.25">
      <c r="A4" s="152" t="s">
        <v>456</v>
      </c>
      <c r="B4" s="62" t="s">
        <v>457</v>
      </c>
      <c r="C4" s="62">
        <v>2</v>
      </c>
      <c r="D4" s="222" t="s">
        <v>455</v>
      </c>
      <c r="E4" s="162">
        <v>5.3318000000000003</v>
      </c>
    </row>
    <row r="5" spans="1:5" x14ac:dyDescent="0.25">
      <c r="A5" s="152" t="s">
        <v>458</v>
      </c>
      <c r="B5" s="62" t="s">
        <v>459</v>
      </c>
      <c r="C5" s="62">
        <v>3</v>
      </c>
      <c r="D5" s="222" t="s">
        <v>455</v>
      </c>
      <c r="E5" s="162">
        <v>5.3339999999999996</v>
      </c>
    </row>
    <row r="6" spans="1:5" x14ac:dyDescent="0.25">
      <c r="A6" s="152" t="s">
        <v>460</v>
      </c>
      <c r="B6" s="62" t="s">
        <v>396</v>
      </c>
      <c r="C6" s="62">
        <v>1</v>
      </c>
      <c r="D6" s="222" t="s">
        <v>455</v>
      </c>
      <c r="E6" s="162">
        <v>5.3390000000000004</v>
      </c>
    </row>
    <row r="7" spans="1:5" x14ac:dyDescent="0.25">
      <c r="A7" s="152" t="s">
        <v>461</v>
      </c>
      <c r="B7" s="62" t="s">
        <v>398</v>
      </c>
      <c r="C7" s="62">
        <v>2</v>
      </c>
      <c r="D7" s="222" t="s">
        <v>455</v>
      </c>
      <c r="E7" s="162">
        <v>5.3461999999999996</v>
      </c>
    </row>
    <row r="8" spans="1:5" x14ac:dyDescent="0.25">
      <c r="A8" s="152" t="s">
        <v>462</v>
      </c>
      <c r="B8" s="62" t="s">
        <v>400</v>
      </c>
      <c r="C8" s="62">
        <v>3</v>
      </c>
      <c r="D8" s="222" t="s">
        <v>455</v>
      </c>
      <c r="E8" s="162">
        <v>5.3536999999999999</v>
      </c>
    </row>
    <row r="9" spans="1:5" x14ac:dyDescent="0.25">
      <c r="A9" s="152" t="s">
        <v>463</v>
      </c>
      <c r="B9" s="62" t="s">
        <v>464</v>
      </c>
      <c r="C9" s="62">
        <v>4</v>
      </c>
      <c r="D9" s="222" t="s">
        <v>455</v>
      </c>
      <c r="E9" s="162">
        <v>5.3319000000000001</v>
      </c>
    </row>
    <row r="10" spans="1:5" x14ac:dyDescent="0.25">
      <c r="A10" s="152" t="s">
        <v>465</v>
      </c>
      <c r="B10" s="62" t="s">
        <v>466</v>
      </c>
      <c r="C10" s="62">
        <v>5</v>
      </c>
      <c r="D10" s="222" t="s">
        <v>455</v>
      </c>
      <c r="E10" s="162">
        <v>5.3150000000000004</v>
      </c>
    </row>
    <row r="11" spans="1:5" x14ac:dyDescent="0.25">
      <c r="A11" s="152" t="s">
        <v>467</v>
      </c>
      <c r="B11" s="62" t="s">
        <v>402</v>
      </c>
      <c r="C11" s="62">
        <v>6</v>
      </c>
      <c r="D11" s="222" t="s">
        <v>455</v>
      </c>
      <c r="E11" s="162">
        <v>5.2949000000000002</v>
      </c>
    </row>
    <row r="12" spans="1:5" x14ac:dyDescent="0.25">
      <c r="A12" s="152" t="s">
        <v>468</v>
      </c>
      <c r="B12" s="62" t="s">
        <v>404</v>
      </c>
      <c r="C12" s="62">
        <v>9</v>
      </c>
      <c r="D12" s="222" t="s">
        <v>455</v>
      </c>
      <c r="E12" s="162">
        <v>5.1993</v>
      </c>
    </row>
    <row r="13" spans="1:5" x14ac:dyDescent="0.25">
      <c r="A13" s="152" t="s">
        <v>469</v>
      </c>
      <c r="B13" s="62" t="s">
        <v>470</v>
      </c>
      <c r="C13" s="62">
        <v>12</v>
      </c>
      <c r="D13" s="222" t="s">
        <v>455</v>
      </c>
      <c r="E13" s="162">
        <v>5.0890000000000004</v>
      </c>
    </row>
    <row r="14" spans="1:5" x14ac:dyDescent="0.25">
      <c r="A14" s="152" t="s">
        <v>471</v>
      </c>
      <c r="B14" s="62" t="s">
        <v>472</v>
      </c>
      <c r="C14" s="62">
        <v>18</v>
      </c>
      <c r="D14" s="222" t="s">
        <v>455</v>
      </c>
      <c r="E14" s="162">
        <v>4.8052000000000001</v>
      </c>
    </row>
    <row r="15" spans="1:5" x14ac:dyDescent="0.25">
      <c r="A15" s="152" t="s">
        <v>473</v>
      </c>
      <c r="B15" s="62" t="s">
        <v>422</v>
      </c>
      <c r="C15" s="62">
        <v>2</v>
      </c>
      <c r="D15" s="222" t="s">
        <v>455</v>
      </c>
      <c r="E15" s="162">
        <v>4.6130000000000004</v>
      </c>
    </row>
    <row r="16" spans="1:5" x14ac:dyDescent="0.25">
      <c r="A16" s="152" t="s">
        <v>474</v>
      </c>
      <c r="B16" s="62" t="s">
        <v>424</v>
      </c>
      <c r="C16" s="62">
        <v>3</v>
      </c>
      <c r="D16" s="222" t="s">
        <v>455</v>
      </c>
      <c r="E16" s="162">
        <v>4.3270999999999997</v>
      </c>
    </row>
    <row r="17" spans="1:5" x14ac:dyDescent="0.25">
      <c r="A17" s="152" t="s">
        <v>475</v>
      </c>
      <c r="B17" s="62" t="s">
        <v>426</v>
      </c>
      <c r="C17" s="62">
        <v>4</v>
      </c>
      <c r="D17" s="222" t="s">
        <v>455</v>
      </c>
      <c r="E17" s="162">
        <v>4.1585000000000001</v>
      </c>
    </row>
    <row r="18" spans="1:5" x14ac:dyDescent="0.25">
      <c r="A18" s="152" t="s">
        <v>476</v>
      </c>
      <c r="B18" s="62" t="s">
        <v>428</v>
      </c>
      <c r="C18" s="62">
        <v>5</v>
      </c>
      <c r="D18" s="222" t="s">
        <v>455</v>
      </c>
      <c r="E18" s="162">
        <v>4.0548000000000002</v>
      </c>
    </row>
    <row r="19" spans="1:5" x14ac:dyDescent="0.25">
      <c r="A19" s="152" t="s">
        <v>477</v>
      </c>
      <c r="B19" s="62" t="s">
        <v>432</v>
      </c>
      <c r="C19" s="62">
        <v>7</v>
      </c>
      <c r="D19" s="222" t="s">
        <v>455</v>
      </c>
      <c r="E19" s="162">
        <v>3.9565000000000001</v>
      </c>
    </row>
    <row r="20" spans="1:5" x14ac:dyDescent="0.25">
      <c r="A20" s="152" t="s">
        <v>478</v>
      </c>
      <c r="B20" s="62" t="s">
        <v>438</v>
      </c>
      <c r="C20" s="62">
        <v>10</v>
      </c>
      <c r="D20" s="222" t="s">
        <v>455</v>
      </c>
      <c r="E20" s="162">
        <v>3.9083000000000001</v>
      </c>
    </row>
    <row r="21" spans="1:5" x14ac:dyDescent="0.25">
      <c r="A21" s="152" t="s">
        <v>479</v>
      </c>
      <c r="B21" s="62" t="s">
        <v>440</v>
      </c>
      <c r="C21" s="62">
        <v>12</v>
      </c>
      <c r="D21" s="222" t="s">
        <v>455</v>
      </c>
      <c r="E21" s="162">
        <v>3.9049999999999998</v>
      </c>
    </row>
    <row r="22" spans="1:5" x14ac:dyDescent="0.25">
      <c r="A22" s="152" t="s">
        <v>480</v>
      </c>
      <c r="B22" s="62" t="s">
        <v>442</v>
      </c>
      <c r="C22" s="62">
        <v>15</v>
      </c>
      <c r="D22" s="222" t="s">
        <v>455</v>
      </c>
      <c r="E22" s="162">
        <v>3.9051</v>
      </c>
    </row>
    <row r="23" spans="1:5" x14ac:dyDescent="0.25">
      <c r="A23" s="152" t="s">
        <v>481</v>
      </c>
      <c r="B23" s="62" t="s">
        <v>444</v>
      </c>
      <c r="C23" s="62">
        <v>20</v>
      </c>
      <c r="D23" s="222" t="s">
        <v>455</v>
      </c>
      <c r="E23" s="162">
        <v>3.8704999999999998</v>
      </c>
    </row>
    <row r="24" spans="1:5" x14ac:dyDescent="0.25">
      <c r="A24" s="152" t="s">
        <v>482</v>
      </c>
      <c r="B24" s="62" t="s">
        <v>446</v>
      </c>
      <c r="C24" s="62">
        <v>25</v>
      </c>
      <c r="D24" s="222" t="s">
        <v>455</v>
      </c>
      <c r="E24" s="162">
        <v>3.7770000000000001</v>
      </c>
    </row>
    <row r="25" spans="1:5" x14ac:dyDescent="0.25">
      <c r="A25" s="152" t="s">
        <v>483</v>
      </c>
      <c r="B25" s="62" t="s">
        <v>448</v>
      </c>
      <c r="C25" s="62">
        <v>30</v>
      </c>
      <c r="D25" s="222" t="s">
        <v>455</v>
      </c>
      <c r="E25" s="162">
        <v>3.68</v>
      </c>
    </row>
    <row r="26" spans="1:5" x14ac:dyDescent="0.25">
      <c r="A26" s="152" t="s">
        <v>484</v>
      </c>
      <c r="B26" s="62" t="s">
        <v>450</v>
      </c>
      <c r="C26" s="62">
        <v>40</v>
      </c>
      <c r="D26" s="222" t="s">
        <v>455</v>
      </c>
      <c r="E26" s="162">
        <v>3.4689999999999999</v>
      </c>
    </row>
    <row r="27" spans="1:5" x14ac:dyDescent="0.25">
      <c r="A27" s="152" t="s">
        <v>485</v>
      </c>
      <c r="B27" s="62" t="s">
        <v>452</v>
      </c>
      <c r="C27" s="62">
        <v>50</v>
      </c>
      <c r="D27" s="222" t="s">
        <v>455</v>
      </c>
      <c r="E27" s="162">
        <v>3.0710000000000002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86CC7-596F-436B-BC32-29E6E53490B9}">
  <dimension ref="A1:AC25"/>
  <sheetViews>
    <sheetView workbookViewId="0">
      <selection activeCell="D29" sqref="D29"/>
    </sheetView>
  </sheetViews>
  <sheetFormatPr defaultColWidth="11.42578125" defaultRowHeight="15" x14ac:dyDescent="0.25"/>
  <cols>
    <col min="1" max="1" width="2.7109375" style="152" customWidth="1"/>
    <col min="2" max="2" width="18.7109375" style="152" bestFit="1" customWidth="1"/>
    <col min="3" max="3" width="11.42578125" style="227"/>
    <col min="4" max="4" width="11.42578125" style="152"/>
    <col min="5" max="5" width="12.42578125" style="152" bestFit="1" customWidth="1"/>
    <col min="6" max="9" width="11.42578125" style="152"/>
    <col min="10" max="10" width="9.5703125" style="152" customWidth="1"/>
    <col min="11" max="16" width="11.42578125" style="152"/>
    <col min="17" max="17" width="22.140625" style="152" bestFit="1" customWidth="1"/>
    <col min="18" max="18" width="11.42578125" style="152"/>
    <col min="19" max="19" width="8" style="152" bestFit="1" customWidth="1"/>
    <col min="20" max="20" width="5.5703125" style="152" customWidth="1"/>
    <col min="21" max="21" width="8.42578125" style="152" bestFit="1" customWidth="1"/>
    <col min="22" max="22" width="7.140625" style="152" bestFit="1" customWidth="1"/>
    <col min="23" max="24" width="11.42578125" style="152"/>
    <col min="25" max="25" width="11.85546875" style="152" customWidth="1"/>
    <col min="26" max="26" width="13.5703125" style="152" bestFit="1" customWidth="1"/>
    <col min="27" max="27" width="13.5703125" style="152" customWidth="1"/>
    <col min="28" max="28" width="6.5703125" style="152" bestFit="1" customWidth="1"/>
    <col min="29" max="29" width="8.42578125" style="152" bestFit="1" customWidth="1"/>
    <col min="30" max="16384" width="11.42578125" style="152"/>
  </cols>
  <sheetData>
    <row r="1" spans="1:29" x14ac:dyDescent="0.25">
      <c r="B1" s="1" t="s">
        <v>486</v>
      </c>
      <c r="C1" s="223" t="s">
        <v>487</v>
      </c>
      <c r="E1" s="1" t="s">
        <v>488</v>
      </c>
      <c r="F1" s="223" t="s">
        <v>489</v>
      </c>
      <c r="G1" s="223" t="s">
        <v>487</v>
      </c>
      <c r="H1" s="223" t="s">
        <v>490</v>
      </c>
      <c r="I1" s="224">
        <f>(POWER(PRODUCT(I2:I18),180/_xlfn.DAYS(E18,E2))-1)*200</f>
        <v>4.7038372408325202</v>
      </c>
      <c r="J1" s="225">
        <f>+I1+0.22*0</f>
        <v>4.7038372408325202</v>
      </c>
      <c r="L1" s="223">
        <f>(J1-O2)*100</f>
        <v>-12.125888953857356</v>
      </c>
      <c r="N1" s="152" t="s">
        <v>589</v>
      </c>
      <c r="O1" s="152" t="s">
        <v>491</v>
      </c>
      <c r="P1" s="152" t="s">
        <v>492</v>
      </c>
      <c r="Q1" s="152" t="s">
        <v>493</v>
      </c>
      <c r="S1" s="152" t="s">
        <v>509</v>
      </c>
      <c r="T1" s="152" t="s">
        <v>510</v>
      </c>
      <c r="U1" s="152" t="s">
        <v>511</v>
      </c>
      <c r="V1" s="152" t="s">
        <v>525</v>
      </c>
      <c r="W1" s="152" t="s">
        <v>526</v>
      </c>
      <c r="X1" s="152" t="s">
        <v>536</v>
      </c>
      <c r="Y1" s="152" t="s">
        <v>527</v>
      </c>
      <c r="Z1" s="152" t="s">
        <v>537</v>
      </c>
      <c r="AB1" s="152" t="s">
        <v>512</v>
      </c>
      <c r="AC1" s="152" t="s">
        <v>513</v>
      </c>
    </row>
    <row r="2" spans="1:29" x14ac:dyDescent="0.25">
      <c r="A2" s="226">
        <f>+MOD(YEAR(B2),2)</f>
        <v>0</v>
      </c>
      <c r="B2" s="249">
        <v>45470</v>
      </c>
      <c r="C2" s="227">
        <v>-25</v>
      </c>
      <c r="E2" s="249">
        <v>45455</v>
      </c>
      <c r="F2" s="227">
        <f>(H2-$P$2)*100</f>
        <v>-0.1000000000000334</v>
      </c>
      <c r="G2" s="227">
        <f>+F2</f>
        <v>-0.1000000000000334</v>
      </c>
      <c r="H2" s="225" cm="1">
        <f t="array" ref="H2">_xll.BDP(Q2,"PX_LAST")</f>
        <v>5.3289999999999997</v>
      </c>
      <c r="I2" s="162">
        <f>+(1+H2*AVERAGE($D$3:$D$12)/36000)</f>
        <v>1.0069425027777779</v>
      </c>
      <c r="O2" s="225" cm="1">
        <f t="array" ref="O2">_xll.BDP($N$1,"LAST_YLD")</f>
        <v>4.8250961303710938</v>
      </c>
      <c r="P2" s="152" cm="1">
        <f t="array" ref="P2">_xll.BDP("FEDL01 Index","PX_LAST")</f>
        <v>5.33</v>
      </c>
      <c r="Q2" s="152" t="s">
        <v>494</v>
      </c>
      <c r="S2" s="284">
        <v>45413</v>
      </c>
      <c r="T2" s="152" t="str">
        <f>+"FF"&amp;VLOOKUP(MONTH($S2),$AB$2:$AC$13,2,FALSE)&amp;RIGHT(TEXT($S2,"Y"),1)&amp;" COMB Comdty"</f>
        <v>FFK4 COMB Comdty</v>
      </c>
      <c r="U2" s="225" t="str" cm="1">
        <f t="array" ref="U2">+_xll.BDP($T2,$U$1)</f>
        <v>#N/A Field Not Applicable</v>
      </c>
      <c r="V2" s="225" t="e">
        <f>100-U2</f>
        <v>#VALUE!</v>
      </c>
      <c r="W2" s="285" t="e">
        <f>100*(V2-$P$2)</f>
        <v>#VALUE!</v>
      </c>
      <c r="X2" s="285" t="e">
        <f>+W2</f>
        <v>#VALUE!</v>
      </c>
      <c r="Y2" s="286" t="str" cm="1">
        <f t="array" ref="Y2">_xll.BDP($T2,"LAST_TRADEABLE_DT")</f>
        <v>31/05/2024</v>
      </c>
      <c r="Z2" s="291" t="e">
        <f t="shared" ref="Z2:Z3" si="0">+X2/-25</f>
        <v>#VALUE!</v>
      </c>
      <c r="AA2" s="291"/>
      <c r="AB2" s="152">
        <v>1</v>
      </c>
      <c r="AC2" s="152" t="s">
        <v>514</v>
      </c>
    </row>
    <row r="3" spans="1:29" x14ac:dyDescent="0.25">
      <c r="A3" s="226">
        <f t="shared" ref="A3:A20" si="1">+MOD(YEAR(B3),2)</f>
        <v>0</v>
      </c>
      <c r="B3" s="249">
        <v>45512</v>
      </c>
      <c r="C3" s="227">
        <v>-25</v>
      </c>
      <c r="D3" s="152">
        <f t="shared" ref="D3:D11" si="2">+_xlfn.DAYS(E3,E2)</f>
        <v>49</v>
      </c>
      <c r="E3" s="249">
        <v>45504</v>
      </c>
      <c r="F3" s="227">
        <f t="shared" ref="F3:F4" si="3">(H3-$P$2)*100</f>
        <v>-0.30000000000001137</v>
      </c>
      <c r="G3" s="227">
        <f>+F3-SUM($G$2:G2)</f>
        <v>-0.19999999999997797</v>
      </c>
      <c r="H3" s="225" cm="1">
        <f t="array" ref="H3">_xll.BDP(Q3,"PX_LAST")</f>
        <v>5.327</v>
      </c>
      <c r="I3" s="162">
        <f>+(1+H3*AVERAGE($D$3:$D$12)/36000)</f>
        <v>1.0069398972222223</v>
      </c>
      <c r="O3" s="152">
        <v>4.3600000000000003</v>
      </c>
      <c r="Q3" s="152" t="s">
        <v>495</v>
      </c>
      <c r="S3" s="284">
        <v>45444</v>
      </c>
      <c r="T3" s="152" t="str">
        <f t="shared" ref="T3:T20" si="4">+"FF"&amp;VLOOKUP(MONTH($S3),$AB$2:$AC$13,2,FALSE)&amp;RIGHT(TEXT($S3,"Y"),1)&amp;" COMB Comdty"</f>
        <v>FFM4 COMB Comdty</v>
      </c>
      <c r="U3" s="225" cm="1">
        <f t="array" ref="U3">+_xll.BDP($T3,$U$1)</f>
        <v>94.67</v>
      </c>
      <c r="V3" s="225">
        <f t="shared" ref="V3:V20" si="5">100-U3</f>
        <v>5.3299999999999983</v>
      </c>
      <c r="W3" s="285">
        <f t="shared" ref="W3:W20" si="6">100*(V3-$P$2)</f>
        <v>-1.7763568394002505E-13</v>
      </c>
      <c r="X3" s="285" t="e">
        <f>+W3-SUM($X$2:$X2)</f>
        <v>#VALUE!</v>
      </c>
      <c r="Y3" s="287" t="str" cm="1">
        <f t="array" ref="Y3">_xll.BDP($T3,"LAST_TRADEABLE_DT")</f>
        <v>28/06/2024</v>
      </c>
      <c r="Z3" s="291" t="e">
        <f t="shared" si="0"/>
        <v>#VALUE!</v>
      </c>
      <c r="AA3" s="291"/>
      <c r="AB3" s="152">
        <v>2</v>
      </c>
      <c r="AC3" s="152" t="s">
        <v>515</v>
      </c>
    </row>
    <row r="4" spans="1:29" x14ac:dyDescent="0.25">
      <c r="A4" s="226">
        <f t="shared" si="1"/>
        <v>0</v>
      </c>
      <c r="B4" s="249">
        <v>45561</v>
      </c>
      <c r="C4" s="227">
        <v>-25</v>
      </c>
      <c r="D4" s="152">
        <f t="shared" si="2"/>
        <v>49</v>
      </c>
      <c r="E4" s="249">
        <v>45553</v>
      </c>
      <c r="F4" s="227">
        <f t="shared" si="3"/>
        <v>-3.6999999999999922</v>
      </c>
      <c r="G4" s="227">
        <f>+F4-SUM($G$2:G3)</f>
        <v>-3.3999999999999808</v>
      </c>
      <c r="H4" s="225" cm="1">
        <f t="array" ref="H4">_xll.BDP(Q4,"PX_LAST")</f>
        <v>5.2930000000000001</v>
      </c>
      <c r="I4" s="162">
        <f>+(1+H4*AVERAGE($D$3:$D$12)/36000)</f>
        <v>1.0068956027777778</v>
      </c>
      <c r="O4" s="225"/>
      <c r="Q4" s="152" t="s">
        <v>496</v>
      </c>
      <c r="S4" s="284">
        <v>45474</v>
      </c>
      <c r="T4" s="152" t="str">
        <f t="shared" si="4"/>
        <v>FFN4 COMB Comdty</v>
      </c>
      <c r="U4" s="225" cm="1">
        <f t="array" ref="U4">+_xll.BDP($T4,$U$1)</f>
        <v>94.67</v>
      </c>
      <c r="V4" s="225">
        <f t="shared" si="5"/>
        <v>5.3299999999999983</v>
      </c>
      <c r="W4" s="285">
        <f t="shared" si="6"/>
        <v>-1.7763568394002505E-13</v>
      </c>
      <c r="X4" s="285" t="e">
        <f>+W4-SUM($X$2:$X3)</f>
        <v>#VALUE!</v>
      </c>
      <c r="Y4" s="287" t="str" cm="1">
        <f t="array" ref="Y4">_xll.BDP($T4,"LAST_TRADEABLE_DT")</f>
        <v>31/07/2024</v>
      </c>
      <c r="Z4" s="291" t="e">
        <f>+X4/-25</f>
        <v>#VALUE!</v>
      </c>
      <c r="AA4" s="291"/>
      <c r="AB4" s="152">
        <v>3</v>
      </c>
      <c r="AC4" s="152" t="s">
        <v>516</v>
      </c>
    </row>
    <row r="5" spans="1:29" x14ac:dyDescent="0.25">
      <c r="A5" s="226">
        <f t="shared" si="1"/>
        <v>0</v>
      </c>
      <c r="B5" s="249">
        <v>45610</v>
      </c>
      <c r="C5" s="227">
        <v>-25</v>
      </c>
      <c r="D5" s="152">
        <f t="shared" si="2"/>
        <v>50</v>
      </c>
      <c r="E5" s="249">
        <v>45603</v>
      </c>
      <c r="F5" s="227">
        <f>(H5-$P$2)*100</f>
        <v>-20.699999999999985</v>
      </c>
      <c r="G5" s="227">
        <f>+F5-SUM($G$2:G4)</f>
        <v>-16.999999999999993</v>
      </c>
      <c r="H5" s="225" cm="1">
        <f t="array" ref="H5">_xll.BDP(Q5,"PX_LAST")</f>
        <v>5.1230000000000002</v>
      </c>
      <c r="I5" s="162">
        <f>+(1+H5*AVERAGE($D$3:$D$12)/36000)</f>
        <v>1.0066741305555555</v>
      </c>
      <c r="Q5" s="152" t="s">
        <v>497</v>
      </c>
      <c r="S5" s="284">
        <v>45505</v>
      </c>
      <c r="T5" s="152" t="str">
        <f t="shared" si="4"/>
        <v>FFQ4 COMB Comdty</v>
      </c>
      <c r="U5" s="225" cm="1">
        <f t="array" ref="U5">+_xll.BDP($T5,$U$1)</f>
        <v>94.710000000000008</v>
      </c>
      <c r="V5" s="225">
        <f t="shared" si="5"/>
        <v>5.289999999999992</v>
      </c>
      <c r="W5" s="285">
        <f t="shared" si="6"/>
        <v>-4.0000000000008029</v>
      </c>
      <c r="X5" s="285" t="e">
        <f>+W5-SUM($X$2:$X4)</f>
        <v>#VALUE!</v>
      </c>
      <c r="Y5" s="287" t="str" cm="1">
        <f t="array" ref="Y5">_xll.BDP($T5,"LAST_TRADEABLE_DT")</f>
        <v>30/08/2024</v>
      </c>
      <c r="Z5" s="291" t="e">
        <f t="shared" ref="Z5:Z20" si="7">+X5/-25</f>
        <v>#VALUE!</v>
      </c>
      <c r="AA5" s="291"/>
      <c r="AB5" s="152">
        <v>4</v>
      </c>
      <c r="AC5" s="152" t="s">
        <v>517</v>
      </c>
    </row>
    <row r="6" spans="1:29" x14ac:dyDescent="0.25">
      <c r="A6" s="226">
        <f t="shared" si="1"/>
        <v>0</v>
      </c>
      <c r="B6" s="249">
        <v>45645</v>
      </c>
      <c r="C6" s="227">
        <v>-25</v>
      </c>
      <c r="D6" s="152">
        <f t="shared" si="2"/>
        <v>41</v>
      </c>
      <c r="E6" s="249">
        <v>45644</v>
      </c>
      <c r="F6" s="227">
        <f t="shared" ref="F6:F12" si="8">(H6-$P$2)*100</f>
        <v>-30.900000000000016</v>
      </c>
      <c r="G6" s="227">
        <f>+F6-SUM($G$2:G5)</f>
        <v>-10.200000000000031</v>
      </c>
      <c r="H6" s="225" cm="1">
        <f t="array" ref="H6">_xll.BDP(Q6,"PX_LAST")</f>
        <v>5.0209999999999999</v>
      </c>
      <c r="I6" s="162">
        <f t="shared" ref="I6:I20" si="9">+(1+H6*AVERAGE($D$3:$D$12)/36000)</f>
        <v>1.0065412472222222</v>
      </c>
      <c r="J6" s="152">
        <v>-25</v>
      </c>
      <c r="K6" s="152">
        <f>+$H$2+J6/100</f>
        <v>5.0789999999999997</v>
      </c>
      <c r="Q6" s="152" t="s">
        <v>498</v>
      </c>
      <c r="S6" s="284">
        <v>45536</v>
      </c>
      <c r="T6" s="152" t="str">
        <f t="shared" si="4"/>
        <v>FFU4 COMB Comdty</v>
      </c>
      <c r="U6" s="225" cm="1">
        <f t="array" ref="U6">+_xll.BDP($T6,$U$1)</f>
        <v>94.775000000000006</v>
      </c>
      <c r="V6" s="225">
        <f t="shared" si="5"/>
        <v>5.2249999999999943</v>
      </c>
      <c r="W6" s="285">
        <f t="shared" si="6"/>
        <v>-10.500000000000576</v>
      </c>
      <c r="X6" s="285" t="e">
        <f>+W6-SUM($X$2:$X5)</f>
        <v>#VALUE!</v>
      </c>
      <c r="Y6" s="287" t="str" cm="1">
        <f t="array" ref="Y6">_xll.BDP($T6,"LAST_TRADEABLE_DT")</f>
        <v>30/09/2024</v>
      </c>
      <c r="Z6" s="291" t="e">
        <f t="shared" si="7"/>
        <v>#VALUE!</v>
      </c>
      <c r="AA6" s="291"/>
      <c r="AB6" s="152">
        <v>5</v>
      </c>
      <c r="AC6" s="152" t="s">
        <v>518</v>
      </c>
    </row>
    <row r="7" spans="1:29" x14ac:dyDescent="0.25">
      <c r="A7" s="226">
        <f t="shared" si="1"/>
        <v>1</v>
      </c>
      <c r="B7" s="249">
        <v>45694</v>
      </c>
      <c r="C7" s="227">
        <v>-25</v>
      </c>
      <c r="D7" s="152">
        <f t="shared" si="2"/>
        <v>49</v>
      </c>
      <c r="E7" s="249">
        <v>45693</v>
      </c>
      <c r="F7" s="227">
        <f t="shared" si="8"/>
        <v>-50.400000000000048</v>
      </c>
      <c r="G7" s="227">
        <f>+F7-SUM($G$2:G6)</f>
        <v>-19.500000000000032</v>
      </c>
      <c r="H7" s="225" cm="1">
        <f t="array" ref="H7">_xll.BDP(Q7,"PX_LAST")</f>
        <v>4.8259999999999996</v>
      </c>
      <c r="I7" s="162">
        <f t="shared" si="9"/>
        <v>1.0062872055555556</v>
      </c>
      <c r="J7" s="152">
        <v>-50</v>
      </c>
      <c r="K7" s="152">
        <f t="shared" ref="K7:K13" si="10">+$H$2+J7/100</f>
        <v>4.8289999999999997</v>
      </c>
      <c r="Q7" s="152" t="s">
        <v>499</v>
      </c>
      <c r="S7" s="284">
        <v>45566</v>
      </c>
      <c r="T7" s="152" t="str">
        <f t="shared" si="4"/>
        <v>FFV4 COMB Comdty</v>
      </c>
      <c r="U7" s="225" cm="1">
        <f t="array" ref="U7">+_xll.BDP($T7,$U$1)</f>
        <v>94.875</v>
      </c>
      <c r="V7" s="225">
        <f t="shared" si="5"/>
        <v>5.125</v>
      </c>
      <c r="W7" s="285">
        <f t="shared" si="6"/>
        <v>-20.500000000000007</v>
      </c>
      <c r="X7" s="285" t="e">
        <f>+W7-SUM($X$2:$X6)</f>
        <v>#VALUE!</v>
      </c>
      <c r="Y7" s="287" t="str" cm="1">
        <f t="array" ref="Y7">_xll.BDP($T7,"LAST_TRADEABLE_DT")</f>
        <v>31/10/2024</v>
      </c>
      <c r="Z7" s="291" t="e">
        <f t="shared" si="7"/>
        <v>#VALUE!</v>
      </c>
      <c r="AA7" s="291"/>
      <c r="AB7" s="152">
        <v>6</v>
      </c>
      <c r="AC7" s="152" t="s">
        <v>519</v>
      </c>
    </row>
    <row r="8" spans="1:29" x14ac:dyDescent="0.25">
      <c r="A8" s="226">
        <f t="shared" si="1"/>
        <v>1</v>
      </c>
      <c r="B8" s="249">
        <v>45741</v>
      </c>
      <c r="C8" s="227">
        <v>-25</v>
      </c>
      <c r="D8" s="152">
        <f t="shared" si="2"/>
        <v>49</v>
      </c>
      <c r="E8" s="249">
        <v>45742</v>
      </c>
      <c r="F8" s="227">
        <f t="shared" si="8"/>
        <v>-79.500000000000341</v>
      </c>
      <c r="G8" s="227">
        <f>+F8-SUM($G$2:G7)</f>
        <v>-29.100000000000293</v>
      </c>
      <c r="H8" s="225">
        <f>+V13</f>
        <v>4.5349999999999966</v>
      </c>
      <c r="I8" s="162">
        <f t="shared" si="9"/>
        <v>1.0059080972222223</v>
      </c>
      <c r="J8" s="152">
        <v>-75</v>
      </c>
      <c r="K8" s="152">
        <f t="shared" si="10"/>
        <v>4.5789999999999997</v>
      </c>
      <c r="Q8" s="152" t="s">
        <v>500</v>
      </c>
      <c r="S8" s="284">
        <v>45597</v>
      </c>
      <c r="T8" s="152" t="str">
        <f t="shared" si="4"/>
        <v>FFX4 COMB Comdty</v>
      </c>
      <c r="U8" s="225" cm="1">
        <f t="array" ref="U8">+_xll.BDP($T8,$U$1)</f>
        <v>94.954999999999998</v>
      </c>
      <c r="V8" s="225">
        <f t="shared" si="5"/>
        <v>5.0450000000000017</v>
      </c>
      <c r="W8" s="285">
        <f t="shared" si="6"/>
        <v>-28.499999999999837</v>
      </c>
      <c r="X8" s="285" t="e">
        <f>+W8-SUM($X$2:$X7)</f>
        <v>#VALUE!</v>
      </c>
      <c r="Y8" s="287" t="str" cm="1">
        <f t="array" ref="Y8">_xll.BDP($T8,"LAST_TRADEABLE_DT")</f>
        <v>29/11/2024</v>
      </c>
      <c r="Z8" s="291" t="e">
        <f t="shared" si="7"/>
        <v>#VALUE!</v>
      </c>
      <c r="AA8" s="291"/>
      <c r="AB8" s="152">
        <v>7</v>
      </c>
      <c r="AC8" s="152" t="s">
        <v>308</v>
      </c>
    </row>
    <row r="9" spans="1:29" x14ac:dyDescent="0.25">
      <c r="A9" s="226">
        <f t="shared" si="1"/>
        <v>1</v>
      </c>
      <c r="B9" s="249">
        <v>45792</v>
      </c>
      <c r="C9" s="227">
        <v>-25</v>
      </c>
      <c r="D9" s="152">
        <f t="shared" si="2"/>
        <v>42</v>
      </c>
      <c r="E9" s="249">
        <v>45784</v>
      </c>
      <c r="F9" s="227">
        <f t="shared" si="8"/>
        <v>-90.000000000000739</v>
      </c>
      <c r="G9" s="227">
        <f>+F9-SUM($G$2:G8)</f>
        <v>-10.500000000000398</v>
      </c>
      <c r="H9" s="225">
        <f>+V14</f>
        <v>4.4299999999999926</v>
      </c>
      <c r="I9" s="162">
        <f t="shared" si="9"/>
        <v>1.0057713055555555</v>
      </c>
      <c r="J9" s="152">
        <v>-100</v>
      </c>
      <c r="K9" s="152">
        <f t="shared" si="10"/>
        <v>4.3289999999999997</v>
      </c>
      <c r="Q9" s="152" t="s">
        <v>500</v>
      </c>
      <c r="S9" s="284">
        <v>45627</v>
      </c>
      <c r="T9" s="152" t="str">
        <f t="shared" si="4"/>
        <v>FFZ4 COMB Comdty</v>
      </c>
      <c r="U9" s="225" cm="1">
        <f t="array" ref="U9">+_xll.BDP($T9,$U$1)</f>
        <v>95.064999999999998</v>
      </c>
      <c r="V9" s="225">
        <f t="shared" si="5"/>
        <v>4.9350000000000023</v>
      </c>
      <c r="W9" s="285">
        <f t="shared" si="6"/>
        <v>-39.49999999999978</v>
      </c>
      <c r="X9" s="285" t="e">
        <f>+W9-SUM($X$2:$X8)</f>
        <v>#VALUE!</v>
      </c>
      <c r="Y9" s="287" t="str" cm="1">
        <f t="array" ref="Y9">_xll.BDP($T9,"LAST_TRADEABLE_DT")</f>
        <v>31/12/2024</v>
      </c>
      <c r="Z9" s="291" t="e">
        <f t="shared" si="7"/>
        <v>#VALUE!</v>
      </c>
      <c r="AA9" s="291"/>
      <c r="AB9" s="152">
        <v>8</v>
      </c>
      <c r="AC9" s="152" t="s">
        <v>520</v>
      </c>
    </row>
    <row r="10" spans="1:29" x14ac:dyDescent="0.25">
      <c r="A10" s="226">
        <f t="shared" si="1"/>
        <v>1</v>
      </c>
      <c r="B10" s="249">
        <v>45827</v>
      </c>
      <c r="C10" s="227">
        <v>-25</v>
      </c>
      <c r="D10" s="152">
        <f t="shared" si="2"/>
        <v>42</v>
      </c>
      <c r="E10" s="249">
        <v>45826</v>
      </c>
      <c r="F10" s="227">
        <f t="shared" si="8"/>
        <v>-99.500000000000625</v>
      </c>
      <c r="G10" s="227">
        <f>+F10-SUM($G$2:G9)</f>
        <v>-9.4999999999998863</v>
      </c>
      <c r="H10" s="225">
        <f>+V15</f>
        <v>4.3349999999999937</v>
      </c>
      <c r="I10" s="162">
        <f t="shared" si="9"/>
        <v>1.0056475416666666</v>
      </c>
      <c r="J10" s="152">
        <v>-125</v>
      </c>
      <c r="K10" s="152">
        <f t="shared" si="10"/>
        <v>4.0789999999999997</v>
      </c>
      <c r="Q10" s="152" t="s">
        <v>500</v>
      </c>
      <c r="S10" s="284">
        <v>45658</v>
      </c>
      <c r="T10" s="152" t="str">
        <f t="shared" si="4"/>
        <v>FFF5 COMB Comdty</v>
      </c>
      <c r="U10" s="225" cm="1">
        <f t="array" ref="U10">+_xll.BDP($T10,$U$1)</f>
        <v>95.18</v>
      </c>
      <c r="V10" s="225">
        <f t="shared" si="5"/>
        <v>4.8199999999999932</v>
      </c>
      <c r="W10" s="285">
        <f t="shared" si="6"/>
        <v>-51.000000000000689</v>
      </c>
      <c r="X10" s="285" t="e">
        <f>+W10-SUM($X$2:$X9)</f>
        <v>#VALUE!</v>
      </c>
      <c r="Y10" s="287" t="str" cm="1">
        <f t="array" ref="Y10">_xll.BDP($T10,"LAST_TRADEABLE_DT")</f>
        <v>31/01/2025</v>
      </c>
      <c r="Z10" s="291" t="e">
        <f t="shared" si="7"/>
        <v>#VALUE!</v>
      </c>
      <c r="AA10" s="291"/>
      <c r="AB10" s="152">
        <v>9</v>
      </c>
      <c r="AC10" s="152" t="s">
        <v>521</v>
      </c>
    </row>
    <row r="11" spans="1:29" x14ac:dyDescent="0.25">
      <c r="A11" s="226">
        <f t="shared" si="1"/>
        <v>1</v>
      </c>
      <c r="B11" s="249">
        <v>45876</v>
      </c>
      <c r="C11" s="227">
        <v>-25</v>
      </c>
      <c r="D11" s="152">
        <f t="shared" si="2"/>
        <v>49</v>
      </c>
      <c r="E11" s="249">
        <v>45875</v>
      </c>
      <c r="F11" s="227">
        <f t="shared" si="8"/>
        <v>-115.00000000000074</v>
      </c>
      <c r="G11" s="227">
        <f>+F11-SUM($G$2:G10)</f>
        <v>-15.500000000000114</v>
      </c>
      <c r="H11" s="225">
        <f>+V17</f>
        <v>4.1799999999999926</v>
      </c>
      <c r="I11" s="162">
        <f t="shared" si="9"/>
        <v>1.0054456111111112</v>
      </c>
      <c r="J11" s="152">
        <v>-150</v>
      </c>
      <c r="K11" s="152">
        <f t="shared" si="10"/>
        <v>3.8289999999999997</v>
      </c>
      <c r="Q11" s="152" t="s">
        <v>500</v>
      </c>
      <c r="S11" s="284">
        <v>45689</v>
      </c>
      <c r="T11" s="152" t="str">
        <f t="shared" si="4"/>
        <v>FFG5 COMB Comdty</v>
      </c>
      <c r="U11" s="225" cm="1">
        <f t="array" ref="U11">+_xll.BDP($T11,$U$1)</f>
        <v>95.305000000000007</v>
      </c>
      <c r="V11" s="225">
        <f t="shared" si="5"/>
        <v>4.6949999999999932</v>
      </c>
      <c r="W11" s="285">
        <f t="shared" si="6"/>
        <v>-63.500000000000689</v>
      </c>
      <c r="X11" s="285" t="e">
        <f>+W11-SUM($X$2:$X10)</f>
        <v>#VALUE!</v>
      </c>
      <c r="Y11" s="287" t="str" cm="1">
        <f t="array" ref="Y11">_xll.BDP($T11,"LAST_TRADEABLE_DT")</f>
        <v>28/02/2025</v>
      </c>
      <c r="Z11" s="291" t="e">
        <f t="shared" si="7"/>
        <v>#VALUE!</v>
      </c>
      <c r="AA11" s="291"/>
      <c r="AB11" s="152">
        <v>10</v>
      </c>
      <c r="AC11" s="152" t="s">
        <v>522</v>
      </c>
    </row>
    <row r="12" spans="1:29" x14ac:dyDescent="0.25">
      <c r="A12" s="226">
        <f t="shared" si="1"/>
        <v>1</v>
      </c>
      <c r="B12" s="249">
        <v>45924</v>
      </c>
      <c r="C12" s="227">
        <v>-25</v>
      </c>
      <c r="D12" s="152">
        <f t="shared" ref="D12:D17" si="11">+_xlfn.DAYS(E12,E11)</f>
        <v>49</v>
      </c>
      <c r="E12" s="249">
        <v>45924</v>
      </c>
      <c r="F12" s="227">
        <f t="shared" si="8"/>
        <v>-101.00000000000068</v>
      </c>
      <c r="G12" s="227">
        <f>+F12-SUM($G$2:G11)</f>
        <v>14.000000000000057</v>
      </c>
      <c r="H12" s="225">
        <f>+V18</f>
        <v>4.3199999999999932</v>
      </c>
      <c r="I12" s="162">
        <f t="shared" si="9"/>
        <v>1.005628</v>
      </c>
      <c r="J12" s="152">
        <v>-150</v>
      </c>
      <c r="K12" s="152">
        <f t="shared" si="10"/>
        <v>3.8289999999999997</v>
      </c>
      <c r="Q12" s="152" t="s">
        <v>500</v>
      </c>
      <c r="S12" s="284">
        <v>45717</v>
      </c>
      <c r="T12" s="152" t="str">
        <f t="shared" si="4"/>
        <v>FFH5 COMB Comdty</v>
      </c>
      <c r="U12" s="225" cm="1">
        <f t="array" ref="U12">+_xll.BDP($T12,$U$1)</f>
        <v>95.364999999999995</v>
      </c>
      <c r="V12" s="225">
        <f t="shared" si="5"/>
        <v>4.6350000000000051</v>
      </c>
      <c r="W12" s="285">
        <f t="shared" si="6"/>
        <v>-69.499999999999488</v>
      </c>
      <c r="X12" s="285" t="e">
        <f>+W12-SUM($X$2:$X11)</f>
        <v>#VALUE!</v>
      </c>
      <c r="Y12" s="287" t="str" cm="1">
        <f t="array" ref="Y12">_xll.BDP($T12,"LAST_TRADEABLE_DT")</f>
        <v>31/03/2025</v>
      </c>
      <c r="Z12" s="291" t="e">
        <f t="shared" si="7"/>
        <v>#VALUE!</v>
      </c>
      <c r="AA12" s="291"/>
      <c r="AB12" s="152">
        <v>11</v>
      </c>
      <c r="AC12" s="152" t="s">
        <v>523</v>
      </c>
    </row>
    <row r="13" spans="1:29" x14ac:dyDescent="0.25">
      <c r="A13" s="226">
        <f t="shared" si="1"/>
        <v>1</v>
      </c>
      <c r="B13" s="249">
        <v>45967</v>
      </c>
      <c r="C13" s="227">
        <v>-25</v>
      </c>
      <c r="D13" s="152">
        <f t="shared" si="11"/>
        <v>50</v>
      </c>
      <c r="E13" s="249">
        <v>45974</v>
      </c>
      <c r="F13" s="228">
        <f>(H13-$P$2)*100</f>
        <v>-112.50000000000017</v>
      </c>
      <c r="G13" s="228">
        <f>+F13-SUM($G$2:G12)</f>
        <v>-11.499999999999488</v>
      </c>
      <c r="H13" s="229">
        <f>+V20</f>
        <v>4.2049999999999983</v>
      </c>
      <c r="I13" s="162">
        <f t="shared" si="9"/>
        <v>1.0054781805555555</v>
      </c>
      <c r="J13" s="152">
        <v>-150</v>
      </c>
      <c r="K13" s="152">
        <f t="shared" si="10"/>
        <v>3.8289999999999997</v>
      </c>
      <c r="Q13" s="152" t="s">
        <v>500</v>
      </c>
      <c r="S13" s="284">
        <v>45748</v>
      </c>
      <c r="T13" s="152" t="str">
        <f t="shared" si="4"/>
        <v>FFJ5 COMB Comdty</v>
      </c>
      <c r="U13" s="225" cm="1">
        <f t="array" ref="U13">+_xll.BDP($T13,$U$1)</f>
        <v>95.465000000000003</v>
      </c>
      <c r="V13" s="225">
        <f t="shared" si="5"/>
        <v>4.5349999999999966</v>
      </c>
      <c r="W13" s="285">
        <f t="shared" si="6"/>
        <v>-79.500000000000341</v>
      </c>
      <c r="X13" s="285" t="e">
        <f>+W13-SUM($X$2:$X12)</f>
        <v>#VALUE!</v>
      </c>
      <c r="Y13" s="287" t="str" cm="1">
        <f t="array" ref="Y13">_xll.BDP($T13,"LAST_TRADEABLE_DT")</f>
        <v>30/04/2025</v>
      </c>
      <c r="Z13" s="291" t="e">
        <f t="shared" si="7"/>
        <v>#VALUE!</v>
      </c>
      <c r="AA13" s="291"/>
      <c r="AB13" s="152">
        <v>12</v>
      </c>
      <c r="AC13" s="152" t="s">
        <v>524</v>
      </c>
    </row>
    <row r="14" spans="1:29" x14ac:dyDescent="0.25">
      <c r="A14" s="226">
        <f t="shared" si="1"/>
        <v>1</v>
      </c>
      <c r="B14" s="249">
        <v>46002</v>
      </c>
      <c r="C14" s="227">
        <v>-25</v>
      </c>
      <c r="D14" s="152">
        <f t="shared" si="11"/>
        <v>41</v>
      </c>
      <c r="E14" s="250">
        <v>46015</v>
      </c>
      <c r="F14" s="246">
        <v>-175</v>
      </c>
      <c r="G14" s="247">
        <f>+F14-SUM($G$2:G13)</f>
        <v>-62.499999999999829</v>
      </c>
      <c r="H14" s="248">
        <f>+H13+G14/100</f>
        <v>3.58</v>
      </c>
      <c r="I14" s="230">
        <f t="shared" si="9"/>
        <v>1.0046639444444445</v>
      </c>
      <c r="S14" s="284">
        <v>45778</v>
      </c>
      <c r="T14" s="152" t="str">
        <f t="shared" si="4"/>
        <v>FFK5 COMB Comdty</v>
      </c>
      <c r="U14" s="225" cm="1">
        <f t="array" ref="U14">+_xll.BDP($T14,$U$1)</f>
        <v>95.570000000000007</v>
      </c>
      <c r="V14" s="225">
        <f t="shared" si="5"/>
        <v>4.4299999999999926</v>
      </c>
      <c r="W14" s="285">
        <f t="shared" si="6"/>
        <v>-90.000000000000739</v>
      </c>
      <c r="X14" s="285" t="e">
        <f>+W14-SUM($X$2:$X13)</f>
        <v>#VALUE!</v>
      </c>
      <c r="Y14" s="287" t="str" cm="1">
        <f t="array" ref="Y14">_xll.BDP($T14,"LAST_TRADEABLE_DT")</f>
        <v>30/05/2025</v>
      </c>
      <c r="Z14" s="291" t="e">
        <f t="shared" si="7"/>
        <v>#VALUE!</v>
      </c>
      <c r="AA14" s="291"/>
    </row>
    <row r="15" spans="1:29" x14ac:dyDescent="0.25">
      <c r="A15" s="226">
        <f t="shared" si="1"/>
        <v>0</v>
      </c>
      <c r="B15" s="249">
        <v>46057</v>
      </c>
      <c r="C15" s="227">
        <v>-25</v>
      </c>
      <c r="D15" s="152">
        <f t="shared" si="11"/>
        <v>49</v>
      </c>
      <c r="E15" s="250">
        <v>46064</v>
      </c>
      <c r="F15" s="246">
        <v>-200</v>
      </c>
      <c r="G15" s="247">
        <f>+F15-SUM($G$2:G14)</f>
        <v>-25</v>
      </c>
      <c r="H15" s="248">
        <f>+H14+G15/100</f>
        <v>3.33</v>
      </c>
      <c r="I15" s="230">
        <f t="shared" si="9"/>
        <v>1.00433825</v>
      </c>
      <c r="S15" s="284">
        <v>45809</v>
      </c>
      <c r="T15" s="152" t="str">
        <f t="shared" si="4"/>
        <v>FFM5 COMB Comdty</v>
      </c>
      <c r="U15" s="225" cm="1">
        <f t="array" ref="U15">+_xll.BDP($T15,$U$1)</f>
        <v>95.665000000000006</v>
      </c>
      <c r="V15" s="225">
        <f t="shared" si="5"/>
        <v>4.3349999999999937</v>
      </c>
      <c r="W15" s="285">
        <f t="shared" si="6"/>
        <v>-99.500000000000625</v>
      </c>
      <c r="X15" s="285" t="e">
        <f>+W15-SUM($X$2:$X14)</f>
        <v>#VALUE!</v>
      </c>
      <c r="Y15" s="287" t="str" cm="1">
        <f t="array" ref="Y15">_xll.BDP($T15,"LAST_TRADEABLE_DT")</f>
        <v>30/06/2025</v>
      </c>
      <c r="Z15" s="291" t="e">
        <f t="shared" si="7"/>
        <v>#VALUE!</v>
      </c>
      <c r="AA15" s="291"/>
    </row>
    <row r="16" spans="1:29" x14ac:dyDescent="0.25">
      <c r="A16" s="226">
        <f t="shared" si="1"/>
        <v>0</v>
      </c>
      <c r="B16" s="249">
        <v>46107</v>
      </c>
      <c r="C16" s="227">
        <v>-25</v>
      </c>
      <c r="D16" s="152">
        <f t="shared" si="11"/>
        <v>42</v>
      </c>
      <c r="E16" s="250">
        <v>46106</v>
      </c>
      <c r="F16" s="246">
        <v>-225</v>
      </c>
      <c r="G16" s="247">
        <f>+F16-SUM($G$2:G15)</f>
        <v>-25</v>
      </c>
      <c r="H16" s="248">
        <f>+H15+G16/100</f>
        <v>3.08</v>
      </c>
      <c r="I16" s="230">
        <f t="shared" si="9"/>
        <v>1.0040125555555555</v>
      </c>
      <c r="S16" s="284">
        <v>45839</v>
      </c>
      <c r="T16" s="152" t="str">
        <f t="shared" si="4"/>
        <v>FFN5 COMB Comdty</v>
      </c>
      <c r="U16" s="225" cm="1">
        <f t="array" ref="U16">+_xll.BDP($T16,$U$1)</f>
        <v>95.725000000000009</v>
      </c>
      <c r="V16" s="225">
        <f t="shared" si="5"/>
        <v>4.2749999999999915</v>
      </c>
      <c r="W16" s="285">
        <f t="shared" si="6"/>
        <v>-105.50000000000085</v>
      </c>
      <c r="X16" s="285" t="e">
        <f>+W16-SUM($X$2:$X15)</f>
        <v>#VALUE!</v>
      </c>
      <c r="Y16" s="287" t="str" cm="1">
        <f t="array" ref="Y16">_xll.BDP($T16,"LAST_TRADEABLE_DT")</f>
        <v>31/07/2025</v>
      </c>
      <c r="Z16" s="291" t="e">
        <f t="shared" si="7"/>
        <v>#VALUE!</v>
      </c>
      <c r="AA16" s="291"/>
    </row>
    <row r="17" spans="1:27" x14ac:dyDescent="0.25">
      <c r="A17" s="226">
        <f t="shared" si="1"/>
        <v>0</v>
      </c>
      <c r="B17" s="249">
        <v>46156</v>
      </c>
      <c r="C17" s="227">
        <v>-25</v>
      </c>
      <c r="D17" s="152">
        <f t="shared" si="11"/>
        <v>42</v>
      </c>
      <c r="E17" s="250">
        <v>46148</v>
      </c>
      <c r="F17" s="246">
        <v>-225</v>
      </c>
      <c r="G17" s="247">
        <f>+F17-SUM($G$2:G16)</f>
        <v>0</v>
      </c>
      <c r="H17" s="248">
        <f>+H16+G17/100</f>
        <v>3.08</v>
      </c>
      <c r="I17" s="230">
        <f t="shared" si="9"/>
        <v>1.0040125555555555</v>
      </c>
      <c r="S17" s="284">
        <v>45870</v>
      </c>
      <c r="T17" s="152" t="str">
        <f t="shared" si="4"/>
        <v>FFQ5 COMB Comdty</v>
      </c>
      <c r="U17" s="225" cm="1">
        <f t="array" ref="U17">+_xll.BDP($T17,$U$1)</f>
        <v>95.820000000000007</v>
      </c>
      <c r="V17" s="225">
        <f t="shared" si="5"/>
        <v>4.1799999999999926</v>
      </c>
      <c r="W17" s="285">
        <f t="shared" si="6"/>
        <v>-115.00000000000074</v>
      </c>
      <c r="X17" s="285" t="e">
        <f>+W17-SUM($X$2:$X16)</f>
        <v>#VALUE!</v>
      </c>
      <c r="Y17" s="287" t="str" cm="1">
        <f t="array" ref="Y17">_xll.BDP($T17,"LAST_TRADEABLE_DT")</f>
        <v>29/08/2025</v>
      </c>
      <c r="Z17" s="291" t="e">
        <f t="shared" si="7"/>
        <v>#VALUE!</v>
      </c>
      <c r="AA17" s="291"/>
    </row>
    <row r="18" spans="1:27" x14ac:dyDescent="0.25">
      <c r="A18" s="226">
        <f t="shared" si="1"/>
        <v>0</v>
      </c>
      <c r="B18" s="249">
        <v>46191</v>
      </c>
      <c r="C18" s="227">
        <v>-25</v>
      </c>
      <c r="E18" s="251">
        <f>+E17+D10</f>
        <v>46190</v>
      </c>
      <c r="F18" s="246">
        <v>-225</v>
      </c>
      <c r="G18" s="247">
        <f>+F18-SUM($G$2:G17)</f>
        <v>0</v>
      </c>
      <c r="H18" s="248">
        <f t="shared" ref="H18:H20" si="12">+H17+G18/100</f>
        <v>3.08</v>
      </c>
      <c r="I18" s="230">
        <f t="shared" si="9"/>
        <v>1.0040125555555555</v>
      </c>
      <c r="S18" s="284">
        <v>45901</v>
      </c>
      <c r="T18" s="152" t="str">
        <f t="shared" si="4"/>
        <v>FFU5 COMB Comdty</v>
      </c>
      <c r="U18" s="225" cm="1">
        <f t="array" ref="U18">+_xll.BDP($T18,$U$1)</f>
        <v>95.68</v>
      </c>
      <c r="V18" s="225">
        <f t="shared" si="5"/>
        <v>4.3199999999999932</v>
      </c>
      <c r="W18" s="285">
        <f t="shared" si="6"/>
        <v>-101.00000000000068</v>
      </c>
      <c r="X18" s="285" t="e">
        <f>+W18-SUM($X$2:$X17)</f>
        <v>#VALUE!</v>
      </c>
      <c r="Y18" s="287" t="str" cm="1">
        <f t="array" ref="Y18">_xll.BDP($T18,"LAST_TRADEABLE_DT")</f>
        <v>30/09/2025</v>
      </c>
      <c r="Z18" s="291" t="e">
        <f t="shared" si="7"/>
        <v>#VALUE!</v>
      </c>
      <c r="AA18" s="291"/>
    </row>
    <row r="19" spans="1:27" x14ac:dyDescent="0.25">
      <c r="A19" s="226">
        <f t="shared" si="1"/>
        <v>0</v>
      </c>
      <c r="B19" s="249">
        <v>46240</v>
      </c>
      <c r="C19" s="227">
        <v>-25</v>
      </c>
      <c r="E19" s="251">
        <f>+E18+D11</f>
        <v>46239</v>
      </c>
      <c r="F19" s="246">
        <v>-225</v>
      </c>
      <c r="G19" s="247">
        <f>+F19-SUM($G$2:G18)</f>
        <v>0</v>
      </c>
      <c r="H19" s="248">
        <f t="shared" si="12"/>
        <v>3.08</v>
      </c>
      <c r="I19" s="230">
        <f t="shared" si="9"/>
        <v>1.0040125555555555</v>
      </c>
      <c r="S19" s="284">
        <v>45931</v>
      </c>
      <c r="T19" s="152" t="str">
        <f t="shared" si="4"/>
        <v>FFV5 COMB Comdty</v>
      </c>
      <c r="U19" s="225" cm="1">
        <f t="array" ref="U19">+_xll.BDP($T19,$U$1)</f>
        <v>95.74</v>
      </c>
      <c r="V19" s="225">
        <f t="shared" si="5"/>
        <v>4.2600000000000051</v>
      </c>
      <c r="W19" s="285">
        <f t="shared" si="6"/>
        <v>-106.99999999999949</v>
      </c>
      <c r="X19" s="285" t="e">
        <f>+W19-SUM($X$2:$X18)</f>
        <v>#VALUE!</v>
      </c>
      <c r="Y19" s="287" t="str" cm="1">
        <f t="array" ref="Y19">_xll.BDP($T19,"LAST_TRADEABLE_DT")</f>
        <v>31/10/2025</v>
      </c>
      <c r="Z19" s="291" t="e">
        <f t="shared" si="7"/>
        <v>#VALUE!</v>
      </c>
    </row>
    <row r="20" spans="1:27" x14ac:dyDescent="0.25">
      <c r="A20" s="226">
        <f t="shared" si="1"/>
        <v>0</v>
      </c>
      <c r="B20" s="249">
        <v>46289</v>
      </c>
      <c r="C20" s="227">
        <v>-25</v>
      </c>
      <c r="D20" s="368"/>
      <c r="E20" s="251">
        <f>+E19+D12</f>
        <v>46288</v>
      </c>
      <c r="F20" s="246">
        <v>-225</v>
      </c>
      <c r="G20" s="247">
        <f>+F20-SUM($G$2:G19)</f>
        <v>0</v>
      </c>
      <c r="H20" s="248">
        <f t="shared" si="12"/>
        <v>3.08</v>
      </c>
      <c r="I20" s="230">
        <f t="shared" si="9"/>
        <v>1.0040125555555555</v>
      </c>
      <c r="S20" s="284">
        <v>45962</v>
      </c>
      <c r="T20" s="152" t="str">
        <f t="shared" si="4"/>
        <v>FFX5 COMB Comdty</v>
      </c>
      <c r="U20" s="225" cm="1">
        <f t="array" ref="U20">+_xll.BDP($T20,$U$1)</f>
        <v>95.795000000000002</v>
      </c>
      <c r="V20" s="225">
        <f t="shared" si="5"/>
        <v>4.2049999999999983</v>
      </c>
      <c r="W20" s="285">
        <f t="shared" si="6"/>
        <v>-112.50000000000017</v>
      </c>
      <c r="X20" s="285" t="e">
        <f>+W20-SUM($X$2:$X19)</f>
        <v>#VALUE!</v>
      </c>
      <c r="Y20" s="287" t="str" cm="1">
        <f t="array" ref="Y20">_xll.BDP($T20,"LAST_TRADEABLE_DT")</f>
        <v>28/11/2025</v>
      </c>
      <c r="Z20" s="291" t="e">
        <f t="shared" si="7"/>
        <v>#VALUE!</v>
      </c>
    </row>
    <row r="21" spans="1:27" x14ac:dyDescent="0.25">
      <c r="F21" s="231"/>
      <c r="G21" s="231"/>
      <c r="H21" s="231"/>
      <c r="S21" s="284"/>
    </row>
    <row r="22" spans="1:27" x14ac:dyDescent="0.25">
      <c r="S22" s="284"/>
    </row>
    <row r="23" spans="1:27" x14ac:dyDescent="0.25">
      <c r="S23" s="284"/>
    </row>
    <row r="24" spans="1:27" x14ac:dyDescent="0.25">
      <c r="S24" s="284"/>
    </row>
    <row r="25" spans="1:27" x14ac:dyDescent="0.25">
      <c r="S25" s="284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36C1E-13CD-4B09-97F2-8125EFE07610}">
  <dimension ref="B2:F21"/>
  <sheetViews>
    <sheetView workbookViewId="0">
      <selection activeCell="K35" sqref="K35"/>
    </sheetView>
  </sheetViews>
  <sheetFormatPr defaultColWidth="9.140625" defaultRowHeight="15" x14ac:dyDescent="0.25"/>
  <cols>
    <col min="1" max="1" width="2.7109375" customWidth="1"/>
    <col min="2" max="2" width="37.42578125" bestFit="1" customWidth="1"/>
    <col min="3" max="3" width="2.7109375" customWidth="1"/>
    <col min="4" max="4" width="13.140625" customWidth="1"/>
    <col min="5" max="5" width="13.5703125" customWidth="1"/>
    <col min="6" max="6" width="10.28515625" style="3" customWidth="1"/>
    <col min="7" max="7" width="2.7109375" customWidth="1"/>
  </cols>
  <sheetData>
    <row r="2" spans="2:6" ht="15.75" thickBot="1" x14ac:dyDescent="0.3">
      <c r="B2" t="s">
        <v>865</v>
      </c>
      <c r="C2" t="s">
        <v>637</v>
      </c>
      <c r="D2" s="413" t="s">
        <v>631</v>
      </c>
      <c r="E2" s="413" t="s">
        <v>632</v>
      </c>
      <c r="F2" s="414" t="s">
        <v>633</v>
      </c>
    </row>
    <row r="3" spans="2:6" x14ac:dyDescent="0.25">
      <c r="B3" t="s">
        <v>866</v>
      </c>
      <c r="D3" s="415">
        <f>DATEVALUE(MID($B3,7,10))</f>
        <v>45470</v>
      </c>
      <c r="E3" s="415">
        <f>DATEVALUE(MID($B3,19,10))</f>
        <v>45471</v>
      </c>
      <c r="F3" s="416">
        <f>IFERROR(VALUE(MID($B3,32,9)),"")</f>
        <v>8646.3827000000001</v>
      </c>
    </row>
    <row r="4" spans="2:6" x14ac:dyDescent="0.25">
      <c r="B4" t="s">
        <v>867</v>
      </c>
      <c r="D4" s="415">
        <f t="shared" ref="D4:D21" si="0">DATEVALUE(MID($B4,7,10))</f>
        <v>45512</v>
      </c>
      <c r="E4" s="415">
        <f t="shared" ref="E4:E21" si="1">DATEVALUE(MID($B4,19,10))</f>
        <v>45513</v>
      </c>
      <c r="F4" s="416">
        <f t="shared" ref="F4:F21" si="2">IFERROR(VALUE(MID($B4,32,9)),"")</f>
        <v>999.98879999999997</v>
      </c>
    </row>
    <row r="5" spans="2:6" x14ac:dyDescent="0.25">
      <c r="B5" t="s">
        <v>868</v>
      </c>
      <c r="D5" s="415">
        <f t="shared" si="0"/>
        <v>45561</v>
      </c>
      <c r="E5" s="415">
        <f t="shared" si="1"/>
        <v>45562</v>
      </c>
      <c r="F5" s="416">
        <f t="shared" si="2"/>
        <v>2584.2289000000001</v>
      </c>
    </row>
    <row r="6" spans="2:6" x14ac:dyDescent="0.25">
      <c r="B6" t="s">
        <v>869</v>
      </c>
      <c r="D6" s="415">
        <f t="shared" si="0"/>
        <v>45610</v>
      </c>
      <c r="E6" s="415">
        <f t="shared" si="1"/>
        <v>45611</v>
      </c>
      <c r="F6" s="416">
        <f t="shared" si="2"/>
        <v>5186.0340999999999</v>
      </c>
    </row>
    <row r="7" spans="2:6" x14ac:dyDescent="0.25">
      <c r="B7" t="s">
        <v>870</v>
      </c>
      <c r="D7" s="415">
        <f t="shared" si="0"/>
        <v>45645</v>
      </c>
      <c r="E7" s="415">
        <f t="shared" si="1"/>
        <v>45646</v>
      </c>
      <c r="F7" s="416">
        <f t="shared" si="2"/>
        <v>3972.7062000000001</v>
      </c>
    </row>
    <row r="8" spans="2:6" x14ac:dyDescent="0.25">
      <c r="B8" t="s">
        <v>871</v>
      </c>
      <c r="D8" s="415">
        <f t="shared" si="0"/>
        <v>45694</v>
      </c>
      <c r="E8" s="415">
        <f t="shared" si="1"/>
        <v>45695</v>
      </c>
      <c r="F8" s="416">
        <f t="shared" si="2"/>
        <v>820.04290000000003</v>
      </c>
    </row>
    <row r="9" spans="2:6" x14ac:dyDescent="0.25">
      <c r="B9" t="s">
        <v>872</v>
      </c>
      <c r="D9" s="415">
        <f t="shared" si="0"/>
        <v>45741</v>
      </c>
      <c r="E9" s="415">
        <f t="shared" si="1"/>
        <v>45742</v>
      </c>
      <c r="F9" s="416">
        <f t="shared" si="2"/>
        <v>8366.8651000000009</v>
      </c>
    </row>
    <row r="10" spans="2:6" x14ac:dyDescent="0.25">
      <c r="B10" t="s">
        <v>873</v>
      </c>
      <c r="D10" s="415">
        <f t="shared" si="0"/>
        <v>45792</v>
      </c>
      <c r="E10" s="415">
        <f t="shared" si="1"/>
        <v>45793</v>
      </c>
      <c r="F10" s="416">
        <f t="shared" si="2"/>
        <v>1280.4673</v>
      </c>
    </row>
    <row r="11" spans="2:6" x14ac:dyDescent="0.25">
      <c r="B11" t="s">
        <v>874</v>
      </c>
      <c r="D11" s="415">
        <f t="shared" si="0"/>
        <v>45827</v>
      </c>
      <c r="E11" s="415">
        <f t="shared" si="1"/>
        <v>45828</v>
      </c>
      <c r="F11" s="416">
        <f t="shared" si="2"/>
        <v>1979.6295</v>
      </c>
    </row>
    <row r="12" spans="2:6" x14ac:dyDescent="0.25">
      <c r="B12" t="s">
        <v>875</v>
      </c>
      <c r="D12" s="415">
        <f t="shared" si="0"/>
        <v>45876</v>
      </c>
      <c r="E12" s="415">
        <f t="shared" si="1"/>
        <v>45877</v>
      </c>
      <c r="F12" s="416">
        <f t="shared" si="2"/>
        <v>375.66739999999999</v>
      </c>
    </row>
    <row r="13" spans="2:6" x14ac:dyDescent="0.25">
      <c r="B13" t="s">
        <v>876</v>
      </c>
      <c r="D13" s="415">
        <f t="shared" si="0"/>
        <v>45924</v>
      </c>
      <c r="E13" s="415">
        <f t="shared" si="1"/>
        <v>45925</v>
      </c>
      <c r="F13" s="416">
        <f t="shared" si="2"/>
        <v>-655.13919999999996</v>
      </c>
    </row>
    <row r="14" spans="2:6" x14ac:dyDescent="0.25">
      <c r="B14" t="s">
        <v>877</v>
      </c>
      <c r="D14" s="415">
        <f t="shared" si="0"/>
        <v>45967</v>
      </c>
      <c r="E14" s="415">
        <f t="shared" si="1"/>
        <v>45968</v>
      </c>
      <c r="F14" s="416">
        <f t="shared" si="2"/>
        <v>828.0752</v>
      </c>
    </row>
    <row r="15" spans="2:6" x14ac:dyDescent="0.25">
      <c r="B15" t="s">
        <v>630</v>
      </c>
      <c r="D15" s="415">
        <f t="shared" si="0"/>
        <v>46002</v>
      </c>
      <c r="E15" s="415">
        <f t="shared" si="1"/>
        <v>46003</v>
      </c>
      <c r="F15" s="416" t="str">
        <f t="shared" si="2"/>
        <v/>
      </c>
    </row>
    <row r="16" spans="2:6" x14ac:dyDescent="0.25">
      <c r="B16" t="s">
        <v>878</v>
      </c>
      <c r="D16" s="415">
        <f t="shared" si="0"/>
        <v>46057</v>
      </c>
      <c r="E16" s="415">
        <f t="shared" si="1"/>
        <v>46058</v>
      </c>
      <c r="F16" s="416">
        <f t="shared" si="2"/>
        <v>-923.66920000000005</v>
      </c>
    </row>
    <row r="17" spans="2:6" x14ac:dyDescent="0.25">
      <c r="B17" t="s">
        <v>879</v>
      </c>
      <c r="D17" s="415">
        <f t="shared" si="0"/>
        <v>46107</v>
      </c>
      <c r="E17" s="415">
        <f t="shared" si="1"/>
        <v>46108</v>
      </c>
      <c r="F17" s="416">
        <f t="shared" si="2"/>
        <v>-101.7937</v>
      </c>
    </row>
    <row r="18" spans="2:6" x14ac:dyDescent="0.25">
      <c r="B18" t="s">
        <v>880</v>
      </c>
      <c r="D18" s="415">
        <f t="shared" si="0"/>
        <v>46156</v>
      </c>
      <c r="E18" s="415">
        <f t="shared" si="1"/>
        <v>46157</v>
      </c>
      <c r="F18" s="416">
        <f t="shared" si="2"/>
        <v>1666.3527999999999</v>
      </c>
    </row>
    <row r="19" spans="2:6" x14ac:dyDescent="0.25">
      <c r="B19" t="s">
        <v>881</v>
      </c>
      <c r="D19" s="415">
        <f t="shared" si="0"/>
        <v>46191</v>
      </c>
      <c r="E19" s="415">
        <f t="shared" si="1"/>
        <v>46192</v>
      </c>
      <c r="F19" s="416">
        <f t="shared" si="2"/>
        <v>149.78440000000001</v>
      </c>
    </row>
    <row r="20" spans="2:6" x14ac:dyDescent="0.25">
      <c r="B20" t="s">
        <v>882</v>
      </c>
      <c r="D20" s="415">
        <f t="shared" si="0"/>
        <v>46240</v>
      </c>
      <c r="E20" s="415">
        <f t="shared" si="1"/>
        <v>46241</v>
      </c>
      <c r="F20" s="416">
        <f t="shared" si="2"/>
        <v>1666.3527999999999</v>
      </c>
    </row>
    <row r="21" spans="2:6" x14ac:dyDescent="0.25">
      <c r="B21" t="s">
        <v>883</v>
      </c>
      <c r="D21" s="415">
        <f t="shared" si="0"/>
        <v>46289</v>
      </c>
      <c r="E21" s="415">
        <f t="shared" si="1"/>
        <v>46290</v>
      </c>
      <c r="F21" s="416">
        <f t="shared" si="2"/>
        <v>-970.32349999999997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7427C-F79B-4153-8C11-7D9AAB56326E}">
  <dimension ref="A2:M21"/>
  <sheetViews>
    <sheetView zoomScale="80" zoomScaleNormal="80" workbookViewId="0">
      <selection activeCell="L45" sqref="L45"/>
    </sheetView>
  </sheetViews>
  <sheetFormatPr defaultColWidth="11.42578125" defaultRowHeight="15.75" customHeight="1" x14ac:dyDescent="0.25"/>
  <cols>
    <col min="1" max="1" width="20.7109375" style="152" bestFit="1" customWidth="1"/>
    <col min="2" max="2" width="15.85546875" style="152" bestFit="1" customWidth="1"/>
    <col min="3" max="3" width="20.42578125" style="152" bestFit="1" customWidth="1"/>
    <col min="4" max="4" width="11.42578125" style="152" bestFit="1"/>
    <col min="5" max="5" width="11" style="152" bestFit="1" customWidth="1"/>
    <col min="6" max="7" width="18.7109375" style="152" bestFit="1" customWidth="1"/>
    <col min="8" max="8" width="15" style="152" bestFit="1" customWidth="1"/>
    <col min="9" max="9" width="9.85546875" style="152" bestFit="1" customWidth="1"/>
    <col min="10" max="10" width="11.140625" style="152" bestFit="1" customWidth="1"/>
    <col min="11" max="11" width="10.7109375" style="152" bestFit="1" customWidth="1"/>
    <col min="12" max="12" width="16.42578125" style="152" bestFit="1" customWidth="1"/>
    <col min="13" max="13" width="11.140625" style="152" bestFit="1" customWidth="1"/>
    <col min="14" max="16384" width="11.42578125" style="152"/>
  </cols>
  <sheetData>
    <row r="2" spans="1:13" ht="15.75" customHeight="1" x14ac:dyDescent="0.25">
      <c r="A2" s="232" t="s">
        <v>501</v>
      </c>
    </row>
    <row r="4" spans="1:13" ht="15.75" customHeight="1" x14ac:dyDescent="0.25">
      <c r="A4" s="215" t="s">
        <v>224</v>
      </c>
      <c r="B4" s="215" t="s">
        <v>502</v>
      </c>
      <c r="C4" s="215" t="s">
        <v>503</v>
      </c>
      <c r="D4" s="215" t="s">
        <v>4</v>
      </c>
      <c r="E4" s="215" t="s">
        <v>225</v>
      </c>
      <c r="F4" s="215" t="s">
        <v>145</v>
      </c>
      <c r="G4" s="215" t="s">
        <v>146</v>
      </c>
      <c r="H4" s="215" t="s">
        <v>147</v>
      </c>
      <c r="I4" s="215" t="s">
        <v>59</v>
      </c>
      <c r="J4" s="215" t="s">
        <v>148</v>
      </c>
      <c r="K4" s="215" t="s">
        <v>149</v>
      </c>
      <c r="L4" s="215" t="s">
        <v>150</v>
      </c>
      <c r="M4" s="215" t="s">
        <v>151</v>
      </c>
    </row>
    <row r="5" spans="1:13" ht="15.75" customHeight="1" x14ac:dyDescent="0.25">
      <c r="A5" s="62">
        <v>1</v>
      </c>
      <c r="B5" s="73" t="s">
        <v>170</v>
      </c>
      <c r="C5" s="73" t="s">
        <v>170</v>
      </c>
      <c r="D5" s="73"/>
      <c r="E5" s="73"/>
      <c r="F5" s="103">
        <v>44943</v>
      </c>
      <c r="G5" s="103">
        <v>45475</v>
      </c>
      <c r="H5" s="233">
        <v>-1675000000</v>
      </c>
      <c r="I5" s="76">
        <v>0.10100000000000001</v>
      </c>
      <c r="J5" s="233"/>
      <c r="K5" s="233"/>
      <c r="L5" s="73" t="s">
        <v>171</v>
      </c>
      <c r="M5" s="78">
        <v>1</v>
      </c>
    </row>
    <row r="6" spans="1:13" ht="15.75" customHeight="1" x14ac:dyDescent="0.25">
      <c r="A6" s="62">
        <v>2</v>
      </c>
      <c r="B6" s="73" t="s">
        <v>170</v>
      </c>
      <c r="C6" s="73" t="s">
        <v>170</v>
      </c>
      <c r="D6" s="73"/>
      <c r="E6" s="73"/>
      <c r="F6" s="103">
        <v>44839</v>
      </c>
      <c r="G6" s="103">
        <v>45362</v>
      </c>
      <c r="H6" s="233">
        <v>1750000000</v>
      </c>
      <c r="I6" s="76">
        <v>0.1027</v>
      </c>
      <c r="J6" s="233"/>
      <c r="K6" s="233"/>
      <c r="L6" s="73" t="s">
        <v>171</v>
      </c>
      <c r="M6" s="78">
        <v>1</v>
      </c>
    </row>
    <row r="7" spans="1:13" ht="15.75" customHeight="1" x14ac:dyDescent="0.25">
      <c r="A7" s="62">
        <v>3</v>
      </c>
      <c r="B7" s="73" t="s">
        <v>170</v>
      </c>
      <c r="C7" s="73" t="s">
        <v>170</v>
      </c>
      <c r="D7" s="73"/>
      <c r="E7" s="73"/>
      <c r="F7" s="103">
        <v>44943</v>
      </c>
      <c r="G7" s="103">
        <v>45475</v>
      </c>
      <c r="H7" s="233">
        <v>-1675000000</v>
      </c>
      <c r="I7" s="76">
        <v>0.10100000000000001</v>
      </c>
      <c r="J7" s="233"/>
      <c r="K7" s="233"/>
      <c r="L7" s="73" t="s">
        <v>171</v>
      </c>
      <c r="M7" s="78">
        <v>2</v>
      </c>
    </row>
    <row r="8" spans="1:13" ht="15.75" customHeight="1" x14ac:dyDescent="0.25">
      <c r="A8" s="62">
        <v>4</v>
      </c>
      <c r="B8" s="73" t="s">
        <v>170</v>
      </c>
      <c r="C8" s="73" t="s">
        <v>170</v>
      </c>
      <c r="D8" s="73"/>
      <c r="E8" s="73"/>
      <c r="F8" s="103">
        <v>44839</v>
      </c>
      <c r="G8" s="103">
        <v>45362</v>
      </c>
      <c r="H8" s="233">
        <v>1750000000</v>
      </c>
      <c r="I8" s="76">
        <v>0.1027</v>
      </c>
      <c r="J8" s="233"/>
      <c r="K8" s="233"/>
      <c r="L8" s="73" t="s">
        <v>171</v>
      </c>
      <c r="M8" s="78">
        <v>2</v>
      </c>
    </row>
    <row r="9" spans="1:13" ht="15.75" customHeight="1" x14ac:dyDescent="0.25">
      <c r="A9" s="62">
        <v>5</v>
      </c>
      <c r="B9" s="73" t="s">
        <v>170</v>
      </c>
      <c r="C9" s="73" t="s">
        <v>170</v>
      </c>
      <c r="D9" s="73"/>
      <c r="E9" s="73"/>
      <c r="F9" s="103">
        <v>44839</v>
      </c>
      <c r="G9" s="103">
        <v>45362</v>
      </c>
      <c r="H9" s="233"/>
      <c r="I9" s="76">
        <v>0.1027</v>
      </c>
      <c r="J9" s="233">
        <v>-2328583.0099999998</v>
      </c>
      <c r="K9" s="233"/>
      <c r="L9" s="73" t="s">
        <v>171</v>
      </c>
      <c r="M9" s="78">
        <v>1</v>
      </c>
    </row>
    <row r="10" spans="1:13" ht="15.75" customHeight="1" x14ac:dyDescent="0.25">
      <c r="A10" s="62">
        <v>6</v>
      </c>
      <c r="B10" s="73" t="s">
        <v>170</v>
      </c>
      <c r="C10" s="73" t="s">
        <v>170</v>
      </c>
      <c r="D10" s="73"/>
      <c r="E10" s="73"/>
      <c r="F10" s="103">
        <v>44839</v>
      </c>
      <c r="G10" s="103">
        <v>45362</v>
      </c>
      <c r="H10" s="233"/>
      <c r="I10" s="76">
        <v>0.1027</v>
      </c>
      <c r="J10" s="233"/>
      <c r="K10" s="233">
        <v>-12135.72</v>
      </c>
      <c r="L10" s="73" t="s">
        <v>171</v>
      </c>
      <c r="M10" s="78">
        <v>2</v>
      </c>
    </row>
    <row r="11" spans="1:13" ht="15.75" customHeight="1" x14ac:dyDescent="0.25">
      <c r="A11" s="62">
        <v>7</v>
      </c>
      <c r="B11" s="73" t="s">
        <v>170</v>
      </c>
      <c r="C11" s="73" t="s">
        <v>170</v>
      </c>
      <c r="D11" s="73"/>
      <c r="E11" s="73"/>
      <c r="F11" s="103">
        <v>44943</v>
      </c>
      <c r="G11" s="103">
        <v>45475</v>
      </c>
      <c r="H11" s="233"/>
      <c r="I11" s="76">
        <v>0.10100000000000001</v>
      </c>
      <c r="J11" s="233">
        <v>3112270.87</v>
      </c>
      <c r="K11" s="233"/>
      <c r="L11" s="73" t="s">
        <v>171</v>
      </c>
      <c r="M11" s="78">
        <v>1</v>
      </c>
    </row>
    <row r="12" spans="1:13" ht="15.75" customHeight="1" x14ac:dyDescent="0.25">
      <c r="A12" s="62">
        <v>8</v>
      </c>
      <c r="B12" s="73" t="s">
        <v>170</v>
      </c>
      <c r="C12" s="73" t="s">
        <v>170</v>
      </c>
      <c r="D12" s="73"/>
      <c r="E12" s="73"/>
      <c r="F12" s="103">
        <v>44943</v>
      </c>
      <c r="G12" s="103">
        <v>45475</v>
      </c>
      <c r="H12" s="233"/>
      <c r="I12" s="76">
        <v>0.10100000000000001</v>
      </c>
      <c r="J12" s="233"/>
      <c r="K12" s="233">
        <v>11455.35</v>
      </c>
      <c r="L12" s="73" t="s">
        <v>171</v>
      </c>
      <c r="M12" s="78">
        <v>2</v>
      </c>
    </row>
    <row r="13" spans="1:13" ht="15.75" customHeight="1" x14ac:dyDescent="0.25">
      <c r="A13" s="62">
        <v>9</v>
      </c>
      <c r="B13" s="73" t="s">
        <v>170</v>
      </c>
      <c r="C13" s="73" t="s">
        <v>170</v>
      </c>
      <c r="D13" s="73"/>
      <c r="E13" s="73">
        <v>13</v>
      </c>
      <c r="F13" s="103"/>
      <c r="G13" s="103"/>
      <c r="H13" s="233">
        <v>-1675000000</v>
      </c>
      <c r="I13" s="76">
        <v>0.10100000000000001</v>
      </c>
      <c r="J13" s="233"/>
      <c r="K13" s="233"/>
      <c r="L13" s="73" t="s">
        <v>171</v>
      </c>
      <c r="M13" s="78">
        <v>3</v>
      </c>
    </row>
    <row r="14" spans="1:13" ht="15.75" customHeight="1" x14ac:dyDescent="0.25">
      <c r="A14" s="62">
        <v>10</v>
      </c>
      <c r="B14" s="73" t="s">
        <v>170</v>
      </c>
      <c r="C14" s="73" t="s">
        <v>170</v>
      </c>
      <c r="D14" s="73"/>
      <c r="E14" s="73"/>
      <c r="F14" s="103"/>
      <c r="G14" s="103">
        <v>44926</v>
      </c>
      <c r="H14" s="233">
        <v>1750000000</v>
      </c>
      <c r="I14" s="76">
        <v>0.1027</v>
      </c>
      <c r="J14" s="233"/>
      <c r="K14" s="233"/>
      <c r="L14" s="73" t="s">
        <v>171</v>
      </c>
      <c r="M14" s="78">
        <v>3</v>
      </c>
    </row>
    <row r="15" spans="1:13" ht="15.75" customHeight="1" x14ac:dyDescent="0.25">
      <c r="A15" s="62">
        <v>11</v>
      </c>
      <c r="B15" s="73" t="s">
        <v>170</v>
      </c>
      <c r="C15" s="73" t="s">
        <v>170</v>
      </c>
      <c r="D15" s="73"/>
      <c r="E15" s="73"/>
      <c r="F15" s="103">
        <v>44905</v>
      </c>
      <c r="G15" s="103">
        <v>44912</v>
      </c>
      <c r="H15" s="233">
        <v>1750000000</v>
      </c>
      <c r="I15" s="76">
        <v>0.1027</v>
      </c>
      <c r="J15" s="233"/>
      <c r="K15" s="233"/>
      <c r="L15" s="73" t="s">
        <v>171</v>
      </c>
      <c r="M15" s="78">
        <v>3</v>
      </c>
    </row>
    <row r="16" spans="1:13" ht="15.75" customHeight="1" x14ac:dyDescent="0.25">
      <c r="A16" s="62">
        <v>12</v>
      </c>
      <c r="B16" s="73" t="s">
        <v>170</v>
      </c>
      <c r="C16" s="73" t="s">
        <v>170</v>
      </c>
      <c r="D16" s="73"/>
      <c r="E16" s="73">
        <v>26</v>
      </c>
      <c r="F16" s="103">
        <v>44905</v>
      </c>
      <c r="G16" s="103"/>
      <c r="H16" s="233">
        <v>-1675000000</v>
      </c>
      <c r="I16" s="76">
        <v>0.10100000000000001</v>
      </c>
      <c r="J16" s="233"/>
      <c r="K16" s="233"/>
      <c r="L16" s="73" t="s">
        <v>171</v>
      </c>
      <c r="M16" s="78">
        <v>3</v>
      </c>
    </row>
    <row r="17" spans="1:13" ht="15.75" customHeight="1" x14ac:dyDescent="0.25">
      <c r="A17" s="62">
        <v>13</v>
      </c>
      <c r="B17" s="73" t="s">
        <v>170</v>
      </c>
      <c r="C17" s="73" t="s">
        <v>170</v>
      </c>
      <c r="D17" s="73">
        <v>13</v>
      </c>
      <c r="E17" s="73">
        <v>26</v>
      </c>
      <c r="F17" s="103"/>
      <c r="G17" s="103"/>
      <c r="H17" s="233">
        <v>1750000000</v>
      </c>
      <c r="I17" s="76">
        <v>0.1027</v>
      </c>
      <c r="J17" s="233"/>
      <c r="K17" s="233"/>
      <c r="L17" s="73" t="s">
        <v>171</v>
      </c>
      <c r="M17" s="78">
        <v>3</v>
      </c>
    </row>
    <row r="18" spans="1:13" ht="15.75" customHeight="1" x14ac:dyDescent="0.25">
      <c r="A18" s="62">
        <v>14</v>
      </c>
      <c r="B18" s="73" t="s">
        <v>170</v>
      </c>
      <c r="C18" s="73" t="s">
        <v>170</v>
      </c>
      <c r="D18" s="88" t="s">
        <v>504</v>
      </c>
      <c r="E18" s="73">
        <v>26</v>
      </c>
      <c r="F18" s="103">
        <v>45261</v>
      </c>
      <c r="G18" s="103"/>
      <c r="H18" s="233">
        <v>-1675000000</v>
      </c>
      <c r="I18" s="76">
        <v>0.10100000000000001</v>
      </c>
      <c r="J18" s="233"/>
      <c r="K18" s="233"/>
      <c r="L18" s="73" t="s">
        <v>171</v>
      </c>
      <c r="M18" s="78">
        <v>3</v>
      </c>
    </row>
    <row r="19" spans="1:13" ht="15.75" customHeight="1" x14ac:dyDescent="0.25">
      <c r="A19" s="62">
        <v>15</v>
      </c>
      <c r="B19" s="73" t="s">
        <v>170</v>
      </c>
      <c r="C19" s="73" t="s">
        <v>170</v>
      </c>
      <c r="D19" s="73"/>
      <c r="E19" s="73">
        <v>13</v>
      </c>
      <c r="F19" s="103"/>
      <c r="G19" s="103"/>
      <c r="H19" s="233">
        <v>1750000000</v>
      </c>
      <c r="I19" s="76">
        <v>0.08</v>
      </c>
      <c r="J19" s="233"/>
      <c r="K19" s="233"/>
      <c r="L19" s="73" t="s">
        <v>171</v>
      </c>
      <c r="M19" s="78">
        <v>4</v>
      </c>
    </row>
    <row r="20" spans="1:13" ht="15.75" customHeight="1" x14ac:dyDescent="0.25">
      <c r="A20" s="62">
        <v>16</v>
      </c>
      <c r="B20" s="73" t="s">
        <v>170</v>
      </c>
      <c r="C20" s="73" t="s">
        <v>170</v>
      </c>
      <c r="D20" s="73"/>
      <c r="E20" s="73">
        <v>18</v>
      </c>
      <c r="F20" s="103"/>
      <c r="G20" s="103"/>
      <c r="H20" s="233">
        <v>1750000000</v>
      </c>
      <c r="I20" s="76">
        <v>0.08</v>
      </c>
      <c r="J20" s="233"/>
      <c r="K20" s="233"/>
      <c r="L20" s="73" t="s">
        <v>171</v>
      </c>
      <c r="M20" s="78">
        <v>4</v>
      </c>
    </row>
    <row r="21" spans="1:13" ht="15.75" customHeight="1" x14ac:dyDescent="0.25">
      <c r="A21" s="62">
        <v>17</v>
      </c>
      <c r="B21" s="73" t="s">
        <v>170</v>
      </c>
      <c r="C21" s="73" t="s">
        <v>170</v>
      </c>
      <c r="D21" s="73"/>
      <c r="E21" s="73">
        <v>26</v>
      </c>
      <c r="F21" s="103"/>
      <c r="G21" s="103"/>
      <c r="H21" s="233">
        <v>1750000000</v>
      </c>
      <c r="I21" s="76">
        <v>0.08</v>
      </c>
      <c r="J21" s="233"/>
      <c r="K21" s="233"/>
      <c r="L21" s="73" t="s">
        <v>171</v>
      </c>
      <c r="M21" s="78">
        <v>4</v>
      </c>
    </row>
  </sheetData>
  <conditionalFormatting sqref="H5:H21">
    <cfRule type="cellIs" dxfId="3" priority="3" operator="lessThan">
      <formula>0</formula>
    </cfRule>
    <cfRule type="cellIs" dxfId="2" priority="4" operator="greaterThanOrEqual">
      <formula>0</formula>
    </cfRule>
  </conditionalFormatting>
  <conditionalFormatting sqref="J5:K21">
    <cfRule type="cellIs" dxfId="1" priority="1" operator="lessThan">
      <formula>0</formula>
    </cfRule>
    <cfRule type="cellIs" dxfId="0" priority="2" operator="greaterThanOrEqual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7B536-2142-4A18-BB6F-9FF9385EEE1D}">
  <dimension ref="A1:JW347"/>
  <sheetViews>
    <sheetView topLeftCell="A258" workbookViewId="0"/>
  </sheetViews>
  <sheetFormatPr defaultColWidth="9.140625" defaultRowHeight="15" x14ac:dyDescent="0.25"/>
  <cols>
    <col min="1" max="2" width="10.140625" style="234" bestFit="1" customWidth="1"/>
    <col min="4" max="4" width="10.7109375" bestFit="1" customWidth="1"/>
  </cols>
  <sheetData>
    <row r="1" spans="1:283" x14ac:dyDescent="0.25">
      <c r="A1" s="234" t="s">
        <v>505</v>
      </c>
      <c r="B1" s="234" t="s">
        <v>506</v>
      </c>
    </row>
    <row r="2" spans="1:283" x14ac:dyDescent="0.25">
      <c r="A2" s="234">
        <v>45022</v>
      </c>
      <c r="B2" s="234">
        <v>45075</v>
      </c>
      <c r="D2" s="126"/>
      <c r="E2" s="126"/>
      <c r="F2" s="126"/>
      <c r="G2" s="126"/>
      <c r="H2" s="126"/>
      <c r="I2" s="126"/>
      <c r="J2" s="126"/>
      <c r="K2" s="126"/>
      <c r="L2" s="126"/>
      <c r="M2" s="126"/>
      <c r="N2" s="126"/>
      <c r="O2" s="126"/>
      <c r="P2" s="126"/>
      <c r="Q2" s="126"/>
      <c r="R2" s="126"/>
      <c r="S2" s="126"/>
      <c r="T2" s="126"/>
      <c r="U2" s="126"/>
      <c r="V2" s="126"/>
      <c r="W2" s="126"/>
      <c r="X2" s="126"/>
      <c r="Y2" s="126"/>
      <c r="Z2" s="126"/>
      <c r="AA2" s="126"/>
      <c r="AB2" s="126"/>
      <c r="AC2" s="126"/>
      <c r="AD2" s="126"/>
      <c r="AE2" s="126"/>
      <c r="AF2" s="126"/>
      <c r="AG2" s="126"/>
      <c r="AH2" s="126"/>
      <c r="AI2" s="126"/>
      <c r="AJ2" s="126"/>
      <c r="AK2" s="126"/>
      <c r="AL2" s="126"/>
      <c r="AM2" s="126"/>
      <c r="AN2" s="126"/>
      <c r="AO2" s="126"/>
      <c r="AP2" s="126"/>
      <c r="AQ2" s="126"/>
      <c r="AR2" s="126"/>
      <c r="AS2" s="126"/>
      <c r="AT2" s="126"/>
      <c r="AU2" s="126"/>
      <c r="AV2" s="126"/>
      <c r="AW2" s="126"/>
      <c r="AX2" s="126"/>
      <c r="AY2" s="126"/>
      <c r="AZ2" s="126"/>
      <c r="BA2" s="126"/>
      <c r="BB2" s="126"/>
      <c r="BC2" s="126"/>
      <c r="BD2" s="126"/>
      <c r="BE2" s="126"/>
      <c r="BF2" s="126"/>
      <c r="BG2" s="126"/>
      <c r="BH2" s="126"/>
      <c r="BI2" s="126"/>
      <c r="BJ2" s="126"/>
      <c r="BK2" s="126"/>
      <c r="BL2" s="126"/>
      <c r="BM2" s="126"/>
      <c r="BN2" s="126"/>
      <c r="BO2" s="126"/>
      <c r="BP2" s="126"/>
      <c r="BQ2" s="126"/>
      <c r="BR2" s="126"/>
      <c r="BS2" s="126"/>
      <c r="BT2" s="126"/>
      <c r="BU2" s="126"/>
      <c r="BV2" s="126"/>
      <c r="BW2" s="126"/>
      <c r="BX2" s="126"/>
      <c r="BY2" s="126"/>
      <c r="BZ2" s="126"/>
      <c r="CA2" s="126"/>
      <c r="CB2" s="126"/>
      <c r="CC2" s="126"/>
      <c r="CD2" s="126"/>
      <c r="CE2" s="126"/>
      <c r="CF2" s="126"/>
      <c r="CG2" s="126"/>
      <c r="CH2" s="126"/>
      <c r="CI2" s="126"/>
      <c r="CJ2" s="126"/>
      <c r="CK2" s="126"/>
      <c r="CL2" s="126"/>
      <c r="CM2" s="126"/>
      <c r="CN2" s="126"/>
      <c r="CO2" s="126"/>
      <c r="CP2" s="126"/>
      <c r="CQ2" s="126"/>
      <c r="CR2" s="126"/>
      <c r="CS2" s="126"/>
      <c r="CT2" s="126"/>
      <c r="CU2" s="126"/>
      <c r="CV2" s="126"/>
      <c r="CW2" s="126"/>
      <c r="CX2" s="126"/>
      <c r="CY2" s="126"/>
      <c r="CZ2" s="126"/>
      <c r="DA2" s="126"/>
      <c r="DB2" s="126"/>
      <c r="DC2" s="126"/>
      <c r="DD2" s="126"/>
      <c r="DE2" s="126"/>
      <c r="DF2" s="126"/>
      <c r="DG2" s="126"/>
      <c r="DH2" s="126"/>
      <c r="DI2" s="126"/>
      <c r="DJ2" s="126"/>
      <c r="DK2" s="126"/>
      <c r="DL2" s="126"/>
      <c r="DM2" s="126"/>
      <c r="DN2" s="126"/>
      <c r="DO2" s="126"/>
      <c r="DP2" s="126"/>
      <c r="DQ2" s="126"/>
      <c r="DR2" s="126"/>
      <c r="DS2" s="126"/>
      <c r="DT2" s="126"/>
      <c r="DU2" s="126"/>
      <c r="DV2" s="126"/>
      <c r="DW2" s="126"/>
      <c r="DX2" s="126"/>
      <c r="DY2" s="126"/>
      <c r="DZ2" s="126"/>
      <c r="EA2" s="126"/>
      <c r="EB2" s="126"/>
      <c r="EC2" s="126"/>
      <c r="ED2" s="126"/>
      <c r="EE2" s="126"/>
      <c r="EF2" s="126"/>
      <c r="EG2" s="126"/>
      <c r="EH2" s="126"/>
      <c r="EI2" s="126"/>
      <c r="EJ2" s="126"/>
      <c r="EK2" s="126"/>
      <c r="EL2" s="126"/>
      <c r="EM2" s="126"/>
      <c r="EN2" s="126"/>
      <c r="EO2" s="126"/>
      <c r="EP2" s="126"/>
      <c r="EQ2" s="126"/>
      <c r="ER2" s="126"/>
      <c r="ES2" s="126"/>
      <c r="ET2" s="126"/>
      <c r="EU2" s="126"/>
      <c r="EV2" s="126"/>
      <c r="EW2" s="126"/>
      <c r="EX2" s="126"/>
      <c r="EY2" s="126"/>
      <c r="EZ2" s="126"/>
      <c r="FA2" s="126"/>
      <c r="FB2" s="126"/>
      <c r="FC2" s="126"/>
      <c r="FD2" s="126"/>
      <c r="FE2" s="126"/>
      <c r="FF2" s="126"/>
      <c r="FG2" s="126"/>
      <c r="FH2" s="126"/>
      <c r="FI2" s="126"/>
      <c r="FJ2" s="126"/>
      <c r="FK2" s="126"/>
      <c r="FL2" s="126"/>
      <c r="FM2" s="126"/>
      <c r="FN2" s="126"/>
      <c r="FO2" s="126"/>
      <c r="FP2" s="126"/>
      <c r="FQ2" s="126"/>
      <c r="FR2" s="126"/>
      <c r="FS2" s="126"/>
      <c r="FT2" s="126"/>
      <c r="FU2" s="126"/>
      <c r="FV2" s="126"/>
      <c r="FW2" s="126"/>
      <c r="FX2" s="126"/>
      <c r="FY2" s="126"/>
      <c r="FZ2" s="126"/>
      <c r="GA2" s="126"/>
      <c r="GB2" s="126"/>
      <c r="GC2" s="126"/>
      <c r="GD2" s="126"/>
      <c r="GE2" s="126"/>
      <c r="GF2" s="126"/>
      <c r="GG2" s="126"/>
      <c r="GH2" s="126"/>
      <c r="GI2" s="126"/>
      <c r="GJ2" s="126"/>
      <c r="GK2" s="126"/>
      <c r="GL2" s="126"/>
      <c r="GM2" s="126"/>
      <c r="GN2" s="126"/>
      <c r="GO2" s="126"/>
      <c r="GP2" s="126"/>
      <c r="GQ2" s="126"/>
      <c r="GR2" s="126"/>
      <c r="GS2" s="126"/>
      <c r="GT2" s="126"/>
      <c r="GU2" s="126"/>
      <c r="GV2" s="126"/>
      <c r="GW2" s="126"/>
      <c r="GX2" s="126"/>
      <c r="GY2" s="126"/>
      <c r="GZ2" s="126"/>
      <c r="HA2" s="126"/>
      <c r="HB2" s="126"/>
      <c r="HC2" s="126"/>
      <c r="HD2" s="126"/>
      <c r="HE2" s="126"/>
      <c r="HF2" s="126"/>
      <c r="HG2" s="126"/>
      <c r="HH2" s="126"/>
      <c r="HI2" s="126"/>
      <c r="HJ2" s="126"/>
      <c r="HK2" s="126"/>
      <c r="HL2" s="126"/>
      <c r="HM2" s="126"/>
      <c r="HN2" s="126"/>
      <c r="HO2" s="126"/>
      <c r="HP2" s="126"/>
      <c r="HQ2" s="126"/>
      <c r="HR2" s="126"/>
      <c r="HS2" s="126"/>
      <c r="HT2" s="126"/>
      <c r="HU2" s="126"/>
      <c r="HV2" s="126"/>
      <c r="HW2" s="126"/>
      <c r="HX2" s="126"/>
      <c r="HY2" s="126"/>
      <c r="HZ2" s="126"/>
      <c r="IA2" s="126"/>
      <c r="IB2" s="126"/>
      <c r="IC2" s="126"/>
      <c r="ID2" s="126"/>
      <c r="IE2" s="126"/>
      <c r="IF2" s="126"/>
      <c r="IG2" s="126"/>
      <c r="IH2" s="126"/>
      <c r="II2" s="126"/>
      <c r="IJ2" s="126"/>
      <c r="IK2" s="126"/>
      <c r="IL2" s="126"/>
      <c r="IM2" s="126"/>
      <c r="IN2" s="126"/>
      <c r="IO2" s="126"/>
      <c r="IP2" s="126"/>
      <c r="IQ2" s="126"/>
      <c r="IR2" s="126"/>
      <c r="IS2" s="126"/>
      <c r="IT2" s="126"/>
      <c r="IU2" s="126"/>
      <c r="IV2" s="126"/>
      <c r="IW2" s="126"/>
      <c r="IX2" s="126"/>
      <c r="IY2" s="126"/>
      <c r="IZ2" s="126"/>
      <c r="JA2" s="126"/>
      <c r="JB2" s="126"/>
      <c r="JC2" s="126"/>
      <c r="JD2" s="126"/>
      <c r="JE2" s="126"/>
      <c r="JF2" s="126"/>
      <c r="JG2" s="126"/>
      <c r="JH2" s="126"/>
      <c r="JI2" s="126"/>
      <c r="JJ2" s="126"/>
      <c r="JK2" s="126"/>
      <c r="JL2" s="126"/>
      <c r="JM2" s="126"/>
      <c r="JN2" s="126"/>
      <c r="JO2" s="126"/>
      <c r="JP2" s="126"/>
      <c r="JQ2" s="126"/>
      <c r="JR2" s="126"/>
      <c r="JS2" s="126"/>
      <c r="JT2" s="126"/>
      <c r="JU2" s="126"/>
      <c r="JV2" s="126"/>
      <c r="JW2" s="126"/>
    </row>
    <row r="3" spans="1:283" x14ac:dyDescent="0.25">
      <c r="A3" s="234">
        <v>45023</v>
      </c>
      <c r="B3" s="234">
        <v>45096</v>
      </c>
      <c r="D3" s="126"/>
    </row>
    <row r="4" spans="1:283" x14ac:dyDescent="0.25">
      <c r="A4" s="234">
        <v>45047</v>
      </c>
      <c r="B4" s="234">
        <v>45111</v>
      </c>
      <c r="D4" s="126"/>
    </row>
    <row r="5" spans="1:283" x14ac:dyDescent="0.25">
      <c r="A5" s="234">
        <v>45232</v>
      </c>
      <c r="B5" s="234">
        <v>45173</v>
      </c>
      <c r="D5" s="126"/>
    </row>
    <row r="6" spans="1:283" x14ac:dyDescent="0.25">
      <c r="A6" s="234">
        <v>45250</v>
      </c>
      <c r="B6" s="234">
        <v>45208</v>
      </c>
      <c r="D6" s="126"/>
    </row>
    <row r="7" spans="1:283" x14ac:dyDescent="0.25">
      <c r="A7" s="234">
        <v>45272</v>
      </c>
      <c r="B7" s="234">
        <v>45240</v>
      </c>
      <c r="D7" s="126"/>
    </row>
    <row r="8" spans="1:283" x14ac:dyDescent="0.25">
      <c r="A8" s="234">
        <v>45285</v>
      </c>
      <c r="B8" s="234">
        <v>45253</v>
      </c>
      <c r="D8" s="126"/>
    </row>
    <row r="9" spans="1:283" x14ac:dyDescent="0.25">
      <c r="A9" s="234">
        <v>45292</v>
      </c>
      <c r="B9" s="234">
        <v>45285</v>
      </c>
      <c r="D9" s="126"/>
    </row>
    <row r="10" spans="1:283" x14ac:dyDescent="0.25">
      <c r="A10" s="234">
        <v>45327</v>
      </c>
      <c r="B10" s="234">
        <v>45292</v>
      </c>
      <c r="D10" s="126"/>
    </row>
    <row r="11" spans="1:283" x14ac:dyDescent="0.25">
      <c r="A11" s="234">
        <v>45369</v>
      </c>
      <c r="B11" s="234">
        <v>45306</v>
      </c>
      <c r="D11" s="126"/>
    </row>
    <row r="12" spans="1:283" x14ac:dyDescent="0.25">
      <c r="A12" s="234">
        <v>45379</v>
      </c>
      <c r="B12" s="234">
        <v>45341</v>
      </c>
      <c r="D12" s="126"/>
    </row>
    <row r="13" spans="1:283" x14ac:dyDescent="0.25">
      <c r="A13" s="234">
        <v>45380</v>
      </c>
      <c r="B13" s="234">
        <v>45439</v>
      </c>
      <c r="D13" s="126"/>
    </row>
    <row r="14" spans="1:283" x14ac:dyDescent="0.25">
      <c r="A14" s="234">
        <v>45413</v>
      </c>
      <c r="B14" s="234">
        <v>45462</v>
      </c>
      <c r="D14" s="126"/>
    </row>
    <row r="15" spans="1:283" x14ac:dyDescent="0.25">
      <c r="A15" s="234">
        <v>45551</v>
      </c>
      <c r="B15" s="234">
        <v>45477</v>
      </c>
      <c r="D15" s="126"/>
    </row>
    <row r="16" spans="1:283" x14ac:dyDescent="0.25">
      <c r="A16" s="234">
        <v>45566</v>
      </c>
      <c r="B16" s="234">
        <v>45537</v>
      </c>
      <c r="D16" s="126"/>
    </row>
    <row r="17" spans="1:4" x14ac:dyDescent="0.25">
      <c r="A17" s="234">
        <v>45614</v>
      </c>
      <c r="B17" s="234">
        <v>45579</v>
      </c>
      <c r="D17" s="126"/>
    </row>
    <row r="18" spans="1:4" x14ac:dyDescent="0.25">
      <c r="A18" s="234">
        <v>45638</v>
      </c>
      <c r="B18" s="234">
        <v>45607</v>
      </c>
      <c r="D18" s="126"/>
    </row>
    <row r="19" spans="1:4" x14ac:dyDescent="0.25">
      <c r="A19" s="234">
        <v>45651</v>
      </c>
      <c r="B19" s="234">
        <v>45624</v>
      </c>
      <c r="D19" s="126"/>
    </row>
    <row r="20" spans="1:4" x14ac:dyDescent="0.25">
      <c r="A20" s="234">
        <v>45658</v>
      </c>
      <c r="B20" s="234">
        <v>45651</v>
      </c>
      <c r="D20" s="126"/>
    </row>
    <row r="21" spans="1:4" x14ac:dyDescent="0.25">
      <c r="A21" s="234">
        <v>45691</v>
      </c>
      <c r="B21" s="234">
        <v>45658</v>
      </c>
      <c r="D21" s="126"/>
    </row>
    <row r="22" spans="1:4" x14ac:dyDescent="0.25">
      <c r="A22" s="234">
        <v>45733</v>
      </c>
      <c r="B22" s="234">
        <v>45677</v>
      </c>
      <c r="D22" s="126"/>
    </row>
    <row r="23" spans="1:4" x14ac:dyDescent="0.25">
      <c r="A23" s="234">
        <v>45764</v>
      </c>
      <c r="B23" s="234">
        <v>45705</v>
      </c>
      <c r="D23" s="126"/>
    </row>
    <row r="24" spans="1:4" x14ac:dyDescent="0.25">
      <c r="A24" s="234">
        <v>45765</v>
      </c>
      <c r="B24" s="234">
        <v>45803</v>
      </c>
      <c r="D24" s="126"/>
    </row>
    <row r="25" spans="1:4" x14ac:dyDescent="0.25">
      <c r="A25" s="234">
        <v>45778</v>
      </c>
      <c r="B25" s="234">
        <v>45827</v>
      </c>
      <c r="D25" s="126"/>
    </row>
    <row r="26" spans="1:4" x14ac:dyDescent="0.25">
      <c r="A26" s="234">
        <v>45916</v>
      </c>
      <c r="B26" s="234">
        <v>45842</v>
      </c>
      <c r="D26" s="126"/>
    </row>
    <row r="27" spans="1:4" x14ac:dyDescent="0.25">
      <c r="A27" s="234">
        <v>45978</v>
      </c>
      <c r="B27" s="234">
        <v>45901</v>
      </c>
      <c r="D27" s="126"/>
    </row>
    <row r="28" spans="1:4" x14ac:dyDescent="0.25">
      <c r="A28" s="234">
        <v>46003</v>
      </c>
      <c r="B28" s="234">
        <v>45943</v>
      </c>
      <c r="D28" s="126"/>
    </row>
    <row r="29" spans="1:4" x14ac:dyDescent="0.25">
      <c r="A29" s="234">
        <v>46016</v>
      </c>
      <c r="B29" s="234">
        <v>45972</v>
      </c>
      <c r="D29" s="126"/>
    </row>
    <row r="30" spans="1:4" x14ac:dyDescent="0.25">
      <c r="A30" s="234">
        <v>46023</v>
      </c>
      <c r="B30" s="234">
        <v>45988</v>
      </c>
      <c r="D30" s="126"/>
    </row>
    <row r="31" spans="1:4" x14ac:dyDescent="0.25">
      <c r="A31" s="234">
        <v>46055</v>
      </c>
      <c r="B31" s="234">
        <v>46016</v>
      </c>
      <c r="D31" s="126"/>
    </row>
    <row r="32" spans="1:4" x14ac:dyDescent="0.25">
      <c r="A32" s="234">
        <v>46097</v>
      </c>
      <c r="B32" s="234">
        <v>46023</v>
      </c>
      <c r="D32" s="126"/>
    </row>
    <row r="33" spans="1:4" x14ac:dyDescent="0.25">
      <c r="A33" s="234">
        <v>46114</v>
      </c>
      <c r="B33" s="234">
        <v>46041</v>
      </c>
      <c r="D33" s="126"/>
    </row>
    <row r="34" spans="1:4" x14ac:dyDescent="0.25">
      <c r="A34" s="234">
        <v>46115</v>
      </c>
      <c r="B34" s="234">
        <v>46069</v>
      </c>
      <c r="D34" s="126"/>
    </row>
    <row r="35" spans="1:4" x14ac:dyDescent="0.25">
      <c r="A35" s="234">
        <v>46143</v>
      </c>
      <c r="B35" s="234">
        <v>46167</v>
      </c>
      <c r="D35" s="126"/>
    </row>
    <row r="36" spans="1:4" x14ac:dyDescent="0.25">
      <c r="A36" s="234">
        <v>46281</v>
      </c>
      <c r="B36" s="234">
        <v>46192</v>
      </c>
      <c r="D36" s="126"/>
    </row>
    <row r="37" spans="1:4" x14ac:dyDescent="0.25">
      <c r="A37" s="234">
        <v>46328</v>
      </c>
      <c r="B37" s="234">
        <v>46206</v>
      </c>
      <c r="D37" s="126"/>
    </row>
    <row r="38" spans="1:4" x14ac:dyDescent="0.25">
      <c r="A38" s="234">
        <v>46342</v>
      </c>
      <c r="B38" s="234">
        <v>46272</v>
      </c>
      <c r="D38" s="126"/>
    </row>
    <row r="39" spans="1:4" x14ac:dyDescent="0.25">
      <c r="A39" s="234">
        <v>46381</v>
      </c>
      <c r="B39" s="234">
        <v>46307</v>
      </c>
      <c r="D39" s="126"/>
    </row>
    <row r="40" spans="1:4" x14ac:dyDescent="0.25">
      <c r="A40" s="234">
        <v>46388</v>
      </c>
      <c r="B40" s="234">
        <v>46337</v>
      </c>
      <c r="D40" s="126"/>
    </row>
    <row r="41" spans="1:4" x14ac:dyDescent="0.25">
      <c r="A41" s="234">
        <v>46419</v>
      </c>
      <c r="B41" s="234">
        <v>46352</v>
      </c>
      <c r="D41" s="126"/>
    </row>
    <row r="42" spans="1:4" x14ac:dyDescent="0.25">
      <c r="A42" s="234">
        <v>46461</v>
      </c>
      <c r="B42" s="234">
        <v>46381</v>
      </c>
      <c r="D42" s="126"/>
    </row>
    <row r="43" spans="1:4" x14ac:dyDescent="0.25">
      <c r="A43" s="234">
        <v>46471</v>
      </c>
      <c r="B43" s="234">
        <v>46388</v>
      </c>
      <c r="D43" s="126"/>
    </row>
    <row r="44" spans="1:4" x14ac:dyDescent="0.25">
      <c r="A44" s="234">
        <v>46472</v>
      </c>
      <c r="B44" s="234">
        <v>46405</v>
      </c>
      <c r="D44" s="126"/>
    </row>
    <row r="45" spans="1:4" x14ac:dyDescent="0.25">
      <c r="A45" s="234">
        <v>46646</v>
      </c>
      <c r="B45" s="234">
        <v>46433</v>
      </c>
      <c r="D45" s="126"/>
    </row>
    <row r="46" spans="1:4" x14ac:dyDescent="0.25">
      <c r="A46" s="234">
        <v>46693</v>
      </c>
      <c r="B46" s="234">
        <v>46538</v>
      </c>
      <c r="D46" s="126"/>
    </row>
    <row r="47" spans="1:4" x14ac:dyDescent="0.25">
      <c r="A47" s="234">
        <v>46706</v>
      </c>
      <c r="B47" s="234">
        <v>46556</v>
      </c>
      <c r="D47" s="126"/>
    </row>
    <row r="48" spans="1:4" x14ac:dyDescent="0.25">
      <c r="A48" s="234">
        <v>46790</v>
      </c>
      <c r="B48" s="234">
        <v>46573</v>
      </c>
      <c r="D48" s="126"/>
    </row>
    <row r="49" spans="1:4" x14ac:dyDescent="0.25">
      <c r="A49" s="234">
        <v>46832</v>
      </c>
      <c r="B49" s="234">
        <v>46636</v>
      </c>
      <c r="D49" s="126"/>
    </row>
    <row r="50" spans="1:4" x14ac:dyDescent="0.25">
      <c r="A50" s="234">
        <v>46856</v>
      </c>
      <c r="B50" s="234">
        <v>46671</v>
      </c>
      <c r="D50" s="126"/>
    </row>
    <row r="51" spans="1:4" x14ac:dyDescent="0.25">
      <c r="A51" s="234">
        <v>46857</v>
      </c>
      <c r="B51" s="234">
        <v>46702</v>
      </c>
      <c r="D51" s="126"/>
    </row>
    <row r="52" spans="1:4" x14ac:dyDescent="0.25">
      <c r="A52" s="234">
        <v>46874</v>
      </c>
      <c r="B52" s="234">
        <v>46716</v>
      </c>
      <c r="D52" s="126"/>
    </row>
    <row r="53" spans="1:4" x14ac:dyDescent="0.25">
      <c r="A53" s="234">
        <v>47059</v>
      </c>
      <c r="B53" s="234">
        <v>46745</v>
      </c>
      <c r="D53" s="126"/>
    </row>
    <row r="54" spans="1:4" x14ac:dyDescent="0.25">
      <c r="A54" s="234">
        <v>47077</v>
      </c>
      <c r="B54" s="234">
        <v>46752</v>
      </c>
      <c r="D54" s="126"/>
    </row>
    <row r="55" spans="1:4" x14ac:dyDescent="0.25">
      <c r="A55" s="234">
        <v>47099</v>
      </c>
      <c r="B55" s="234">
        <v>46769</v>
      </c>
      <c r="D55" s="126"/>
    </row>
    <row r="56" spans="1:4" x14ac:dyDescent="0.25">
      <c r="A56" s="234">
        <v>47112</v>
      </c>
      <c r="B56" s="234">
        <v>46804</v>
      </c>
      <c r="D56" s="126"/>
    </row>
    <row r="57" spans="1:4" x14ac:dyDescent="0.25">
      <c r="A57" s="234">
        <v>47119</v>
      </c>
      <c r="B57" s="234">
        <v>46902</v>
      </c>
      <c r="D57" s="126"/>
    </row>
    <row r="58" spans="1:4" x14ac:dyDescent="0.25">
      <c r="A58" s="234">
        <v>47154</v>
      </c>
      <c r="B58" s="234">
        <v>46923</v>
      </c>
      <c r="D58" s="126"/>
    </row>
    <row r="59" spans="1:4" x14ac:dyDescent="0.25">
      <c r="A59" s="234">
        <v>47196</v>
      </c>
      <c r="B59" s="234">
        <v>46938</v>
      </c>
      <c r="D59" s="126"/>
    </row>
    <row r="60" spans="1:4" x14ac:dyDescent="0.25">
      <c r="A60" s="234">
        <v>47206</v>
      </c>
      <c r="B60" s="234">
        <v>47000</v>
      </c>
      <c r="D60" s="126"/>
    </row>
    <row r="61" spans="1:4" x14ac:dyDescent="0.25">
      <c r="A61" s="234">
        <v>47207</v>
      </c>
      <c r="B61" s="234">
        <v>47035</v>
      </c>
      <c r="D61" s="126"/>
    </row>
    <row r="62" spans="1:4" x14ac:dyDescent="0.25">
      <c r="A62" s="234">
        <v>47239</v>
      </c>
      <c r="B62" s="234">
        <v>47067</v>
      </c>
      <c r="D62" s="126"/>
    </row>
    <row r="63" spans="1:4" x14ac:dyDescent="0.25">
      <c r="A63" s="234">
        <v>47424</v>
      </c>
      <c r="B63" s="234">
        <v>47080</v>
      </c>
      <c r="D63" s="126"/>
    </row>
    <row r="64" spans="1:4" x14ac:dyDescent="0.25">
      <c r="A64" s="234">
        <v>47441</v>
      </c>
      <c r="B64" s="234">
        <v>47112</v>
      </c>
      <c r="D64" s="126"/>
    </row>
    <row r="65" spans="1:4" x14ac:dyDescent="0.25">
      <c r="A65" s="234">
        <v>47464</v>
      </c>
      <c r="B65" s="234">
        <v>47119</v>
      </c>
      <c r="D65" s="126"/>
    </row>
    <row r="66" spans="1:4" x14ac:dyDescent="0.25">
      <c r="A66" s="234">
        <v>47477</v>
      </c>
      <c r="B66" s="234">
        <v>47133</v>
      </c>
      <c r="D66" s="126"/>
    </row>
    <row r="67" spans="1:4" x14ac:dyDescent="0.25">
      <c r="A67" s="234">
        <v>47484</v>
      </c>
      <c r="B67" s="234">
        <v>47168</v>
      </c>
      <c r="D67" s="126"/>
    </row>
    <row r="68" spans="1:4" x14ac:dyDescent="0.25">
      <c r="A68" s="234">
        <v>47518</v>
      </c>
      <c r="B68" s="234">
        <v>47266</v>
      </c>
      <c r="D68" s="126"/>
    </row>
    <row r="69" spans="1:4" x14ac:dyDescent="0.25">
      <c r="A69" s="234">
        <v>47560</v>
      </c>
      <c r="B69" s="234">
        <v>47288</v>
      </c>
      <c r="D69" s="126"/>
    </row>
    <row r="70" spans="1:4" x14ac:dyDescent="0.25">
      <c r="A70" s="234">
        <v>47591</v>
      </c>
      <c r="B70" s="234">
        <v>47303</v>
      </c>
      <c r="D70" s="126"/>
    </row>
    <row r="71" spans="1:4" x14ac:dyDescent="0.25">
      <c r="A71" s="234">
        <v>47592</v>
      </c>
      <c r="B71" s="234">
        <v>47364</v>
      </c>
      <c r="D71" s="126"/>
    </row>
    <row r="72" spans="1:4" x14ac:dyDescent="0.25">
      <c r="A72" s="234">
        <v>47604</v>
      </c>
      <c r="B72" s="234">
        <v>47399</v>
      </c>
      <c r="D72" s="126"/>
    </row>
    <row r="73" spans="1:4" x14ac:dyDescent="0.25">
      <c r="A73" s="234">
        <v>47742</v>
      </c>
      <c r="B73" s="234">
        <v>47434</v>
      </c>
      <c r="D73" s="126"/>
    </row>
    <row r="74" spans="1:4" x14ac:dyDescent="0.25">
      <c r="A74" s="234">
        <v>47757</v>
      </c>
      <c r="B74" s="234">
        <v>47444</v>
      </c>
      <c r="D74" s="126"/>
    </row>
    <row r="75" spans="1:4" x14ac:dyDescent="0.25">
      <c r="A75" s="234">
        <v>47805</v>
      </c>
      <c r="B75" s="234">
        <v>47477</v>
      </c>
      <c r="D75" s="126"/>
    </row>
    <row r="76" spans="1:4" x14ac:dyDescent="0.25">
      <c r="A76" s="234">
        <v>47829</v>
      </c>
      <c r="B76" s="234">
        <v>47484</v>
      </c>
      <c r="D76" s="126"/>
    </row>
    <row r="77" spans="1:4" x14ac:dyDescent="0.25">
      <c r="A77" s="234">
        <v>47842</v>
      </c>
      <c r="B77" s="234">
        <v>47504</v>
      </c>
      <c r="D77" s="126"/>
    </row>
    <row r="78" spans="1:4" x14ac:dyDescent="0.25">
      <c r="A78" s="234">
        <v>47849</v>
      </c>
      <c r="B78" s="234">
        <v>47532</v>
      </c>
      <c r="D78" s="126"/>
    </row>
    <row r="79" spans="1:4" x14ac:dyDescent="0.25">
      <c r="A79" s="234">
        <v>47882</v>
      </c>
      <c r="B79" s="234">
        <v>47630</v>
      </c>
      <c r="D79" s="126"/>
    </row>
    <row r="80" spans="1:4" x14ac:dyDescent="0.25">
      <c r="A80" s="234">
        <v>47924</v>
      </c>
      <c r="B80" s="234">
        <v>47653</v>
      </c>
      <c r="D80" s="126"/>
    </row>
    <row r="81" spans="1:4" x14ac:dyDescent="0.25">
      <c r="A81" s="234">
        <v>47948</v>
      </c>
      <c r="B81" s="234">
        <v>47668</v>
      </c>
      <c r="D81" s="126"/>
    </row>
    <row r="82" spans="1:4" x14ac:dyDescent="0.25">
      <c r="A82" s="234">
        <v>47949</v>
      </c>
      <c r="B82" s="234">
        <v>47728</v>
      </c>
      <c r="D82" s="126"/>
    </row>
    <row r="83" spans="1:4" x14ac:dyDescent="0.25">
      <c r="A83" s="234">
        <v>47969</v>
      </c>
      <c r="B83" s="234">
        <v>47770</v>
      </c>
      <c r="D83" s="126"/>
    </row>
    <row r="84" spans="1:4" x14ac:dyDescent="0.25">
      <c r="A84" s="234">
        <v>48107</v>
      </c>
      <c r="B84" s="234">
        <v>47798</v>
      </c>
      <c r="D84" s="126"/>
    </row>
    <row r="85" spans="1:4" x14ac:dyDescent="0.25">
      <c r="A85" s="234">
        <v>48169</v>
      </c>
      <c r="B85" s="234">
        <v>47815</v>
      </c>
      <c r="D85" s="126"/>
    </row>
    <row r="86" spans="1:4" x14ac:dyDescent="0.25">
      <c r="A86" s="234">
        <v>48194</v>
      </c>
      <c r="B86" s="234">
        <v>47842</v>
      </c>
      <c r="D86" s="126"/>
    </row>
    <row r="87" spans="1:4" x14ac:dyDescent="0.25">
      <c r="A87" s="234">
        <v>48207</v>
      </c>
      <c r="B87" s="234">
        <v>47849</v>
      </c>
      <c r="D87" s="126"/>
    </row>
    <row r="88" spans="1:4" x14ac:dyDescent="0.25">
      <c r="A88" s="234">
        <v>48214</v>
      </c>
      <c r="B88" s="234">
        <v>47868</v>
      </c>
      <c r="D88" s="126"/>
    </row>
    <row r="89" spans="1:4" x14ac:dyDescent="0.25">
      <c r="A89" s="234">
        <v>48246</v>
      </c>
      <c r="B89" s="234">
        <v>47896</v>
      </c>
      <c r="D89" s="126"/>
    </row>
    <row r="90" spans="1:4" x14ac:dyDescent="0.25">
      <c r="A90" s="234">
        <v>48288</v>
      </c>
      <c r="B90" s="234">
        <v>47994</v>
      </c>
      <c r="D90" s="126"/>
    </row>
    <row r="91" spans="1:4" x14ac:dyDescent="0.25">
      <c r="A91" s="234">
        <v>48298</v>
      </c>
      <c r="B91" s="234">
        <v>48018</v>
      </c>
      <c r="D91" s="126"/>
    </row>
    <row r="92" spans="1:4" x14ac:dyDescent="0.25">
      <c r="A92" s="234">
        <v>48299</v>
      </c>
      <c r="B92" s="234">
        <v>48033</v>
      </c>
      <c r="D92" s="126"/>
    </row>
    <row r="93" spans="1:4" x14ac:dyDescent="0.25">
      <c r="A93" s="234">
        <v>48473</v>
      </c>
      <c r="B93" s="234">
        <v>48092</v>
      </c>
      <c r="D93" s="126"/>
    </row>
    <row r="94" spans="1:4" x14ac:dyDescent="0.25">
      <c r="A94" s="234">
        <v>48520</v>
      </c>
      <c r="B94" s="234">
        <v>48134</v>
      </c>
      <c r="D94" s="126"/>
    </row>
    <row r="95" spans="1:4" x14ac:dyDescent="0.25">
      <c r="A95" s="234">
        <v>48533</v>
      </c>
      <c r="B95" s="234">
        <v>48163</v>
      </c>
      <c r="D95" s="126"/>
    </row>
    <row r="96" spans="1:4" x14ac:dyDescent="0.25">
      <c r="A96" s="234">
        <v>48617</v>
      </c>
      <c r="B96" s="234">
        <v>48179</v>
      </c>
      <c r="D96" s="126"/>
    </row>
    <row r="97" spans="1:4" x14ac:dyDescent="0.25">
      <c r="A97" s="234">
        <v>48659</v>
      </c>
      <c r="B97" s="234">
        <v>48207</v>
      </c>
      <c r="D97" s="126"/>
    </row>
    <row r="98" spans="1:4" x14ac:dyDescent="0.25">
      <c r="A98" s="234">
        <v>48683</v>
      </c>
      <c r="B98" s="234">
        <v>48214</v>
      </c>
      <c r="D98" s="126"/>
    </row>
    <row r="99" spans="1:4" x14ac:dyDescent="0.25">
      <c r="A99" s="234">
        <v>48684</v>
      </c>
      <c r="B99" s="234">
        <v>48232</v>
      </c>
      <c r="D99" s="126"/>
    </row>
    <row r="100" spans="1:4" x14ac:dyDescent="0.25">
      <c r="A100" s="234">
        <v>48838</v>
      </c>
      <c r="B100" s="234">
        <v>48260</v>
      </c>
      <c r="D100" s="126"/>
    </row>
    <row r="101" spans="1:4" x14ac:dyDescent="0.25">
      <c r="A101" s="234">
        <v>48885</v>
      </c>
      <c r="B101" s="234">
        <v>48365</v>
      </c>
      <c r="D101" s="126"/>
    </row>
    <row r="102" spans="1:4" x14ac:dyDescent="0.25">
      <c r="A102" s="234">
        <v>48904</v>
      </c>
      <c r="B102" s="234">
        <v>48383</v>
      </c>
      <c r="D102" s="126"/>
    </row>
    <row r="103" spans="1:4" x14ac:dyDescent="0.25">
      <c r="A103" s="234">
        <v>48925</v>
      </c>
      <c r="B103" s="234">
        <v>48400</v>
      </c>
      <c r="D103" s="126"/>
    </row>
    <row r="104" spans="1:4" x14ac:dyDescent="0.25">
      <c r="A104" s="234">
        <v>48981</v>
      </c>
      <c r="B104" s="234">
        <v>48463</v>
      </c>
      <c r="D104" s="126"/>
    </row>
    <row r="105" spans="1:4" x14ac:dyDescent="0.25">
      <c r="A105" s="234">
        <v>49023</v>
      </c>
      <c r="B105" s="234">
        <v>48498</v>
      </c>
      <c r="D105" s="126"/>
    </row>
    <row r="106" spans="1:4" x14ac:dyDescent="0.25">
      <c r="A106" s="234">
        <v>49040</v>
      </c>
      <c r="B106" s="234">
        <v>48529</v>
      </c>
      <c r="D106" s="126"/>
    </row>
    <row r="107" spans="1:4" x14ac:dyDescent="0.25">
      <c r="A107" s="234">
        <v>49041</v>
      </c>
      <c r="B107" s="234">
        <v>48543</v>
      </c>
      <c r="D107" s="126"/>
    </row>
    <row r="108" spans="1:4" x14ac:dyDescent="0.25">
      <c r="A108" s="234">
        <v>49065</v>
      </c>
      <c r="B108" s="234">
        <v>48572</v>
      </c>
      <c r="D108" s="126"/>
    </row>
    <row r="109" spans="1:4" x14ac:dyDescent="0.25">
      <c r="A109" s="234">
        <v>49250</v>
      </c>
      <c r="B109" s="234">
        <v>48579</v>
      </c>
      <c r="D109" s="126"/>
    </row>
    <row r="110" spans="1:4" x14ac:dyDescent="0.25">
      <c r="A110" s="234">
        <v>49268</v>
      </c>
      <c r="B110" s="234">
        <v>48596</v>
      </c>
      <c r="D110" s="126"/>
    </row>
    <row r="111" spans="1:4" x14ac:dyDescent="0.25">
      <c r="A111" s="234">
        <v>49290</v>
      </c>
      <c r="B111" s="234">
        <v>48631</v>
      </c>
      <c r="D111" s="126"/>
    </row>
    <row r="112" spans="1:4" x14ac:dyDescent="0.25">
      <c r="A112" s="234">
        <v>49303</v>
      </c>
      <c r="B112" s="234">
        <v>48729</v>
      </c>
      <c r="D112" s="126"/>
    </row>
    <row r="113" spans="1:4" x14ac:dyDescent="0.25">
      <c r="A113" s="234">
        <v>49310</v>
      </c>
      <c r="B113" s="234">
        <v>48750</v>
      </c>
      <c r="D113" s="126"/>
    </row>
    <row r="114" spans="1:4" x14ac:dyDescent="0.25">
      <c r="A114" s="234">
        <v>49345</v>
      </c>
      <c r="B114" s="234">
        <v>48764</v>
      </c>
      <c r="D114" s="126"/>
    </row>
    <row r="115" spans="1:4" x14ac:dyDescent="0.25">
      <c r="A115" s="234">
        <v>49387</v>
      </c>
      <c r="B115" s="234">
        <v>48827</v>
      </c>
      <c r="D115" s="126"/>
    </row>
    <row r="116" spans="1:4" x14ac:dyDescent="0.25">
      <c r="A116" s="234">
        <v>49390</v>
      </c>
      <c r="B116" s="234">
        <v>48862</v>
      </c>
      <c r="D116" s="126"/>
    </row>
    <row r="117" spans="1:4" x14ac:dyDescent="0.25">
      <c r="A117" s="234">
        <v>49391</v>
      </c>
      <c r="B117" s="234">
        <v>48894</v>
      </c>
      <c r="D117" s="126"/>
    </row>
    <row r="118" spans="1:4" x14ac:dyDescent="0.25">
      <c r="A118" s="234">
        <v>49430</v>
      </c>
      <c r="B118" s="234">
        <v>48907</v>
      </c>
      <c r="D118" s="126"/>
    </row>
    <row r="119" spans="1:4" x14ac:dyDescent="0.25">
      <c r="A119" s="234">
        <v>49615</v>
      </c>
      <c r="B119" s="234">
        <v>48939</v>
      </c>
      <c r="D119" s="126"/>
    </row>
    <row r="120" spans="1:4" x14ac:dyDescent="0.25">
      <c r="A120" s="234">
        <v>49632</v>
      </c>
      <c r="B120" s="234">
        <v>48946</v>
      </c>
      <c r="D120" s="126"/>
    </row>
    <row r="121" spans="1:4" x14ac:dyDescent="0.25">
      <c r="A121" s="234">
        <v>49655</v>
      </c>
      <c r="B121" s="234">
        <v>48960</v>
      </c>
      <c r="D121" s="126"/>
    </row>
    <row r="122" spans="1:4" x14ac:dyDescent="0.25">
      <c r="A122" s="234">
        <v>49668</v>
      </c>
      <c r="B122" s="234">
        <v>48995</v>
      </c>
      <c r="D122" s="126"/>
    </row>
    <row r="123" spans="1:4" x14ac:dyDescent="0.25">
      <c r="A123" s="234">
        <v>49675</v>
      </c>
      <c r="B123" s="234">
        <v>49093</v>
      </c>
      <c r="D123" s="126"/>
    </row>
    <row r="124" spans="1:4" x14ac:dyDescent="0.25">
      <c r="A124" s="234">
        <v>49709</v>
      </c>
      <c r="B124" s="234">
        <v>49114</v>
      </c>
      <c r="D124" s="126"/>
    </row>
    <row r="125" spans="1:4" x14ac:dyDescent="0.25">
      <c r="A125" s="234">
        <v>49751</v>
      </c>
      <c r="B125" s="234">
        <v>49129</v>
      </c>
      <c r="D125" s="126"/>
    </row>
    <row r="126" spans="1:4" x14ac:dyDescent="0.25">
      <c r="A126" s="234">
        <v>49775</v>
      </c>
      <c r="B126" s="234">
        <v>49191</v>
      </c>
      <c r="D126" s="126"/>
    </row>
    <row r="127" spans="1:4" x14ac:dyDescent="0.25">
      <c r="A127" s="234">
        <v>49776</v>
      </c>
      <c r="B127" s="234">
        <v>49226</v>
      </c>
      <c r="D127" s="126"/>
    </row>
    <row r="128" spans="1:4" x14ac:dyDescent="0.25">
      <c r="A128" s="234">
        <v>49796</v>
      </c>
      <c r="B128" s="234">
        <v>49258</v>
      </c>
      <c r="D128" s="126"/>
    </row>
    <row r="129" spans="1:4" x14ac:dyDescent="0.25">
      <c r="A129" s="234">
        <v>49934</v>
      </c>
      <c r="B129" s="234">
        <v>49271</v>
      </c>
      <c r="D129" s="126"/>
    </row>
    <row r="130" spans="1:4" x14ac:dyDescent="0.25">
      <c r="A130" s="234">
        <v>49949</v>
      </c>
      <c r="B130" s="234">
        <v>49303</v>
      </c>
      <c r="D130" s="126"/>
    </row>
    <row r="131" spans="1:4" x14ac:dyDescent="0.25">
      <c r="A131" s="234">
        <v>49996</v>
      </c>
      <c r="B131" s="234">
        <v>49310</v>
      </c>
      <c r="D131" s="126"/>
    </row>
    <row r="132" spans="1:4" x14ac:dyDescent="0.25">
      <c r="A132" s="234">
        <v>50021</v>
      </c>
      <c r="B132" s="234">
        <v>49324</v>
      </c>
      <c r="D132" s="126"/>
    </row>
    <row r="133" spans="1:4" x14ac:dyDescent="0.25">
      <c r="A133" s="234">
        <v>50034</v>
      </c>
      <c r="B133" s="234">
        <v>49359</v>
      </c>
      <c r="D133" s="126"/>
    </row>
    <row r="134" spans="1:4" x14ac:dyDescent="0.25">
      <c r="A134" s="234">
        <v>50041</v>
      </c>
      <c r="B134" s="234">
        <v>49457</v>
      </c>
      <c r="D134" s="126"/>
    </row>
    <row r="135" spans="1:4" x14ac:dyDescent="0.25">
      <c r="A135" s="234">
        <v>50073</v>
      </c>
      <c r="B135" s="234">
        <v>49479</v>
      </c>
      <c r="D135" s="126"/>
    </row>
    <row r="136" spans="1:4" x14ac:dyDescent="0.25">
      <c r="A136" s="234">
        <v>50115</v>
      </c>
      <c r="B136" s="234">
        <v>49494</v>
      </c>
      <c r="D136" s="126"/>
    </row>
    <row r="137" spans="1:4" x14ac:dyDescent="0.25">
      <c r="A137" s="234">
        <v>50132</v>
      </c>
      <c r="B137" s="234">
        <v>49555</v>
      </c>
      <c r="D137" s="126"/>
    </row>
    <row r="138" spans="1:4" x14ac:dyDescent="0.25">
      <c r="A138" s="234">
        <v>50133</v>
      </c>
      <c r="B138" s="234">
        <v>49590</v>
      </c>
      <c r="D138" s="126"/>
    </row>
    <row r="139" spans="1:4" x14ac:dyDescent="0.25">
      <c r="A139" s="234">
        <v>50161</v>
      </c>
      <c r="B139" s="234">
        <v>49625</v>
      </c>
      <c r="D139" s="126"/>
    </row>
    <row r="140" spans="1:4" x14ac:dyDescent="0.25">
      <c r="A140" s="234">
        <v>50299</v>
      </c>
      <c r="B140" s="234">
        <v>49635</v>
      </c>
      <c r="D140" s="126"/>
    </row>
    <row r="141" spans="1:4" x14ac:dyDescent="0.25">
      <c r="A141" s="234">
        <v>50346</v>
      </c>
      <c r="B141" s="234">
        <v>49668</v>
      </c>
      <c r="D141" s="126"/>
    </row>
    <row r="142" spans="1:4" x14ac:dyDescent="0.25">
      <c r="A142" s="234">
        <v>50360</v>
      </c>
      <c r="B142" s="234">
        <v>49675</v>
      </c>
      <c r="D142" s="126"/>
    </row>
    <row r="143" spans="1:4" x14ac:dyDescent="0.25">
      <c r="A143" s="234">
        <v>50399</v>
      </c>
      <c r="B143" s="234">
        <v>49695</v>
      </c>
      <c r="D143" s="126"/>
    </row>
    <row r="144" spans="1:4" x14ac:dyDescent="0.25">
      <c r="A144" s="234">
        <v>50406</v>
      </c>
      <c r="B144" s="234">
        <v>49723</v>
      </c>
      <c r="D144" s="126"/>
    </row>
    <row r="145" spans="1:4" x14ac:dyDescent="0.25">
      <c r="A145" s="234">
        <v>50437</v>
      </c>
      <c r="B145" s="234">
        <v>49821</v>
      </c>
      <c r="D145" s="126"/>
    </row>
    <row r="146" spans="1:4" x14ac:dyDescent="0.25">
      <c r="A146" s="234">
        <v>50479</v>
      </c>
      <c r="B146" s="234">
        <v>49845</v>
      </c>
      <c r="D146" s="126"/>
    </row>
    <row r="147" spans="1:4" x14ac:dyDescent="0.25">
      <c r="A147" s="234">
        <v>50517</v>
      </c>
      <c r="B147" s="234">
        <v>49860</v>
      </c>
      <c r="D147" s="126"/>
    </row>
    <row r="148" spans="1:4" x14ac:dyDescent="0.25">
      <c r="A148" s="234">
        <v>50518</v>
      </c>
      <c r="B148" s="234">
        <v>49919</v>
      </c>
      <c r="D148" s="126"/>
    </row>
    <row r="149" spans="1:4" x14ac:dyDescent="0.25">
      <c r="A149" s="234">
        <v>50664</v>
      </c>
      <c r="B149" s="234">
        <v>49961</v>
      </c>
      <c r="D149" s="126"/>
    </row>
    <row r="150" spans="1:4" x14ac:dyDescent="0.25">
      <c r="A150" s="234">
        <v>50711</v>
      </c>
      <c r="B150" s="234">
        <v>49990</v>
      </c>
      <c r="D150" s="126"/>
    </row>
    <row r="151" spans="1:4" x14ac:dyDescent="0.25">
      <c r="A151" s="234">
        <v>50724</v>
      </c>
      <c r="B151" s="234">
        <v>50006</v>
      </c>
      <c r="D151" s="126"/>
    </row>
    <row r="152" spans="1:4" x14ac:dyDescent="0.25">
      <c r="A152" s="234">
        <v>50808</v>
      </c>
      <c r="B152" s="234">
        <v>50034</v>
      </c>
      <c r="D152" s="126"/>
    </row>
    <row r="153" spans="1:4" x14ac:dyDescent="0.25">
      <c r="A153" s="234">
        <v>50850</v>
      </c>
      <c r="B153" s="234">
        <v>50041</v>
      </c>
      <c r="D153" s="126"/>
    </row>
    <row r="154" spans="1:4" x14ac:dyDescent="0.25">
      <c r="A154" s="234">
        <v>50867</v>
      </c>
      <c r="B154" s="234">
        <v>50059</v>
      </c>
      <c r="D154" s="126"/>
    </row>
    <row r="155" spans="1:4" x14ac:dyDescent="0.25">
      <c r="A155" s="234">
        <v>50868</v>
      </c>
      <c r="B155" s="234">
        <v>50087</v>
      </c>
      <c r="D155" s="126"/>
    </row>
    <row r="156" spans="1:4" x14ac:dyDescent="0.25">
      <c r="A156" s="234">
        <v>51029</v>
      </c>
      <c r="B156" s="234">
        <v>50185</v>
      </c>
      <c r="D156" s="126"/>
    </row>
    <row r="157" spans="1:4" x14ac:dyDescent="0.25">
      <c r="A157" s="234">
        <v>51076</v>
      </c>
      <c r="B157" s="234">
        <v>50210</v>
      </c>
      <c r="D157" s="126"/>
    </row>
    <row r="158" spans="1:4" x14ac:dyDescent="0.25">
      <c r="A158" s="234">
        <v>51095</v>
      </c>
      <c r="B158" s="234">
        <v>50224</v>
      </c>
      <c r="D158" s="126"/>
    </row>
    <row r="159" spans="1:4" x14ac:dyDescent="0.25">
      <c r="A159" s="234">
        <v>51116</v>
      </c>
      <c r="B159" s="234">
        <v>50290</v>
      </c>
      <c r="D159" s="126"/>
    </row>
    <row r="160" spans="1:4" x14ac:dyDescent="0.25">
      <c r="A160" s="234">
        <v>51172</v>
      </c>
      <c r="B160" s="234">
        <v>50325</v>
      </c>
      <c r="D160" s="126"/>
    </row>
    <row r="161" spans="1:4" x14ac:dyDescent="0.25">
      <c r="A161" s="234">
        <v>51214</v>
      </c>
      <c r="B161" s="234">
        <v>50355</v>
      </c>
      <c r="D161" s="126"/>
    </row>
    <row r="162" spans="1:4" x14ac:dyDescent="0.25">
      <c r="A162" s="234">
        <v>51224</v>
      </c>
      <c r="B162" s="234">
        <v>50370</v>
      </c>
      <c r="D162" s="126"/>
    </row>
    <row r="163" spans="1:4" x14ac:dyDescent="0.25">
      <c r="A163" s="234">
        <v>51225</v>
      </c>
      <c r="B163" s="234">
        <v>50399</v>
      </c>
      <c r="D163" s="126"/>
    </row>
    <row r="164" spans="1:4" x14ac:dyDescent="0.25">
      <c r="A164" s="234">
        <v>51257</v>
      </c>
      <c r="B164" s="234">
        <v>50406</v>
      </c>
      <c r="D164" s="126"/>
    </row>
    <row r="165" spans="1:4" x14ac:dyDescent="0.25">
      <c r="A165" s="234">
        <v>51442</v>
      </c>
      <c r="B165" s="234">
        <v>50423</v>
      </c>
      <c r="D165" s="126"/>
    </row>
    <row r="166" spans="1:4" x14ac:dyDescent="0.25">
      <c r="A166" s="234">
        <v>51459</v>
      </c>
      <c r="B166" s="234">
        <v>50451</v>
      </c>
      <c r="D166" s="126"/>
    </row>
    <row r="167" spans="1:4" x14ac:dyDescent="0.25">
      <c r="A167" s="234">
        <v>51482</v>
      </c>
      <c r="B167" s="234">
        <v>50556</v>
      </c>
      <c r="D167" s="126"/>
    </row>
    <row r="168" spans="1:4" x14ac:dyDescent="0.25">
      <c r="A168" s="234">
        <v>51495</v>
      </c>
      <c r="B168" s="234">
        <v>50574</v>
      </c>
      <c r="D168" s="126"/>
    </row>
    <row r="169" spans="1:4" x14ac:dyDescent="0.25">
      <c r="A169" s="234">
        <v>51502</v>
      </c>
      <c r="B169" s="234">
        <v>50591</v>
      </c>
      <c r="D169" s="126"/>
    </row>
    <row r="170" spans="1:4" x14ac:dyDescent="0.25">
      <c r="A170" s="234">
        <v>51536</v>
      </c>
      <c r="B170" s="234">
        <v>50654</v>
      </c>
      <c r="D170" s="126"/>
    </row>
    <row r="171" spans="1:4" x14ac:dyDescent="0.25">
      <c r="A171" s="234">
        <v>51578</v>
      </c>
      <c r="B171" s="234">
        <v>50689</v>
      </c>
      <c r="D171" s="126"/>
    </row>
    <row r="172" spans="1:4" x14ac:dyDescent="0.25">
      <c r="A172" s="234">
        <v>51609</v>
      </c>
      <c r="B172" s="234">
        <v>50720</v>
      </c>
      <c r="D172" s="126"/>
    </row>
    <row r="173" spans="1:4" x14ac:dyDescent="0.25">
      <c r="A173" s="234">
        <v>51610</v>
      </c>
      <c r="B173" s="234">
        <v>50734</v>
      </c>
      <c r="D173" s="126"/>
    </row>
    <row r="174" spans="1:4" x14ac:dyDescent="0.25">
      <c r="A174" s="234">
        <v>51622</v>
      </c>
      <c r="B174" s="234">
        <v>50763</v>
      </c>
      <c r="D174" s="126"/>
    </row>
    <row r="175" spans="1:4" x14ac:dyDescent="0.25">
      <c r="A175" s="234">
        <v>51760</v>
      </c>
      <c r="B175" s="234">
        <v>50770</v>
      </c>
      <c r="D175" s="126"/>
    </row>
    <row r="176" spans="1:4" x14ac:dyDescent="0.25">
      <c r="A176" s="234">
        <v>51823</v>
      </c>
      <c r="B176" s="234">
        <v>50787</v>
      </c>
      <c r="D176" s="126"/>
    </row>
    <row r="177" spans="1:4" x14ac:dyDescent="0.25">
      <c r="A177" s="234">
        <v>51847</v>
      </c>
      <c r="B177" s="234">
        <v>50822</v>
      </c>
      <c r="D177" s="126"/>
    </row>
    <row r="178" spans="1:4" x14ac:dyDescent="0.25">
      <c r="A178" s="234">
        <v>51860</v>
      </c>
      <c r="B178" s="234">
        <v>50920</v>
      </c>
      <c r="D178" s="126"/>
    </row>
    <row r="179" spans="1:4" x14ac:dyDescent="0.25">
      <c r="A179" s="234">
        <v>51867</v>
      </c>
      <c r="B179" s="234">
        <v>50941</v>
      </c>
      <c r="D179" s="126"/>
    </row>
    <row r="180" spans="1:4" x14ac:dyDescent="0.25">
      <c r="A180" s="234">
        <v>51900</v>
      </c>
      <c r="B180" s="234">
        <v>50955</v>
      </c>
      <c r="D180" s="126"/>
    </row>
    <row r="181" spans="1:4" x14ac:dyDescent="0.25">
      <c r="A181" s="234">
        <v>51942</v>
      </c>
      <c r="B181" s="234">
        <v>51018</v>
      </c>
      <c r="D181" s="126"/>
    </row>
    <row r="182" spans="1:4" x14ac:dyDescent="0.25">
      <c r="A182" s="234">
        <v>51959</v>
      </c>
      <c r="B182" s="234">
        <v>51053</v>
      </c>
      <c r="D182" s="126"/>
    </row>
    <row r="183" spans="1:4" x14ac:dyDescent="0.25">
      <c r="A183" s="234">
        <v>51960</v>
      </c>
      <c r="B183" s="234">
        <v>51085</v>
      </c>
      <c r="D183" s="126"/>
    </row>
    <row r="184" spans="1:4" x14ac:dyDescent="0.25">
      <c r="A184" s="234">
        <v>51987</v>
      </c>
      <c r="B184" s="234">
        <v>51098</v>
      </c>
      <c r="D184" s="126"/>
    </row>
    <row r="185" spans="1:4" x14ac:dyDescent="0.25">
      <c r="A185" s="234">
        <v>52125</v>
      </c>
      <c r="B185" s="234">
        <v>51130</v>
      </c>
      <c r="D185" s="126"/>
    </row>
    <row r="186" spans="1:4" x14ac:dyDescent="0.25">
      <c r="A186" s="234">
        <v>52140</v>
      </c>
      <c r="B186" s="234">
        <v>51137</v>
      </c>
      <c r="D186" s="126"/>
    </row>
    <row r="187" spans="1:4" x14ac:dyDescent="0.25">
      <c r="A187" s="234">
        <v>52187</v>
      </c>
      <c r="B187" s="234">
        <v>51151</v>
      </c>
      <c r="D187" s="126"/>
    </row>
    <row r="188" spans="1:4" x14ac:dyDescent="0.25">
      <c r="A188" s="234">
        <v>52212</v>
      </c>
      <c r="B188" s="234">
        <v>51186</v>
      </c>
      <c r="D188" s="126"/>
    </row>
    <row r="189" spans="1:4" x14ac:dyDescent="0.25">
      <c r="A189" s="234">
        <v>52225</v>
      </c>
      <c r="B189" s="234">
        <v>51284</v>
      </c>
      <c r="D189" s="126"/>
    </row>
    <row r="190" spans="1:4" x14ac:dyDescent="0.25">
      <c r="A190" s="234">
        <v>52232</v>
      </c>
      <c r="B190" s="234">
        <v>51306</v>
      </c>
      <c r="D190" s="126"/>
    </row>
    <row r="191" spans="1:4" x14ac:dyDescent="0.25">
      <c r="A191" s="234">
        <v>52264</v>
      </c>
      <c r="B191" s="234">
        <v>51321</v>
      </c>
      <c r="D191" s="126"/>
    </row>
    <row r="192" spans="1:4" x14ac:dyDescent="0.25">
      <c r="A192" s="234">
        <v>52306</v>
      </c>
      <c r="B192" s="234">
        <v>51382</v>
      </c>
      <c r="D192" s="126"/>
    </row>
    <row r="193" spans="1:4" x14ac:dyDescent="0.25">
      <c r="A193" s="234">
        <v>52316</v>
      </c>
      <c r="B193" s="234">
        <v>51417</v>
      </c>
      <c r="D193" s="126"/>
    </row>
    <row r="194" spans="1:4" x14ac:dyDescent="0.25">
      <c r="A194" s="234">
        <v>52317</v>
      </c>
      <c r="B194" s="234">
        <v>51452</v>
      </c>
      <c r="D194" s="126"/>
    </row>
    <row r="195" spans="1:4" x14ac:dyDescent="0.25">
      <c r="A195" s="234">
        <v>52352</v>
      </c>
      <c r="B195" s="234">
        <v>51462</v>
      </c>
      <c r="D195" s="126"/>
    </row>
    <row r="196" spans="1:4" x14ac:dyDescent="0.25">
      <c r="A196" s="234">
        <v>52490</v>
      </c>
      <c r="B196" s="234">
        <v>51495</v>
      </c>
      <c r="D196" s="126"/>
    </row>
    <row r="197" spans="1:4" x14ac:dyDescent="0.25">
      <c r="A197" s="234">
        <v>52537</v>
      </c>
      <c r="B197" s="234">
        <v>51502</v>
      </c>
      <c r="D197" s="126"/>
    </row>
    <row r="198" spans="1:4" x14ac:dyDescent="0.25">
      <c r="A198" s="234">
        <v>52551</v>
      </c>
      <c r="B198" s="234">
        <v>51522</v>
      </c>
      <c r="D198" s="126"/>
    </row>
    <row r="199" spans="1:4" x14ac:dyDescent="0.25">
      <c r="A199" s="234">
        <v>52590</v>
      </c>
      <c r="B199" s="234">
        <v>51550</v>
      </c>
      <c r="D199" s="126"/>
    </row>
    <row r="200" spans="1:4" x14ac:dyDescent="0.25">
      <c r="A200" s="234">
        <v>52597</v>
      </c>
      <c r="B200" s="234">
        <v>51648</v>
      </c>
      <c r="D200" s="126"/>
    </row>
    <row r="201" spans="1:4" x14ac:dyDescent="0.25">
      <c r="A201" s="234">
        <v>52628</v>
      </c>
      <c r="B201" s="234">
        <v>51671</v>
      </c>
      <c r="D201" s="126"/>
    </row>
    <row r="202" spans="1:4" x14ac:dyDescent="0.25">
      <c r="A202" s="234">
        <v>52677</v>
      </c>
      <c r="B202" s="234">
        <v>51686</v>
      </c>
      <c r="D202" s="126"/>
    </row>
    <row r="203" spans="1:4" x14ac:dyDescent="0.25">
      <c r="A203" s="234">
        <v>52701</v>
      </c>
      <c r="B203" s="234">
        <v>51746</v>
      </c>
      <c r="D203" s="126"/>
    </row>
    <row r="204" spans="1:4" x14ac:dyDescent="0.25">
      <c r="A204" s="234">
        <v>52702</v>
      </c>
      <c r="B204" s="234">
        <v>51788</v>
      </c>
      <c r="D204" s="126"/>
    </row>
    <row r="205" spans="1:4" x14ac:dyDescent="0.25">
      <c r="A205" s="234">
        <v>52856</v>
      </c>
      <c r="B205" s="234">
        <v>51816</v>
      </c>
      <c r="D205" s="126"/>
    </row>
    <row r="206" spans="1:4" x14ac:dyDescent="0.25">
      <c r="A206" s="234">
        <v>52903</v>
      </c>
      <c r="B206" s="234">
        <v>51833</v>
      </c>
      <c r="D206" s="126"/>
    </row>
    <row r="207" spans="1:4" x14ac:dyDescent="0.25">
      <c r="A207" s="234">
        <v>52922</v>
      </c>
      <c r="B207" s="234">
        <v>51860</v>
      </c>
      <c r="D207" s="126"/>
    </row>
    <row r="208" spans="1:4" x14ac:dyDescent="0.25">
      <c r="A208" s="234">
        <v>52943</v>
      </c>
      <c r="B208" s="234">
        <v>51867</v>
      </c>
      <c r="D208" s="126"/>
    </row>
    <row r="209" spans="1:4" x14ac:dyDescent="0.25">
      <c r="A209" s="234">
        <v>52999</v>
      </c>
      <c r="B209" s="234">
        <v>51886</v>
      </c>
      <c r="D209" s="126"/>
    </row>
    <row r="210" spans="1:4" x14ac:dyDescent="0.25">
      <c r="A210" s="234">
        <v>53041</v>
      </c>
      <c r="B210" s="234">
        <v>51914</v>
      </c>
      <c r="D210" s="126"/>
    </row>
    <row r="211" spans="1:4" x14ac:dyDescent="0.25">
      <c r="A211" s="234">
        <v>53058</v>
      </c>
      <c r="B211" s="234">
        <v>52012</v>
      </c>
      <c r="D211" s="126"/>
    </row>
    <row r="212" spans="1:4" x14ac:dyDescent="0.25">
      <c r="A212" s="234">
        <v>53059</v>
      </c>
      <c r="B212" s="234">
        <v>52036</v>
      </c>
      <c r="D212" s="126"/>
    </row>
    <row r="213" spans="1:4" x14ac:dyDescent="0.25">
      <c r="A213" s="234">
        <v>53083</v>
      </c>
      <c r="B213" s="234">
        <v>52051</v>
      </c>
      <c r="D213" s="126"/>
    </row>
    <row r="214" spans="1:4" x14ac:dyDescent="0.25">
      <c r="A214" s="234">
        <v>53268</v>
      </c>
      <c r="B214" s="234">
        <v>52110</v>
      </c>
      <c r="D214" s="126"/>
    </row>
    <row r="215" spans="1:4" x14ac:dyDescent="0.25">
      <c r="A215" s="234">
        <v>53286</v>
      </c>
      <c r="B215" s="234">
        <v>52152</v>
      </c>
      <c r="D215" s="126"/>
    </row>
    <row r="216" spans="1:4" x14ac:dyDescent="0.25">
      <c r="A216" s="234">
        <v>53308</v>
      </c>
      <c r="B216" s="234">
        <v>52181</v>
      </c>
      <c r="D216" s="126"/>
    </row>
    <row r="217" spans="1:4" x14ac:dyDescent="0.25">
      <c r="A217" s="234">
        <v>53321</v>
      </c>
      <c r="B217" s="234">
        <v>52197</v>
      </c>
      <c r="D217" s="126"/>
    </row>
    <row r="218" spans="1:4" x14ac:dyDescent="0.25">
      <c r="A218" s="234">
        <v>53328</v>
      </c>
      <c r="B218" s="234">
        <v>52225</v>
      </c>
      <c r="D218" s="126"/>
    </row>
    <row r="219" spans="1:4" x14ac:dyDescent="0.25">
      <c r="A219" s="234">
        <v>53363</v>
      </c>
      <c r="B219" s="234">
        <v>52232</v>
      </c>
      <c r="D219" s="126"/>
    </row>
    <row r="220" spans="1:4" x14ac:dyDescent="0.25">
      <c r="A220" s="234">
        <v>53405</v>
      </c>
      <c r="B220" s="234">
        <v>52250</v>
      </c>
      <c r="D220" s="126"/>
    </row>
    <row r="221" spans="1:4" x14ac:dyDescent="0.25">
      <c r="A221" s="234">
        <v>53408</v>
      </c>
      <c r="B221" s="234">
        <v>52278</v>
      </c>
      <c r="D221" s="126"/>
    </row>
    <row r="222" spans="1:4" x14ac:dyDescent="0.25">
      <c r="A222" s="234">
        <v>53409</v>
      </c>
      <c r="B222" s="234">
        <v>52376</v>
      </c>
      <c r="D222" s="126"/>
    </row>
    <row r="223" spans="1:4" x14ac:dyDescent="0.25">
      <c r="A223" s="234">
        <v>53448</v>
      </c>
      <c r="B223" s="234">
        <v>52401</v>
      </c>
      <c r="D223" s="126"/>
    </row>
    <row r="224" spans="1:4" x14ac:dyDescent="0.25">
      <c r="A224" s="234">
        <v>53633</v>
      </c>
      <c r="B224" s="234">
        <v>52415</v>
      </c>
      <c r="D224" s="126"/>
    </row>
    <row r="225" spans="1:4" x14ac:dyDescent="0.25">
      <c r="A225" s="234">
        <v>53650</v>
      </c>
      <c r="B225" s="234">
        <v>52481</v>
      </c>
      <c r="D225" s="126"/>
    </row>
    <row r="226" spans="1:4" x14ac:dyDescent="0.25">
      <c r="A226" s="234">
        <v>53673</v>
      </c>
      <c r="B226" s="234">
        <v>52516</v>
      </c>
      <c r="D226" s="126"/>
    </row>
    <row r="227" spans="1:4" x14ac:dyDescent="0.25">
      <c r="A227" s="234">
        <v>53686</v>
      </c>
      <c r="B227" s="234">
        <v>52546</v>
      </c>
      <c r="D227" s="126"/>
    </row>
    <row r="228" spans="1:4" x14ac:dyDescent="0.25">
      <c r="A228" s="234">
        <v>53693</v>
      </c>
      <c r="B228" s="234">
        <v>52561</v>
      </c>
      <c r="D228" s="126"/>
    </row>
    <row r="229" spans="1:4" x14ac:dyDescent="0.25">
      <c r="A229" s="234">
        <v>53727</v>
      </c>
      <c r="B229" s="234">
        <v>52590</v>
      </c>
      <c r="D229" s="126"/>
    </row>
    <row r="230" spans="1:4" x14ac:dyDescent="0.25">
      <c r="A230" s="234">
        <v>53769</v>
      </c>
      <c r="B230" s="234">
        <v>52597</v>
      </c>
      <c r="D230" s="126"/>
    </row>
    <row r="231" spans="1:4" x14ac:dyDescent="0.25">
      <c r="A231" s="234">
        <v>53793</v>
      </c>
      <c r="B231" s="234">
        <v>52614</v>
      </c>
      <c r="D231" s="126"/>
    </row>
    <row r="232" spans="1:4" x14ac:dyDescent="0.25">
      <c r="A232" s="234">
        <v>53794</v>
      </c>
      <c r="B232" s="234">
        <v>52642</v>
      </c>
      <c r="D232" s="126"/>
    </row>
    <row r="233" spans="1:4" x14ac:dyDescent="0.25">
      <c r="A233" s="234">
        <v>53813</v>
      </c>
      <c r="B233" s="234">
        <v>52747</v>
      </c>
      <c r="D233" s="126"/>
    </row>
    <row r="234" spans="1:4" x14ac:dyDescent="0.25">
      <c r="A234" s="234">
        <v>53951</v>
      </c>
      <c r="B234" s="234">
        <v>52768</v>
      </c>
      <c r="D234" s="126"/>
    </row>
    <row r="235" spans="1:4" x14ac:dyDescent="0.25">
      <c r="A235" s="234">
        <v>54014</v>
      </c>
      <c r="B235" s="234">
        <v>52782</v>
      </c>
      <c r="D235" s="126"/>
    </row>
    <row r="236" spans="1:4" x14ac:dyDescent="0.25">
      <c r="A236" s="234">
        <v>54038</v>
      </c>
      <c r="B236" s="234">
        <v>52845</v>
      </c>
      <c r="D236" s="126"/>
    </row>
    <row r="237" spans="1:4" x14ac:dyDescent="0.25">
      <c r="A237" s="234">
        <v>54051</v>
      </c>
      <c r="B237" s="234">
        <v>52880</v>
      </c>
      <c r="D237" s="126"/>
    </row>
    <row r="238" spans="1:4" x14ac:dyDescent="0.25">
      <c r="A238" s="234">
        <v>54058</v>
      </c>
      <c r="B238" s="234">
        <v>52912</v>
      </c>
      <c r="D238" s="126"/>
    </row>
    <row r="239" spans="1:4" x14ac:dyDescent="0.25">
      <c r="A239" s="234">
        <v>54091</v>
      </c>
      <c r="B239" s="234">
        <v>52925</v>
      </c>
      <c r="D239" s="126"/>
    </row>
    <row r="240" spans="1:4" x14ac:dyDescent="0.25">
      <c r="A240" s="234">
        <v>54133</v>
      </c>
      <c r="B240" s="234">
        <v>52957</v>
      </c>
      <c r="D240" s="126"/>
    </row>
    <row r="241" spans="1:4" x14ac:dyDescent="0.25">
      <c r="A241" s="234">
        <v>54150</v>
      </c>
      <c r="B241" s="234">
        <v>52964</v>
      </c>
      <c r="D241" s="126"/>
    </row>
    <row r="242" spans="1:4" x14ac:dyDescent="0.25">
      <c r="A242" s="234">
        <v>54151</v>
      </c>
      <c r="B242" s="234">
        <v>52978</v>
      </c>
      <c r="D242" s="126"/>
    </row>
    <row r="243" spans="1:4" x14ac:dyDescent="0.25">
      <c r="A243" s="234">
        <v>54179</v>
      </c>
      <c r="B243" s="234">
        <v>53013</v>
      </c>
      <c r="D243" s="126"/>
    </row>
    <row r="244" spans="1:4" x14ac:dyDescent="0.25">
      <c r="A244" s="234">
        <v>54317</v>
      </c>
      <c r="B244" s="234">
        <v>53111</v>
      </c>
      <c r="D244" s="126"/>
    </row>
    <row r="245" spans="1:4" x14ac:dyDescent="0.25">
      <c r="A245" s="234">
        <v>54332</v>
      </c>
      <c r="B245" s="234">
        <v>53132</v>
      </c>
      <c r="D245" s="126"/>
    </row>
    <row r="246" spans="1:4" x14ac:dyDescent="0.25">
      <c r="A246" s="234">
        <v>54364</v>
      </c>
      <c r="B246" s="234">
        <v>53147</v>
      </c>
      <c r="D246" s="126"/>
    </row>
    <row r="247" spans="1:4" x14ac:dyDescent="0.25">
      <c r="A247" s="234">
        <v>54378</v>
      </c>
      <c r="B247" s="234">
        <v>53209</v>
      </c>
      <c r="D247" s="126"/>
    </row>
    <row r="248" spans="1:4" x14ac:dyDescent="0.25">
      <c r="A248" s="234">
        <v>54417</v>
      </c>
      <c r="B248" s="234">
        <v>53244</v>
      </c>
      <c r="D248" s="126"/>
    </row>
    <row r="249" spans="1:4" x14ac:dyDescent="0.25">
      <c r="A249" s="234">
        <v>54424</v>
      </c>
      <c r="B249" s="234">
        <v>53276</v>
      </c>
      <c r="D249" s="126"/>
    </row>
    <row r="250" spans="1:4" x14ac:dyDescent="0.25">
      <c r="A250" s="234">
        <v>54455</v>
      </c>
      <c r="B250" s="234">
        <v>53289</v>
      </c>
      <c r="D250" s="126"/>
    </row>
    <row r="251" spans="1:4" x14ac:dyDescent="0.25">
      <c r="A251" s="234">
        <v>54497</v>
      </c>
      <c r="B251" s="234">
        <v>53321</v>
      </c>
      <c r="D251" s="126"/>
    </row>
    <row r="252" spans="1:4" x14ac:dyDescent="0.25">
      <c r="A252" s="234">
        <v>54528</v>
      </c>
      <c r="B252" s="234">
        <v>53328</v>
      </c>
      <c r="D252" s="126"/>
    </row>
    <row r="253" spans="1:4" x14ac:dyDescent="0.25">
      <c r="A253" s="234">
        <v>54529</v>
      </c>
      <c r="B253" s="234">
        <v>53342</v>
      </c>
      <c r="D253" s="126"/>
    </row>
    <row r="254" spans="1:4" x14ac:dyDescent="0.25">
      <c r="A254" s="234">
        <v>54682</v>
      </c>
      <c r="B254" s="234">
        <v>53377</v>
      </c>
      <c r="D254" s="126"/>
    </row>
    <row r="255" spans="1:4" x14ac:dyDescent="0.25">
      <c r="A255" s="234">
        <v>54729</v>
      </c>
      <c r="B255" s="234">
        <v>53475</v>
      </c>
      <c r="D255" s="126"/>
    </row>
    <row r="256" spans="1:4" x14ac:dyDescent="0.25">
      <c r="A256" s="234">
        <v>54742</v>
      </c>
      <c r="B256" s="234">
        <v>53497</v>
      </c>
      <c r="D256" s="126"/>
    </row>
    <row r="257" spans="1:4" x14ac:dyDescent="0.25">
      <c r="A257" s="234">
        <v>54826</v>
      </c>
      <c r="B257" s="234">
        <v>53512</v>
      </c>
      <c r="D257" s="126"/>
    </row>
    <row r="258" spans="1:4" x14ac:dyDescent="0.25">
      <c r="A258" s="234">
        <v>54868</v>
      </c>
      <c r="B258" s="234">
        <v>53573</v>
      </c>
      <c r="D258" s="126"/>
    </row>
    <row r="259" spans="1:4" x14ac:dyDescent="0.25">
      <c r="A259" s="234">
        <v>54885</v>
      </c>
      <c r="B259" s="234">
        <v>53608</v>
      </c>
      <c r="D259" s="126"/>
    </row>
    <row r="260" spans="1:4" x14ac:dyDescent="0.25">
      <c r="A260" s="234">
        <v>54886</v>
      </c>
      <c r="B260" s="234">
        <v>53643</v>
      </c>
      <c r="D260" s="126"/>
    </row>
    <row r="261" spans="1:4" x14ac:dyDescent="0.25">
      <c r="A261" s="234">
        <v>55047</v>
      </c>
      <c r="B261" s="234">
        <v>53653</v>
      </c>
      <c r="D261" s="126"/>
    </row>
    <row r="262" spans="1:4" x14ac:dyDescent="0.25">
      <c r="A262" s="234">
        <v>55094</v>
      </c>
      <c r="B262" s="234">
        <v>53686</v>
      </c>
      <c r="D262" s="126"/>
    </row>
    <row r="263" spans="1:4" x14ac:dyDescent="0.25">
      <c r="A263" s="234">
        <v>55113</v>
      </c>
      <c r="B263" s="234">
        <v>53693</v>
      </c>
      <c r="D263" s="126"/>
    </row>
    <row r="264" spans="1:4" x14ac:dyDescent="0.25">
      <c r="A264" s="234">
        <v>55134</v>
      </c>
      <c r="B264" s="234">
        <v>53713</v>
      </c>
      <c r="D264" s="126"/>
    </row>
    <row r="265" spans="1:4" x14ac:dyDescent="0.25">
      <c r="A265" s="234">
        <v>55190</v>
      </c>
      <c r="B265" s="234">
        <v>53741</v>
      </c>
      <c r="D265" s="126"/>
    </row>
    <row r="266" spans="1:4" x14ac:dyDescent="0.25">
      <c r="A266" s="234">
        <v>55232</v>
      </c>
      <c r="B266" s="234">
        <v>53839</v>
      </c>
      <c r="D266" s="126"/>
    </row>
    <row r="267" spans="1:4" x14ac:dyDescent="0.25">
      <c r="A267" s="234">
        <v>55242</v>
      </c>
      <c r="B267" s="234">
        <v>53862</v>
      </c>
      <c r="D267" s="126"/>
    </row>
    <row r="268" spans="1:4" x14ac:dyDescent="0.25">
      <c r="A268" s="234">
        <v>55243</v>
      </c>
      <c r="B268" s="234">
        <v>53877</v>
      </c>
      <c r="D268" s="126"/>
    </row>
    <row r="269" spans="1:4" x14ac:dyDescent="0.25">
      <c r="A269" s="234">
        <v>55274</v>
      </c>
      <c r="B269" s="234">
        <v>53937</v>
      </c>
      <c r="D269" s="126"/>
    </row>
    <row r="270" spans="1:4" x14ac:dyDescent="0.25">
      <c r="A270" s="234">
        <v>55459</v>
      </c>
      <c r="B270" s="234">
        <v>53979</v>
      </c>
      <c r="D270" s="126"/>
    </row>
    <row r="271" spans="1:4" x14ac:dyDescent="0.25">
      <c r="A271" s="234">
        <v>55477</v>
      </c>
      <c r="B271" s="234">
        <v>54007</v>
      </c>
      <c r="D271" s="126"/>
    </row>
    <row r="272" spans="1:4" x14ac:dyDescent="0.25">
      <c r="A272" s="234">
        <v>55499</v>
      </c>
      <c r="B272" s="234">
        <v>54024</v>
      </c>
      <c r="D272" s="126"/>
    </row>
    <row r="273" spans="1:4" x14ac:dyDescent="0.25">
      <c r="A273" s="234">
        <v>55512</v>
      </c>
      <c r="B273" s="234">
        <v>54051</v>
      </c>
      <c r="D273" s="126"/>
    </row>
    <row r="274" spans="1:4" x14ac:dyDescent="0.25">
      <c r="A274" s="234">
        <v>55519</v>
      </c>
      <c r="B274" s="234">
        <v>54058</v>
      </c>
      <c r="D274" s="126"/>
    </row>
    <row r="275" spans="1:4" x14ac:dyDescent="0.25">
      <c r="A275" s="234">
        <v>55554</v>
      </c>
      <c r="B275" s="234">
        <v>54077</v>
      </c>
      <c r="D275" s="126"/>
    </row>
    <row r="276" spans="1:4" x14ac:dyDescent="0.25">
      <c r="A276" s="234">
        <v>55596</v>
      </c>
      <c r="B276" s="234">
        <v>54105</v>
      </c>
      <c r="D276" s="126"/>
    </row>
    <row r="277" spans="1:4" x14ac:dyDescent="0.25">
      <c r="A277" s="234">
        <v>55627</v>
      </c>
      <c r="B277" s="234">
        <v>54203</v>
      </c>
      <c r="D277" s="126"/>
    </row>
    <row r="278" spans="1:4" x14ac:dyDescent="0.25">
      <c r="A278" s="234">
        <v>55628</v>
      </c>
      <c r="B278" s="234">
        <v>54228</v>
      </c>
      <c r="D278" s="126"/>
    </row>
    <row r="279" spans="1:4" x14ac:dyDescent="0.25">
      <c r="A279" s="234">
        <v>55640</v>
      </c>
      <c r="B279" s="234">
        <v>54242</v>
      </c>
      <c r="D279" s="126"/>
    </row>
    <row r="280" spans="1:4" x14ac:dyDescent="0.25">
      <c r="A280" s="234">
        <v>55778</v>
      </c>
      <c r="B280" s="234">
        <v>54308</v>
      </c>
      <c r="D280" s="126"/>
    </row>
    <row r="281" spans="1:4" x14ac:dyDescent="0.25">
      <c r="A281" s="234">
        <v>55841</v>
      </c>
      <c r="B281" s="234">
        <v>54343</v>
      </c>
      <c r="D281" s="126"/>
    </row>
    <row r="282" spans="1:4" x14ac:dyDescent="0.25">
      <c r="A282" s="234">
        <v>55865</v>
      </c>
      <c r="B282" s="234">
        <v>54373</v>
      </c>
      <c r="D282" s="126"/>
    </row>
    <row r="283" spans="1:4" x14ac:dyDescent="0.25">
      <c r="A283" s="234">
        <v>55878</v>
      </c>
      <c r="B283" s="234">
        <v>54388</v>
      </c>
      <c r="D283" s="126"/>
    </row>
    <row r="284" spans="1:4" x14ac:dyDescent="0.25">
      <c r="A284" s="234">
        <v>55885</v>
      </c>
      <c r="B284" s="234">
        <v>54417</v>
      </c>
      <c r="D284" s="126"/>
    </row>
    <row r="285" spans="1:4" x14ac:dyDescent="0.25">
      <c r="A285" s="234">
        <v>55918</v>
      </c>
      <c r="B285" s="234">
        <v>54424</v>
      </c>
      <c r="D285" s="126"/>
    </row>
    <row r="286" spans="1:4" x14ac:dyDescent="0.25">
      <c r="A286" s="234">
        <v>55960</v>
      </c>
      <c r="B286" s="234">
        <v>54441</v>
      </c>
      <c r="D286" s="126"/>
    </row>
    <row r="287" spans="1:4" x14ac:dyDescent="0.25">
      <c r="A287" s="234">
        <v>55977</v>
      </c>
      <c r="B287" s="234">
        <v>54469</v>
      </c>
      <c r="D287" s="126"/>
    </row>
    <row r="288" spans="1:4" x14ac:dyDescent="0.25">
      <c r="A288" s="234">
        <v>55978</v>
      </c>
      <c r="B288" s="234">
        <v>54574</v>
      </c>
      <c r="D288" s="126"/>
    </row>
    <row r="289" spans="1:4" x14ac:dyDescent="0.25">
      <c r="A289" s="234">
        <v>56005</v>
      </c>
      <c r="B289" s="234">
        <v>54592</v>
      </c>
      <c r="D289" s="126"/>
    </row>
    <row r="290" spans="1:4" x14ac:dyDescent="0.25">
      <c r="A290" s="234">
        <v>56143</v>
      </c>
      <c r="B290" s="234">
        <v>54609</v>
      </c>
      <c r="D290" s="126"/>
    </row>
    <row r="291" spans="1:4" x14ac:dyDescent="0.25">
      <c r="A291" s="234">
        <v>56205</v>
      </c>
      <c r="B291" s="234">
        <v>54672</v>
      </c>
      <c r="D291" s="126"/>
    </row>
    <row r="292" spans="1:4" x14ac:dyDescent="0.25">
      <c r="A292" s="234">
        <v>56230</v>
      </c>
      <c r="B292" s="234">
        <v>54707</v>
      </c>
    </row>
    <row r="293" spans="1:4" x14ac:dyDescent="0.25">
      <c r="A293" s="234">
        <v>56243</v>
      </c>
      <c r="B293" s="234">
        <v>54738</v>
      </c>
    </row>
    <row r="294" spans="1:4" x14ac:dyDescent="0.25">
      <c r="A294" s="234">
        <v>56250</v>
      </c>
      <c r="B294" s="234">
        <v>54752</v>
      </c>
    </row>
    <row r="295" spans="1:4" x14ac:dyDescent="0.25">
      <c r="A295" s="234">
        <v>56282</v>
      </c>
      <c r="B295" s="234">
        <v>54781</v>
      </c>
    </row>
    <row r="296" spans="1:4" x14ac:dyDescent="0.25">
      <c r="A296" s="234">
        <v>56324</v>
      </c>
      <c r="B296" s="234">
        <v>54788</v>
      </c>
    </row>
    <row r="297" spans="1:4" x14ac:dyDescent="0.25">
      <c r="A297" s="234">
        <v>56334</v>
      </c>
      <c r="B297" s="234">
        <v>54805</v>
      </c>
    </row>
    <row r="298" spans="1:4" x14ac:dyDescent="0.25">
      <c r="A298" s="234">
        <v>56335</v>
      </c>
      <c r="B298" s="234">
        <v>54840</v>
      </c>
    </row>
    <row r="299" spans="1:4" x14ac:dyDescent="0.25">
      <c r="A299" s="234">
        <v>56370</v>
      </c>
      <c r="B299" s="234">
        <v>54938</v>
      </c>
    </row>
    <row r="300" spans="1:4" x14ac:dyDescent="0.25">
      <c r="A300" s="234">
        <v>56370</v>
      </c>
      <c r="B300" s="234">
        <v>54959</v>
      </c>
    </row>
    <row r="301" spans="1:4" x14ac:dyDescent="0.25">
      <c r="B301" s="234">
        <v>54973</v>
      </c>
    </row>
    <row r="302" spans="1:4" x14ac:dyDescent="0.25">
      <c r="B302" s="234">
        <v>55036</v>
      </c>
    </row>
    <row r="303" spans="1:4" x14ac:dyDescent="0.25">
      <c r="B303" s="234">
        <v>55071</v>
      </c>
    </row>
    <row r="304" spans="1:4" x14ac:dyDescent="0.25">
      <c r="B304" s="234">
        <v>55103</v>
      </c>
    </row>
    <row r="305" spans="2:2" x14ac:dyDescent="0.25">
      <c r="B305" s="234">
        <v>55116</v>
      </c>
    </row>
    <row r="306" spans="2:2" x14ac:dyDescent="0.25">
      <c r="B306" s="234">
        <v>55148</v>
      </c>
    </row>
    <row r="307" spans="2:2" x14ac:dyDescent="0.25">
      <c r="B307" s="234">
        <v>55155</v>
      </c>
    </row>
    <row r="308" spans="2:2" x14ac:dyDescent="0.25">
      <c r="B308" s="234">
        <v>55169</v>
      </c>
    </row>
    <row r="309" spans="2:2" x14ac:dyDescent="0.25">
      <c r="B309" s="234">
        <v>55204</v>
      </c>
    </row>
    <row r="310" spans="2:2" x14ac:dyDescent="0.25">
      <c r="B310" s="234">
        <v>55302</v>
      </c>
    </row>
    <row r="311" spans="2:2" x14ac:dyDescent="0.25">
      <c r="B311" s="234">
        <v>55323</v>
      </c>
    </row>
    <row r="312" spans="2:2" x14ac:dyDescent="0.25">
      <c r="B312" s="234">
        <v>55338</v>
      </c>
    </row>
    <row r="313" spans="2:2" x14ac:dyDescent="0.25">
      <c r="B313" s="234">
        <v>55400</v>
      </c>
    </row>
    <row r="314" spans="2:2" x14ac:dyDescent="0.25">
      <c r="B314" s="234">
        <v>55435</v>
      </c>
    </row>
    <row r="315" spans="2:2" x14ac:dyDescent="0.25">
      <c r="B315" s="234">
        <v>55467</v>
      </c>
    </row>
    <row r="316" spans="2:2" x14ac:dyDescent="0.25">
      <c r="B316" s="234">
        <v>55480</v>
      </c>
    </row>
    <row r="317" spans="2:2" x14ac:dyDescent="0.25">
      <c r="B317" s="234">
        <v>55512</v>
      </c>
    </row>
    <row r="318" spans="2:2" x14ac:dyDescent="0.25">
      <c r="B318" s="234">
        <v>55519</v>
      </c>
    </row>
    <row r="319" spans="2:2" x14ac:dyDescent="0.25">
      <c r="B319" s="234">
        <v>55533</v>
      </c>
    </row>
    <row r="320" spans="2:2" x14ac:dyDescent="0.25">
      <c r="B320" s="234">
        <v>55568</v>
      </c>
    </row>
    <row r="321" spans="2:2" x14ac:dyDescent="0.25">
      <c r="B321" s="234">
        <v>55666</v>
      </c>
    </row>
    <row r="322" spans="2:2" x14ac:dyDescent="0.25">
      <c r="B322" s="234">
        <v>55689</v>
      </c>
    </row>
    <row r="323" spans="2:2" x14ac:dyDescent="0.25">
      <c r="B323" s="234">
        <v>55704</v>
      </c>
    </row>
    <row r="324" spans="2:2" x14ac:dyDescent="0.25">
      <c r="B324" s="234">
        <v>55764</v>
      </c>
    </row>
    <row r="325" spans="2:2" x14ac:dyDescent="0.25">
      <c r="B325" s="234">
        <v>55806</v>
      </c>
    </row>
    <row r="326" spans="2:2" x14ac:dyDescent="0.25">
      <c r="B326" s="234">
        <v>55834</v>
      </c>
    </row>
    <row r="327" spans="2:2" x14ac:dyDescent="0.25">
      <c r="B327" s="234">
        <v>55851</v>
      </c>
    </row>
    <row r="328" spans="2:2" x14ac:dyDescent="0.25">
      <c r="B328" s="234">
        <v>55878</v>
      </c>
    </row>
    <row r="329" spans="2:2" x14ac:dyDescent="0.25">
      <c r="B329" s="234">
        <v>55885</v>
      </c>
    </row>
    <row r="330" spans="2:2" x14ac:dyDescent="0.25">
      <c r="B330" s="234">
        <v>55904</v>
      </c>
    </row>
    <row r="331" spans="2:2" x14ac:dyDescent="0.25">
      <c r="B331" s="234">
        <v>55932</v>
      </c>
    </row>
    <row r="332" spans="2:2" x14ac:dyDescent="0.25">
      <c r="B332" s="234">
        <v>56030</v>
      </c>
    </row>
    <row r="333" spans="2:2" x14ac:dyDescent="0.25">
      <c r="B333" s="234">
        <v>56054</v>
      </c>
    </row>
    <row r="334" spans="2:2" x14ac:dyDescent="0.25">
      <c r="B334" s="234">
        <v>56069</v>
      </c>
    </row>
    <row r="335" spans="2:2" x14ac:dyDescent="0.25">
      <c r="B335" s="234">
        <v>56128</v>
      </c>
    </row>
    <row r="336" spans="2:2" x14ac:dyDescent="0.25">
      <c r="B336" s="234">
        <v>56170</v>
      </c>
    </row>
    <row r="337" spans="2:2" x14ac:dyDescent="0.25">
      <c r="B337" s="234">
        <v>56199</v>
      </c>
    </row>
    <row r="338" spans="2:2" x14ac:dyDescent="0.25">
      <c r="B338" s="234">
        <v>56215</v>
      </c>
    </row>
    <row r="339" spans="2:2" x14ac:dyDescent="0.25">
      <c r="B339" s="234">
        <v>56243</v>
      </c>
    </row>
    <row r="340" spans="2:2" x14ac:dyDescent="0.25">
      <c r="B340" s="234">
        <v>56250</v>
      </c>
    </row>
    <row r="341" spans="2:2" x14ac:dyDescent="0.25">
      <c r="B341" s="234">
        <v>56268</v>
      </c>
    </row>
    <row r="342" spans="2:2" x14ac:dyDescent="0.25">
      <c r="B342" s="234">
        <v>56296</v>
      </c>
    </row>
    <row r="343" spans="2:2" x14ac:dyDescent="0.25">
      <c r="B343" s="234">
        <v>56394</v>
      </c>
    </row>
    <row r="344" spans="2:2" x14ac:dyDescent="0.25">
      <c r="B344" s="234">
        <v>56296</v>
      </c>
    </row>
    <row r="345" spans="2:2" x14ac:dyDescent="0.25">
      <c r="B345" s="234">
        <v>56296</v>
      </c>
    </row>
    <row r="346" spans="2:2" x14ac:dyDescent="0.25">
      <c r="B346" s="234">
        <v>56296</v>
      </c>
    </row>
    <row r="347" spans="2:2" x14ac:dyDescent="0.25">
      <c r="B347" s="234">
        <v>56268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5FEB7-E437-459D-8D4B-947D3B1D4AE1}">
  <dimension ref="A1:E7179"/>
  <sheetViews>
    <sheetView topLeftCell="A7135" workbookViewId="0">
      <selection activeCell="E7153" sqref="E7153"/>
    </sheetView>
  </sheetViews>
  <sheetFormatPr defaultColWidth="9.140625" defaultRowHeight="15" x14ac:dyDescent="0.25"/>
  <cols>
    <col min="1" max="1" width="11.85546875" customWidth="1"/>
    <col min="2" max="2" width="13" customWidth="1"/>
    <col min="3" max="3" width="14.28515625" customWidth="1"/>
    <col min="4" max="4" width="17" customWidth="1"/>
    <col min="5" max="5" width="9.140625" style="20"/>
  </cols>
  <sheetData>
    <row r="1" spans="1:5" x14ac:dyDescent="0.25">
      <c r="A1" s="371" t="s">
        <v>590</v>
      </c>
      <c r="B1" s="372" t="s">
        <v>591</v>
      </c>
      <c r="C1" s="372" t="s">
        <v>612</v>
      </c>
      <c r="D1" s="372" t="s">
        <v>613</v>
      </c>
    </row>
    <row r="2" spans="1:5" ht="30" x14ac:dyDescent="0.25">
      <c r="A2" s="371" t="s">
        <v>592</v>
      </c>
      <c r="B2" s="373" t="s">
        <v>593</v>
      </c>
      <c r="C2" s="373" t="s">
        <v>594</v>
      </c>
      <c r="D2" s="373" t="s">
        <v>595</v>
      </c>
    </row>
    <row r="3" spans="1:5" ht="30" x14ac:dyDescent="0.25">
      <c r="A3" s="371" t="s">
        <v>596</v>
      </c>
      <c r="B3" s="373" t="s">
        <v>597</v>
      </c>
      <c r="C3" s="373" t="s">
        <v>597</v>
      </c>
      <c r="D3" s="373" t="s">
        <v>597</v>
      </c>
    </row>
    <row r="4" spans="1:5" ht="30" x14ac:dyDescent="0.25">
      <c r="A4" s="371" t="s">
        <v>598</v>
      </c>
      <c r="B4" s="373" t="s">
        <v>599</v>
      </c>
      <c r="C4" s="373" t="s">
        <v>600</v>
      </c>
      <c r="D4" s="373" t="s">
        <v>599</v>
      </c>
    </row>
    <row r="5" spans="1:5" x14ac:dyDescent="0.25">
      <c r="A5" s="371" t="s">
        <v>601</v>
      </c>
      <c r="B5" s="373" t="s">
        <v>602</v>
      </c>
      <c r="C5" s="373" t="s">
        <v>599</v>
      </c>
      <c r="D5" s="373" t="s">
        <v>602</v>
      </c>
    </row>
    <row r="6" spans="1:5" x14ac:dyDescent="0.25">
      <c r="A6" s="371" t="s">
        <v>603</v>
      </c>
      <c r="B6" s="373"/>
      <c r="C6" s="373"/>
      <c r="D6" s="373"/>
    </row>
    <row r="7" spans="1:5" x14ac:dyDescent="0.25">
      <c r="A7" s="371" t="s">
        <v>604</v>
      </c>
      <c r="B7" s="374"/>
      <c r="C7" s="374"/>
      <c r="D7" s="374"/>
    </row>
    <row r="8" spans="1:5" ht="30" x14ac:dyDescent="0.25">
      <c r="A8" s="371" t="s">
        <v>605</v>
      </c>
      <c r="B8" s="373" t="s">
        <v>606</v>
      </c>
      <c r="C8" s="373" t="s">
        <v>606</v>
      </c>
      <c r="D8" s="373" t="s">
        <v>606</v>
      </c>
    </row>
    <row r="9" spans="1:5" x14ac:dyDescent="0.25">
      <c r="A9" s="375" t="s">
        <v>607</v>
      </c>
      <c r="B9" s="376" t="s">
        <v>608</v>
      </c>
      <c r="C9" s="376" t="s">
        <v>609</v>
      </c>
      <c r="D9" s="376" t="s">
        <v>610</v>
      </c>
      <c r="E9" s="380" t="s">
        <v>9</v>
      </c>
    </row>
    <row r="10" spans="1:5" x14ac:dyDescent="0.25">
      <c r="A10" s="377">
        <v>37988</v>
      </c>
      <c r="B10" s="378" t="s">
        <v>611</v>
      </c>
      <c r="C10" s="379" t="s">
        <v>611</v>
      </c>
      <c r="D10" s="378">
        <v>6.25</v>
      </c>
      <c r="E10" s="20">
        <f>IF(D10="N/E",E9,D10)</f>
        <v>6.25</v>
      </c>
    </row>
    <row r="11" spans="1:5" x14ac:dyDescent="0.25">
      <c r="A11" s="377">
        <v>37991</v>
      </c>
      <c r="B11" s="378" t="s">
        <v>611</v>
      </c>
      <c r="C11" s="379" t="s">
        <v>611</v>
      </c>
      <c r="D11" s="378">
        <v>6.1448999999999998</v>
      </c>
      <c r="E11" s="20">
        <f>IF(D11="N/E",E10,D11)</f>
        <v>6.1448999999999998</v>
      </c>
    </row>
    <row r="12" spans="1:5" x14ac:dyDescent="0.25">
      <c r="A12" s="377">
        <v>37992</v>
      </c>
      <c r="B12" s="378" t="s">
        <v>611</v>
      </c>
      <c r="C12" s="379" t="s">
        <v>611</v>
      </c>
      <c r="D12" s="378">
        <v>5.93</v>
      </c>
      <c r="E12" s="20">
        <f t="shared" ref="E12:E75" si="0">IF(D12="N/E",E11,D12)</f>
        <v>5.93</v>
      </c>
    </row>
    <row r="13" spans="1:5" x14ac:dyDescent="0.25">
      <c r="A13" s="377">
        <v>37993</v>
      </c>
      <c r="B13" s="378" t="s">
        <v>611</v>
      </c>
      <c r="C13" s="379" t="s">
        <v>611</v>
      </c>
      <c r="D13" s="378">
        <v>5.77</v>
      </c>
      <c r="E13" s="20">
        <f t="shared" si="0"/>
        <v>5.77</v>
      </c>
    </row>
    <row r="14" spans="1:5" x14ac:dyDescent="0.25">
      <c r="A14" s="377">
        <v>37994</v>
      </c>
      <c r="B14" s="378" t="s">
        <v>611</v>
      </c>
      <c r="C14" s="379" t="s">
        <v>611</v>
      </c>
      <c r="D14" s="378">
        <v>5.6150000000000002</v>
      </c>
      <c r="E14" s="20">
        <f t="shared" si="0"/>
        <v>5.6150000000000002</v>
      </c>
    </row>
    <row r="15" spans="1:5" x14ac:dyDescent="0.25">
      <c r="A15" s="377">
        <v>37995</v>
      </c>
      <c r="B15" s="378" t="s">
        <v>611</v>
      </c>
      <c r="C15" s="379" t="s">
        <v>611</v>
      </c>
      <c r="D15" s="378">
        <v>5.37</v>
      </c>
      <c r="E15" s="20">
        <f t="shared" si="0"/>
        <v>5.37</v>
      </c>
    </row>
    <row r="16" spans="1:5" x14ac:dyDescent="0.25">
      <c r="A16" s="377">
        <v>37998</v>
      </c>
      <c r="B16" s="378" t="s">
        <v>611</v>
      </c>
      <c r="C16" s="379" t="s">
        <v>611</v>
      </c>
      <c r="D16" s="378">
        <v>5.35</v>
      </c>
      <c r="E16" s="20">
        <f t="shared" si="0"/>
        <v>5.35</v>
      </c>
    </row>
    <row r="17" spans="1:5" x14ac:dyDescent="0.25">
      <c r="A17" s="377">
        <v>37999</v>
      </c>
      <c r="B17" s="378" t="s">
        <v>611</v>
      </c>
      <c r="C17" s="379" t="s">
        <v>611</v>
      </c>
      <c r="D17" s="378">
        <v>5.18</v>
      </c>
      <c r="E17" s="20">
        <f t="shared" si="0"/>
        <v>5.18</v>
      </c>
    </row>
    <row r="18" spans="1:5" x14ac:dyDescent="0.25">
      <c r="A18" s="377">
        <v>38000</v>
      </c>
      <c r="B18" s="378" t="s">
        <v>611</v>
      </c>
      <c r="C18" s="379" t="s">
        <v>611</v>
      </c>
      <c r="D18" s="378">
        <v>5.25</v>
      </c>
      <c r="E18" s="20">
        <f t="shared" si="0"/>
        <v>5.25</v>
      </c>
    </row>
    <row r="19" spans="1:5" x14ac:dyDescent="0.25">
      <c r="A19" s="377">
        <v>38001</v>
      </c>
      <c r="B19" s="378" t="s">
        <v>611</v>
      </c>
      <c r="C19" s="379" t="s">
        <v>611</v>
      </c>
      <c r="D19" s="378">
        <v>5.2050000000000001</v>
      </c>
      <c r="E19" s="20">
        <f t="shared" si="0"/>
        <v>5.2050000000000001</v>
      </c>
    </row>
    <row r="20" spans="1:5" x14ac:dyDescent="0.25">
      <c r="A20" s="377">
        <v>38002</v>
      </c>
      <c r="B20" s="378" t="s">
        <v>611</v>
      </c>
      <c r="C20" s="379" t="s">
        <v>611</v>
      </c>
      <c r="D20" s="378">
        <v>5.17</v>
      </c>
      <c r="E20" s="20">
        <f t="shared" si="0"/>
        <v>5.17</v>
      </c>
    </row>
    <row r="21" spans="1:5" x14ac:dyDescent="0.25">
      <c r="A21" s="377">
        <v>38005</v>
      </c>
      <c r="B21" s="378" t="s">
        <v>611</v>
      </c>
      <c r="C21" s="379" t="s">
        <v>611</v>
      </c>
      <c r="D21" s="378">
        <v>5.085</v>
      </c>
      <c r="E21" s="20">
        <f t="shared" si="0"/>
        <v>5.085</v>
      </c>
    </row>
    <row r="22" spans="1:5" x14ac:dyDescent="0.25">
      <c r="A22" s="377">
        <v>38006</v>
      </c>
      <c r="B22" s="378" t="s">
        <v>611</v>
      </c>
      <c r="C22" s="379" t="s">
        <v>611</v>
      </c>
      <c r="D22" s="378">
        <v>5.0999999999999996</v>
      </c>
      <c r="E22" s="20">
        <f t="shared" si="0"/>
        <v>5.0999999999999996</v>
      </c>
    </row>
    <row r="23" spans="1:5" x14ac:dyDescent="0.25">
      <c r="A23" s="377">
        <v>38007</v>
      </c>
      <c r="B23" s="378" t="s">
        <v>611</v>
      </c>
      <c r="C23" s="379" t="s">
        <v>611</v>
      </c>
      <c r="D23" s="378">
        <v>5.03</v>
      </c>
      <c r="E23" s="20">
        <f t="shared" si="0"/>
        <v>5.03</v>
      </c>
    </row>
    <row r="24" spans="1:5" x14ac:dyDescent="0.25">
      <c r="A24" s="377">
        <v>38008</v>
      </c>
      <c r="B24" s="378" t="s">
        <v>611</v>
      </c>
      <c r="C24" s="379" t="s">
        <v>611</v>
      </c>
      <c r="D24" s="378">
        <v>5.1749999999999998</v>
      </c>
      <c r="E24" s="20">
        <f t="shared" si="0"/>
        <v>5.1749999999999998</v>
      </c>
    </row>
    <row r="25" spans="1:5" x14ac:dyDescent="0.25">
      <c r="A25" s="377">
        <v>38009</v>
      </c>
      <c r="B25" s="378" t="s">
        <v>611</v>
      </c>
      <c r="C25" s="379" t="s">
        <v>611</v>
      </c>
      <c r="D25" s="378">
        <v>5.25</v>
      </c>
      <c r="E25" s="20">
        <f t="shared" si="0"/>
        <v>5.25</v>
      </c>
    </row>
    <row r="26" spans="1:5" x14ac:dyDescent="0.25">
      <c r="A26" s="377">
        <v>38012</v>
      </c>
      <c r="B26" s="378" t="s">
        <v>611</v>
      </c>
      <c r="C26" s="379" t="s">
        <v>611</v>
      </c>
      <c r="D26" s="378">
        <v>5.16</v>
      </c>
      <c r="E26" s="20">
        <f t="shared" si="0"/>
        <v>5.16</v>
      </c>
    </row>
    <row r="27" spans="1:5" x14ac:dyDescent="0.25">
      <c r="A27" s="377">
        <v>38013</v>
      </c>
      <c r="B27" s="378" t="s">
        <v>611</v>
      </c>
      <c r="C27" s="379" t="s">
        <v>611</v>
      </c>
      <c r="D27" s="378">
        <v>5.12</v>
      </c>
      <c r="E27" s="20">
        <f t="shared" si="0"/>
        <v>5.12</v>
      </c>
    </row>
    <row r="28" spans="1:5" x14ac:dyDescent="0.25">
      <c r="A28" s="377">
        <v>38014</v>
      </c>
      <c r="B28" s="378" t="s">
        <v>611</v>
      </c>
      <c r="C28" s="379" t="s">
        <v>611</v>
      </c>
      <c r="D28" s="378">
        <v>4.97</v>
      </c>
      <c r="E28" s="20">
        <f t="shared" si="0"/>
        <v>4.97</v>
      </c>
    </row>
    <row r="29" spans="1:5" x14ac:dyDescent="0.25">
      <c r="A29" s="377">
        <v>38015</v>
      </c>
      <c r="B29" s="378" t="s">
        <v>611</v>
      </c>
      <c r="C29" s="379" t="s">
        <v>611</v>
      </c>
      <c r="D29" s="378">
        <v>5.09</v>
      </c>
      <c r="E29" s="20">
        <f t="shared" si="0"/>
        <v>5.09</v>
      </c>
    </row>
    <row r="30" spans="1:5" x14ac:dyDescent="0.25">
      <c r="A30" s="377">
        <v>38016</v>
      </c>
      <c r="B30" s="378" t="s">
        <v>611</v>
      </c>
      <c r="C30" s="379" t="s">
        <v>611</v>
      </c>
      <c r="D30" s="378">
        <v>5.28</v>
      </c>
      <c r="E30" s="20">
        <f t="shared" si="0"/>
        <v>5.28</v>
      </c>
    </row>
    <row r="31" spans="1:5" x14ac:dyDescent="0.25">
      <c r="A31" s="377">
        <v>38019</v>
      </c>
      <c r="B31" s="378" t="s">
        <v>611</v>
      </c>
      <c r="C31" s="379" t="s">
        <v>611</v>
      </c>
      <c r="D31" s="378">
        <v>5.15</v>
      </c>
      <c r="E31" s="20">
        <f t="shared" si="0"/>
        <v>5.15</v>
      </c>
    </row>
    <row r="32" spans="1:5" x14ac:dyDescent="0.25">
      <c r="A32" s="377">
        <v>38020</v>
      </c>
      <c r="B32" s="378" t="s">
        <v>611</v>
      </c>
      <c r="C32" s="379" t="s">
        <v>611</v>
      </c>
      <c r="D32" s="378">
        <v>5.07</v>
      </c>
      <c r="E32" s="20">
        <f t="shared" si="0"/>
        <v>5.07</v>
      </c>
    </row>
    <row r="33" spans="1:5" x14ac:dyDescent="0.25">
      <c r="A33" s="377">
        <v>38021</v>
      </c>
      <c r="B33" s="378" t="s">
        <v>611</v>
      </c>
      <c r="C33" s="379" t="s">
        <v>611</v>
      </c>
      <c r="D33" s="378">
        <v>5.22</v>
      </c>
      <c r="E33" s="20">
        <f t="shared" si="0"/>
        <v>5.22</v>
      </c>
    </row>
    <row r="34" spans="1:5" x14ac:dyDescent="0.25">
      <c r="A34" s="377">
        <v>38023</v>
      </c>
      <c r="B34" s="378" t="s">
        <v>611</v>
      </c>
      <c r="C34" s="379" t="s">
        <v>611</v>
      </c>
      <c r="D34" s="378">
        <v>5.18</v>
      </c>
      <c r="E34" s="20">
        <f t="shared" si="0"/>
        <v>5.18</v>
      </c>
    </row>
    <row r="35" spans="1:5" x14ac:dyDescent="0.25">
      <c r="A35" s="377">
        <v>38026</v>
      </c>
      <c r="B35" s="378" t="s">
        <v>611</v>
      </c>
      <c r="C35" s="379" t="s">
        <v>611</v>
      </c>
      <c r="D35" s="378">
        <v>5.35</v>
      </c>
      <c r="E35" s="20">
        <f t="shared" si="0"/>
        <v>5.35</v>
      </c>
    </row>
    <row r="36" spans="1:5" x14ac:dyDescent="0.25">
      <c r="A36" s="377">
        <v>38027</v>
      </c>
      <c r="B36" s="378" t="s">
        <v>611</v>
      </c>
      <c r="C36" s="379" t="s">
        <v>611</v>
      </c>
      <c r="D36" s="378">
        <v>5.4349999999999996</v>
      </c>
      <c r="E36" s="20">
        <f t="shared" si="0"/>
        <v>5.4349999999999996</v>
      </c>
    </row>
    <row r="37" spans="1:5" x14ac:dyDescent="0.25">
      <c r="A37" s="377">
        <v>38028</v>
      </c>
      <c r="B37" s="378" t="s">
        <v>611</v>
      </c>
      <c r="C37" s="379" t="s">
        <v>611</v>
      </c>
      <c r="D37" s="378">
        <v>5.7450000000000001</v>
      </c>
      <c r="E37" s="20">
        <f t="shared" si="0"/>
        <v>5.7450000000000001</v>
      </c>
    </row>
    <row r="38" spans="1:5" x14ac:dyDescent="0.25">
      <c r="A38" s="377">
        <v>38029</v>
      </c>
      <c r="B38" s="378" t="s">
        <v>611</v>
      </c>
      <c r="C38" s="379" t="s">
        <v>611</v>
      </c>
      <c r="D38" s="378">
        <v>5.7249999999999996</v>
      </c>
      <c r="E38" s="20">
        <f t="shared" si="0"/>
        <v>5.7249999999999996</v>
      </c>
    </row>
    <row r="39" spans="1:5" x14ac:dyDescent="0.25">
      <c r="A39" s="377">
        <v>38030</v>
      </c>
      <c r="B39" s="378" t="s">
        <v>611</v>
      </c>
      <c r="C39" s="379" t="s">
        <v>611</v>
      </c>
      <c r="D39" s="378">
        <v>5.6798999999999999</v>
      </c>
      <c r="E39" s="20">
        <f t="shared" si="0"/>
        <v>5.6798999999999999</v>
      </c>
    </row>
    <row r="40" spans="1:5" x14ac:dyDescent="0.25">
      <c r="A40" s="377">
        <v>38033</v>
      </c>
      <c r="B40" s="378" t="s">
        <v>611</v>
      </c>
      <c r="C40" s="379" t="s">
        <v>611</v>
      </c>
      <c r="D40" s="378">
        <v>5.6536999999999997</v>
      </c>
      <c r="E40" s="20">
        <f t="shared" si="0"/>
        <v>5.6536999999999997</v>
      </c>
    </row>
    <row r="41" spans="1:5" x14ac:dyDescent="0.25">
      <c r="A41" s="377">
        <v>38034</v>
      </c>
      <c r="B41" s="378" t="s">
        <v>611</v>
      </c>
      <c r="C41" s="379" t="s">
        <v>611</v>
      </c>
      <c r="D41" s="378">
        <v>5.6599000000000004</v>
      </c>
      <c r="E41" s="20">
        <f t="shared" si="0"/>
        <v>5.6599000000000004</v>
      </c>
    </row>
    <row r="42" spans="1:5" x14ac:dyDescent="0.25">
      <c r="A42" s="377">
        <v>38035</v>
      </c>
      <c r="B42" s="378" t="s">
        <v>611</v>
      </c>
      <c r="C42" s="379" t="s">
        <v>611</v>
      </c>
      <c r="D42" s="378">
        <v>5.9050000000000002</v>
      </c>
      <c r="E42" s="20">
        <f t="shared" si="0"/>
        <v>5.9050000000000002</v>
      </c>
    </row>
    <row r="43" spans="1:5" x14ac:dyDescent="0.25">
      <c r="A43" s="377">
        <v>38036</v>
      </c>
      <c r="B43" s="378" t="s">
        <v>611</v>
      </c>
      <c r="C43" s="379" t="s">
        <v>611</v>
      </c>
      <c r="D43" s="378">
        <v>5.95</v>
      </c>
      <c r="E43" s="20">
        <f t="shared" si="0"/>
        <v>5.95</v>
      </c>
    </row>
    <row r="44" spans="1:5" x14ac:dyDescent="0.25">
      <c r="A44" s="377">
        <v>38037</v>
      </c>
      <c r="B44" s="378" t="s">
        <v>611</v>
      </c>
      <c r="C44" s="379" t="s">
        <v>611</v>
      </c>
      <c r="D44" s="378">
        <v>5.95</v>
      </c>
      <c r="E44" s="20">
        <f t="shared" si="0"/>
        <v>5.95</v>
      </c>
    </row>
    <row r="45" spans="1:5" x14ac:dyDescent="0.25">
      <c r="A45" s="377">
        <v>38040</v>
      </c>
      <c r="B45" s="378" t="s">
        <v>611</v>
      </c>
      <c r="C45" s="379" t="s">
        <v>611</v>
      </c>
      <c r="D45" s="378">
        <v>6.2</v>
      </c>
      <c r="E45" s="20">
        <f t="shared" si="0"/>
        <v>6.2</v>
      </c>
    </row>
    <row r="46" spans="1:5" x14ac:dyDescent="0.25">
      <c r="A46" s="377">
        <v>38041</v>
      </c>
      <c r="B46" s="378" t="s">
        <v>611</v>
      </c>
      <c r="C46" s="379" t="s">
        <v>611</v>
      </c>
      <c r="D46" s="378">
        <v>6.35</v>
      </c>
      <c r="E46" s="20">
        <f t="shared" si="0"/>
        <v>6.35</v>
      </c>
    </row>
    <row r="47" spans="1:5" x14ac:dyDescent="0.25">
      <c r="A47" s="377">
        <v>38042</v>
      </c>
      <c r="B47" s="378" t="s">
        <v>611</v>
      </c>
      <c r="C47" s="379" t="s">
        <v>611</v>
      </c>
      <c r="D47" s="378">
        <v>6.39</v>
      </c>
      <c r="E47" s="20">
        <f t="shared" si="0"/>
        <v>6.39</v>
      </c>
    </row>
    <row r="48" spans="1:5" x14ac:dyDescent="0.25">
      <c r="A48" s="377">
        <v>38043</v>
      </c>
      <c r="B48" s="378" t="s">
        <v>611</v>
      </c>
      <c r="C48" s="379" t="s">
        <v>611</v>
      </c>
      <c r="D48" s="378">
        <v>6.7450000000000001</v>
      </c>
      <c r="E48" s="20">
        <f t="shared" si="0"/>
        <v>6.7450000000000001</v>
      </c>
    </row>
    <row r="49" spans="1:5" x14ac:dyDescent="0.25">
      <c r="A49" s="377">
        <v>38044</v>
      </c>
      <c r="B49" s="378" t="s">
        <v>611</v>
      </c>
      <c r="C49" s="379" t="s">
        <v>611</v>
      </c>
      <c r="D49" s="378">
        <v>6.6798999999999999</v>
      </c>
      <c r="E49" s="20">
        <f t="shared" si="0"/>
        <v>6.6798999999999999</v>
      </c>
    </row>
    <row r="50" spans="1:5" x14ac:dyDescent="0.25">
      <c r="A50" s="377">
        <v>38047</v>
      </c>
      <c r="B50" s="378" t="s">
        <v>611</v>
      </c>
      <c r="C50" s="379" t="s">
        <v>611</v>
      </c>
      <c r="D50" s="378">
        <v>6.65</v>
      </c>
      <c r="E50" s="20">
        <f t="shared" si="0"/>
        <v>6.65</v>
      </c>
    </row>
    <row r="51" spans="1:5" x14ac:dyDescent="0.25">
      <c r="A51" s="377">
        <v>38048</v>
      </c>
      <c r="B51" s="378" t="s">
        <v>611</v>
      </c>
      <c r="C51" s="379" t="s">
        <v>611</v>
      </c>
      <c r="D51" s="378">
        <v>6.65</v>
      </c>
      <c r="E51" s="20">
        <f t="shared" si="0"/>
        <v>6.65</v>
      </c>
    </row>
    <row r="52" spans="1:5" x14ac:dyDescent="0.25">
      <c r="A52" s="377">
        <v>38049</v>
      </c>
      <c r="B52" s="378" t="s">
        <v>611</v>
      </c>
      <c r="C52" s="379" t="s">
        <v>611</v>
      </c>
      <c r="D52" s="378">
        <v>6.52</v>
      </c>
      <c r="E52" s="20">
        <f t="shared" si="0"/>
        <v>6.52</v>
      </c>
    </row>
    <row r="53" spans="1:5" x14ac:dyDescent="0.25">
      <c r="A53" s="377">
        <v>38050</v>
      </c>
      <c r="B53" s="378" t="s">
        <v>611</v>
      </c>
      <c r="C53" s="379" t="s">
        <v>611</v>
      </c>
      <c r="D53" s="378">
        <v>6.6550000000000002</v>
      </c>
      <c r="E53" s="20">
        <f t="shared" si="0"/>
        <v>6.6550000000000002</v>
      </c>
    </row>
    <row r="54" spans="1:5" x14ac:dyDescent="0.25">
      <c r="A54" s="377">
        <v>38051</v>
      </c>
      <c r="B54" s="378" t="s">
        <v>611</v>
      </c>
      <c r="C54" s="379" t="s">
        <v>611</v>
      </c>
      <c r="D54" s="378">
        <v>6.58</v>
      </c>
      <c r="E54" s="20">
        <f t="shared" si="0"/>
        <v>6.58</v>
      </c>
    </row>
    <row r="55" spans="1:5" x14ac:dyDescent="0.25">
      <c r="A55" s="377">
        <v>38054</v>
      </c>
      <c r="B55" s="378" t="s">
        <v>611</v>
      </c>
      <c r="C55" s="379" t="s">
        <v>611</v>
      </c>
      <c r="D55" s="378">
        <v>6.41</v>
      </c>
      <c r="E55" s="20">
        <f t="shared" si="0"/>
        <v>6.41</v>
      </c>
    </row>
    <row r="56" spans="1:5" x14ac:dyDescent="0.25">
      <c r="A56" s="377">
        <v>38055</v>
      </c>
      <c r="B56" s="378" t="s">
        <v>611</v>
      </c>
      <c r="C56" s="379" t="s">
        <v>611</v>
      </c>
      <c r="D56" s="378">
        <v>6.25</v>
      </c>
      <c r="E56" s="20">
        <f t="shared" si="0"/>
        <v>6.25</v>
      </c>
    </row>
    <row r="57" spans="1:5" x14ac:dyDescent="0.25">
      <c r="A57" s="377">
        <v>38056</v>
      </c>
      <c r="B57" s="378" t="s">
        <v>611</v>
      </c>
      <c r="C57" s="379" t="s">
        <v>611</v>
      </c>
      <c r="D57" s="378">
        <v>6.2</v>
      </c>
      <c r="E57" s="20">
        <f t="shared" si="0"/>
        <v>6.2</v>
      </c>
    </row>
    <row r="58" spans="1:5" x14ac:dyDescent="0.25">
      <c r="A58" s="377">
        <v>38057</v>
      </c>
      <c r="B58" s="378" t="s">
        <v>611</v>
      </c>
      <c r="C58" s="379" t="s">
        <v>611</v>
      </c>
      <c r="D58" s="378">
        <v>6.2949999999999999</v>
      </c>
      <c r="E58" s="20">
        <f t="shared" si="0"/>
        <v>6.2949999999999999</v>
      </c>
    </row>
    <row r="59" spans="1:5" x14ac:dyDescent="0.25">
      <c r="A59" s="377">
        <v>38058</v>
      </c>
      <c r="B59" s="378" t="s">
        <v>611</v>
      </c>
      <c r="C59" s="379" t="s">
        <v>611</v>
      </c>
      <c r="D59" s="378">
        <v>6.27</v>
      </c>
      <c r="E59" s="20">
        <f t="shared" si="0"/>
        <v>6.27</v>
      </c>
    </row>
    <row r="60" spans="1:5" x14ac:dyDescent="0.25">
      <c r="A60" s="377">
        <v>38061</v>
      </c>
      <c r="B60" s="378" t="s">
        <v>611</v>
      </c>
      <c r="C60" s="379" t="s">
        <v>611</v>
      </c>
      <c r="D60" s="378">
        <v>6.55</v>
      </c>
      <c r="E60" s="20">
        <f t="shared" si="0"/>
        <v>6.55</v>
      </c>
    </row>
    <row r="61" spans="1:5" x14ac:dyDescent="0.25">
      <c r="A61" s="377">
        <v>38062</v>
      </c>
      <c r="B61" s="378" t="s">
        <v>611</v>
      </c>
      <c r="C61" s="379" t="s">
        <v>611</v>
      </c>
      <c r="D61" s="378">
        <v>6.79</v>
      </c>
      <c r="E61" s="20">
        <f t="shared" si="0"/>
        <v>6.79</v>
      </c>
    </row>
    <row r="62" spans="1:5" x14ac:dyDescent="0.25">
      <c r="A62" s="377">
        <v>38063</v>
      </c>
      <c r="B62" s="378" t="s">
        <v>611</v>
      </c>
      <c r="C62" s="379" t="s">
        <v>611</v>
      </c>
      <c r="D62" s="378">
        <v>6.77</v>
      </c>
      <c r="E62" s="20">
        <f t="shared" si="0"/>
        <v>6.77</v>
      </c>
    </row>
    <row r="63" spans="1:5" x14ac:dyDescent="0.25">
      <c r="A63" s="377">
        <v>38064</v>
      </c>
      <c r="B63" s="378" t="s">
        <v>611</v>
      </c>
      <c r="C63" s="379" t="s">
        <v>611</v>
      </c>
      <c r="D63" s="378">
        <v>6.6736000000000004</v>
      </c>
      <c r="E63" s="20">
        <f t="shared" si="0"/>
        <v>6.6736000000000004</v>
      </c>
    </row>
    <row r="64" spans="1:5" x14ac:dyDescent="0.25">
      <c r="A64" s="377">
        <v>38065</v>
      </c>
      <c r="B64" s="378" t="s">
        <v>611</v>
      </c>
      <c r="C64" s="379" t="s">
        <v>611</v>
      </c>
      <c r="D64" s="378">
        <v>6.65</v>
      </c>
      <c r="E64" s="20">
        <f t="shared" si="0"/>
        <v>6.65</v>
      </c>
    </row>
    <row r="65" spans="1:5" x14ac:dyDescent="0.25">
      <c r="A65" s="377">
        <v>38068</v>
      </c>
      <c r="B65" s="378" t="s">
        <v>611</v>
      </c>
      <c r="C65" s="379" t="s">
        <v>611</v>
      </c>
      <c r="D65" s="378">
        <v>6.665</v>
      </c>
      <c r="E65" s="20">
        <f t="shared" si="0"/>
        <v>6.665</v>
      </c>
    </row>
    <row r="66" spans="1:5" x14ac:dyDescent="0.25">
      <c r="A66" s="377">
        <v>38069</v>
      </c>
      <c r="B66" s="378" t="s">
        <v>611</v>
      </c>
      <c r="C66" s="379" t="s">
        <v>611</v>
      </c>
      <c r="D66" s="378">
        <v>6.58</v>
      </c>
      <c r="E66" s="20">
        <f t="shared" si="0"/>
        <v>6.58</v>
      </c>
    </row>
    <row r="67" spans="1:5" x14ac:dyDescent="0.25">
      <c r="A67" s="377">
        <v>38070</v>
      </c>
      <c r="B67" s="378" t="s">
        <v>611</v>
      </c>
      <c r="C67" s="379" t="s">
        <v>611</v>
      </c>
      <c r="D67" s="378">
        <v>6.45</v>
      </c>
      <c r="E67" s="20">
        <f t="shared" si="0"/>
        <v>6.45</v>
      </c>
    </row>
    <row r="68" spans="1:5" x14ac:dyDescent="0.25">
      <c r="A68" s="377">
        <v>38071</v>
      </c>
      <c r="B68" s="378" t="s">
        <v>611</v>
      </c>
      <c r="C68" s="379" t="s">
        <v>611</v>
      </c>
      <c r="D68" s="378">
        <v>6.4950000000000001</v>
      </c>
      <c r="E68" s="20">
        <f t="shared" si="0"/>
        <v>6.4950000000000001</v>
      </c>
    </row>
    <row r="69" spans="1:5" x14ac:dyDescent="0.25">
      <c r="A69" s="377">
        <v>38072</v>
      </c>
      <c r="B69" s="378" t="s">
        <v>611</v>
      </c>
      <c r="C69" s="379" t="s">
        <v>611</v>
      </c>
      <c r="D69" s="378">
        <v>6.3476999999999997</v>
      </c>
      <c r="E69" s="20">
        <f t="shared" si="0"/>
        <v>6.3476999999999997</v>
      </c>
    </row>
    <row r="70" spans="1:5" x14ac:dyDescent="0.25">
      <c r="A70" s="377">
        <v>38075</v>
      </c>
      <c r="B70" s="378" t="s">
        <v>611</v>
      </c>
      <c r="C70" s="379" t="s">
        <v>611</v>
      </c>
      <c r="D70" s="378">
        <v>6.24</v>
      </c>
      <c r="E70" s="20">
        <f t="shared" si="0"/>
        <v>6.24</v>
      </c>
    </row>
    <row r="71" spans="1:5" x14ac:dyDescent="0.25">
      <c r="A71" s="377">
        <v>38076</v>
      </c>
      <c r="B71" s="378" t="s">
        <v>611</v>
      </c>
      <c r="C71" s="379" t="s">
        <v>611</v>
      </c>
      <c r="D71" s="378">
        <v>6.2149999999999999</v>
      </c>
      <c r="E71" s="20">
        <f t="shared" si="0"/>
        <v>6.2149999999999999</v>
      </c>
    </row>
    <row r="72" spans="1:5" x14ac:dyDescent="0.25">
      <c r="A72" s="377">
        <v>38077</v>
      </c>
      <c r="B72" s="378" t="s">
        <v>611</v>
      </c>
      <c r="C72" s="379" t="s">
        <v>611</v>
      </c>
      <c r="D72" s="378">
        <v>6.25</v>
      </c>
      <c r="E72" s="20">
        <f t="shared" si="0"/>
        <v>6.25</v>
      </c>
    </row>
    <row r="73" spans="1:5" x14ac:dyDescent="0.25">
      <c r="A73" s="377">
        <v>38078</v>
      </c>
      <c r="B73" s="378" t="s">
        <v>611</v>
      </c>
      <c r="C73" s="379" t="s">
        <v>611</v>
      </c>
      <c r="D73" s="378">
        <v>6.2450000000000001</v>
      </c>
      <c r="E73" s="20">
        <f t="shared" si="0"/>
        <v>6.2450000000000001</v>
      </c>
    </row>
    <row r="74" spans="1:5" x14ac:dyDescent="0.25">
      <c r="A74" s="377">
        <v>38079</v>
      </c>
      <c r="B74" s="378" t="s">
        <v>611</v>
      </c>
      <c r="C74" s="379" t="s">
        <v>611</v>
      </c>
      <c r="D74" s="378">
        <v>6.19</v>
      </c>
      <c r="E74" s="20">
        <f t="shared" si="0"/>
        <v>6.19</v>
      </c>
    </row>
    <row r="75" spans="1:5" x14ac:dyDescent="0.25">
      <c r="A75" s="377">
        <v>38082</v>
      </c>
      <c r="B75" s="378" t="s">
        <v>611</v>
      </c>
      <c r="C75" s="379" t="s">
        <v>611</v>
      </c>
      <c r="D75" s="378">
        <v>6.2149999999999999</v>
      </c>
      <c r="E75" s="20">
        <f t="shared" si="0"/>
        <v>6.2149999999999999</v>
      </c>
    </row>
    <row r="76" spans="1:5" x14ac:dyDescent="0.25">
      <c r="A76" s="377">
        <v>38083</v>
      </c>
      <c r="B76" s="378" t="s">
        <v>611</v>
      </c>
      <c r="C76" s="379" t="s">
        <v>611</v>
      </c>
      <c r="D76" s="378">
        <v>6.23</v>
      </c>
      <c r="E76" s="20">
        <f t="shared" ref="E76:E139" si="1">IF(D76="N/E",E75,D76)</f>
        <v>6.23</v>
      </c>
    </row>
    <row r="77" spans="1:5" x14ac:dyDescent="0.25">
      <c r="A77" s="377">
        <v>38084</v>
      </c>
      <c r="B77" s="378" t="s">
        <v>611</v>
      </c>
      <c r="C77" s="379" t="s">
        <v>611</v>
      </c>
      <c r="D77" s="378">
        <v>6.2649999999999997</v>
      </c>
      <c r="E77" s="20">
        <f t="shared" si="1"/>
        <v>6.2649999999999997</v>
      </c>
    </row>
    <row r="78" spans="1:5" x14ac:dyDescent="0.25">
      <c r="A78" s="377">
        <v>38089</v>
      </c>
      <c r="B78" s="378" t="s">
        <v>611</v>
      </c>
      <c r="C78" s="379" t="s">
        <v>611</v>
      </c>
      <c r="D78" s="378">
        <v>6.11</v>
      </c>
      <c r="E78" s="20">
        <f t="shared" si="1"/>
        <v>6.11</v>
      </c>
    </row>
    <row r="79" spans="1:5" x14ac:dyDescent="0.25">
      <c r="A79" s="377">
        <v>38090</v>
      </c>
      <c r="B79" s="378" t="s">
        <v>611</v>
      </c>
      <c r="C79" s="379" t="s">
        <v>611</v>
      </c>
      <c r="D79" s="378">
        <v>6.13</v>
      </c>
      <c r="E79" s="20">
        <f t="shared" si="1"/>
        <v>6.13</v>
      </c>
    </row>
    <row r="80" spans="1:5" x14ac:dyDescent="0.25">
      <c r="A80" s="377">
        <v>38091</v>
      </c>
      <c r="B80" s="378" t="s">
        <v>611</v>
      </c>
      <c r="C80" s="379" t="s">
        <v>611</v>
      </c>
      <c r="D80" s="378">
        <v>6.15</v>
      </c>
      <c r="E80" s="20">
        <f t="shared" si="1"/>
        <v>6.15</v>
      </c>
    </row>
    <row r="81" spans="1:5" x14ac:dyDescent="0.25">
      <c r="A81" s="377">
        <v>38092</v>
      </c>
      <c r="B81" s="378" t="s">
        <v>611</v>
      </c>
      <c r="C81" s="379" t="s">
        <v>611</v>
      </c>
      <c r="D81" s="378">
        <v>6.2670000000000003</v>
      </c>
      <c r="E81" s="20">
        <f t="shared" si="1"/>
        <v>6.2670000000000003</v>
      </c>
    </row>
    <row r="82" spans="1:5" x14ac:dyDescent="0.25">
      <c r="A82" s="377">
        <v>38093</v>
      </c>
      <c r="B82" s="378" t="s">
        <v>611</v>
      </c>
      <c r="C82" s="379" t="s">
        <v>611</v>
      </c>
      <c r="D82" s="378">
        <v>6.2149999999999999</v>
      </c>
      <c r="E82" s="20">
        <f t="shared" si="1"/>
        <v>6.2149999999999999</v>
      </c>
    </row>
    <row r="83" spans="1:5" x14ac:dyDescent="0.25">
      <c r="A83" s="377">
        <v>38096</v>
      </c>
      <c r="B83" s="378" t="s">
        <v>611</v>
      </c>
      <c r="C83" s="379" t="s">
        <v>611</v>
      </c>
      <c r="D83" s="378">
        <v>6.18</v>
      </c>
      <c r="E83" s="20">
        <f t="shared" si="1"/>
        <v>6.18</v>
      </c>
    </row>
    <row r="84" spans="1:5" x14ac:dyDescent="0.25">
      <c r="A84" s="377">
        <v>38097</v>
      </c>
      <c r="B84" s="378" t="s">
        <v>611</v>
      </c>
      <c r="C84" s="379" t="s">
        <v>611</v>
      </c>
      <c r="D84" s="378">
        <v>6.13</v>
      </c>
      <c r="E84" s="20">
        <f t="shared" si="1"/>
        <v>6.13</v>
      </c>
    </row>
    <row r="85" spans="1:5" x14ac:dyDescent="0.25">
      <c r="A85" s="377">
        <v>38098</v>
      </c>
      <c r="B85" s="378" t="s">
        <v>611</v>
      </c>
      <c r="C85" s="379" t="s">
        <v>611</v>
      </c>
      <c r="D85" s="378">
        <v>6.15</v>
      </c>
      <c r="E85" s="20">
        <f t="shared" si="1"/>
        <v>6.15</v>
      </c>
    </row>
    <row r="86" spans="1:5" x14ac:dyDescent="0.25">
      <c r="A86" s="377">
        <v>38099</v>
      </c>
      <c r="B86" s="378" t="s">
        <v>611</v>
      </c>
      <c r="C86" s="379" t="s">
        <v>611</v>
      </c>
      <c r="D86" s="378">
        <v>6.2</v>
      </c>
      <c r="E86" s="20">
        <f t="shared" si="1"/>
        <v>6.2</v>
      </c>
    </row>
    <row r="87" spans="1:5" x14ac:dyDescent="0.25">
      <c r="A87" s="377">
        <v>38100</v>
      </c>
      <c r="B87" s="378" t="s">
        <v>611</v>
      </c>
      <c r="C87" s="379" t="s">
        <v>611</v>
      </c>
      <c r="D87" s="378">
        <v>6.15</v>
      </c>
      <c r="E87" s="20">
        <f t="shared" si="1"/>
        <v>6.15</v>
      </c>
    </row>
    <row r="88" spans="1:5" x14ac:dyDescent="0.25">
      <c r="A88" s="377">
        <v>38103</v>
      </c>
      <c r="B88" s="378" t="s">
        <v>611</v>
      </c>
      <c r="C88" s="379" t="s">
        <v>611</v>
      </c>
      <c r="D88" s="378">
        <v>6.0449999999999999</v>
      </c>
      <c r="E88" s="20">
        <f t="shared" si="1"/>
        <v>6.0449999999999999</v>
      </c>
    </row>
    <row r="89" spans="1:5" x14ac:dyDescent="0.25">
      <c r="A89" s="377">
        <v>38104</v>
      </c>
      <c r="B89" s="378" t="s">
        <v>611</v>
      </c>
      <c r="C89" s="379" t="s">
        <v>611</v>
      </c>
      <c r="D89" s="378">
        <v>5.9</v>
      </c>
      <c r="E89" s="20">
        <f t="shared" si="1"/>
        <v>5.9</v>
      </c>
    </row>
    <row r="90" spans="1:5" x14ac:dyDescent="0.25">
      <c r="A90" s="377">
        <v>38105</v>
      </c>
      <c r="B90" s="378" t="s">
        <v>611</v>
      </c>
      <c r="C90" s="379" t="s">
        <v>611</v>
      </c>
      <c r="D90" s="378">
        <v>5.83</v>
      </c>
      <c r="E90" s="20">
        <f t="shared" si="1"/>
        <v>5.83</v>
      </c>
    </row>
    <row r="91" spans="1:5" x14ac:dyDescent="0.25">
      <c r="A91" s="377">
        <v>38106</v>
      </c>
      <c r="B91" s="378" t="s">
        <v>611</v>
      </c>
      <c r="C91" s="379" t="s">
        <v>611</v>
      </c>
      <c r="D91" s="378">
        <v>6.34</v>
      </c>
      <c r="E91" s="20">
        <f t="shared" si="1"/>
        <v>6.34</v>
      </c>
    </row>
    <row r="92" spans="1:5" x14ac:dyDescent="0.25">
      <c r="A92" s="377">
        <v>38107</v>
      </c>
      <c r="B92" s="378" t="s">
        <v>611</v>
      </c>
      <c r="C92" s="379" t="s">
        <v>611</v>
      </c>
      <c r="D92" s="378">
        <v>6.4241000000000001</v>
      </c>
      <c r="E92" s="20">
        <f t="shared" si="1"/>
        <v>6.4241000000000001</v>
      </c>
    </row>
    <row r="93" spans="1:5" x14ac:dyDescent="0.25">
      <c r="A93" s="377">
        <v>38110</v>
      </c>
      <c r="B93" s="378" t="s">
        <v>611</v>
      </c>
      <c r="C93" s="379" t="s">
        <v>611</v>
      </c>
      <c r="D93" s="378">
        <v>6.45</v>
      </c>
      <c r="E93" s="20">
        <f t="shared" si="1"/>
        <v>6.45</v>
      </c>
    </row>
    <row r="94" spans="1:5" x14ac:dyDescent="0.25">
      <c r="A94" s="377">
        <v>38111</v>
      </c>
      <c r="B94" s="378" t="s">
        <v>611</v>
      </c>
      <c r="C94" s="379" t="s">
        <v>611</v>
      </c>
      <c r="D94" s="378">
        <v>6.6173000000000002</v>
      </c>
      <c r="E94" s="20">
        <f t="shared" si="1"/>
        <v>6.6173000000000002</v>
      </c>
    </row>
    <row r="95" spans="1:5" x14ac:dyDescent="0.25">
      <c r="A95" s="377">
        <v>38112</v>
      </c>
      <c r="B95" s="378" t="s">
        <v>611</v>
      </c>
      <c r="C95" s="379" t="s">
        <v>611</v>
      </c>
      <c r="D95" s="378">
        <v>6.7308000000000003</v>
      </c>
      <c r="E95" s="20">
        <f t="shared" si="1"/>
        <v>6.7308000000000003</v>
      </c>
    </row>
    <row r="96" spans="1:5" x14ac:dyDescent="0.25">
      <c r="A96" s="377">
        <v>38113</v>
      </c>
      <c r="B96" s="378" t="s">
        <v>611</v>
      </c>
      <c r="C96" s="379" t="s">
        <v>611</v>
      </c>
      <c r="D96" s="378">
        <v>6.7942999999999998</v>
      </c>
      <c r="E96" s="20">
        <f t="shared" si="1"/>
        <v>6.7942999999999998</v>
      </c>
    </row>
    <row r="97" spans="1:5" x14ac:dyDescent="0.25">
      <c r="A97" s="377">
        <v>38114</v>
      </c>
      <c r="B97" s="378" t="s">
        <v>611</v>
      </c>
      <c r="C97" s="379" t="s">
        <v>611</v>
      </c>
      <c r="D97" s="378">
        <v>6.75</v>
      </c>
      <c r="E97" s="20">
        <f t="shared" si="1"/>
        <v>6.75</v>
      </c>
    </row>
    <row r="98" spans="1:5" x14ac:dyDescent="0.25">
      <c r="A98" s="377">
        <v>38117</v>
      </c>
      <c r="B98" s="378" t="s">
        <v>611</v>
      </c>
      <c r="C98" s="379" t="s">
        <v>611</v>
      </c>
      <c r="D98" s="378">
        <v>7.0650000000000004</v>
      </c>
      <c r="E98" s="20">
        <f t="shared" si="1"/>
        <v>7.0650000000000004</v>
      </c>
    </row>
    <row r="99" spans="1:5" x14ac:dyDescent="0.25">
      <c r="A99" s="377">
        <v>38118</v>
      </c>
      <c r="B99" s="378" t="s">
        <v>611</v>
      </c>
      <c r="C99" s="379" t="s">
        <v>611</v>
      </c>
      <c r="D99" s="378">
        <v>7.1882999999999999</v>
      </c>
      <c r="E99" s="20">
        <f t="shared" si="1"/>
        <v>7.1882999999999999</v>
      </c>
    </row>
    <row r="100" spans="1:5" x14ac:dyDescent="0.25">
      <c r="A100" s="377">
        <v>38119</v>
      </c>
      <c r="B100" s="378" t="s">
        <v>611</v>
      </c>
      <c r="C100" s="379" t="s">
        <v>611</v>
      </c>
      <c r="D100" s="378">
        <v>7.2588999999999997</v>
      </c>
      <c r="E100" s="20">
        <f t="shared" si="1"/>
        <v>7.2588999999999997</v>
      </c>
    </row>
    <row r="101" spans="1:5" x14ac:dyDescent="0.25">
      <c r="A101" s="377">
        <v>38120</v>
      </c>
      <c r="B101" s="378" t="s">
        <v>611</v>
      </c>
      <c r="C101" s="379" t="s">
        <v>611</v>
      </c>
      <c r="D101" s="378">
        <v>7.2750000000000004</v>
      </c>
      <c r="E101" s="20">
        <f t="shared" si="1"/>
        <v>7.2750000000000004</v>
      </c>
    </row>
    <row r="102" spans="1:5" x14ac:dyDescent="0.25">
      <c r="A102" s="377">
        <v>38121</v>
      </c>
      <c r="B102" s="378" t="s">
        <v>611</v>
      </c>
      <c r="C102" s="379" t="s">
        <v>611</v>
      </c>
      <c r="D102" s="378">
        <v>7.2938999999999998</v>
      </c>
      <c r="E102" s="20">
        <f t="shared" si="1"/>
        <v>7.2938999999999998</v>
      </c>
    </row>
    <row r="103" spans="1:5" x14ac:dyDescent="0.25">
      <c r="A103" s="377">
        <v>38124</v>
      </c>
      <c r="B103" s="378" t="s">
        <v>611</v>
      </c>
      <c r="C103" s="379" t="s">
        <v>611</v>
      </c>
      <c r="D103" s="378">
        <v>7.125</v>
      </c>
      <c r="E103" s="20">
        <f t="shared" si="1"/>
        <v>7.125</v>
      </c>
    </row>
    <row r="104" spans="1:5" x14ac:dyDescent="0.25">
      <c r="A104" s="377">
        <v>38125</v>
      </c>
      <c r="B104" s="378" t="s">
        <v>611</v>
      </c>
      <c r="C104" s="379" t="s">
        <v>611</v>
      </c>
      <c r="D104" s="378">
        <v>7.0587999999999997</v>
      </c>
      <c r="E104" s="20">
        <f t="shared" si="1"/>
        <v>7.0587999999999997</v>
      </c>
    </row>
    <row r="105" spans="1:5" x14ac:dyDescent="0.25">
      <c r="A105" s="377">
        <v>38126</v>
      </c>
      <c r="B105" s="378" t="s">
        <v>611</v>
      </c>
      <c r="C105" s="379" t="s">
        <v>611</v>
      </c>
      <c r="D105" s="378">
        <v>6.95</v>
      </c>
      <c r="E105" s="20">
        <f t="shared" si="1"/>
        <v>6.95</v>
      </c>
    </row>
    <row r="106" spans="1:5" x14ac:dyDescent="0.25">
      <c r="A106" s="377">
        <v>38127</v>
      </c>
      <c r="B106" s="378" t="s">
        <v>611</v>
      </c>
      <c r="C106" s="379" t="s">
        <v>611</v>
      </c>
      <c r="D106" s="378">
        <v>6.95</v>
      </c>
      <c r="E106" s="20">
        <f t="shared" si="1"/>
        <v>6.95</v>
      </c>
    </row>
    <row r="107" spans="1:5" x14ac:dyDescent="0.25">
      <c r="A107" s="377">
        <v>38128</v>
      </c>
      <c r="B107" s="378" t="s">
        <v>611</v>
      </c>
      <c r="C107" s="379" t="s">
        <v>611</v>
      </c>
      <c r="D107" s="378">
        <v>6.9748999999999999</v>
      </c>
      <c r="E107" s="20">
        <f t="shared" si="1"/>
        <v>6.9748999999999999</v>
      </c>
    </row>
    <row r="108" spans="1:5" x14ac:dyDescent="0.25">
      <c r="A108" s="377">
        <v>38131</v>
      </c>
      <c r="B108" s="378" t="s">
        <v>611</v>
      </c>
      <c r="C108" s="379" t="s">
        <v>611</v>
      </c>
      <c r="D108" s="378">
        <v>6.9550000000000001</v>
      </c>
      <c r="E108" s="20">
        <f t="shared" si="1"/>
        <v>6.9550000000000001</v>
      </c>
    </row>
    <row r="109" spans="1:5" x14ac:dyDescent="0.25">
      <c r="A109" s="377">
        <v>38132</v>
      </c>
      <c r="B109" s="378" t="s">
        <v>611</v>
      </c>
      <c r="C109" s="379" t="s">
        <v>611</v>
      </c>
      <c r="D109" s="378">
        <v>6.9687999999999999</v>
      </c>
      <c r="E109" s="20">
        <f t="shared" si="1"/>
        <v>6.9687999999999999</v>
      </c>
    </row>
    <row r="110" spans="1:5" x14ac:dyDescent="0.25">
      <c r="A110" s="377">
        <v>38133</v>
      </c>
      <c r="B110" s="378" t="s">
        <v>611</v>
      </c>
      <c r="C110" s="379" t="s">
        <v>611</v>
      </c>
      <c r="D110" s="378">
        <v>6.8</v>
      </c>
      <c r="E110" s="20">
        <f t="shared" si="1"/>
        <v>6.8</v>
      </c>
    </row>
    <row r="111" spans="1:5" x14ac:dyDescent="0.25">
      <c r="A111" s="377">
        <v>38134</v>
      </c>
      <c r="B111" s="378" t="s">
        <v>611</v>
      </c>
      <c r="C111" s="379" t="s">
        <v>611</v>
      </c>
      <c r="D111" s="378">
        <v>6.9</v>
      </c>
      <c r="E111" s="20">
        <f t="shared" si="1"/>
        <v>6.9</v>
      </c>
    </row>
    <row r="112" spans="1:5" x14ac:dyDescent="0.25">
      <c r="A112" s="377">
        <v>38135</v>
      </c>
      <c r="B112" s="378" t="s">
        <v>611</v>
      </c>
      <c r="C112" s="379" t="s">
        <v>611</v>
      </c>
      <c r="D112" s="378">
        <v>6.92</v>
      </c>
      <c r="E112" s="20">
        <f t="shared" si="1"/>
        <v>6.92</v>
      </c>
    </row>
    <row r="113" spans="1:5" x14ac:dyDescent="0.25">
      <c r="A113" s="377">
        <v>38138</v>
      </c>
      <c r="B113" s="378" t="s">
        <v>611</v>
      </c>
      <c r="C113" s="379" t="s">
        <v>611</v>
      </c>
      <c r="D113" s="378">
        <v>6.875</v>
      </c>
      <c r="E113" s="20">
        <f t="shared" si="1"/>
        <v>6.875</v>
      </c>
    </row>
    <row r="114" spans="1:5" x14ac:dyDescent="0.25">
      <c r="A114" s="377">
        <v>38139</v>
      </c>
      <c r="B114" s="378" t="s">
        <v>611</v>
      </c>
      <c r="C114" s="379" t="s">
        <v>611</v>
      </c>
      <c r="D114" s="378">
        <v>6.8949999999999996</v>
      </c>
      <c r="E114" s="20">
        <f t="shared" si="1"/>
        <v>6.8949999999999996</v>
      </c>
    </row>
    <row r="115" spans="1:5" x14ac:dyDescent="0.25">
      <c r="A115" s="377">
        <v>38140</v>
      </c>
      <c r="B115" s="378" t="s">
        <v>611</v>
      </c>
      <c r="C115" s="379" t="s">
        <v>611</v>
      </c>
      <c r="D115" s="378">
        <v>7.0339</v>
      </c>
      <c r="E115" s="20">
        <f t="shared" si="1"/>
        <v>7.0339</v>
      </c>
    </row>
    <row r="116" spans="1:5" x14ac:dyDescent="0.25">
      <c r="A116" s="377">
        <v>38141</v>
      </c>
      <c r="B116" s="378" t="s">
        <v>611</v>
      </c>
      <c r="C116" s="379" t="s">
        <v>611</v>
      </c>
      <c r="D116" s="378">
        <v>7.0388999999999999</v>
      </c>
      <c r="E116" s="20">
        <f t="shared" si="1"/>
        <v>7.0388999999999999</v>
      </c>
    </row>
    <row r="117" spans="1:5" x14ac:dyDescent="0.25">
      <c r="A117" s="377">
        <v>38142</v>
      </c>
      <c r="B117" s="378" t="s">
        <v>611</v>
      </c>
      <c r="C117" s="379" t="s">
        <v>611</v>
      </c>
      <c r="D117" s="378">
        <v>7.0738000000000003</v>
      </c>
      <c r="E117" s="20">
        <f t="shared" si="1"/>
        <v>7.0738000000000003</v>
      </c>
    </row>
    <row r="118" spans="1:5" x14ac:dyDescent="0.25">
      <c r="A118" s="377">
        <v>38145</v>
      </c>
      <c r="B118" s="378" t="s">
        <v>611</v>
      </c>
      <c r="C118" s="379" t="s">
        <v>611</v>
      </c>
      <c r="D118" s="378">
        <v>7.0989000000000004</v>
      </c>
      <c r="E118" s="20">
        <f t="shared" si="1"/>
        <v>7.0989000000000004</v>
      </c>
    </row>
    <row r="119" spans="1:5" x14ac:dyDescent="0.25">
      <c r="A119" s="377">
        <v>38146</v>
      </c>
      <c r="B119" s="378" t="s">
        <v>611</v>
      </c>
      <c r="C119" s="379" t="s">
        <v>611</v>
      </c>
      <c r="D119" s="378">
        <v>7.1089000000000002</v>
      </c>
      <c r="E119" s="20">
        <f t="shared" si="1"/>
        <v>7.1089000000000002</v>
      </c>
    </row>
    <row r="120" spans="1:5" x14ac:dyDescent="0.25">
      <c r="A120" s="377">
        <v>38147</v>
      </c>
      <c r="B120" s="378" t="s">
        <v>611</v>
      </c>
      <c r="C120" s="379" t="s">
        <v>611</v>
      </c>
      <c r="D120" s="378">
        <v>7.05</v>
      </c>
      <c r="E120" s="20">
        <f t="shared" si="1"/>
        <v>7.05</v>
      </c>
    </row>
    <row r="121" spans="1:5" x14ac:dyDescent="0.25">
      <c r="A121" s="377">
        <v>38148</v>
      </c>
      <c r="B121" s="378" t="s">
        <v>611</v>
      </c>
      <c r="C121" s="379" t="s">
        <v>611</v>
      </c>
      <c r="D121" s="378">
        <v>6.9898999999999996</v>
      </c>
      <c r="E121" s="20">
        <f t="shared" si="1"/>
        <v>6.9898999999999996</v>
      </c>
    </row>
    <row r="122" spans="1:5" x14ac:dyDescent="0.25">
      <c r="A122" s="377">
        <v>38149</v>
      </c>
      <c r="B122" s="378" t="s">
        <v>611</v>
      </c>
      <c r="C122" s="379" t="s">
        <v>611</v>
      </c>
      <c r="D122" s="378">
        <v>7.0389999999999997</v>
      </c>
      <c r="E122" s="20">
        <f t="shared" si="1"/>
        <v>7.0389999999999997</v>
      </c>
    </row>
    <row r="123" spans="1:5" x14ac:dyDescent="0.25">
      <c r="A123" s="377">
        <v>38152</v>
      </c>
      <c r="B123" s="378" t="s">
        <v>611</v>
      </c>
      <c r="C123" s="379" t="s">
        <v>611</v>
      </c>
      <c r="D123" s="378">
        <v>6.9889999999999999</v>
      </c>
      <c r="E123" s="20">
        <f t="shared" si="1"/>
        <v>6.9889999999999999</v>
      </c>
    </row>
    <row r="124" spans="1:5" x14ac:dyDescent="0.25">
      <c r="A124" s="377">
        <v>38153</v>
      </c>
      <c r="B124" s="378" t="s">
        <v>611</v>
      </c>
      <c r="C124" s="379" t="s">
        <v>611</v>
      </c>
      <c r="D124" s="378">
        <v>7.0650000000000004</v>
      </c>
      <c r="E124" s="20">
        <f t="shared" si="1"/>
        <v>7.0650000000000004</v>
      </c>
    </row>
    <row r="125" spans="1:5" x14ac:dyDescent="0.25">
      <c r="A125" s="377">
        <v>38154</v>
      </c>
      <c r="B125" s="378" t="s">
        <v>611</v>
      </c>
      <c r="C125" s="379" t="s">
        <v>611</v>
      </c>
      <c r="D125" s="378">
        <v>7.0937000000000001</v>
      </c>
      <c r="E125" s="20">
        <f t="shared" si="1"/>
        <v>7.0937000000000001</v>
      </c>
    </row>
    <row r="126" spans="1:5" x14ac:dyDescent="0.25">
      <c r="A126" s="377">
        <v>38155</v>
      </c>
      <c r="B126" s="378" t="s">
        <v>611</v>
      </c>
      <c r="C126" s="379" t="s">
        <v>611</v>
      </c>
      <c r="D126" s="378">
        <v>7.0185000000000004</v>
      </c>
      <c r="E126" s="20">
        <f t="shared" si="1"/>
        <v>7.0185000000000004</v>
      </c>
    </row>
    <row r="127" spans="1:5" x14ac:dyDescent="0.25">
      <c r="A127" s="377">
        <v>38156</v>
      </c>
      <c r="B127" s="378" t="s">
        <v>611</v>
      </c>
      <c r="C127" s="379" t="s">
        <v>611</v>
      </c>
      <c r="D127" s="378">
        <v>6.99</v>
      </c>
      <c r="E127" s="20">
        <f t="shared" si="1"/>
        <v>6.99</v>
      </c>
    </row>
    <row r="128" spans="1:5" x14ac:dyDescent="0.25">
      <c r="A128" s="377">
        <v>38159</v>
      </c>
      <c r="B128" s="378" t="s">
        <v>611</v>
      </c>
      <c r="C128" s="379" t="s">
        <v>611</v>
      </c>
      <c r="D128" s="378">
        <v>7</v>
      </c>
      <c r="E128" s="20">
        <f t="shared" si="1"/>
        <v>7</v>
      </c>
    </row>
    <row r="129" spans="1:5" x14ac:dyDescent="0.25">
      <c r="A129" s="377">
        <v>38160</v>
      </c>
      <c r="B129" s="378" t="s">
        <v>611</v>
      </c>
      <c r="C129" s="379" t="s">
        <v>611</v>
      </c>
      <c r="D129" s="378">
        <v>7</v>
      </c>
      <c r="E129" s="20">
        <f t="shared" si="1"/>
        <v>7</v>
      </c>
    </row>
    <row r="130" spans="1:5" x14ac:dyDescent="0.25">
      <c r="A130" s="377">
        <v>38161</v>
      </c>
      <c r="B130" s="378" t="s">
        <v>611</v>
      </c>
      <c r="C130" s="379" t="s">
        <v>611</v>
      </c>
      <c r="D130" s="378">
        <v>6.9385000000000003</v>
      </c>
      <c r="E130" s="20">
        <f t="shared" si="1"/>
        <v>6.9385000000000003</v>
      </c>
    </row>
    <row r="131" spans="1:5" x14ac:dyDescent="0.25">
      <c r="A131" s="377">
        <v>38162</v>
      </c>
      <c r="B131" s="378" t="s">
        <v>611</v>
      </c>
      <c r="C131" s="379" t="s">
        <v>611</v>
      </c>
      <c r="D131" s="378">
        <v>7</v>
      </c>
      <c r="E131" s="20">
        <f t="shared" si="1"/>
        <v>7</v>
      </c>
    </row>
    <row r="132" spans="1:5" x14ac:dyDescent="0.25">
      <c r="A132" s="377">
        <v>38163</v>
      </c>
      <c r="B132" s="378" t="s">
        <v>611</v>
      </c>
      <c r="C132" s="379" t="s">
        <v>611</v>
      </c>
      <c r="D132" s="378">
        <v>6.95</v>
      </c>
      <c r="E132" s="20">
        <f t="shared" si="1"/>
        <v>6.95</v>
      </c>
    </row>
    <row r="133" spans="1:5" x14ac:dyDescent="0.25">
      <c r="A133" s="377">
        <v>38166</v>
      </c>
      <c r="B133" s="378" t="s">
        <v>611</v>
      </c>
      <c r="C133" s="379" t="s">
        <v>611</v>
      </c>
      <c r="D133" s="378">
        <v>6.8937999999999997</v>
      </c>
      <c r="E133" s="20">
        <f t="shared" si="1"/>
        <v>6.8937999999999997</v>
      </c>
    </row>
    <row r="134" spans="1:5" x14ac:dyDescent="0.25">
      <c r="A134" s="377">
        <v>38167</v>
      </c>
      <c r="B134" s="378" t="s">
        <v>611</v>
      </c>
      <c r="C134" s="379" t="s">
        <v>611</v>
      </c>
      <c r="D134" s="378">
        <v>7.1</v>
      </c>
      <c r="E134" s="20">
        <f t="shared" si="1"/>
        <v>7.1</v>
      </c>
    </row>
    <row r="135" spans="1:5" x14ac:dyDescent="0.25">
      <c r="A135" s="377">
        <v>38168</v>
      </c>
      <c r="B135" s="378" t="s">
        <v>611</v>
      </c>
      <c r="C135" s="379" t="s">
        <v>611</v>
      </c>
      <c r="D135" s="378">
        <v>7.1780999999999997</v>
      </c>
      <c r="E135" s="20">
        <f t="shared" si="1"/>
        <v>7.1780999999999997</v>
      </c>
    </row>
    <row r="136" spans="1:5" x14ac:dyDescent="0.25">
      <c r="A136" s="377">
        <v>38169</v>
      </c>
      <c r="B136" s="378" t="s">
        <v>611</v>
      </c>
      <c r="C136" s="379" t="s">
        <v>611</v>
      </c>
      <c r="D136" s="378">
        <v>7.2417999999999996</v>
      </c>
      <c r="E136" s="20">
        <f t="shared" si="1"/>
        <v>7.2417999999999996</v>
      </c>
    </row>
    <row r="137" spans="1:5" x14ac:dyDescent="0.25">
      <c r="A137" s="377">
        <v>38170</v>
      </c>
      <c r="B137" s="378" t="s">
        <v>611</v>
      </c>
      <c r="C137" s="379" t="s">
        <v>611</v>
      </c>
      <c r="D137" s="378">
        <v>7.1379999999999999</v>
      </c>
      <c r="E137" s="20">
        <f t="shared" si="1"/>
        <v>7.1379999999999999</v>
      </c>
    </row>
    <row r="138" spans="1:5" x14ac:dyDescent="0.25">
      <c r="A138" s="377">
        <v>38173</v>
      </c>
      <c r="B138" s="378" t="s">
        <v>611</v>
      </c>
      <c r="C138" s="379" t="s">
        <v>611</v>
      </c>
      <c r="D138" s="378">
        <v>7.05</v>
      </c>
      <c r="E138" s="20">
        <f t="shared" si="1"/>
        <v>7.05</v>
      </c>
    </row>
    <row r="139" spans="1:5" x14ac:dyDescent="0.25">
      <c r="A139" s="377">
        <v>38174</v>
      </c>
      <c r="B139" s="378" t="s">
        <v>611</v>
      </c>
      <c r="C139" s="379" t="s">
        <v>611</v>
      </c>
      <c r="D139" s="378">
        <v>7.0250000000000004</v>
      </c>
      <c r="E139" s="20">
        <f t="shared" si="1"/>
        <v>7.0250000000000004</v>
      </c>
    </row>
    <row r="140" spans="1:5" x14ac:dyDescent="0.25">
      <c r="A140" s="377">
        <v>38175</v>
      </c>
      <c r="B140" s="378" t="s">
        <v>611</v>
      </c>
      <c r="C140" s="379" t="s">
        <v>611</v>
      </c>
      <c r="D140" s="378">
        <v>6.9949000000000003</v>
      </c>
      <c r="E140" s="20">
        <f t="shared" ref="E140:E203" si="2">IF(D140="N/E",E139,D140)</f>
        <v>6.9949000000000003</v>
      </c>
    </row>
    <row r="141" spans="1:5" x14ac:dyDescent="0.25">
      <c r="A141" s="377">
        <v>38176</v>
      </c>
      <c r="B141" s="378" t="s">
        <v>611</v>
      </c>
      <c r="C141" s="379" t="s">
        <v>611</v>
      </c>
      <c r="D141" s="378">
        <v>7.01</v>
      </c>
      <c r="E141" s="20">
        <f t="shared" si="2"/>
        <v>7.01</v>
      </c>
    </row>
    <row r="142" spans="1:5" x14ac:dyDescent="0.25">
      <c r="A142" s="377">
        <v>38177</v>
      </c>
      <c r="B142" s="378" t="s">
        <v>611</v>
      </c>
      <c r="C142" s="379" t="s">
        <v>611</v>
      </c>
      <c r="D142" s="378">
        <v>7.05</v>
      </c>
      <c r="E142" s="20">
        <f t="shared" si="2"/>
        <v>7.05</v>
      </c>
    </row>
    <row r="143" spans="1:5" x14ac:dyDescent="0.25">
      <c r="A143" s="377">
        <v>38180</v>
      </c>
      <c r="B143" s="378" t="s">
        <v>611</v>
      </c>
      <c r="C143" s="379" t="s">
        <v>611</v>
      </c>
      <c r="D143" s="378">
        <v>7.01</v>
      </c>
      <c r="E143" s="20">
        <f t="shared" si="2"/>
        <v>7.01</v>
      </c>
    </row>
    <row r="144" spans="1:5" x14ac:dyDescent="0.25">
      <c r="A144" s="377">
        <v>38181</v>
      </c>
      <c r="B144" s="378" t="s">
        <v>611</v>
      </c>
      <c r="C144" s="379" t="s">
        <v>611</v>
      </c>
      <c r="D144" s="378">
        <v>6.9949000000000003</v>
      </c>
      <c r="E144" s="20">
        <f t="shared" si="2"/>
        <v>6.9949000000000003</v>
      </c>
    </row>
    <row r="145" spans="1:5" x14ac:dyDescent="0.25">
      <c r="A145" s="377">
        <v>38182</v>
      </c>
      <c r="B145" s="378" t="s">
        <v>611</v>
      </c>
      <c r="C145" s="379" t="s">
        <v>611</v>
      </c>
      <c r="D145" s="378">
        <v>6.9600999999999997</v>
      </c>
      <c r="E145" s="20">
        <f t="shared" si="2"/>
        <v>6.9600999999999997</v>
      </c>
    </row>
    <row r="146" spans="1:5" x14ac:dyDescent="0.25">
      <c r="A146" s="377">
        <v>38183</v>
      </c>
      <c r="B146" s="378" t="s">
        <v>611</v>
      </c>
      <c r="C146" s="379" t="s">
        <v>611</v>
      </c>
      <c r="D146" s="378">
        <v>7.0250000000000004</v>
      </c>
      <c r="E146" s="20">
        <f t="shared" si="2"/>
        <v>7.0250000000000004</v>
      </c>
    </row>
    <row r="147" spans="1:5" x14ac:dyDescent="0.25">
      <c r="A147" s="377">
        <v>38184</v>
      </c>
      <c r="B147" s="378" t="s">
        <v>611</v>
      </c>
      <c r="C147" s="379" t="s">
        <v>611</v>
      </c>
      <c r="D147" s="378">
        <v>7.0248999999999997</v>
      </c>
      <c r="E147" s="20">
        <f t="shared" si="2"/>
        <v>7.0248999999999997</v>
      </c>
    </row>
    <row r="148" spans="1:5" x14ac:dyDescent="0.25">
      <c r="A148" s="377">
        <v>38187</v>
      </c>
      <c r="B148" s="378" t="s">
        <v>611</v>
      </c>
      <c r="C148" s="379" t="s">
        <v>611</v>
      </c>
      <c r="D148" s="378">
        <v>7.0049000000000001</v>
      </c>
      <c r="E148" s="20">
        <f t="shared" si="2"/>
        <v>7.0049000000000001</v>
      </c>
    </row>
    <row r="149" spans="1:5" x14ac:dyDescent="0.25">
      <c r="A149" s="377">
        <v>38188</v>
      </c>
      <c r="B149" s="378" t="s">
        <v>611</v>
      </c>
      <c r="C149" s="379" t="s">
        <v>611</v>
      </c>
      <c r="D149" s="378">
        <v>6.9675000000000002</v>
      </c>
      <c r="E149" s="20">
        <f t="shared" si="2"/>
        <v>6.9675000000000002</v>
      </c>
    </row>
    <row r="150" spans="1:5" x14ac:dyDescent="0.25">
      <c r="A150" s="377">
        <v>38189</v>
      </c>
      <c r="B150" s="378" t="s">
        <v>611</v>
      </c>
      <c r="C150" s="379" t="s">
        <v>611</v>
      </c>
      <c r="D150" s="378">
        <v>7.03</v>
      </c>
      <c r="E150" s="20">
        <f t="shared" si="2"/>
        <v>7.03</v>
      </c>
    </row>
    <row r="151" spans="1:5" x14ac:dyDescent="0.25">
      <c r="A151" s="377">
        <v>38190</v>
      </c>
      <c r="B151" s="378" t="s">
        <v>611</v>
      </c>
      <c r="C151" s="379" t="s">
        <v>611</v>
      </c>
      <c r="D151" s="378">
        <v>7.1449999999999996</v>
      </c>
      <c r="E151" s="20">
        <f t="shared" si="2"/>
        <v>7.1449999999999996</v>
      </c>
    </row>
    <row r="152" spans="1:5" x14ac:dyDescent="0.25">
      <c r="A152" s="377">
        <v>38191</v>
      </c>
      <c r="B152" s="378" t="s">
        <v>611</v>
      </c>
      <c r="C152" s="379" t="s">
        <v>611</v>
      </c>
      <c r="D152" s="378">
        <v>7.1241000000000003</v>
      </c>
      <c r="E152" s="20">
        <f t="shared" si="2"/>
        <v>7.1241000000000003</v>
      </c>
    </row>
    <row r="153" spans="1:5" x14ac:dyDescent="0.25">
      <c r="A153" s="377">
        <v>38194</v>
      </c>
      <c r="B153" s="378" t="s">
        <v>611</v>
      </c>
      <c r="C153" s="379" t="s">
        <v>611</v>
      </c>
      <c r="D153" s="378">
        <v>7.1977000000000002</v>
      </c>
      <c r="E153" s="20">
        <f t="shared" si="2"/>
        <v>7.1977000000000002</v>
      </c>
    </row>
    <row r="154" spans="1:5" x14ac:dyDescent="0.25">
      <c r="A154" s="377">
        <v>38195</v>
      </c>
      <c r="B154" s="378" t="s">
        <v>611</v>
      </c>
      <c r="C154" s="379" t="s">
        <v>611</v>
      </c>
      <c r="D154" s="378">
        <v>7.2441000000000004</v>
      </c>
      <c r="E154" s="20">
        <f t="shared" si="2"/>
        <v>7.2441000000000004</v>
      </c>
    </row>
    <row r="155" spans="1:5" x14ac:dyDescent="0.25">
      <c r="A155" s="377">
        <v>38196</v>
      </c>
      <c r="B155" s="378" t="s">
        <v>611</v>
      </c>
      <c r="C155" s="379" t="s">
        <v>611</v>
      </c>
      <c r="D155" s="378">
        <v>7.39</v>
      </c>
      <c r="E155" s="20">
        <f t="shared" si="2"/>
        <v>7.39</v>
      </c>
    </row>
    <row r="156" spans="1:5" x14ac:dyDescent="0.25">
      <c r="A156" s="377">
        <v>38197</v>
      </c>
      <c r="B156" s="378" t="s">
        <v>611</v>
      </c>
      <c r="C156" s="379" t="s">
        <v>611</v>
      </c>
      <c r="D156" s="378">
        <v>7.46</v>
      </c>
      <c r="E156" s="20">
        <f t="shared" si="2"/>
        <v>7.46</v>
      </c>
    </row>
    <row r="157" spans="1:5" x14ac:dyDescent="0.25">
      <c r="A157" s="377">
        <v>38198</v>
      </c>
      <c r="B157" s="378" t="s">
        <v>611</v>
      </c>
      <c r="C157" s="379" t="s">
        <v>611</v>
      </c>
      <c r="D157" s="378">
        <v>7.39</v>
      </c>
      <c r="E157" s="20">
        <f t="shared" si="2"/>
        <v>7.39</v>
      </c>
    </row>
    <row r="158" spans="1:5" x14ac:dyDescent="0.25">
      <c r="A158" s="377">
        <v>38201</v>
      </c>
      <c r="B158" s="378" t="s">
        <v>611</v>
      </c>
      <c r="C158" s="379" t="s">
        <v>611</v>
      </c>
      <c r="D158" s="378">
        <v>7.37</v>
      </c>
      <c r="E158" s="20">
        <f t="shared" si="2"/>
        <v>7.37</v>
      </c>
    </row>
    <row r="159" spans="1:5" x14ac:dyDescent="0.25">
      <c r="A159" s="377">
        <v>38202</v>
      </c>
      <c r="B159" s="378" t="s">
        <v>611</v>
      </c>
      <c r="C159" s="379" t="s">
        <v>611</v>
      </c>
      <c r="D159" s="378">
        <v>7.35</v>
      </c>
      <c r="E159" s="20">
        <f t="shared" si="2"/>
        <v>7.35</v>
      </c>
    </row>
    <row r="160" spans="1:5" x14ac:dyDescent="0.25">
      <c r="A160" s="377">
        <v>38203</v>
      </c>
      <c r="B160" s="378" t="s">
        <v>611</v>
      </c>
      <c r="C160" s="379" t="s">
        <v>611</v>
      </c>
      <c r="D160" s="378">
        <v>7.32</v>
      </c>
      <c r="E160" s="20">
        <f t="shared" si="2"/>
        <v>7.32</v>
      </c>
    </row>
    <row r="161" spans="1:5" x14ac:dyDescent="0.25">
      <c r="A161" s="377">
        <v>38204</v>
      </c>
      <c r="B161" s="378" t="s">
        <v>611</v>
      </c>
      <c r="C161" s="379" t="s">
        <v>611</v>
      </c>
      <c r="D161" s="378">
        <v>7.4249999999999998</v>
      </c>
      <c r="E161" s="20">
        <f t="shared" si="2"/>
        <v>7.4249999999999998</v>
      </c>
    </row>
    <row r="162" spans="1:5" x14ac:dyDescent="0.25">
      <c r="A162" s="377">
        <v>38205</v>
      </c>
      <c r="B162" s="378" t="s">
        <v>611</v>
      </c>
      <c r="C162" s="379" t="s">
        <v>611</v>
      </c>
      <c r="D162" s="378">
        <v>7.48</v>
      </c>
      <c r="E162" s="20">
        <f t="shared" si="2"/>
        <v>7.48</v>
      </c>
    </row>
    <row r="163" spans="1:5" x14ac:dyDescent="0.25">
      <c r="A163" s="377">
        <v>38208</v>
      </c>
      <c r="B163" s="378" t="s">
        <v>611</v>
      </c>
      <c r="C163" s="379" t="s">
        <v>611</v>
      </c>
      <c r="D163" s="378">
        <v>7.49</v>
      </c>
      <c r="E163" s="20">
        <f t="shared" si="2"/>
        <v>7.49</v>
      </c>
    </row>
    <row r="164" spans="1:5" x14ac:dyDescent="0.25">
      <c r="A164" s="377">
        <v>38209</v>
      </c>
      <c r="B164" s="378" t="s">
        <v>611</v>
      </c>
      <c r="C164" s="379" t="s">
        <v>611</v>
      </c>
      <c r="D164" s="378">
        <v>7.52</v>
      </c>
      <c r="E164" s="20">
        <f t="shared" si="2"/>
        <v>7.52</v>
      </c>
    </row>
    <row r="165" spans="1:5" x14ac:dyDescent="0.25">
      <c r="A165" s="377">
        <v>38210</v>
      </c>
      <c r="B165" s="378" t="s">
        <v>611</v>
      </c>
      <c r="C165" s="379" t="s">
        <v>611</v>
      </c>
      <c r="D165" s="378">
        <v>7.55</v>
      </c>
      <c r="E165" s="20">
        <f t="shared" si="2"/>
        <v>7.55</v>
      </c>
    </row>
    <row r="166" spans="1:5" x14ac:dyDescent="0.25">
      <c r="A166" s="377">
        <v>38211</v>
      </c>
      <c r="B166" s="378" t="s">
        <v>611</v>
      </c>
      <c r="C166" s="379" t="s">
        <v>611</v>
      </c>
      <c r="D166" s="378">
        <v>7.6</v>
      </c>
      <c r="E166" s="20">
        <f t="shared" si="2"/>
        <v>7.6</v>
      </c>
    </row>
    <row r="167" spans="1:5" x14ac:dyDescent="0.25">
      <c r="A167" s="377">
        <v>38212</v>
      </c>
      <c r="B167" s="378" t="s">
        <v>611</v>
      </c>
      <c r="C167" s="379" t="s">
        <v>611</v>
      </c>
      <c r="D167" s="378">
        <v>7.5576999999999996</v>
      </c>
      <c r="E167" s="20">
        <f t="shared" si="2"/>
        <v>7.5576999999999996</v>
      </c>
    </row>
    <row r="168" spans="1:5" x14ac:dyDescent="0.25">
      <c r="A168" s="377">
        <v>38215</v>
      </c>
      <c r="B168" s="378" t="s">
        <v>611</v>
      </c>
      <c r="C168" s="379" t="s">
        <v>611</v>
      </c>
      <c r="D168" s="378">
        <v>7.4840999999999998</v>
      </c>
      <c r="E168" s="20">
        <f t="shared" si="2"/>
        <v>7.4840999999999998</v>
      </c>
    </row>
    <row r="169" spans="1:5" x14ac:dyDescent="0.25">
      <c r="A169" s="377">
        <v>38216</v>
      </c>
      <c r="B169" s="378" t="s">
        <v>611</v>
      </c>
      <c r="C169" s="379" t="s">
        <v>611</v>
      </c>
      <c r="D169" s="378">
        <v>7.48</v>
      </c>
      <c r="E169" s="20">
        <f t="shared" si="2"/>
        <v>7.48</v>
      </c>
    </row>
    <row r="170" spans="1:5" x14ac:dyDescent="0.25">
      <c r="A170" s="377">
        <v>38217</v>
      </c>
      <c r="B170" s="378" t="s">
        <v>611</v>
      </c>
      <c r="C170" s="379" t="s">
        <v>611</v>
      </c>
      <c r="D170" s="378">
        <v>7.39</v>
      </c>
      <c r="E170" s="20">
        <f t="shared" si="2"/>
        <v>7.39</v>
      </c>
    </row>
    <row r="171" spans="1:5" x14ac:dyDescent="0.25">
      <c r="A171" s="377">
        <v>38218</v>
      </c>
      <c r="B171" s="378" t="s">
        <v>611</v>
      </c>
      <c r="C171" s="379" t="s">
        <v>611</v>
      </c>
      <c r="D171" s="378">
        <v>7.38</v>
      </c>
      <c r="E171" s="20">
        <f t="shared" si="2"/>
        <v>7.38</v>
      </c>
    </row>
    <row r="172" spans="1:5" x14ac:dyDescent="0.25">
      <c r="A172" s="377">
        <v>38219</v>
      </c>
      <c r="B172" s="378" t="s">
        <v>611</v>
      </c>
      <c r="C172" s="379" t="s">
        <v>611</v>
      </c>
      <c r="D172" s="378">
        <v>7.3784999999999998</v>
      </c>
      <c r="E172" s="20">
        <f t="shared" si="2"/>
        <v>7.3784999999999998</v>
      </c>
    </row>
    <row r="173" spans="1:5" x14ac:dyDescent="0.25">
      <c r="A173" s="377">
        <v>38222</v>
      </c>
      <c r="B173" s="378" t="s">
        <v>611</v>
      </c>
      <c r="C173" s="379" t="s">
        <v>611</v>
      </c>
      <c r="D173" s="378">
        <v>7.4249999999999998</v>
      </c>
      <c r="E173" s="20">
        <f t="shared" si="2"/>
        <v>7.4249999999999998</v>
      </c>
    </row>
    <row r="174" spans="1:5" x14ac:dyDescent="0.25">
      <c r="A174" s="377">
        <v>38223</v>
      </c>
      <c r="B174" s="378" t="s">
        <v>611</v>
      </c>
      <c r="C174" s="379" t="s">
        <v>611</v>
      </c>
      <c r="D174" s="378">
        <v>7.57</v>
      </c>
      <c r="E174" s="20">
        <f t="shared" si="2"/>
        <v>7.57</v>
      </c>
    </row>
    <row r="175" spans="1:5" x14ac:dyDescent="0.25">
      <c r="A175" s="377">
        <v>38224</v>
      </c>
      <c r="B175" s="378" t="s">
        <v>611</v>
      </c>
      <c r="C175" s="379" t="s">
        <v>611</v>
      </c>
      <c r="D175" s="378">
        <v>7.61</v>
      </c>
      <c r="E175" s="20">
        <f t="shared" si="2"/>
        <v>7.61</v>
      </c>
    </row>
    <row r="176" spans="1:5" x14ac:dyDescent="0.25">
      <c r="A176" s="377">
        <v>38225</v>
      </c>
      <c r="B176" s="378" t="s">
        <v>611</v>
      </c>
      <c r="C176" s="379" t="s">
        <v>611</v>
      </c>
      <c r="D176" s="378">
        <v>7.6688000000000001</v>
      </c>
      <c r="E176" s="20">
        <f t="shared" si="2"/>
        <v>7.6688000000000001</v>
      </c>
    </row>
    <row r="177" spans="1:5" x14ac:dyDescent="0.25">
      <c r="A177" s="377">
        <v>38226</v>
      </c>
      <c r="B177" s="378" t="s">
        <v>611</v>
      </c>
      <c r="C177" s="379" t="s">
        <v>611</v>
      </c>
      <c r="D177" s="378">
        <v>7.63</v>
      </c>
      <c r="E177" s="20">
        <f t="shared" si="2"/>
        <v>7.63</v>
      </c>
    </row>
    <row r="178" spans="1:5" x14ac:dyDescent="0.25">
      <c r="A178" s="377">
        <v>38229</v>
      </c>
      <c r="B178" s="378" t="s">
        <v>611</v>
      </c>
      <c r="C178" s="379" t="s">
        <v>611</v>
      </c>
      <c r="D178" s="378">
        <v>7.65</v>
      </c>
      <c r="E178" s="20">
        <f t="shared" si="2"/>
        <v>7.65</v>
      </c>
    </row>
    <row r="179" spans="1:5" x14ac:dyDescent="0.25">
      <c r="A179" s="377">
        <v>38230</v>
      </c>
      <c r="B179" s="378" t="s">
        <v>611</v>
      </c>
      <c r="C179" s="379" t="s">
        <v>611</v>
      </c>
      <c r="D179" s="378">
        <v>7.67</v>
      </c>
      <c r="E179" s="20">
        <f t="shared" si="2"/>
        <v>7.67</v>
      </c>
    </row>
    <row r="180" spans="1:5" x14ac:dyDescent="0.25">
      <c r="A180" s="377">
        <v>38231</v>
      </c>
      <c r="B180" s="378" t="s">
        <v>611</v>
      </c>
      <c r="C180" s="379" t="s">
        <v>611</v>
      </c>
      <c r="D180" s="378">
        <v>7.6</v>
      </c>
      <c r="E180" s="20">
        <f t="shared" si="2"/>
        <v>7.6</v>
      </c>
    </row>
    <row r="181" spans="1:5" x14ac:dyDescent="0.25">
      <c r="A181" s="377">
        <v>38232</v>
      </c>
      <c r="B181" s="378" t="s">
        <v>611</v>
      </c>
      <c r="C181" s="379" t="s">
        <v>611</v>
      </c>
      <c r="D181" s="378">
        <v>7.585</v>
      </c>
      <c r="E181" s="20">
        <f t="shared" si="2"/>
        <v>7.585</v>
      </c>
    </row>
    <row r="182" spans="1:5" x14ac:dyDescent="0.25">
      <c r="A182" s="377">
        <v>38233</v>
      </c>
      <c r="B182" s="378" t="s">
        <v>611</v>
      </c>
      <c r="C182" s="379" t="s">
        <v>611</v>
      </c>
      <c r="D182" s="378">
        <v>7.5664999999999996</v>
      </c>
      <c r="E182" s="20">
        <f t="shared" si="2"/>
        <v>7.5664999999999996</v>
      </c>
    </row>
    <row r="183" spans="1:5" x14ac:dyDescent="0.25">
      <c r="A183" s="377">
        <v>38236</v>
      </c>
      <c r="B183" s="378" t="s">
        <v>611</v>
      </c>
      <c r="C183" s="379" t="s">
        <v>611</v>
      </c>
      <c r="D183" s="378">
        <v>7.55</v>
      </c>
      <c r="E183" s="20">
        <f t="shared" si="2"/>
        <v>7.55</v>
      </c>
    </row>
    <row r="184" spans="1:5" x14ac:dyDescent="0.25">
      <c r="A184" s="377">
        <v>38237</v>
      </c>
      <c r="B184" s="378" t="s">
        <v>611</v>
      </c>
      <c r="C184" s="379" t="s">
        <v>611</v>
      </c>
      <c r="D184" s="378">
        <v>7.65</v>
      </c>
      <c r="E184" s="20">
        <f t="shared" si="2"/>
        <v>7.65</v>
      </c>
    </row>
    <row r="185" spans="1:5" x14ac:dyDescent="0.25">
      <c r="A185" s="377">
        <v>38238</v>
      </c>
      <c r="B185" s="378" t="s">
        <v>611</v>
      </c>
      <c r="C185" s="379" t="s">
        <v>611</v>
      </c>
      <c r="D185" s="378">
        <v>7.8</v>
      </c>
      <c r="E185" s="20">
        <f t="shared" si="2"/>
        <v>7.8</v>
      </c>
    </row>
    <row r="186" spans="1:5" x14ac:dyDescent="0.25">
      <c r="A186" s="377">
        <v>38239</v>
      </c>
      <c r="B186" s="378" t="s">
        <v>611</v>
      </c>
      <c r="C186" s="379" t="s">
        <v>611</v>
      </c>
      <c r="D186" s="378">
        <v>7.8250000000000002</v>
      </c>
      <c r="E186" s="20">
        <f t="shared" si="2"/>
        <v>7.8250000000000002</v>
      </c>
    </row>
    <row r="187" spans="1:5" x14ac:dyDescent="0.25">
      <c r="A187" s="377">
        <v>38240</v>
      </c>
      <c r="B187" s="378" t="s">
        <v>611</v>
      </c>
      <c r="C187" s="379" t="s">
        <v>611</v>
      </c>
      <c r="D187" s="378">
        <v>7.78</v>
      </c>
      <c r="E187" s="20">
        <f t="shared" si="2"/>
        <v>7.78</v>
      </c>
    </row>
    <row r="188" spans="1:5" x14ac:dyDescent="0.25">
      <c r="A188" s="377">
        <v>38243</v>
      </c>
      <c r="B188" s="378" t="s">
        <v>611</v>
      </c>
      <c r="C188" s="379" t="s">
        <v>611</v>
      </c>
      <c r="D188" s="378">
        <v>7.78</v>
      </c>
      <c r="E188" s="20">
        <f t="shared" si="2"/>
        <v>7.78</v>
      </c>
    </row>
    <row r="189" spans="1:5" x14ac:dyDescent="0.25">
      <c r="A189" s="377">
        <v>38244</v>
      </c>
      <c r="B189" s="378" t="s">
        <v>611</v>
      </c>
      <c r="C189" s="379" t="s">
        <v>611</v>
      </c>
      <c r="D189" s="378">
        <v>7.875</v>
      </c>
      <c r="E189" s="20">
        <f t="shared" si="2"/>
        <v>7.875</v>
      </c>
    </row>
    <row r="190" spans="1:5" x14ac:dyDescent="0.25">
      <c r="A190" s="377">
        <v>38245</v>
      </c>
      <c r="B190" s="378" t="s">
        <v>611</v>
      </c>
      <c r="C190" s="379" t="s">
        <v>611</v>
      </c>
      <c r="D190" s="378">
        <v>7.8</v>
      </c>
      <c r="E190" s="20">
        <f t="shared" si="2"/>
        <v>7.8</v>
      </c>
    </row>
    <row r="191" spans="1:5" x14ac:dyDescent="0.25">
      <c r="A191" s="377">
        <v>38247</v>
      </c>
      <c r="B191" s="378" t="s">
        <v>611</v>
      </c>
      <c r="C191" s="379" t="s">
        <v>611</v>
      </c>
      <c r="D191" s="378">
        <v>7.75</v>
      </c>
      <c r="E191" s="20">
        <f t="shared" si="2"/>
        <v>7.75</v>
      </c>
    </row>
    <row r="192" spans="1:5" x14ac:dyDescent="0.25">
      <c r="A192" s="377">
        <v>38250</v>
      </c>
      <c r="B192" s="378" t="s">
        <v>611</v>
      </c>
      <c r="C192" s="379" t="s">
        <v>611</v>
      </c>
      <c r="D192" s="378">
        <v>7.7335000000000003</v>
      </c>
      <c r="E192" s="20">
        <f t="shared" si="2"/>
        <v>7.7335000000000003</v>
      </c>
    </row>
    <row r="193" spans="1:5" x14ac:dyDescent="0.25">
      <c r="A193" s="377">
        <v>38251</v>
      </c>
      <c r="B193" s="378" t="s">
        <v>611</v>
      </c>
      <c r="C193" s="379" t="s">
        <v>611</v>
      </c>
      <c r="D193" s="378">
        <v>7.7571000000000003</v>
      </c>
      <c r="E193" s="20">
        <f t="shared" si="2"/>
        <v>7.7571000000000003</v>
      </c>
    </row>
    <row r="194" spans="1:5" x14ac:dyDescent="0.25">
      <c r="A194" s="377">
        <v>38252</v>
      </c>
      <c r="B194" s="378" t="s">
        <v>611</v>
      </c>
      <c r="C194" s="379" t="s">
        <v>611</v>
      </c>
      <c r="D194" s="378">
        <v>7.7911000000000001</v>
      </c>
      <c r="E194" s="20">
        <f t="shared" si="2"/>
        <v>7.7911000000000001</v>
      </c>
    </row>
    <row r="195" spans="1:5" x14ac:dyDescent="0.25">
      <c r="A195" s="377">
        <v>38253</v>
      </c>
      <c r="B195" s="378" t="s">
        <v>611</v>
      </c>
      <c r="C195" s="379" t="s">
        <v>611</v>
      </c>
      <c r="D195" s="378">
        <v>7.7640000000000002</v>
      </c>
      <c r="E195" s="20">
        <f t="shared" si="2"/>
        <v>7.7640000000000002</v>
      </c>
    </row>
    <row r="196" spans="1:5" x14ac:dyDescent="0.25">
      <c r="A196" s="377">
        <v>38254</v>
      </c>
      <c r="B196" s="378" t="s">
        <v>611</v>
      </c>
      <c r="C196" s="379" t="s">
        <v>611</v>
      </c>
      <c r="D196" s="378">
        <v>7.7370000000000001</v>
      </c>
      <c r="E196" s="20">
        <f t="shared" si="2"/>
        <v>7.7370000000000001</v>
      </c>
    </row>
    <row r="197" spans="1:5" x14ac:dyDescent="0.25">
      <c r="A197" s="377">
        <v>38257</v>
      </c>
      <c r="B197" s="378" t="s">
        <v>611</v>
      </c>
      <c r="C197" s="379" t="s">
        <v>611</v>
      </c>
      <c r="D197" s="378">
        <v>7.9089999999999998</v>
      </c>
      <c r="E197" s="20">
        <f t="shared" si="2"/>
        <v>7.9089999999999998</v>
      </c>
    </row>
    <row r="198" spans="1:5" x14ac:dyDescent="0.25">
      <c r="A198" s="377">
        <v>38258</v>
      </c>
      <c r="B198" s="378" t="s">
        <v>611</v>
      </c>
      <c r="C198" s="379" t="s">
        <v>611</v>
      </c>
      <c r="D198" s="378">
        <v>8.0350000000000001</v>
      </c>
      <c r="E198" s="20">
        <f t="shared" si="2"/>
        <v>8.0350000000000001</v>
      </c>
    </row>
    <row r="199" spans="1:5" x14ac:dyDescent="0.25">
      <c r="A199" s="377">
        <v>38259</v>
      </c>
      <c r="B199" s="378" t="s">
        <v>611</v>
      </c>
      <c r="C199" s="379" t="s">
        <v>611</v>
      </c>
      <c r="D199" s="378">
        <v>7.9820000000000002</v>
      </c>
      <c r="E199" s="20">
        <f t="shared" si="2"/>
        <v>7.9820000000000002</v>
      </c>
    </row>
    <row r="200" spans="1:5" x14ac:dyDescent="0.25">
      <c r="A200" s="377">
        <v>38260</v>
      </c>
      <c r="B200" s="378" t="s">
        <v>611</v>
      </c>
      <c r="C200" s="379" t="s">
        <v>611</v>
      </c>
      <c r="D200" s="378">
        <v>8.0188000000000006</v>
      </c>
      <c r="E200" s="20">
        <f t="shared" si="2"/>
        <v>8.0188000000000006</v>
      </c>
    </row>
    <row r="201" spans="1:5" x14ac:dyDescent="0.25">
      <c r="A201" s="377">
        <v>38261</v>
      </c>
      <c r="B201" s="378" t="s">
        <v>611</v>
      </c>
      <c r="C201" s="379" t="s">
        <v>611</v>
      </c>
      <c r="D201" s="378">
        <v>8.0434999999999999</v>
      </c>
      <c r="E201" s="20">
        <f t="shared" si="2"/>
        <v>8.0434999999999999</v>
      </c>
    </row>
    <row r="202" spans="1:5" x14ac:dyDescent="0.25">
      <c r="A202" s="377">
        <v>38264</v>
      </c>
      <c r="B202" s="378" t="s">
        <v>611</v>
      </c>
      <c r="C202" s="379" t="s">
        <v>611</v>
      </c>
      <c r="D202" s="378">
        <v>8.01</v>
      </c>
      <c r="E202" s="20">
        <f t="shared" si="2"/>
        <v>8.01</v>
      </c>
    </row>
    <row r="203" spans="1:5" x14ac:dyDescent="0.25">
      <c r="A203" s="377">
        <v>38265</v>
      </c>
      <c r="B203" s="378" t="s">
        <v>611</v>
      </c>
      <c r="C203" s="379" t="s">
        <v>611</v>
      </c>
      <c r="D203" s="378">
        <v>7.97</v>
      </c>
      <c r="E203" s="20">
        <f t="shared" si="2"/>
        <v>7.97</v>
      </c>
    </row>
    <row r="204" spans="1:5" x14ac:dyDescent="0.25">
      <c r="A204" s="377">
        <v>38266</v>
      </c>
      <c r="B204" s="378" t="s">
        <v>611</v>
      </c>
      <c r="C204" s="379" t="s">
        <v>611</v>
      </c>
      <c r="D204" s="378">
        <v>7.9588999999999999</v>
      </c>
      <c r="E204" s="20">
        <f t="shared" ref="E204:E267" si="3">IF(D204="N/E",E203,D204)</f>
        <v>7.9588999999999999</v>
      </c>
    </row>
    <row r="205" spans="1:5" x14ac:dyDescent="0.25">
      <c r="A205" s="377">
        <v>38267</v>
      </c>
      <c r="B205" s="378" t="s">
        <v>611</v>
      </c>
      <c r="C205" s="379" t="s">
        <v>611</v>
      </c>
      <c r="D205" s="378">
        <v>7.9450000000000003</v>
      </c>
      <c r="E205" s="20">
        <f t="shared" si="3"/>
        <v>7.9450000000000003</v>
      </c>
    </row>
    <row r="206" spans="1:5" x14ac:dyDescent="0.25">
      <c r="A206" s="377">
        <v>38268</v>
      </c>
      <c r="B206" s="378" t="s">
        <v>611</v>
      </c>
      <c r="C206" s="379" t="s">
        <v>611</v>
      </c>
      <c r="D206" s="378">
        <v>7.99</v>
      </c>
      <c r="E206" s="20">
        <f t="shared" si="3"/>
        <v>7.99</v>
      </c>
    </row>
    <row r="207" spans="1:5" x14ac:dyDescent="0.25">
      <c r="A207" s="377">
        <v>38271</v>
      </c>
      <c r="B207" s="378" t="s">
        <v>611</v>
      </c>
      <c r="C207" s="379" t="s">
        <v>611</v>
      </c>
      <c r="D207" s="378">
        <v>7.9450000000000003</v>
      </c>
      <c r="E207" s="20">
        <f t="shared" si="3"/>
        <v>7.9450000000000003</v>
      </c>
    </row>
    <row r="208" spans="1:5" x14ac:dyDescent="0.25">
      <c r="A208" s="377">
        <v>38272</v>
      </c>
      <c r="B208" s="378" t="s">
        <v>611</v>
      </c>
      <c r="C208" s="379" t="s">
        <v>611</v>
      </c>
      <c r="D208" s="378">
        <v>7.9749999999999996</v>
      </c>
      <c r="E208" s="20">
        <f t="shared" si="3"/>
        <v>7.9749999999999996</v>
      </c>
    </row>
    <row r="209" spans="1:5" x14ac:dyDescent="0.25">
      <c r="A209" s="377">
        <v>38273</v>
      </c>
      <c r="B209" s="378" t="s">
        <v>611</v>
      </c>
      <c r="C209" s="379" t="s">
        <v>611</v>
      </c>
      <c r="D209" s="378">
        <v>8.02</v>
      </c>
      <c r="E209" s="20">
        <f t="shared" si="3"/>
        <v>8.02</v>
      </c>
    </row>
    <row r="210" spans="1:5" x14ac:dyDescent="0.25">
      <c r="A210" s="377">
        <v>38274</v>
      </c>
      <c r="B210" s="378" t="s">
        <v>611</v>
      </c>
      <c r="C210" s="379" t="s">
        <v>611</v>
      </c>
      <c r="D210" s="378">
        <v>8.0088000000000008</v>
      </c>
      <c r="E210" s="20">
        <f t="shared" si="3"/>
        <v>8.0088000000000008</v>
      </c>
    </row>
    <row r="211" spans="1:5" x14ac:dyDescent="0.25">
      <c r="A211" s="377">
        <v>38275</v>
      </c>
      <c r="B211" s="378" t="s">
        <v>611</v>
      </c>
      <c r="C211" s="379" t="s">
        <v>611</v>
      </c>
      <c r="D211" s="378">
        <v>8.0088000000000008</v>
      </c>
      <c r="E211" s="20">
        <f t="shared" si="3"/>
        <v>8.0088000000000008</v>
      </c>
    </row>
    <row r="212" spans="1:5" x14ac:dyDescent="0.25">
      <c r="A212" s="377">
        <v>38278</v>
      </c>
      <c r="B212" s="378" t="s">
        <v>611</v>
      </c>
      <c r="C212" s="379" t="s">
        <v>611</v>
      </c>
      <c r="D212" s="378">
        <v>8.0137999999999998</v>
      </c>
      <c r="E212" s="20">
        <f t="shared" si="3"/>
        <v>8.0137999999999998</v>
      </c>
    </row>
    <row r="213" spans="1:5" x14ac:dyDescent="0.25">
      <c r="A213" s="377">
        <v>38279</v>
      </c>
      <c r="B213" s="378" t="s">
        <v>611</v>
      </c>
      <c r="C213" s="379" t="s">
        <v>611</v>
      </c>
      <c r="D213" s="378">
        <v>8.01</v>
      </c>
      <c r="E213" s="20">
        <f t="shared" si="3"/>
        <v>8.01</v>
      </c>
    </row>
    <row r="214" spans="1:5" x14ac:dyDescent="0.25">
      <c r="A214" s="377">
        <v>38280</v>
      </c>
      <c r="B214" s="378" t="s">
        <v>611</v>
      </c>
      <c r="C214" s="379" t="s">
        <v>611</v>
      </c>
      <c r="D214" s="378">
        <v>8.0094999999999992</v>
      </c>
      <c r="E214" s="20">
        <f t="shared" si="3"/>
        <v>8.0094999999999992</v>
      </c>
    </row>
    <row r="215" spans="1:5" x14ac:dyDescent="0.25">
      <c r="A215" s="377">
        <v>38281</v>
      </c>
      <c r="B215" s="378" t="s">
        <v>611</v>
      </c>
      <c r="C215" s="379" t="s">
        <v>611</v>
      </c>
      <c r="D215" s="378">
        <v>8.0228000000000002</v>
      </c>
      <c r="E215" s="20">
        <f t="shared" si="3"/>
        <v>8.0228000000000002</v>
      </c>
    </row>
    <row r="216" spans="1:5" x14ac:dyDescent="0.25">
      <c r="A216" s="377">
        <v>38282</v>
      </c>
      <c r="B216" s="378" t="s">
        <v>611</v>
      </c>
      <c r="C216" s="379" t="s">
        <v>611</v>
      </c>
      <c r="D216" s="378">
        <v>8.0299999999999994</v>
      </c>
      <c r="E216" s="20">
        <f t="shared" si="3"/>
        <v>8.0299999999999994</v>
      </c>
    </row>
    <row r="217" spans="1:5" x14ac:dyDescent="0.25">
      <c r="A217" s="377">
        <v>38285</v>
      </c>
      <c r="B217" s="378" t="s">
        <v>611</v>
      </c>
      <c r="C217" s="379" t="s">
        <v>611</v>
      </c>
      <c r="D217" s="378">
        <v>8.1199999999999992</v>
      </c>
      <c r="E217" s="20">
        <f t="shared" si="3"/>
        <v>8.1199999999999992</v>
      </c>
    </row>
    <row r="218" spans="1:5" x14ac:dyDescent="0.25">
      <c r="A218" s="377">
        <v>38286</v>
      </c>
      <c r="B218" s="378" t="s">
        <v>611</v>
      </c>
      <c r="C218" s="379" t="s">
        <v>611</v>
      </c>
      <c r="D218" s="378">
        <v>8.15</v>
      </c>
      <c r="E218" s="20">
        <f t="shared" si="3"/>
        <v>8.15</v>
      </c>
    </row>
    <row r="219" spans="1:5" x14ac:dyDescent="0.25">
      <c r="A219" s="377">
        <v>38287</v>
      </c>
      <c r="B219" s="378" t="s">
        <v>611</v>
      </c>
      <c r="C219" s="379" t="s">
        <v>611</v>
      </c>
      <c r="D219" s="378">
        <v>8.1990999999999996</v>
      </c>
      <c r="E219" s="20">
        <f t="shared" si="3"/>
        <v>8.1990999999999996</v>
      </c>
    </row>
    <row r="220" spans="1:5" x14ac:dyDescent="0.25">
      <c r="A220" s="377">
        <v>38288</v>
      </c>
      <c r="B220" s="378" t="s">
        <v>611</v>
      </c>
      <c r="C220" s="379" t="s">
        <v>611</v>
      </c>
      <c r="D220" s="378">
        <v>8.2750000000000004</v>
      </c>
      <c r="E220" s="20">
        <f t="shared" si="3"/>
        <v>8.2750000000000004</v>
      </c>
    </row>
    <row r="221" spans="1:5" x14ac:dyDescent="0.25">
      <c r="A221" s="377">
        <v>38289</v>
      </c>
      <c r="B221" s="378" t="s">
        <v>611</v>
      </c>
      <c r="C221" s="379" t="s">
        <v>611</v>
      </c>
      <c r="D221" s="378">
        <v>8.25</v>
      </c>
      <c r="E221" s="20">
        <f t="shared" si="3"/>
        <v>8.25</v>
      </c>
    </row>
    <row r="222" spans="1:5" x14ac:dyDescent="0.25">
      <c r="A222" s="377">
        <v>38292</v>
      </c>
      <c r="B222" s="378" t="s">
        <v>611</v>
      </c>
      <c r="C222" s="379" t="s">
        <v>611</v>
      </c>
      <c r="D222" s="378">
        <v>8.25</v>
      </c>
      <c r="E222" s="20">
        <f t="shared" si="3"/>
        <v>8.25</v>
      </c>
    </row>
    <row r="223" spans="1:5" x14ac:dyDescent="0.25">
      <c r="A223" s="377">
        <v>38293</v>
      </c>
      <c r="B223" s="378" t="s">
        <v>611</v>
      </c>
      <c r="C223" s="379" t="s">
        <v>611</v>
      </c>
      <c r="D223" s="378">
        <v>8.4</v>
      </c>
      <c r="E223" s="20">
        <f t="shared" si="3"/>
        <v>8.4</v>
      </c>
    </row>
    <row r="224" spans="1:5" x14ac:dyDescent="0.25">
      <c r="A224" s="377">
        <v>38294</v>
      </c>
      <c r="B224" s="378" t="s">
        <v>611</v>
      </c>
      <c r="C224" s="379" t="s">
        <v>611</v>
      </c>
      <c r="D224" s="378">
        <v>8.4</v>
      </c>
      <c r="E224" s="20">
        <f t="shared" si="3"/>
        <v>8.4</v>
      </c>
    </row>
    <row r="225" spans="1:5" x14ac:dyDescent="0.25">
      <c r="A225" s="377">
        <v>38295</v>
      </c>
      <c r="B225" s="378" t="s">
        <v>611</v>
      </c>
      <c r="C225" s="379" t="s">
        <v>611</v>
      </c>
      <c r="D225" s="378">
        <v>8.4087999999999994</v>
      </c>
      <c r="E225" s="20">
        <f t="shared" si="3"/>
        <v>8.4087999999999994</v>
      </c>
    </row>
    <row r="226" spans="1:5" x14ac:dyDescent="0.25">
      <c r="A226" s="377">
        <v>38296</v>
      </c>
      <c r="B226" s="378" t="s">
        <v>611</v>
      </c>
      <c r="C226" s="379" t="s">
        <v>611</v>
      </c>
      <c r="D226" s="378">
        <v>8.3977000000000004</v>
      </c>
      <c r="E226" s="20">
        <f t="shared" si="3"/>
        <v>8.3977000000000004</v>
      </c>
    </row>
    <row r="227" spans="1:5" x14ac:dyDescent="0.25">
      <c r="A227" s="377">
        <v>38299</v>
      </c>
      <c r="B227" s="378" t="s">
        <v>611</v>
      </c>
      <c r="C227" s="379" t="s">
        <v>611</v>
      </c>
      <c r="D227" s="378">
        <v>8.49</v>
      </c>
      <c r="E227" s="20">
        <f t="shared" si="3"/>
        <v>8.49</v>
      </c>
    </row>
    <row r="228" spans="1:5" x14ac:dyDescent="0.25">
      <c r="A228" s="377">
        <v>38300</v>
      </c>
      <c r="B228" s="378" t="s">
        <v>611</v>
      </c>
      <c r="C228" s="379" t="s">
        <v>611</v>
      </c>
      <c r="D228" s="378">
        <v>8.4849999999999994</v>
      </c>
      <c r="E228" s="20">
        <f t="shared" si="3"/>
        <v>8.4849999999999994</v>
      </c>
    </row>
    <row r="229" spans="1:5" x14ac:dyDescent="0.25">
      <c r="A229" s="377">
        <v>38301</v>
      </c>
      <c r="B229" s="378" t="s">
        <v>611</v>
      </c>
      <c r="C229" s="379" t="s">
        <v>611</v>
      </c>
      <c r="D229" s="378">
        <v>8.66</v>
      </c>
      <c r="E229" s="20">
        <f t="shared" si="3"/>
        <v>8.66</v>
      </c>
    </row>
    <row r="230" spans="1:5" x14ac:dyDescent="0.25">
      <c r="A230" s="377">
        <v>38302</v>
      </c>
      <c r="B230" s="378" t="s">
        <v>611</v>
      </c>
      <c r="C230" s="379" t="s">
        <v>611</v>
      </c>
      <c r="D230" s="378">
        <v>8.6449999999999996</v>
      </c>
      <c r="E230" s="20">
        <f t="shared" si="3"/>
        <v>8.6449999999999996</v>
      </c>
    </row>
    <row r="231" spans="1:5" x14ac:dyDescent="0.25">
      <c r="A231" s="377">
        <v>38303</v>
      </c>
      <c r="B231" s="378" t="s">
        <v>611</v>
      </c>
      <c r="C231" s="379" t="s">
        <v>611</v>
      </c>
      <c r="D231" s="378">
        <v>8.6</v>
      </c>
      <c r="E231" s="20">
        <f t="shared" si="3"/>
        <v>8.6</v>
      </c>
    </row>
    <row r="232" spans="1:5" x14ac:dyDescent="0.25">
      <c r="A232" s="377">
        <v>38306</v>
      </c>
      <c r="B232" s="378" t="s">
        <v>611</v>
      </c>
      <c r="C232" s="379" t="s">
        <v>611</v>
      </c>
      <c r="D232" s="378">
        <v>8.5749999999999993</v>
      </c>
      <c r="E232" s="20">
        <f t="shared" si="3"/>
        <v>8.5749999999999993</v>
      </c>
    </row>
    <row r="233" spans="1:5" x14ac:dyDescent="0.25">
      <c r="A233" s="377">
        <v>38307</v>
      </c>
      <c r="B233" s="378" t="s">
        <v>611</v>
      </c>
      <c r="C233" s="379" t="s">
        <v>611</v>
      </c>
      <c r="D233" s="378">
        <v>8.5371000000000006</v>
      </c>
      <c r="E233" s="20">
        <f t="shared" si="3"/>
        <v>8.5371000000000006</v>
      </c>
    </row>
    <row r="234" spans="1:5" x14ac:dyDescent="0.25">
      <c r="A234" s="377">
        <v>38308</v>
      </c>
      <c r="B234" s="378" t="s">
        <v>611</v>
      </c>
      <c r="C234" s="379" t="s">
        <v>611</v>
      </c>
      <c r="D234" s="378">
        <v>8.5299999999999994</v>
      </c>
      <c r="E234" s="20">
        <f t="shared" si="3"/>
        <v>8.5299999999999994</v>
      </c>
    </row>
    <row r="235" spans="1:5" x14ac:dyDescent="0.25">
      <c r="A235" s="377">
        <v>38309</v>
      </c>
      <c r="B235" s="378" t="s">
        <v>611</v>
      </c>
      <c r="C235" s="379" t="s">
        <v>611</v>
      </c>
      <c r="D235" s="378">
        <v>8.6</v>
      </c>
      <c r="E235" s="20">
        <f t="shared" si="3"/>
        <v>8.6</v>
      </c>
    </row>
    <row r="236" spans="1:5" x14ac:dyDescent="0.25">
      <c r="A236" s="377">
        <v>38310</v>
      </c>
      <c r="B236" s="378" t="s">
        <v>611</v>
      </c>
      <c r="C236" s="379" t="s">
        <v>611</v>
      </c>
      <c r="D236" s="378">
        <v>8.58</v>
      </c>
      <c r="E236" s="20">
        <f t="shared" si="3"/>
        <v>8.58</v>
      </c>
    </row>
    <row r="237" spans="1:5" x14ac:dyDescent="0.25">
      <c r="A237" s="377">
        <v>38313</v>
      </c>
      <c r="B237" s="378" t="s">
        <v>611</v>
      </c>
      <c r="C237" s="379" t="s">
        <v>611</v>
      </c>
      <c r="D237" s="378">
        <v>8.6649999999999991</v>
      </c>
      <c r="E237" s="20">
        <f t="shared" si="3"/>
        <v>8.6649999999999991</v>
      </c>
    </row>
    <row r="238" spans="1:5" x14ac:dyDescent="0.25">
      <c r="A238" s="377">
        <v>38314</v>
      </c>
      <c r="B238" s="378" t="s">
        <v>611</v>
      </c>
      <c r="C238" s="379" t="s">
        <v>611</v>
      </c>
      <c r="D238" s="378">
        <v>8.73</v>
      </c>
      <c r="E238" s="20">
        <f t="shared" si="3"/>
        <v>8.73</v>
      </c>
    </row>
    <row r="239" spans="1:5" x14ac:dyDescent="0.25">
      <c r="A239" s="377">
        <v>38315</v>
      </c>
      <c r="B239" s="378" t="s">
        <v>611</v>
      </c>
      <c r="C239" s="379" t="s">
        <v>611</v>
      </c>
      <c r="D239" s="378">
        <v>8.8000000000000007</v>
      </c>
      <c r="E239" s="20">
        <f t="shared" si="3"/>
        <v>8.8000000000000007</v>
      </c>
    </row>
    <row r="240" spans="1:5" x14ac:dyDescent="0.25">
      <c r="A240" s="377">
        <v>38316</v>
      </c>
      <c r="B240" s="378" t="s">
        <v>611</v>
      </c>
      <c r="C240" s="379" t="s">
        <v>611</v>
      </c>
      <c r="D240" s="378">
        <v>8.86</v>
      </c>
      <c r="E240" s="20">
        <f t="shared" si="3"/>
        <v>8.86</v>
      </c>
    </row>
    <row r="241" spans="1:5" x14ac:dyDescent="0.25">
      <c r="A241" s="377">
        <v>38317</v>
      </c>
      <c r="B241" s="378" t="s">
        <v>611</v>
      </c>
      <c r="C241" s="379" t="s">
        <v>611</v>
      </c>
      <c r="D241" s="378">
        <v>8.8345000000000002</v>
      </c>
      <c r="E241" s="20">
        <f t="shared" si="3"/>
        <v>8.8345000000000002</v>
      </c>
    </row>
    <row r="242" spans="1:5" x14ac:dyDescent="0.25">
      <c r="A242" s="377">
        <v>38320</v>
      </c>
      <c r="B242" s="378" t="s">
        <v>611</v>
      </c>
      <c r="C242" s="379" t="s">
        <v>611</v>
      </c>
      <c r="D242" s="378">
        <v>8.8584999999999994</v>
      </c>
      <c r="E242" s="20">
        <f t="shared" si="3"/>
        <v>8.8584999999999994</v>
      </c>
    </row>
    <row r="243" spans="1:5" x14ac:dyDescent="0.25">
      <c r="A243" s="377">
        <v>38321</v>
      </c>
      <c r="B243" s="378" t="s">
        <v>611</v>
      </c>
      <c r="C243" s="379" t="s">
        <v>611</v>
      </c>
      <c r="D243" s="378">
        <v>8.8484999999999996</v>
      </c>
      <c r="E243" s="20">
        <f t="shared" si="3"/>
        <v>8.8484999999999996</v>
      </c>
    </row>
    <row r="244" spans="1:5" x14ac:dyDescent="0.25">
      <c r="A244" s="377">
        <v>38322</v>
      </c>
      <c r="B244" s="378" t="s">
        <v>611</v>
      </c>
      <c r="C244" s="379" t="s">
        <v>611</v>
      </c>
      <c r="D244" s="378">
        <v>8.8340999999999994</v>
      </c>
      <c r="E244" s="20">
        <f t="shared" si="3"/>
        <v>8.8340999999999994</v>
      </c>
    </row>
    <row r="245" spans="1:5" x14ac:dyDescent="0.25">
      <c r="A245" s="377">
        <v>38323</v>
      </c>
      <c r="B245" s="378" t="s">
        <v>611</v>
      </c>
      <c r="C245" s="379" t="s">
        <v>611</v>
      </c>
      <c r="D245" s="378">
        <v>8.8000000000000007</v>
      </c>
      <c r="E245" s="20">
        <f t="shared" si="3"/>
        <v>8.8000000000000007</v>
      </c>
    </row>
    <row r="246" spans="1:5" x14ac:dyDescent="0.25">
      <c r="A246" s="377">
        <v>38324</v>
      </c>
      <c r="B246" s="378" t="s">
        <v>611</v>
      </c>
      <c r="C246" s="379" t="s">
        <v>611</v>
      </c>
      <c r="D246" s="378">
        <v>8.7550000000000008</v>
      </c>
      <c r="E246" s="20">
        <f t="shared" si="3"/>
        <v>8.7550000000000008</v>
      </c>
    </row>
    <row r="247" spans="1:5" x14ac:dyDescent="0.25">
      <c r="A247" s="377">
        <v>38327</v>
      </c>
      <c r="B247" s="378" t="s">
        <v>611</v>
      </c>
      <c r="C247" s="379" t="s">
        <v>611</v>
      </c>
      <c r="D247" s="378">
        <v>8.7386999999999997</v>
      </c>
      <c r="E247" s="20">
        <f t="shared" si="3"/>
        <v>8.7386999999999997</v>
      </c>
    </row>
    <row r="248" spans="1:5" x14ac:dyDescent="0.25">
      <c r="A248" s="377">
        <v>38328</v>
      </c>
      <c r="B248" s="378" t="s">
        <v>611</v>
      </c>
      <c r="C248" s="379" t="s">
        <v>611</v>
      </c>
      <c r="D248" s="378">
        <v>8.7200000000000006</v>
      </c>
      <c r="E248" s="20">
        <f t="shared" si="3"/>
        <v>8.7200000000000006</v>
      </c>
    </row>
    <row r="249" spans="1:5" x14ac:dyDescent="0.25">
      <c r="A249" s="377">
        <v>38329</v>
      </c>
      <c r="B249" s="378" t="s">
        <v>611</v>
      </c>
      <c r="C249" s="379" t="s">
        <v>611</v>
      </c>
      <c r="D249" s="378">
        <v>8.73</v>
      </c>
      <c r="E249" s="20">
        <f t="shared" si="3"/>
        <v>8.73</v>
      </c>
    </row>
    <row r="250" spans="1:5" x14ac:dyDescent="0.25">
      <c r="A250" s="377">
        <v>38330</v>
      </c>
      <c r="B250" s="378" t="s">
        <v>611</v>
      </c>
      <c r="C250" s="379" t="s">
        <v>611</v>
      </c>
      <c r="D250" s="378">
        <v>8.74</v>
      </c>
      <c r="E250" s="20">
        <f t="shared" si="3"/>
        <v>8.74</v>
      </c>
    </row>
    <row r="251" spans="1:5" x14ac:dyDescent="0.25">
      <c r="A251" s="377">
        <v>38331</v>
      </c>
      <c r="B251" s="378" t="s">
        <v>611</v>
      </c>
      <c r="C251" s="379" t="s">
        <v>611</v>
      </c>
      <c r="D251" s="378">
        <v>8.75</v>
      </c>
      <c r="E251" s="20">
        <f t="shared" si="3"/>
        <v>8.75</v>
      </c>
    </row>
    <row r="252" spans="1:5" x14ac:dyDescent="0.25">
      <c r="A252" s="377">
        <v>38334</v>
      </c>
      <c r="B252" s="378" t="s">
        <v>611</v>
      </c>
      <c r="C252" s="379" t="s">
        <v>611</v>
      </c>
      <c r="D252" s="378">
        <v>8.9499999999999993</v>
      </c>
      <c r="E252" s="20">
        <f t="shared" si="3"/>
        <v>8.9499999999999993</v>
      </c>
    </row>
    <row r="253" spans="1:5" x14ac:dyDescent="0.25">
      <c r="A253" s="377">
        <v>38335</v>
      </c>
      <c r="B253" s="378" t="s">
        <v>611</v>
      </c>
      <c r="C253" s="379" t="s">
        <v>611</v>
      </c>
      <c r="D253" s="378">
        <v>9.1</v>
      </c>
      <c r="E253" s="20">
        <f t="shared" si="3"/>
        <v>9.1</v>
      </c>
    </row>
    <row r="254" spans="1:5" x14ac:dyDescent="0.25">
      <c r="A254" s="377">
        <v>38336</v>
      </c>
      <c r="B254" s="378" t="s">
        <v>611</v>
      </c>
      <c r="C254" s="379" t="s">
        <v>611</v>
      </c>
      <c r="D254" s="378">
        <v>9.1</v>
      </c>
      <c r="E254" s="20">
        <f t="shared" si="3"/>
        <v>9.1</v>
      </c>
    </row>
    <row r="255" spans="1:5" x14ac:dyDescent="0.25">
      <c r="A255" s="377">
        <v>38337</v>
      </c>
      <c r="B255" s="378" t="s">
        <v>611</v>
      </c>
      <c r="C255" s="379" t="s">
        <v>611</v>
      </c>
      <c r="D255" s="378">
        <v>9.1065000000000005</v>
      </c>
      <c r="E255" s="20">
        <f t="shared" si="3"/>
        <v>9.1065000000000005</v>
      </c>
    </row>
    <row r="256" spans="1:5" x14ac:dyDescent="0.25">
      <c r="A256" s="377">
        <v>38338</v>
      </c>
      <c r="B256" s="378" t="s">
        <v>611</v>
      </c>
      <c r="C256" s="379" t="s">
        <v>611</v>
      </c>
      <c r="D256" s="378">
        <v>9.0950000000000006</v>
      </c>
      <c r="E256" s="20">
        <f t="shared" si="3"/>
        <v>9.0950000000000006</v>
      </c>
    </row>
    <row r="257" spans="1:5" x14ac:dyDescent="0.25">
      <c r="A257" s="377">
        <v>38341</v>
      </c>
      <c r="B257" s="378" t="s">
        <v>611</v>
      </c>
      <c r="C257" s="379" t="s">
        <v>611</v>
      </c>
      <c r="D257" s="378">
        <v>9.11</v>
      </c>
      <c r="E257" s="20">
        <f t="shared" si="3"/>
        <v>9.11</v>
      </c>
    </row>
    <row r="258" spans="1:5" x14ac:dyDescent="0.25">
      <c r="A258" s="377">
        <v>38342</v>
      </c>
      <c r="B258" s="378" t="s">
        <v>611</v>
      </c>
      <c r="C258" s="379" t="s">
        <v>611</v>
      </c>
      <c r="D258" s="378">
        <v>9.0500000000000007</v>
      </c>
      <c r="E258" s="20">
        <f t="shared" si="3"/>
        <v>9.0500000000000007</v>
      </c>
    </row>
    <row r="259" spans="1:5" x14ac:dyDescent="0.25">
      <c r="A259" s="377">
        <v>38343</v>
      </c>
      <c r="B259" s="378" t="s">
        <v>611</v>
      </c>
      <c r="C259" s="379" t="s">
        <v>611</v>
      </c>
      <c r="D259" s="378">
        <v>8.9499999999999993</v>
      </c>
      <c r="E259" s="20">
        <f t="shared" si="3"/>
        <v>8.9499999999999993</v>
      </c>
    </row>
    <row r="260" spans="1:5" x14ac:dyDescent="0.25">
      <c r="A260" s="377">
        <v>38344</v>
      </c>
      <c r="B260" s="378" t="s">
        <v>611</v>
      </c>
      <c r="C260" s="379" t="s">
        <v>611</v>
      </c>
      <c r="D260" s="378">
        <v>9.0150000000000006</v>
      </c>
      <c r="E260" s="20">
        <f t="shared" si="3"/>
        <v>9.0150000000000006</v>
      </c>
    </row>
    <row r="261" spans="1:5" x14ac:dyDescent="0.25">
      <c r="A261" s="377">
        <v>38345</v>
      </c>
      <c r="B261" s="378" t="s">
        <v>611</v>
      </c>
      <c r="C261" s="379" t="s">
        <v>611</v>
      </c>
      <c r="D261" s="378">
        <v>8.9700000000000006</v>
      </c>
      <c r="E261" s="20">
        <f t="shared" si="3"/>
        <v>8.9700000000000006</v>
      </c>
    </row>
    <row r="262" spans="1:5" x14ac:dyDescent="0.25">
      <c r="A262" s="377">
        <v>38348</v>
      </c>
      <c r="B262" s="378" t="s">
        <v>611</v>
      </c>
      <c r="C262" s="379" t="s">
        <v>611</v>
      </c>
      <c r="D262" s="378">
        <v>8.94</v>
      </c>
      <c r="E262" s="20">
        <f t="shared" si="3"/>
        <v>8.94</v>
      </c>
    </row>
    <row r="263" spans="1:5" x14ac:dyDescent="0.25">
      <c r="A263" s="377">
        <v>38349</v>
      </c>
      <c r="B263" s="378" t="s">
        <v>611</v>
      </c>
      <c r="C263" s="379" t="s">
        <v>611</v>
      </c>
      <c r="D263" s="378">
        <v>8.9700000000000006</v>
      </c>
      <c r="E263" s="20">
        <f t="shared" si="3"/>
        <v>8.9700000000000006</v>
      </c>
    </row>
    <row r="264" spans="1:5" x14ac:dyDescent="0.25">
      <c r="A264" s="377">
        <v>38350</v>
      </c>
      <c r="B264" s="378" t="s">
        <v>611</v>
      </c>
      <c r="C264" s="379" t="s">
        <v>611</v>
      </c>
      <c r="D264" s="378">
        <v>9</v>
      </c>
      <c r="E264" s="20">
        <f t="shared" si="3"/>
        <v>9</v>
      </c>
    </row>
    <row r="265" spans="1:5" x14ac:dyDescent="0.25">
      <c r="A265" s="377">
        <v>38351</v>
      </c>
      <c r="B265" s="378" t="s">
        <v>611</v>
      </c>
      <c r="C265" s="379" t="s">
        <v>611</v>
      </c>
      <c r="D265" s="378">
        <v>9.0299999999999994</v>
      </c>
      <c r="E265" s="20">
        <f t="shared" si="3"/>
        <v>9.0299999999999994</v>
      </c>
    </row>
    <row r="266" spans="1:5" x14ac:dyDescent="0.25">
      <c r="A266" s="377">
        <v>38352</v>
      </c>
      <c r="B266" s="378" t="s">
        <v>611</v>
      </c>
      <c r="C266" s="379" t="s">
        <v>611</v>
      </c>
      <c r="D266" s="378">
        <v>8.9499999999999993</v>
      </c>
      <c r="E266" s="20">
        <f t="shared" si="3"/>
        <v>8.9499999999999993</v>
      </c>
    </row>
    <row r="267" spans="1:5" x14ac:dyDescent="0.25">
      <c r="A267" s="377">
        <v>38355</v>
      </c>
      <c r="B267" s="378" t="s">
        <v>611</v>
      </c>
      <c r="C267" s="379" t="s">
        <v>611</v>
      </c>
      <c r="D267" s="378">
        <v>8.9600000000000009</v>
      </c>
      <c r="E267" s="20">
        <f t="shared" si="3"/>
        <v>8.9600000000000009</v>
      </c>
    </row>
    <row r="268" spans="1:5" x14ac:dyDescent="0.25">
      <c r="A268" s="377">
        <v>38356</v>
      </c>
      <c r="B268" s="378" t="s">
        <v>611</v>
      </c>
      <c r="C268" s="379" t="s">
        <v>611</v>
      </c>
      <c r="D268" s="378">
        <v>8.98</v>
      </c>
      <c r="E268" s="20">
        <f t="shared" ref="E268:E331" si="4">IF(D268="N/E",E267,D268)</f>
        <v>8.98</v>
      </c>
    </row>
    <row r="269" spans="1:5" x14ac:dyDescent="0.25">
      <c r="A269" s="377">
        <v>38357</v>
      </c>
      <c r="B269" s="378" t="s">
        <v>611</v>
      </c>
      <c r="C269" s="379" t="s">
        <v>611</v>
      </c>
      <c r="D269" s="378">
        <v>8.92</v>
      </c>
      <c r="E269" s="20">
        <f t="shared" si="4"/>
        <v>8.92</v>
      </c>
    </row>
    <row r="270" spans="1:5" x14ac:dyDescent="0.25">
      <c r="A270" s="377">
        <v>38358</v>
      </c>
      <c r="B270" s="378" t="s">
        <v>611</v>
      </c>
      <c r="C270" s="379" t="s">
        <v>611</v>
      </c>
      <c r="D270" s="378">
        <v>8.94</v>
      </c>
      <c r="E270" s="20">
        <f t="shared" si="4"/>
        <v>8.94</v>
      </c>
    </row>
    <row r="271" spans="1:5" x14ac:dyDescent="0.25">
      <c r="A271" s="377">
        <v>38359</v>
      </c>
      <c r="B271" s="378" t="s">
        <v>611</v>
      </c>
      <c r="C271" s="379" t="s">
        <v>611</v>
      </c>
      <c r="D271" s="378">
        <v>8.9949999999999992</v>
      </c>
      <c r="E271" s="20">
        <f t="shared" si="4"/>
        <v>8.9949999999999992</v>
      </c>
    </row>
    <row r="272" spans="1:5" x14ac:dyDescent="0.25">
      <c r="A272" s="377">
        <v>38362</v>
      </c>
      <c r="B272" s="378" t="s">
        <v>611</v>
      </c>
      <c r="C272" s="379" t="s">
        <v>611</v>
      </c>
      <c r="D272" s="378">
        <v>8.94</v>
      </c>
      <c r="E272" s="20">
        <f t="shared" si="4"/>
        <v>8.94</v>
      </c>
    </row>
    <row r="273" spans="1:5" x14ac:dyDescent="0.25">
      <c r="A273" s="377">
        <v>38363</v>
      </c>
      <c r="B273" s="378" t="s">
        <v>611</v>
      </c>
      <c r="C273" s="379" t="s">
        <v>611</v>
      </c>
      <c r="D273" s="378">
        <v>8.93</v>
      </c>
      <c r="E273" s="20">
        <f t="shared" si="4"/>
        <v>8.93</v>
      </c>
    </row>
    <row r="274" spans="1:5" x14ac:dyDescent="0.25">
      <c r="A274" s="377">
        <v>38364</v>
      </c>
      <c r="B274" s="378" t="s">
        <v>611</v>
      </c>
      <c r="C274" s="379" t="s">
        <v>611</v>
      </c>
      <c r="D274" s="378">
        <v>8.91</v>
      </c>
      <c r="E274" s="20">
        <f t="shared" si="4"/>
        <v>8.91</v>
      </c>
    </row>
    <row r="275" spans="1:5" x14ac:dyDescent="0.25">
      <c r="A275" s="377">
        <v>38365</v>
      </c>
      <c r="B275" s="378" t="s">
        <v>611</v>
      </c>
      <c r="C275" s="379" t="s">
        <v>611</v>
      </c>
      <c r="D275" s="378">
        <v>8.9849999999999994</v>
      </c>
      <c r="E275" s="20">
        <f t="shared" si="4"/>
        <v>8.9849999999999994</v>
      </c>
    </row>
    <row r="276" spans="1:5" x14ac:dyDescent="0.25">
      <c r="A276" s="377">
        <v>38366</v>
      </c>
      <c r="B276" s="378" t="s">
        <v>611</v>
      </c>
      <c r="C276" s="379" t="s">
        <v>611</v>
      </c>
      <c r="D276" s="378">
        <v>8.92</v>
      </c>
      <c r="E276" s="20">
        <f t="shared" si="4"/>
        <v>8.92</v>
      </c>
    </row>
    <row r="277" spans="1:5" x14ac:dyDescent="0.25">
      <c r="A277" s="377">
        <v>38369</v>
      </c>
      <c r="B277" s="378" t="s">
        <v>611</v>
      </c>
      <c r="C277" s="379" t="s">
        <v>611</v>
      </c>
      <c r="D277" s="378">
        <v>8.8800000000000008</v>
      </c>
      <c r="E277" s="20">
        <f t="shared" si="4"/>
        <v>8.8800000000000008</v>
      </c>
    </row>
    <row r="278" spans="1:5" x14ac:dyDescent="0.25">
      <c r="A278" s="377">
        <v>38370</v>
      </c>
      <c r="B278" s="378" t="s">
        <v>611</v>
      </c>
      <c r="C278" s="379" t="s">
        <v>611</v>
      </c>
      <c r="D278" s="378">
        <v>8.82</v>
      </c>
      <c r="E278" s="20">
        <f t="shared" si="4"/>
        <v>8.82</v>
      </c>
    </row>
    <row r="279" spans="1:5" x14ac:dyDescent="0.25">
      <c r="A279" s="377">
        <v>38371</v>
      </c>
      <c r="B279" s="378" t="s">
        <v>611</v>
      </c>
      <c r="C279" s="379" t="s">
        <v>611</v>
      </c>
      <c r="D279" s="378">
        <v>8.9499999999999993</v>
      </c>
      <c r="E279" s="20">
        <f t="shared" si="4"/>
        <v>8.9499999999999993</v>
      </c>
    </row>
    <row r="280" spans="1:5" x14ac:dyDescent="0.25">
      <c r="A280" s="377">
        <v>38372</v>
      </c>
      <c r="B280" s="378" t="s">
        <v>611</v>
      </c>
      <c r="C280" s="379" t="s">
        <v>611</v>
      </c>
      <c r="D280" s="378">
        <v>8.9499999999999993</v>
      </c>
      <c r="E280" s="20">
        <f t="shared" si="4"/>
        <v>8.9499999999999993</v>
      </c>
    </row>
    <row r="281" spans="1:5" x14ac:dyDescent="0.25">
      <c r="A281" s="377">
        <v>38373</v>
      </c>
      <c r="B281" s="378" t="s">
        <v>611</v>
      </c>
      <c r="C281" s="379" t="s">
        <v>611</v>
      </c>
      <c r="D281" s="378">
        <v>8.98</v>
      </c>
      <c r="E281" s="20">
        <f t="shared" si="4"/>
        <v>8.98</v>
      </c>
    </row>
    <row r="282" spans="1:5" x14ac:dyDescent="0.25">
      <c r="A282" s="377">
        <v>38376</v>
      </c>
      <c r="B282" s="378" t="s">
        <v>611</v>
      </c>
      <c r="C282" s="379" t="s">
        <v>611</v>
      </c>
      <c r="D282" s="378">
        <v>8.9499999999999993</v>
      </c>
      <c r="E282" s="20">
        <f t="shared" si="4"/>
        <v>8.9499999999999993</v>
      </c>
    </row>
    <row r="283" spans="1:5" x14ac:dyDescent="0.25">
      <c r="A283" s="377">
        <v>38377</v>
      </c>
      <c r="B283" s="378" t="s">
        <v>611</v>
      </c>
      <c r="C283" s="379" t="s">
        <v>611</v>
      </c>
      <c r="D283" s="378">
        <v>8.98</v>
      </c>
      <c r="E283" s="20">
        <f t="shared" si="4"/>
        <v>8.98</v>
      </c>
    </row>
    <row r="284" spans="1:5" x14ac:dyDescent="0.25">
      <c r="A284" s="377">
        <v>38378</v>
      </c>
      <c r="B284" s="378" t="s">
        <v>611</v>
      </c>
      <c r="C284" s="379" t="s">
        <v>611</v>
      </c>
      <c r="D284" s="378">
        <v>9</v>
      </c>
      <c r="E284" s="20">
        <f t="shared" si="4"/>
        <v>9</v>
      </c>
    </row>
    <row r="285" spans="1:5" x14ac:dyDescent="0.25">
      <c r="A285" s="377">
        <v>38379</v>
      </c>
      <c r="B285" s="378" t="s">
        <v>611</v>
      </c>
      <c r="C285" s="379" t="s">
        <v>611</v>
      </c>
      <c r="D285" s="378">
        <v>9.0749999999999993</v>
      </c>
      <c r="E285" s="20">
        <f t="shared" si="4"/>
        <v>9.0749999999999993</v>
      </c>
    </row>
    <row r="286" spans="1:5" x14ac:dyDescent="0.25">
      <c r="A286" s="377">
        <v>38380</v>
      </c>
      <c r="B286" s="378" t="s">
        <v>611</v>
      </c>
      <c r="C286" s="379" t="s">
        <v>611</v>
      </c>
      <c r="D286" s="378">
        <v>9.09</v>
      </c>
      <c r="E286" s="20">
        <f t="shared" si="4"/>
        <v>9.09</v>
      </c>
    </row>
    <row r="287" spans="1:5" x14ac:dyDescent="0.25">
      <c r="A287" s="377">
        <v>38383</v>
      </c>
      <c r="B287" s="378" t="s">
        <v>611</v>
      </c>
      <c r="C287" s="379" t="s">
        <v>611</v>
      </c>
      <c r="D287" s="378">
        <v>9.18</v>
      </c>
      <c r="E287" s="20">
        <f t="shared" si="4"/>
        <v>9.18</v>
      </c>
    </row>
    <row r="288" spans="1:5" x14ac:dyDescent="0.25">
      <c r="A288" s="377">
        <v>38384</v>
      </c>
      <c r="B288" s="378" t="s">
        <v>611</v>
      </c>
      <c r="C288" s="379" t="s">
        <v>611</v>
      </c>
      <c r="D288" s="378">
        <v>9.2799999999999994</v>
      </c>
      <c r="E288" s="20">
        <f t="shared" si="4"/>
        <v>9.2799999999999994</v>
      </c>
    </row>
    <row r="289" spans="1:5" x14ac:dyDescent="0.25">
      <c r="A289" s="377">
        <v>38385</v>
      </c>
      <c r="B289" s="378" t="s">
        <v>611</v>
      </c>
      <c r="C289" s="379" t="s">
        <v>611</v>
      </c>
      <c r="D289" s="378">
        <v>9.33</v>
      </c>
      <c r="E289" s="20">
        <f t="shared" si="4"/>
        <v>9.33</v>
      </c>
    </row>
    <row r="290" spans="1:5" x14ac:dyDescent="0.25">
      <c r="A290" s="377">
        <v>38386</v>
      </c>
      <c r="B290" s="378" t="s">
        <v>611</v>
      </c>
      <c r="C290" s="379" t="s">
        <v>611</v>
      </c>
      <c r="D290" s="378">
        <v>9.4</v>
      </c>
      <c r="E290" s="20">
        <f t="shared" si="4"/>
        <v>9.4</v>
      </c>
    </row>
    <row r="291" spans="1:5" x14ac:dyDescent="0.25">
      <c r="A291" s="377">
        <v>38387</v>
      </c>
      <c r="B291" s="378" t="s">
        <v>611</v>
      </c>
      <c r="C291" s="379" t="s">
        <v>611</v>
      </c>
      <c r="D291" s="378">
        <v>9.3800000000000008</v>
      </c>
      <c r="E291" s="20">
        <f t="shared" si="4"/>
        <v>9.3800000000000008</v>
      </c>
    </row>
    <row r="292" spans="1:5" x14ac:dyDescent="0.25">
      <c r="A292" s="377">
        <v>38390</v>
      </c>
      <c r="B292" s="378" t="s">
        <v>611</v>
      </c>
      <c r="C292" s="379" t="s">
        <v>611</v>
      </c>
      <c r="D292" s="378">
        <v>9.4450000000000003</v>
      </c>
      <c r="E292" s="20">
        <f t="shared" si="4"/>
        <v>9.4450000000000003</v>
      </c>
    </row>
    <row r="293" spans="1:5" x14ac:dyDescent="0.25">
      <c r="A293" s="377">
        <v>38391</v>
      </c>
      <c r="B293" s="378" t="s">
        <v>611</v>
      </c>
      <c r="C293" s="379" t="s">
        <v>611</v>
      </c>
      <c r="D293" s="378">
        <v>9.4499999999999993</v>
      </c>
      <c r="E293" s="20">
        <f t="shared" si="4"/>
        <v>9.4499999999999993</v>
      </c>
    </row>
    <row r="294" spans="1:5" x14ac:dyDescent="0.25">
      <c r="A294" s="377">
        <v>38392</v>
      </c>
      <c r="B294" s="378" t="s">
        <v>611</v>
      </c>
      <c r="C294" s="379" t="s">
        <v>611</v>
      </c>
      <c r="D294" s="378">
        <v>9.4749999999999996</v>
      </c>
      <c r="E294" s="20">
        <f t="shared" si="4"/>
        <v>9.4749999999999996</v>
      </c>
    </row>
    <row r="295" spans="1:5" x14ac:dyDescent="0.25">
      <c r="A295" s="377">
        <v>38393</v>
      </c>
      <c r="B295" s="378" t="s">
        <v>611</v>
      </c>
      <c r="C295" s="379" t="s">
        <v>611</v>
      </c>
      <c r="D295" s="378">
        <v>9.49</v>
      </c>
      <c r="E295" s="20">
        <f t="shared" si="4"/>
        <v>9.49</v>
      </c>
    </row>
    <row r="296" spans="1:5" x14ac:dyDescent="0.25">
      <c r="A296" s="377">
        <v>38394</v>
      </c>
      <c r="B296" s="378" t="s">
        <v>611</v>
      </c>
      <c r="C296" s="379" t="s">
        <v>611</v>
      </c>
      <c r="D296" s="378">
        <v>9.4550000000000001</v>
      </c>
      <c r="E296" s="20">
        <f t="shared" si="4"/>
        <v>9.4550000000000001</v>
      </c>
    </row>
    <row r="297" spans="1:5" x14ac:dyDescent="0.25">
      <c r="A297" s="377">
        <v>38397</v>
      </c>
      <c r="B297" s="378" t="s">
        <v>611</v>
      </c>
      <c r="C297" s="379" t="s">
        <v>611</v>
      </c>
      <c r="D297" s="378">
        <v>9.4499999999999993</v>
      </c>
      <c r="E297" s="20">
        <f t="shared" si="4"/>
        <v>9.4499999999999993</v>
      </c>
    </row>
    <row r="298" spans="1:5" x14ac:dyDescent="0.25">
      <c r="A298" s="377">
        <v>38398</v>
      </c>
      <c r="B298" s="378" t="s">
        <v>611</v>
      </c>
      <c r="C298" s="379" t="s">
        <v>611</v>
      </c>
      <c r="D298" s="378">
        <v>9.4499999999999993</v>
      </c>
      <c r="E298" s="20">
        <f t="shared" si="4"/>
        <v>9.4499999999999993</v>
      </c>
    </row>
    <row r="299" spans="1:5" x14ac:dyDescent="0.25">
      <c r="A299" s="377">
        <v>38399</v>
      </c>
      <c r="B299" s="378" t="s">
        <v>611</v>
      </c>
      <c r="C299" s="379" t="s">
        <v>611</v>
      </c>
      <c r="D299" s="378">
        <v>9.43</v>
      </c>
      <c r="E299" s="20">
        <f t="shared" si="4"/>
        <v>9.43</v>
      </c>
    </row>
    <row r="300" spans="1:5" x14ac:dyDescent="0.25">
      <c r="A300" s="377">
        <v>38400</v>
      </c>
      <c r="B300" s="378" t="s">
        <v>611</v>
      </c>
      <c r="C300" s="379" t="s">
        <v>611</v>
      </c>
      <c r="D300" s="378">
        <v>9.4700000000000006</v>
      </c>
      <c r="E300" s="20">
        <f t="shared" si="4"/>
        <v>9.4700000000000006</v>
      </c>
    </row>
    <row r="301" spans="1:5" x14ac:dyDescent="0.25">
      <c r="A301" s="377">
        <v>38401</v>
      </c>
      <c r="B301" s="378" t="s">
        <v>611</v>
      </c>
      <c r="C301" s="379" t="s">
        <v>611</v>
      </c>
      <c r="D301" s="378">
        <v>9.4499999999999993</v>
      </c>
      <c r="E301" s="20">
        <f t="shared" si="4"/>
        <v>9.4499999999999993</v>
      </c>
    </row>
    <row r="302" spans="1:5" x14ac:dyDescent="0.25">
      <c r="A302" s="377">
        <v>38404</v>
      </c>
      <c r="B302" s="378" t="s">
        <v>611</v>
      </c>
      <c r="C302" s="379" t="s">
        <v>611</v>
      </c>
      <c r="D302" s="378">
        <v>9.5050000000000008</v>
      </c>
      <c r="E302" s="20">
        <f t="shared" si="4"/>
        <v>9.5050000000000008</v>
      </c>
    </row>
    <row r="303" spans="1:5" x14ac:dyDescent="0.25">
      <c r="A303" s="377">
        <v>38405</v>
      </c>
      <c r="B303" s="378" t="s">
        <v>611</v>
      </c>
      <c r="C303" s="379" t="s">
        <v>611</v>
      </c>
      <c r="D303" s="378">
        <v>9.5150000000000006</v>
      </c>
      <c r="E303" s="20">
        <f t="shared" si="4"/>
        <v>9.5150000000000006</v>
      </c>
    </row>
    <row r="304" spans="1:5" x14ac:dyDescent="0.25">
      <c r="A304" s="377">
        <v>38406</v>
      </c>
      <c r="B304" s="378" t="s">
        <v>611</v>
      </c>
      <c r="C304" s="379" t="s">
        <v>611</v>
      </c>
      <c r="D304" s="378">
        <v>9.5649999999999995</v>
      </c>
      <c r="E304" s="20">
        <f t="shared" si="4"/>
        <v>9.5649999999999995</v>
      </c>
    </row>
    <row r="305" spans="1:5" x14ac:dyDescent="0.25">
      <c r="A305" s="377">
        <v>38407</v>
      </c>
      <c r="B305" s="378" t="s">
        <v>611</v>
      </c>
      <c r="C305" s="379" t="s">
        <v>611</v>
      </c>
      <c r="D305" s="378">
        <v>9.57</v>
      </c>
      <c r="E305" s="20">
        <f t="shared" si="4"/>
        <v>9.57</v>
      </c>
    </row>
    <row r="306" spans="1:5" x14ac:dyDescent="0.25">
      <c r="A306" s="377">
        <v>38408</v>
      </c>
      <c r="B306" s="378" t="s">
        <v>611</v>
      </c>
      <c r="C306" s="379" t="s">
        <v>611</v>
      </c>
      <c r="D306" s="378">
        <v>9.5500000000000007</v>
      </c>
      <c r="E306" s="20">
        <f t="shared" si="4"/>
        <v>9.5500000000000007</v>
      </c>
    </row>
    <row r="307" spans="1:5" x14ac:dyDescent="0.25">
      <c r="A307" s="377">
        <v>38411</v>
      </c>
      <c r="B307" s="378" t="s">
        <v>611</v>
      </c>
      <c r="C307" s="379" t="s">
        <v>611</v>
      </c>
      <c r="D307" s="378">
        <v>9.68</v>
      </c>
      <c r="E307" s="20">
        <f t="shared" si="4"/>
        <v>9.68</v>
      </c>
    </row>
    <row r="308" spans="1:5" x14ac:dyDescent="0.25">
      <c r="A308" s="377">
        <v>38412</v>
      </c>
      <c r="B308" s="378" t="s">
        <v>611</v>
      </c>
      <c r="C308" s="379" t="s">
        <v>611</v>
      </c>
      <c r="D308" s="378">
        <v>9.6950000000000003</v>
      </c>
      <c r="E308" s="20">
        <f t="shared" si="4"/>
        <v>9.6950000000000003</v>
      </c>
    </row>
    <row r="309" spans="1:5" x14ac:dyDescent="0.25">
      <c r="A309" s="377">
        <v>38413</v>
      </c>
      <c r="B309" s="378" t="s">
        <v>611</v>
      </c>
      <c r="C309" s="379" t="s">
        <v>611</v>
      </c>
      <c r="D309" s="378">
        <v>9.6950000000000003</v>
      </c>
      <c r="E309" s="20">
        <f t="shared" si="4"/>
        <v>9.6950000000000003</v>
      </c>
    </row>
    <row r="310" spans="1:5" x14ac:dyDescent="0.25">
      <c r="A310" s="377">
        <v>38414</v>
      </c>
      <c r="B310" s="378" t="s">
        <v>611</v>
      </c>
      <c r="C310" s="379" t="s">
        <v>611</v>
      </c>
      <c r="D310" s="378">
        <v>9.7100000000000009</v>
      </c>
      <c r="E310" s="20">
        <f t="shared" si="4"/>
        <v>9.7100000000000009</v>
      </c>
    </row>
    <row r="311" spans="1:5" x14ac:dyDescent="0.25">
      <c r="A311" s="377">
        <v>38415</v>
      </c>
      <c r="B311" s="378" t="s">
        <v>611</v>
      </c>
      <c r="C311" s="379" t="s">
        <v>611</v>
      </c>
      <c r="D311" s="378">
        <v>9.7949999999999999</v>
      </c>
      <c r="E311" s="20">
        <f t="shared" si="4"/>
        <v>9.7949999999999999</v>
      </c>
    </row>
    <row r="312" spans="1:5" x14ac:dyDescent="0.25">
      <c r="A312" s="377">
        <v>38418</v>
      </c>
      <c r="B312" s="378" t="s">
        <v>611</v>
      </c>
      <c r="C312" s="379" t="s">
        <v>611</v>
      </c>
      <c r="D312" s="378">
        <v>9.7550000000000008</v>
      </c>
      <c r="E312" s="20">
        <f t="shared" si="4"/>
        <v>9.7550000000000008</v>
      </c>
    </row>
    <row r="313" spans="1:5" x14ac:dyDescent="0.25">
      <c r="A313" s="377">
        <v>38419</v>
      </c>
      <c r="B313" s="378" t="s">
        <v>611</v>
      </c>
      <c r="C313" s="379" t="s">
        <v>611</v>
      </c>
      <c r="D313" s="378">
        <v>9.7149999999999999</v>
      </c>
      <c r="E313" s="20">
        <f t="shared" si="4"/>
        <v>9.7149999999999999</v>
      </c>
    </row>
    <row r="314" spans="1:5" x14ac:dyDescent="0.25">
      <c r="A314" s="377">
        <v>38420</v>
      </c>
      <c r="B314" s="378" t="s">
        <v>611</v>
      </c>
      <c r="C314" s="379" t="s">
        <v>611</v>
      </c>
      <c r="D314" s="378">
        <v>9.7149999999999999</v>
      </c>
      <c r="E314" s="20">
        <f t="shared" si="4"/>
        <v>9.7149999999999999</v>
      </c>
    </row>
    <row r="315" spans="1:5" x14ac:dyDescent="0.25">
      <c r="A315" s="377">
        <v>38421</v>
      </c>
      <c r="B315" s="378" t="s">
        <v>611</v>
      </c>
      <c r="C315" s="379" t="s">
        <v>611</v>
      </c>
      <c r="D315" s="378">
        <v>9.7249999999999996</v>
      </c>
      <c r="E315" s="20">
        <f t="shared" si="4"/>
        <v>9.7249999999999996</v>
      </c>
    </row>
    <row r="316" spans="1:5" x14ac:dyDescent="0.25">
      <c r="A316" s="377">
        <v>38422</v>
      </c>
      <c r="B316" s="378" t="s">
        <v>611</v>
      </c>
      <c r="C316" s="379" t="s">
        <v>611</v>
      </c>
      <c r="D316" s="378">
        <v>9.7149999999999999</v>
      </c>
      <c r="E316" s="20">
        <f t="shared" si="4"/>
        <v>9.7149999999999999</v>
      </c>
    </row>
    <row r="317" spans="1:5" x14ac:dyDescent="0.25">
      <c r="A317" s="377">
        <v>38425</v>
      </c>
      <c r="B317" s="378" t="s">
        <v>611</v>
      </c>
      <c r="C317" s="379" t="s">
        <v>611</v>
      </c>
      <c r="D317" s="378">
        <v>9.69</v>
      </c>
      <c r="E317" s="20">
        <f t="shared" si="4"/>
        <v>9.69</v>
      </c>
    </row>
    <row r="318" spans="1:5" x14ac:dyDescent="0.25">
      <c r="A318" s="377">
        <v>38426</v>
      </c>
      <c r="B318" s="378" t="s">
        <v>611</v>
      </c>
      <c r="C318" s="379" t="s">
        <v>611</v>
      </c>
      <c r="D318" s="378">
        <v>9.7899999999999991</v>
      </c>
      <c r="E318" s="20">
        <f t="shared" si="4"/>
        <v>9.7899999999999991</v>
      </c>
    </row>
    <row r="319" spans="1:5" x14ac:dyDescent="0.25">
      <c r="A319" s="377">
        <v>38427</v>
      </c>
      <c r="B319" s="378" t="s">
        <v>611</v>
      </c>
      <c r="C319" s="379" t="s">
        <v>611</v>
      </c>
      <c r="D319" s="378">
        <v>9.7899999999999991</v>
      </c>
      <c r="E319" s="20">
        <f t="shared" si="4"/>
        <v>9.7899999999999991</v>
      </c>
    </row>
    <row r="320" spans="1:5" x14ac:dyDescent="0.25">
      <c r="A320" s="377">
        <v>38428</v>
      </c>
      <c r="B320" s="378" t="s">
        <v>611</v>
      </c>
      <c r="C320" s="379" t="s">
        <v>611</v>
      </c>
      <c r="D320" s="378">
        <v>9.82</v>
      </c>
      <c r="E320" s="20">
        <f t="shared" si="4"/>
        <v>9.82</v>
      </c>
    </row>
    <row r="321" spans="1:5" x14ac:dyDescent="0.25">
      <c r="A321" s="377">
        <v>38429</v>
      </c>
      <c r="B321" s="378" t="s">
        <v>611</v>
      </c>
      <c r="C321" s="379" t="s">
        <v>611</v>
      </c>
      <c r="D321" s="378">
        <v>9.7799999999999994</v>
      </c>
      <c r="E321" s="20">
        <f t="shared" si="4"/>
        <v>9.7799999999999994</v>
      </c>
    </row>
    <row r="322" spans="1:5" x14ac:dyDescent="0.25">
      <c r="A322" s="377">
        <v>38433</v>
      </c>
      <c r="B322" s="378" t="s">
        <v>611</v>
      </c>
      <c r="C322" s="379" t="s">
        <v>611</v>
      </c>
      <c r="D322" s="378">
        <v>9.83</v>
      </c>
      <c r="E322" s="20">
        <f t="shared" si="4"/>
        <v>9.83</v>
      </c>
    </row>
    <row r="323" spans="1:5" x14ac:dyDescent="0.25">
      <c r="A323" s="377">
        <v>38434</v>
      </c>
      <c r="B323" s="378" t="s">
        <v>611</v>
      </c>
      <c r="C323" s="379" t="s">
        <v>611</v>
      </c>
      <c r="D323" s="378">
        <v>9.8650000000000002</v>
      </c>
      <c r="E323" s="20">
        <f t="shared" si="4"/>
        <v>9.8650000000000002</v>
      </c>
    </row>
    <row r="324" spans="1:5" x14ac:dyDescent="0.25">
      <c r="A324" s="377">
        <v>38439</v>
      </c>
      <c r="B324" s="378" t="s">
        <v>611</v>
      </c>
      <c r="C324" s="379" t="s">
        <v>611</v>
      </c>
      <c r="D324" s="378">
        <v>9.85</v>
      </c>
      <c r="E324" s="20">
        <f t="shared" si="4"/>
        <v>9.85</v>
      </c>
    </row>
    <row r="325" spans="1:5" x14ac:dyDescent="0.25">
      <c r="A325" s="377">
        <v>38440</v>
      </c>
      <c r="B325" s="378" t="s">
        <v>611</v>
      </c>
      <c r="C325" s="379" t="s">
        <v>611</v>
      </c>
      <c r="D325" s="378">
        <v>9.82</v>
      </c>
      <c r="E325" s="20">
        <f t="shared" si="4"/>
        <v>9.82</v>
      </c>
    </row>
    <row r="326" spans="1:5" x14ac:dyDescent="0.25">
      <c r="A326" s="377">
        <v>38441</v>
      </c>
      <c r="B326" s="378" t="s">
        <v>611</v>
      </c>
      <c r="C326" s="379" t="s">
        <v>611</v>
      </c>
      <c r="D326" s="378">
        <v>9.8800000000000008</v>
      </c>
      <c r="E326" s="20">
        <f t="shared" si="4"/>
        <v>9.8800000000000008</v>
      </c>
    </row>
    <row r="327" spans="1:5" x14ac:dyDescent="0.25">
      <c r="A327" s="377">
        <v>38442</v>
      </c>
      <c r="B327" s="378" t="s">
        <v>611</v>
      </c>
      <c r="C327" s="379" t="s">
        <v>611</v>
      </c>
      <c r="D327" s="378">
        <v>9.9049999999999994</v>
      </c>
      <c r="E327" s="20">
        <f t="shared" si="4"/>
        <v>9.9049999999999994</v>
      </c>
    </row>
    <row r="328" spans="1:5" x14ac:dyDescent="0.25">
      <c r="A328" s="377">
        <v>38443</v>
      </c>
      <c r="B328" s="378" t="s">
        <v>611</v>
      </c>
      <c r="C328" s="379" t="s">
        <v>611</v>
      </c>
      <c r="D328" s="378">
        <v>9.9499999999999993</v>
      </c>
      <c r="E328" s="20">
        <f t="shared" si="4"/>
        <v>9.9499999999999993</v>
      </c>
    </row>
    <row r="329" spans="1:5" x14ac:dyDescent="0.25">
      <c r="A329" s="377">
        <v>38446</v>
      </c>
      <c r="B329" s="378" t="s">
        <v>611</v>
      </c>
      <c r="C329" s="379" t="s">
        <v>611</v>
      </c>
      <c r="D329" s="378">
        <v>9.9600000000000009</v>
      </c>
      <c r="E329" s="20">
        <f t="shared" si="4"/>
        <v>9.9600000000000009</v>
      </c>
    </row>
    <row r="330" spans="1:5" x14ac:dyDescent="0.25">
      <c r="A330" s="377">
        <v>38447</v>
      </c>
      <c r="B330" s="378" t="s">
        <v>611</v>
      </c>
      <c r="C330" s="379" t="s">
        <v>611</v>
      </c>
      <c r="D330" s="378">
        <v>9.9450000000000003</v>
      </c>
      <c r="E330" s="20">
        <f t="shared" si="4"/>
        <v>9.9450000000000003</v>
      </c>
    </row>
    <row r="331" spans="1:5" x14ac:dyDescent="0.25">
      <c r="A331" s="377">
        <v>38448</v>
      </c>
      <c r="B331" s="378" t="s">
        <v>611</v>
      </c>
      <c r="C331" s="379" t="s">
        <v>611</v>
      </c>
      <c r="D331" s="378">
        <v>10.01</v>
      </c>
      <c r="E331" s="20">
        <f t="shared" si="4"/>
        <v>10.01</v>
      </c>
    </row>
    <row r="332" spans="1:5" x14ac:dyDescent="0.25">
      <c r="A332" s="377">
        <v>38449</v>
      </c>
      <c r="B332" s="378" t="s">
        <v>611</v>
      </c>
      <c r="C332" s="379" t="s">
        <v>611</v>
      </c>
      <c r="D332" s="378">
        <v>10.029999999999999</v>
      </c>
      <c r="E332" s="20">
        <f t="shared" ref="E332:E395" si="5">IF(D332="N/E",E331,D332)</f>
        <v>10.029999999999999</v>
      </c>
    </row>
    <row r="333" spans="1:5" x14ac:dyDescent="0.25">
      <c r="A333" s="377">
        <v>38450</v>
      </c>
      <c r="B333" s="378" t="s">
        <v>611</v>
      </c>
      <c r="C333" s="379" t="s">
        <v>611</v>
      </c>
      <c r="D333" s="378">
        <v>9.98</v>
      </c>
      <c r="E333" s="20">
        <f t="shared" si="5"/>
        <v>9.98</v>
      </c>
    </row>
    <row r="334" spans="1:5" x14ac:dyDescent="0.25">
      <c r="A334" s="377">
        <v>38453</v>
      </c>
      <c r="B334" s="378" t="s">
        <v>611</v>
      </c>
      <c r="C334" s="379" t="s">
        <v>611</v>
      </c>
      <c r="D334" s="378">
        <v>9.9499999999999993</v>
      </c>
      <c r="E334" s="20">
        <f t="shared" si="5"/>
        <v>9.9499999999999993</v>
      </c>
    </row>
    <row r="335" spans="1:5" x14ac:dyDescent="0.25">
      <c r="A335" s="377">
        <v>38454</v>
      </c>
      <c r="B335" s="378" t="s">
        <v>611</v>
      </c>
      <c r="C335" s="379" t="s">
        <v>611</v>
      </c>
      <c r="D335" s="378">
        <v>9.9499999999999993</v>
      </c>
      <c r="E335" s="20">
        <f t="shared" si="5"/>
        <v>9.9499999999999993</v>
      </c>
    </row>
    <row r="336" spans="1:5" x14ac:dyDescent="0.25">
      <c r="A336" s="377">
        <v>38455</v>
      </c>
      <c r="B336" s="378" t="s">
        <v>611</v>
      </c>
      <c r="C336" s="379" t="s">
        <v>611</v>
      </c>
      <c r="D336" s="378">
        <v>9.9</v>
      </c>
      <c r="E336" s="20">
        <f t="shared" si="5"/>
        <v>9.9</v>
      </c>
    </row>
    <row r="337" spans="1:5" x14ac:dyDescent="0.25">
      <c r="A337" s="377">
        <v>38456</v>
      </c>
      <c r="B337" s="378" t="s">
        <v>611</v>
      </c>
      <c r="C337" s="379" t="s">
        <v>611</v>
      </c>
      <c r="D337" s="378">
        <v>10</v>
      </c>
      <c r="E337" s="20">
        <f t="shared" si="5"/>
        <v>10</v>
      </c>
    </row>
    <row r="338" spans="1:5" x14ac:dyDescent="0.25">
      <c r="A338" s="377">
        <v>38457</v>
      </c>
      <c r="B338" s="378" t="s">
        <v>611</v>
      </c>
      <c r="C338" s="379" t="s">
        <v>611</v>
      </c>
      <c r="D338" s="378">
        <v>10.029999999999999</v>
      </c>
      <c r="E338" s="20">
        <f t="shared" si="5"/>
        <v>10.029999999999999</v>
      </c>
    </row>
    <row r="339" spans="1:5" x14ac:dyDescent="0.25">
      <c r="A339" s="377">
        <v>38460</v>
      </c>
      <c r="B339" s="378" t="s">
        <v>611</v>
      </c>
      <c r="C339" s="379" t="s">
        <v>611</v>
      </c>
      <c r="D339" s="378">
        <v>9.98</v>
      </c>
      <c r="E339" s="20">
        <f t="shared" si="5"/>
        <v>9.98</v>
      </c>
    </row>
    <row r="340" spans="1:5" x14ac:dyDescent="0.25">
      <c r="A340" s="377">
        <v>38461</v>
      </c>
      <c r="B340" s="378" t="s">
        <v>611</v>
      </c>
      <c r="C340" s="379" t="s">
        <v>611</v>
      </c>
      <c r="D340" s="378">
        <v>10.050000000000001</v>
      </c>
      <c r="E340" s="20">
        <f t="shared" si="5"/>
        <v>10.050000000000001</v>
      </c>
    </row>
    <row r="341" spans="1:5" x14ac:dyDescent="0.25">
      <c r="A341" s="377">
        <v>38462</v>
      </c>
      <c r="B341" s="378" t="s">
        <v>611</v>
      </c>
      <c r="C341" s="379" t="s">
        <v>611</v>
      </c>
      <c r="D341" s="378">
        <v>10.050000000000001</v>
      </c>
      <c r="E341" s="20">
        <f t="shared" si="5"/>
        <v>10.050000000000001</v>
      </c>
    </row>
    <row r="342" spans="1:5" x14ac:dyDescent="0.25">
      <c r="A342" s="377">
        <v>38463</v>
      </c>
      <c r="B342" s="378" t="s">
        <v>611</v>
      </c>
      <c r="C342" s="379" t="s">
        <v>611</v>
      </c>
      <c r="D342" s="378">
        <v>10.074999999999999</v>
      </c>
      <c r="E342" s="20">
        <f t="shared" si="5"/>
        <v>10.074999999999999</v>
      </c>
    </row>
    <row r="343" spans="1:5" x14ac:dyDescent="0.25">
      <c r="A343" s="377">
        <v>38464</v>
      </c>
      <c r="B343" s="378" t="s">
        <v>611</v>
      </c>
      <c r="C343" s="379" t="s">
        <v>611</v>
      </c>
      <c r="D343" s="378">
        <v>10.08</v>
      </c>
      <c r="E343" s="20">
        <f t="shared" si="5"/>
        <v>10.08</v>
      </c>
    </row>
    <row r="344" spans="1:5" x14ac:dyDescent="0.25">
      <c r="A344" s="377">
        <v>38467</v>
      </c>
      <c r="B344" s="378" t="s">
        <v>611</v>
      </c>
      <c r="C344" s="379" t="s">
        <v>611</v>
      </c>
      <c r="D344" s="378">
        <v>10.029999999999999</v>
      </c>
      <c r="E344" s="20">
        <f t="shared" si="5"/>
        <v>10.029999999999999</v>
      </c>
    </row>
    <row r="345" spans="1:5" x14ac:dyDescent="0.25">
      <c r="A345" s="377">
        <v>38468</v>
      </c>
      <c r="B345" s="378" t="s">
        <v>611</v>
      </c>
      <c r="C345" s="379" t="s">
        <v>611</v>
      </c>
      <c r="D345" s="378">
        <v>10.074999999999999</v>
      </c>
      <c r="E345" s="20">
        <f t="shared" si="5"/>
        <v>10.074999999999999</v>
      </c>
    </row>
    <row r="346" spans="1:5" x14ac:dyDescent="0.25">
      <c r="A346" s="377">
        <v>38469</v>
      </c>
      <c r="B346" s="378" t="s">
        <v>611</v>
      </c>
      <c r="C346" s="379" t="s">
        <v>611</v>
      </c>
      <c r="D346" s="378">
        <v>10.050000000000001</v>
      </c>
      <c r="E346" s="20">
        <f t="shared" si="5"/>
        <v>10.050000000000001</v>
      </c>
    </row>
    <row r="347" spans="1:5" x14ac:dyDescent="0.25">
      <c r="A347" s="377">
        <v>38470</v>
      </c>
      <c r="B347" s="378" t="s">
        <v>611</v>
      </c>
      <c r="C347" s="379" t="s">
        <v>611</v>
      </c>
      <c r="D347" s="378">
        <v>10.115</v>
      </c>
      <c r="E347" s="20">
        <f t="shared" si="5"/>
        <v>10.115</v>
      </c>
    </row>
    <row r="348" spans="1:5" x14ac:dyDescent="0.25">
      <c r="A348" s="377">
        <v>38471</v>
      </c>
      <c r="B348" s="378" t="s">
        <v>611</v>
      </c>
      <c r="C348" s="379" t="s">
        <v>611</v>
      </c>
      <c r="D348" s="378">
        <v>10.09</v>
      </c>
      <c r="E348" s="20">
        <f t="shared" si="5"/>
        <v>10.09</v>
      </c>
    </row>
    <row r="349" spans="1:5" x14ac:dyDescent="0.25">
      <c r="A349" s="377">
        <v>38474</v>
      </c>
      <c r="B349" s="378" t="s">
        <v>611</v>
      </c>
      <c r="C349" s="379" t="s">
        <v>611</v>
      </c>
      <c r="D349" s="378">
        <v>10.115</v>
      </c>
      <c r="E349" s="20">
        <f t="shared" si="5"/>
        <v>10.115</v>
      </c>
    </row>
    <row r="350" spans="1:5" x14ac:dyDescent="0.25">
      <c r="A350" s="377">
        <v>38475</v>
      </c>
      <c r="B350" s="378" t="s">
        <v>611</v>
      </c>
      <c r="C350" s="379" t="s">
        <v>611</v>
      </c>
      <c r="D350" s="378">
        <v>10.14</v>
      </c>
      <c r="E350" s="20">
        <f t="shared" si="5"/>
        <v>10.14</v>
      </c>
    </row>
    <row r="351" spans="1:5" x14ac:dyDescent="0.25">
      <c r="A351" s="377">
        <v>38476</v>
      </c>
      <c r="B351" s="378" t="s">
        <v>611</v>
      </c>
      <c r="C351" s="379" t="s">
        <v>611</v>
      </c>
      <c r="D351" s="378">
        <v>10.18</v>
      </c>
      <c r="E351" s="20">
        <f t="shared" si="5"/>
        <v>10.18</v>
      </c>
    </row>
    <row r="352" spans="1:5" x14ac:dyDescent="0.25">
      <c r="A352" s="377">
        <v>38477</v>
      </c>
      <c r="B352" s="378" t="s">
        <v>611</v>
      </c>
      <c r="C352" s="379" t="s">
        <v>611</v>
      </c>
      <c r="D352" s="378">
        <v>10.220000000000001</v>
      </c>
      <c r="E352" s="20">
        <f t="shared" si="5"/>
        <v>10.220000000000001</v>
      </c>
    </row>
    <row r="353" spans="1:5" x14ac:dyDescent="0.25">
      <c r="A353" s="377">
        <v>38478</v>
      </c>
      <c r="B353" s="378" t="s">
        <v>611</v>
      </c>
      <c r="C353" s="379" t="s">
        <v>611</v>
      </c>
      <c r="D353" s="378">
        <v>10.164999999999999</v>
      </c>
      <c r="E353" s="20">
        <f t="shared" si="5"/>
        <v>10.164999999999999</v>
      </c>
    </row>
    <row r="354" spans="1:5" x14ac:dyDescent="0.25">
      <c r="A354" s="377">
        <v>38481</v>
      </c>
      <c r="B354" s="378" t="s">
        <v>611</v>
      </c>
      <c r="C354" s="379" t="s">
        <v>611</v>
      </c>
      <c r="D354" s="378">
        <v>10.210000000000001</v>
      </c>
      <c r="E354" s="20">
        <f t="shared" si="5"/>
        <v>10.210000000000001</v>
      </c>
    </row>
    <row r="355" spans="1:5" x14ac:dyDescent="0.25">
      <c r="A355" s="377">
        <v>38482</v>
      </c>
      <c r="B355" s="378" t="s">
        <v>611</v>
      </c>
      <c r="C355" s="379" t="s">
        <v>611</v>
      </c>
      <c r="D355" s="378">
        <v>10.19</v>
      </c>
      <c r="E355" s="20">
        <f t="shared" si="5"/>
        <v>10.19</v>
      </c>
    </row>
    <row r="356" spans="1:5" x14ac:dyDescent="0.25">
      <c r="A356" s="377">
        <v>38483</v>
      </c>
      <c r="B356" s="378" t="s">
        <v>611</v>
      </c>
      <c r="C356" s="379" t="s">
        <v>611</v>
      </c>
      <c r="D356" s="378">
        <v>10.215</v>
      </c>
      <c r="E356" s="20">
        <f t="shared" si="5"/>
        <v>10.215</v>
      </c>
    </row>
    <row r="357" spans="1:5" x14ac:dyDescent="0.25">
      <c r="A357" s="377">
        <v>38484</v>
      </c>
      <c r="B357" s="378" t="s">
        <v>611</v>
      </c>
      <c r="C357" s="379" t="s">
        <v>611</v>
      </c>
      <c r="D357" s="378">
        <v>10.210000000000001</v>
      </c>
      <c r="E357" s="20">
        <f t="shared" si="5"/>
        <v>10.210000000000001</v>
      </c>
    </row>
    <row r="358" spans="1:5" x14ac:dyDescent="0.25">
      <c r="A358" s="377">
        <v>38485</v>
      </c>
      <c r="B358" s="378" t="s">
        <v>611</v>
      </c>
      <c r="C358" s="379" t="s">
        <v>611</v>
      </c>
      <c r="D358" s="378">
        <v>10.17</v>
      </c>
      <c r="E358" s="20">
        <f t="shared" si="5"/>
        <v>10.17</v>
      </c>
    </row>
    <row r="359" spans="1:5" x14ac:dyDescent="0.25">
      <c r="A359" s="377">
        <v>38488</v>
      </c>
      <c r="B359" s="378" t="s">
        <v>611</v>
      </c>
      <c r="C359" s="379" t="s">
        <v>611</v>
      </c>
      <c r="D359" s="378">
        <v>10.119999999999999</v>
      </c>
      <c r="E359" s="20">
        <f t="shared" si="5"/>
        <v>10.119999999999999</v>
      </c>
    </row>
    <row r="360" spans="1:5" x14ac:dyDescent="0.25">
      <c r="A360" s="377">
        <v>38489</v>
      </c>
      <c r="B360" s="378" t="s">
        <v>611</v>
      </c>
      <c r="C360" s="379" t="s">
        <v>611</v>
      </c>
      <c r="D360" s="378">
        <v>10.11</v>
      </c>
      <c r="E360" s="20">
        <f t="shared" si="5"/>
        <v>10.11</v>
      </c>
    </row>
    <row r="361" spans="1:5" x14ac:dyDescent="0.25">
      <c r="A361" s="377">
        <v>38490</v>
      </c>
      <c r="B361" s="378" t="s">
        <v>611</v>
      </c>
      <c r="C361" s="379" t="s">
        <v>611</v>
      </c>
      <c r="D361" s="378">
        <v>10.115</v>
      </c>
      <c r="E361" s="20">
        <f t="shared" si="5"/>
        <v>10.115</v>
      </c>
    </row>
    <row r="362" spans="1:5" x14ac:dyDescent="0.25">
      <c r="A362" s="377">
        <v>38491</v>
      </c>
      <c r="B362" s="378" t="s">
        <v>611</v>
      </c>
      <c r="C362" s="379" t="s">
        <v>611</v>
      </c>
      <c r="D362" s="378">
        <v>10.09</v>
      </c>
      <c r="E362" s="20">
        <f t="shared" si="5"/>
        <v>10.09</v>
      </c>
    </row>
    <row r="363" spans="1:5" x14ac:dyDescent="0.25">
      <c r="A363" s="377">
        <v>38492</v>
      </c>
      <c r="B363" s="378" t="s">
        <v>611</v>
      </c>
      <c r="C363" s="379" t="s">
        <v>611</v>
      </c>
      <c r="D363" s="378">
        <v>10.06</v>
      </c>
      <c r="E363" s="20">
        <f t="shared" si="5"/>
        <v>10.06</v>
      </c>
    </row>
    <row r="364" spans="1:5" x14ac:dyDescent="0.25">
      <c r="A364" s="377">
        <v>38495</v>
      </c>
      <c r="B364" s="378" t="s">
        <v>611</v>
      </c>
      <c r="C364" s="379" t="s">
        <v>611</v>
      </c>
      <c r="D364" s="378">
        <v>10.050000000000001</v>
      </c>
      <c r="E364" s="20">
        <f t="shared" si="5"/>
        <v>10.050000000000001</v>
      </c>
    </row>
    <row r="365" spans="1:5" x14ac:dyDescent="0.25">
      <c r="A365" s="377">
        <v>38496</v>
      </c>
      <c r="B365" s="378" t="s">
        <v>611</v>
      </c>
      <c r="C365" s="379" t="s">
        <v>611</v>
      </c>
      <c r="D365" s="378">
        <v>10.07</v>
      </c>
      <c r="E365" s="20">
        <f t="shared" si="5"/>
        <v>10.07</v>
      </c>
    </row>
    <row r="366" spans="1:5" x14ac:dyDescent="0.25">
      <c r="A366" s="377">
        <v>38497</v>
      </c>
      <c r="B366" s="378" t="s">
        <v>611</v>
      </c>
      <c r="C366" s="379" t="s">
        <v>611</v>
      </c>
      <c r="D366" s="378">
        <v>10.074999999999999</v>
      </c>
      <c r="E366" s="20">
        <f t="shared" si="5"/>
        <v>10.074999999999999</v>
      </c>
    </row>
    <row r="367" spans="1:5" x14ac:dyDescent="0.25">
      <c r="A367" s="377">
        <v>38498</v>
      </c>
      <c r="B367" s="378" t="s">
        <v>611</v>
      </c>
      <c r="C367" s="379" t="s">
        <v>611</v>
      </c>
      <c r="D367" s="378">
        <v>10.050000000000001</v>
      </c>
      <c r="E367" s="20">
        <f t="shared" si="5"/>
        <v>10.050000000000001</v>
      </c>
    </row>
    <row r="368" spans="1:5" x14ac:dyDescent="0.25">
      <c r="A368" s="377">
        <v>38499</v>
      </c>
      <c r="B368" s="378" t="s">
        <v>611</v>
      </c>
      <c r="C368" s="379" t="s">
        <v>611</v>
      </c>
      <c r="D368" s="378">
        <v>10.06</v>
      </c>
      <c r="E368" s="20">
        <f t="shared" si="5"/>
        <v>10.06</v>
      </c>
    </row>
    <row r="369" spans="1:5" x14ac:dyDescent="0.25">
      <c r="A369" s="377">
        <v>38502</v>
      </c>
      <c r="B369" s="378" t="s">
        <v>611</v>
      </c>
      <c r="C369" s="379" t="s">
        <v>611</v>
      </c>
      <c r="D369" s="378">
        <v>10.039999999999999</v>
      </c>
      <c r="E369" s="20">
        <f t="shared" si="5"/>
        <v>10.039999999999999</v>
      </c>
    </row>
    <row r="370" spans="1:5" x14ac:dyDescent="0.25">
      <c r="A370" s="377">
        <v>38503</v>
      </c>
      <c r="B370" s="378" t="s">
        <v>611</v>
      </c>
      <c r="C370" s="379" t="s">
        <v>611</v>
      </c>
      <c r="D370" s="378">
        <v>10.035</v>
      </c>
      <c r="E370" s="20">
        <f t="shared" si="5"/>
        <v>10.035</v>
      </c>
    </row>
    <row r="371" spans="1:5" x14ac:dyDescent="0.25">
      <c r="A371" s="377">
        <v>38504</v>
      </c>
      <c r="B371" s="378" t="s">
        <v>611</v>
      </c>
      <c r="C371" s="379" t="s">
        <v>611</v>
      </c>
      <c r="D371" s="378">
        <v>10.035</v>
      </c>
      <c r="E371" s="20">
        <f t="shared" si="5"/>
        <v>10.035</v>
      </c>
    </row>
    <row r="372" spans="1:5" x14ac:dyDescent="0.25">
      <c r="A372" s="377">
        <v>38505</v>
      </c>
      <c r="B372" s="378" t="s">
        <v>611</v>
      </c>
      <c r="C372" s="379" t="s">
        <v>611</v>
      </c>
      <c r="D372" s="378">
        <v>10.039999999999999</v>
      </c>
      <c r="E372" s="20">
        <f t="shared" si="5"/>
        <v>10.039999999999999</v>
      </c>
    </row>
    <row r="373" spans="1:5" x14ac:dyDescent="0.25">
      <c r="A373" s="377">
        <v>38506</v>
      </c>
      <c r="B373" s="378" t="s">
        <v>611</v>
      </c>
      <c r="C373" s="379" t="s">
        <v>611</v>
      </c>
      <c r="D373" s="378">
        <v>10.029999999999999</v>
      </c>
      <c r="E373" s="20">
        <f t="shared" si="5"/>
        <v>10.029999999999999</v>
      </c>
    </row>
    <row r="374" spans="1:5" x14ac:dyDescent="0.25">
      <c r="A374" s="377">
        <v>38509</v>
      </c>
      <c r="B374" s="378" t="s">
        <v>611</v>
      </c>
      <c r="C374" s="379" t="s">
        <v>611</v>
      </c>
      <c r="D374" s="378">
        <v>10.029999999999999</v>
      </c>
      <c r="E374" s="20">
        <f t="shared" si="5"/>
        <v>10.029999999999999</v>
      </c>
    </row>
    <row r="375" spans="1:5" x14ac:dyDescent="0.25">
      <c r="A375" s="377">
        <v>38510</v>
      </c>
      <c r="B375" s="378" t="s">
        <v>611</v>
      </c>
      <c r="C375" s="379" t="s">
        <v>611</v>
      </c>
      <c r="D375" s="378">
        <v>10.02</v>
      </c>
      <c r="E375" s="20">
        <f t="shared" si="5"/>
        <v>10.02</v>
      </c>
    </row>
    <row r="376" spans="1:5" x14ac:dyDescent="0.25">
      <c r="A376" s="377">
        <v>38511</v>
      </c>
      <c r="B376" s="378" t="s">
        <v>611</v>
      </c>
      <c r="C376" s="379" t="s">
        <v>611</v>
      </c>
      <c r="D376" s="378">
        <v>10.01</v>
      </c>
      <c r="E376" s="20">
        <f t="shared" si="5"/>
        <v>10.01</v>
      </c>
    </row>
    <row r="377" spans="1:5" x14ac:dyDescent="0.25">
      <c r="A377" s="377">
        <v>38512</v>
      </c>
      <c r="B377" s="378" t="s">
        <v>611</v>
      </c>
      <c r="C377" s="379" t="s">
        <v>611</v>
      </c>
      <c r="D377" s="378">
        <v>10.015000000000001</v>
      </c>
      <c r="E377" s="20">
        <f t="shared" si="5"/>
        <v>10.015000000000001</v>
      </c>
    </row>
    <row r="378" spans="1:5" x14ac:dyDescent="0.25">
      <c r="A378" s="377">
        <v>38513</v>
      </c>
      <c r="B378" s="378" t="s">
        <v>611</v>
      </c>
      <c r="C378" s="379" t="s">
        <v>611</v>
      </c>
      <c r="D378" s="378">
        <v>10.01</v>
      </c>
      <c r="E378" s="20">
        <f t="shared" si="5"/>
        <v>10.01</v>
      </c>
    </row>
    <row r="379" spans="1:5" x14ac:dyDescent="0.25">
      <c r="A379" s="377">
        <v>38516</v>
      </c>
      <c r="B379" s="378" t="s">
        <v>611</v>
      </c>
      <c r="C379" s="379" t="s">
        <v>611</v>
      </c>
      <c r="D379" s="378">
        <v>10.01</v>
      </c>
      <c r="E379" s="20">
        <f t="shared" si="5"/>
        <v>10.01</v>
      </c>
    </row>
    <row r="380" spans="1:5" x14ac:dyDescent="0.25">
      <c r="A380" s="377">
        <v>38517</v>
      </c>
      <c r="B380" s="378" t="s">
        <v>611</v>
      </c>
      <c r="C380" s="379" t="s">
        <v>611</v>
      </c>
      <c r="D380" s="378">
        <v>9.98</v>
      </c>
      <c r="E380" s="20">
        <f t="shared" si="5"/>
        <v>9.98</v>
      </c>
    </row>
    <row r="381" spans="1:5" x14ac:dyDescent="0.25">
      <c r="A381" s="377">
        <v>38518</v>
      </c>
      <c r="B381" s="378" t="s">
        <v>611</v>
      </c>
      <c r="C381" s="379" t="s">
        <v>611</v>
      </c>
      <c r="D381" s="378">
        <v>10.02</v>
      </c>
      <c r="E381" s="20">
        <f t="shared" si="5"/>
        <v>10.02</v>
      </c>
    </row>
    <row r="382" spans="1:5" x14ac:dyDescent="0.25">
      <c r="A382" s="377">
        <v>38519</v>
      </c>
      <c r="B382" s="378" t="s">
        <v>611</v>
      </c>
      <c r="C382" s="379" t="s">
        <v>611</v>
      </c>
      <c r="D382" s="378">
        <v>10.029999999999999</v>
      </c>
      <c r="E382" s="20">
        <f t="shared" si="5"/>
        <v>10.029999999999999</v>
      </c>
    </row>
    <row r="383" spans="1:5" x14ac:dyDescent="0.25">
      <c r="A383" s="377">
        <v>38520</v>
      </c>
      <c r="B383" s="378" t="s">
        <v>611</v>
      </c>
      <c r="C383" s="379" t="s">
        <v>611</v>
      </c>
      <c r="D383" s="378">
        <v>10</v>
      </c>
      <c r="E383" s="20">
        <f t="shared" si="5"/>
        <v>10</v>
      </c>
    </row>
    <row r="384" spans="1:5" x14ac:dyDescent="0.25">
      <c r="A384" s="377">
        <v>38523</v>
      </c>
      <c r="B384" s="378" t="s">
        <v>611</v>
      </c>
      <c r="C384" s="379" t="s">
        <v>611</v>
      </c>
      <c r="D384" s="378">
        <v>10</v>
      </c>
      <c r="E384" s="20">
        <f t="shared" si="5"/>
        <v>10</v>
      </c>
    </row>
    <row r="385" spans="1:5" x14ac:dyDescent="0.25">
      <c r="A385" s="377">
        <v>38524</v>
      </c>
      <c r="B385" s="378" t="s">
        <v>611</v>
      </c>
      <c r="C385" s="379" t="s">
        <v>611</v>
      </c>
      <c r="D385" s="378">
        <v>10.02</v>
      </c>
      <c r="E385" s="20">
        <f t="shared" si="5"/>
        <v>10.02</v>
      </c>
    </row>
    <row r="386" spans="1:5" x14ac:dyDescent="0.25">
      <c r="A386" s="377">
        <v>38525</v>
      </c>
      <c r="B386" s="378" t="s">
        <v>611</v>
      </c>
      <c r="C386" s="379" t="s">
        <v>611</v>
      </c>
      <c r="D386" s="378">
        <v>10.015000000000001</v>
      </c>
      <c r="E386" s="20">
        <f t="shared" si="5"/>
        <v>10.015000000000001</v>
      </c>
    </row>
    <row r="387" spans="1:5" x14ac:dyDescent="0.25">
      <c r="A387" s="377">
        <v>38526</v>
      </c>
      <c r="B387" s="378" t="s">
        <v>611</v>
      </c>
      <c r="C387" s="379" t="s">
        <v>611</v>
      </c>
      <c r="D387" s="378">
        <v>10.02</v>
      </c>
      <c r="E387" s="20">
        <f t="shared" si="5"/>
        <v>10.02</v>
      </c>
    </row>
    <row r="388" spans="1:5" x14ac:dyDescent="0.25">
      <c r="A388" s="377">
        <v>38527</v>
      </c>
      <c r="B388" s="378" t="s">
        <v>611</v>
      </c>
      <c r="C388" s="379" t="s">
        <v>611</v>
      </c>
      <c r="D388" s="378">
        <v>10</v>
      </c>
      <c r="E388" s="20">
        <f t="shared" si="5"/>
        <v>10</v>
      </c>
    </row>
    <row r="389" spans="1:5" x14ac:dyDescent="0.25">
      <c r="A389" s="377">
        <v>38530</v>
      </c>
      <c r="B389" s="378" t="s">
        <v>611</v>
      </c>
      <c r="C389" s="379" t="s">
        <v>611</v>
      </c>
      <c r="D389" s="378">
        <v>9.98</v>
      </c>
      <c r="E389" s="20">
        <f t="shared" si="5"/>
        <v>9.98</v>
      </c>
    </row>
    <row r="390" spans="1:5" x14ac:dyDescent="0.25">
      <c r="A390" s="377">
        <v>38531</v>
      </c>
      <c r="B390" s="378" t="s">
        <v>611</v>
      </c>
      <c r="C390" s="379" t="s">
        <v>611</v>
      </c>
      <c r="D390" s="378">
        <v>9.98</v>
      </c>
      <c r="E390" s="20">
        <f t="shared" si="5"/>
        <v>9.98</v>
      </c>
    </row>
    <row r="391" spans="1:5" x14ac:dyDescent="0.25">
      <c r="A391" s="377">
        <v>38532</v>
      </c>
      <c r="B391" s="378" t="s">
        <v>611</v>
      </c>
      <c r="C391" s="379" t="s">
        <v>611</v>
      </c>
      <c r="D391" s="378">
        <v>9.99</v>
      </c>
      <c r="E391" s="20">
        <f t="shared" si="5"/>
        <v>9.99</v>
      </c>
    </row>
    <row r="392" spans="1:5" x14ac:dyDescent="0.25">
      <c r="A392" s="377">
        <v>38533</v>
      </c>
      <c r="B392" s="378" t="s">
        <v>611</v>
      </c>
      <c r="C392" s="379" t="s">
        <v>611</v>
      </c>
      <c r="D392" s="378">
        <v>9.9849999999999994</v>
      </c>
      <c r="E392" s="20">
        <f t="shared" si="5"/>
        <v>9.9849999999999994</v>
      </c>
    </row>
    <row r="393" spans="1:5" x14ac:dyDescent="0.25">
      <c r="A393" s="377">
        <v>38534</v>
      </c>
      <c r="B393" s="378" t="s">
        <v>611</v>
      </c>
      <c r="C393" s="379" t="s">
        <v>611</v>
      </c>
      <c r="D393" s="378">
        <v>9.98</v>
      </c>
      <c r="E393" s="20">
        <f t="shared" si="5"/>
        <v>9.98</v>
      </c>
    </row>
    <row r="394" spans="1:5" x14ac:dyDescent="0.25">
      <c r="A394" s="377">
        <v>38537</v>
      </c>
      <c r="B394" s="378" t="s">
        <v>611</v>
      </c>
      <c r="C394" s="379" t="s">
        <v>611</v>
      </c>
      <c r="D394" s="378">
        <v>9.98</v>
      </c>
      <c r="E394" s="20">
        <f t="shared" si="5"/>
        <v>9.98</v>
      </c>
    </row>
    <row r="395" spans="1:5" x14ac:dyDescent="0.25">
      <c r="A395" s="377">
        <v>38538</v>
      </c>
      <c r="B395" s="378" t="s">
        <v>611</v>
      </c>
      <c r="C395" s="379" t="s">
        <v>611</v>
      </c>
      <c r="D395" s="378">
        <v>9.99</v>
      </c>
      <c r="E395" s="20">
        <f t="shared" si="5"/>
        <v>9.99</v>
      </c>
    </row>
    <row r="396" spans="1:5" x14ac:dyDescent="0.25">
      <c r="A396" s="377">
        <v>38539</v>
      </c>
      <c r="B396" s="378" t="s">
        <v>611</v>
      </c>
      <c r="C396" s="379" t="s">
        <v>611</v>
      </c>
      <c r="D396" s="378">
        <v>10</v>
      </c>
      <c r="E396" s="20">
        <f t="shared" ref="E396:E459" si="6">IF(D396="N/E",E395,D396)</f>
        <v>10</v>
      </c>
    </row>
    <row r="397" spans="1:5" x14ac:dyDescent="0.25">
      <c r="A397" s="377">
        <v>38540</v>
      </c>
      <c r="B397" s="378" t="s">
        <v>611</v>
      </c>
      <c r="C397" s="379" t="s">
        <v>611</v>
      </c>
      <c r="D397" s="378">
        <v>10.005000000000001</v>
      </c>
      <c r="E397" s="20">
        <f t="shared" si="6"/>
        <v>10.005000000000001</v>
      </c>
    </row>
    <row r="398" spans="1:5" x14ac:dyDescent="0.25">
      <c r="A398" s="377">
        <v>38541</v>
      </c>
      <c r="B398" s="378" t="s">
        <v>611</v>
      </c>
      <c r="C398" s="379" t="s">
        <v>611</v>
      </c>
      <c r="D398" s="378">
        <v>9.9849999999999994</v>
      </c>
      <c r="E398" s="20">
        <f t="shared" si="6"/>
        <v>9.9849999999999994</v>
      </c>
    </row>
    <row r="399" spans="1:5" x14ac:dyDescent="0.25">
      <c r="A399" s="377">
        <v>38544</v>
      </c>
      <c r="B399" s="378" t="s">
        <v>611</v>
      </c>
      <c r="C399" s="379" t="s">
        <v>611</v>
      </c>
      <c r="D399" s="378">
        <v>9.98</v>
      </c>
      <c r="E399" s="20">
        <f t="shared" si="6"/>
        <v>9.98</v>
      </c>
    </row>
    <row r="400" spans="1:5" x14ac:dyDescent="0.25">
      <c r="A400" s="377">
        <v>38545</v>
      </c>
      <c r="B400" s="378" t="s">
        <v>611</v>
      </c>
      <c r="C400" s="379" t="s">
        <v>611</v>
      </c>
      <c r="D400" s="378">
        <v>9.9849999999999994</v>
      </c>
      <c r="E400" s="20">
        <f t="shared" si="6"/>
        <v>9.9849999999999994</v>
      </c>
    </row>
    <row r="401" spans="1:5" x14ac:dyDescent="0.25">
      <c r="A401" s="377">
        <v>38546</v>
      </c>
      <c r="B401" s="378" t="s">
        <v>611</v>
      </c>
      <c r="C401" s="379" t="s">
        <v>611</v>
      </c>
      <c r="D401" s="378">
        <v>9.9849999999999994</v>
      </c>
      <c r="E401" s="20">
        <f t="shared" si="6"/>
        <v>9.9849999999999994</v>
      </c>
    </row>
    <row r="402" spans="1:5" x14ac:dyDescent="0.25">
      <c r="A402" s="377">
        <v>38547</v>
      </c>
      <c r="B402" s="378" t="s">
        <v>611</v>
      </c>
      <c r="C402" s="379" t="s">
        <v>611</v>
      </c>
      <c r="D402" s="378">
        <v>10.025</v>
      </c>
      <c r="E402" s="20">
        <f t="shared" si="6"/>
        <v>10.025</v>
      </c>
    </row>
    <row r="403" spans="1:5" x14ac:dyDescent="0.25">
      <c r="A403" s="377">
        <v>38548</v>
      </c>
      <c r="B403" s="378" t="s">
        <v>611</v>
      </c>
      <c r="C403" s="379" t="s">
        <v>611</v>
      </c>
      <c r="D403" s="378">
        <v>10.065</v>
      </c>
      <c r="E403" s="20">
        <f t="shared" si="6"/>
        <v>10.065</v>
      </c>
    </row>
    <row r="404" spans="1:5" x14ac:dyDescent="0.25">
      <c r="A404" s="377">
        <v>38551</v>
      </c>
      <c r="B404" s="378" t="s">
        <v>611</v>
      </c>
      <c r="C404" s="379" t="s">
        <v>611</v>
      </c>
      <c r="D404" s="378">
        <v>10.050000000000001</v>
      </c>
      <c r="E404" s="20">
        <f t="shared" si="6"/>
        <v>10.050000000000001</v>
      </c>
    </row>
    <row r="405" spans="1:5" x14ac:dyDescent="0.25">
      <c r="A405" s="377">
        <v>38552</v>
      </c>
      <c r="B405" s="378" t="s">
        <v>611</v>
      </c>
      <c r="C405" s="379" t="s">
        <v>611</v>
      </c>
      <c r="D405" s="378">
        <v>10.015000000000001</v>
      </c>
      <c r="E405" s="20">
        <f t="shared" si="6"/>
        <v>10.015000000000001</v>
      </c>
    </row>
    <row r="406" spans="1:5" x14ac:dyDescent="0.25">
      <c r="A406" s="377">
        <v>38553</v>
      </c>
      <c r="B406" s="378" t="s">
        <v>611</v>
      </c>
      <c r="C406" s="379" t="s">
        <v>611</v>
      </c>
      <c r="D406" s="378">
        <v>10.07</v>
      </c>
      <c r="E406" s="20">
        <f t="shared" si="6"/>
        <v>10.07</v>
      </c>
    </row>
    <row r="407" spans="1:5" x14ac:dyDescent="0.25">
      <c r="A407" s="377">
        <v>38554</v>
      </c>
      <c r="B407" s="378" t="s">
        <v>611</v>
      </c>
      <c r="C407" s="379" t="s">
        <v>611</v>
      </c>
      <c r="D407" s="378">
        <v>10.06</v>
      </c>
      <c r="E407" s="20">
        <f t="shared" si="6"/>
        <v>10.06</v>
      </c>
    </row>
    <row r="408" spans="1:5" x14ac:dyDescent="0.25">
      <c r="A408" s="377">
        <v>38555</v>
      </c>
      <c r="B408" s="378" t="s">
        <v>611</v>
      </c>
      <c r="C408" s="379" t="s">
        <v>611</v>
      </c>
      <c r="D408" s="378">
        <v>10.029999999999999</v>
      </c>
      <c r="E408" s="20">
        <f t="shared" si="6"/>
        <v>10.029999999999999</v>
      </c>
    </row>
    <row r="409" spans="1:5" x14ac:dyDescent="0.25">
      <c r="A409" s="377">
        <v>38558</v>
      </c>
      <c r="B409" s="378" t="s">
        <v>611</v>
      </c>
      <c r="C409" s="379" t="s">
        <v>611</v>
      </c>
      <c r="D409" s="378">
        <v>10.015000000000001</v>
      </c>
      <c r="E409" s="20">
        <f t="shared" si="6"/>
        <v>10.015000000000001</v>
      </c>
    </row>
    <row r="410" spans="1:5" x14ac:dyDescent="0.25">
      <c r="A410" s="377">
        <v>38559</v>
      </c>
      <c r="B410" s="378" t="s">
        <v>611</v>
      </c>
      <c r="C410" s="379" t="s">
        <v>611</v>
      </c>
      <c r="D410" s="378">
        <v>10.02</v>
      </c>
      <c r="E410" s="20">
        <f t="shared" si="6"/>
        <v>10.02</v>
      </c>
    </row>
    <row r="411" spans="1:5" x14ac:dyDescent="0.25">
      <c r="A411" s="377">
        <v>38560</v>
      </c>
      <c r="B411" s="378" t="s">
        <v>611</v>
      </c>
      <c r="C411" s="379" t="s">
        <v>611</v>
      </c>
      <c r="D411" s="378">
        <v>10.02</v>
      </c>
      <c r="E411" s="20">
        <f t="shared" si="6"/>
        <v>10.02</v>
      </c>
    </row>
    <row r="412" spans="1:5" x14ac:dyDescent="0.25">
      <c r="A412" s="377">
        <v>38561</v>
      </c>
      <c r="B412" s="378" t="s">
        <v>611</v>
      </c>
      <c r="C412" s="379" t="s">
        <v>611</v>
      </c>
      <c r="D412" s="378">
        <v>10.02</v>
      </c>
      <c r="E412" s="20">
        <f t="shared" si="6"/>
        <v>10.02</v>
      </c>
    </row>
    <row r="413" spans="1:5" x14ac:dyDescent="0.25">
      <c r="A413" s="377">
        <v>38562</v>
      </c>
      <c r="B413" s="378" t="s">
        <v>611</v>
      </c>
      <c r="C413" s="379" t="s">
        <v>611</v>
      </c>
      <c r="D413" s="378">
        <v>10.029999999999999</v>
      </c>
      <c r="E413" s="20">
        <f t="shared" si="6"/>
        <v>10.029999999999999</v>
      </c>
    </row>
    <row r="414" spans="1:5" x14ac:dyDescent="0.25">
      <c r="A414" s="377">
        <v>38565</v>
      </c>
      <c r="B414" s="378" t="s">
        <v>611</v>
      </c>
      <c r="C414" s="379" t="s">
        <v>611</v>
      </c>
      <c r="D414" s="378">
        <v>10.02</v>
      </c>
      <c r="E414" s="20">
        <f t="shared" si="6"/>
        <v>10.02</v>
      </c>
    </row>
    <row r="415" spans="1:5" x14ac:dyDescent="0.25">
      <c r="A415" s="377">
        <v>38566</v>
      </c>
      <c r="B415" s="378" t="s">
        <v>611</v>
      </c>
      <c r="C415" s="379" t="s">
        <v>611</v>
      </c>
      <c r="D415" s="378">
        <v>10.015000000000001</v>
      </c>
      <c r="E415" s="20">
        <f t="shared" si="6"/>
        <v>10.015000000000001</v>
      </c>
    </row>
    <row r="416" spans="1:5" x14ac:dyDescent="0.25">
      <c r="A416" s="377">
        <v>38567</v>
      </c>
      <c r="B416" s="378" t="s">
        <v>611</v>
      </c>
      <c r="C416" s="379" t="s">
        <v>611</v>
      </c>
      <c r="D416" s="378">
        <v>10.01</v>
      </c>
      <c r="E416" s="20">
        <f t="shared" si="6"/>
        <v>10.01</v>
      </c>
    </row>
    <row r="417" spans="1:5" x14ac:dyDescent="0.25">
      <c r="A417" s="377">
        <v>38568</v>
      </c>
      <c r="B417" s="378" t="s">
        <v>611</v>
      </c>
      <c r="C417" s="379" t="s">
        <v>611</v>
      </c>
      <c r="D417" s="378">
        <v>9.9849999999999994</v>
      </c>
      <c r="E417" s="20">
        <f t="shared" si="6"/>
        <v>9.9849999999999994</v>
      </c>
    </row>
    <row r="418" spans="1:5" x14ac:dyDescent="0.25">
      <c r="A418" s="377">
        <v>38569</v>
      </c>
      <c r="B418" s="378" t="s">
        <v>611</v>
      </c>
      <c r="C418" s="379" t="s">
        <v>611</v>
      </c>
      <c r="D418" s="378">
        <v>9.9600000000000009</v>
      </c>
      <c r="E418" s="20">
        <f t="shared" si="6"/>
        <v>9.9600000000000009</v>
      </c>
    </row>
    <row r="419" spans="1:5" x14ac:dyDescent="0.25">
      <c r="A419" s="377">
        <v>38572</v>
      </c>
      <c r="B419" s="378" t="s">
        <v>611</v>
      </c>
      <c r="C419" s="379" t="s">
        <v>611</v>
      </c>
      <c r="D419" s="378">
        <v>10.005000000000001</v>
      </c>
      <c r="E419" s="20">
        <f t="shared" si="6"/>
        <v>10.005000000000001</v>
      </c>
    </row>
    <row r="420" spans="1:5" x14ac:dyDescent="0.25">
      <c r="A420" s="377">
        <v>38573</v>
      </c>
      <c r="B420" s="378" t="s">
        <v>611</v>
      </c>
      <c r="C420" s="379" t="s">
        <v>611</v>
      </c>
      <c r="D420" s="378">
        <v>10.015000000000001</v>
      </c>
      <c r="E420" s="20">
        <f t="shared" si="6"/>
        <v>10.015000000000001</v>
      </c>
    </row>
    <row r="421" spans="1:5" x14ac:dyDescent="0.25">
      <c r="A421" s="377">
        <v>38574</v>
      </c>
      <c r="B421" s="378" t="s">
        <v>611</v>
      </c>
      <c r="C421" s="379" t="s">
        <v>611</v>
      </c>
      <c r="D421" s="378">
        <v>10</v>
      </c>
      <c r="E421" s="20">
        <f t="shared" si="6"/>
        <v>10</v>
      </c>
    </row>
    <row r="422" spans="1:5" x14ac:dyDescent="0.25">
      <c r="A422" s="377">
        <v>38575</v>
      </c>
      <c r="B422" s="378" t="s">
        <v>611</v>
      </c>
      <c r="C422" s="379" t="s">
        <v>611</v>
      </c>
      <c r="D422" s="378">
        <v>10.015000000000001</v>
      </c>
      <c r="E422" s="20">
        <f t="shared" si="6"/>
        <v>10.015000000000001</v>
      </c>
    </row>
    <row r="423" spans="1:5" x14ac:dyDescent="0.25">
      <c r="A423" s="377">
        <v>38576</v>
      </c>
      <c r="B423" s="378" t="s">
        <v>611</v>
      </c>
      <c r="C423" s="379" t="s">
        <v>611</v>
      </c>
      <c r="D423" s="378">
        <v>10.005000000000001</v>
      </c>
      <c r="E423" s="20">
        <f t="shared" si="6"/>
        <v>10.005000000000001</v>
      </c>
    </row>
    <row r="424" spans="1:5" x14ac:dyDescent="0.25">
      <c r="A424" s="377">
        <v>38579</v>
      </c>
      <c r="B424" s="378" t="s">
        <v>611</v>
      </c>
      <c r="C424" s="379" t="s">
        <v>611</v>
      </c>
      <c r="D424" s="378">
        <v>10</v>
      </c>
      <c r="E424" s="20">
        <f t="shared" si="6"/>
        <v>10</v>
      </c>
    </row>
    <row r="425" spans="1:5" x14ac:dyDescent="0.25">
      <c r="A425" s="377">
        <v>38580</v>
      </c>
      <c r="B425" s="378" t="s">
        <v>611</v>
      </c>
      <c r="C425" s="379" t="s">
        <v>611</v>
      </c>
      <c r="D425" s="378">
        <v>10.005000000000001</v>
      </c>
      <c r="E425" s="20">
        <f t="shared" si="6"/>
        <v>10.005000000000001</v>
      </c>
    </row>
    <row r="426" spans="1:5" x14ac:dyDescent="0.25">
      <c r="A426" s="377">
        <v>38581</v>
      </c>
      <c r="B426" s="378" t="s">
        <v>611</v>
      </c>
      <c r="C426" s="379" t="s">
        <v>611</v>
      </c>
      <c r="D426" s="378">
        <v>10.025</v>
      </c>
      <c r="E426" s="20">
        <f t="shared" si="6"/>
        <v>10.025</v>
      </c>
    </row>
    <row r="427" spans="1:5" x14ac:dyDescent="0.25">
      <c r="A427" s="377">
        <v>38582</v>
      </c>
      <c r="B427" s="378" t="s">
        <v>611</v>
      </c>
      <c r="C427" s="379" t="s">
        <v>611</v>
      </c>
      <c r="D427" s="378">
        <v>10.029999999999999</v>
      </c>
      <c r="E427" s="20">
        <f t="shared" si="6"/>
        <v>10.029999999999999</v>
      </c>
    </row>
    <row r="428" spans="1:5" x14ac:dyDescent="0.25">
      <c r="A428" s="377">
        <v>38583</v>
      </c>
      <c r="B428" s="378" t="s">
        <v>611</v>
      </c>
      <c r="C428" s="379" t="s">
        <v>611</v>
      </c>
      <c r="D428" s="378">
        <v>10.029999999999999</v>
      </c>
      <c r="E428" s="20">
        <f t="shared" si="6"/>
        <v>10.029999999999999</v>
      </c>
    </row>
    <row r="429" spans="1:5" x14ac:dyDescent="0.25">
      <c r="A429" s="377">
        <v>38586</v>
      </c>
      <c r="B429" s="378" t="s">
        <v>611</v>
      </c>
      <c r="C429" s="379" t="s">
        <v>611</v>
      </c>
      <c r="D429" s="378">
        <v>10.025</v>
      </c>
      <c r="E429" s="20">
        <f t="shared" si="6"/>
        <v>10.025</v>
      </c>
    </row>
    <row r="430" spans="1:5" x14ac:dyDescent="0.25">
      <c r="A430" s="377">
        <v>38587</v>
      </c>
      <c r="B430" s="378" t="s">
        <v>611</v>
      </c>
      <c r="C430" s="379" t="s">
        <v>611</v>
      </c>
      <c r="D430" s="378">
        <v>10.025</v>
      </c>
      <c r="E430" s="20">
        <f t="shared" si="6"/>
        <v>10.025</v>
      </c>
    </row>
    <row r="431" spans="1:5" x14ac:dyDescent="0.25">
      <c r="A431" s="377">
        <v>38588</v>
      </c>
      <c r="B431" s="378" t="s">
        <v>611</v>
      </c>
      <c r="C431" s="379" t="s">
        <v>611</v>
      </c>
      <c r="D431" s="378">
        <v>10.02</v>
      </c>
      <c r="E431" s="20">
        <f t="shared" si="6"/>
        <v>10.02</v>
      </c>
    </row>
    <row r="432" spans="1:5" x14ac:dyDescent="0.25">
      <c r="A432" s="377">
        <v>38589</v>
      </c>
      <c r="B432" s="378" t="s">
        <v>611</v>
      </c>
      <c r="C432" s="379" t="s">
        <v>611</v>
      </c>
      <c r="D432" s="378">
        <v>9.98</v>
      </c>
      <c r="E432" s="20">
        <f t="shared" si="6"/>
        <v>9.98</v>
      </c>
    </row>
    <row r="433" spans="1:5" x14ac:dyDescent="0.25">
      <c r="A433" s="377">
        <v>38590</v>
      </c>
      <c r="B433" s="378" t="s">
        <v>611</v>
      </c>
      <c r="C433" s="379" t="s">
        <v>611</v>
      </c>
      <c r="D433" s="378">
        <v>9.98</v>
      </c>
      <c r="E433" s="20">
        <f t="shared" si="6"/>
        <v>9.98</v>
      </c>
    </row>
    <row r="434" spans="1:5" x14ac:dyDescent="0.25">
      <c r="A434" s="377">
        <v>38593</v>
      </c>
      <c r="B434" s="378" t="s">
        <v>611</v>
      </c>
      <c r="C434" s="379" t="s">
        <v>611</v>
      </c>
      <c r="D434" s="378">
        <v>9.84</v>
      </c>
      <c r="E434" s="20">
        <f t="shared" si="6"/>
        <v>9.84</v>
      </c>
    </row>
    <row r="435" spans="1:5" x14ac:dyDescent="0.25">
      <c r="A435" s="377">
        <v>38594</v>
      </c>
      <c r="B435" s="378" t="s">
        <v>611</v>
      </c>
      <c r="C435" s="379" t="s">
        <v>611</v>
      </c>
      <c r="D435" s="378">
        <v>9.85</v>
      </c>
      <c r="E435" s="20">
        <f t="shared" si="6"/>
        <v>9.85</v>
      </c>
    </row>
    <row r="436" spans="1:5" x14ac:dyDescent="0.25">
      <c r="A436" s="377">
        <v>38595</v>
      </c>
      <c r="B436" s="378" t="s">
        <v>611</v>
      </c>
      <c r="C436" s="379" t="s">
        <v>611</v>
      </c>
      <c r="D436" s="378">
        <v>9.8000000000000007</v>
      </c>
      <c r="E436" s="20">
        <f t="shared" si="6"/>
        <v>9.8000000000000007</v>
      </c>
    </row>
    <row r="437" spans="1:5" x14ac:dyDescent="0.25">
      <c r="A437" s="377">
        <v>38596</v>
      </c>
      <c r="B437" s="378" t="s">
        <v>611</v>
      </c>
      <c r="C437" s="379" t="s">
        <v>611</v>
      </c>
      <c r="D437" s="378">
        <v>9.7850000000000001</v>
      </c>
      <c r="E437" s="20">
        <f t="shared" si="6"/>
        <v>9.7850000000000001</v>
      </c>
    </row>
    <row r="438" spans="1:5" x14ac:dyDescent="0.25">
      <c r="A438" s="377">
        <v>38597</v>
      </c>
      <c r="B438" s="378" t="s">
        <v>611</v>
      </c>
      <c r="C438" s="379" t="s">
        <v>611</v>
      </c>
      <c r="D438" s="378">
        <v>9.77</v>
      </c>
      <c r="E438" s="20">
        <f t="shared" si="6"/>
        <v>9.77</v>
      </c>
    </row>
    <row r="439" spans="1:5" x14ac:dyDescent="0.25">
      <c r="A439" s="377">
        <v>38600</v>
      </c>
      <c r="B439" s="378" t="s">
        <v>611</v>
      </c>
      <c r="C439" s="379" t="s">
        <v>611</v>
      </c>
      <c r="D439" s="378">
        <v>9.77</v>
      </c>
      <c r="E439" s="20">
        <f t="shared" si="6"/>
        <v>9.77</v>
      </c>
    </row>
    <row r="440" spans="1:5" x14ac:dyDescent="0.25">
      <c r="A440" s="377">
        <v>38601</v>
      </c>
      <c r="B440" s="378" t="s">
        <v>611</v>
      </c>
      <c r="C440" s="379" t="s">
        <v>611</v>
      </c>
      <c r="D440" s="378">
        <v>9.76</v>
      </c>
      <c r="E440" s="20">
        <f t="shared" si="6"/>
        <v>9.76</v>
      </c>
    </row>
    <row r="441" spans="1:5" x14ac:dyDescent="0.25">
      <c r="A441" s="377">
        <v>38602</v>
      </c>
      <c r="B441" s="378" t="s">
        <v>611</v>
      </c>
      <c r="C441" s="379" t="s">
        <v>611</v>
      </c>
      <c r="D441" s="378">
        <v>9.74</v>
      </c>
      <c r="E441" s="20">
        <f t="shared" si="6"/>
        <v>9.74</v>
      </c>
    </row>
    <row r="442" spans="1:5" x14ac:dyDescent="0.25">
      <c r="A442" s="377">
        <v>38603</v>
      </c>
      <c r="B442" s="378" t="s">
        <v>611</v>
      </c>
      <c r="C442" s="379" t="s">
        <v>611</v>
      </c>
      <c r="D442" s="378">
        <v>9.7349999999999994</v>
      </c>
      <c r="E442" s="20">
        <f t="shared" si="6"/>
        <v>9.7349999999999994</v>
      </c>
    </row>
    <row r="443" spans="1:5" x14ac:dyDescent="0.25">
      <c r="A443" s="377">
        <v>38604</v>
      </c>
      <c r="B443" s="378" t="s">
        <v>611</v>
      </c>
      <c r="C443" s="379" t="s">
        <v>611</v>
      </c>
      <c r="D443" s="378">
        <v>9.7200000000000006</v>
      </c>
      <c r="E443" s="20">
        <f t="shared" si="6"/>
        <v>9.7200000000000006</v>
      </c>
    </row>
    <row r="444" spans="1:5" x14ac:dyDescent="0.25">
      <c r="A444" s="377">
        <v>38607</v>
      </c>
      <c r="B444" s="378" t="s">
        <v>611</v>
      </c>
      <c r="C444" s="379" t="s">
        <v>611</v>
      </c>
      <c r="D444" s="378">
        <v>9.6999999999999993</v>
      </c>
      <c r="E444" s="20">
        <f t="shared" si="6"/>
        <v>9.6999999999999993</v>
      </c>
    </row>
    <row r="445" spans="1:5" x14ac:dyDescent="0.25">
      <c r="A445" s="377">
        <v>38608</v>
      </c>
      <c r="B445" s="378" t="s">
        <v>611</v>
      </c>
      <c r="C445" s="379" t="s">
        <v>611</v>
      </c>
      <c r="D445" s="378">
        <v>9.69</v>
      </c>
      <c r="E445" s="20">
        <f t="shared" si="6"/>
        <v>9.69</v>
      </c>
    </row>
    <row r="446" spans="1:5" x14ac:dyDescent="0.25">
      <c r="A446" s="377">
        <v>38609</v>
      </c>
      <c r="B446" s="378" t="s">
        <v>611</v>
      </c>
      <c r="C446" s="379" t="s">
        <v>611</v>
      </c>
      <c r="D446" s="378">
        <v>9.65</v>
      </c>
      <c r="E446" s="20">
        <f t="shared" si="6"/>
        <v>9.65</v>
      </c>
    </row>
    <row r="447" spans="1:5" x14ac:dyDescent="0.25">
      <c r="A447" s="377">
        <v>38610</v>
      </c>
      <c r="B447" s="378" t="s">
        <v>611</v>
      </c>
      <c r="C447" s="379" t="s">
        <v>611</v>
      </c>
      <c r="D447" s="378">
        <v>9.625</v>
      </c>
      <c r="E447" s="20">
        <f t="shared" si="6"/>
        <v>9.625</v>
      </c>
    </row>
    <row r="448" spans="1:5" x14ac:dyDescent="0.25">
      <c r="A448" s="377">
        <v>38614</v>
      </c>
      <c r="B448" s="378" t="s">
        <v>611</v>
      </c>
      <c r="C448" s="379" t="s">
        <v>611</v>
      </c>
      <c r="D448" s="378">
        <v>9.65</v>
      </c>
      <c r="E448" s="20">
        <f t="shared" si="6"/>
        <v>9.65</v>
      </c>
    </row>
    <row r="449" spans="1:5" x14ac:dyDescent="0.25">
      <c r="A449" s="377">
        <v>38615</v>
      </c>
      <c r="B449" s="378" t="s">
        <v>611</v>
      </c>
      <c r="C449" s="379" t="s">
        <v>611</v>
      </c>
      <c r="D449" s="378">
        <v>9.6750000000000007</v>
      </c>
      <c r="E449" s="20">
        <f t="shared" si="6"/>
        <v>9.6750000000000007</v>
      </c>
    </row>
    <row r="450" spans="1:5" x14ac:dyDescent="0.25">
      <c r="A450" s="377">
        <v>38616</v>
      </c>
      <c r="B450" s="378" t="s">
        <v>611</v>
      </c>
      <c r="C450" s="379" t="s">
        <v>611</v>
      </c>
      <c r="D450" s="378">
        <v>9.64</v>
      </c>
      <c r="E450" s="20">
        <f t="shared" si="6"/>
        <v>9.64</v>
      </c>
    </row>
    <row r="451" spans="1:5" x14ac:dyDescent="0.25">
      <c r="A451" s="377">
        <v>38617</v>
      </c>
      <c r="B451" s="378" t="s">
        <v>611</v>
      </c>
      <c r="C451" s="379" t="s">
        <v>611</v>
      </c>
      <c r="D451" s="378">
        <v>9.625</v>
      </c>
      <c r="E451" s="20">
        <f t="shared" si="6"/>
        <v>9.625</v>
      </c>
    </row>
    <row r="452" spans="1:5" x14ac:dyDescent="0.25">
      <c r="A452" s="377">
        <v>38618</v>
      </c>
      <c r="B452" s="378" t="s">
        <v>611</v>
      </c>
      <c r="C452" s="379" t="s">
        <v>611</v>
      </c>
      <c r="D452" s="378">
        <v>9.61</v>
      </c>
      <c r="E452" s="20">
        <f t="shared" si="6"/>
        <v>9.61</v>
      </c>
    </row>
    <row r="453" spans="1:5" x14ac:dyDescent="0.25">
      <c r="A453" s="377">
        <v>38621</v>
      </c>
      <c r="B453" s="378" t="s">
        <v>611</v>
      </c>
      <c r="C453" s="379" t="s">
        <v>611</v>
      </c>
      <c r="D453" s="378">
        <v>9.51</v>
      </c>
      <c r="E453" s="20">
        <f t="shared" si="6"/>
        <v>9.51</v>
      </c>
    </row>
    <row r="454" spans="1:5" x14ac:dyDescent="0.25">
      <c r="A454" s="377">
        <v>38622</v>
      </c>
      <c r="B454" s="378" t="s">
        <v>611</v>
      </c>
      <c r="C454" s="379" t="s">
        <v>611</v>
      </c>
      <c r="D454" s="378">
        <v>9.51</v>
      </c>
      <c r="E454" s="20">
        <f t="shared" si="6"/>
        <v>9.51</v>
      </c>
    </row>
    <row r="455" spans="1:5" x14ac:dyDescent="0.25">
      <c r="A455" s="377">
        <v>38623</v>
      </c>
      <c r="B455" s="378" t="s">
        <v>611</v>
      </c>
      <c r="C455" s="379" t="s">
        <v>611</v>
      </c>
      <c r="D455" s="378">
        <v>9.4949999999999992</v>
      </c>
      <c r="E455" s="20">
        <f t="shared" si="6"/>
        <v>9.4949999999999992</v>
      </c>
    </row>
    <row r="456" spans="1:5" x14ac:dyDescent="0.25">
      <c r="A456" s="377">
        <v>38624</v>
      </c>
      <c r="B456" s="378" t="s">
        <v>611</v>
      </c>
      <c r="C456" s="379" t="s">
        <v>611</v>
      </c>
      <c r="D456" s="378">
        <v>9.4949999999999992</v>
      </c>
      <c r="E456" s="20">
        <f t="shared" si="6"/>
        <v>9.4949999999999992</v>
      </c>
    </row>
    <row r="457" spans="1:5" x14ac:dyDescent="0.25">
      <c r="A457" s="377">
        <v>38625</v>
      </c>
      <c r="B457" s="378" t="s">
        <v>611</v>
      </c>
      <c r="C457" s="379" t="s">
        <v>611</v>
      </c>
      <c r="D457" s="378">
        <v>9.48</v>
      </c>
      <c r="E457" s="20">
        <f t="shared" si="6"/>
        <v>9.48</v>
      </c>
    </row>
    <row r="458" spans="1:5" x14ac:dyDescent="0.25">
      <c r="A458" s="377">
        <v>38628</v>
      </c>
      <c r="B458" s="378" t="s">
        <v>611</v>
      </c>
      <c r="C458" s="379" t="s">
        <v>611</v>
      </c>
      <c r="D458" s="378">
        <v>9.48</v>
      </c>
      <c r="E458" s="20">
        <f t="shared" si="6"/>
        <v>9.48</v>
      </c>
    </row>
    <row r="459" spans="1:5" x14ac:dyDescent="0.25">
      <c r="A459" s="377">
        <v>38629</v>
      </c>
      <c r="B459" s="378" t="s">
        <v>611</v>
      </c>
      <c r="C459" s="379" t="s">
        <v>611</v>
      </c>
      <c r="D459" s="378">
        <v>9.48</v>
      </c>
      <c r="E459" s="20">
        <f t="shared" si="6"/>
        <v>9.48</v>
      </c>
    </row>
    <row r="460" spans="1:5" x14ac:dyDescent="0.25">
      <c r="A460" s="377">
        <v>38630</v>
      </c>
      <c r="B460" s="378" t="s">
        <v>611</v>
      </c>
      <c r="C460" s="379" t="s">
        <v>611</v>
      </c>
      <c r="D460" s="378">
        <v>9.4700000000000006</v>
      </c>
      <c r="E460" s="20">
        <f t="shared" ref="E460:E523" si="7">IF(D460="N/E",E459,D460)</f>
        <v>9.4700000000000006</v>
      </c>
    </row>
    <row r="461" spans="1:5" x14ac:dyDescent="0.25">
      <c r="A461" s="377">
        <v>38631</v>
      </c>
      <c r="B461" s="378" t="s">
        <v>611</v>
      </c>
      <c r="C461" s="379" t="s">
        <v>611</v>
      </c>
      <c r="D461" s="378">
        <v>9.4700000000000006</v>
      </c>
      <c r="E461" s="20">
        <f t="shared" si="7"/>
        <v>9.4700000000000006</v>
      </c>
    </row>
    <row r="462" spans="1:5" x14ac:dyDescent="0.25">
      <c r="A462" s="377">
        <v>38632</v>
      </c>
      <c r="B462" s="378" t="s">
        <v>611</v>
      </c>
      <c r="C462" s="379" t="s">
        <v>611</v>
      </c>
      <c r="D462" s="378">
        <v>9.4700000000000006</v>
      </c>
      <c r="E462" s="20">
        <f t="shared" si="7"/>
        <v>9.4700000000000006</v>
      </c>
    </row>
    <row r="463" spans="1:5" x14ac:dyDescent="0.25">
      <c r="A463" s="377">
        <v>38635</v>
      </c>
      <c r="B463" s="378" t="s">
        <v>611</v>
      </c>
      <c r="C463" s="379" t="s">
        <v>611</v>
      </c>
      <c r="D463" s="378">
        <v>9.4649999999999999</v>
      </c>
      <c r="E463" s="20">
        <f t="shared" si="7"/>
        <v>9.4649999999999999</v>
      </c>
    </row>
    <row r="464" spans="1:5" x14ac:dyDescent="0.25">
      <c r="A464" s="377">
        <v>38636</v>
      </c>
      <c r="B464" s="378" t="s">
        <v>611</v>
      </c>
      <c r="C464" s="379" t="s">
        <v>611</v>
      </c>
      <c r="D464" s="378">
        <v>9.4525000000000006</v>
      </c>
      <c r="E464" s="20">
        <f t="shared" si="7"/>
        <v>9.4525000000000006</v>
      </c>
    </row>
    <row r="465" spans="1:5" x14ac:dyDescent="0.25">
      <c r="A465" s="377">
        <v>38637</v>
      </c>
      <c r="B465" s="378" t="s">
        <v>611</v>
      </c>
      <c r="C465" s="379" t="s">
        <v>611</v>
      </c>
      <c r="D465" s="378">
        <v>9.4450000000000003</v>
      </c>
      <c r="E465" s="20">
        <f t="shared" si="7"/>
        <v>9.4450000000000003</v>
      </c>
    </row>
    <row r="466" spans="1:5" x14ac:dyDescent="0.25">
      <c r="A466" s="377">
        <v>38638</v>
      </c>
      <c r="B466" s="378" t="s">
        <v>611</v>
      </c>
      <c r="C466" s="379" t="s">
        <v>611</v>
      </c>
      <c r="D466" s="378">
        <v>9.4350000000000005</v>
      </c>
      <c r="E466" s="20">
        <f t="shared" si="7"/>
        <v>9.4350000000000005</v>
      </c>
    </row>
    <row r="467" spans="1:5" x14ac:dyDescent="0.25">
      <c r="A467" s="377">
        <v>38639</v>
      </c>
      <c r="B467" s="378" t="s">
        <v>611</v>
      </c>
      <c r="C467" s="379" t="s">
        <v>611</v>
      </c>
      <c r="D467" s="378">
        <v>9.4250000000000007</v>
      </c>
      <c r="E467" s="20">
        <f t="shared" si="7"/>
        <v>9.4250000000000007</v>
      </c>
    </row>
    <row r="468" spans="1:5" x14ac:dyDescent="0.25">
      <c r="A468" s="377">
        <v>38642</v>
      </c>
      <c r="B468" s="378" t="s">
        <v>611</v>
      </c>
      <c r="C468" s="379" t="s">
        <v>611</v>
      </c>
      <c r="D468" s="378">
        <v>9.41</v>
      </c>
      <c r="E468" s="20">
        <f t="shared" si="7"/>
        <v>9.41</v>
      </c>
    </row>
    <row r="469" spans="1:5" x14ac:dyDescent="0.25">
      <c r="A469" s="377">
        <v>38643</v>
      </c>
      <c r="B469" s="378" t="s">
        <v>611</v>
      </c>
      <c r="C469" s="379" t="s">
        <v>611</v>
      </c>
      <c r="D469" s="378">
        <v>9.3949999999999996</v>
      </c>
      <c r="E469" s="20">
        <f t="shared" si="7"/>
        <v>9.3949999999999996</v>
      </c>
    </row>
    <row r="470" spans="1:5" x14ac:dyDescent="0.25">
      <c r="A470" s="377">
        <v>38644</v>
      </c>
      <c r="B470" s="378" t="s">
        <v>611</v>
      </c>
      <c r="C470" s="379" t="s">
        <v>611</v>
      </c>
      <c r="D470" s="378">
        <v>9.3949999999999996</v>
      </c>
      <c r="E470" s="20">
        <f t="shared" si="7"/>
        <v>9.3949999999999996</v>
      </c>
    </row>
    <row r="471" spans="1:5" x14ac:dyDescent="0.25">
      <c r="A471" s="377">
        <v>38645</v>
      </c>
      <c r="B471" s="378" t="s">
        <v>611</v>
      </c>
      <c r="C471" s="379" t="s">
        <v>611</v>
      </c>
      <c r="D471" s="378">
        <v>9.4749999999999996</v>
      </c>
      <c r="E471" s="20">
        <f t="shared" si="7"/>
        <v>9.4749999999999996</v>
      </c>
    </row>
    <row r="472" spans="1:5" x14ac:dyDescent="0.25">
      <c r="A472" s="377">
        <v>38646</v>
      </c>
      <c r="B472" s="378" t="s">
        <v>611</v>
      </c>
      <c r="C472" s="379" t="s">
        <v>611</v>
      </c>
      <c r="D472" s="378">
        <v>9.3800000000000008</v>
      </c>
      <c r="E472" s="20">
        <f t="shared" si="7"/>
        <v>9.3800000000000008</v>
      </c>
    </row>
    <row r="473" spans="1:5" x14ac:dyDescent="0.25">
      <c r="A473" s="377">
        <v>38649</v>
      </c>
      <c r="B473" s="378" t="s">
        <v>611</v>
      </c>
      <c r="C473" s="379" t="s">
        <v>611</v>
      </c>
      <c r="D473" s="378">
        <v>9.3650000000000002</v>
      </c>
      <c r="E473" s="20">
        <f t="shared" si="7"/>
        <v>9.3650000000000002</v>
      </c>
    </row>
    <row r="474" spans="1:5" x14ac:dyDescent="0.25">
      <c r="A474" s="377">
        <v>38650</v>
      </c>
      <c r="B474" s="378" t="s">
        <v>611</v>
      </c>
      <c r="C474" s="379" t="s">
        <v>611</v>
      </c>
      <c r="D474" s="378">
        <v>9.35</v>
      </c>
      <c r="E474" s="20">
        <f t="shared" si="7"/>
        <v>9.35</v>
      </c>
    </row>
    <row r="475" spans="1:5" x14ac:dyDescent="0.25">
      <c r="A475" s="377">
        <v>38651</v>
      </c>
      <c r="B475" s="378" t="s">
        <v>611</v>
      </c>
      <c r="C475" s="379" t="s">
        <v>611</v>
      </c>
      <c r="D475" s="378">
        <v>9.33</v>
      </c>
      <c r="E475" s="20">
        <f t="shared" si="7"/>
        <v>9.33</v>
      </c>
    </row>
    <row r="476" spans="1:5" x14ac:dyDescent="0.25">
      <c r="A476" s="377">
        <v>38652</v>
      </c>
      <c r="B476" s="378" t="s">
        <v>611</v>
      </c>
      <c r="C476" s="379" t="s">
        <v>611</v>
      </c>
      <c r="D476" s="378">
        <v>9.3149999999999995</v>
      </c>
      <c r="E476" s="20">
        <f t="shared" si="7"/>
        <v>9.3149999999999995</v>
      </c>
    </row>
    <row r="477" spans="1:5" x14ac:dyDescent="0.25">
      <c r="A477" s="377">
        <v>38653</v>
      </c>
      <c r="B477" s="378" t="s">
        <v>611</v>
      </c>
      <c r="C477" s="379" t="s">
        <v>611</v>
      </c>
      <c r="D477" s="378">
        <v>9.2949999999999999</v>
      </c>
      <c r="E477" s="20">
        <f t="shared" si="7"/>
        <v>9.2949999999999999</v>
      </c>
    </row>
    <row r="478" spans="1:5" x14ac:dyDescent="0.25">
      <c r="A478" s="377">
        <v>38656</v>
      </c>
      <c r="B478" s="378" t="s">
        <v>611</v>
      </c>
      <c r="C478" s="379" t="s">
        <v>611</v>
      </c>
      <c r="D478" s="378">
        <v>9.2750000000000004</v>
      </c>
      <c r="E478" s="20">
        <f t="shared" si="7"/>
        <v>9.2750000000000004</v>
      </c>
    </row>
    <row r="479" spans="1:5" x14ac:dyDescent="0.25">
      <c r="A479" s="377">
        <v>38657</v>
      </c>
      <c r="B479" s="378" t="s">
        <v>611</v>
      </c>
      <c r="C479" s="379" t="s">
        <v>611</v>
      </c>
      <c r="D479" s="378">
        <v>9.2850000000000001</v>
      </c>
      <c r="E479" s="20">
        <f t="shared" si="7"/>
        <v>9.2850000000000001</v>
      </c>
    </row>
    <row r="480" spans="1:5" x14ac:dyDescent="0.25">
      <c r="A480" s="377">
        <v>38658</v>
      </c>
      <c r="B480" s="378" t="s">
        <v>611</v>
      </c>
      <c r="C480" s="379" t="s">
        <v>611</v>
      </c>
      <c r="D480" s="378">
        <v>9.2899999999999991</v>
      </c>
      <c r="E480" s="20">
        <f t="shared" si="7"/>
        <v>9.2899999999999991</v>
      </c>
    </row>
    <row r="481" spans="1:5" x14ac:dyDescent="0.25">
      <c r="A481" s="377">
        <v>38659</v>
      </c>
      <c r="B481" s="378" t="s">
        <v>611</v>
      </c>
      <c r="C481" s="379" t="s">
        <v>611</v>
      </c>
      <c r="D481" s="378">
        <v>9.2799999999999994</v>
      </c>
      <c r="E481" s="20">
        <f t="shared" si="7"/>
        <v>9.2799999999999994</v>
      </c>
    </row>
    <row r="482" spans="1:5" x14ac:dyDescent="0.25">
      <c r="A482" s="377">
        <v>38660</v>
      </c>
      <c r="B482" s="378" t="s">
        <v>611</v>
      </c>
      <c r="C482" s="379" t="s">
        <v>611</v>
      </c>
      <c r="D482" s="378">
        <v>9.27</v>
      </c>
      <c r="E482" s="20">
        <f t="shared" si="7"/>
        <v>9.27</v>
      </c>
    </row>
    <row r="483" spans="1:5" x14ac:dyDescent="0.25">
      <c r="A483" s="377">
        <v>38663</v>
      </c>
      <c r="B483" s="378" t="s">
        <v>611</v>
      </c>
      <c r="C483" s="379" t="s">
        <v>611</v>
      </c>
      <c r="D483" s="378">
        <v>9.2449999999999992</v>
      </c>
      <c r="E483" s="20">
        <f t="shared" si="7"/>
        <v>9.2449999999999992</v>
      </c>
    </row>
    <row r="484" spans="1:5" x14ac:dyDescent="0.25">
      <c r="A484" s="377">
        <v>38664</v>
      </c>
      <c r="B484" s="378" t="s">
        <v>611</v>
      </c>
      <c r="C484" s="379" t="s">
        <v>611</v>
      </c>
      <c r="D484" s="378">
        <v>9.2125000000000004</v>
      </c>
      <c r="E484" s="20">
        <f t="shared" si="7"/>
        <v>9.2125000000000004</v>
      </c>
    </row>
    <row r="485" spans="1:5" x14ac:dyDescent="0.25">
      <c r="A485" s="377">
        <v>38665</v>
      </c>
      <c r="B485" s="378" t="s">
        <v>611</v>
      </c>
      <c r="C485" s="379" t="s">
        <v>611</v>
      </c>
      <c r="D485" s="378">
        <v>9.1850000000000005</v>
      </c>
      <c r="E485" s="20">
        <f t="shared" si="7"/>
        <v>9.1850000000000005</v>
      </c>
    </row>
    <row r="486" spans="1:5" x14ac:dyDescent="0.25">
      <c r="A486" s="377">
        <v>38666</v>
      </c>
      <c r="B486" s="378" t="s">
        <v>611</v>
      </c>
      <c r="C486" s="379" t="s">
        <v>611</v>
      </c>
      <c r="D486" s="378">
        <v>9.15</v>
      </c>
      <c r="E486" s="20">
        <f t="shared" si="7"/>
        <v>9.15</v>
      </c>
    </row>
    <row r="487" spans="1:5" x14ac:dyDescent="0.25">
      <c r="A487" s="377">
        <v>38667</v>
      </c>
      <c r="B487" s="378" t="s">
        <v>611</v>
      </c>
      <c r="C487" s="379" t="s">
        <v>611</v>
      </c>
      <c r="D487" s="378">
        <v>9.1999999999999993</v>
      </c>
      <c r="E487" s="20">
        <f t="shared" si="7"/>
        <v>9.1999999999999993</v>
      </c>
    </row>
    <row r="488" spans="1:5" x14ac:dyDescent="0.25">
      <c r="A488" s="377">
        <v>38670</v>
      </c>
      <c r="B488" s="378" t="s">
        <v>611</v>
      </c>
      <c r="C488" s="379" t="s">
        <v>611</v>
      </c>
      <c r="D488" s="378">
        <v>9.1950000000000003</v>
      </c>
      <c r="E488" s="20">
        <f t="shared" si="7"/>
        <v>9.1950000000000003</v>
      </c>
    </row>
    <row r="489" spans="1:5" x14ac:dyDescent="0.25">
      <c r="A489" s="377">
        <v>38671</v>
      </c>
      <c r="B489" s="378" t="s">
        <v>611</v>
      </c>
      <c r="C489" s="379" t="s">
        <v>611</v>
      </c>
      <c r="D489" s="378">
        <v>9.19</v>
      </c>
      <c r="E489" s="20">
        <f t="shared" si="7"/>
        <v>9.19</v>
      </c>
    </row>
    <row r="490" spans="1:5" x14ac:dyDescent="0.25">
      <c r="A490" s="377">
        <v>38672</v>
      </c>
      <c r="B490" s="378" t="s">
        <v>611</v>
      </c>
      <c r="C490" s="379" t="s">
        <v>611</v>
      </c>
      <c r="D490" s="378">
        <v>9.1649999999999991</v>
      </c>
      <c r="E490" s="20">
        <f t="shared" si="7"/>
        <v>9.1649999999999991</v>
      </c>
    </row>
    <row r="491" spans="1:5" x14ac:dyDescent="0.25">
      <c r="A491" s="377">
        <v>38673</v>
      </c>
      <c r="B491" s="378" t="s">
        <v>611</v>
      </c>
      <c r="C491" s="379" t="s">
        <v>611</v>
      </c>
      <c r="D491" s="378">
        <v>9.1649999999999991</v>
      </c>
      <c r="E491" s="20">
        <f t="shared" si="7"/>
        <v>9.1649999999999991</v>
      </c>
    </row>
    <row r="492" spans="1:5" x14ac:dyDescent="0.25">
      <c r="A492" s="377">
        <v>38674</v>
      </c>
      <c r="B492" s="378" t="s">
        <v>611</v>
      </c>
      <c r="C492" s="379" t="s">
        <v>611</v>
      </c>
      <c r="D492" s="378">
        <v>9.1549999999999994</v>
      </c>
      <c r="E492" s="20">
        <f t="shared" si="7"/>
        <v>9.1549999999999994</v>
      </c>
    </row>
    <row r="493" spans="1:5" x14ac:dyDescent="0.25">
      <c r="A493" s="377">
        <v>38677</v>
      </c>
      <c r="B493" s="378" t="s">
        <v>611</v>
      </c>
      <c r="C493" s="379" t="s">
        <v>611</v>
      </c>
      <c r="D493" s="378">
        <v>9.14</v>
      </c>
      <c r="E493" s="20">
        <f t="shared" si="7"/>
        <v>9.14</v>
      </c>
    </row>
    <row r="494" spans="1:5" x14ac:dyDescent="0.25">
      <c r="A494" s="377">
        <v>38678</v>
      </c>
      <c r="B494" s="378" t="s">
        <v>611</v>
      </c>
      <c r="C494" s="379" t="s">
        <v>611</v>
      </c>
      <c r="D494" s="378">
        <v>9.1199999999999992</v>
      </c>
      <c r="E494" s="20">
        <f t="shared" si="7"/>
        <v>9.1199999999999992</v>
      </c>
    </row>
    <row r="495" spans="1:5" x14ac:dyDescent="0.25">
      <c r="A495" s="377">
        <v>38679</v>
      </c>
      <c r="B495" s="378" t="s">
        <v>611</v>
      </c>
      <c r="C495" s="379" t="s">
        <v>611</v>
      </c>
      <c r="D495" s="378">
        <v>9.1199999999999992</v>
      </c>
      <c r="E495" s="20">
        <f t="shared" si="7"/>
        <v>9.1199999999999992</v>
      </c>
    </row>
    <row r="496" spans="1:5" x14ac:dyDescent="0.25">
      <c r="A496" s="377">
        <v>38680</v>
      </c>
      <c r="B496" s="378" t="s">
        <v>611</v>
      </c>
      <c r="C496" s="379" t="s">
        <v>611</v>
      </c>
      <c r="D496" s="378">
        <v>9.1199999999999992</v>
      </c>
      <c r="E496" s="20">
        <f t="shared" si="7"/>
        <v>9.1199999999999992</v>
      </c>
    </row>
    <row r="497" spans="1:5" x14ac:dyDescent="0.25">
      <c r="A497" s="377">
        <v>38681</v>
      </c>
      <c r="B497" s="378" t="s">
        <v>611</v>
      </c>
      <c r="C497" s="379" t="s">
        <v>611</v>
      </c>
      <c r="D497" s="378">
        <v>9.11</v>
      </c>
      <c r="E497" s="20">
        <f t="shared" si="7"/>
        <v>9.11</v>
      </c>
    </row>
    <row r="498" spans="1:5" x14ac:dyDescent="0.25">
      <c r="A498" s="377">
        <v>38684</v>
      </c>
      <c r="B498" s="378" t="s">
        <v>611</v>
      </c>
      <c r="C498" s="379" t="s">
        <v>611</v>
      </c>
      <c r="D498" s="378">
        <v>9.0525000000000002</v>
      </c>
      <c r="E498" s="20">
        <f t="shared" si="7"/>
        <v>9.0525000000000002</v>
      </c>
    </row>
    <row r="499" spans="1:5" x14ac:dyDescent="0.25">
      <c r="A499" s="377">
        <v>38685</v>
      </c>
      <c r="B499" s="378" t="s">
        <v>611</v>
      </c>
      <c r="C499" s="379" t="s">
        <v>611</v>
      </c>
      <c r="D499" s="378">
        <v>9.0299999999999994</v>
      </c>
      <c r="E499" s="20">
        <f t="shared" si="7"/>
        <v>9.0299999999999994</v>
      </c>
    </row>
    <row r="500" spans="1:5" x14ac:dyDescent="0.25">
      <c r="A500" s="377">
        <v>38686</v>
      </c>
      <c r="B500" s="378" t="s">
        <v>611</v>
      </c>
      <c r="C500" s="379" t="s">
        <v>611</v>
      </c>
      <c r="D500" s="378">
        <v>9.0050000000000008</v>
      </c>
      <c r="E500" s="20">
        <f t="shared" si="7"/>
        <v>9.0050000000000008</v>
      </c>
    </row>
    <row r="501" spans="1:5" x14ac:dyDescent="0.25">
      <c r="A501" s="377">
        <v>38687</v>
      </c>
      <c r="B501" s="378" t="s">
        <v>611</v>
      </c>
      <c r="C501" s="379" t="s">
        <v>611</v>
      </c>
      <c r="D501" s="378">
        <v>9</v>
      </c>
      <c r="E501" s="20">
        <f t="shared" si="7"/>
        <v>9</v>
      </c>
    </row>
    <row r="502" spans="1:5" x14ac:dyDescent="0.25">
      <c r="A502" s="377">
        <v>38688</v>
      </c>
      <c r="B502" s="378" t="s">
        <v>611</v>
      </c>
      <c r="C502" s="379" t="s">
        <v>611</v>
      </c>
      <c r="D502" s="378">
        <v>8.9949999999999992</v>
      </c>
      <c r="E502" s="20">
        <f t="shared" si="7"/>
        <v>8.9949999999999992</v>
      </c>
    </row>
    <row r="503" spans="1:5" x14ac:dyDescent="0.25">
      <c r="A503" s="377">
        <v>38691</v>
      </c>
      <c r="B503" s="378" t="s">
        <v>611</v>
      </c>
      <c r="C503" s="379" t="s">
        <v>611</v>
      </c>
      <c r="D503" s="378">
        <v>8.98</v>
      </c>
      <c r="E503" s="20">
        <f t="shared" si="7"/>
        <v>8.98</v>
      </c>
    </row>
    <row r="504" spans="1:5" x14ac:dyDescent="0.25">
      <c r="A504" s="377">
        <v>38692</v>
      </c>
      <c r="B504" s="378" t="s">
        <v>611</v>
      </c>
      <c r="C504" s="379" t="s">
        <v>611</v>
      </c>
      <c r="D504" s="378">
        <v>8.9649999999999999</v>
      </c>
      <c r="E504" s="20">
        <f t="shared" si="7"/>
        <v>8.9649999999999999</v>
      </c>
    </row>
    <row r="505" spans="1:5" x14ac:dyDescent="0.25">
      <c r="A505" s="377">
        <v>38693</v>
      </c>
      <c r="B505" s="378" t="s">
        <v>611</v>
      </c>
      <c r="C505" s="379" t="s">
        <v>611</v>
      </c>
      <c r="D505" s="378">
        <v>8.9499999999999993</v>
      </c>
      <c r="E505" s="20">
        <f t="shared" si="7"/>
        <v>8.9499999999999993</v>
      </c>
    </row>
    <row r="506" spans="1:5" x14ac:dyDescent="0.25">
      <c r="A506" s="377">
        <v>38694</v>
      </c>
      <c r="B506" s="378" t="s">
        <v>611</v>
      </c>
      <c r="C506" s="379" t="s">
        <v>611</v>
      </c>
      <c r="D506" s="378">
        <v>8.9</v>
      </c>
      <c r="E506" s="20">
        <f t="shared" si="7"/>
        <v>8.9</v>
      </c>
    </row>
    <row r="507" spans="1:5" x14ac:dyDescent="0.25">
      <c r="A507" s="377">
        <v>38695</v>
      </c>
      <c r="B507" s="378" t="s">
        <v>611</v>
      </c>
      <c r="C507" s="379" t="s">
        <v>611</v>
      </c>
      <c r="D507" s="378">
        <v>8.92</v>
      </c>
      <c r="E507" s="20">
        <f t="shared" si="7"/>
        <v>8.92</v>
      </c>
    </row>
    <row r="508" spans="1:5" x14ac:dyDescent="0.25">
      <c r="A508" s="377">
        <v>38699</v>
      </c>
      <c r="B508" s="378" t="s">
        <v>611</v>
      </c>
      <c r="C508" s="379" t="s">
        <v>611</v>
      </c>
      <c r="D508" s="378">
        <v>8.65</v>
      </c>
      <c r="E508" s="20">
        <f t="shared" si="7"/>
        <v>8.65</v>
      </c>
    </row>
    <row r="509" spans="1:5" x14ac:dyDescent="0.25">
      <c r="A509" s="377">
        <v>38700</v>
      </c>
      <c r="B509" s="378" t="s">
        <v>611</v>
      </c>
      <c r="C509" s="379" t="s">
        <v>611</v>
      </c>
      <c r="D509" s="378">
        <v>8.6</v>
      </c>
      <c r="E509" s="20">
        <f t="shared" si="7"/>
        <v>8.6</v>
      </c>
    </row>
    <row r="510" spans="1:5" x14ac:dyDescent="0.25">
      <c r="A510" s="377">
        <v>38701</v>
      </c>
      <c r="B510" s="378" t="s">
        <v>611</v>
      </c>
      <c r="C510" s="379" t="s">
        <v>611</v>
      </c>
      <c r="D510" s="378">
        <v>8.625</v>
      </c>
      <c r="E510" s="20">
        <f t="shared" si="7"/>
        <v>8.625</v>
      </c>
    </row>
    <row r="511" spans="1:5" x14ac:dyDescent="0.25">
      <c r="A511" s="377">
        <v>38702</v>
      </c>
      <c r="B511" s="378" t="s">
        <v>611</v>
      </c>
      <c r="C511" s="379" t="s">
        <v>611</v>
      </c>
      <c r="D511" s="378">
        <v>8.6150000000000002</v>
      </c>
      <c r="E511" s="20">
        <f t="shared" si="7"/>
        <v>8.6150000000000002</v>
      </c>
    </row>
    <row r="512" spans="1:5" x14ac:dyDescent="0.25">
      <c r="A512" s="377">
        <v>38705</v>
      </c>
      <c r="B512" s="378" t="s">
        <v>611</v>
      </c>
      <c r="C512" s="379" t="s">
        <v>611</v>
      </c>
      <c r="D512" s="378">
        <v>8.66</v>
      </c>
      <c r="E512" s="20">
        <f t="shared" si="7"/>
        <v>8.66</v>
      </c>
    </row>
    <row r="513" spans="1:5" x14ac:dyDescent="0.25">
      <c r="A513" s="377">
        <v>38706</v>
      </c>
      <c r="B513" s="378" t="s">
        <v>611</v>
      </c>
      <c r="C513" s="379" t="s">
        <v>611</v>
      </c>
      <c r="D513" s="378">
        <v>8.625</v>
      </c>
      <c r="E513" s="20">
        <f t="shared" si="7"/>
        <v>8.625</v>
      </c>
    </row>
    <row r="514" spans="1:5" x14ac:dyDescent="0.25">
      <c r="A514" s="377">
        <v>38707</v>
      </c>
      <c r="B514" s="378" t="s">
        <v>611</v>
      </c>
      <c r="C514" s="379" t="s">
        <v>611</v>
      </c>
      <c r="D514" s="378">
        <v>8.6150000000000002</v>
      </c>
      <c r="E514" s="20">
        <f t="shared" si="7"/>
        <v>8.6150000000000002</v>
      </c>
    </row>
    <row r="515" spans="1:5" x14ac:dyDescent="0.25">
      <c r="A515" s="377">
        <v>38708</v>
      </c>
      <c r="B515" s="378" t="s">
        <v>611</v>
      </c>
      <c r="C515" s="379" t="s">
        <v>611</v>
      </c>
      <c r="D515" s="378">
        <v>8.5875000000000004</v>
      </c>
      <c r="E515" s="20">
        <f t="shared" si="7"/>
        <v>8.5875000000000004</v>
      </c>
    </row>
    <row r="516" spans="1:5" x14ac:dyDescent="0.25">
      <c r="A516" s="377">
        <v>38709</v>
      </c>
      <c r="B516" s="378" t="s">
        <v>611</v>
      </c>
      <c r="C516" s="379" t="s">
        <v>611</v>
      </c>
      <c r="D516" s="378">
        <v>8.5749999999999993</v>
      </c>
      <c r="E516" s="20">
        <f t="shared" si="7"/>
        <v>8.5749999999999993</v>
      </c>
    </row>
    <row r="517" spans="1:5" x14ac:dyDescent="0.25">
      <c r="A517" s="377">
        <v>38712</v>
      </c>
      <c r="B517" s="378" t="s">
        <v>611</v>
      </c>
      <c r="C517" s="379" t="s">
        <v>611</v>
      </c>
      <c r="D517" s="378">
        <v>8.59</v>
      </c>
      <c r="E517" s="20">
        <f t="shared" si="7"/>
        <v>8.59</v>
      </c>
    </row>
    <row r="518" spans="1:5" x14ac:dyDescent="0.25">
      <c r="A518" s="377">
        <v>38713</v>
      </c>
      <c r="B518" s="378" t="s">
        <v>611</v>
      </c>
      <c r="C518" s="379" t="s">
        <v>611</v>
      </c>
      <c r="D518" s="378">
        <v>8.5950000000000006</v>
      </c>
      <c r="E518" s="20">
        <f t="shared" si="7"/>
        <v>8.5950000000000006</v>
      </c>
    </row>
    <row r="519" spans="1:5" x14ac:dyDescent="0.25">
      <c r="A519" s="377">
        <v>38714</v>
      </c>
      <c r="B519" s="378" t="s">
        <v>611</v>
      </c>
      <c r="C519" s="379" t="s">
        <v>611</v>
      </c>
      <c r="D519" s="378">
        <v>8.5749999999999993</v>
      </c>
      <c r="E519" s="20">
        <f t="shared" si="7"/>
        <v>8.5749999999999993</v>
      </c>
    </row>
    <row r="520" spans="1:5" x14ac:dyDescent="0.25">
      <c r="A520" s="377">
        <v>38715</v>
      </c>
      <c r="B520" s="378" t="s">
        <v>611</v>
      </c>
      <c r="C520" s="379" t="s">
        <v>611</v>
      </c>
      <c r="D520" s="378">
        <v>8.57</v>
      </c>
      <c r="E520" s="20">
        <f t="shared" si="7"/>
        <v>8.57</v>
      </c>
    </row>
    <row r="521" spans="1:5" x14ac:dyDescent="0.25">
      <c r="A521" s="377">
        <v>38716</v>
      </c>
      <c r="B521" s="378" t="s">
        <v>611</v>
      </c>
      <c r="C521" s="379" t="s">
        <v>611</v>
      </c>
      <c r="D521" s="378">
        <v>8.5649999999999995</v>
      </c>
      <c r="E521" s="20">
        <f t="shared" si="7"/>
        <v>8.5649999999999995</v>
      </c>
    </row>
    <row r="522" spans="1:5" x14ac:dyDescent="0.25">
      <c r="A522" s="377">
        <v>38719</v>
      </c>
      <c r="B522" s="378" t="s">
        <v>611</v>
      </c>
      <c r="C522" s="379">
        <v>8.27</v>
      </c>
      <c r="D522" s="378">
        <v>8.57</v>
      </c>
      <c r="E522" s="20">
        <f t="shared" si="7"/>
        <v>8.57</v>
      </c>
    </row>
    <row r="523" spans="1:5" x14ac:dyDescent="0.25">
      <c r="A523" s="377">
        <v>38720</v>
      </c>
      <c r="B523" s="378" t="s">
        <v>611</v>
      </c>
      <c r="C523" s="379">
        <v>8.2799999999999994</v>
      </c>
      <c r="D523" s="378">
        <v>8.5649999999999995</v>
      </c>
      <c r="E523" s="20">
        <f t="shared" si="7"/>
        <v>8.5649999999999995</v>
      </c>
    </row>
    <row r="524" spans="1:5" x14ac:dyDescent="0.25">
      <c r="A524" s="377">
        <v>38721</v>
      </c>
      <c r="B524" s="378" t="s">
        <v>611</v>
      </c>
      <c r="C524" s="379">
        <v>8.2799999999999994</v>
      </c>
      <c r="D524" s="378">
        <v>8.5500000000000007</v>
      </c>
      <c r="E524" s="20">
        <f t="shared" ref="E524:E587" si="8">IF(D524="N/E",E523,D524)</f>
        <v>8.5500000000000007</v>
      </c>
    </row>
    <row r="525" spans="1:5" x14ac:dyDescent="0.25">
      <c r="A525" s="377">
        <v>38722</v>
      </c>
      <c r="B525" s="378" t="s">
        <v>611</v>
      </c>
      <c r="C525" s="379">
        <v>8.2799999999999994</v>
      </c>
      <c r="D525" s="378">
        <v>8.5649999999999995</v>
      </c>
      <c r="E525" s="20">
        <f t="shared" si="8"/>
        <v>8.5649999999999995</v>
      </c>
    </row>
    <row r="526" spans="1:5" x14ac:dyDescent="0.25">
      <c r="A526" s="377">
        <v>38723</v>
      </c>
      <c r="B526" s="378" t="s">
        <v>611</v>
      </c>
      <c r="C526" s="379">
        <v>8.2799999999999994</v>
      </c>
      <c r="D526" s="378">
        <v>8.5749999999999993</v>
      </c>
      <c r="E526" s="20">
        <f t="shared" si="8"/>
        <v>8.5749999999999993</v>
      </c>
    </row>
    <row r="527" spans="1:5" x14ac:dyDescent="0.25">
      <c r="A527" s="377">
        <v>38724</v>
      </c>
      <c r="B527" s="378" t="s">
        <v>611</v>
      </c>
      <c r="C527" s="379" t="s">
        <v>611</v>
      </c>
      <c r="D527" s="378" t="s">
        <v>611</v>
      </c>
      <c r="E527" s="20">
        <f t="shared" si="8"/>
        <v>8.5749999999999993</v>
      </c>
    </row>
    <row r="528" spans="1:5" x14ac:dyDescent="0.25">
      <c r="A528" s="377">
        <v>38725</v>
      </c>
      <c r="B528" s="378" t="s">
        <v>611</v>
      </c>
      <c r="C528" s="379" t="s">
        <v>611</v>
      </c>
      <c r="D528" s="378" t="s">
        <v>611</v>
      </c>
      <c r="E528" s="20">
        <f t="shared" si="8"/>
        <v>8.5749999999999993</v>
      </c>
    </row>
    <row r="529" spans="1:5" x14ac:dyDescent="0.25">
      <c r="A529" s="377">
        <v>38726</v>
      </c>
      <c r="B529" s="378" t="s">
        <v>611</v>
      </c>
      <c r="C529" s="379">
        <v>8.2799999999999994</v>
      </c>
      <c r="D529" s="378">
        <v>8.5850000000000009</v>
      </c>
      <c r="E529" s="20">
        <f t="shared" si="8"/>
        <v>8.5850000000000009</v>
      </c>
    </row>
    <row r="530" spans="1:5" x14ac:dyDescent="0.25">
      <c r="A530" s="377">
        <v>38727</v>
      </c>
      <c r="B530" s="378" t="s">
        <v>611</v>
      </c>
      <c r="C530" s="379">
        <v>8.2799999999999994</v>
      </c>
      <c r="D530" s="378">
        <v>8.5</v>
      </c>
      <c r="E530" s="20">
        <f t="shared" si="8"/>
        <v>8.5</v>
      </c>
    </row>
    <row r="531" spans="1:5" x14ac:dyDescent="0.25">
      <c r="A531" s="377">
        <v>38728</v>
      </c>
      <c r="B531" s="378" t="s">
        <v>611</v>
      </c>
      <c r="C531" s="379">
        <v>8.2799999999999994</v>
      </c>
      <c r="D531" s="378">
        <v>8.49</v>
      </c>
      <c r="E531" s="20">
        <f t="shared" si="8"/>
        <v>8.49</v>
      </c>
    </row>
    <row r="532" spans="1:5" x14ac:dyDescent="0.25">
      <c r="A532" s="377">
        <v>38729</v>
      </c>
      <c r="B532" s="378" t="s">
        <v>611</v>
      </c>
      <c r="C532" s="379">
        <v>8.2799999999999994</v>
      </c>
      <c r="D532" s="378">
        <v>8.48</v>
      </c>
      <c r="E532" s="20">
        <f t="shared" si="8"/>
        <v>8.48</v>
      </c>
    </row>
    <row r="533" spans="1:5" x14ac:dyDescent="0.25">
      <c r="A533" s="377">
        <v>38730</v>
      </c>
      <c r="B533" s="378" t="s">
        <v>611</v>
      </c>
      <c r="C533" s="379">
        <v>8.2799999999999994</v>
      </c>
      <c r="D533" s="378">
        <v>8.4749999999999996</v>
      </c>
      <c r="E533" s="20">
        <f t="shared" si="8"/>
        <v>8.4749999999999996</v>
      </c>
    </row>
    <row r="534" spans="1:5" x14ac:dyDescent="0.25">
      <c r="A534" s="377">
        <v>38731</v>
      </c>
      <c r="B534" s="378" t="s">
        <v>611</v>
      </c>
      <c r="C534" s="379" t="s">
        <v>611</v>
      </c>
      <c r="D534" s="378" t="s">
        <v>611</v>
      </c>
      <c r="E534" s="20">
        <f t="shared" si="8"/>
        <v>8.4749999999999996</v>
      </c>
    </row>
    <row r="535" spans="1:5" x14ac:dyDescent="0.25">
      <c r="A535" s="377">
        <v>38732</v>
      </c>
      <c r="B535" s="378" t="s">
        <v>611</v>
      </c>
      <c r="C535" s="379" t="s">
        <v>611</v>
      </c>
      <c r="D535" s="378" t="s">
        <v>611</v>
      </c>
      <c r="E535" s="20">
        <f t="shared" si="8"/>
        <v>8.4749999999999996</v>
      </c>
    </row>
    <row r="536" spans="1:5" x14ac:dyDescent="0.25">
      <c r="A536" s="377">
        <v>38733</v>
      </c>
      <c r="B536" s="378" t="s">
        <v>611</v>
      </c>
      <c r="C536" s="379">
        <v>8.2799999999999994</v>
      </c>
      <c r="D536" s="378">
        <v>8.4550000000000001</v>
      </c>
      <c r="E536" s="20">
        <f t="shared" si="8"/>
        <v>8.4550000000000001</v>
      </c>
    </row>
    <row r="537" spans="1:5" x14ac:dyDescent="0.25">
      <c r="A537" s="377">
        <v>38734</v>
      </c>
      <c r="B537" s="378" t="s">
        <v>611</v>
      </c>
      <c r="C537" s="379">
        <v>8.27</v>
      </c>
      <c r="D537" s="378">
        <v>8.4350000000000005</v>
      </c>
      <c r="E537" s="20">
        <f t="shared" si="8"/>
        <v>8.4350000000000005</v>
      </c>
    </row>
    <row r="538" spans="1:5" x14ac:dyDescent="0.25">
      <c r="A538" s="377">
        <v>38735</v>
      </c>
      <c r="B538" s="378" t="s">
        <v>611</v>
      </c>
      <c r="C538" s="379">
        <v>8.27</v>
      </c>
      <c r="D538" s="378">
        <v>8.41</v>
      </c>
      <c r="E538" s="20">
        <f t="shared" si="8"/>
        <v>8.41</v>
      </c>
    </row>
    <row r="539" spans="1:5" x14ac:dyDescent="0.25">
      <c r="A539" s="377">
        <v>38736</v>
      </c>
      <c r="B539" s="378" t="s">
        <v>611</v>
      </c>
      <c r="C539" s="379">
        <v>8.27</v>
      </c>
      <c r="D539" s="378">
        <v>8.3800000000000008</v>
      </c>
      <c r="E539" s="20">
        <f t="shared" si="8"/>
        <v>8.3800000000000008</v>
      </c>
    </row>
    <row r="540" spans="1:5" x14ac:dyDescent="0.25">
      <c r="A540" s="377">
        <v>38737</v>
      </c>
      <c r="B540" s="378" t="s">
        <v>611</v>
      </c>
      <c r="C540" s="379">
        <v>8.27</v>
      </c>
      <c r="D540" s="378">
        <v>8.3550000000000004</v>
      </c>
      <c r="E540" s="20">
        <f t="shared" si="8"/>
        <v>8.3550000000000004</v>
      </c>
    </row>
    <row r="541" spans="1:5" x14ac:dyDescent="0.25">
      <c r="A541" s="377">
        <v>38738</v>
      </c>
      <c r="B541" s="378" t="s">
        <v>611</v>
      </c>
      <c r="C541" s="379" t="s">
        <v>611</v>
      </c>
      <c r="D541" s="378" t="s">
        <v>611</v>
      </c>
      <c r="E541" s="20">
        <f t="shared" si="8"/>
        <v>8.3550000000000004</v>
      </c>
    </row>
    <row r="542" spans="1:5" x14ac:dyDescent="0.25">
      <c r="A542" s="377">
        <v>38739</v>
      </c>
      <c r="B542" s="378" t="s">
        <v>611</v>
      </c>
      <c r="C542" s="379" t="s">
        <v>611</v>
      </c>
      <c r="D542" s="378" t="s">
        <v>611</v>
      </c>
      <c r="E542" s="20">
        <f t="shared" si="8"/>
        <v>8.3550000000000004</v>
      </c>
    </row>
    <row r="543" spans="1:5" x14ac:dyDescent="0.25">
      <c r="A543" s="377">
        <v>38740</v>
      </c>
      <c r="B543" s="378" t="s">
        <v>611</v>
      </c>
      <c r="C543" s="379">
        <v>8.27</v>
      </c>
      <c r="D543" s="378">
        <v>8.33</v>
      </c>
      <c r="E543" s="20">
        <f t="shared" si="8"/>
        <v>8.33</v>
      </c>
    </row>
    <row r="544" spans="1:5" x14ac:dyDescent="0.25">
      <c r="A544" s="377">
        <v>38741</v>
      </c>
      <c r="B544" s="378" t="s">
        <v>611</v>
      </c>
      <c r="C544" s="379">
        <v>8.27</v>
      </c>
      <c r="D544" s="378">
        <v>8.32</v>
      </c>
      <c r="E544" s="20">
        <f t="shared" si="8"/>
        <v>8.32</v>
      </c>
    </row>
    <row r="545" spans="1:5" x14ac:dyDescent="0.25">
      <c r="A545" s="377">
        <v>38742</v>
      </c>
      <c r="B545" s="378" t="s">
        <v>611</v>
      </c>
      <c r="C545" s="379">
        <v>8.2799999999999994</v>
      </c>
      <c r="D545" s="378">
        <v>8.31</v>
      </c>
      <c r="E545" s="20">
        <f t="shared" si="8"/>
        <v>8.31</v>
      </c>
    </row>
    <row r="546" spans="1:5" x14ac:dyDescent="0.25">
      <c r="A546" s="377">
        <v>38743</v>
      </c>
      <c r="B546" s="378" t="s">
        <v>611</v>
      </c>
      <c r="C546" s="379">
        <v>8.2799999999999994</v>
      </c>
      <c r="D546" s="378">
        <v>8.27</v>
      </c>
      <c r="E546" s="20">
        <f t="shared" si="8"/>
        <v>8.27</v>
      </c>
    </row>
    <row r="547" spans="1:5" x14ac:dyDescent="0.25">
      <c r="A547" s="377">
        <v>38744</v>
      </c>
      <c r="B547" s="378" t="s">
        <v>611</v>
      </c>
      <c r="C547" s="379">
        <v>7.78</v>
      </c>
      <c r="D547" s="378">
        <v>8.24</v>
      </c>
      <c r="E547" s="20">
        <f t="shared" si="8"/>
        <v>8.24</v>
      </c>
    </row>
    <row r="548" spans="1:5" x14ac:dyDescent="0.25">
      <c r="A548" s="377">
        <v>38745</v>
      </c>
      <c r="B548" s="378" t="s">
        <v>611</v>
      </c>
      <c r="C548" s="379" t="s">
        <v>611</v>
      </c>
      <c r="D548" s="378" t="s">
        <v>611</v>
      </c>
      <c r="E548" s="20">
        <f t="shared" si="8"/>
        <v>8.24</v>
      </c>
    </row>
    <row r="549" spans="1:5" x14ac:dyDescent="0.25">
      <c r="A549" s="377">
        <v>38746</v>
      </c>
      <c r="B549" s="378" t="s">
        <v>611</v>
      </c>
      <c r="C549" s="379" t="s">
        <v>611</v>
      </c>
      <c r="D549" s="378" t="s">
        <v>611</v>
      </c>
      <c r="E549" s="20">
        <f t="shared" si="8"/>
        <v>8.24</v>
      </c>
    </row>
    <row r="550" spans="1:5" x14ac:dyDescent="0.25">
      <c r="A550" s="377">
        <v>38747</v>
      </c>
      <c r="B550" s="378" t="s">
        <v>611</v>
      </c>
      <c r="C550" s="379">
        <v>7.78</v>
      </c>
      <c r="D550" s="378">
        <v>8.11</v>
      </c>
      <c r="E550" s="20">
        <f t="shared" si="8"/>
        <v>8.11</v>
      </c>
    </row>
    <row r="551" spans="1:5" x14ac:dyDescent="0.25">
      <c r="A551" s="377">
        <v>38748</v>
      </c>
      <c r="B551" s="378" t="s">
        <v>611</v>
      </c>
      <c r="C551" s="379">
        <v>7.8</v>
      </c>
      <c r="D551" s="378">
        <v>8.0950000000000006</v>
      </c>
      <c r="E551" s="20">
        <f t="shared" si="8"/>
        <v>8.0950000000000006</v>
      </c>
    </row>
    <row r="552" spans="1:5" x14ac:dyDescent="0.25">
      <c r="A552" s="377">
        <v>38749</v>
      </c>
      <c r="B552" s="378" t="s">
        <v>611</v>
      </c>
      <c r="C552" s="379">
        <v>7.78</v>
      </c>
      <c r="D552" s="378">
        <v>8.11</v>
      </c>
      <c r="E552" s="20">
        <f t="shared" si="8"/>
        <v>8.11</v>
      </c>
    </row>
    <row r="553" spans="1:5" x14ac:dyDescent="0.25">
      <c r="A553" s="377">
        <v>38750</v>
      </c>
      <c r="B553" s="378" t="s">
        <v>611</v>
      </c>
      <c r="C553" s="379">
        <v>7.78</v>
      </c>
      <c r="D553" s="378">
        <v>8.11</v>
      </c>
      <c r="E553" s="20">
        <f t="shared" si="8"/>
        <v>8.11</v>
      </c>
    </row>
    <row r="554" spans="1:5" x14ac:dyDescent="0.25">
      <c r="A554" s="377">
        <v>38751</v>
      </c>
      <c r="B554" s="378" t="s">
        <v>611</v>
      </c>
      <c r="C554" s="379">
        <v>7.78</v>
      </c>
      <c r="D554" s="378">
        <v>8.09</v>
      </c>
      <c r="E554" s="20">
        <f t="shared" si="8"/>
        <v>8.09</v>
      </c>
    </row>
    <row r="555" spans="1:5" x14ac:dyDescent="0.25">
      <c r="A555" s="377">
        <v>38752</v>
      </c>
      <c r="B555" s="378" t="s">
        <v>611</v>
      </c>
      <c r="C555" s="379" t="s">
        <v>611</v>
      </c>
      <c r="D555" s="378" t="s">
        <v>611</v>
      </c>
      <c r="E555" s="20">
        <f t="shared" si="8"/>
        <v>8.09</v>
      </c>
    </row>
    <row r="556" spans="1:5" x14ac:dyDescent="0.25">
      <c r="A556" s="377">
        <v>38753</v>
      </c>
      <c r="B556" s="378" t="s">
        <v>611</v>
      </c>
      <c r="C556" s="379" t="s">
        <v>611</v>
      </c>
      <c r="D556" s="378" t="s">
        <v>611</v>
      </c>
      <c r="E556" s="20">
        <f t="shared" si="8"/>
        <v>8.09</v>
      </c>
    </row>
    <row r="557" spans="1:5" x14ac:dyDescent="0.25">
      <c r="A557" s="377">
        <v>38754</v>
      </c>
      <c r="B557" s="378" t="s">
        <v>611</v>
      </c>
      <c r="C557" s="379" t="s">
        <v>611</v>
      </c>
      <c r="D557" s="378" t="s">
        <v>611</v>
      </c>
      <c r="E557" s="20">
        <f t="shared" si="8"/>
        <v>8.09</v>
      </c>
    </row>
    <row r="558" spans="1:5" x14ac:dyDescent="0.25">
      <c r="A558" s="377">
        <v>38755</v>
      </c>
      <c r="B558" s="378" t="s">
        <v>611</v>
      </c>
      <c r="C558" s="379">
        <v>7.78</v>
      </c>
      <c r="D558" s="378">
        <v>8.0649999999999995</v>
      </c>
      <c r="E558" s="20">
        <f t="shared" si="8"/>
        <v>8.0649999999999995</v>
      </c>
    </row>
    <row r="559" spans="1:5" x14ac:dyDescent="0.25">
      <c r="A559" s="377">
        <v>38756</v>
      </c>
      <c r="B559" s="378" t="s">
        <v>611</v>
      </c>
      <c r="C559" s="379">
        <v>7.77</v>
      </c>
      <c r="D559" s="378">
        <v>8.0749999999999993</v>
      </c>
      <c r="E559" s="20">
        <f t="shared" si="8"/>
        <v>8.0749999999999993</v>
      </c>
    </row>
    <row r="560" spans="1:5" x14ac:dyDescent="0.25">
      <c r="A560" s="377">
        <v>38757</v>
      </c>
      <c r="B560" s="378" t="s">
        <v>611</v>
      </c>
      <c r="C560" s="379">
        <v>7.77</v>
      </c>
      <c r="D560" s="378">
        <v>8.0749999999999993</v>
      </c>
      <c r="E560" s="20">
        <f t="shared" si="8"/>
        <v>8.0749999999999993</v>
      </c>
    </row>
    <row r="561" spans="1:5" x14ac:dyDescent="0.25">
      <c r="A561" s="377">
        <v>38758</v>
      </c>
      <c r="B561" s="378" t="s">
        <v>611</v>
      </c>
      <c r="C561" s="379">
        <v>7.77</v>
      </c>
      <c r="D561" s="378">
        <v>8.0649999999999995</v>
      </c>
      <c r="E561" s="20">
        <f t="shared" si="8"/>
        <v>8.0649999999999995</v>
      </c>
    </row>
    <row r="562" spans="1:5" x14ac:dyDescent="0.25">
      <c r="A562" s="377">
        <v>38759</v>
      </c>
      <c r="B562" s="378" t="s">
        <v>611</v>
      </c>
      <c r="C562" s="379" t="s">
        <v>611</v>
      </c>
      <c r="D562" s="378" t="s">
        <v>611</v>
      </c>
      <c r="E562" s="20">
        <f t="shared" si="8"/>
        <v>8.0649999999999995</v>
      </c>
    </row>
    <row r="563" spans="1:5" x14ac:dyDescent="0.25">
      <c r="A563" s="377">
        <v>38760</v>
      </c>
      <c r="B563" s="378" t="s">
        <v>611</v>
      </c>
      <c r="C563" s="379" t="s">
        <v>611</v>
      </c>
      <c r="D563" s="378" t="s">
        <v>611</v>
      </c>
      <c r="E563" s="20">
        <f t="shared" si="8"/>
        <v>8.0649999999999995</v>
      </c>
    </row>
    <row r="564" spans="1:5" x14ac:dyDescent="0.25">
      <c r="A564" s="377">
        <v>38761</v>
      </c>
      <c r="B564" s="378" t="s">
        <v>611</v>
      </c>
      <c r="C564" s="379">
        <v>7.77</v>
      </c>
      <c r="D564" s="378">
        <v>8.0250000000000004</v>
      </c>
      <c r="E564" s="20">
        <f t="shared" si="8"/>
        <v>8.0250000000000004</v>
      </c>
    </row>
    <row r="565" spans="1:5" x14ac:dyDescent="0.25">
      <c r="A565" s="377">
        <v>38762</v>
      </c>
      <c r="B565" s="378" t="s">
        <v>611</v>
      </c>
      <c r="C565" s="379">
        <v>7.78</v>
      </c>
      <c r="D565" s="378">
        <v>8.0150000000000006</v>
      </c>
      <c r="E565" s="20">
        <f t="shared" si="8"/>
        <v>8.0150000000000006</v>
      </c>
    </row>
    <row r="566" spans="1:5" x14ac:dyDescent="0.25">
      <c r="A566" s="377">
        <v>38763</v>
      </c>
      <c r="B566" s="378" t="s">
        <v>611</v>
      </c>
      <c r="C566" s="379">
        <v>7.78</v>
      </c>
      <c r="D566" s="378">
        <v>7.98</v>
      </c>
      <c r="E566" s="20">
        <f t="shared" si="8"/>
        <v>7.98</v>
      </c>
    </row>
    <row r="567" spans="1:5" x14ac:dyDescent="0.25">
      <c r="A567" s="377">
        <v>38764</v>
      </c>
      <c r="B567" s="378" t="s">
        <v>611</v>
      </c>
      <c r="C567" s="379">
        <v>7.78</v>
      </c>
      <c r="D567" s="378">
        <v>7.9649999999999999</v>
      </c>
      <c r="E567" s="20">
        <f t="shared" si="8"/>
        <v>7.9649999999999999</v>
      </c>
    </row>
    <row r="568" spans="1:5" x14ac:dyDescent="0.25">
      <c r="A568" s="377">
        <v>38765</v>
      </c>
      <c r="B568" s="378" t="s">
        <v>611</v>
      </c>
      <c r="C568" s="379">
        <v>7.78</v>
      </c>
      <c r="D568" s="378">
        <v>7.9249999999999998</v>
      </c>
      <c r="E568" s="20">
        <f t="shared" si="8"/>
        <v>7.9249999999999998</v>
      </c>
    </row>
    <row r="569" spans="1:5" x14ac:dyDescent="0.25">
      <c r="A569" s="377">
        <v>38766</v>
      </c>
      <c r="B569" s="378" t="s">
        <v>611</v>
      </c>
      <c r="C569" s="379" t="s">
        <v>611</v>
      </c>
      <c r="D569" s="378" t="s">
        <v>611</v>
      </c>
      <c r="E569" s="20">
        <f t="shared" si="8"/>
        <v>7.9249999999999998</v>
      </c>
    </row>
    <row r="570" spans="1:5" x14ac:dyDescent="0.25">
      <c r="A570" s="377">
        <v>38767</v>
      </c>
      <c r="B570" s="378" t="s">
        <v>611</v>
      </c>
      <c r="C570" s="379" t="s">
        <v>611</v>
      </c>
      <c r="D570" s="378" t="s">
        <v>611</v>
      </c>
      <c r="E570" s="20">
        <f t="shared" si="8"/>
        <v>7.9249999999999998</v>
      </c>
    </row>
    <row r="571" spans="1:5" x14ac:dyDescent="0.25">
      <c r="A571" s="377">
        <v>38768</v>
      </c>
      <c r="B571" s="378" t="s">
        <v>611</v>
      </c>
      <c r="C571" s="379">
        <v>7.78</v>
      </c>
      <c r="D571" s="378">
        <v>7.8849999999999998</v>
      </c>
      <c r="E571" s="20">
        <f t="shared" si="8"/>
        <v>7.8849999999999998</v>
      </c>
    </row>
    <row r="572" spans="1:5" x14ac:dyDescent="0.25">
      <c r="A572" s="377">
        <v>38769</v>
      </c>
      <c r="B572" s="378" t="s">
        <v>611</v>
      </c>
      <c r="C572" s="379">
        <v>7.78</v>
      </c>
      <c r="D572" s="378">
        <v>7.86</v>
      </c>
      <c r="E572" s="20">
        <f t="shared" si="8"/>
        <v>7.86</v>
      </c>
    </row>
    <row r="573" spans="1:5" x14ac:dyDescent="0.25">
      <c r="A573" s="377">
        <v>38770</v>
      </c>
      <c r="B573" s="378" t="s">
        <v>611</v>
      </c>
      <c r="C573" s="379">
        <v>7.79</v>
      </c>
      <c r="D573" s="378">
        <v>7.8425000000000002</v>
      </c>
      <c r="E573" s="20">
        <f t="shared" si="8"/>
        <v>7.8425000000000002</v>
      </c>
    </row>
    <row r="574" spans="1:5" x14ac:dyDescent="0.25">
      <c r="A574" s="377">
        <v>38771</v>
      </c>
      <c r="B574" s="378" t="s">
        <v>611</v>
      </c>
      <c r="C574" s="379">
        <v>7.82</v>
      </c>
      <c r="D574" s="378">
        <v>7.85</v>
      </c>
      <c r="E574" s="20">
        <f t="shared" si="8"/>
        <v>7.85</v>
      </c>
    </row>
    <row r="575" spans="1:5" x14ac:dyDescent="0.25">
      <c r="A575" s="377">
        <v>38772</v>
      </c>
      <c r="B575" s="378" t="s">
        <v>611</v>
      </c>
      <c r="C575" s="379">
        <v>7.55</v>
      </c>
      <c r="D575" s="378">
        <v>7.85</v>
      </c>
      <c r="E575" s="20">
        <f t="shared" si="8"/>
        <v>7.85</v>
      </c>
    </row>
    <row r="576" spans="1:5" x14ac:dyDescent="0.25">
      <c r="A576" s="377">
        <v>38773</v>
      </c>
      <c r="B576" s="378" t="s">
        <v>611</v>
      </c>
      <c r="C576" s="379" t="s">
        <v>611</v>
      </c>
      <c r="D576" s="378" t="s">
        <v>611</v>
      </c>
      <c r="E576" s="20">
        <f t="shared" si="8"/>
        <v>7.85</v>
      </c>
    </row>
    <row r="577" spans="1:5" x14ac:dyDescent="0.25">
      <c r="A577" s="377">
        <v>38774</v>
      </c>
      <c r="B577" s="378" t="s">
        <v>611</v>
      </c>
      <c r="C577" s="379" t="s">
        <v>611</v>
      </c>
      <c r="D577" s="378" t="s">
        <v>611</v>
      </c>
      <c r="E577" s="20">
        <f t="shared" si="8"/>
        <v>7.85</v>
      </c>
    </row>
    <row r="578" spans="1:5" x14ac:dyDescent="0.25">
      <c r="A578" s="377">
        <v>38775</v>
      </c>
      <c r="B578" s="378" t="s">
        <v>611</v>
      </c>
      <c r="C578" s="379">
        <v>7.53</v>
      </c>
      <c r="D578" s="378">
        <v>7.8049999999999997</v>
      </c>
      <c r="E578" s="20">
        <f t="shared" si="8"/>
        <v>7.8049999999999997</v>
      </c>
    </row>
    <row r="579" spans="1:5" x14ac:dyDescent="0.25">
      <c r="A579" s="377">
        <v>38776</v>
      </c>
      <c r="B579" s="378" t="s">
        <v>611</v>
      </c>
      <c r="C579" s="379">
        <v>7.56</v>
      </c>
      <c r="D579" s="378">
        <v>7.8049999999999997</v>
      </c>
      <c r="E579" s="20">
        <f t="shared" si="8"/>
        <v>7.8049999999999997</v>
      </c>
    </row>
    <row r="580" spans="1:5" x14ac:dyDescent="0.25">
      <c r="A580" s="377">
        <v>38777</v>
      </c>
      <c r="B580" s="378" t="s">
        <v>611</v>
      </c>
      <c r="C580" s="379">
        <v>7.54</v>
      </c>
      <c r="D580" s="378">
        <v>7.78</v>
      </c>
      <c r="E580" s="20">
        <f t="shared" si="8"/>
        <v>7.78</v>
      </c>
    </row>
    <row r="581" spans="1:5" x14ac:dyDescent="0.25">
      <c r="A581" s="377">
        <v>38778</v>
      </c>
      <c r="B581" s="378" t="s">
        <v>611</v>
      </c>
      <c r="C581" s="379">
        <v>7.54</v>
      </c>
      <c r="D581" s="378">
        <v>7.7649999999999997</v>
      </c>
      <c r="E581" s="20">
        <f t="shared" si="8"/>
        <v>7.7649999999999997</v>
      </c>
    </row>
    <row r="582" spans="1:5" x14ac:dyDescent="0.25">
      <c r="A582" s="377">
        <v>38779</v>
      </c>
      <c r="B582" s="378" t="s">
        <v>611</v>
      </c>
      <c r="C582" s="379">
        <v>7.54</v>
      </c>
      <c r="D582" s="378">
        <v>7.76</v>
      </c>
      <c r="E582" s="20">
        <f t="shared" si="8"/>
        <v>7.76</v>
      </c>
    </row>
    <row r="583" spans="1:5" x14ac:dyDescent="0.25">
      <c r="A583" s="377">
        <v>38780</v>
      </c>
      <c r="B583" s="378" t="s">
        <v>611</v>
      </c>
      <c r="C583" s="379" t="s">
        <v>611</v>
      </c>
      <c r="D583" s="378" t="s">
        <v>611</v>
      </c>
      <c r="E583" s="20">
        <f t="shared" si="8"/>
        <v>7.76</v>
      </c>
    </row>
    <row r="584" spans="1:5" x14ac:dyDescent="0.25">
      <c r="A584" s="377">
        <v>38781</v>
      </c>
      <c r="B584" s="378" t="s">
        <v>611</v>
      </c>
      <c r="C584" s="379" t="s">
        <v>611</v>
      </c>
      <c r="D584" s="378" t="s">
        <v>611</v>
      </c>
      <c r="E584" s="20">
        <f t="shared" si="8"/>
        <v>7.76</v>
      </c>
    </row>
    <row r="585" spans="1:5" x14ac:dyDescent="0.25">
      <c r="A585" s="377">
        <v>38782</v>
      </c>
      <c r="B585" s="378" t="s">
        <v>611</v>
      </c>
      <c r="C585" s="379">
        <v>7.52</v>
      </c>
      <c r="D585" s="378">
        <v>7.7525000000000004</v>
      </c>
      <c r="E585" s="20">
        <f t="shared" si="8"/>
        <v>7.7525000000000004</v>
      </c>
    </row>
    <row r="586" spans="1:5" x14ac:dyDescent="0.25">
      <c r="A586" s="377">
        <v>38783</v>
      </c>
      <c r="B586" s="378" t="s">
        <v>611</v>
      </c>
      <c r="C586" s="379">
        <v>7.52</v>
      </c>
      <c r="D586" s="378">
        <v>7.7424999999999997</v>
      </c>
      <c r="E586" s="20">
        <f t="shared" si="8"/>
        <v>7.7424999999999997</v>
      </c>
    </row>
    <row r="587" spans="1:5" x14ac:dyDescent="0.25">
      <c r="A587" s="377">
        <v>38784</v>
      </c>
      <c r="B587" s="378" t="s">
        <v>611</v>
      </c>
      <c r="C587" s="379">
        <v>7.54</v>
      </c>
      <c r="D587" s="378">
        <v>7.74</v>
      </c>
      <c r="E587" s="20">
        <f t="shared" si="8"/>
        <v>7.74</v>
      </c>
    </row>
    <row r="588" spans="1:5" x14ac:dyDescent="0.25">
      <c r="A588" s="377">
        <v>38785</v>
      </c>
      <c r="B588" s="378" t="s">
        <v>611</v>
      </c>
      <c r="C588" s="379">
        <v>7.54</v>
      </c>
      <c r="D588" s="378">
        <v>7.7474999999999996</v>
      </c>
      <c r="E588" s="20">
        <f t="shared" ref="E588:E651" si="9">IF(D588="N/E",E587,D588)</f>
        <v>7.7474999999999996</v>
      </c>
    </row>
    <row r="589" spans="1:5" x14ac:dyDescent="0.25">
      <c r="A589" s="377">
        <v>38786</v>
      </c>
      <c r="B589" s="378" t="s">
        <v>611</v>
      </c>
      <c r="C589" s="379">
        <v>7.53</v>
      </c>
      <c r="D589" s="378">
        <v>7.76</v>
      </c>
      <c r="E589" s="20">
        <f t="shared" si="9"/>
        <v>7.76</v>
      </c>
    </row>
    <row r="590" spans="1:5" x14ac:dyDescent="0.25">
      <c r="A590" s="377">
        <v>38787</v>
      </c>
      <c r="B590" s="378" t="s">
        <v>611</v>
      </c>
      <c r="C590" s="379" t="s">
        <v>611</v>
      </c>
      <c r="D590" s="378" t="s">
        <v>611</v>
      </c>
      <c r="E590" s="20">
        <f t="shared" si="9"/>
        <v>7.76</v>
      </c>
    </row>
    <row r="591" spans="1:5" x14ac:dyDescent="0.25">
      <c r="A591" s="377">
        <v>38788</v>
      </c>
      <c r="B591" s="378" t="s">
        <v>611</v>
      </c>
      <c r="C591" s="379" t="s">
        <v>611</v>
      </c>
      <c r="D591" s="378" t="s">
        <v>611</v>
      </c>
      <c r="E591" s="20">
        <f t="shared" si="9"/>
        <v>7.76</v>
      </c>
    </row>
    <row r="592" spans="1:5" x14ac:dyDescent="0.25">
      <c r="A592" s="377">
        <v>38789</v>
      </c>
      <c r="B592" s="378" t="s">
        <v>611</v>
      </c>
      <c r="C592" s="379">
        <v>7.53</v>
      </c>
      <c r="D592" s="378">
        <v>7.7350000000000003</v>
      </c>
      <c r="E592" s="20">
        <f t="shared" si="9"/>
        <v>7.7350000000000003</v>
      </c>
    </row>
    <row r="593" spans="1:5" x14ac:dyDescent="0.25">
      <c r="A593" s="377">
        <v>38790</v>
      </c>
      <c r="B593" s="378" t="s">
        <v>611</v>
      </c>
      <c r="C593" s="379">
        <v>7.52</v>
      </c>
      <c r="D593" s="378">
        <v>7.7249999999999996</v>
      </c>
      <c r="E593" s="20">
        <f t="shared" si="9"/>
        <v>7.7249999999999996</v>
      </c>
    </row>
    <row r="594" spans="1:5" x14ac:dyDescent="0.25">
      <c r="A594" s="377">
        <v>38791</v>
      </c>
      <c r="B594" s="378" t="s">
        <v>611</v>
      </c>
      <c r="C594" s="379">
        <v>7.52</v>
      </c>
      <c r="D594" s="378">
        <v>7.6950000000000003</v>
      </c>
      <c r="E594" s="20">
        <f t="shared" si="9"/>
        <v>7.6950000000000003</v>
      </c>
    </row>
    <row r="595" spans="1:5" x14ac:dyDescent="0.25">
      <c r="A595" s="377">
        <v>38792</v>
      </c>
      <c r="B595" s="378" t="s">
        <v>611</v>
      </c>
      <c r="C595" s="379">
        <v>7.52</v>
      </c>
      <c r="D595" s="378">
        <v>7.67</v>
      </c>
      <c r="E595" s="20">
        <f t="shared" si="9"/>
        <v>7.67</v>
      </c>
    </row>
    <row r="596" spans="1:5" x14ac:dyDescent="0.25">
      <c r="A596" s="377">
        <v>38793</v>
      </c>
      <c r="B596" s="378" t="s">
        <v>611</v>
      </c>
      <c r="C596" s="379">
        <v>7.52</v>
      </c>
      <c r="D596" s="378">
        <v>7.65</v>
      </c>
      <c r="E596" s="20">
        <f t="shared" si="9"/>
        <v>7.65</v>
      </c>
    </row>
    <row r="597" spans="1:5" x14ac:dyDescent="0.25">
      <c r="A597" s="377">
        <v>38794</v>
      </c>
      <c r="B597" s="378" t="s">
        <v>611</v>
      </c>
      <c r="C597" s="379" t="s">
        <v>611</v>
      </c>
      <c r="D597" s="378" t="s">
        <v>611</v>
      </c>
      <c r="E597" s="20">
        <f t="shared" si="9"/>
        <v>7.65</v>
      </c>
    </row>
    <row r="598" spans="1:5" x14ac:dyDescent="0.25">
      <c r="A598" s="377">
        <v>38795</v>
      </c>
      <c r="B598" s="378" t="s">
        <v>611</v>
      </c>
      <c r="C598" s="379" t="s">
        <v>611</v>
      </c>
      <c r="D598" s="378" t="s">
        <v>611</v>
      </c>
      <c r="E598" s="20">
        <f t="shared" si="9"/>
        <v>7.65</v>
      </c>
    </row>
    <row r="599" spans="1:5" x14ac:dyDescent="0.25">
      <c r="A599" s="377">
        <v>38796</v>
      </c>
      <c r="B599" s="378" t="s">
        <v>611</v>
      </c>
      <c r="C599" s="379">
        <v>7.52</v>
      </c>
      <c r="D599" s="378">
        <v>7.6349999999999998</v>
      </c>
      <c r="E599" s="20">
        <f t="shared" si="9"/>
        <v>7.6349999999999998</v>
      </c>
    </row>
    <row r="600" spans="1:5" x14ac:dyDescent="0.25">
      <c r="A600" s="377">
        <v>38797</v>
      </c>
      <c r="B600" s="378" t="s">
        <v>611</v>
      </c>
      <c r="C600" s="379" t="s">
        <v>611</v>
      </c>
      <c r="D600" s="378" t="s">
        <v>611</v>
      </c>
      <c r="E600" s="20">
        <f t="shared" si="9"/>
        <v>7.6349999999999998</v>
      </c>
    </row>
    <row r="601" spans="1:5" x14ac:dyDescent="0.25">
      <c r="A601" s="377">
        <v>38798</v>
      </c>
      <c r="B601" s="378" t="s">
        <v>611</v>
      </c>
      <c r="C601" s="379">
        <v>7.52</v>
      </c>
      <c r="D601" s="378">
        <v>7.6349999999999998</v>
      </c>
      <c r="E601" s="20">
        <f t="shared" si="9"/>
        <v>7.6349999999999998</v>
      </c>
    </row>
    <row r="602" spans="1:5" x14ac:dyDescent="0.25">
      <c r="A602" s="377">
        <v>38799</v>
      </c>
      <c r="B602" s="378" t="s">
        <v>611</v>
      </c>
      <c r="C602" s="379">
        <v>7.53</v>
      </c>
      <c r="D602" s="378">
        <v>7.625</v>
      </c>
      <c r="E602" s="20">
        <f t="shared" si="9"/>
        <v>7.625</v>
      </c>
    </row>
    <row r="603" spans="1:5" x14ac:dyDescent="0.25">
      <c r="A603" s="377">
        <v>38800</v>
      </c>
      <c r="B603" s="378" t="s">
        <v>611</v>
      </c>
      <c r="C603" s="379">
        <v>7.27</v>
      </c>
      <c r="D603" s="378">
        <v>7.6150000000000002</v>
      </c>
      <c r="E603" s="20">
        <f t="shared" si="9"/>
        <v>7.6150000000000002</v>
      </c>
    </row>
    <row r="604" spans="1:5" x14ac:dyDescent="0.25">
      <c r="A604" s="377">
        <v>38801</v>
      </c>
      <c r="B604" s="378" t="s">
        <v>611</v>
      </c>
      <c r="C604" s="379" t="s">
        <v>611</v>
      </c>
      <c r="D604" s="378" t="s">
        <v>611</v>
      </c>
      <c r="E604" s="20">
        <f t="shared" si="9"/>
        <v>7.6150000000000002</v>
      </c>
    </row>
    <row r="605" spans="1:5" x14ac:dyDescent="0.25">
      <c r="A605" s="377">
        <v>38802</v>
      </c>
      <c r="B605" s="378" t="s">
        <v>611</v>
      </c>
      <c r="C605" s="379" t="s">
        <v>611</v>
      </c>
      <c r="D605" s="378" t="s">
        <v>611</v>
      </c>
      <c r="E605" s="20">
        <f t="shared" si="9"/>
        <v>7.6150000000000002</v>
      </c>
    </row>
    <row r="606" spans="1:5" x14ac:dyDescent="0.25">
      <c r="A606" s="377">
        <v>38803</v>
      </c>
      <c r="B606" s="378" t="s">
        <v>611</v>
      </c>
      <c r="C606" s="379">
        <v>7.26</v>
      </c>
      <c r="D606" s="378">
        <v>7.57</v>
      </c>
      <c r="E606" s="20">
        <f t="shared" si="9"/>
        <v>7.57</v>
      </c>
    </row>
    <row r="607" spans="1:5" x14ac:dyDescent="0.25">
      <c r="A607" s="377">
        <v>38804</v>
      </c>
      <c r="B607" s="378" t="s">
        <v>611</v>
      </c>
      <c r="C607" s="379">
        <v>7.26</v>
      </c>
      <c r="D607" s="378">
        <v>7.5750000000000002</v>
      </c>
      <c r="E607" s="20">
        <f t="shared" si="9"/>
        <v>7.5750000000000002</v>
      </c>
    </row>
    <row r="608" spans="1:5" x14ac:dyDescent="0.25">
      <c r="A608" s="377">
        <v>38805</v>
      </c>
      <c r="B608" s="378" t="s">
        <v>611</v>
      </c>
      <c r="C608" s="379">
        <v>7.26</v>
      </c>
      <c r="D608" s="378">
        <v>7.5750000000000002</v>
      </c>
      <c r="E608" s="20">
        <f t="shared" si="9"/>
        <v>7.5750000000000002</v>
      </c>
    </row>
    <row r="609" spans="1:5" x14ac:dyDescent="0.25">
      <c r="A609" s="377">
        <v>38806</v>
      </c>
      <c r="B609" s="378" t="s">
        <v>611</v>
      </c>
      <c r="C609" s="379">
        <v>7.26</v>
      </c>
      <c r="D609" s="378">
        <v>7.57</v>
      </c>
      <c r="E609" s="20">
        <f t="shared" si="9"/>
        <v>7.57</v>
      </c>
    </row>
    <row r="610" spans="1:5" x14ac:dyDescent="0.25">
      <c r="A610" s="377">
        <v>38807</v>
      </c>
      <c r="B610" s="378" t="s">
        <v>611</v>
      </c>
      <c r="C610" s="379">
        <v>7.28</v>
      </c>
      <c r="D610" s="378">
        <v>7.5750000000000002</v>
      </c>
      <c r="E610" s="20">
        <f t="shared" si="9"/>
        <v>7.5750000000000002</v>
      </c>
    </row>
    <row r="611" spans="1:5" x14ac:dyDescent="0.25">
      <c r="A611" s="377">
        <v>38808</v>
      </c>
      <c r="B611" s="378" t="s">
        <v>611</v>
      </c>
      <c r="C611" s="379" t="s">
        <v>611</v>
      </c>
      <c r="D611" s="378" t="s">
        <v>611</v>
      </c>
      <c r="E611" s="20">
        <f t="shared" si="9"/>
        <v>7.5750000000000002</v>
      </c>
    </row>
    <row r="612" spans="1:5" x14ac:dyDescent="0.25">
      <c r="A612" s="377">
        <v>38809</v>
      </c>
      <c r="B612" s="378" t="s">
        <v>611</v>
      </c>
      <c r="C612" s="379" t="s">
        <v>611</v>
      </c>
      <c r="D612" s="378" t="s">
        <v>611</v>
      </c>
      <c r="E612" s="20">
        <f t="shared" si="9"/>
        <v>7.5750000000000002</v>
      </c>
    </row>
    <row r="613" spans="1:5" x14ac:dyDescent="0.25">
      <c r="A613" s="377">
        <v>38810</v>
      </c>
      <c r="B613" s="378" t="s">
        <v>611</v>
      </c>
      <c r="C613" s="379">
        <v>7.26</v>
      </c>
      <c r="D613" s="378">
        <v>7.58</v>
      </c>
      <c r="E613" s="20">
        <f t="shared" si="9"/>
        <v>7.58</v>
      </c>
    </row>
    <row r="614" spans="1:5" x14ac:dyDescent="0.25">
      <c r="A614" s="377">
        <v>38811</v>
      </c>
      <c r="B614" s="378" t="s">
        <v>611</v>
      </c>
      <c r="C614" s="379">
        <v>7.26</v>
      </c>
      <c r="D614" s="378">
        <v>7.6</v>
      </c>
      <c r="E614" s="20">
        <f t="shared" si="9"/>
        <v>7.6</v>
      </c>
    </row>
    <row r="615" spans="1:5" x14ac:dyDescent="0.25">
      <c r="A615" s="377">
        <v>38812</v>
      </c>
      <c r="B615" s="378" t="s">
        <v>611</v>
      </c>
      <c r="C615" s="379">
        <v>7.26</v>
      </c>
      <c r="D615" s="378">
        <v>7.5949999999999998</v>
      </c>
      <c r="E615" s="20">
        <f t="shared" si="9"/>
        <v>7.5949999999999998</v>
      </c>
    </row>
    <row r="616" spans="1:5" x14ac:dyDescent="0.25">
      <c r="A616" s="377">
        <v>38813</v>
      </c>
      <c r="B616" s="378" t="s">
        <v>611</v>
      </c>
      <c r="C616" s="379">
        <v>7.26</v>
      </c>
      <c r="D616" s="378">
        <v>7.6</v>
      </c>
      <c r="E616" s="20">
        <f t="shared" si="9"/>
        <v>7.6</v>
      </c>
    </row>
    <row r="617" spans="1:5" x14ac:dyDescent="0.25">
      <c r="A617" s="377">
        <v>38814</v>
      </c>
      <c r="B617" s="378" t="s">
        <v>611</v>
      </c>
      <c r="C617" s="379">
        <v>7.26</v>
      </c>
      <c r="D617" s="378">
        <v>7.6</v>
      </c>
      <c r="E617" s="20">
        <f t="shared" si="9"/>
        <v>7.6</v>
      </c>
    </row>
    <row r="618" spans="1:5" x14ac:dyDescent="0.25">
      <c r="A618" s="377">
        <v>38815</v>
      </c>
      <c r="B618" s="378" t="s">
        <v>611</v>
      </c>
      <c r="C618" s="379" t="s">
        <v>611</v>
      </c>
      <c r="D618" s="378" t="s">
        <v>611</v>
      </c>
      <c r="E618" s="20">
        <f t="shared" si="9"/>
        <v>7.6</v>
      </c>
    </row>
    <row r="619" spans="1:5" x14ac:dyDescent="0.25">
      <c r="A619" s="377">
        <v>38816</v>
      </c>
      <c r="B619" s="378" t="s">
        <v>611</v>
      </c>
      <c r="C619" s="379" t="s">
        <v>611</v>
      </c>
      <c r="D619" s="378" t="s">
        <v>611</v>
      </c>
      <c r="E619" s="20">
        <f t="shared" si="9"/>
        <v>7.6</v>
      </c>
    </row>
    <row r="620" spans="1:5" x14ac:dyDescent="0.25">
      <c r="A620" s="377">
        <v>38817</v>
      </c>
      <c r="B620" s="378" t="s">
        <v>611</v>
      </c>
      <c r="C620" s="379">
        <v>7.26</v>
      </c>
      <c r="D620" s="378">
        <v>7.6050000000000004</v>
      </c>
      <c r="E620" s="20">
        <f t="shared" si="9"/>
        <v>7.6050000000000004</v>
      </c>
    </row>
    <row r="621" spans="1:5" x14ac:dyDescent="0.25">
      <c r="A621" s="377">
        <v>38818</v>
      </c>
      <c r="B621" s="378" t="s">
        <v>611</v>
      </c>
      <c r="C621" s="379">
        <v>7.26</v>
      </c>
      <c r="D621" s="378">
        <v>7.6</v>
      </c>
      <c r="E621" s="20">
        <f t="shared" si="9"/>
        <v>7.6</v>
      </c>
    </row>
    <row r="622" spans="1:5" x14ac:dyDescent="0.25">
      <c r="A622" s="377">
        <v>38819</v>
      </c>
      <c r="B622" s="378" t="s">
        <v>611</v>
      </c>
      <c r="C622" s="379">
        <v>7.27</v>
      </c>
      <c r="D622" s="378">
        <v>7.59</v>
      </c>
      <c r="E622" s="20">
        <f t="shared" si="9"/>
        <v>7.59</v>
      </c>
    </row>
    <row r="623" spans="1:5" x14ac:dyDescent="0.25">
      <c r="A623" s="377">
        <v>38820</v>
      </c>
      <c r="B623" s="378" t="s">
        <v>611</v>
      </c>
      <c r="C623" s="379" t="s">
        <v>611</v>
      </c>
      <c r="D623" s="378" t="s">
        <v>611</v>
      </c>
      <c r="E623" s="20">
        <f t="shared" si="9"/>
        <v>7.59</v>
      </c>
    </row>
    <row r="624" spans="1:5" x14ac:dyDescent="0.25">
      <c r="A624" s="377">
        <v>38821</v>
      </c>
      <c r="B624" s="378" t="s">
        <v>611</v>
      </c>
      <c r="C624" s="379" t="s">
        <v>611</v>
      </c>
      <c r="D624" s="378" t="s">
        <v>611</v>
      </c>
      <c r="E624" s="20">
        <f t="shared" si="9"/>
        <v>7.59</v>
      </c>
    </row>
    <row r="625" spans="1:5" x14ac:dyDescent="0.25">
      <c r="A625" s="377">
        <v>38822</v>
      </c>
      <c r="B625" s="378" t="s">
        <v>611</v>
      </c>
      <c r="C625" s="379" t="s">
        <v>611</v>
      </c>
      <c r="D625" s="378" t="s">
        <v>611</v>
      </c>
      <c r="E625" s="20">
        <f t="shared" si="9"/>
        <v>7.59</v>
      </c>
    </row>
    <row r="626" spans="1:5" x14ac:dyDescent="0.25">
      <c r="A626" s="377">
        <v>38823</v>
      </c>
      <c r="B626" s="378" t="s">
        <v>611</v>
      </c>
      <c r="C626" s="379" t="s">
        <v>611</v>
      </c>
      <c r="D626" s="378" t="s">
        <v>611</v>
      </c>
      <c r="E626" s="20">
        <f t="shared" si="9"/>
        <v>7.59</v>
      </c>
    </row>
    <row r="627" spans="1:5" x14ac:dyDescent="0.25">
      <c r="A627" s="377">
        <v>38824</v>
      </c>
      <c r="B627" s="378" t="s">
        <v>611</v>
      </c>
      <c r="C627" s="379">
        <v>7.26</v>
      </c>
      <c r="D627" s="378">
        <v>7.585</v>
      </c>
      <c r="E627" s="20">
        <f t="shared" si="9"/>
        <v>7.585</v>
      </c>
    </row>
    <row r="628" spans="1:5" x14ac:dyDescent="0.25">
      <c r="A628" s="377">
        <v>38825</v>
      </c>
      <c r="B628" s="378" t="s">
        <v>611</v>
      </c>
      <c r="C628" s="379">
        <v>7.26</v>
      </c>
      <c r="D628" s="378">
        <v>7.5674999999999999</v>
      </c>
      <c r="E628" s="20">
        <f t="shared" si="9"/>
        <v>7.5674999999999999</v>
      </c>
    </row>
    <row r="629" spans="1:5" x14ac:dyDescent="0.25">
      <c r="A629" s="377">
        <v>38826</v>
      </c>
      <c r="B629" s="378" t="s">
        <v>611</v>
      </c>
      <c r="C629" s="379">
        <v>7.26</v>
      </c>
      <c r="D629" s="378">
        <v>7.5525000000000002</v>
      </c>
      <c r="E629" s="20">
        <f t="shared" si="9"/>
        <v>7.5525000000000002</v>
      </c>
    </row>
    <row r="630" spans="1:5" x14ac:dyDescent="0.25">
      <c r="A630" s="377">
        <v>38827</v>
      </c>
      <c r="B630" s="378" t="s">
        <v>611</v>
      </c>
      <c r="C630" s="379">
        <v>7.25</v>
      </c>
      <c r="D630" s="378">
        <v>7.54</v>
      </c>
      <c r="E630" s="20">
        <f t="shared" si="9"/>
        <v>7.54</v>
      </c>
    </row>
    <row r="631" spans="1:5" x14ac:dyDescent="0.25">
      <c r="A631" s="377">
        <v>38828</v>
      </c>
      <c r="B631" s="378" t="s">
        <v>611</v>
      </c>
      <c r="C631" s="379">
        <v>7.02</v>
      </c>
      <c r="D631" s="378">
        <v>7.54</v>
      </c>
      <c r="E631" s="20">
        <f t="shared" si="9"/>
        <v>7.54</v>
      </c>
    </row>
    <row r="632" spans="1:5" x14ac:dyDescent="0.25">
      <c r="A632" s="377">
        <v>38829</v>
      </c>
      <c r="B632" s="378" t="s">
        <v>611</v>
      </c>
      <c r="C632" s="379" t="s">
        <v>611</v>
      </c>
      <c r="D632" s="378" t="s">
        <v>611</v>
      </c>
      <c r="E632" s="20">
        <f t="shared" si="9"/>
        <v>7.54</v>
      </c>
    </row>
    <row r="633" spans="1:5" x14ac:dyDescent="0.25">
      <c r="A633" s="377">
        <v>38830</v>
      </c>
      <c r="B633" s="378" t="s">
        <v>611</v>
      </c>
      <c r="C633" s="379" t="s">
        <v>611</v>
      </c>
      <c r="D633" s="378" t="s">
        <v>611</v>
      </c>
      <c r="E633" s="20">
        <f t="shared" si="9"/>
        <v>7.54</v>
      </c>
    </row>
    <row r="634" spans="1:5" x14ac:dyDescent="0.25">
      <c r="A634" s="377">
        <v>38831</v>
      </c>
      <c r="B634" s="378" t="s">
        <v>611</v>
      </c>
      <c r="C634" s="379">
        <v>7.02</v>
      </c>
      <c r="D634" s="378">
        <v>7.38</v>
      </c>
      <c r="E634" s="20">
        <f t="shared" si="9"/>
        <v>7.38</v>
      </c>
    </row>
    <row r="635" spans="1:5" x14ac:dyDescent="0.25">
      <c r="A635" s="377">
        <v>38832</v>
      </c>
      <c r="B635" s="378" t="s">
        <v>611</v>
      </c>
      <c r="C635" s="379">
        <v>7.02</v>
      </c>
      <c r="D635" s="378">
        <v>7.3550000000000004</v>
      </c>
      <c r="E635" s="20">
        <f t="shared" si="9"/>
        <v>7.3550000000000004</v>
      </c>
    </row>
    <row r="636" spans="1:5" x14ac:dyDescent="0.25">
      <c r="A636" s="377">
        <v>38833</v>
      </c>
      <c r="B636" s="378" t="s">
        <v>611</v>
      </c>
      <c r="C636" s="379">
        <v>7.03</v>
      </c>
      <c r="D636" s="378">
        <v>7.33</v>
      </c>
      <c r="E636" s="20">
        <f t="shared" si="9"/>
        <v>7.33</v>
      </c>
    </row>
    <row r="637" spans="1:5" x14ac:dyDescent="0.25">
      <c r="A637" s="377">
        <v>38834</v>
      </c>
      <c r="B637" s="378" t="s">
        <v>611</v>
      </c>
      <c r="C637" s="379">
        <v>7.03</v>
      </c>
      <c r="D637" s="378">
        <v>7.3250000000000002</v>
      </c>
      <c r="E637" s="20">
        <f t="shared" si="9"/>
        <v>7.3250000000000002</v>
      </c>
    </row>
    <row r="638" spans="1:5" x14ac:dyDescent="0.25">
      <c r="A638" s="377">
        <v>38835</v>
      </c>
      <c r="B638" s="378" t="s">
        <v>611</v>
      </c>
      <c r="C638" s="379">
        <v>7.05</v>
      </c>
      <c r="D638" s="378">
        <v>7.32</v>
      </c>
      <c r="E638" s="20">
        <f t="shared" si="9"/>
        <v>7.32</v>
      </c>
    </row>
    <row r="639" spans="1:5" x14ac:dyDescent="0.25">
      <c r="A639" s="377">
        <v>38836</v>
      </c>
      <c r="B639" s="378" t="s">
        <v>611</v>
      </c>
      <c r="C639" s="379" t="s">
        <v>611</v>
      </c>
      <c r="D639" s="378" t="s">
        <v>611</v>
      </c>
      <c r="E639" s="20">
        <f t="shared" si="9"/>
        <v>7.32</v>
      </c>
    </row>
    <row r="640" spans="1:5" x14ac:dyDescent="0.25">
      <c r="A640" s="377">
        <v>38837</v>
      </c>
      <c r="B640" s="378" t="s">
        <v>611</v>
      </c>
      <c r="C640" s="379" t="s">
        <v>611</v>
      </c>
      <c r="D640" s="378" t="s">
        <v>611</v>
      </c>
      <c r="E640" s="20">
        <f t="shared" si="9"/>
        <v>7.32</v>
      </c>
    </row>
    <row r="641" spans="1:5" x14ac:dyDescent="0.25">
      <c r="A641" s="377">
        <v>38838</v>
      </c>
      <c r="B641" s="378" t="s">
        <v>611</v>
      </c>
      <c r="C641" s="379" t="s">
        <v>611</v>
      </c>
      <c r="D641" s="378" t="s">
        <v>611</v>
      </c>
      <c r="E641" s="20">
        <f t="shared" si="9"/>
        <v>7.32</v>
      </c>
    </row>
    <row r="642" spans="1:5" x14ac:dyDescent="0.25">
      <c r="A642" s="377">
        <v>38839</v>
      </c>
      <c r="B642" s="378" t="s">
        <v>611</v>
      </c>
      <c r="C642" s="379">
        <v>7.02</v>
      </c>
      <c r="D642" s="378">
        <v>7.31</v>
      </c>
      <c r="E642" s="20">
        <f t="shared" si="9"/>
        <v>7.31</v>
      </c>
    </row>
    <row r="643" spans="1:5" x14ac:dyDescent="0.25">
      <c r="A643" s="377">
        <v>38840</v>
      </c>
      <c r="B643" s="378" t="s">
        <v>611</v>
      </c>
      <c r="C643" s="379">
        <v>7.01</v>
      </c>
      <c r="D643" s="378">
        <v>7.2949999999999999</v>
      </c>
      <c r="E643" s="20">
        <f t="shared" si="9"/>
        <v>7.2949999999999999</v>
      </c>
    </row>
    <row r="644" spans="1:5" x14ac:dyDescent="0.25">
      <c r="A644" s="377">
        <v>38841</v>
      </c>
      <c r="B644" s="378" t="s">
        <v>611</v>
      </c>
      <c r="C644" s="379">
        <v>7.02</v>
      </c>
      <c r="D644" s="378">
        <v>7.2949999999999999</v>
      </c>
      <c r="E644" s="20">
        <f t="shared" si="9"/>
        <v>7.2949999999999999</v>
      </c>
    </row>
    <row r="645" spans="1:5" x14ac:dyDescent="0.25">
      <c r="A645" s="377">
        <v>38842</v>
      </c>
      <c r="B645" s="378" t="s">
        <v>611</v>
      </c>
      <c r="C645" s="379">
        <v>7.02</v>
      </c>
      <c r="D645" s="378">
        <v>7.29</v>
      </c>
      <c r="E645" s="20">
        <f t="shared" si="9"/>
        <v>7.29</v>
      </c>
    </row>
    <row r="646" spans="1:5" x14ac:dyDescent="0.25">
      <c r="A646" s="377">
        <v>38843</v>
      </c>
      <c r="B646" s="378" t="s">
        <v>611</v>
      </c>
      <c r="C646" s="379" t="s">
        <v>611</v>
      </c>
      <c r="D646" s="378" t="s">
        <v>611</v>
      </c>
      <c r="E646" s="20">
        <f t="shared" si="9"/>
        <v>7.29</v>
      </c>
    </row>
    <row r="647" spans="1:5" x14ac:dyDescent="0.25">
      <c r="A647" s="377">
        <v>38844</v>
      </c>
      <c r="B647" s="378" t="s">
        <v>611</v>
      </c>
      <c r="C647" s="379" t="s">
        <v>611</v>
      </c>
      <c r="D647" s="378" t="s">
        <v>611</v>
      </c>
      <c r="E647" s="20">
        <f t="shared" si="9"/>
        <v>7.29</v>
      </c>
    </row>
    <row r="648" spans="1:5" x14ac:dyDescent="0.25">
      <c r="A648" s="377">
        <v>38845</v>
      </c>
      <c r="B648" s="378" t="s">
        <v>611</v>
      </c>
      <c r="C648" s="379">
        <v>7.01</v>
      </c>
      <c r="D648" s="378">
        <v>7.29</v>
      </c>
      <c r="E648" s="20">
        <f t="shared" si="9"/>
        <v>7.29</v>
      </c>
    </row>
    <row r="649" spans="1:5" x14ac:dyDescent="0.25">
      <c r="A649" s="377">
        <v>38846</v>
      </c>
      <c r="B649" s="378" t="s">
        <v>611</v>
      </c>
      <c r="C649" s="379">
        <v>7.01</v>
      </c>
      <c r="D649" s="378">
        <v>7.29</v>
      </c>
      <c r="E649" s="20">
        <f t="shared" si="9"/>
        <v>7.29</v>
      </c>
    </row>
    <row r="650" spans="1:5" x14ac:dyDescent="0.25">
      <c r="A650" s="377">
        <v>38847</v>
      </c>
      <c r="B650" s="378" t="s">
        <v>611</v>
      </c>
      <c r="C650" s="379">
        <v>7.02</v>
      </c>
      <c r="D650" s="378">
        <v>7.335</v>
      </c>
      <c r="E650" s="20">
        <f t="shared" si="9"/>
        <v>7.335</v>
      </c>
    </row>
    <row r="651" spans="1:5" x14ac:dyDescent="0.25">
      <c r="A651" s="377">
        <v>38848</v>
      </c>
      <c r="B651" s="378" t="s">
        <v>611</v>
      </c>
      <c r="C651" s="379">
        <v>7.02</v>
      </c>
      <c r="D651" s="378">
        <v>7.335</v>
      </c>
      <c r="E651" s="20">
        <f t="shared" si="9"/>
        <v>7.335</v>
      </c>
    </row>
    <row r="652" spans="1:5" x14ac:dyDescent="0.25">
      <c r="A652" s="377">
        <v>38849</v>
      </c>
      <c r="B652" s="378" t="s">
        <v>611</v>
      </c>
      <c r="C652" s="379">
        <v>7.03</v>
      </c>
      <c r="D652" s="378">
        <v>7.335</v>
      </c>
      <c r="E652" s="20">
        <f t="shared" ref="E652:E715" si="10">IF(D652="N/E",E651,D652)</f>
        <v>7.335</v>
      </c>
    </row>
    <row r="653" spans="1:5" x14ac:dyDescent="0.25">
      <c r="A653" s="377">
        <v>38850</v>
      </c>
      <c r="B653" s="378" t="s">
        <v>611</v>
      </c>
      <c r="C653" s="379" t="s">
        <v>611</v>
      </c>
      <c r="D653" s="378" t="s">
        <v>611</v>
      </c>
      <c r="E653" s="20">
        <f t="shared" si="10"/>
        <v>7.335</v>
      </c>
    </row>
    <row r="654" spans="1:5" x14ac:dyDescent="0.25">
      <c r="A654" s="377">
        <v>38851</v>
      </c>
      <c r="B654" s="378" t="s">
        <v>611</v>
      </c>
      <c r="C654" s="379" t="s">
        <v>611</v>
      </c>
      <c r="D654" s="378" t="s">
        <v>611</v>
      </c>
      <c r="E654" s="20">
        <f t="shared" si="10"/>
        <v>7.335</v>
      </c>
    </row>
    <row r="655" spans="1:5" x14ac:dyDescent="0.25">
      <c r="A655" s="377">
        <v>38852</v>
      </c>
      <c r="B655" s="378" t="s">
        <v>611</v>
      </c>
      <c r="C655" s="379">
        <v>7.02</v>
      </c>
      <c r="D655" s="378">
        <v>7.335</v>
      </c>
      <c r="E655" s="20">
        <f t="shared" si="10"/>
        <v>7.335</v>
      </c>
    </row>
    <row r="656" spans="1:5" x14ac:dyDescent="0.25">
      <c r="A656" s="377">
        <v>38853</v>
      </c>
      <c r="B656" s="378" t="s">
        <v>611</v>
      </c>
      <c r="C656" s="379">
        <v>7.03</v>
      </c>
      <c r="D656" s="378">
        <v>7.32</v>
      </c>
      <c r="E656" s="20">
        <f t="shared" si="10"/>
        <v>7.32</v>
      </c>
    </row>
    <row r="657" spans="1:5" x14ac:dyDescent="0.25">
      <c r="A657" s="377">
        <v>38854</v>
      </c>
      <c r="B657" s="378" t="s">
        <v>611</v>
      </c>
      <c r="C657" s="379">
        <v>7.03</v>
      </c>
      <c r="D657" s="378">
        <v>7.31</v>
      </c>
      <c r="E657" s="20">
        <f t="shared" si="10"/>
        <v>7.31</v>
      </c>
    </row>
    <row r="658" spans="1:5" x14ac:dyDescent="0.25">
      <c r="A658" s="377">
        <v>38855</v>
      </c>
      <c r="B658" s="378" t="s">
        <v>611</v>
      </c>
      <c r="C658" s="379">
        <v>7.03</v>
      </c>
      <c r="D658" s="378">
        <v>7.3049999999999997</v>
      </c>
      <c r="E658" s="20">
        <f t="shared" si="10"/>
        <v>7.3049999999999997</v>
      </c>
    </row>
    <row r="659" spans="1:5" x14ac:dyDescent="0.25">
      <c r="A659" s="377">
        <v>38856</v>
      </c>
      <c r="B659" s="378" t="s">
        <v>611</v>
      </c>
      <c r="C659" s="379">
        <v>7.03</v>
      </c>
      <c r="D659" s="378">
        <v>7.3150000000000004</v>
      </c>
      <c r="E659" s="20">
        <f t="shared" si="10"/>
        <v>7.3150000000000004</v>
      </c>
    </row>
    <row r="660" spans="1:5" x14ac:dyDescent="0.25">
      <c r="A660" s="377">
        <v>38857</v>
      </c>
      <c r="B660" s="378" t="s">
        <v>611</v>
      </c>
      <c r="C660" s="379" t="s">
        <v>611</v>
      </c>
      <c r="D660" s="378" t="s">
        <v>611</v>
      </c>
      <c r="E660" s="20">
        <f t="shared" si="10"/>
        <v>7.3150000000000004</v>
      </c>
    </row>
    <row r="661" spans="1:5" x14ac:dyDescent="0.25">
      <c r="A661" s="377">
        <v>38858</v>
      </c>
      <c r="B661" s="378" t="s">
        <v>611</v>
      </c>
      <c r="C661" s="379" t="s">
        <v>611</v>
      </c>
      <c r="D661" s="378" t="s">
        <v>611</v>
      </c>
      <c r="E661" s="20">
        <f t="shared" si="10"/>
        <v>7.3150000000000004</v>
      </c>
    </row>
    <row r="662" spans="1:5" x14ac:dyDescent="0.25">
      <c r="A662" s="377">
        <v>38859</v>
      </c>
      <c r="B662" s="378" t="s">
        <v>611</v>
      </c>
      <c r="C662" s="379">
        <v>7.02</v>
      </c>
      <c r="D662" s="378">
        <v>7.32</v>
      </c>
      <c r="E662" s="20">
        <f t="shared" si="10"/>
        <v>7.32</v>
      </c>
    </row>
    <row r="663" spans="1:5" x14ac:dyDescent="0.25">
      <c r="A663" s="377">
        <v>38860</v>
      </c>
      <c r="B663" s="378" t="s">
        <v>611</v>
      </c>
      <c r="C663" s="379">
        <v>7.03</v>
      </c>
      <c r="D663" s="378">
        <v>7.33</v>
      </c>
      <c r="E663" s="20">
        <f t="shared" si="10"/>
        <v>7.33</v>
      </c>
    </row>
    <row r="664" spans="1:5" x14ac:dyDescent="0.25">
      <c r="A664" s="377">
        <v>38861</v>
      </c>
      <c r="B664" s="378" t="s">
        <v>611</v>
      </c>
      <c r="C664" s="379">
        <v>7.04</v>
      </c>
      <c r="D664" s="378">
        <v>7.335</v>
      </c>
      <c r="E664" s="20">
        <f t="shared" si="10"/>
        <v>7.335</v>
      </c>
    </row>
    <row r="665" spans="1:5" x14ac:dyDescent="0.25">
      <c r="A665" s="377">
        <v>38862</v>
      </c>
      <c r="B665" s="378" t="s">
        <v>611</v>
      </c>
      <c r="C665" s="379">
        <v>7.04</v>
      </c>
      <c r="D665" s="378">
        <v>7.3449999999999998</v>
      </c>
      <c r="E665" s="20">
        <f t="shared" si="10"/>
        <v>7.3449999999999998</v>
      </c>
    </row>
    <row r="666" spans="1:5" x14ac:dyDescent="0.25">
      <c r="A666" s="377">
        <v>38863</v>
      </c>
      <c r="B666" s="378" t="s">
        <v>611</v>
      </c>
      <c r="C666" s="379">
        <v>7.03</v>
      </c>
      <c r="D666" s="378">
        <v>7.34</v>
      </c>
      <c r="E666" s="20">
        <f t="shared" si="10"/>
        <v>7.34</v>
      </c>
    </row>
    <row r="667" spans="1:5" x14ac:dyDescent="0.25">
      <c r="A667" s="377">
        <v>38864</v>
      </c>
      <c r="B667" s="378" t="s">
        <v>611</v>
      </c>
      <c r="C667" s="379" t="s">
        <v>611</v>
      </c>
      <c r="D667" s="378" t="s">
        <v>611</v>
      </c>
      <c r="E667" s="20">
        <f t="shared" si="10"/>
        <v>7.34</v>
      </c>
    </row>
    <row r="668" spans="1:5" x14ac:dyDescent="0.25">
      <c r="A668" s="377">
        <v>38865</v>
      </c>
      <c r="B668" s="378" t="s">
        <v>611</v>
      </c>
      <c r="C668" s="379" t="s">
        <v>611</v>
      </c>
      <c r="D668" s="378" t="s">
        <v>611</v>
      </c>
      <c r="E668" s="20">
        <f t="shared" si="10"/>
        <v>7.34</v>
      </c>
    </row>
    <row r="669" spans="1:5" x14ac:dyDescent="0.25">
      <c r="A669" s="377">
        <v>38866</v>
      </c>
      <c r="B669" s="378" t="s">
        <v>611</v>
      </c>
      <c r="C669" s="379">
        <v>7.03</v>
      </c>
      <c r="D669" s="378">
        <v>7.33</v>
      </c>
      <c r="E669" s="20">
        <f t="shared" si="10"/>
        <v>7.33</v>
      </c>
    </row>
    <row r="670" spans="1:5" x14ac:dyDescent="0.25">
      <c r="A670" s="377">
        <v>38867</v>
      </c>
      <c r="B670" s="378" t="s">
        <v>611</v>
      </c>
      <c r="C670" s="379">
        <v>7.02</v>
      </c>
      <c r="D670" s="378">
        <v>7.34</v>
      </c>
      <c r="E670" s="20">
        <f t="shared" si="10"/>
        <v>7.34</v>
      </c>
    </row>
    <row r="671" spans="1:5" x14ac:dyDescent="0.25">
      <c r="A671" s="377">
        <v>38868</v>
      </c>
      <c r="B671" s="378" t="s">
        <v>611</v>
      </c>
      <c r="C671" s="379">
        <v>7.03</v>
      </c>
      <c r="D671" s="378">
        <v>7.335</v>
      </c>
      <c r="E671" s="20">
        <f t="shared" si="10"/>
        <v>7.335</v>
      </c>
    </row>
    <row r="672" spans="1:5" x14ac:dyDescent="0.25">
      <c r="A672" s="377">
        <v>38869</v>
      </c>
      <c r="B672" s="378" t="s">
        <v>611</v>
      </c>
      <c r="C672" s="379">
        <v>7.03</v>
      </c>
      <c r="D672" s="378">
        <v>7.34</v>
      </c>
      <c r="E672" s="20">
        <f t="shared" si="10"/>
        <v>7.34</v>
      </c>
    </row>
    <row r="673" spans="1:5" x14ac:dyDescent="0.25">
      <c r="A673" s="377">
        <v>38870</v>
      </c>
      <c r="B673" s="378" t="s">
        <v>611</v>
      </c>
      <c r="C673" s="379">
        <v>7.03</v>
      </c>
      <c r="D673" s="378">
        <v>7.335</v>
      </c>
      <c r="E673" s="20">
        <f t="shared" si="10"/>
        <v>7.335</v>
      </c>
    </row>
    <row r="674" spans="1:5" x14ac:dyDescent="0.25">
      <c r="A674" s="377">
        <v>38871</v>
      </c>
      <c r="B674" s="378" t="s">
        <v>611</v>
      </c>
      <c r="C674" s="379" t="s">
        <v>611</v>
      </c>
      <c r="D674" s="378" t="s">
        <v>611</v>
      </c>
      <c r="E674" s="20">
        <f t="shared" si="10"/>
        <v>7.335</v>
      </c>
    </row>
    <row r="675" spans="1:5" x14ac:dyDescent="0.25">
      <c r="A675" s="377">
        <v>38872</v>
      </c>
      <c r="B675" s="378" t="s">
        <v>611</v>
      </c>
      <c r="C675" s="379" t="s">
        <v>611</v>
      </c>
      <c r="D675" s="378" t="s">
        <v>611</v>
      </c>
      <c r="E675" s="20">
        <f t="shared" si="10"/>
        <v>7.335</v>
      </c>
    </row>
    <row r="676" spans="1:5" x14ac:dyDescent="0.25">
      <c r="A676" s="377">
        <v>38873</v>
      </c>
      <c r="B676" s="378" t="s">
        <v>611</v>
      </c>
      <c r="C676" s="379">
        <v>7.03</v>
      </c>
      <c r="D676" s="378">
        <v>7.34</v>
      </c>
      <c r="E676" s="20">
        <f t="shared" si="10"/>
        <v>7.34</v>
      </c>
    </row>
    <row r="677" spans="1:5" x14ac:dyDescent="0.25">
      <c r="A677" s="377">
        <v>38874</v>
      </c>
      <c r="B677" s="378" t="s">
        <v>611</v>
      </c>
      <c r="C677" s="379">
        <v>7.03</v>
      </c>
      <c r="D677" s="378">
        <v>7.335</v>
      </c>
      <c r="E677" s="20">
        <f t="shared" si="10"/>
        <v>7.335</v>
      </c>
    </row>
    <row r="678" spans="1:5" x14ac:dyDescent="0.25">
      <c r="A678" s="377">
        <v>38875</v>
      </c>
      <c r="B678" s="378" t="s">
        <v>611</v>
      </c>
      <c r="C678" s="379">
        <v>7.03</v>
      </c>
      <c r="D678" s="378">
        <v>7.335</v>
      </c>
      <c r="E678" s="20">
        <f t="shared" si="10"/>
        <v>7.335</v>
      </c>
    </row>
    <row r="679" spans="1:5" x14ac:dyDescent="0.25">
      <c r="A679" s="377">
        <v>38876</v>
      </c>
      <c r="B679" s="378" t="s">
        <v>611</v>
      </c>
      <c r="C679" s="379">
        <v>7.03</v>
      </c>
      <c r="D679" s="378">
        <v>7.3449999999999998</v>
      </c>
      <c r="E679" s="20">
        <f t="shared" si="10"/>
        <v>7.3449999999999998</v>
      </c>
    </row>
    <row r="680" spans="1:5" x14ac:dyDescent="0.25">
      <c r="A680" s="377">
        <v>38877</v>
      </c>
      <c r="B680" s="378" t="s">
        <v>611</v>
      </c>
      <c r="C680" s="379">
        <v>7.03</v>
      </c>
      <c r="D680" s="378">
        <v>7.335</v>
      </c>
      <c r="E680" s="20">
        <f t="shared" si="10"/>
        <v>7.335</v>
      </c>
    </row>
    <row r="681" spans="1:5" x14ac:dyDescent="0.25">
      <c r="A681" s="377">
        <v>38878</v>
      </c>
      <c r="B681" s="378" t="s">
        <v>611</v>
      </c>
      <c r="C681" s="379" t="s">
        <v>611</v>
      </c>
      <c r="D681" s="378" t="s">
        <v>611</v>
      </c>
      <c r="E681" s="20">
        <f t="shared" si="10"/>
        <v>7.335</v>
      </c>
    </row>
    <row r="682" spans="1:5" x14ac:dyDescent="0.25">
      <c r="A682" s="377">
        <v>38879</v>
      </c>
      <c r="B682" s="378" t="s">
        <v>611</v>
      </c>
      <c r="C682" s="379" t="s">
        <v>611</v>
      </c>
      <c r="D682" s="378" t="s">
        <v>611</v>
      </c>
      <c r="E682" s="20">
        <f t="shared" si="10"/>
        <v>7.335</v>
      </c>
    </row>
    <row r="683" spans="1:5" x14ac:dyDescent="0.25">
      <c r="A683" s="377">
        <v>38880</v>
      </c>
      <c r="B683" s="378" t="s">
        <v>611</v>
      </c>
      <c r="C683" s="379">
        <v>7.03</v>
      </c>
      <c r="D683" s="378">
        <v>7.3550000000000004</v>
      </c>
      <c r="E683" s="20">
        <f t="shared" si="10"/>
        <v>7.3550000000000004</v>
      </c>
    </row>
    <row r="684" spans="1:5" x14ac:dyDescent="0.25">
      <c r="A684" s="377">
        <v>38881</v>
      </c>
      <c r="B684" s="378" t="s">
        <v>611</v>
      </c>
      <c r="C684" s="379">
        <v>7.03</v>
      </c>
      <c r="D684" s="378">
        <v>7.335</v>
      </c>
      <c r="E684" s="20">
        <f t="shared" si="10"/>
        <v>7.335</v>
      </c>
    </row>
    <row r="685" spans="1:5" x14ac:dyDescent="0.25">
      <c r="A685" s="377">
        <v>38882</v>
      </c>
      <c r="B685" s="378" t="s">
        <v>611</v>
      </c>
      <c r="C685" s="379">
        <v>7.02</v>
      </c>
      <c r="D685" s="378">
        <v>7.335</v>
      </c>
      <c r="E685" s="20">
        <f t="shared" si="10"/>
        <v>7.335</v>
      </c>
    </row>
    <row r="686" spans="1:5" x14ac:dyDescent="0.25">
      <c r="A686" s="377">
        <v>38883</v>
      </c>
      <c r="B686" s="378" t="s">
        <v>611</v>
      </c>
      <c r="C686" s="379">
        <v>7.02</v>
      </c>
      <c r="D686" s="378">
        <v>7.34</v>
      </c>
      <c r="E686" s="20">
        <f t="shared" si="10"/>
        <v>7.34</v>
      </c>
    </row>
    <row r="687" spans="1:5" x14ac:dyDescent="0.25">
      <c r="A687" s="377">
        <v>38884</v>
      </c>
      <c r="B687" s="378" t="s">
        <v>611</v>
      </c>
      <c r="C687" s="379">
        <v>7.02</v>
      </c>
      <c r="D687" s="378">
        <v>7.34</v>
      </c>
      <c r="E687" s="20">
        <f t="shared" si="10"/>
        <v>7.34</v>
      </c>
    </row>
    <row r="688" spans="1:5" x14ac:dyDescent="0.25">
      <c r="A688" s="377">
        <v>38885</v>
      </c>
      <c r="B688" s="378" t="s">
        <v>611</v>
      </c>
      <c r="C688" s="379" t="s">
        <v>611</v>
      </c>
      <c r="D688" s="378" t="s">
        <v>611</v>
      </c>
      <c r="E688" s="20">
        <f t="shared" si="10"/>
        <v>7.34</v>
      </c>
    </row>
    <row r="689" spans="1:5" x14ac:dyDescent="0.25">
      <c r="A689" s="377">
        <v>38886</v>
      </c>
      <c r="B689" s="378" t="s">
        <v>611</v>
      </c>
      <c r="C689" s="379" t="s">
        <v>611</v>
      </c>
      <c r="D689" s="378" t="s">
        <v>611</v>
      </c>
      <c r="E689" s="20">
        <f t="shared" si="10"/>
        <v>7.34</v>
      </c>
    </row>
    <row r="690" spans="1:5" x14ac:dyDescent="0.25">
      <c r="A690" s="377">
        <v>38887</v>
      </c>
      <c r="B690" s="378" t="s">
        <v>611</v>
      </c>
      <c r="C690" s="379">
        <v>7.02</v>
      </c>
      <c r="D690" s="378">
        <v>7.335</v>
      </c>
      <c r="E690" s="20">
        <f t="shared" si="10"/>
        <v>7.335</v>
      </c>
    </row>
    <row r="691" spans="1:5" x14ac:dyDescent="0.25">
      <c r="A691" s="377">
        <v>38888</v>
      </c>
      <c r="B691" s="378" t="s">
        <v>611</v>
      </c>
      <c r="C691" s="379">
        <v>7.02</v>
      </c>
      <c r="D691" s="378">
        <v>7.335</v>
      </c>
      <c r="E691" s="20">
        <f t="shared" si="10"/>
        <v>7.335</v>
      </c>
    </row>
    <row r="692" spans="1:5" x14ac:dyDescent="0.25">
      <c r="A692" s="377">
        <v>38889</v>
      </c>
      <c r="B692" s="378" t="s">
        <v>611</v>
      </c>
      <c r="C692" s="379">
        <v>7.03</v>
      </c>
      <c r="D692" s="378">
        <v>7.33</v>
      </c>
      <c r="E692" s="20">
        <f t="shared" si="10"/>
        <v>7.33</v>
      </c>
    </row>
    <row r="693" spans="1:5" x14ac:dyDescent="0.25">
      <c r="A693" s="377">
        <v>38890</v>
      </c>
      <c r="B693" s="378" t="s">
        <v>611</v>
      </c>
      <c r="C693" s="379">
        <v>7.02</v>
      </c>
      <c r="D693" s="378">
        <v>7.32</v>
      </c>
      <c r="E693" s="20">
        <f t="shared" si="10"/>
        <v>7.32</v>
      </c>
    </row>
    <row r="694" spans="1:5" x14ac:dyDescent="0.25">
      <c r="A694" s="377">
        <v>38891</v>
      </c>
      <c r="B694" s="378" t="s">
        <v>611</v>
      </c>
      <c r="C694" s="379">
        <v>7.02</v>
      </c>
      <c r="D694" s="378">
        <v>7.3250000000000002</v>
      </c>
      <c r="E694" s="20">
        <f t="shared" si="10"/>
        <v>7.3250000000000002</v>
      </c>
    </row>
    <row r="695" spans="1:5" x14ac:dyDescent="0.25">
      <c r="A695" s="377">
        <v>38892</v>
      </c>
      <c r="B695" s="378" t="s">
        <v>611</v>
      </c>
      <c r="C695" s="379" t="s">
        <v>611</v>
      </c>
      <c r="D695" s="378" t="s">
        <v>611</v>
      </c>
      <c r="E695" s="20">
        <f t="shared" si="10"/>
        <v>7.3250000000000002</v>
      </c>
    </row>
    <row r="696" spans="1:5" x14ac:dyDescent="0.25">
      <c r="A696" s="377">
        <v>38893</v>
      </c>
      <c r="B696" s="378" t="s">
        <v>611</v>
      </c>
      <c r="C696" s="379" t="s">
        <v>611</v>
      </c>
      <c r="D696" s="378" t="s">
        <v>611</v>
      </c>
      <c r="E696" s="20">
        <f t="shared" si="10"/>
        <v>7.3250000000000002</v>
      </c>
    </row>
    <row r="697" spans="1:5" x14ac:dyDescent="0.25">
      <c r="A697" s="377">
        <v>38894</v>
      </c>
      <c r="B697" s="378" t="s">
        <v>611</v>
      </c>
      <c r="C697" s="379">
        <v>7.02</v>
      </c>
      <c r="D697" s="378">
        <v>7.33</v>
      </c>
      <c r="E697" s="20">
        <f t="shared" si="10"/>
        <v>7.33</v>
      </c>
    </row>
    <row r="698" spans="1:5" x14ac:dyDescent="0.25">
      <c r="A698" s="377">
        <v>38895</v>
      </c>
      <c r="B698" s="378" t="s">
        <v>611</v>
      </c>
      <c r="C698" s="379">
        <v>7.01</v>
      </c>
      <c r="D698" s="378">
        <v>7.3250000000000002</v>
      </c>
      <c r="E698" s="20">
        <f t="shared" si="10"/>
        <v>7.3250000000000002</v>
      </c>
    </row>
    <row r="699" spans="1:5" x14ac:dyDescent="0.25">
      <c r="A699" s="377">
        <v>38896</v>
      </c>
      <c r="B699" s="378" t="s">
        <v>611</v>
      </c>
      <c r="C699" s="379">
        <v>7.02</v>
      </c>
      <c r="D699" s="378">
        <v>7.32</v>
      </c>
      <c r="E699" s="20">
        <f t="shared" si="10"/>
        <v>7.32</v>
      </c>
    </row>
    <row r="700" spans="1:5" x14ac:dyDescent="0.25">
      <c r="A700" s="377">
        <v>38897</v>
      </c>
      <c r="B700" s="378" t="s">
        <v>611</v>
      </c>
      <c r="C700" s="379">
        <v>7.02</v>
      </c>
      <c r="D700" s="378">
        <v>7.32</v>
      </c>
      <c r="E700" s="20">
        <f t="shared" si="10"/>
        <v>7.32</v>
      </c>
    </row>
    <row r="701" spans="1:5" x14ac:dyDescent="0.25">
      <c r="A701" s="377">
        <v>38898</v>
      </c>
      <c r="B701" s="378" t="s">
        <v>611</v>
      </c>
      <c r="C701" s="379">
        <v>7.05</v>
      </c>
      <c r="D701" s="378">
        <v>7.3250000000000002</v>
      </c>
      <c r="E701" s="20">
        <f t="shared" si="10"/>
        <v>7.3250000000000002</v>
      </c>
    </row>
    <row r="702" spans="1:5" x14ac:dyDescent="0.25">
      <c r="A702" s="377">
        <v>38899</v>
      </c>
      <c r="B702" s="378" t="s">
        <v>611</v>
      </c>
      <c r="C702" s="379" t="s">
        <v>611</v>
      </c>
      <c r="D702" s="378" t="s">
        <v>611</v>
      </c>
      <c r="E702" s="20">
        <f t="shared" si="10"/>
        <v>7.3250000000000002</v>
      </c>
    </row>
    <row r="703" spans="1:5" x14ac:dyDescent="0.25">
      <c r="A703" s="377">
        <v>38900</v>
      </c>
      <c r="B703" s="378" t="s">
        <v>611</v>
      </c>
      <c r="C703" s="379" t="s">
        <v>611</v>
      </c>
      <c r="D703" s="378" t="s">
        <v>611</v>
      </c>
      <c r="E703" s="20">
        <f t="shared" si="10"/>
        <v>7.3250000000000002</v>
      </c>
    </row>
    <row r="704" spans="1:5" x14ac:dyDescent="0.25">
      <c r="A704" s="377">
        <v>38901</v>
      </c>
      <c r="B704" s="378" t="s">
        <v>611</v>
      </c>
      <c r="C704" s="379">
        <v>7.02</v>
      </c>
      <c r="D704" s="378">
        <v>7.3250000000000002</v>
      </c>
      <c r="E704" s="20">
        <f t="shared" si="10"/>
        <v>7.3250000000000002</v>
      </c>
    </row>
    <row r="705" spans="1:5" x14ac:dyDescent="0.25">
      <c r="A705" s="377">
        <v>38902</v>
      </c>
      <c r="B705" s="378" t="s">
        <v>611</v>
      </c>
      <c r="C705" s="379">
        <v>7.02</v>
      </c>
      <c r="D705" s="378">
        <v>7.3049999999999997</v>
      </c>
      <c r="E705" s="20">
        <f t="shared" si="10"/>
        <v>7.3049999999999997</v>
      </c>
    </row>
    <row r="706" spans="1:5" x14ac:dyDescent="0.25">
      <c r="A706" s="377">
        <v>38903</v>
      </c>
      <c r="B706" s="378" t="s">
        <v>611</v>
      </c>
      <c r="C706" s="379">
        <v>7.02</v>
      </c>
      <c r="D706" s="378">
        <v>7.3049999999999997</v>
      </c>
      <c r="E706" s="20">
        <f t="shared" si="10"/>
        <v>7.3049999999999997</v>
      </c>
    </row>
    <row r="707" spans="1:5" x14ac:dyDescent="0.25">
      <c r="A707" s="377">
        <v>38904</v>
      </c>
      <c r="B707" s="378" t="s">
        <v>611</v>
      </c>
      <c r="C707" s="379">
        <v>7.02</v>
      </c>
      <c r="D707" s="378">
        <v>7.3150000000000004</v>
      </c>
      <c r="E707" s="20">
        <f t="shared" si="10"/>
        <v>7.3150000000000004</v>
      </c>
    </row>
    <row r="708" spans="1:5" x14ac:dyDescent="0.25">
      <c r="A708" s="377">
        <v>38905</v>
      </c>
      <c r="B708" s="378" t="s">
        <v>611</v>
      </c>
      <c r="C708" s="379">
        <v>7.02</v>
      </c>
      <c r="D708" s="378">
        <v>7.3150000000000004</v>
      </c>
      <c r="E708" s="20">
        <f t="shared" si="10"/>
        <v>7.3150000000000004</v>
      </c>
    </row>
    <row r="709" spans="1:5" x14ac:dyDescent="0.25">
      <c r="A709" s="377">
        <v>38906</v>
      </c>
      <c r="B709" s="378" t="s">
        <v>611</v>
      </c>
      <c r="C709" s="379" t="s">
        <v>611</v>
      </c>
      <c r="D709" s="378" t="s">
        <v>611</v>
      </c>
      <c r="E709" s="20">
        <f t="shared" si="10"/>
        <v>7.3150000000000004</v>
      </c>
    </row>
    <row r="710" spans="1:5" x14ac:dyDescent="0.25">
      <c r="A710" s="377">
        <v>38907</v>
      </c>
      <c r="B710" s="378" t="s">
        <v>611</v>
      </c>
      <c r="C710" s="379" t="s">
        <v>611</v>
      </c>
      <c r="D710" s="378" t="s">
        <v>611</v>
      </c>
      <c r="E710" s="20">
        <f t="shared" si="10"/>
        <v>7.3150000000000004</v>
      </c>
    </row>
    <row r="711" spans="1:5" x14ac:dyDescent="0.25">
      <c r="A711" s="377">
        <v>38908</v>
      </c>
      <c r="B711" s="378" t="s">
        <v>611</v>
      </c>
      <c r="C711" s="379">
        <v>7.02</v>
      </c>
      <c r="D711" s="378">
        <v>7.32</v>
      </c>
      <c r="E711" s="20">
        <f t="shared" si="10"/>
        <v>7.32</v>
      </c>
    </row>
    <row r="712" spans="1:5" x14ac:dyDescent="0.25">
      <c r="A712" s="377">
        <v>38909</v>
      </c>
      <c r="B712" s="378" t="s">
        <v>611</v>
      </c>
      <c r="C712" s="379">
        <v>7.03</v>
      </c>
      <c r="D712" s="378">
        <v>7.32</v>
      </c>
      <c r="E712" s="20">
        <f t="shared" si="10"/>
        <v>7.32</v>
      </c>
    </row>
    <row r="713" spans="1:5" x14ac:dyDescent="0.25">
      <c r="A713" s="377">
        <v>38910</v>
      </c>
      <c r="B713" s="378" t="s">
        <v>611</v>
      </c>
      <c r="C713" s="379">
        <v>7.03</v>
      </c>
      <c r="D713" s="378">
        <v>7.32</v>
      </c>
      <c r="E713" s="20">
        <f t="shared" si="10"/>
        <v>7.32</v>
      </c>
    </row>
    <row r="714" spans="1:5" x14ac:dyDescent="0.25">
      <c r="A714" s="377">
        <v>38911</v>
      </c>
      <c r="B714" s="378" t="s">
        <v>611</v>
      </c>
      <c r="C714" s="379">
        <v>7.03</v>
      </c>
      <c r="D714" s="378">
        <v>7.32</v>
      </c>
      <c r="E714" s="20">
        <f t="shared" si="10"/>
        <v>7.32</v>
      </c>
    </row>
    <row r="715" spans="1:5" x14ac:dyDescent="0.25">
      <c r="A715" s="377">
        <v>38912</v>
      </c>
      <c r="B715" s="378" t="s">
        <v>611</v>
      </c>
      <c r="C715" s="379">
        <v>7.03</v>
      </c>
      <c r="D715" s="378">
        <v>7.32</v>
      </c>
      <c r="E715" s="20">
        <f t="shared" si="10"/>
        <v>7.32</v>
      </c>
    </row>
    <row r="716" spans="1:5" x14ac:dyDescent="0.25">
      <c r="A716" s="377">
        <v>38913</v>
      </c>
      <c r="B716" s="378" t="s">
        <v>611</v>
      </c>
      <c r="C716" s="379" t="s">
        <v>611</v>
      </c>
      <c r="D716" s="378" t="s">
        <v>611</v>
      </c>
      <c r="E716" s="20">
        <f t="shared" ref="E716:E779" si="11">IF(D716="N/E",E715,D716)</f>
        <v>7.32</v>
      </c>
    </row>
    <row r="717" spans="1:5" x14ac:dyDescent="0.25">
      <c r="A717" s="377">
        <v>38914</v>
      </c>
      <c r="B717" s="378" t="s">
        <v>611</v>
      </c>
      <c r="C717" s="379" t="s">
        <v>611</v>
      </c>
      <c r="D717" s="378" t="s">
        <v>611</v>
      </c>
      <c r="E717" s="20">
        <f t="shared" si="11"/>
        <v>7.32</v>
      </c>
    </row>
    <row r="718" spans="1:5" x14ac:dyDescent="0.25">
      <c r="A718" s="377">
        <v>38915</v>
      </c>
      <c r="B718" s="378" t="s">
        <v>611</v>
      </c>
      <c r="C718" s="379">
        <v>7.02</v>
      </c>
      <c r="D718" s="378">
        <v>7.31</v>
      </c>
      <c r="E718" s="20">
        <f t="shared" si="11"/>
        <v>7.31</v>
      </c>
    </row>
    <row r="719" spans="1:5" x14ac:dyDescent="0.25">
      <c r="A719" s="377">
        <v>38916</v>
      </c>
      <c r="B719" s="378" t="s">
        <v>611</v>
      </c>
      <c r="C719" s="379">
        <v>7.02</v>
      </c>
      <c r="D719" s="378">
        <v>7.3</v>
      </c>
      <c r="E719" s="20">
        <f t="shared" si="11"/>
        <v>7.3</v>
      </c>
    </row>
    <row r="720" spans="1:5" x14ac:dyDescent="0.25">
      <c r="A720" s="377">
        <v>38917</v>
      </c>
      <c r="B720" s="378" t="s">
        <v>611</v>
      </c>
      <c r="C720" s="379">
        <v>7.02</v>
      </c>
      <c r="D720" s="378">
        <v>7.2949999999999999</v>
      </c>
      <c r="E720" s="20">
        <f t="shared" si="11"/>
        <v>7.2949999999999999</v>
      </c>
    </row>
    <row r="721" spans="1:5" x14ac:dyDescent="0.25">
      <c r="A721" s="377">
        <v>38918</v>
      </c>
      <c r="B721" s="378" t="s">
        <v>611</v>
      </c>
      <c r="C721" s="379">
        <v>7.03</v>
      </c>
      <c r="D721" s="378">
        <v>7.3</v>
      </c>
      <c r="E721" s="20">
        <f t="shared" si="11"/>
        <v>7.3</v>
      </c>
    </row>
    <row r="722" spans="1:5" x14ac:dyDescent="0.25">
      <c r="A722" s="377">
        <v>38919</v>
      </c>
      <c r="B722" s="378" t="s">
        <v>611</v>
      </c>
      <c r="C722" s="379">
        <v>7.02</v>
      </c>
      <c r="D722" s="378">
        <v>7.2949999999999999</v>
      </c>
      <c r="E722" s="20">
        <f t="shared" si="11"/>
        <v>7.2949999999999999</v>
      </c>
    </row>
    <row r="723" spans="1:5" x14ac:dyDescent="0.25">
      <c r="A723" s="377">
        <v>38920</v>
      </c>
      <c r="B723" s="378" t="s">
        <v>611</v>
      </c>
      <c r="C723" s="379" t="s">
        <v>611</v>
      </c>
      <c r="D723" s="378" t="s">
        <v>611</v>
      </c>
      <c r="E723" s="20">
        <f t="shared" si="11"/>
        <v>7.2949999999999999</v>
      </c>
    </row>
    <row r="724" spans="1:5" x14ac:dyDescent="0.25">
      <c r="A724" s="377">
        <v>38921</v>
      </c>
      <c r="B724" s="378" t="s">
        <v>611</v>
      </c>
      <c r="C724" s="379" t="s">
        <v>611</v>
      </c>
      <c r="D724" s="378" t="s">
        <v>611</v>
      </c>
      <c r="E724" s="20">
        <f t="shared" si="11"/>
        <v>7.2949999999999999</v>
      </c>
    </row>
    <row r="725" spans="1:5" x14ac:dyDescent="0.25">
      <c r="A725" s="377">
        <v>38922</v>
      </c>
      <c r="B725" s="378" t="s">
        <v>611</v>
      </c>
      <c r="C725" s="379">
        <v>7.02</v>
      </c>
      <c r="D725" s="378">
        <v>7.3</v>
      </c>
      <c r="E725" s="20">
        <f t="shared" si="11"/>
        <v>7.3</v>
      </c>
    </row>
    <row r="726" spans="1:5" x14ac:dyDescent="0.25">
      <c r="A726" s="377">
        <v>38923</v>
      </c>
      <c r="B726" s="378" t="s">
        <v>611</v>
      </c>
      <c r="C726" s="379">
        <v>7.02</v>
      </c>
      <c r="D726" s="378">
        <v>7.3049999999999997</v>
      </c>
      <c r="E726" s="20">
        <f t="shared" si="11"/>
        <v>7.3049999999999997</v>
      </c>
    </row>
    <row r="727" spans="1:5" x14ac:dyDescent="0.25">
      <c r="A727" s="377">
        <v>38924</v>
      </c>
      <c r="B727" s="378" t="s">
        <v>611</v>
      </c>
      <c r="C727" s="379">
        <v>7.02</v>
      </c>
      <c r="D727" s="378">
        <v>7.31</v>
      </c>
      <c r="E727" s="20">
        <f t="shared" si="11"/>
        <v>7.31</v>
      </c>
    </row>
    <row r="728" spans="1:5" x14ac:dyDescent="0.25">
      <c r="A728" s="377">
        <v>38925</v>
      </c>
      <c r="B728" s="378" t="s">
        <v>611</v>
      </c>
      <c r="C728" s="379">
        <v>7.02</v>
      </c>
      <c r="D728" s="378">
        <v>7.32</v>
      </c>
      <c r="E728" s="20">
        <f t="shared" si="11"/>
        <v>7.32</v>
      </c>
    </row>
    <row r="729" spans="1:5" x14ac:dyDescent="0.25">
      <c r="A729" s="377">
        <v>38926</v>
      </c>
      <c r="B729" s="378" t="s">
        <v>611</v>
      </c>
      <c r="C729" s="379">
        <v>7.02</v>
      </c>
      <c r="D729" s="378">
        <v>7.32</v>
      </c>
      <c r="E729" s="20">
        <f t="shared" si="11"/>
        <v>7.32</v>
      </c>
    </row>
    <row r="730" spans="1:5" x14ac:dyDescent="0.25">
      <c r="A730" s="377">
        <v>38927</v>
      </c>
      <c r="B730" s="378" t="s">
        <v>611</v>
      </c>
      <c r="C730" s="379" t="s">
        <v>611</v>
      </c>
      <c r="D730" s="378" t="s">
        <v>611</v>
      </c>
      <c r="E730" s="20">
        <f t="shared" si="11"/>
        <v>7.32</v>
      </c>
    </row>
    <row r="731" spans="1:5" x14ac:dyDescent="0.25">
      <c r="A731" s="377">
        <v>38928</v>
      </c>
      <c r="B731" s="378" t="s">
        <v>611</v>
      </c>
      <c r="C731" s="379" t="s">
        <v>611</v>
      </c>
      <c r="D731" s="378" t="s">
        <v>611</v>
      </c>
      <c r="E731" s="20">
        <f t="shared" si="11"/>
        <v>7.32</v>
      </c>
    </row>
    <row r="732" spans="1:5" x14ac:dyDescent="0.25">
      <c r="A732" s="377">
        <v>38929</v>
      </c>
      <c r="B732" s="378" t="s">
        <v>611</v>
      </c>
      <c r="C732" s="379">
        <v>7.05</v>
      </c>
      <c r="D732" s="378">
        <v>7.3250000000000002</v>
      </c>
      <c r="E732" s="20">
        <f t="shared" si="11"/>
        <v>7.3250000000000002</v>
      </c>
    </row>
    <row r="733" spans="1:5" x14ac:dyDescent="0.25">
      <c r="A733" s="377">
        <v>38930</v>
      </c>
      <c r="B733" s="378" t="s">
        <v>611</v>
      </c>
      <c r="C733" s="379">
        <v>7.03</v>
      </c>
      <c r="D733" s="378">
        <v>7.3250000000000002</v>
      </c>
      <c r="E733" s="20">
        <f t="shared" si="11"/>
        <v>7.3250000000000002</v>
      </c>
    </row>
    <row r="734" spans="1:5" x14ac:dyDescent="0.25">
      <c r="A734" s="377">
        <v>38931</v>
      </c>
      <c r="B734" s="378" t="s">
        <v>611</v>
      </c>
      <c r="C734" s="379">
        <v>7.03</v>
      </c>
      <c r="D734" s="378">
        <v>7.32</v>
      </c>
      <c r="E734" s="20">
        <f t="shared" si="11"/>
        <v>7.32</v>
      </c>
    </row>
    <row r="735" spans="1:5" x14ac:dyDescent="0.25">
      <c r="A735" s="377">
        <v>38932</v>
      </c>
      <c r="B735" s="378" t="s">
        <v>611</v>
      </c>
      <c r="C735" s="379">
        <v>7.03</v>
      </c>
      <c r="D735" s="378">
        <v>7.32</v>
      </c>
      <c r="E735" s="20">
        <f t="shared" si="11"/>
        <v>7.32</v>
      </c>
    </row>
    <row r="736" spans="1:5" x14ac:dyDescent="0.25">
      <c r="A736" s="377">
        <v>38933</v>
      </c>
      <c r="B736" s="378" t="s">
        <v>611</v>
      </c>
      <c r="C736" s="379">
        <v>7.03</v>
      </c>
      <c r="D736" s="378">
        <v>7.32</v>
      </c>
      <c r="E736" s="20">
        <f t="shared" si="11"/>
        <v>7.32</v>
      </c>
    </row>
    <row r="737" spans="1:5" x14ac:dyDescent="0.25">
      <c r="A737" s="377">
        <v>38934</v>
      </c>
      <c r="B737" s="378" t="s">
        <v>611</v>
      </c>
      <c r="C737" s="379" t="s">
        <v>611</v>
      </c>
      <c r="D737" s="378" t="s">
        <v>611</v>
      </c>
      <c r="E737" s="20">
        <f t="shared" si="11"/>
        <v>7.32</v>
      </c>
    </row>
    <row r="738" spans="1:5" x14ac:dyDescent="0.25">
      <c r="A738" s="377">
        <v>38935</v>
      </c>
      <c r="B738" s="378" t="s">
        <v>611</v>
      </c>
      <c r="C738" s="379" t="s">
        <v>611</v>
      </c>
      <c r="D738" s="378" t="s">
        <v>611</v>
      </c>
      <c r="E738" s="20">
        <f t="shared" si="11"/>
        <v>7.32</v>
      </c>
    </row>
    <row r="739" spans="1:5" x14ac:dyDescent="0.25">
      <c r="A739" s="377">
        <v>38936</v>
      </c>
      <c r="B739" s="378" t="s">
        <v>611</v>
      </c>
      <c r="C739" s="379">
        <v>7.03</v>
      </c>
      <c r="D739" s="378">
        <v>7.3049999999999997</v>
      </c>
      <c r="E739" s="20">
        <f t="shared" si="11"/>
        <v>7.3049999999999997</v>
      </c>
    </row>
    <row r="740" spans="1:5" x14ac:dyDescent="0.25">
      <c r="A740" s="377">
        <v>38937</v>
      </c>
      <c r="B740" s="378" t="s">
        <v>611</v>
      </c>
      <c r="C740" s="379">
        <v>7.03</v>
      </c>
      <c r="D740" s="378">
        <v>7.3</v>
      </c>
      <c r="E740" s="20">
        <f t="shared" si="11"/>
        <v>7.3</v>
      </c>
    </row>
    <row r="741" spans="1:5" x14ac:dyDescent="0.25">
      <c r="A741" s="377">
        <v>38938</v>
      </c>
      <c r="B741" s="378" t="s">
        <v>611</v>
      </c>
      <c r="C741" s="379">
        <v>7.03</v>
      </c>
      <c r="D741" s="378">
        <v>7.31</v>
      </c>
      <c r="E741" s="20">
        <f t="shared" si="11"/>
        <v>7.31</v>
      </c>
    </row>
    <row r="742" spans="1:5" x14ac:dyDescent="0.25">
      <c r="A742" s="377">
        <v>38939</v>
      </c>
      <c r="B742" s="378" t="s">
        <v>611</v>
      </c>
      <c r="C742" s="379">
        <v>7.03</v>
      </c>
      <c r="D742" s="378">
        <v>7.3150000000000004</v>
      </c>
      <c r="E742" s="20">
        <f t="shared" si="11"/>
        <v>7.3150000000000004</v>
      </c>
    </row>
    <row r="743" spans="1:5" x14ac:dyDescent="0.25">
      <c r="A743" s="377">
        <v>38940</v>
      </c>
      <c r="B743" s="378" t="s">
        <v>611</v>
      </c>
      <c r="C743" s="379">
        <v>7.03</v>
      </c>
      <c r="D743" s="378">
        <v>7.3150000000000004</v>
      </c>
      <c r="E743" s="20">
        <f t="shared" si="11"/>
        <v>7.3150000000000004</v>
      </c>
    </row>
    <row r="744" spans="1:5" x14ac:dyDescent="0.25">
      <c r="A744" s="377">
        <v>38941</v>
      </c>
      <c r="B744" s="378" t="s">
        <v>611</v>
      </c>
      <c r="C744" s="379" t="s">
        <v>611</v>
      </c>
      <c r="D744" s="378" t="s">
        <v>611</v>
      </c>
      <c r="E744" s="20">
        <f t="shared" si="11"/>
        <v>7.3150000000000004</v>
      </c>
    </row>
    <row r="745" spans="1:5" x14ac:dyDescent="0.25">
      <c r="A745" s="377">
        <v>38942</v>
      </c>
      <c r="B745" s="378" t="s">
        <v>611</v>
      </c>
      <c r="C745" s="379" t="s">
        <v>611</v>
      </c>
      <c r="D745" s="378" t="s">
        <v>611</v>
      </c>
      <c r="E745" s="20">
        <f t="shared" si="11"/>
        <v>7.3150000000000004</v>
      </c>
    </row>
    <row r="746" spans="1:5" x14ac:dyDescent="0.25">
      <c r="A746" s="377">
        <v>38943</v>
      </c>
      <c r="B746" s="378" t="s">
        <v>611</v>
      </c>
      <c r="C746" s="379">
        <v>7.03</v>
      </c>
      <c r="D746" s="378">
        <v>7.3150000000000004</v>
      </c>
      <c r="E746" s="20">
        <f t="shared" si="11"/>
        <v>7.3150000000000004</v>
      </c>
    </row>
    <row r="747" spans="1:5" x14ac:dyDescent="0.25">
      <c r="A747" s="377">
        <v>38944</v>
      </c>
      <c r="B747" s="378" t="s">
        <v>611</v>
      </c>
      <c r="C747" s="379">
        <v>7.03</v>
      </c>
      <c r="D747" s="378">
        <v>7.29</v>
      </c>
      <c r="E747" s="20">
        <f t="shared" si="11"/>
        <v>7.29</v>
      </c>
    </row>
    <row r="748" spans="1:5" x14ac:dyDescent="0.25">
      <c r="A748" s="377">
        <v>38945</v>
      </c>
      <c r="B748" s="378" t="s">
        <v>611</v>
      </c>
      <c r="C748" s="379">
        <v>7.02</v>
      </c>
      <c r="D748" s="378">
        <v>7.29</v>
      </c>
      <c r="E748" s="20">
        <f t="shared" si="11"/>
        <v>7.29</v>
      </c>
    </row>
    <row r="749" spans="1:5" x14ac:dyDescent="0.25">
      <c r="A749" s="377">
        <v>38946</v>
      </c>
      <c r="B749" s="378" t="s">
        <v>611</v>
      </c>
      <c r="C749" s="379">
        <v>7.03</v>
      </c>
      <c r="D749" s="378">
        <v>7.29</v>
      </c>
      <c r="E749" s="20">
        <f t="shared" si="11"/>
        <v>7.29</v>
      </c>
    </row>
    <row r="750" spans="1:5" x14ac:dyDescent="0.25">
      <c r="A750" s="377">
        <v>38947</v>
      </c>
      <c r="B750" s="378" t="s">
        <v>611</v>
      </c>
      <c r="C750" s="379">
        <v>7.03</v>
      </c>
      <c r="D750" s="378">
        <v>7.28</v>
      </c>
      <c r="E750" s="20">
        <f t="shared" si="11"/>
        <v>7.28</v>
      </c>
    </row>
    <row r="751" spans="1:5" x14ac:dyDescent="0.25">
      <c r="A751" s="377">
        <v>38948</v>
      </c>
      <c r="B751" s="378" t="s">
        <v>611</v>
      </c>
      <c r="C751" s="379" t="s">
        <v>611</v>
      </c>
      <c r="D751" s="378" t="s">
        <v>611</v>
      </c>
      <c r="E751" s="20">
        <f t="shared" si="11"/>
        <v>7.28</v>
      </c>
    </row>
    <row r="752" spans="1:5" x14ac:dyDescent="0.25">
      <c r="A752" s="377">
        <v>38949</v>
      </c>
      <c r="B752" s="378" t="s">
        <v>611</v>
      </c>
      <c r="C752" s="379" t="s">
        <v>611</v>
      </c>
      <c r="D752" s="378" t="s">
        <v>611</v>
      </c>
      <c r="E752" s="20">
        <f t="shared" si="11"/>
        <v>7.28</v>
      </c>
    </row>
    <row r="753" spans="1:5" x14ac:dyDescent="0.25">
      <c r="A753" s="377">
        <v>38950</v>
      </c>
      <c r="B753" s="378" t="s">
        <v>611</v>
      </c>
      <c r="C753" s="379">
        <v>7.03</v>
      </c>
      <c r="D753" s="378">
        <v>7.28</v>
      </c>
      <c r="E753" s="20">
        <f t="shared" si="11"/>
        <v>7.28</v>
      </c>
    </row>
    <row r="754" spans="1:5" x14ac:dyDescent="0.25">
      <c r="A754" s="377">
        <v>38951</v>
      </c>
      <c r="B754" s="378" t="s">
        <v>611</v>
      </c>
      <c r="C754" s="379">
        <v>7.03</v>
      </c>
      <c r="D754" s="378">
        <v>7.28</v>
      </c>
      <c r="E754" s="20">
        <f t="shared" si="11"/>
        <v>7.28</v>
      </c>
    </row>
    <row r="755" spans="1:5" x14ac:dyDescent="0.25">
      <c r="A755" s="377">
        <v>38952</v>
      </c>
      <c r="B755" s="378" t="s">
        <v>611</v>
      </c>
      <c r="C755" s="379">
        <v>7.03</v>
      </c>
      <c r="D755" s="378">
        <v>7.2847</v>
      </c>
      <c r="E755" s="20">
        <f t="shared" si="11"/>
        <v>7.2847</v>
      </c>
    </row>
    <row r="756" spans="1:5" x14ac:dyDescent="0.25">
      <c r="A756" s="377">
        <v>38953</v>
      </c>
      <c r="B756" s="378" t="s">
        <v>611</v>
      </c>
      <c r="C756" s="379">
        <v>7.01</v>
      </c>
      <c r="D756" s="378">
        <v>7.29</v>
      </c>
      <c r="E756" s="20">
        <f t="shared" si="11"/>
        <v>7.29</v>
      </c>
    </row>
    <row r="757" spans="1:5" x14ac:dyDescent="0.25">
      <c r="A757" s="377">
        <v>38954</v>
      </c>
      <c r="B757" s="378" t="s">
        <v>611</v>
      </c>
      <c r="C757" s="379">
        <v>7</v>
      </c>
      <c r="D757" s="378">
        <v>7.2796000000000003</v>
      </c>
      <c r="E757" s="20">
        <f t="shared" si="11"/>
        <v>7.2796000000000003</v>
      </c>
    </row>
    <row r="758" spans="1:5" x14ac:dyDescent="0.25">
      <c r="A758" s="377">
        <v>38955</v>
      </c>
      <c r="B758" s="378" t="s">
        <v>611</v>
      </c>
      <c r="C758" s="379" t="s">
        <v>611</v>
      </c>
      <c r="D758" s="378" t="s">
        <v>611</v>
      </c>
      <c r="E758" s="20">
        <f t="shared" si="11"/>
        <v>7.2796000000000003</v>
      </c>
    </row>
    <row r="759" spans="1:5" x14ac:dyDescent="0.25">
      <c r="A759" s="377">
        <v>38956</v>
      </c>
      <c r="B759" s="378" t="s">
        <v>611</v>
      </c>
      <c r="C759" s="379" t="s">
        <v>611</v>
      </c>
      <c r="D759" s="378" t="s">
        <v>611</v>
      </c>
      <c r="E759" s="20">
        <f t="shared" si="11"/>
        <v>7.2796000000000003</v>
      </c>
    </row>
    <row r="760" spans="1:5" x14ac:dyDescent="0.25">
      <c r="A760" s="377">
        <v>38957</v>
      </c>
      <c r="B760" s="378" t="s">
        <v>611</v>
      </c>
      <c r="C760" s="379">
        <v>7.01</v>
      </c>
      <c r="D760" s="378">
        <v>7.2925000000000004</v>
      </c>
      <c r="E760" s="20">
        <f t="shared" si="11"/>
        <v>7.2925000000000004</v>
      </c>
    </row>
    <row r="761" spans="1:5" x14ac:dyDescent="0.25">
      <c r="A761" s="377">
        <v>38958</v>
      </c>
      <c r="B761" s="378" t="s">
        <v>611</v>
      </c>
      <c r="C761" s="379">
        <v>7.01</v>
      </c>
      <c r="D761" s="378">
        <v>7.31</v>
      </c>
      <c r="E761" s="20">
        <f t="shared" si="11"/>
        <v>7.31</v>
      </c>
    </row>
    <row r="762" spans="1:5" x14ac:dyDescent="0.25">
      <c r="A762" s="377">
        <v>38959</v>
      </c>
      <c r="B762" s="378" t="s">
        <v>611</v>
      </c>
      <c r="C762" s="379">
        <v>7.01</v>
      </c>
      <c r="D762" s="378">
        <v>7.3074000000000003</v>
      </c>
      <c r="E762" s="20">
        <f t="shared" si="11"/>
        <v>7.3074000000000003</v>
      </c>
    </row>
    <row r="763" spans="1:5" x14ac:dyDescent="0.25">
      <c r="A763" s="377">
        <v>38960</v>
      </c>
      <c r="B763" s="378" t="s">
        <v>611</v>
      </c>
      <c r="C763" s="379">
        <v>7.05</v>
      </c>
      <c r="D763" s="378">
        <v>7.2987000000000002</v>
      </c>
      <c r="E763" s="20">
        <f t="shared" si="11"/>
        <v>7.2987000000000002</v>
      </c>
    </row>
    <row r="764" spans="1:5" x14ac:dyDescent="0.25">
      <c r="A764" s="377">
        <v>38961</v>
      </c>
      <c r="B764" s="378" t="s">
        <v>611</v>
      </c>
      <c r="C764" s="379">
        <v>7.04</v>
      </c>
      <c r="D764" s="378">
        <v>7.2887000000000004</v>
      </c>
      <c r="E764" s="20">
        <f t="shared" si="11"/>
        <v>7.2887000000000004</v>
      </c>
    </row>
    <row r="765" spans="1:5" x14ac:dyDescent="0.25">
      <c r="A765" s="377">
        <v>38962</v>
      </c>
      <c r="B765" s="378" t="s">
        <v>611</v>
      </c>
      <c r="C765" s="379" t="s">
        <v>611</v>
      </c>
      <c r="D765" s="378" t="s">
        <v>611</v>
      </c>
      <c r="E765" s="20">
        <f t="shared" si="11"/>
        <v>7.2887000000000004</v>
      </c>
    </row>
    <row r="766" spans="1:5" x14ac:dyDescent="0.25">
      <c r="A766" s="377">
        <v>38963</v>
      </c>
      <c r="B766" s="378" t="s">
        <v>611</v>
      </c>
      <c r="C766" s="379" t="s">
        <v>611</v>
      </c>
      <c r="D766" s="378" t="s">
        <v>611</v>
      </c>
      <c r="E766" s="20">
        <f t="shared" si="11"/>
        <v>7.2887000000000004</v>
      </c>
    </row>
    <row r="767" spans="1:5" x14ac:dyDescent="0.25">
      <c r="A767" s="377">
        <v>38964</v>
      </c>
      <c r="B767" s="378" t="s">
        <v>611</v>
      </c>
      <c r="C767" s="379">
        <v>7.05</v>
      </c>
      <c r="D767" s="378">
        <v>7.2911999999999999</v>
      </c>
      <c r="E767" s="20">
        <f t="shared" si="11"/>
        <v>7.2911999999999999</v>
      </c>
    </row>
    <row r="768" spans="1:5" x14ac:dyDescent="0.25">
      <c r="A768" s="377">
        <v>38965</v>
      </c>
      <c r="B768" s="378" t="s">
        <v>611</v>
      </c>
      <c r="C768" s="379">
        <v>7.14</v>
      </c>
      <c r="D768" s="378">
        <v>7.3037000000000001</v>
      </c>
      <c r="E768" s="20">
        <f t="shared" si="11"/>
        <v>7.3037000000000001</v>
      </c>
    </row>
    <row r="769" spans="1:5" x14ac:dyDescent="0.25">
      <c r="A769" s="377">
        <v>38966</v>
      </c>
      <c r="B769" s="378" t="s">
        <v>611</v>
      </c>
      <c r="C769" s="379">
        <v>7.08</v>
      </c>
      <c r="D769" s="378">
        <v>7.3087</v>
      </c>
      <c r="E769" s="20">
        <f t="shared" si="11"/>
        <v>7.3087</v>
      </c>
    </row>
    <row r="770" spans="1:5" x14ac:dyDescent="0.25">
      <c r="A770" s="377">
        <v>38967</v>
      </c>
      <c r="B770" s="378" t="s">
        <v>611</v>
      </c>
      <c r="C770" s="379">
        <v>7.08</v>
      </c>
      <c r="D770" s="378">
        <v>7.31</v>
      </c>
      <c r="E770" s="20">
        <f t="shared" si="11"/>
        <v>7.31</v>
      </c>
    </row>
    <row r="771" spans="1:5" x14ac:dyDescent="0.25">
      <c r="A771" s="377">
        <v>38968</v>
      </c>
      <c r="B771" s="378" t="s">
        <v>611</v>
      </c>
      <c r="C771" s="379">
        <v>7.07</v>
      </c>
      <c r="D771" s="378">
        <v>7.3112000000000004</v>
      </c>
      <c r="E771" s="20">
        <f t="shared" si="11"/>
        <v>7.3112000000000004</v>
      </c>
    </row>
    <row r="772" spans="1:5" x14ac:dyDescent="0.25">
      <c r="A772" s="377">
        <v>38969</v>
      </c>
      <c r="B772" s="378" t="s">
        <v>611</v>
      </c>
      <c r="C772" s="379" t="s">
        <v>611</v>
      </c>
      <c r="D772" s="378" t="s">
        <v>611</v>
      </c>
      <c r="E772" s="20">
        <f t="shared" si="11"/>
        <v>7.3112000000000004</v>
      </c>
    </row>
    <row r="773" spans="1:5" x14ac:dyDescent="0.25">
      <c r="A773" s="377">
        <v>38970</v>
      </c>
      <c r="B773" s="378" t="s">
        <v>611</v>
      </c>
      <c r="C773" s="379" t="s">
        <v>611</v>
      </c>
      <c r="D773" s="378" t="s">
        <v>611</v>
      </c>
      <c r="E773" s="20">
        <f t="shared" si="11"/>
        <v>7.3112000000000004</v>
      </c>
    </row>
    <row r="774" spans="1:5" x14ac:dyDescent="0.25">
      <c r="A774" s="377">
        <v>38971</v>
      </c>
      <c r="B774" s="378" t="s">
        <v>611</v>
      </c>
      <c r="C774" s="379">
        <v>7.08</v>
      </c>
      <c r="D774" s="378">
        <v>7.3125</v>
      </c>
      <c r="E774" s="20">
        <f t="shared" si="11"/>
        <v>7.3125</v>
      </c>
    </row>
    <row r="775" spans="1:5" x14ac:dyDescent="0.25">
      <c r="A775" s="377">
        <v>38972</v>
      </c>
      <c r="B775" s="378" t="s">
        <v>611</v>
      </c>
      <c r="C775" s="379">
        <v>7.12</v>
      </c>
      <c r="D775" s="378">
        <v>7.3112000000000004</v>
      </c>
      <c r="E775" s="20">
        <f t="shared" si="11"/>
        <v>7.3112000000000004</v>
      </c>
    </row>
    <row r="776" spans="1:5" x14ac:dyDescent="0.25">
      <c r="A776" s="377">
        <v>38973</v>
      </c>
      <c r="B776" s="378" t="s">
        <v>611</v>
      </c>
      <c r="C776" s="379">
        <v>7.16</v>
      </c>
      <c r="D776" s="378">
        <v>7.3075000000000001</v>
      </c>
      <c r="E776" s="20">
        <f t="shared" si="11"/>
        <v>7.3075000000000001</v>
      </c>
    </row>
    <row r="777" spans="1:5" x14ac:dyDescent="0.25">
      <c r="A777" s="377">
        <v>38974</v>
      </c>
      <c r="B777" s="378" t="s">
        <v>611</v>
      </c>
      <c r="C777" s="379">
        <v>7.05</v>
      </c>
      <c r="D777" s="378">
        <v>7.3091999999999997</v>
      </c>
      <c r="E777" s="20">
        <f t="shared" si="11"/>
        <v>7.3091999999999997</v>
      </c>
    </row>
    <row r="778" spans="1:5" x14ac:dyDescent="0.25">
      <c r="A778" s="377">
        <v>38975</v>
      </c>
      <c r="B778" s="378" t="s">
        <v>611</v>
      </c>
      <c r="C778" s="379">
        <v>7.05</v>
      </c>
      <c r="D778" s="378">
        <v>7.3034999999999997</v>
      </c>
      <c r="E778" s="20">
        <f t="shared" si="11"/>
        <v>7.3034999999999997</v>
      </c>
    </row>
    <row r="779" spans="1:5" x14ac:dyDescent="0.25">
      <c r="A779" s="377">
        <v>38976</v>
      </c>
      <c r="B779" s="378" t="s">
        <v>611</v>
      </c>
      <c r="C779" s="379" t="s">
        <v>611</v>
      </c>
      <c r="D779" s="378" t="s">
        <v>611</v>
      </c>
      <c r="E779" s="20">
        <f t="shared" si="11"/>
        <v>7.3034999999999997</v>
      </c>
    </row>
    <row r="780" spans="1:5" x14ac:dyDescent="0.25">
      <c r="A780" s="377">
        <v>38977</v>
      </c>
      <c r="B780" s="378" t="s">
        <v>611</v>
      </c>
      <c r="C780" s="379" t="s">
        <v>611</v>
      </c>
      <c r="D780" s="378" t="s">
        <v>611</v>
      </c>
      <c r="E780" s="20">
        <f t="shared" ref="E780:E843" si="12">IF(D780="N/E",E779,D780)</f>
        <v>7.3034999999999997</v>
      </c>
    </row>
    <row r="781" spans="1:5" x14ac:dyDescent="0.25">
      <c r="A781" s="377">
        <v>38978</v>
      </c>
      <c r="B781" s="378" t="s">
        <v>611</v>
      </c>
      <c r="C781" s="379">
        <v>7.05</v>
      </c>
      <c r="D781" s="378">
        <v>7.3075000000000001</v>
      </c>
      <c r="E781" s="20">
        <f t="shared" si="12"/>
        <v>7.3075000000000001</v>
      </c>
    </row>
    <row r="782" spans="1:5" x14ac:dyDescent="0.25">
      <c r="A782" s="377">
        <v>38979</v>
      </c>
      <c r="B782" s="378" t="s">
        <v>611</v>
      </c>
      <c r="C782" s="379">
        <v>7.04</v>
      </c>
      <c r="D782" s="378">
        <v>7.3049999999999997</v>
      </c>
      <c r="E782" s="20">
        <f t="shared" si="12"/>
        <v>7.3049999999999997</v>
      </c>
    </row>
    <row r="783" spans="1:5" x14ac:dyDescent="0.25">
      <c r="A783" s="377">
        <v>38980</v>
      </c>
      <c r="B783" s="378" t="s">
        <v>611</v>
      </c>
      <c r="C783" s="379">
        <v>7.03</v>
      </c>
      <c r="D783" s="378">
        <v>7.3049999999999997</v>
      </c>
      <c r="E783" s="20">
        <f t="shared" si="12"/>
        <v>7.3049999999999997</v>
      </c>
    </row>
    <row r="784" spans="1:5" x14ac:dyDescent="0.25">
      <c r="A784" s="377">
        <v>38981</v>
      </c>
      <c r="B784" s="378" t="s">
        <v>611</v>
      </c>
      <c r="C784" s="379">
        <v>7.03</v>
      </c>
      <c r="D784" s="378">
        <v>7.3049999999999997</v>
      </c>
      <c r="E784" s="20">
        <f t="shared" si="12"/>
        <v>7.3049999999999997</v>
      </c>
    </row>
    <row r="785" spans="1:5" x14ac:dyDescent="0.25">
      <c r="A785" s="377">
        <v>38982</v>
      </c>
      <c r="B785" s="378" t="s">
        <v>611</v>
      </c>
      <c r="C785" s="379">
        <v>7.03</v>
      </c>
      <c r="D785" s="378">
        <v>7.3049999999999997</v>
      </c>
      <c r="E785" s="20">
        <f t="shared" si="12"/>
        <v>7.3049999999999997</v>
      </c>
    </row>
    <row r="786" spans="1:5" x14ac:dyDescent="0.25">
      <c r="A786" s="377">
        <v>38983</v>
      </c>
      <c r="B786" s="378" t="s">
        <v>611</v>
      </c>
      <c r="C786" s="379" t="s">
        <v>611</v>
      </c>
      <c r="D786" s="378" t="s">
        <v>611</v>
      </c>
      <c r="E786" s="20">
        <f t="shared" si="12"/>
        <v>7.3049999999999997</v>
      </c>
    </row>
    <row r="787" spans="1:5" x14ac:dyDescent="0.25">
      <c r="A787" s="377">
        <v>38984</v>
      </c>
      <c r="B787" s="378" t="s">
        <v>611</v>
      </c>
      <c r="C787" s="379" t="s">
        <v>611</v>
      </c>
      <c r="D787" s="378" t="s">
        <v>611</v>
      </c>
      <c r="E787" s="20">
        <f t="shared" si="12"/>
        <v>7.3049999999999997</v>
      </c>
    </row>
    <row r="788" spans="1:5" x14ac:dyDescent="0.25">
      <c r="A788" s="377">
        <v>38985</v>
      </c>
      <c r="B788" s="378" t="s">
        <v>611</v>
      </c>
      <c r="C788" s="379">
        <v>7.01</v>
      </c>
      <c r="D788" s="378">
        <v>7.31</v>
      </c>
      <c r="E788" s="20">
        <f t="shared" si="12"/>
        <v>7.31</v>
      </c>
    </row>
    <row r="789" spans="1:5" x14ac:dyDescent="0.25">
      <c r="A789" s="377">
        <v>38986</v>
      </c>
      <c r="B789" s="378" t="s">
        <v>611</v>
      </c>
      <c r="C789" s="379">
        <v>7.01</v>
      </c>
      <c r="D789" s="378">
        <v>7.3174999999999999</v>
      </c>
      <c r="E789" s="20">
        <f t="shared" si="12"/>
        <v>7.3174999999999999</v>
      </c>
    </row>
    <row r="790" spans="1:5" x14ac:dyDescent="0.25">
      <c r="A790" s="377">
        <v>38987</v>
      </c>
      <c r="B790" s="378" t="s">
        <v>611</v>
      </c>
      <c r="C790" s="379">
        <v>7.01</v>
      </c>
      <c r="D790" s="378">
        <v>7.3186999999999998</v>
      </c>
      <c r="E790" s="20">
        <f t="shared" si="12"/>
        <v>7.3186999999999998</v>
      </c>
    </row>
    <row r="791" spans="1:5" x14ac:dyDescent="0.25">
      <c r="A791" s="377">
        <v>38988</v>
      </c>
      <c r="B791" s="378" t="s">
        <v>611</v>
      </c>
      <c r="C791" s="379">
        <v>7.01</v>
      </c>
      <c r="D791" s="378">
        <v>7.3224999999999998</v>
      </c>
      <c r="E791" s="20">
        <f t="shared" si="12"/>
        <v>7.3224999999999998</v>
      </c>
    </row>
    <row r="792" spans="1:5" x14ac:dyDescent="0.25">
      <c r="A792" s="377">
        <v>38989</v>
      </c>
      <c r="B792" s="378" t="s">
        <v>611</v>
      </c>
      <c r="C792" s="379">
        <v>7.15</v>
      </c>
      <c r="D792" s="378">
        <v>7.3224999999999998</v>
      </c>
      <c r="E792" s="20">
        <f t="shared" si="12"/>
        <v>7.3224999999999998</v>
      </c>
    </row>
    <row r="793" spans="1:5" x14ac:dyDescent="0.25">
      <c r="A793" s="377">
        <v>38990</v>
      </c>
      <c r="B793" s="378" t="s">
        <v>611</v>
      </c>
      <c r="C793" s="379" t="s">
        <v>611</v>
      </c>
      <c r="D793" s="378" t="s">
        <v>611</v>
      </c>
      <c r="E793" s="20">
        <f t="shared" si="12"/>
        <v>7.3224999999999998</v>
      </c>
    </row>
    <row r="794" spans="1:5" x14ac:dyDescent="0.25">
      <c r="A794" s="377">
        <v>38991</v>
      </c>
      <c r="B794" s="378" t="s">
        <v>611</v>
      </c>
      <c r="C794" s="379" t="s">
        <v>611</v>
      </c>
      <c r="D794" s="378" t="s">
        <v>611</v>
      </c>
      <c r="E794" s="20">
        <f t="shared" si="12"/>
        <v>7.3224999999999998</v>
      </c>
    </row>
    <row r="795" spans="1:5" x14ac:dyDescent="0.25">
      <c r="A795" s="377">
        <v>38992</v>
      </c>
      <c r="B795" s="378" t="s">
        <v>611</v>
      </c>
      <c r="C795" s="379">
        <v>7.01</v>
      </c>
      <c r="D795" s="378">
        <v>7.3212000000000002</v>
      </c>
      <c r="E795" s="20">
        <f t="shared" si="12"/>
        <v>7.3212000000000002</v>
      </c>
    </row>
    <row r="796" spans="1:5" x14ac:dyDescent="0.25">
      <c r="A796" s="377">
        <v>38993</v>
      </c>
      <c r="B796" s="378" t="s">
        <v>611</v>
      </c>
      <c r="C796" s="379">
        <v>7.01</v>
      </c>
      <c r="D796" s="378">
        <v>7.3212000000000002</v>
      </c>
      <c r="E796" s="20">
        <f t="shared" si="12"/>
        <v>7.3212000000000002</v>
      </c>
    </row>
    <row r="797" spans="1:5" x14ac:dyDescent="0.25">
      <c r="A797" s="377">
        <v>38994</v>
      </c>
      <c r="B797" s="378" t="s">
        <v>611</v>
      </c>
      <c r="C797" s="379">
        <v>7.01</v>
      </c>
      <c r="D797" s="378">
        <v>7.3186999999999998</v>
      </c>
      <c r="E797" s="20">
        <f t="shared" si="12"/>
        <v>7.3186999999999998</v>
      </c>
    </row>
    <row r="798" spans="1:5" x14ac:dyDescent="0.25">
      <c r="A798" s="377">
        <v>38995</v>
      </c>
      <c r="B798" s="378" t="s">
        <v>611</v>
      </c>
      <c r="C798" s="379">
        <v>7.01</v>
      </c>
      <c r="D798" s="378">
        <v>7.3186999999999998</v>
      </c>
      <c r="E798" s="20">
        <f t="shared" si="12"/>
        <v>7.3186999999999998</v>
      </c>
    </row>
    <row r="799" spans="1:5" x14ac:dyDescent="0.25">
      <c r="A799" s="377">
        <v>38996</v>
      </c>
      <c r="B799" s="378" t="s">
        <v>611</v>
      </c>
      <c r="C799" s="379">
        <v>7.02</v>
      </c>
      <c r="D799" s="378">
        <v>7.3186999999999998</v>
      </c>
      <c r="E799" s="20">
        <f t="shared" si="12"/>
        <v>7.3186999999999998</v>
      </c>
    </row>
    <row r="800" spans="1:5" x14ac:dyDescent="0.25">
      <c r="A800" s="377">
        <v>38997</v>
      </c>
      <c r="B800" s="378" t="s">
        <v>611</v>
      </c>
      <c r="C800" s="379" t="s">
        <v>611</v>
      </c>
      <c r="D800" s="378" t="s">
        <v>611</v>
      </c>
      <c r="E800" s="20">
        <f t="shared" si="12"/>
        <v>7.3186999999999998</v>
      </c>
    </row>
    <row r="801" spans="1:5" x14ac:dyDescent="0.25">
      <c r="A801" s="377">
        <v>38998</v>
      </c>
      <c r="B801" s="378" t="s">
        <v>611</v>
      </c>
      <c r="C801" s="379" t="s">
        <v>611</v>
      </c>
      <c r="D801" s="378" t="s">
        <v>611</v>
      </c>
      <c r="E801" s="20">
        <f t="shared" si="12"/>
        <v>7.3186999999999998</v>
      </c>
    </row>
    <row r="802" spans="1:5" x14ac:dyDescent="0.25">
      <c r="A802" s="377">
        <v>38999</v>
      </c>
      <c r="B802" s="378" t="s">
        <v>611</v>
      </c>
      <c r="C802" s="379">
        <v>7.02</v>
      </c>
      <c r="D802" s="378">
        <v>7.3186999999999998</v>
      </c>
      <c r="E802" s="20">
        <f t="shared" si="12"/>
        <v>7.3186999999999998</v>
      </c>
    </row>
    <row r="803" spans="1:5" x14ac:dyDescent="0.25">
      <c r="A803" s="377">
        <v>39000</v>
      </c>
      <c r="B803" s="378" t="s">
        <v>611</v>
      </c>
      <c r="C803" s="379">
        <v>7.02</v>
      </c>
      <c r="D803" s="378">
        <v>7.3186999999999998</v>
      </c>
      <c r="E803" s="20">
        <f t="shared" si="12"/>
        <v>7.3186999999999998</v>
      </c>
    </row>
    <row r="804" spans="1:5" x14ac:dyDescent="0.25">
      <c r="A804" s="377">
        <v>39001</v>
      </c>
      <c r="B804" s="378" t="s">
        <v>611</v>
      </c>
      <c r="C804" s="379">
        <v>7.02</v>
      </c>
      <c r="D804" s="378">
        <v>7.32</v>
      </c>
      <c r="E804" s="20">
        <f t="shared" si="12"/>
        <v>7.32</v>
      </c>
    </row>
    <row r="805" spans="1:5" x14ac:dyDescent="0.25">
      <c r="A805" s="377">
        <v>39002</v>
      </c>
      <c r="B805" s="378" t="s">
        <v>611</v>
      </c>
      <c r="C805" s="379">
        <v>7.02</v>
      </c>
      <c r="D805" s="378">
        <v>7.32</v>
      </c>
      <c r="E805" s="20">
        <f t="shared" si="12"/>
        <v>7.32</v>
      </c>
    </row>
    <row r="806" spans="1:5" x14ac:dyDescent="0.25">
      <c r="A806" s="377">
        <v>39003</v>
      </c>
      <c r="B806" s="378" t="s">
        <v>611</v>
      </c>
      <c r="C806" s="379">
        <v>7.02</v>
      </c>
      <c r="D806" s="378">
        <v>7.3150000000000004</v>
      </c>
      <c r="E806" s="20">
        <f t="shared" si="12"/>
        <v>7.3150000000000004</v>
      </c>
    </row>
    <row r="807" spans="1:5" x14ac:dyDescent="0.25">
      <c r="A807" s="377">
        <v>39004</v>
      </c>
      <c r="B807" s="378" t="s">
        <v>611</v>
      </c>
      <c r="C807" s="379" t="s">
        <v>611</v>
      </c>
      <c r="D807" s="378" t="s">
        <v>611</v>
      </c>
      <c r="E807" s="20">
        <f t="shared" si="12"/>
        <v>7.3150000000000004</v>
      </c>
    </row>
    <row r="808" spans="1:5" x14ac:dyDescent="0.25">
      <c r="A808" s="377">
        <v>39005</v>
      </c>
      <c r="B808" s="378" t="s">
        <v>611</v>
      </c>
      <c r="C808" s="379" t="s">
        <v>611</v>
      </c>
      <c r="D808" s="378" t="s">
        <v>611</v>
      </c>
      <c r="E808" s="20">
        <f t="shared" si="12"/>
        <v>7.3150000000000004</v>
      </c>
    </row>
    <row r="809" spans="1:5" x14ac:dyDescent="0.25">
      <c r="A809" s="377">
        <v>39006</v>
      </c>
      <c r="B809" s="378" t="s">
        <v>611</v>
      </c>
      <c r="C809" s="379">
        <v>7.02</v>
      </c>
      <c r="D809" s="378">
        <v>7.3150000000000004</v>
      </c>
      <c r="E809" s="20">
        <f t="shared" si="12"/>
        <v>7.3150000000000004</v>
      </c>
    </row>
    <row r="810" spans="1:5" x14ac:dyDescent="0.25">
      <c r="A810" s="377">
        <v>39007</v>
      </c>
      <c r="B810" s="378" t="s">
        <v>611</v>
      </c>
      <c r="C810" s="379">
        <v>7.02</v>
      </c>
      <c r="D810" s="378">
        <v>7.3125</v>
      </c>
      <c r="E810" s="20">
        <f t="shared" si="12"/>
        <v>7.3125</v>
      </c>
    </row>
    <row r="811" spans="1:5" x14ac:dyDescent="0.25">
      <c r="A811" s="377">
        <v>39008</v>
      </c>
      <c r="B811" s="378" t="s">
        <v>611</v>
      </c>
      <c r="C811" s="379">
        <v>7.02</v>
      </c>
      <c r="D811" s="378">
        <v>7.31</v>
      </c>
      <c r="E811" s="20">
        <f t="shared" si="12"/>
        <v>7.31</v>
      </c>
    </row>
    <row r="812" spans="1:5" x14ac:dyDescent="0.25">
      <c r="A812" s="377">
        <v>39009</v>
      </c>
      <c r="B812" s="378" t="s">
        <v>611</v>
      </c>
      <c r="C812" s="379">
        <v>7.02</v>
      </c>
      <c r="D812" s="378">
        <v>7.31</v>
      </c>
      <c r="E812" s="20">
        <f t="shared" si="12"/>
        <v>7.31</v>
      </c>
    </row>
    <row r="813" spans="1:5" x14ac:dyDescent="0.25">
      <c r="A813" s="377">
        <v>39010</v>
      </c>
      <c r="B813" s="378" t="s">
        <v>611</v>
      </c>
      <c r="C813" s="379">
        <v>7.02</v>
      </c>
      <c r="D813" s="378">
        <v>7.31</v>
      </c>
      <c r="E813" s="20">
        <f t="shared" si="12"/>
        <v>7.31</v>
      </c>
    </row>
    <row r="814" spans="1:5" x14ac:dyDescent="0.25">
      <c r="A814" s="377">
        <v>39011</v>
      </c>
      <c r="B814" s="378" t="s">
        <v>611</v>
      </c>
      <c r="C814" s="379" t="s">
        <v>611</v>
      </c>
      <c r="D814" s="378" t="s">
        <v>611</v>
      </c>
      <c r="E814" s="20">
        <f t="shared" si="12"/>
        <v>7.31</v>
      </c>
    </row>
    <row r="815" spans="1:5" x14ac:dyDescent="0.25">
      <c r="A815" s="377">
        <v>39012</v>
      </c>
      <c r="B815" s="378" t="s">
        <v>611</v>
      </c>
      <c r="C815" s="379" t="s">
        <v>611</v>
      </c>
      <c r="D815" s="378" t="s">
        <v>611</v>
      </c>
      <c r="E815" s="20">
        <f t="shared" si="12"/>
        <v>7.31</v>
      </c>
    </row>
    <row r="816" spans="1:5" x14ac:dyDescent="0.25">
      <c r="A816" s="377">
        <v>39013</v>
      </c>
      <c r="B816" s="378" t="s">
        <v>611</v>
      </c>
      <c r="C816" s="379">
        <v>7.02</v>
      </c>
      <c r="D816" s="378">
        <v>7.31</v>
      </c>
      <c r="E816" s="20">
        <f t="shared" si="12"/>
        <v>7.31</v>
      </c>
    </row>
    <row r="817" spans="1:5" x14ac:dyDescent="0.25">
      <c r="A817" s="377">
        <v>39014</v>
      </c>
      <c r="B817" s="378" t="s">
        <v>611</v>
      </c>
      <c r="C817" s="379">
        <v>7.02</v>
      </c>
      <c r="D817" s="378">
        <v>7.31</v>
      </c>
      <c r="E817" s="20">
        <f t="shared" si="12"/>
        <v>7.31</v>
      </c>
    </row>
    <row r="818" spans="1:5" x14ac:dyDescent="0.25">
      <c r="A818" s="377">
        <v>39015</v>
      </c>
      <c r="B818" s="378" t="s">
        <v>611</v>
      </c>
      <c r="C818" s="379">
        <v>7.02</v>
      </c>
      <c r="D818" s="378">
        <v>7.31</v>
      </c>
      <c r="E818" s="20">
        <f t="shared" si="12"/>
        <v>7.31</v>
      </c>
    </row>
    <row r="819" spans="1:5" x14ac:dyDescent="0.25">
      <c r="A819" s="377">
        <v>39016</v>
      </c>
      <c r="B819" s="378" t="s">
        <v>611</v>
      </c>
      <c r="C819" s="379">
        <v>7.02</v>
      </c>
      <c r="D819" s="378">
        <v>7.3075000000000001</v>
      </c>
      <c r="E819" s="20">
        <f t="shared" si="12"/>
        <v>7.3075000000000001</v>
      </c>
    </row>
    <row r="820" spans="1:5" x14ac:dyDescent="0.25">
      <c r="A820" s="377">
        <v>39017</v>
      </c>
      <c r="B820" s="378" t="s">
        <v>611</v>
      </c>
      <c r="C820" s="379">
        <v>7.01</v>
      </c>
      <c r="D820" s="378">
        <v>7.3061999999999996</v>
      </c>
      <c r="E820" s="20">
        <f t="shared" si="12"/>
        <v>7.3061999999999996</v>
      </c>
    </row>
    <row r="821" spans="1:5" x14ac:dyDescent="0.25">
      <c r="A821" s="377">
        <v>39018</v>
      </c>
      <c r="B821" s="378" t="s">
        <v>611</v>
      </c>
      <c r="C821" s="379" t="s">
        <v>611</v>
      </c>
      <c r="D821" s="378" t="s">
        <v>611</v>
      </c>
      <c r="E821" s="20">
        <f t="shared" si="12"/>
        <v>7.3061999999999996</v>
      </c>
    </row>
    <row r="822" spans="1:5" x14ac:dyDescent="0.25">
      <c r="A822" s="377">
        <v>39019</v>
      </c>
      <c r="B822" s="378" t="s">
        <v>611</v>
      </c>
      <c r="C822" s="379" t="s">
        <v>611</v>
      </c>
      <c r="D822" s="378" t="s">
        <v>611</v>
      </c>
      <c r="E822" s="20">
        <f t="shared" si="12"/>
        <v>7.3061999999999996</v>
      </c>
    </row>
    <row r="823" spans="1:5" x14ac:dyDescent="0.25">
      <c r="A823" s="377">
        <v>39020</v>
      </c>
      <c r="B823" s="378" t="s">
        <v>611</v>
      </c>
      <c r="C823" s="379">
        <v>7.02</v>
      </c>
      <c r="D823" s="378">
        <v>7.3</v>
      </c>
      <c r="E823" s="20">
        <f t="shared" si="12"/>
        <v>7.3</v>
      </c>
    </row>
    <row r="824" spans="1:5" x14ac:dyDescent="0.25">
      <c r="A824" s="377">
        <v>39021</v>
      </c>
      <c r="B824" s="378" t="s">
        <v>611</v>
      </c>
      <c r="C824" s="379">
        <v>7.15</v>
      </c>
      <c r="D824" s="378">
        <v>7.3011999999999997</v>
      </c>
      <c r="E824" s="20">
        <f t="shared" si="12"/>
        <v>7.3011999999999997</v>
      </c>
    </row>
    <row r="825" spans="1:5" x14ac:dyDescent="0.25">
      <c r="A825" s="377">
        <v>39022</v>
      </c>
      <c r="B825" s="378" t="s">
        <v>611</v>
      </c>
      <c r="C825" s="379">
        <v>7.02</v>
      </c>
      <c r="D825" s="378">
        <v>7.3011999999999997</v>
      </c>
      <c r="E825" s="20">
        <f t="shared" si="12"/>
        <v>7.3011999999999997</v>
      </c>
    </row>
    <row r="826" spans="1:5" x14ac:dyDescent="0.25">
      <c r="A826" s="377">
        <v>39023</v>
      </c>
      <c r="B826" s="378" t="s">
        <v>611</v>
      </c>
      <c r="C826" s="379" t="s">
        <v>611</v>
      </c>
      <c r="D826" s="378" t="s">
        <v>611</v>
      </c>
      <c r="E826" s="20">
        <f t="shared" si="12"/>
        <v>7.3011999999999997</v>
      </c>
    </row>
    <row r="827" spans="1:5" x14ac:dyDescent="0.25">
      <c r="A827" s="377">
        <v>39024</v>
      </c>
      <c r="B827" s="378" t="s">
        <v>611</v>
      </c>
      <c r="C827" s="379">
        <v>7.02</v>
      </c>
      <c r="D827" s="378">
        <v>7.3</v>
      </c>
      <c r="E827" s="20">
        <f t="shared" si="12"/>
        <v>7.3</v>
      </c>
    </row>
    <row r="828" spans="1:5" x14ac:dyDescent="0.25">
      <c r="A828" s="377">
        <v>39025</v>
      </c>
      <c r="B828" s="378" t="s">
        <v>611</v>
      </c>
      <c r="C828" s="379" t="s">
        <v>611</v>
      </c>
      <c r="D828" s="378" t="s">
        <v>611</v>
      </c>
      <c r="E828" s="20">
        <f t="shared" si="12"/>
        <v>7.3</v>
      </c>
    </row>
    <row r="829" spans="1:5" x14ac:dyDescent="0.25">
      <c r="A829" s="377">
        <v>39026</v>
      </c>
      <c r="B829" s="378" t="s">
        <v>611</v>
      </c>
      <c r="C829" s="379" t="s">
        <v>611</v>
      </c>
      <c r="D829" s="378" t="s">
        <v>611</v>
      </c>
      <c r="E829" s="20">
        <f t="shared" si="12"/>
        <v>7.3</v>
      </c>
    </row>
    <row r="830" spans="1:5" x14ac:dyDescent="0.25">
      <c r="A830" s="377">
        <v>39027</v>
      </c>
      <c r="B830" s="378" t="s">
        <v>611</v>
      </c>
      <c r="C830" s="379">
        <v>7.02</v>
      </c>
      <c r="D830" s="378">
        <v>7.3</v>
      </c>
      <c r="E830" s="20">
        <f t="shared" si="12"/>
        <v>7.3</v>
      </c>
    </row>
    <row r="831" spans="1:5" x14ac:dyDescent="0.25">
      <c r="A831" s="377">
        <v>39028</v>
      </c>
      <c r="B831" s="378" t="s">
        <v>611</v>
      </c>
      <c r="C831" s="379">
        <v>7.02</v>
      </c>
      <c r="D831" s="378">
        <v>7.3</v>
      </c>
      <c r="E831" s="20">
        <f t="shared" si="12"/>
        <v>7.3</v>
      </c>
    </row>
    <row r="832" spans="1:5" x14ac:dyDescent="0.25">
      <c r="A832" s="377">
        <v>39029</v>
      </c>
      <c r="B832" s="378" t="s">
        <v>611</v>
      </c>
      <c r="C832" s="379">
        <v>7.02</v>
      </c>
      <c r="D832" s="378">
        <v>7.3</v>
      </c>
      <c r="E832" s="20">
        <f t="shared" si="12"/>
        <v>7.3</v>
      </c>
    </row>
    <row r="833" spans="1:5" x14ac:dyDescent="0.25">
      <c r="A833" s="377">
        <v>39030</v>
      </c>
      <c r="B833" s="378" t="s">
        <v>611</v>
      </c>
      <c r="C833" s="379">
        <v>7.02</v>
      </c>
      <c r="D833" s="378">
        <v>7.3</v>
      </c>
      <c r="E833" s="20">
        <f t="shared" si="12"/>
        <v>7.3</v>
      </c>
    </row>
    <row r="834" spans="1:5" x14ac:dyDescent="0.25">
      <c r="A834" s="377">
        <v>39031</v>
      </c>
      <c r="B834" s="378" t="s">
        <v>611</v>
      </c>
      <c r="C834" s="379">
        <v>7.03</v>
      </c>
      <c r="D834" s="378">
        <v>7.3</v>
      </c>
      <c r="E834" s="20">
        <f t="shared" si="12"/>
        <v>7.3</v>
      </c>
    </row>
    <row r="835" spans="1:5" x14ac:dyDescent="0.25">
      <c r="A835" s="377">
        <v>39032</v>
      </c>
      <c r="B835" s="378" t="s">
        <v>611</v>
      </c>
      <c r="C835" s="379" t="s">
        <v>611</v>
      </c>
      <c r="D835" s="378" t="s">
        <v>611</v>
      </c>
      <c r="E835" s="20">
        <f t="shared" si="12"/>
        <v>7.3</v>
      </c>
    </row>
    <row r="836" spans="1:5" x14ac:dyDescent="0.25">
      <c r="A836" s="377">
        <v>39033</v>
      </c>
      <c r="B836" s="378" t="s">
        <v>611</v>
      </c>
      <c r="C836" s="379" t="s">
        <v>611</v>
      </c>
      <c r="D836" s="378" t="s">
        <v>611</v>
      </c>
      <c r="E836" s="20">
        <f t="shared" si="12"/>
        <v>7.3</v>
      </c>
    </row>
    <row r="837" spans="1:5" x14ac:dyDescent="0.25">
      <c r="A837" s="377">
        <v>39034</v>
      </c>
      <c r="B837" s="378" t="s">
        <v>611</v>
      </c>
      <c r="C837" s="379">
        <v>7.04</v>
      </c>
      <c r="D837" s="378">
        <v>7.3</v>
      </c>
      <c r="E837" s="20">
        <f t="shared" si="12"/>
        <v>7.3</v>
      </c>
    </row>
    <row r="838" spans="1:5" x14ac:dyDescent="0.25">
      <c r="A838" s="377">
        <v>39035</v>
      </c>
      <c r="B838" s="378" t="s">
        <v>611</v>
      </c>
      <c r="C838" s="379">
        <v>7.05</v>
      </c>
      <c r="D838" s="378">
        <v>7.3</v>
      </c>
      <c r="E838" s="20">
        <f t="shared" si="12"/>
        <v>7.3</v>
      </c>
    </row>
    <row r="839" spans="1:5" x14ac:dyDescent="0.25">
      <c r="A839" s="377">
        <v>39036</v>
      </c>
      <c r="B839" s="378" t="s">
        <v>611</v>
      </c>
      <c r="C839" s="379">
        <v>7.03</v>
      </c>
      <c r="D839" s="378">
        <v>7.3</v>
      </c>
      <c r="E839" s="20">
        <f t="shared" si="12"/>
        <v>7.3</v>
      </c>
    </row>
    <row r="840" spans="1:5" x14ac:dyDescent="0.25">
      <c r="A840" s="377">
        <v>39037</v>
      </c>
      <c r="B840" s="378" t="s">
        <v>611</v>
      </c>
      <c r="C840" s="379">
        <v>7.04</v>
      </c>
      <c r="D840" s="378">
        <v>7.3</v>
      </c>
      <c r="E840" s="20">
        <f t="shared" si="12"/>
        <v>7.3</v>
      </c>
    </row>
    <row r="841" spans="1:5" x14ac:dyDescent="0.25">
      <c r="A841" s="377">
        <v>39038</v>
      </c>
      <c r="B841" s="378" t="s">
        <v>611</v>
      </c>
      <c r="C841" s="379">
        <v>7.06</v>
      </c>
      <c r="D841" s="378">
        <v>7.2949999999999999</v>
      </c>
      <c r="E841" s="20">
        <f t="shared" si="12"/>
        <v>7.2949999999999999</v>
      </c>
    </row>
    <row r="842" spans="1:5" x14ac:dyDescent="0.25">
      <c r="A842" s="377">
        <v>39039</v>
      </c>
      <c r="B842" s="378" t="s">
        <v>611</v>
      </c>
      <c r="C842" s="379" t="s">
        <v>611</v>
      </c>
      <c r="D842" s="378" t="s">
        <v>611</v>
      </c>
      <c r="E842" s="20">
        <f t="shared" si="12"/>
        <v>7.2949999999999999</v>
      </c>
    </row>
    <row r="843" spans="1:5" x14ac:dyDescent="0.25">
      <c r="A843" s="377">
        <v>39040</v>
      </c>
      <c r="B843" s="378" t="s">
        <v>611</v>
      </c>
      <c r="C843" s="379" t="s">
        <v>611</v>
      </c>
      <c r="D843" s="378" t="s">
        <v>611</v>
      </c>
      <c r="E843" s="20">
        <f t="shared" si="12"/>
        <v>7.2949999999999999</v>
      </c>
    </row>
    <row r="844" spans="1:5" x14ac:dyDescent="0.25">
      <c r="A844" s="377">
        <v>39041</v>
      </c>
      <c r="B844" s="378" t="s">
        <v>611</v>
      </c>
      <c r="C844" s="379" t="s">
        <v>611</v>
      </c>
      <c r="D844" s="378" t="s">
        <v>611</v>
      </c>
      <c r="E844" s="20">
        <f t="shared" ref="E844:E907" si="13">IF(D844="N/E",E843,D844)</f>
        <v>7.2949999999999999</v>
      </c>
    </row>
    <row r="845" spans="1:5" x14ac:dyDescent="0.25">
      <c r="A845" s="377">
        <v>39042</v>
      </c>
      <c r="B845" s="378" t="s">
        <v>611</v>
      </c>
      <c r="C845" s="379">
        <v>7.05</v>
      </c>
      <c r="D845" s="378">
        <v>7.2925000000000004</v>
      </c>
      <c r="E845" s="20">
        <f t="shared" si="13"/>
        <v>7.2925000000000004</v>
      </c>
    </row>
    <row r="846" spans="1:5" x14ac:dyDescent="0.25">
      <c r="A846" s="377">
        <v>39043</v>
      </c>
      <c r="B846" s="378" t="s">
        <v>611</v>
      </c>
      <c r="C846" s="379">
        <v>7.05</v>
      </c>
      <c r="D846" s="378">
        <v>7.2975000000000003</v>
      </c>
      <c r="E846" s="20">
        <f t="shared" si="13"/>
        <v>7.2975000000000003</v>
      </c>
    </row>
    <row r="847" spans="1:5" x14ac:dyDescent="0.25">
      <c r="A847" s="377">
        <v>39044</v>
      </c>
      <c r="B847" s="378" t="s">
        <v>611</v>
      </c>
      <c r="C847" s="379">
        <v>7.03</v>
      </c>
      <c r="D847" s="378">
        <v>7.3011999999999997</v>
      </c>
      <c r="E847" s="20">
        <f t="shared" si="13"/>
        <v>7.3011999999999997</v>
      </c>
    </row>
    <row r="848" spans="1:5" x14ac:dyDescent="0.25">
      <c r="A848" s="377">
        <v>39045</v>
      </c>
      <c r="B848" s="378" t="s">
        <v>611</v>
      </c>
      <c r="C848" s="379">
        <v>7.03</v>
      </c>
      <c r="D848" s="378">
        <v>7.3061999999999996</v>
      </c>
      <c r="E848" s="20">
        <f t="shared" si="13"/>
        <v>7.3061999999999996</v>
      </c>
    </row>
    <row r="849" spans="1:5" x14ac:dyDescent="0.25">
      <c r="A849" s="377">
        <v>39046</v>
      </c>
      <c r="B849" s="378" t="s">
        <v>611</v>
      </c>
      <c r="C849" s="379" t="s">
        <v>611</v>
      </c>
      <c r="D849" s="378" t="s">
        <v>611</v>
      </c>
      <c r="E849" s="20">
        <f t="shared" si="13"/>
        <v>7.3061999999999996</v>
      </c>
    </row>
    <row r="850" spans="1:5" x14ac:dyDescent="0.25">
      <c r="A850" s="377">
        <v>39047</v>
      </c>
      <c r="B850" s="378" t="s">
        <v>611</v>
      </c>
      <c r="C850" s="379" t="s">
        <v>611</v>
      </c>
      <c r="D850" s="378" t="s">
        <v>611</v>
      </c>
      <c r="E850" s="20">
        <f t="shared" si="13"/>
        <v>7.3061999999999996</v>
      </c>
    </row>
    <row r="851" spans="1:5" x14ac:dyDescent="0.25">
      <c r="A851" s="377">
        <v>39048</v>
      </c>
      <c r="B851" s="378" t="s">
        <v>611</v>
      </c>
      <c r="C851" s="379">
        <v>7.03</v>
      </c>
      <c r="D851" s="378">
        <v>7.3087</v>
      </c>
      <c r="E851" s="20">
        <f t="shared" si="13"/>
        <v>7.3087</v>
      </c>
    </row>
    <row r="852" spans="1:5" x14ac:dyDescent="0.25">
      <c r="A852" s="377">
        <v>39049</v>
      </c>
      <c r="B852" s="378" t="s">
        <v>611</v>
      </c>
      <c r="C852" s="379">
        <v>7.03</v>
      </c>
      <c r="D852" s="378">
        <v>7.3109000000000002</v>
      </c>
      <c r="E852" s="20">
        <f t="shared" si="13"/>
        <v>7.3109000000000002</v>
      </c>
    </row>
    <row r="853" spans="1:5" x14ac:dyDescent="0.25">
      <c r="A853" s="377">
        <v>39050</v>
      </c>
      <c r="B853" s="378" t="s">
        <v>611</v>
      </c>
      <c r="C853" s="379">
        <v>7.03</v>
      </c>
      <c r="D853" s="378">
        <v>7.3137999999999996</v>
      </c>
      <c r="E853" s="20">
        <f t="shared" si="13"/>
        <v>7.3137999999999996</v>
      </c>
    </row>
    <row r="854" spans="1:5" x14ac:dyDescent="0.25">
      <c r="A854" s="377">
        <v>39051</v>
      </c>
      <c r="B854" s="378" t="s">
        <v>611</v>
      </c>
      <c r="C854" s="379">
        <v>7.15</v>
      </c>
      <c r="D854" s="378">
        <v>7.3174999999999999</v>
      </c>
      <c r="E854" s="20">
        <f t="shared" si="13"/>
        <v>7.3174999999999999</v>
      </c>
    </row>
    <row r="855" spans="1:5" x14ac:dyDescent="0.25">
      <c r="A855" s="377">
        <v>39052</v>
      </c>
      <c r="B855" s="378" t="s">
        <v>611</v>
      </c>
      <c r="C855" s="379" t="s">
        <v>611</v>
      </c>
      <c r="D855" s="378" t="s">
        <v>611</v>
      </c>
      <c r="E855" s="20">
        <f t="shared" si="13"/>
        <v>7.3174999999999999</v>
      </c>
    </row>
    <row r="856" spans="1:5" x14ac:dyDescent="0.25">
      <c r="A856" s="377">
        <v>39053</v>
      </c>
      <c r="B856" s="378" t="s">
        <v>611</v>
      </c>
      <c r="C856" s="379" t="s">
        <v>611</v>
      </c>
      <c r="D856" s="378" t="s">
        <v>611</v>
      </c>
      <c r="E856" s="20">
        <f t="shared" si="13"/>
        <v>7.3174999999999999</v>
      </c>
    </row>
    <row r="857" spans="1:5" x14ac:dyDescent="0.25">
      <c r="A857" s="377">
        <v>39054</v>
      </c>
      <c r="B857" s="378" t="s">
        <v>611</v>
      </c>
      <c r="C857" s="379" t="s">
        <v>611</v>
      </c>
      <c r="D857" s="378" t="s">
        <v>611</v>
      </c>
      <c r="E857" s="20">
        <f t="shared" si="13"/>
        <v>7.3174999999999999</v>
      </c>
    </row>
    <row r="858" spans="1:5" x14ac:dyDescent="0.25">
      <c r="A858" s="377">
        <v>39055</v>
      </c>
      <c r="B858" s="378" t="s">
        <v>611</v>
      </c>
      <c r="C858" s="379">
        <v>7.03</v>
      </c>
      <c r="D858" s="378">
        <v>7.3186999999999998</v>
      </c>
      <c r="E858" s="20">
        <f t="shared" si="13"/>
        <v>7.3186999999999998</v>
      </c>
    </row>
    <row r="859" spans="1:5" x14ac:dyDescent="0.25">
      <c r="A859" s="377">
        <v>39056</v>
      </c>
      <c r="B859" s="378" t="s">
        <v>611</v>
      </c>
      <c r="C859" s="379">
        <v>7.05</v>
      </c>
      <c r="D859" s="378">
        <v>7.3174000000000001</v>
      </c>
      <c r="E859" s="20">
        <f t="shared" si="13"/>
        <v>7.3174000000000001</v>
      </c>
    </row>
    <row r="860" spans="1:5" x14ac:dyDescent="0.25">
      <c r="A860" s="377">
        <v>39057</v>
      </c>
      <c r="B860" s="378" t="s">
        <v>611</v>
      </c>
      <c r="C860" s="379">
        <v>7.05</v>
      </c>
      <c r="D860" s="378">
        <v>7.3179999999999996</v>
      </c>
      <c r="E860" s="20">
        <f t="shared" si="13"/>
        <v>7.3179999999999996</v>
      </c>
    </row>
    <row r="861" spans="1:5" x14ac:dyDescent="0.25">
      <c r="A861" s="377">
        <v>39058</v>
      </c>
      <c r="B861" s="378" t="s">
        <v>611</v>
      </c>
      <c r="C861" s="379">
        <v>7.03</v>
      </c>
      <c r="D861" s="378">
        <v>7.3224999999999998</v>
      </c>
      <c r="E861" s="20">
        <f t="shared" si="13"/>
        <v>7.3224999999999998</v>
      </c>
    </row>
    <row r="862" spans="1:5" x14ac:dyDescent="0.25">
      <c r="A862" s="377">
        <v>39059</v>
      </c>
      <c r="B862" s="378" t="s">
        <v>611</v>
      </c>
      <c r="C862" s="379">
        <v>7.03</v>
      </c>
      <c r="D862" s="378">
        <v>7.3236999999999997</v>
      </c>
      <c r="E862" s="20">
        <f t="shared" si="13"/>
        <v>7.3236999999999997</v>
      </c>
    </row>
    <row r="863" spans="1:5" x14ac:dyDescent="0.25">
      <c r="A863" s="377">
        <v>39060</v>
      </c>
      <c r="B863" s="378" t="s">
        <v>611</v>
      </c>
      <c r="C863" s="379" t="s">
        <v>611</v>
      </c>
      <c r="D863" s="378" t="s">
        <v>611</v>
      </c>
      <c r="E863" s="20">
        <f t="shared" si="13"/>
        <v>7.3236999999999997</v>
      </c>
    </row>
    <row r="864" spans="1:5" x14ac:dyDescent="0.25">
      <c r="A864" s="377">
        <v>39061</v>
      </c>
      <c r="B864" s="378" t="s">
        <v>611</v>
      </c>
      <c r="C864" s="379" t="s">
        <v>611</v>
      </c>
      <c r="D864" s="378" t="s">
        <v>611</v>
      </c>
      <c r="E864" s="20">
        <f t="shared" si="13"/>
        <v>7.3236999999999997</v>
      </c>
    </row>
    <row r="865" spans="1:5" x14ac:dyDescent="0.25">
      <c r="A865" s="377">
        <v>39062</v>
      </c>
      <c r="B865" s="378" t="s">
        <v>611</v>
      </c>
      <c r="C865" s="379">
        <v>7.03</v>
      </c>
      <c r="D865" s="378">
        <v>7.3274999999999997</v>
      </c>
      <c r="E865" s="20">
        <f t="shared" si="13"/>
        <v>7.3274999999999997</v>
      </c>
    </row>
    <row r="866" spans="1:5" x14ac:dyDescent="0.25">
      <c r="A866" s="377">
        <v>39063</v>
      </c>
      <c r="B866" s="378" t="s">
        <v>611</v>
      </c>
      <c r="C866" s="379" t="s">
        <v>611</v>
      </c>
      <c r="D866" s="378" t="s">
        <v>611</v>
      </c>
      <c r="E866" s="20">
        <f t="shared" si="13"/>
        <v>7.3274999999999997</v>
      </c>
    </row>
    <row r="867" spans="1:5" x14ac:dyDescent="0.25">
      <c r="A867" s="377">
        <v>39064</v>
      </c>
      <c r="B867" s="378" t="s">
        <v>611</v>
      </c>
      <c r="C867" s="379">
        <v>7.17</v>
      </c>
      <c r="D867" s="378">
        <v>7.39</v>
      </c>
      <c r="E867" s="20">
        <f t="shared" si="13"/>
        <v>7.39</v>
      </c>
    </row>
    <row r="868" spans="1:5" x14ac:dyDescent="0.25">
      <c r="A868" s="377">
        <v>39065</v>
      </c>
      <c r="B868" s="378" t="s">
        <v>611</v>
      </c>
      <c r="C868" s="379">
        <v>7.3</v>
      </c>
      <c r="D868" s="378">
        <v>7.3262</v>
      </c>
      <c r="E868" s="20">
        <f t="shared" si="13"/>
        <v>7.3262</v>
      </c>
    </row>
    <row r="869" spans="1:5" x14ac:dyDescent="0.25">
      <c r="A869" s="377">
        <v>39066</v>
      </c>
      <c r="B869" s="378" t="s">
        <v>611</v>
      </c>
      <c r="C869" s="379">
        <v>7.15</v>
      </c>
      <c r="D869" s="378">
        <v>7.3467000000000002</v>
      </c>
      <c r="E869" s="20">
        <f t="shared" si="13"/>
        <v>7.3467000000000002</v>
      </c>
    </row>
    <row r="870" spans="1:5" x14ac:dyDescent="0.25">
      <c r="A870" s="377">
        <v>39067</v>
      </c>
      <c r="B870" s="378" t="s">
        <v>611</v>
      </c>
      <c r="C870" s="379" t="s">
        <v>611</v>
      </c>
      <c r="D870" s="378" t="s">
        <v>611</v>
      </c>
      <c r="E870" s="20">
        <f t="shared" si="13"/>
        <v>7.3467000000000002</v>
      </c>
    </row>
    <row r="871" spans="1:5" x14ac:dyDescent="0.25">
      <c r="A871" s="377">
        <v>39068</v>
      </c>
      <c r="B871" s="378" t="s">
        <v>611</v>
      </c>
      <c r="C871" s="379" t="s">
        <v>611</v>
      </c>
      <c r="D871" s="378" t="s">
        <v>611</v>
      </c>
      <c r="E871" s="20">
        <f t="shared" si="13"/>
        <v>7.3467000000000002</v>
      </c>
    </row>
    <row r="872" spans="1:5" x14ac:dyDescent="0.25">
      <c r="A872" s="377">
        <v>39069</v>
      </c>
      <c r="B872" s="378" t="s">
        <v>611</v>
      </c>
      <c r="C872" s="379">
        <v>7.05</v>
      </c>
      <c r="D872" s="378">
        <v>7.34</v>
      </c>
      <c r="E872" s="20">
        <f t="shared" si="13"/>
        <v>7.34</v>
      </c>
    </row>
    <row r="873" spans="1:5" x14ac:dyDescent="0.25">
      <c r="A873" s="377">
        <v>39070</v>
      </c>
      <c r="B873" s="378" t="s">
        <v>611</v>
      </c>
      <c r="C873" s="379">
        <v>7.05</v>
      </c>
      <c r="D873" s="378">
        <v>7.3662000000000001</v>
      </c>
      <c r="E873" s="20">
        <f t="shared" si="13"/>
        <v>7.3662000000000001</v>
      </c>
    </row>
    <row r="874" spans="1:5" x14ac:dyDescent="0.25">
      <c r="A874" s="377">
        <v>39071</v>
      </c>
      <c r="B874" s="378" t="s">
        <v>611</v>
      </c>
      <c r="C874" s="379">
        <v>7.05</v>
      </c>
      <c r="D874" s="378">
        <v>7.33</v>
      </c>
      <c r="E874" s="20">
        <f t="shared" si="13"/>
        <v>7.33</v>
      </c>
    </row>
    <row r="875" spans="1:5" x14ac:dyDescent="0.25">
      <c r="A875" s="377">
        <v>39072</v>
      </c>
      <c r="B875" s="378" t="s">
        <v>611</v>
      </c>
      <c r="C875" s="379">
        <v>7.05</v>
      </c>
      <c r="D875" s="378">
        <v>7.3262</v>
      </c>
      <c r="E875" s="20">
        <f t="shared" si="13"/>
        <v>7.3262</v>
      </c>
    </row>
    <row r="876" spans="1:5" x14ac:dyDescent="0.25">
      <c r="A876" s="377">
        <v>39073</v>
      </c>
      <c r="B876" s="378" t="s">
        <v>611</v>
      </c>
      <c r="C876" s="379">
        <v>7.05</v>
      </c>
      <c r="D876" s="378">
        <v>7.3361999999999998</v>
      </c>
      <c r="E876" s="20">
        <f t="shared" si="13"/>
        <v>7.3361999999999998</v>
      </c>
    </row>
    <row r="877" spans="1:5" x14ac:dyDescent="0.25">
      <c r="A877" s="377">
        <v>39074</v>
      </c>
      <c r="B877" s="378" t="s">
        <v>611</v>
      </c>
      <c r="C877" s="379" t="s">
        <v>611</v>
      </c>
      <c r="D877" s="378" t="s">
        <v>611</v>
      </c>
      <c r="E877" s="20">
        <f t="shared" si="13"/>
        <v>7.3361999999999998</v>
      </c>
    </row>
    <row r="878" spans="1:5" x14ac:dyDescent="0.25">
      <c r="A878" s="377">
        <v>39075</v>
      </c>
      <c r="B878" s="378" t="s">
        <v>611</v>
      </c>
      <c r="C878" s="379" t="s">
        <v>611</v>
      </c>
      <c r="D878" s="378" t="s">
        <v>611</v>
      </c>
      <c r="E878" s="20">
        <f t="shared" si="13"/>
        <v>7.3361999999999998</v>
      </c>
    </row>
    <row r="879" spans="1:5" x14ac:dyDescent="0.25">
      <c r="A879" s="377">
        <v>39076</v>
      </c>
      <c r="B879" s="378" t="s">
        <v>611</v>
      </c>
      <c r="C879" s="379" t="s">
        <v>611</v>
      </c>
      <c r="D879" s="378" t="s">
        <v>611</v>
      </c>
      <c r="E879" s="20">
        <f t="shared" si="13"/>
        <v>7.3361999999999998</v>
      </c>
    </row>
    <row r="880" spans="1:5" x14ac:dyDescent="0.25">
      <c r="A880" s="377">
        <v>39077</v>
      </c>
      <c r="B880" s="378" t="s">
        <v>611</v>
      </c>
      <c r="C880" s="379">
        <v>7.05</v>
      </c>
      <c r="D880" s="378">
        <v>7.3437000000000001</v>
      </c>
      <c r="E880" s="20">
        <f t="shared" si="13"/>
        <v>7.3437000000000001</v>
      </c>
    </row>
    <row r="881" spans="1:5" x14ac:dyDescent="0.25">
      <c r="A881" s="377">
        <v>39078</v>
      </c>
      <c r="B881" s="378" t="s">
        <v>611</v>
      </c>
      <c r="C881" s="379">
        <v>7.05</v>
      </c>
      <c r="D881" s="378">
        <v>7.34</v>
      </c>
      <c r="E881" s="20">
        <f t="shared" si="13"/>
        <v>7.34</v>
      </c>
    </row>
    <row r="882" spans="1:5" x14ac:dyDescent="0.25">
      <c r="A882" s="377">
        <v>39079</v>
      </c>
      <c r="B882" s="378" t="s">
        <v>611</v>
      </c>
      <c r="C882" s="379">
        <v>7.05</v>
      </c>
      <c r="D882" s="378">
        <v>7.3457999999999997</v>
      </c>
      <c r="E882" s="20">
        <f t="shared" si="13"/>
        <v>7.3457999999999997</v>
      </c>
    </row>
    <row r="883" spans="1:5" x14ac:dyDescent="0.25">
      <c r="A883" s="377">
        <v>39080</v>
      </c>
      <c r="B883" s="378" t="s">
        <v>611</v>
      </c>
      <c r="C883" s="379">
        <v>7.05</v>
      </c>
      <c r="D883" s="378">
        <v>7.3674999999999997</v>
      </c>
      <c r="E883" s="20">
        <f t="shared" si="13"/>
        <v>7.3674999999999997</v>
      </c>
    </row>
    <row r="884" spans="1:5" x14ac:dyDescent="0.25">
      <c r="A884" s="377">
        <v>39081</v>
      </c>
      <c r="B884" s="378" t="s">
        <v>611</v>
      </c>
      <c r="C884" s="379" t="s">
        <v>611</v>
      </c>
      <c r="D884" s="378" t="s">
        <v>611</v>
      </c>
      <c r="E884" s="20">
        <f t="shared" si="13"/>
        <v>7.3674999999999997</v>
      </c>
    </row>
    <row r="885" spans="1:5" x14ac:dyDescent="0.25">
      <c r="A885" s="377">
        <v>39082</v>
      </c>
      <c r="B885" s="378" t="s">
        <v>611</v>
      </c>
      <c r="C885" s="379" t="s">
        <v>611</v>
      </c>
      <c r="D885" s="378" t="s">
        <v>611</v>
      </c>
      <c r="E885" s="20">
        <f t="shared" si="13"/>
        <v>7.3674999999999997</v>
      </c>
    </row>
    <row r="886" spans="1:5" x14ac:dyDescent="0.25">
      <c r="A886" s="377">
        <v>39083</v>
      </c>
      <c r="B886" s="378" t="s">
        <v>611</v>
      </c>
      <c r="C886" s="379" t="s">
        <v>611</v>
      </c>
      <c r="D886" s="378" t="s">
        <v>611</v>
      </c>
      <c r="E886" s="20">
        <f t="shared" si="13"/>
        <v>7.3674999999999997</v>
      </c>
    </row>
    <row r="887" spans="1:5" x14ac:dyDescent="0.25">
      <c r="A887" s="377">
        <v>39084</v>
      </c>
      <c r="B887" s="378" t="s">
        <v>611</v>
      </c>
      <c r="C887" s="379">
        <v>7.05</v>
      </c>
      <c r="D887" s="378">
        <v>7.37</v>
      </c>
      <c r="E887" s="20">
        <f t="shared" si="13"/>
        <v>7.37</v>
      </c>
    </row>
    <row r="888" spans="1:5" x14ac:dyDescent="0.25">
      <c r="A888" s="377">
        <v>39085</v>
      </c>
      <c r="B888" s="378" t="s">
        <v>611</v>
      </c>
      <c r="C888" s="379">
        <v>7.05</v>
      </c>
      <c r="D888" s="378">
        <v>7.3550000000000004</v>
      </c>
      <c r="E888" s="20">
        <f t="shared" si="13"/>
        <v>7.3550000000000004</v>
      </c>
    </row>
    <row r="889" spans="1:5" x14ac:dyDescent="0.25">
      <c r="A889" s="377">
        <v>39086</v>
      </c>
      <c r="B889" s="378" t="s">
        <v>611</v>
      </c>
      <c r="C889" s="379">
        <v>7.05</v>
      </c>
      <c r="D889" s="378">
        <v>7.3574999999999999</v>
      </c>
      <c r="E889" s="20">
        <f t="shared" si="13"/>
        <v>7.3574999999999999</v>
      </c>
    </row>
    <row r="890" spans="1:5" x14ac:dyDescent="0.25">
      <c r="A890" s="377">
        <v>39087</v>
      </c>
      <c r="B890" s="378" t="s">
        <v>611</v>
      </c>
      <c r="C890" s="379">
        <v>7.05</v>
      </c>
      <c r="D890" s="378">
        <v>7.3487999999999998</v>
      </c>
      <c r="E890" s="20">
        <f t="shared" si="13"/>
        <v>7.3487999999999998</v>
      </c>
    </row>
    <row r="891" spans="1:5" x14ac:dyDescent="0.25">
      <c r="A891" s="377">
        <v>39088</v>
      </c>
      <c r="B891" s="378" t="s">
        <v>611</v>
      </c>
      <c r="C891" s="379" t="s">
        <v>611</v>
      </c>
      <c r="D891" s="378" t="s">
        <v>611</v>
      </c>
      <c r="E891" s="20">
        <f t="shared" si="13"/>
        <v>7.3487999999999998</v>
      </c>
    </row>
    <row r="892" spans="1:5" x14ac:dyDescent="0.25">
      <c r="A892" s="377">
        <v>39089</v>
      </c>
      <c r="B892" s="378" t="s">
        <v>611</v>
      </c>
      <c r="C892" s="379" t="s">
        <v>611</v>
      </c>
      <c r="D892" s="378" t="s">
        <v>611</v>
      </c>
      <c r="E892" s="20">
        <f t="shared" si="13"/>
        <v>7.3487999999999998</v>
      </c>
    </row>
    <row r="893" spans="1:5" x14ac:dyDescent="0.25">
      <c r="A893" s="377">
        <v>39090</v>
      </c>
      <c r="B893" s="378" t="s">
        <v>611</v>
      </c>
      <c r="C893" s="379">
        <v>7.02</v>
      </c>
      <c r="D893" s="378">
        <v>7.3502000000000001</v>
      </c>
      <c r="E893" s="20">
        <f t="shared" si="13"/>
        <v>7.3502000000000001</v>
      </c>
    </row>
    <row r="894" spans="1:5" x14ac:dyDescent="0.25">
      <c r="A894" s="377">
        <v>39091</v>
      </c>
      <c r="B894" s="378" t="s">
        <v>611</v>
      </c>
      <c r="C894" s="379">
        <v>7.03</v>
      </c>
      <c r="D894" s="378">
        <v>7.3505000000000003</v>
      </c>
      <c r="E894" s="20">
        <f t="shared" si="13"/>
        <v>7.3505000000000003</v>
      </c>
    </row>
    <row r="895" spans="1:5" x14ac:dyDescent="0.25">
      <c r="A895" s="377">
        <v>39092</v>
      </c>
      <c r="B895" s="378" t="s">
        <v>611</v>
      </c>
      <c r="C895" s="379">
        <v>7.03</v>
      </c>
      <c r="D895" s="378">
        <v>7.38</v>
      </c>
      <c r="E895" s="20">
        <f t="shared" si="13"/>
        <v>7.38</v>
      </c>
    </row>
    <row r="896" spans="1:5" x14ac:dyDescent="0.25">
      <c r="A896" s="377">
        <v>39093</v>
      </c>
      <c r="B896" s="378" t="s">
        <v>611</v>
      </c>
      <c r="C896" s="379">
        <v>7.03</v>
      </c>
      <c r="D896" s="378">
        <v>7.3949999999999996</v>
      </c>
      <c r="E896" s="20">
        <f t="shared" si="13"/>
        <v>7.3949999999999996</v>
      </c>
    </row>
    <row r="897" spans="1:5" x14ac:dyDescent="0.25">
      <c r="A897" s="377">
        <v>39094</v>
      </c>
      <c r="B897" s="378" t="s">
        <v>611</v>
      </c>
      <c r="C897" s="379">
        <v>7.03</v>
      </c>
      <c r="D897" s="378">
        <v>7.39</v>
      </c>
      <c r="E897" s="20">
        <f t="shared" si="13"/>
        <v>7.39</v>
      </c>
    </row>
    <row r="898" spans="1:5" x14ac:dyDescent="0.25">
      <c r="A898" s="377">
        <v>39095</v>
      </c>
      <c r="B898" s="378" t="s">
        <v>611</v>
      </c>
      <c r="C898" s="379" t="s">
        <v>611</v>
      </c>
      <c r="D898" s="378" t="s">
        <v>611</v>
      </c>
      <c r="E898" s="20">
        <f t="shared" si="13"/>
        <v>7.39</v>
      </c>
    </row>
    <row r="899" spans="1:5" x14ac:dyDescent="0.25">
      <c r="A899" s="377">
        <v>39096</v>
      </c>
      <c r="B899" s="378" t="s">
        <v>611</v>
      </c>
      <c r="C899" s="379" t="s">
        <v>611</v>
      </c>
      <c r="D899" s="378" t="s">
        <v>611</v>
      </c>
      <c r="E899" s="20">
        <f t="shared" si="13"/>
        <v>7.39</v>
      </c>
    </row>
    <row r="900" spans="1:5" x14ac:dyDescent="0.25">
      <c r="A900" s="377">
        <v>39097</v>
      </c>
      <c r="B900" s="378" t="s">
        <v>611</v>
      </c>
      <c r="C900" s="379">
        <v>7.03</v>
      </c>
      <c r="D900" s="378">
        <v>7.41</v>
      </c>
      <c r="E900" s="20">
        <f t="shared" si="13"/>
        <v>7.41</v>
      </c>
    </row>
    <row r="901" spans="1:5" x14ac:dyDescent="0.25">
      <c r="A901" s="377">
        <v>39098</v>
      </c>
      <c r="B901" s="378" t="s">
        <v>611</v>
      </c>
      <c r="C901" s="379">
        <v>7.03</v>
      </c>
      <c r="D901" s="378">
        <v>7.42</v>
      </c>
      <c r="E901" s="20">
        <f t="shared" si="13"/>
        <v>7.42</v>
      </c>
    </row>
    <row r="902" spans="1:5" x14ac:dyDescent="0.25">
      <c r="A902" s="377">
        <v>39099</v>
      </c>
      <c r="B902" s="378" t="s">
        <v>611</v>
      </c>
      <c r="C902" s="379">
        <v>7.03</v>
      </c>
      <c r="D902" s="378">
        <v>7.4</v>
      </c>
      <c r="E902" s="20">
        <f t="shared" si="13"/>
        <v>7.4</v>
      </c>
    </row>
    <row r="903" spans="1:5" x14ac:dyDescent="0.25">
      <c r="A903" s="377">
        <v>39100</v>
      </c>
      <c r="B903" s="378" t="s">
        <v>611</v>
      </c>
      <c r="C903" s="379">
        <v>7.03</v>
      </c>
      <c r="D903" s="378">
        <v>7.39</v>
      </c>
      <c r="E903" s="20">
        <f t="shared" si="13"/>
        <v>7.39</v>
      </c>
    </row>
    <row r="904" spans="1:5" x14ac:dyDescent="0.25">
      <c r="A904" s="377">
        <v>39101</v>
      </c>
      <c r="B904" s="378" t="s">
        <v>611</v>
      </c>
      <c r="C904" s="379">
        <v>7.03</v>
      </c>
      <c r="D904" s="378">
        <v>7.4050000000000002</v>
      </c>
      <c r="E904" s="20">
        <f t="shared" si="13"/>
        <v>7.4050000000000002</v>
      </c>
    </row>
    <row r="905" spans="1:5" x14ac:dyDescent="0.25">
      <c r="A905" s="377">
        <v>39102</v>
      </c>
      <c r="B905" s="378" t="s">
        <v>611</v>
      </c>
      <c r="C905" s="379" t="s">
        <v>611</v>
      </c>
      <c r="D905" s="378" t="s">
        <v>611</v>
      </c>
      <c r="E905" s="20">
        <f t="shared" si="13"/>
        <v>7.4050000000000002</v>
      </c>
    </row>
    <row r="906" spans="1:5" x14ac:dyDescent="0.25">
      <c r="A906" s="377">
        <v>39103</v>
      </c>
      <c r="B906" s="378" t="s">
        <v>611</v>
      </c>
      <c r="C906" s="379" t="s">
        <v>611</v>
      </c>
      <c r="D906" s="378" t="s">
        <v>611</v>
      </c>
      <c r="E906" s="20">
        <f t="shared" si="13"/>
        <v>7.4050000000000002</v>
      </c>
    </row>
    <row r="907" spans="1:5" x14ac:dyDescent="0.25">
      <c r="A907" s="377">
        <v>39104</v>
      </c>
      <c r="B907" s="378" t="s">
        <v>611</v>
      </c>
      <c r="C907" s="379">
        <v>7.03</v>
      </c>
      <c r="D907" s="378">
        <v>7.4044999999999996</v>
      </c>
      <c r="E907" s="20">
        <f t="shared" si="13"/>
        <v>7.4044999999999996</v>
      </c>
    </row>
    <row r="908" spans="1:5" x14ac:dyDescent="0.25">
      <c r="A908" s="377">
        <v>39105</v>
      </c>
      <c r="B908" s="378" t="s">
        <v>611</v>
      </c>
      <c r="C908" s="379">
        <v>7.03</v>
      </c>
      <c r="D908" s="378">
        <v>7.45</v>
      </c>
      <c r="E908" s="20">
        <f t="shared" ref="E908:E971" si="14">IF(D908="N/E",E907,D908)</f>
        <v>7.45</v>
      </c>
    </row>
    <row r="909" spans="1:5" x14ac:dyDescent="0.25">
      <c r="A909" s="377">
        <v>39106</v>
      </c>
      <c r="B909" s="378" t="s">
        <v>611</v>
      </c>
      <c r="C909" s="379">
        <v>7.02</v>
      </c>
      <c r="D909" s="378">
        <v>7.4550000000000001</v>
      </c>
      <c r="E909" s="20">
        <f t="shared" si="14"/>
        <v>7.4550000000000001</v>
      </c>
    </row>
    <row r="910" spans="1:5" x14ac:dyDescent="0.25">
      <c r="A910" s="377">
        <v>39107</v>
      </c>
      <c r="B910" s="378" t="s">
        <v>611</v>
      </c>
      <c r="C910" s="379">
        <v>7.02</v>
      </c>
      <c r="D910" s="378">
        <v>7.4550000000000001</v>
      </c>
      <c r="E910" s="20">
        <f t="shared" si="14"/>
        <v>7.4550000000000001</v>
      </c>
    </row>
    <row r="911" spans="1:5" x14ac:dyDescent="0.25">
      <c r="A911" s="377">
        <v>39108</v>
      </c>
      <c r="B911" s="378" t="s">
        <v>611</v>
      </c>
      <c r="C911" s="379">
        <v>7.02</v>
      </c>
      <c r="D911" s="378">
        <v>7.4550000000000001</v>
      </c>
      <c r="E911" s="20">
        <f t="shared" si="14"/>
        <v>7.4550000000000001</v>
      </c>
    </row>
    <row r="912" spans="1:5" x14ac:dyDescent="0.25">
      <c r="A912" s="377">
        <v>39109</v>
      </c>
      <c r="B912" s="378" t="s">
        <v>611</v>
      </c>
      <c r="C912" s="379" t="s">
        <v>611</v>
      </c>
      <c r="D912" s="378" t="s">
        <v>611</v>
      </c>
      <c r="E912" s="20">
        <f t="shared" si="14"/>
        <v>7.4550000000000001</v>
      </c>
    </row>
    <row r="913" spans="1:5" x14ac:dyDescent="0.25">
      <c r="A913" s="377">
        <v>39110</v>
      </c>
      <c r="B913" s="378" t="s">
        <v>611</v>
      </c>
      <c r="C913" s="379" t="s">
        <v>611</v>
      </c>
      <c r="D913" s="378" t="s">
        <v>611</v>
      </c>
      <c r="E913" s="20">
        <f t="shared" si="14"/>
        <v>7.4550000000000001</v>
      </c>
    </row>
    <row r="914" spans="1:5" x14ac:dyDescent="0.25">
      <c r="A914" s="377">
        <v>39111</v>
      </c>
      <c r="B914" s="378" t="s">
        <v>611</v>
      </c>
      <c r="C914" s="379">
        <v>7.02</v>
      </c>
      <c r="D914" s="378">
        <v>7.4550000000000001</v>
      </c>
      <c r="E914" s="20">
        <f t="shared" si="14"/>
        <v>7.4550000000000001</v>
      </c>
    </row>
    <row r="915" spans="1:5" x14ac:dyDescent="0.25">
      <c r="A915" s="377">
        <v>39112</v>
      </c>
      <c r="B915" s="378" t="s">
        <v>611</v>
      </c>
      <c r="C915" s="379">
        <v>7.02</v>
      </c>
      <c r="D915" s="378">
        <v>7.46</v>
      </c>
      <c r="E915" s="20">
        <f t="shared" si="14"/>
        <v>7.46</v>
      </c>
    </row>
    <row r="916" spans="1:5" x14ac:dyDescent="0.25">
      <c r="A916" s="377">
        <v>39113</v>
      </c>
      <c r="B916" s="378" t="s">
        <v>611</v>
      </c>
      <c r="C916" s="379">
        <v>7.02</v>
      </c>
      <c r="D916" s="378">
        <v>7.4550000000000001</v>
      </c>
      <c r="E916" s="20">
        <f t="shared" si="14"/>
        <v>7.4550000000000001</v>
      </c>
    </row>
    <row r="917" spans="1:5" x14ac:dyDescent="0.25">
      <c r="A917" s="377">
        <v>39114</v>
      </c>
      <c r="B917" s="378" t="s">
        <v>611</v>
      </c>
      <c r="C917" s="379">
        <v>7.02</v>
      </c>
      <c r="D917" s="378">
        <v>7.4550000000000001</v>
      </c>
      <c r="E917" s="20">
        <f t="shared" si="14"/>
        <v>7.4550000000000001</v>
      </c>
    </row>
    <row r="918" spans="1:5" x14ac:dyDescent="0.25">
      <c r="A918" s="377">
        <v>39115</v>
      </c>
      <c r="B918" s="378" t="s">
        <v>611</v>
      </c>
      <c r="C918" s="379">
        <v>7.02</v>
      </c>
      <c r="D918" s="378">
        <v>7.46</v>
      </c>
      <c r="E918" s="20">
        <f t="shared" si="14"/>
        <v>7.46</v>
      </c>
    </row>
    <row r="919" spans="1:5" x14ac:dyDescent="0.25">
      <c r="A919" s="377">
        <v>39116</v>
      </c>
      <c r="B919" s="378" t="s">
        <v>611</v>
      </c>
      <c r="C919" s="379" t="s">
        <v>611</v>
      </c>
      <c r="D919" s="378" t="s">
        <v>611</v>
      </c>
      <c r="E919" s="20">
        <f t="shared" si="14"/>
        <v>7.46</v>
      </c>
    </row>
    <row r="920" spans="1:5" x14ac:dyDescent="0.25">
      <c r="A920" s="377">
        <v>39117</v>
      </c>
      <c r="B920" s="378" t="s">
        <v>611</v>
      </c>
      <c r="C920" s="379" t="s">
        <v>611</v>
      </c>
      <c r="D920" s="378" t="s">
        <v>611</v>
      </c>
      <c r="E920" s="20">
        <f t="shared" si="14"/>
        <v>7.46</v>
      </c>
    </row>
    <row r="921" spans="1:5" x14ac:dyDescent="0.25">
      <c r="A921" s="377">
        <v>39118</v>
      </c>
      <c r="B921" s="378" t="s">
        <v>611</v>
      </c>
      <c r="C921" s="379" t="s">
        <v>611</v>
      </c>
      <c r="D921" s="378" t="s">
        <v>611</v>
      </c>
      <c r="E921" s="20">
        <f t="shared" si="14"/>
        <v>7.46</v>
      </c>
    </row>
    <row r="922" spans="1:5" x14ac:dyDescent="0.25">
      <c r="A922" s="377">
        <v>39119</v>
      </c>
      <c r="B922" s="378" t="s">
        <v>611</v>
      </c>
      <c r="C922" s="379">
        <v>7.02</v>
      </c>
      <c r="D922" s="378">
        <v>7.4550000000000001</v>
      </c>
      <c r="E922" s="20">
        <f t="shared" si="14"/>
        <v>7.4550000000000001</v>
      </c>
    </row>
    <row r="923" spans="1:5" x14ac:dyDescent="0.25">
      <c r="A923" s="377">
        <v>39120</v>
      </c>
      <c r="B923" s="378" t="s">
        <v>611</v>
      </c>
      <c r="C923" s="379">
        <v>7.02</v>
      </c>
      <c r="D923" s="378">
        <v>7.4550000000000001</v>
      </c>
      <c r="E923" s="20">
        <f t="shared" si="14"/>
        <v>7.4550000000000001</v>
      </c>
    </row>
    <row r="924" spans="1:5" x14ac:dyDescent="0.25">
      <c r="A924" s="377">
        <v>39121</v>
      </c>
      <c r="B924" s="378" t="s">
        <v>611</v>
      </c>
      <c r="C924" s="379">
        <v>7.02</v>
      </c>
      <c r="D924" s="378">
        <v>7.46</v>
      </c>
      <c r="E924" s="20">
        <f t="shared" si="14"/>
        <v>7.46</v>
      </c>
    </row>
    <row r="925" spans="1:5" x14ac:dyDescent="0.25">
      <c r="A925" s="377">
        <v>39122</v>
      </c>
      <c r="B925" s="378" t="s">
        <v>611</v>
      </c>
      <c r="C925" s="379">
        <v>7.02</v>
      </c>
      <c r="D925" s="378">
        <v>7.4574999999999996</v>
      </c>
      <c r="E925" s="20">
        <f t="shared" si="14"/>
        <v>7.4574999999999996</v>
      </c>
    </row>
    <row r="926" spans="1:5" x14ac:dyDescent="0.25">
      <c r="A926" s="377">
        <v>39123</v>
      </c>
      <c r="B926" s="378" t="s">
        <v>611</v>
      </c>
      <c r="C926" s="379" t="s">
        <v>611</v>
      </c>
      <c r="D926" s="378" t="s">
        <v>611</v>
      </c>
      <c r="E926" s="20">
        <f t="shared" si="14"/>
        <v>7.4574999999999996</v>
      </c>
    </row>
    <row r="927" spans="1:5" x14ac:dyDescent="0.25">
      <c r="A927" s="377">
        <v>39124</v>
      </c>
      <c r="B927" s="378" t="s">
        <v>611</v>
      </c>
      <c r="C927" s="379" t="s">
        <v>611</v>
      </c>
      <c r="D927" s="378" t="s">
        <v>611</v>
      </c>
      <c r="E927" s="20">
        <f t="shared" si="14"/>
        <v>7.4574999999999996</v>
      </c>
    </row>
    <row r="928" spans="1:5" x14ac:dyDescent="0.25">
      <c r="A928" s="377">
        <v>39125</v>
      </c>
      <c r="B928" s="378" t="s">
        <v>611</v>
      </c>
      <c r="C928" s="379">
        <v>7.03</v>
      </c>
      <c r="D928" s="378">
        <v>7.45</v>
      </c>
      <c r="E928" s="20">
        <f t="shared" si="14"/>
        <v>7.45</v>
      </c>
    </row>
    <row r="929" spans="1:5" x14ac:dyDescent="0.25">
      <c r="A929" s="377">
        <v>39126</v>
      </c>
      <c r="B929" s="378" t="s">
        <v>611</v>
      </c>
      <c r="C929" s="379">
        <v>7.03</v>
      </c>
      <c r="D929" s="378">
        <v>7.46</v>
      </c>
      <c r="E929" s="20">
        <f t="shared" si="14"/>
        <v>7.46</v>
      </c>
    </row>
    <row r="930" spans="1:5" x14ac:dyDescent="0.25">
      <c r="A930" s="377">
        <v>39127</v>
      </c>
      <c r="B930" s="378" t="s">
        <v>611</v>
      </c>
      <c r="C930" s="379">
        <v>7.03</v>
      </c>
      <c r="D930" s="378">
        <v>7.46</v>
      </c>
      <c r="E930" s="20">
        <f t="shared" si="14"/>
        <v>7.46</v>
      </c>
    </row>
    <row r="931" spans="1:5" x14ac:dyDescent="0.25">
      <c r="A931" s="377">
        <v>39128</v>
      </c>
      <c r="B931" s="378" t="s">
        <v>611</v>
      </c>
      <c r="C931" s="379">
        <v>7.03</v>
      </c>
      <c r="D931" s="378">
        <v>7.45</v>
      </c>
      <c r="E931" s="20">
        <f t="shared" si="14"/>
        <v>7.45</v>
      </c>
    </row>
    <row r="932" spans="1:5" x14ac:dyDescent="0.25">
      <c r="A932" s="377">
        <v>39129</v>
      </c>
      <c r="B932" s="378" t="s">
        <v>611</v>
      </c>
      <c r="C932" s="379">
        <v>7.03</v>
      </c>
      <c r="D932" s="378">
        <v>7.4550000000000001</v>
      </c>
      <c r="E932" s="20">
        <f t="shared" si="14"/>
        <v>7.4550000000000001</v>
      </c>
    </row>
    <row r="933" spans="1:5" x14ac:dyDescent="0.25">
      <c r="A933" s="377">
        <v>39130</v>
      </c>
      <c r="B933" s="378" t="s">
        <v>611</v>
      </c>
      <c r="C933" s="379" t="s">
        <v>611</v>
      </c>
      <c r="D933" s="378" t="s">
        <v>611</v>
      </c>
      <c r="E933" s="20">
        <f t="shared" si="14"/>
        <v>7.4550000000000001</v>
      </c>
    </row>
    <row r="934" spans="1:5" x14ac:dyDescent="0.25">
      <c r="A934" s="377">
        <v>39131</v>
      </c>
      <c r="B934" s="378" t="s">
        <v>611</v>
      </c>
      <c r="C934" s="379" t="s">
        <v>611</v>
      </c>
      <c r="D934" s="378" t="s">
        <v>611</v>
      </c>
      <c r="E934" s="20">
        <f t="shared" si="14"/>
        <v>7.4550000000000001</v>
      </c>
    </row>
    <row r="935" spans="1:5" x14ac:dyDescent="0.25">
      <c r="A935" s="377">
        <v>39132</v>
      </c>
      <c r="B935" s="378" t="s">
        <v>611</v>
      </c>
      <c r="C935" s="379">
        <v>7.02</v>
      </c>
      <c r="D935" s="378">
        <v>7.4649999999999999</v>
      </c>
      <c r="E935" s="20">
        <f t="shared" si="14"/>
        <v>7.4649999999999999</v>
      </c>
    </row>
    <row r="936" spans="1:5" x14ac:dyDescent="0.25">
      <c r="A936" s="377">
        <v>39133</v>
      </c>
      <c r="B936" s="378" t="s">
        <v>611</v>
      </c>
      <c r="C936" s="379">
        <v>7.03</v>
      </c>
      <c r="D936" s="378">
        <v>7.4550000000000001</v>
      </c>
      <c r="E936" s="20">
        <f t="shared" si="14"/>
        <v>7.4550000000000001</v>
      </c>
    </row>
    <row r="937" spans="1:5" x14ac:dyDescent="0.25">
      <c r="A937" s="377">
        <v>39134</v>
      </c>
      <c r="B937" s="378" t="s">
        <v>611</v>
      </c>
      <c r="C937" s="379">
        <v>7.03</v>
      </c>
      <c r="D937" s="378">
        <v>7.45</v>
      </c>
      <c r="E937" s="20">
        <f t="shared" si="14"/>
        <v>7.45</v>
      </c>
    </row>
    <row r="938" spans="1:5" x14ac:dyDescent="0.25">
      <c r="A938" s="377">
        <v>39135</v>
      </c>
      <c r="B938" s="378" t="s">
        <v>611</v>
      </c>
      <c r="C938" s="379">
        <v>7.03</v>
      </c>
      <c r="D938" s="378">
        <v>7.46</v>
      </c>
      <c r="E938" s="20">
        <f t="shared" si="14"/>
        <v>7.46</v>
      </c>
    </row>
    <row r="939" spans="1:5" x14ac:dyDescent="0.25">
      <c r="A939" s="377">
        <v>39136</v>
      </c>
      <c r="B939" s="378" t="s">
        <v>611</v>
      </c>
      <c r="C939" s="379">
        <v>7.03</v>
      </c>
      <c r="D939" s="378">
        <v>7.46</v>
      </c>
      <c r="E939" s="20">
        <f t="shared" si="14"/>
        <v>7.46</v>
      </c>
    </row>
    <row r="940" spans="1:5" x14ac:dyDescent="0.25">
      <c r="A940" s="377">
        <v>39137</v>
      </c>
      <c r="B940" s="378" t="s">
        <v>611</v>
      </c>
      <c r="C940" s="379" t="s">
        <v>611</v>
      </c>
      <c r="D940" s="378" t="s">
        <v>611</v>
      </c>
      <c r="E940" s="20">
        <f t="shared" si="14"/>
        <v>7.46</v>
      </c>
    </row>
    <row r="941" spans="1:5" x14ac:dyDescent="0.25">
      <c r="A941" s="377">
        <v>39138</v>
      </c>
      <c r="B941" s="378" t="s">
        <v>611</v>
      </c>
      <c r="C941" s="379" t="s">
        <v>611</v>
      </c>
      <c r="D941" s="378" t="s">
        <v>611</v>
      </c>
      <c r="E941" s="20">
        <f t="shared" si="14"/>
        <v>7.46</v>
      </c>
    </row>
    <row r="942" spans="1:5" x14ac:dyDescent="0.25">
      <c r="A942" s="377">
        <v>39139</v>
      </c>
      <c r="B942" s="378" t="s">
        <v>611</v>
      </c>
      <c r="C942" s="379">
        <v>7.02</v>
      </c>
      <c r="D942" s="378">
        <v>7.45</v>
      </c>
      <c r="E942" s="20">
        <f t="shared" si="14"/>
        <v>7.45</v>
      </c>
    </row>
    <row r="943" spans="1:5" x14ac:dyDescent="0.25">
      <c r="A943" s="377">
        <v>39140</v>
      </c>
      <c r="B943" s="378" t="s">
        <v>611</v>
      </c>
      <c r="C943" s="379">
        <v>7.03</v>
      </c>
      <c r="D943" s="378">
        <v>7.4675000000000002</v>
      </c>
      <c r="E943" s="20">
        <f t="shared" si="14"/>
        <v>7.4675000000000002</v>
      </c>
    </row>
    <row r="944" spans="1:5" x14ac:dyDescent="0.25">
      <c r="A944" s="377">
        <v>39141</v>
      </c>
      <c r="B944" s="378" t="s">
        <v>611</v>
      </c>
      <c r="C944" s="379">
        <v>7.17</v>
      </c>
      <c r="D944" s="378">
        <v>7.4512</v>
      </c>
      <c r="E944" s="20">
        <f t="shared" si="14"/>
        <v>7.4512</v>
      </c>
    </row>
    <row r="945" spans="1:5" x14ac:dyDescent="0.25">
      <c r="A945" s="377">
        <v>39142</v>
      </c>
      <c r="B945" s="378" t="s">
        <v>611</v>
      </c>
      <c r="C945" s="379">
        <v>7.03</v>
      </c>
      <c r="D945" s="378">
        <v>7.46</v>
      </c>
      <c r="E945" s="20">
        <f t="shared" si="14"/>
        <v>7.46</v>
      </c>
    </row>
    <row r="946" spans="1:5" x14ac:dyDescent="0.25">
      <c r="A946" s="377">
        <v>39143</v>
      </c>
      <c r="B946" s="378" t="s">
        <v>611</v>
      </c>
      <c r="C946" s="379">
        <v>7.03</v>
      </c>
      <c r="D946" s="378">
        <v>7.4649999999999999</v>
      </c>
      <c r="E946" s="20">
        <f t="shared" si="14"/>
        <v>7.4649999999999999</v>
      </c>
    </row>
    <row r="947" spans="1:5" x14ac:dyDescent="0.25">
      <c r="A947" s="377">
        <v>39144</v>
      </c>
      <c r="B947" s="378" t="s">
        <v>611</v>
      </c>
      <c r="C947" s="379" t="s">
        <v>611</v>
      </c>
      <c r="D947" s="378" t="s">
        <v>611</v>
      </c>
      <c r="E947" s="20">
        <f t="shared" si="14"/>
        <v>7.4649999999999999</v>
      </c>
    </row>
    <row r="948" spans="1:5" x14ac:dyDescent="0.25">
      <c r="A948" s="377">
        <v>39145</v>
      </c>
      <c r="B948" s="378" t="s">
        <v>611</v>
      </c>
      <c r="C948" s="379" t="s">
        <v>611</v>
      </c>
      <c r="D948" s="378" t="s">
        <v>611</v>
      </c>
      <c r="E948" s="20">
        <f t="shared" si="14"/>
        <v>7.4649999999999999</v>
      </c>
    </row>
    <row r="949" spans="1:5" x14ac:dyDescent="0.25">
      <c r="A949" s="377">
        <v>39146</v>
      </c>
      <c r="B949" s="378" t="s">
        <v>611</v>
      </c>
      <c r="C949" s="379">
        <v>7.03</v>
      </c>
      <c r="D949" s="378">
        <v>7.4524999999999997</v>
      </c>
      <c r="E949" s="20">
        <f t="shared" si="14"/>
        <v>7.4524999999999997</v>
      </c>
    </row>
    <row r="950" spans="1:5" x14ac:dyDescent="0.25">
      <c r="A950" s="377">
        <v>39147</v>
      </c>
      <c r="B950" s="378" t="s">
        <v>611</v>
      </c>
      <c r="C950" s="379">
        <v>7.03</v>
      </c>
      <c r="D950" s="378">
        <v>7.4512</v>
      </c>
      <c r="E950" s="20">
        <f t="shared" si="14"/>
        <v>7.4512</v>
      </c>
    </row>
    <row r="951" spans="1:5" x14ac:dyDescent="0.25">
      <c r="A951" s="377">
        <v>39148</v>
      </c>
      <c r="B951" s="378" t="s">
        <v>611</v>
      </c>
      <c r="C951" s="379">
        <v>7.03</v>
      </c>
      <c r="D951" s="378">
        <v>7.4550000000000001</v>
      </c>
      <c r="E951" s="20">
        <f t="shared" si="14"/>
        <v>7.4550000000000001</v>
      </c>
    </row>
    <row r="952" spans="1:5" x14ac:dyDescent="0.25">
      <c r="A952" s="377">
        <v>39149</v>
      </c>
      <c r="B952" s="378" t="s">
        <v>611</v>
      </c>
      <c r="C952" s="379">
        <v>7.03</v>
      </c>
      <c r="D952" s="378">
        <v>7.45</v>
      </c>
      <c r="E952" s="20">
        <f t="shared" si="14"/>
        <v>7.45</v>
      </c>
    </row>
    <row r="953" spans="1:5" x14ac:dyDescent="0.25">
      <c r="A953" s="377">
        <v>39150</v>
      </c>
      <c r="B953" s="378" t="s">
        <v>611</v>
      </c>
      <c r="C953" s="379">
        <v>7.03</v>
      </c>
      <c r="D953" s="378">
        <v>7.4550000000000001</v>
      </c>
      <c r="E953" s="20">
        <f t="shared" si="14"/>
        <v>7.4550000000000001</v>
      </c>
    </row>
    <row r="954" spans="1:5" x14ac:dyDescent="0.25">
      <c r="A954" s="377">
        <v>39151</v>
      </c>
      <c r="B954" s="378" t="s">
        <v>611</v>
      </c>
      <c r="C954" s="379" t="s">
        <v>611</v>
      </c>
      <c r="D954" s="378" t="s">
        <v>611</v>
      </c>
      <c r="E954" s="20">
        <f t="shared" si="14"/>
        <v>7.4550000000000001</v>
      </c>
    </row>
    <row r="955" spans="1:5" x14ac:dyDescent="0.25">
      <c r="A955" s="377">
        <v>39152</v>
      </c>
      <c r="B955" s="378" t="s">
        <v>611</v>
      </c>
      <c r="C955" s="379" t="s">
        <v>611</v>
      </c>
      <c r="D955" s="378" t="s">
        <v>611</v>
      </c>
      <c r="E955" s="20">
        <f t="shared" si="14"/>
        <v>7.4550000000000001</v>
      </c>
    </row>
    <row r="956" spans="1:5" x14ac:dyDescent="0.25">
      <c r="A956" s="377">
        <v>39153</v>
      </c>
      <c r="B956" s="378" t="s">
        <v>611</v>
      </c>
      <c r="C956" s="379">
        <v>7.03</v>
      </c>
      <c r="D956" s="378">
        <v>7.46</v>
      </c>
      <c r="E956" s="20">
        <f t="shared" si="14"/>
        <v>7.46</v>
      </c>
    </row>
    <row r="957" spans="1:5" x14ac:dyDescent="0.25">
      <c r="A957" s="377">
        <v>39154</v>
      </c>
      <c r="B957" s="378" t="s">
        <v>611</v>
      </c>
      <c r="C957" s="379">
        <v>7.03</v>
      </c>
      <c r="D957" s="378">
        <v>7.46</v>
      </c>
      <c r="E957" s="20">
        <f t="shared" si="14"/>
        <v>7.46</v>
      </c>
    </row>
    <row r="958" spans="1:5" x14ac:dyDescent="0.25">
      <c r="A958" s="377">
        <v>39155</v>
      </c>
      <c r="B958" s="378" t="s">
        <v>611</v>
      </c>
      <c r="C958" s="379">
        <v>7.03</v>
      </c>
      <c r="D958" s="378">
        <v>7.46</v>
      </c>
      <c r="E958" s="20">
        <f t="shared" si="14"/>
        <v>7.46</v>
      </c>
    </row>
    <row r="959" spans="1:5" x14ac:dyDescent="0.25">
      <c r="A959" s="377">
        <v>39156</v>
      </c>
      <c r="B959" s="378" t="s">
        <v>611</v>
      </c>
      <c r="C959" s="379">
        <v>7.03</v>
      </c>
      <c r="D959" s="378">
        <v>7.45</v>
      </c>
      <c r="E959" s="20">
        <f t="shared" si="14"/>
        <v>7.45</v>
      </c>
    </row>
    <row r="960" spans="1:5" x14ac:dyDescent="0.25">
      <c r="A960" s="377">
        <v>39157</v>
      </c>
      <c r="B960" s="378" t="s">
        <v>611</v>
      </c>
      <c r="C960" s="379">
        <v>7.07</v>
      </c>
      <c r="D960" s="378">
        <v>7.4550000000000001</v>
      </c>
      <c r="E960" s="20">
        <f t="shared" si="14"/>
        <v>7.4550000000000001</v>
      </c>
    </row>
    <row r="961" spans="1:5" x14ac:dyDescent="0.25">
      <c r="A961" s="377">
        <v>39158</v>
      </c>
      <c r="B961" s="378" t="s">
        <v>611</v>
      </c>
      <c r="C961" s="379" t="s">
        <v>611</v>
      </c>
      <c r="D961" s="378" t="s">
        <v>611</v>
      </c>
      <c r="E961" s="20">
        <f t="shared" si="14"/>
        <v>7.4550000000000001</v>
      </c>
    </row>
    <row r="962" spans="1:5" x14ac:dyDescent="0.25">
      <c r="A962" s="377">
        <v>39159</v>
      </c>
      <c r="B962" s="378" t="s">
        <v>611</v>
      </c>
      <c r="C962" s="379" t="s">
        <v>611</v>
      </c>
      <c r="D962" s="378" t="s">
        <v>611</v>
      </c>
      <c r="E962" s="20">
        <f t="shared" si="14"/>
        <v>7.4550000000000001</v>
      </c>
    </row>
    <row r="963" spans="1:5" x14ac:dyDescent="0.25">
      <c r="A963" s="377">
        <v>39160</v>
      </c>
      <c r="B963" s="378" t="s">
        <v>611</v>
      </c>
      <c r="C963" s="379" t="s">
        <v>611</v>
      </c>
      <c r="D963" s="378" t="s">
        <v>611</v>
      </c>
      <c r="E963" s="20">
        <f t="shared" si="14"/>
        <v>7.4550000000000001</v>
      </c>
    </row>
    <row r="964" spans="1:5" x14ac:dyDescent="0.25">
      <c r="A964" s="377">
        <v>39161</v>
      </c>
      <c r="B964" s="378" t="s">
        <v>611</v>
      </c>
      <c r="C964" s="379">
        <v>7.03</v>
      </c>
      <c r="D964" s="378">
        <v>7.452</v>
      </c>
      <c r="E964" s="20">
        <f t="shared" si="14"/>
        <v>7.452</v>
      </c>
    </row>
    <row r="965" spans="1:5" x14ac:dyDescent="0.25">
      <c r="A965" s="377">
        <v>39162</v>
      </c>
      <c r="B965" s="378" t="s">
        <v>611</v>
      </c>
      <c r="C965" s="379">
        <v>7.03</v>
      </c>
      <c r="D965" s="378">
        <v>7.45</v>
      </c>
      <c r="E965" s="20">
        <f t="shared" si="14"/>
        <v>7.45</v>
      </c>
    </row>
    <row r="966" spans="1:5" x14ac:dyDescent="0.25">
      <c r="A966" s="377">
        <v>39163</v>
      </c>
      <c r="B966" s="378" t="s">
        <v>611</v>
      </c>
      <c r="C966" s="379">
        <v>7.03</v>
      </c>
      <c r="D966" s="378">
        <v>7.45</v>
      </c>
      <c r="E966" s="20">
        <f t="shared" si="14"/>
        <v>7.45</v>
      </c>
    </row>
    <row r="967" spans="1:5" x14ac:dyDescent="0.25">
      <c r="A967" s="377">
        <v>39164</v>
      </c>
      <c r="B967" s="378" t="s">
        <v>611</v>
      </c>
      <c r="C967" s="379">
        <v>7.03</v>
      </c>
      <c r="D967" s="378">
        <v>7.46</v>
      </c>
      <c r="E967" s="20">
        <f t="shared" si="14"/>
        <v>7.46</v>
      </c>
    </row>
    <row r="968" spans="1:5" x14ac:dyDescent="0.25">
      <c r="A968" s="377">
        <v>39165</v>
      </c>
      <c r="B968" s="378" t="s">
        <v>611</v>
      </c>
      <c r="C968" s="379" t="s">
        <v>611</v>
      </c>
      <c r="D968" s="378" t="s">
        <v>611</v>
      </c>
      <c r="E968" s="20">
        <f t="shared" si="14"/>
        <v>7.46</v>
      </c>
    </row>
    <row r="969" spans="1:5" x14ac:dyDescent="0.25">
      <c r="A969" s="377">
        <v>39166</v>
      </c>
      <c r="B969" s="378" t="s">
        <v>611</v>
      </c>
      <c r="C969" s="379" t="s">
        <v>611</v>
      </c>
      <c r="D969" s="378" t="s">
        <v>611</v>
      </c>
      <c r="E969" s="20">
        <f t="shared" si="14"/>
        <v>7.46</v>
      </c>
    </row>
    <row r="970" spans="1:5" x14ac:dyDescent="0.25">
      <c r="A970" s="377">
        <v>39167</v>
      </c>
      <c r="B970" s="378" t="s">
        <v>611</v>
      </c>
      <c r="C970" s="379">
        <v>7.03</v>
      </c>
      <c r="D970" s="378">
        <v>7.45</v>
      </c>
      <c r="E970" s="20">
        <f t="shared" si="14"/>
        <v>7.45</v>
      </c>
    </row>
    <row r="971" spans="1:5" x14ac:dyDescent="0.25">
      <c r="A971" s="377">
        <v>39168</v>
      </c>
      <c r="B971" s="378" t="s">
        <v>611</v>
      </c>
      <c r="C971" s="379">
        <v>7.03</v>
      </c>
      <c r="D971" s="378">
        <v>7.4524999999999997</v>
      </c>
      <c r="E971" s="20">
        <f t="shared" si="14"/>
        <v>7.4524999999999997</v>
      </c>
    </row>
    <row r="972" spans="1:5" x14ac:dyDescent="0.25">
      <c r="A972" s="377">
        <v>39169</v>
      </c>
      <c r="B972" s="378" t="s">
        <v>611</v>
      </c>
      <c r="C972" s="379">
        <v>7.03</v>
      </c>
      <c r="D972" s="378">
        <v>7.4649999999999999</v>
      </c>
      <c r="E972" s="20">
        <f t="shared" ref="E972:E1035" si="15">IF(D972="N/E",E971,D972)</f>
        <v>7.4649999999999999</v>
      </c>
    </row>
    <row r="973" spans="1:5" x14ac:dyDescent="0.25">
      <c r="A973" s="377">
        <v>39170</v>
      </c>
      <c r="B973" s="378" t="s">
        <v>611</v>
      </c>
      <c r="C973" s="379">
        <v>7.03</v>
      </c>
      <c r="D973" s="378">
        <v>7.4550000000000001</v>
      </c>
      <c r="E973" s="20">
        <f t="shared" si="15"/>
        <v>7.4550000000000001</v>
      </c>
    </row>
    <row r="974" spans="1:5" x14ac:dyDescent="0.25">
      <c r="A974" s="377">
        <v>39171</v>
      </c>
      <c r="B974" s="378" t="s">
        <v>611</v>
      </c>
      <c r="C974" s="379">
        <v>7.09</v>
      </c>
      <c r="D974" s="378">
        <v>7.4550000000000001</v>
      </c>
      <c r="E974" s="20">
        <f t="shared" si="15"/>
        <v>7.4550000000000001</v>
      </c>
    </row>
    <row r="975" spans="1:5" x14ac:dyDescent="0.25">
      <c r="A975" s="377">
        <v>39172</v>
      </c>
      <c r="B975" s="378" t="s">
        <v>611</v>
      </c>
      <c r="C975" s="379" t="s">
        <v>611</v>
      </c>
      <c r="D975" s="378" t="s">
        <v>611</v>
      </c>
      <c r="E975" s="20">
        <f t="shared" si="15"/>
        <v>7.4550000000000001</v>
      </c>
    </row>
    <row r="976" spans="1:5" x14ac:dyDescent="0.25">
      <c r="A976" s="377">
        <v>39173</v>
      </c>
      <c r="B976" s="378" t="s">
        <v>611</v>
      </c>
      <c r="C976" s="379" t="s">
        <v>611</v>
      </c>
      <c r="D976" s="378" t="s">
        <v>611</v>
      </c>
      <c r="E976" s="20">
        <f t="shared" si="15"/>
        <v>7.4550000000000001</v>
      </c>
    </row>
    <row r="977" spans="1:5" x14ac:dyDescent="0.25">
      <c r="A977" s="377">
        <v>39174</v>
      </c>
      <c r="B977" s="378" t="s">
        <v>611</v>
      </c>
      <c r="C977" s="379">
        <v>7.03</v>
      </c>
      <c r="D977" s="378">
        <v>7.4550000000000001</v>
      </c>
      <c r="E977" s="20">
        <f t="shared" si="15"/>
        <v>7.4550000000000001</v>
      </c>
    </row>
    <row r="978" spans="1:5" x14ac:dyDescent="0.25">
      <c r="A978" s="377">
        <v>39175</v>
      </c>
      <c r="B978" s="378" t="s">
        <v>611</v>
      </c>
      <c r="C978" s="379">
        <v>7.03</v>
      </c>
      <c r="D978" s="378">
        <v>7.4550000000000001</v>
      </c>
      <c r="E978" s="20">
        <f t="shared" si="15"/>
        <v>7.4550000000000001</v>
      </c>
    </row>
    <row r="979" spans="1:5" x14ac:dyDescent="0.25">
      <c r="A979" s="377">
        <v>39176</v>
      </c>
      <c r="B979" s="378" t="s">
        <v>611</v>
      </c>
      <c r="C979" s="379">
        <v>7.03</v>
      </c>
      <c r="D979" s="378">
        <v>7.46</v>
      </c>
      <c r="E979" s="20">
        <f t="shared" si="15"/>
        <v>7.46</v>
      </c>
    </row>
    <row r="980" spans="1:5" x14ac:dyDescent="0.25">
      <c r="A980" s="377">
        <v>39177</v>
      </c>
      <c r="B980" s="378" t="s">
        <v>611</v>
      </c>
      <c r="C980" s="379" t="s">
        <v>611</v>
      </c>
      <c r="D980" s="378" t="s">
        <v>611</v>
      </c>
      <c r="E980" s="20">
        <f t="shared" si="15"/>
        <v>7.46</v>
      </c>
    </row>
    <row r="981" spans="1:5" x14ac:dyDescent="0.25">
      <c r="A981" s="377">
        <v>39178</v>
      </c>
      <c r="B981" s="378" t="s">
        <v>611</v>
      </c>
      <c r="C981" s="379" t="s">
        <v>611</v>
      </c>
      <c r="D981" s="378" t="s">
        <v>611</v>
      </c>
      <c r="E981" s="20">
        <f t="shared" si="15"/>
        <v>7.46</v>
      </c>
    </row>
    <row r="982" spans="1:5" x14ac:dyDescent="0.25">
      <c r="A982" s="377">
        <v>39179</v>
      </c>
      <c r="B982" s="378" t="s">
        <v>611</v>
      </c>
      <c r="C982" s="379" t="s">
        <v>611</v>
      </c>
      <c r="D982" s="378" t="s">
        <v>611</v>
      </c>
      <c r="E982" s="20">
        <f t="shared" si="15"/>
        <v>7.46</v>
      </c>
    </row>
    <row r="983" spans="1:5" x14ac:dyDescent="0.25">
      <c r="A983" s="377">
        <v>39180</v>
      </c>
      <c r="B983" s="378" t="s">
        <v>611</v>
      </c>
      <c r="C983" s="379" t="s">
        <v>611</v>
      </c>
      <c r="D983" s="378" t="s">
        <v>611</v>
      </c>
      <c r="E983" s="20">
        <f t="shared" si="15"/>
        <v>7.46</v>
      </c>
    </row>
    <row r="984" spans="1:5" x14ac:dyDescent="0.25">
      <c r="A984" s="377">
        <v>39181</v>
      </c>
      <c r="B984" s="378" t="s">
        <v>611</v>
      </c>
      <c r="C984" s="379">
        <v>7.03</v>
      </c>
      <c r="D984" s="378">
        <v>7.46</v>
      </c>
      <c r="E984" s="20">
        <f t="shared" si="15"/>
        <v>7.46</v>
      </c>
    </row>
    <row r="985" spans="1:5" x14ac:dyDescent="0.25">
      <c r="A985" s="377">
        <v>39182</v>
      </c>
      <c r="B985" s="378" t="s">
        <v>611</v>
      </c>
      <c r="C985" s="379">
        <v>7.03</v>
      </c>
      <c r="D985" s="378">
        <v>7.4550000000000001</v>
      </c>
      <c r="E985" s="20">
        <f t="shared" si="15"/>
        <v>7.4550000000000001</v>
      </c>
    </row>
    <row r="986" spans="1:5" x14ac:dyDescent="0.25">
      <c r="A986" s="377">
        <v>39183</v>
      </c>
      <c r="B986" s="378" t="s">
        <v>611</v>
      </c>
      <c r="C986" s="379">
        <v>7.03</v>
      </c>
      <c r="D986" s="378">
        <v>7.45</v>
      </c>
      <c r="E986" s="20">
        <f t="shared" si="15"/>
        <v>7.45</v>
      </c>
    </row>
    <row r="987" spans="1:5" x14ac:dyDescent="0.25">
      <c r="A987" s="377">
        <v>39184</v>
      </c>
      <c r="B987" s="378" t="s">
        <v>611</v>
      </c>
      <c r="C987" s="379">
        <v>7.03</v>
      </c>
      <c r="D987" s="378">
        <v>7.4509999999999996</v>
      </c>
      <c r="E987" s="20">
        <f t="shared" si="15"/>
        <v>7.4509999999999996</v>
      </c>
    </row>
    <row r="988" spans="1:5" x14ac:dyDescent="0.25">
      <c r="A988" s="377">
        <v>39185</v>
      </c>
      <c r="B988" s="378" t="s">
        <v>611</v>
      </c>
      <c r="C988" s="379">
        <v>7.03</v>
      </c>
      <c r="D988" s="378">
        <v>7.46</v>
      </c>
      <c r="E988" s="20">
        <f t="shared" si="15"/>
        <v>7.46</v>
      </c>
    </row>
    <row r="989" spans="1:5" x14ac:dyDescent="0.25">
      <c r="A989" s="377">
        <v>39186</v>
      </c>
      <c r="B989" s="378" t="s">
        <v>611</v>
      </c>
      <c r="C989" s="379" t="s">
        <v>611</v>
      </c>
      <c r="D989" s="378" t="s">
        <v>611</v>
      </c>
      <c r="E989" s="20">
        <f t="shared" si="15"/>
        <v>7.46</v>
      </c>
    </row>
    <row r="990" spans="1:5" x14ac:dyDescent="0.25">
      <c r="A990" s="377">
        <v>39187</v>
      </c>
      <c r="B990" s="378" t="s">
        <v>611</v>
      </c>
      <c r="C990" s="379" t="s">
        <v>611</v>
      </c>
      <c r="D990" s="378" t="s">
        <v>611</v>
      </c>
      <c r="E990" s="20">
        <f t="shared" si="15"/>
        <v>7.46</v>
      </c>
    </row>
    <row r="991" spans="1:5" x14ac:dyDescent="0.25">
      <c r="A991" s="377">
        <v>39188</v>
      </c>
      <c r="B991" s="378" t="s">
        <v>611</v>
      </c>
      <c r="C991" s="379">
        <v>7.03</v>
      </c>
      <c r="D991" s="378">
        <v>7.46</v>
      </c>
      <c r="E991" s="20">
        <f t="shared" si="15"/>
        <v>7.46</v>
      </c>
    </row>
    <row r="992" spans="1:5" x14ac:dyDescent="0.25">
      <c r="A992" s="377">
        <v>39189</v>
      </c>
      <c r="B992" s="378" t="s">
        <v>611</v>
      </c>
      <c r="C992" s="379">
        <v>7.03</v>
      </c>
      <c r="D992" s="378">
        <v>7.4550000000000001</v>
      </c>
      <c r="E992" s="20">
        <f t="shared" si="15"/>
        <v>7.4550000000000001</v>
      </c>
    </row>
    <row r="993" spans="1:5" x14ac:dyDescent="0.25">
      <c r="A993" s="377">
        <v>39190</v>
      </c>
      <c r="B993" s="378" t="s">
        <v>611</v>
      </c>
      <c r="C993" s="379">
        <v>7.03</v>
      </c>
      <c r="D993" s="378">
        <v>7.45</v>
      </c>
      <c r="E993" s="20">
        <f t="shared" si="15"/>
        <v>7.45</v>
      </c>
    </row>
    <row r="994" spans="1:5" x14ac:dyDescent="0.25">
      <c r="A994" s="377">
        <v>39191</v>
      </c>
      <c r="B994" s="378" t="s">
        <v>611</v>
      </c>
      <c r="C994" s="379">
        <v>7.03</v>
      </c>
      <c r="D994" s="378">
        <v>7.45</v>
      </c>
      <c r="E994" s="20">
        <f t="shared" si="15"/>
        <v>7.45</v>
      </c>
    </row>
    <row r="995" spans="1:5" x14ac:dyDescent="0.25">
      <c r="A995" s="377">
        <v>39192</v>
      </c>
      <c r="B995" s="378" t="s">
        <v>611</v>
      </c>
      <c r="C995" s="379">
        <v>7.03</v>
      </c>
      <c r="D995" s="378">
        <v>7.4497</v>
      </c>
      <c r="E995" s="20">
        <f t="shared" si="15"/>
        <v>7.4497</v>
      </c>
    </row>
    <row r="996" spans="1:5" x14ac:dyDescent="0.25">
      <c r="A996" s="377">
        <v>39193</v>
      </c>
      <c r="B996" s="378" t="s">
        <v>611</v>
      </c>
      <c r="C996" s="379" t="s">
        <v>611</v>
      </c>
      <c r="D996" s="378" t="s">
        <v>611</v>
      </c>
      <c r="E996" s="20">
        <f t="shared" si="15"/>
        <v>7.4497</v>
      </c>
    </row>
    <row r="997" spans="1:5" x14ac:dyDescent="0.25">
      <c r="A997" s="377">
        <v>39194</v>
      </c>
      <c r="B997" s="378" t="s">
        <v>611</v>
      </c>
      <c r="C997" s="379" t="s">
        <v>611</v>
      </c>
      <c r="D997" s="378" t="s">
        <v>611</v>
      </c>
      <c r="E997" s="20">
        <f t="shared" si="15"/>
        <v>7.4497</v>
      </c>
    </row>
    <row r="998" spans="1:5" x14ac:dyDescent="0.25">
      <c r="A998" s="377">
        <v>39195</v>
      </c>
      <c r="B998" s="378" t="s">
        <v>611</v>
      </c>
      <c r="C998" s="379">
        <v>7.03</v>
      </c>
      <c r="D998" s="378">
        <v>7.45</v>
      </c>
      <c r="E998" s="20">
        <f t="shared" si="15"/>
        <v>7.45</v>
      </c>
    </row>
    <row r="999" spans="1:5" x14ac:dyDescent="0.25">
      <c r="A999" s="377">
        <v>39196</v>
      </c>
      <c r="B999" s="378" t="s">
        <v>611</v>
      </c>
      <c r="C999" s="379">
        <v>7.03</v>
      </c>
      <c r="D999" s="378">
        <v>7.46</v>
      </c>
      <c r="E999" s="20">
        <f t="shared" si="15"/>
        <v>7.46</v>
      </c>
    </row>
    <row r="1000" spans="1:5" x14ac:dyDescent="0.25">
      <c r="A1000" s="377">
        <v>39197</v>
      </c>
      <c r="B1000" s="378" t="s">
        <v>611</v>
      </c>
      <c r="C1000" s="379">
        <v>7.03</v>
      </c>
      <c r="D1000" s="378">
        <v>7.45</v>
      </c>
      <c r="E1000" s="20">
        <f t="shared" si="15"/>
        <v>7.45</v>
      </c>
    </row>
    <row r="1001" spans="1:5" x14ac:dyDescent="0.25">
      <c r="A1001" s="377">
        <v>39198</v>
      </c>
      <c r="B1001" s="378" t="s">
        <v>611</v>
      </c>
      <c r="C1001" s="379">
        <v>7.03</v>
      </c>
      <c r="D1001" s="378">
        <v>7.4455999999999998</v>
      </c>
      <c r="E1001" s="20">
        <f t="shared" si="15"/>
        <v>7.4455999999999998</v>
      </c>
    </row>
    <row r="1002" spans="1:5" x14ac:dyDescent="0.25">
      <c r="A1002" s="377">
        <v>39199</v>
      </c>
      <c r="B1002" s="378" t="s">
        <v>611</v>
      </c>
      <c r="C1002" s="379">
        <v>7.27</v>
      </c>
      <c r="D1002" s="378">
        <v>7.45</v>
      </c>
      <c r="E1002" s="20">
        <f t="shared" si="15"/>
        <v>7.45</v>
      </c>
    </row>
    <row r="1003" spans="1:5" x14ac:dyDescent="0.25">
      <c r="A1003" s="377">
        <v>39200</v>
      </c>
      <c r="B1003" s="378" t="s">
        <v>611</v>
      </c>
      <c r="C1003" s="379" t="s">
        <v>611</v>
      </c>
      <c r="D1003" s="378" t="s">
        <v>611</v>
      </c>
      <c r="E1003" s="20">
        <f t="shared" si="15"/>
        <v>7.45</v>
      </c>
    </row>
    <row r="1004" spans="1:5" x14ac:dyDescent="0.25">
      <c r="A1004" s="377">
        <v>39201</v>
      </c>
      <c r="B1004" s="378" t="s">
        <v>611</v>
      </c>
      <c r="C1004" s="379" t="s">
        <v>611</v>
      </c>
      <c r="D1004" s="378" t="s">
        <v>611</v>
      </c>
      <c r="E1004" s="20">
        <f t="shared" si="15"/>
        <v>7.45</v>
      </c>
    </row>
    <row r="1005" spans="1:5" x14ac:dyDescent="0.25">
      <c r="A1005" s="377">
        <v>39202</v>
      </c>
      <c r="B1005" s="378" t="s">
        <v>611</v>
      </c>
      <c r="C1005" s="379">
        <v>7.33</v>
      </c>
      <c r="D1005" s="378">
        <v>7.7</v>
      </c>
      <c r="E1005" s="20">
        <f t="shared" si="15"/>
        <v>7.7</v>
      </c>
    </row>
    <row r="1006" spans="1:5" x14ac:dyDescent="0.25">
      <c r="A1006" s="377">
        <v>39203</v>
      </c>
      <c r="B1006" s="378" t="s">
        <v>611</v>
      </c>
      <c r="C1006" s="379" t="s">
        <v>611</v>
      </c>
      <c r="D1006" s="378" t="s">
        <v>611</v>
      </c>
      <c r="E1006" s="20">
        <f t="shared" si="15"/>
        <v>7.7</v>
      </c>
    </row>
    <row r="1007" spans="1:5" x14ac:dyDescent="0.25">
      <c r="A1007" s="377">
        <v>39204</v>
      </c>
      <c r="B1007" s="378" t="s">
        <v>611</v>
      </c>
      <c r="C1007" s="379">
        <v>7.27</v>
      </c>
      <c r="D1007" s="378">
        <v>7.7</v>
      </c>
      <c r="E1007" s="20">
        <f t="shared" si="15"/>
        <v>7.7</v>
      </c>
    </row>
    <row r="1008" spans="1:5" x14ac:dyDescent="0.25">
      <c r="A1008" s="377">
        <v>39205</v>
      </c>
      <c r="B1008" s="378" t="s">
        <v>611</v>
      </c>
      <c r="C1008" s="379">
        <v>7.27</v>
      </c>
      <c r="D1008" s="378">
        <v>7.69</v>
      </c>
      <c r="E1008" s="20">
        <f t="shared" si="15"/>
        <v>7.69</v>
      </c>
    </row>
    <row r="1009" spans="1:5" x14ac:dyDescent="0.25">
      <c r="A1009" s="377">
        <v>39206</v>
      </c>
      <c r="B1009" s="378" t="s">
        <v>611</v>
      </c>
      <c r="C1009" s="379">
        <v>7.27</v>
      </c>
      <c r="D1009" s="378">
        <v>7.7</v>
      </c>
      <c r="E1009" s="20">
        <f t="shared" si="15"/>
        <v>7.7</v>
      </c>
    </row>
    <row r="1010" spans="1:5" x14ac:dyDescent="0.25">
      <c r="A1010" s="377">
        <v>39207</v>
      </c>
      <c r="B1010" s="378" t="s">
        <v>611</v>
      </c>
      <c r="C1010" s="379" t="s">
        <v>611</v>
      </c>
      <c r="D1010" s="378" t="s">
        <v>611</v>
      </c>
      <c r="E1010" s="20">
        <f t="shared" si="15"/>
        <v>7.7</v>
      </c>
    </row>
    <row r="1011" spans="1:5" x14ac:dyDescent="0.25">
      <c r="A1011" s="377">
        <v>39208</v>
      </c>
      <c r="B1011" s="378" t="s">
        <v>611</v>
      </c>
      <c r="C1011" s="379" t="s">
        <v>611</v>
      </c>
      <c r="D1011" s="378" t="s">
        <v>611</v>
      </c>
      <c r="E1011" s="20">
        <f t="shared" si="15"/>
        <v>7.7</v>
      </c>
    </row>
    <row r="1012" spans="1:5" x14ac:dyDescent="0.25">
      <c r="A1012" s="377">
        <v>39209</v>
      </c>
      <c r="B1012" s="378" t="s">
        <v>611</v>
      </c>
      <c r="C1012" s="379">
        <v>7.27</v>
      </c>
      <c r="D1012" s="378">
        <v>7.6974999999999998</v>
      </c>
      <c r="E1012" s="20">
        <f t="shared" si="15"/>
        <v>7.6974999999999998</v>
      </c>
    </row>
    <row r="1013" spans="1:5" x14ac:dyDescent="0.25">
      <c r="A1013" s="377">
        <v>39210</v>
      </c>
      <c r="B1013" s="378" t="s">
        <v>611</v>
      </c>
      <c r="C1013" s="379">
        <v>7.28</v>
      </c>
      <c r="D1013" s="378">
        <v>7.6912000000000003</v>
      </c>
      <c r="E1013" s="20">
        <f t="shared" si="15"/>
        <v>7.6912000000000003</v>
      </c>
    </row>
    <row r="1014" spans="1:5" x14ac:dyDescent="0.25">
      <c r="A1014" s="377">
        <v>39211</v>
      </c>
      <c r="B1014" s="378" t="s">
        <v>611</v>
      </c>
      <c r="C1014" s="379">
        <v>7.28</v>
      </c>
      <c r="D1014" s="378">
        <v>7.7012</v>
      </c>
      <c r="E1014" s="20">
        <f t="shared" si="15"/>
        <v>7.7012</v>
      </c>
    </row>
    <row r="1015" spans="1:5" x14ac:dyDescent="0.25">
      <c r="A1015" s="377">
        <v>39212</v>
      </c>
      <c r="B1015" s="378" t="s">
        <v>611</v>
      </c>
      <c r="C1015" s="379">
        <v>7.31</v>
      </c>
      <c r="D1015" s="378">
        <v>7.71</v>
      </c>
      <c r="E1015" s="20">
        <f t="shared" si="15"/>
        <v>7.71</v>
      </c>
    </row>
    <row r="1016" spans="1:5" x14ac:dyDescent="0.25">
      <c r="A1016" s="377">
        <v>39213</v>
      </c>
      <c r="B1016" s="378" t="s">
        <v>611</v>
      </c>
      <c r="C1016" s="379">
        <v>7.28</v>
      </c>
      <c r="D1016" s="378">
        <v>7.71</v>
      </c>
      <c r="E1016" s="20">
        <f t="shared" si="15"/>
        <v>7.71</v>
      </c>
    </row>
    <row r="1017" spans="1:5" x14ac:dyDescent="0.25">
      <c r="A1017" s="377">
        <v>39214</v>
      </c>
      <c r="B1017" s="378" t="s">
        <v>611</v>
      </c>
      <c r="C1017" s="379" t="s">
        <v>611</v>
      </c>
      <c r="D1017" s="378" t="s">
        <v>611</v>
      </c>
      <c r="E1017" s="20">
        <f t="shared" si="15"/>
        <v>7.71</v>
      </c>
    </row>
    <row r="1018" spans="1:5" x14ac:dyDescent="0.25">
      <c r="A1018" s="377">
        <v>39215</v>
      </c>
      <c r="B1018" s="378" t="s">
        <v>611</v>
      </c>
      <c r="C1018" s="379" t="s">
        <v>611</v>
      </c>
      <c r="D1018" s="378" t="s">
        <v>611</v>
      </c>
      <c r="E1018" s="20">
        <f t="shared" si="15"/>
        <v>7.71</v>
      </c>
    </row>
    <row r="1019" spans="1:5" x14ac:dyDescent="0.25">
      <c r="A1019" s="377">
        <v>39216</v>
      </c>
      <c r="B1019" s="378" t="s">
        <v>611</v>
      </c>
      <c r="C1019" s="379">
        <v>7.28</v>
      </c>
      <c r="D1019" s="378">
        <v>7.6849999999999996</v>
      </c>
      <c r="E1019" s="20">
        <f t="shared" si="15"/>
        <v>7.6849999999999996</v>
      </c>
    </row>
    <row r="1020" spans="1:5" x14ac:dyDescent="0.25">
      <c r="A1020" s="377">
        <v>39217</v>
      </c>
      <c r="B1020" s="378" t="s">
        <v>611</v>
      </c>
      <c r="C1020" s="379">
        <v>7.3</v>
      </c>
      <c r="D1020" s="378">
        <v>7.6875</v>
      </c>
      <c r="E1020" s="20">
        <f t="shared" si="15"/>
        <v>7.6875</v>
      </c>
    </row>
    <row r="1021" spans="1:5" x14ac:dyDescent="0.25">
      <c r="A1021" s="377">
        <v>39218</v>
      </c>
      <c r="B1021" s="378" t="s">
        <v>611</v>
      </c>
      <c r="C1021" s="379">
        <v>7.34</v>
      </c>
      <c r="D1021" s="378">
        <v>7.7061999999999999</v>
      </c>
      <c r="E1021" s="20">
        <f t="shared" si="15"/>
        <v>7.7061999999999999</v>
      </c>
    </row>
    <row r="1022" spans="1:5" x14ac:dyDescent="0.25">
      <c r="A1022" s="377">
        <v>39219</v>
      </c>
      <c r="B1022" s="378" t="s">
        <v>611</v>
      </c>
      <c r="C1022" s="379">
        <v>7.32</v>
      </c>
      <c r="D1022" s="378">
        <v>7.6974999999999998</v>
      </c>
      <c r="E1022" s="20">
        <f t="shared" si="15"/>
        <v>7.6974999999999998</v>
      </c>
    </row>
    <row r="1023" spans="1:5" x14ac:dyDescent="0.25">
      <c r="A1023" s="377">
        <v>39220</v>
      </c>
      <c r="B1023" s="378" t="s">
        <v>611</v>
      </c>
      <c r="C1023" s="379">
        <v>7.33</v>
      </c>
      <c r="D1023" s="378">
        <v>7.6950000000000003</v>
      </c>
      <c r="E1023" s="20">
        <f t="shared" si="15"/>
        <v>7.6950000000000003</v>
      </c>
    </row>
    <row r="1024" spans="1:5" x14ac:dyDescent="0.25">
      <c r="A1024" s="377">
        <v>39221</v>
      </c>
      <c r="B1024" s="378" t="s">
        <v>611</v>
      </c>
      <c r="C1024" s="379" t="s">
        <v>611</v>
      </c>
      <c r="D1024" s="378" t="s">
        <v>611</v>
      </c>
      <c r="E1024" s="20">
        <f t="shared" si="15"/>
        <v>7.6950000000000003</v>
      </c>
    </row>
    <row r="1025" spans="1:5" x14ac:dyDescent="0.25">
      <c r="A1025" s="377">
        <v>39222</v>
      </c>
      <c r="B1025" s="378" t="s">
        <v>611</v>
      </c>
      <c r="C1025" s="379" t="s">
        <v>611</v>
      </c>
      <c r="D1025" s="378" t="s">
        <v>611</v>
      </c>
      <c r="E1025" s="20">
        <f t="shared" si="15"/>
        <v>7.6950000000000003</v>
      </c>
    </row>
    <row r="1026" spans="1:5" x14ac:dyDescent="0.25">
      <c r="A1026" s="377">
        <v>39223</v>
      </c>
      <c r="B1026" s="378" t="s">
        <v>611</v>
      </c>
      <c r="C1026" s="379">
        <v>7.32</v>
      </c>
      <c r="D1026" s="378">
        <v>7.6959999999999997</v>
      </c>
      <c r="E1026" s="20">
        <f t="shared" si="15"/>
        <v>7.6959999999999997</v>
      </c>
    </row>
    <row r="1027" spans="1:5" x14ac:dyDescent="0.25">
      <c r="A1027" s="377">
        <v>39224</v>
      </c>
      <c r="B1027" s="378" t="s">
        <v>611</v>
      </c>
      <c r="C1027" s="379">
        <v>7.32</v>
      </c>
      <c r="D1027" s="378">
        <v>7.6959999999999997</v>
      </c>
      <c r="E1027" s="20">
        <f t="shared" si="15"/>
        <v>7.6959999999999997</v>
      </c>
    </row>
    <row r="1028" spans="1:5" x14ac:dyDescent="0.25">
      <c r="A1028" s="377">
        <v>39225</v>
      </c>
      <c r="B1028" s="378" t="s">
        <v>611</v>
      </c>
      <c r="C1028" s="379">
        <v>7.31</v>
      </c>
      <c r="D1028" s="378">
        <v>7.7</v>
      </c>
      <c r="E1028" s="20">
        <f t="shared" si="15"/>
        <v>7.7</v>
      </c>
    </row>
    <row r="1029" spans="1:5" x14ac:dyDescent="0.25">
      <c r="A1029" s="377">
        <v>39226</v>
      </c>
      <c r="B1029" s="378" t="s">
        <v>611</v>
      </c>
      <c r="C1029" s="379">
        <v>7.27</v>
      </c>
      <c r="D1029" s="378">
        <v>7.7050000000000001</v>
      </c>
      <c r="E1029" s="20">
        <f t="shared" si="15"/>
        <v>7.7050000000000001</v>
      </c>
    </row>
    <row r="1030" spans="1:5" x14ac:dyDescent="0.25">
      <c r="A1030" s="377">
        <v>39227</v>
      </c>
      <c r="B1030" s="378" t="s">
        <v>611</v>
      </c>
      <c r="C1030" s="379">
        <v>7.26</v>
      </c>
      <c r="D1030" s="378">
        <v>7.7069999999999999</v>
      </c>
      <c r="E1030" s="20">
        <f t="shared" si="15"/>
        <v>7.7069999999999999</v>
      </c>
    </row>
    <row r="1031" spans="1:5" x14ac:dyDescent="0.25">
      <c r="A1031" s="377">
        <v>39228</v>
      </c>
      <c r="B1031" s="378" t="s">
        <v>611</v>
      </c>
      <c r="C1031" s="379" t="s">
        <v>611</v>
      </c>
      <c r="D1031" s="378" t="s">
        <v>611</v>
      </c>
      <c r="E1031" s="20">
        <f t="shared" si="15"/>
        <v>7.7069999999999999</v>
      </c>
    </row>
    <row r="1032" spans="1:5" x14ac:dyDescent="0.25">
      <c r="A1032" s="377">
        <v>39229</v>
      </c>
      <c r="B1032" s="378" t="s">
        <v>611</v>
      </c>
      <c r="C1032" s="379" t="s">
        <v>611</v>
      </c>
      <c r="D1032" s="378" t="s">
        <v>611</v>
      </c>
      <c r="E1032" s="20">
        <f t="shared" si="15"/>
        <v>7.7069999999999999</v>
      </c>
    </row>
    <row r="1033" spans="1:5" x14ac:dyDescent="0.25">
      <c r="A1033" s="377">
        <v>39230</v>
      </c>
      <c r="B1033" s="378" t="s">
        <v>611</v>
      </c>
      <c r="C1033" s="379">
        <v>7.25</v>
      </c>
      <c r="D1033" s="378">
        <v>7.7050000000000001</v>
      </c>
      <c r="E1033" s="20">
        <f t="shared" si="15"/>
        <v>7.7050000000000001</v>
      </c>
    </row>
    <row r="1034" spans="1:5" x14ac:dyDescent="0.25">
      <c r="A1034" s="377">
        <v>39231</v>
      </c>
      <c r="B1034" s="378" t="s">
        <v>611</v>
      </c>
      <c r="C1034" s="379">
        <v>7.26</v>
      </c>
      <c r="D1034" s="378">
        <v>7.7050000000000001</v>
      </c>
      <c r="E1034" s="20">
        <f t="shared" si="15"/>
        <v>7.7050000000000001</v>
      </c>
    </row>
    <row r="1035" spans="1:5" x14ac:dyDescent="0.25">
      <c r="A1035" s="377">
        <v>39232</v>
      </c>
      <c r="B1035" s="378" t="s">
        <v>611</v>
      </c>
      <c r="C1035" s="379">
        <v>7.26</v>
      </c>
      <c r="D1035" s="378">
        <v>7.7050000000000001</v>
      </c>
      <c r="E1035" s="20">
        <f t="shared" si="15"/>
        <v>7.7050000000000001</v>
      </c>
    </row>
    <row r="1036" spans="1:5" x14ac:dyDescent="0.25">
      <c r="A1036" s="377">
        <v>39233</v>
      </c>
      <c r="B1036" s="378" t="s">
        <v>611</v>
      </c>
      <c r="C1036" s="379">
        <v>7.35</v>
      </c>
      <c r="D1036" s="378">
        <v>7.7050000000000001</v>
      </c>
      <c r="E1036" s="20">
        <f t="shared" ref="E1036:E1099" si="16">IF(D1036="N/E",E1035,D1036)</f>
        <v>7.7050000000000001</v>
      </c>
    </row>
    <row r="1037" spans="1:5" x14ac:dyDescent="0.25">
      <c r="A1037" s="377">
        <v>39234</v>
      </c>
      <c r="B1037" s="378" t="s">
        <v>611</v>
      </c>
      <c r="C1037" s="379">
        <v>7.27</v>
      </c>
      <c r="D1037" s="378">
        <v>7.7012</v>
      </c>
      <c r="E1037" s="20">
        <f t="shared" si="16"/>
        <v>7.7012</v>
      </c>
    </row>
    <row r="1038" spans="1:5" x14ac:dyDescent="0.25">
      <c r="A1038" s="377">
        <v>39235</v>
      </c>
      <c r="B1038" s="378" t="s">
        <v>611</v>
      </c>
      <c r="C1038" s="379" t="s">
        <v>611</v>
      </c>
      <c r="D1038" s="378" t="s">
        <v>611</v>
      </c>
      <c r="E1038" s="20">
        <f t="shared" si="16"/>
        <v>7.7012</v>
      </c>
    </row>
    <row r="1039" spans="1:5" x14ac:dyDescent="0.25">
      <c r="A1039" s="377">
        <v>39236</v>
      </c>
      <c r="B1039" s="378" t="s">
        <v>611</v>
      </c>
      <c r="C1039" s="379" t="s">
        <v>611</v>
      </c>
      <c r="D1039" s="378" t="s">
        <v>611</v>
      </c>
      <c r="E1039" s="20">
        <f t="shared" si="16"/>
        <v>7.7012</v>
      </c>
    </row>
    <row r="1040" spans="1:5" x14ac:dyDescent="0.25">
      <c r="A1040" s="377">
        <v>39237</v>
      </c>
      <c r="B1040" s="378" t="s">
        <v>611</v>
      </c>
      <c r="C1040" s="379">
        <v>7.26</v>
      </c>
      <c r="D1040" s="378">
        <v>7.7024999999999997</v>
      </c>
      <c r="E1040" s="20">
        <f t="shared" si="16"/>
        <v>7.7024999999999997</v>
      </c>
    </row>
    <row r="1041" spans="1:5" x14ac:dyDescent="0.25">
      <c r="A1041" s="377">
        <v>39238</v>
      </c>
      <c r="B1041" s="378" t="s">
        <v>611</v>
      </c>
      <c r="C1041" s="379">
        <v>7.27</v>
      </c>
      <c r="D1041" s="378">
        <v>7.6986999999999997</v>
      </c>
      <c r="E1041" s="20">
        <f t="shared" si="16"/>
        <v>7.6986999999999997</v>
      </c>
    </row>
    <row r="1042" spans="1:5" x14ac:dyDescent="0.25">
      <c r="A1042" s="377">
        <v>39239</v>
      </c>
      <c r="B1042" s="378" t="s">
        <v>611</v>
      </c>
      <c r="C1042" s="379">
        <v>7.27</v>
      </c>
      <c r="D1042" s="378">
        <v>7.7</v>
      </c>
      <c r="E1042" s="20">
        <f t="shared" si="16"/>
        <v>7.7</v>
      </c>
    </row>
    <row r="1043" spans="1:5" x14ac:dyDescent="0.25">
      <c r="A1043" s="377">
        <v>39240</v>
      </c>
      <c r="B1043" s="378" t="s">
        <v>611</v>
      </c>
      <c r="C1043" s="379">
        <v>7.27</v>
      </c>
      <c r="D1043" s="378">
        <v>7.7</v>
      </c>
      <c r="E1043" s="20">
        <f t="shared" si="16"/>
        <v>7.7</v>
      </c>
    </row>
    <row r="1044" spans="1:5" x14ac:dyDescent="0.25">
      <c r="A1044" s="377">
        <v>39241</v>
      </c>
      <c r="B1044" s="378" t="s">
        <v>611</v>
      </c>
      <c r="C1044" s="379">
        <v>7.27</v>
      </c>
      <c r="D1044" s="378">
        <v>7.7137000000000002</v>
      </c>
      <c r="E1044" s="20">
        <f t="shared" si="16"/>
        <v>7.7137000000000002</v>
      </c>
    </row>
    <row r="1045" spans="1:5" x14ac:dyDescent="0.25">
      <c r="A1045" s="377">
        <v>39242</v>
      </c>
      <c r="B1045" s="378" t="s">
        <v>611</v>
      </c>
      <c r="C1045" s="379" t="s">
        <v>611</v>
      </c>
      <c r="D1045" s="378" t="s">
        <v>611</v>
      </c>
      <c r="E1045" s="20">
        <f t="shared" si="16"/>
        <v>7.7137000000000002</v>
      </c>
    </row>
    <row r="1046" spans="1:5" x14ac:dyDescent="0.25">
      <c r="A1046" s="377">
        <v>39243</v>
      </c>
      <c r="B1046" s="378" t="s">
        <v>611</v>
      </c>
      <c r="C1046" s="379" t="s">
        <v>611</v>
      </c>
      <c r="D1046" s="378" t="s">
        <v>611</v>
      </c>
      <c r="E1046" s="20">
        <f t="shared" si="16"/>
        <v>7.7137000000000002</v>
      </c>
    </row>
    <row r="1047" spans="1:5" x14ac:dyDescent="0.25">
      <c r="A1047" s="377">
        <v>39244</v>
      </c>
      <c r="B1047" s="378" t="s">
        <v>611</v>
      </c>
      <c r="C1047" s="379">
        <v>7.27</v>
      </c>
      <c r="D1047" s="378">
        <v>7.7050000000000001</v>
      </c>
      <c r="E1047" s="20">
        <f t="shared" si="16"/>
        <v>7.7050000000000001</v>
      </c>
    </row>
    <row r="1048" spans="1:5" x14ac:dyDescent="0.25">
      <c r="A1048" s="377">
        <v>39245</v>
      </c>
      <c r="B1048" s="378" t="s">
        <v>611</v>
      </c>
      <c r="C1048" s="379">
        <v>7.28</v>
      </c>
      <c r="D1048" s="378">
        <v>7.7050000000000001</v>
      </c>
      <c r="E1048" s="20">
        <f t="shared" si="16"/>
        <v>7.7050000000000001</v>
      </c>
    </row>
    <row r="1049" spans="1:5" x14ac:dyDescent="0.25">
      <c r="A1049" s="377">
        <v>39246</v>
      </c>
      <c r="B1049" s="378" t="s">
        <v>611</v>
      </c>
      <c r="C1049" s="379">
        <v>7.28</v>
      </c>
      <c r="D1049" s="378">
        <v>7.7061999999999999</v>
      </c>
      <c r="E1049" s="20">
        <f t="shared" si="16"/>
        <v>7.7061999999999999</v>
      </c>
    </row>
    <row r="1050" spans="1:5" x14ac:dyDescent="0.25">
      <c r="A1050" s="377">
        <v>39247</v>
      </c>
      <c r="B1050" s="378" t="s">
        <v>611</v>
      </c>
      <c r="C1050" s="379">
        <v>7.28</v>
      </c>
      <c r="D1050" s="378">
        <v>7.7061999999999999</v>
      </c>
      <c r="E1050" s="20">
        <f t="shared" si="16"/>
        <v>7.7061999999999999</v>
      </c>
    </row>
    <row r="1051" spans="1:5" x14ac:dyDescent="0.25">
      <c r="A1051" s="377">
        <v>39248</v>
      </c>
      <c r="B1051" s="378" t="s">
        <v>611</v>
      </c>
      <c r="C1051" s="379">
        <v>7.27</v>
      </c>
      <c r="D1051" s="378">
        <v>7.7074999999999996</v>
      </c>
      <c r="E1051" s="20">
        <f t="shared" si="16"/>
        <v>7.7074999999999996</v>
      </c>
    </row>
    <row r="1052" spans="1:5" x14ac:dyDescent="0.25">
      <c r="A1052" s="377">
        <v>39249</v>
      </c>
      <c r="B1052" s="378" t="s">
        <v>611</v>
      </c>
      <c r="C1052" s="379" t="s">
        <v>611</v>
      </c>
      <c r="D1052" s="378" t="s">
        <v>611</v>
      </c>
      <c r="E1052" s="20">
        <f t="shared" si="16"/>
        <v>7.7074999999999996</v>
      </c>
    </row>
    <row r="1053" spans="1:5" x14ac:dyDescent="0.25">
      <c r="A1053" s="377">
        <v>39250</v>
      </c>
      <c r="B1053" s="378" t="s">
        <v>611</v>
      </c>
      <c r="C1053" s="379" t="s">
        <v>611</v>
      </c>
      <c r="D1053" s="378" t="s">
        <v>611</v>
      </c>
      <c r="E1053" s="20">
        <f t="shared" si="16"/>
        <v>7.7074999999999996</v>
      </c>
    </row>
    <row r="1054" spans="1:5" x14ac:dyDescent="0.25">
      <c r="A1054" s="377">
        <v>39251</v>
      </c>
      <c r="B1054" s="378" t="s">
        <v>611</v>
      </c>
      <c r="C1054" s="379">
        <v>7.27</v>
      </c>
      <c r="D1054" s="378">
        <v>7.6974999999999998</v>
      </c>
      <c r="E1054" s="20">
        <f t="shared" si="16"/>
        <v>7.6974999999999998</v>
      </c>
    </row>
    <row r="1055" spans="1:5" x14ac:dyDescent="0.25">
      <c r="A1055" s="377">
        <v>39252</v>
      </c>
      <c r="B1055" s="378" t="s">
        <v>611</v>
      </c>
      <c r="C1055" s="379">
        <v>7.29</v>
      </c>
      <c r="D1055" s="378">
        <v>7.7061999999999999</v>
      </c>
      <c r="E1055" s="20">
        <f t="shared" si="16"/>
        <v>7.7061999999999999</v>
      </c>
    </row>
    <row r="1056" spans="1:5" x14ac:dyDescent="0.25">
      <c r="A1056" s="377">
        <v>39253</v>
      </c>
      <c r="B1056" s="378" t="s">
        <v>611</v>
      </c>
      <c r="C1056" s="379">
        <v>7.29</v>
      </c>
      <c r="D1056" s="378">
        <v>7.7061999999999999</v>
      </c>
      <c r="E1056" s="20">
        <f t="shared" si="16"/>
        <v>7.7061999999999999</v>
      </c>
    </row>
    <row r="1057" spans="1:5" x14ac:dyDescent="0.25">
      <c r="A1057" s="377">
        <v>39254</v>
      </c>
      <c r="B1057" s="378" t="s">
        <v>611</v>
      </c>
      <c r="C1057" s="379">
        <v>7.28</v>
      </c>
      <c r="D1057" s="378">
        <v>7.7050000000000001</v>
      </c>
      <c r="E1057" s="20">
        <f t="shared" si="16"/>
        <v>7.7050000000000001</v>
      </c>
    </row>
    <row r="1058" spans="1:5" x14ac:dyDescent="0.25">
      <c r="A1058" s="377">
        <v>39255</v>
      </c>
      <c r="B1058" s="378" t="s">
        <v>611</v>
      </c>
      <c r="C1058" s="379">
        <v>7.27</v>
      </c>
      <c r="D1058" s="378">
        <v>7.7074999999999996</v>
      </c>
      <c r="E1058" s="20">
        <f t="shared" si="16"/>
        <v>7.7074999999999996</v>
      </c>
    </row>
    <row r="1059" spans="1:5" x14ac:dyDescent="0.25">
      <c r="A1059" s="377">
        <v>39256</v>
      </c>
      <c r="B1059" s="378" t="s">
        <v>611</v>
      </c>
      <c r="C1059" s="379" t="s">
        <v>611</v>
      </c>
      <c r="D1059" s="378" t="s">
        <v>611</v>
      </c>
      <c r="E1059" s="20">
        <f t="shared" si="16"/>
        <v>7.7074999999999996</v>
      </c>
    </row>
    <row r="1060" spans="1:5" x14ac:dyDescent="0.25">
      <c r="A1060" s="377">
        <v>39257</v>
      </c>
      <c r="B1060" s="378" t="s">
        <v>611</v>
      </c>
      <c r="C1060" s="379" t="s">
        <v>611</v>
      </c>
      <c r="D1060" s="378" t="s">
        <v>611</v>
      </c>
      <c r="E1060" s="20">
        <f t="shared" si="16"/>
        <v>7.7074999999999996</v>
      </c>
    </row>
    <row r="1061" spans="1:5" x14ac:dyDescent="0.25">
      <c r="A1061" s="377">
        <v>39258</v>
      </c>
      <c r="B1061" s="378" t="s">
        <v>611</v>
      </c>
      <c r="C1061" s="379">
        <v>7.26</v>
      </c>
      <c r="D1061" s="378">
        <v>7.7050000000000001</v>
      </c>
      <c r="E1061" s="20">
        <f t="shared" si="16"/>
        <v>7.7050000000000001</v>
      </c>
    </row>
    <row r="1062" spans="1:5" x14ac:dyDescent="0.25">
      <c r="A1062" s="377">
        <v>39259</v>
      </c>
      <c r="B1062" s="378" t="s">
        <v>611</v>
      </c>
      <c r="C1062" s="379">
        <v>7.26</v>
      </c>
      <c r="D1062" s="378">
        <v>7.6912000000000003</v>
      </c>
      <c r="E1062" s="20">
        <f t="shared" si="16"/>
        <v>7.6912000000000003</v>
      </c>
    </row>
    <row r="1063" spans="1:5" x14ac:dyDescent="0.25">
      <c r="A1063" s="377">
        <v>39260</v>
      </c>
      <c r="B1063" s="378" t="s">
        <v>611</v>
      </c>
      <c r="C1063" s="379">
        <v>7.26</v>
      </c>
      <c r="D1063" s="378">
        <v>7.7</v>
      </c>
      <c r="E1063" s="20">
        <f t="shared" si="16"/>
        <v>7.7</v>
      </c>
    </row>
    <row r="1064" spans="1:5" x14ac:dyDescent="0.25">
      <c r="A1064" s="377">
        <v>39261</v>
      </c>
      <c r="B1064" s="378" t="s">
        <v>611</v>
      </c>
      <c r="C1064" s="379">
        <v>7.26</v>
      </c>
      <c r="D1064" s="378">
        <v>7.7050000000000001</v>
      </c>
      <c r="E1064" s="20">
        <f t="shared" si="16"/>
        <v>7.7050000000000001</v>
      </c>
    </row>
    <row r="1065" spans="1:5" x14ac:dyDescent="0.25">
      <c r="A1065" s="377">
        <v>39262</v>
      </c>
      <c r="B1065" s="378" t="s">
        <v>611</v>
      </c>
      <c r="C1065" s="379">
        <v>7.32</v>
      </c>
      <c r="D1065" s="378">
        <v>7.7050000000000001</v>
      </c>
      <c r="E1065" s="20">
        <f t="shared" si="16"/>
        <v>7.7050000000000001</v>
      </c>
    </row>
    <row r="1066" spans="1:5" x14ac:dyDescent="0.25">
      <c r="A1066" s="377">
        <v>39263</v>
      </c>
      <c r="B1066" s="378" t="s">
        <v>611</v>
      </c>
      <c r="C1066" s="379" t="s">
        <v>611</v>
      </c>
      <c r="D1066" s="378" t="s">
        <v>611</v>
      </c>
      <c r="E1066" s="20">
        <f t="shared" si="16"/>
        <v>7.7050000000000001</v>
      </c>
    </row>
    <row r="1067" spans="1:5" x14ac:dyDescent="0.25">
      <c r="A1067" s="377">
        <v>39264</v>
      </c>
      <c r="B1067" s="378" t="s">
        <v>611</v>
      </c>
      <c r="C1067" s="379" t="s">
        <v>611</v>
      </c>
      <c r="D1067" s="378" t="s">
        <v>611</v>
      </c>
      <c r="E1067" s="20">
        <f t="shared" si="16"/>
        <v>7.7050000000000001</v>
      </c>
    </row>
    <row r="1068" spans="1:5" x14ac:dyDescent="0.25">
      <c r="A1068" s="377">
        <v>39265</v>
      </c>
      <c r="B1068" s="378" t="s">
        <v>611</v>
      </c>
      <c r="C1068" s="379">
        <v>7.26</v>
      </c>
      <c r="D1068" s="378">
        <v>7.7050000000000001</v>
      </c>
      <c r="E1068" s="20">
        <f t="shared" si="16"/>
        <v>7.7050000000000001</v>
      </c>
    </row>
    <row r="1069" spans="1:5" x14ac:dyDescent="0.25">
      <c r="A1069" s="377">
        <v>39266</v>
      </c>
      <c r="B1069" s="378" t="s">
        <v>611</v>
      </c>
      <c r="C1069" s="379">
        <v>7.28</v>
      </c>
      <c r="D1069" s="378">
        <v>7.7050000000000001</v>
      </c>
      <c r="E1069" s="20">
        <f t="shared" si="16"/>
        <v>7.7050000000000001</v>
      </c>
    </row>
    <row r="1070" spans="1:5" x14ac:dyDescent="0.25">
      <c r="A1070" s="377">
        <v>39267</v>
      </c>
      <c r="B1070" s="378" t="s">
        <v>611</v>
      </c>
      <c r="C1070" s="379">
        <v>7.27</v>
      </c>
      <c r="D1070" s="378">
        <v>7.7050000000000001</v>
      </c>
      <c r="E1070" s="20">
        <f t="shared" si="16"/>
        <v>7.7050000000000001</v>
      </c>
    </row>
    <row r="1071" spans="1:5" x14ac:dyDescent="0.25">
      <c r="A1071" s="377">
        <v>39268</v>
      </c>
      <c r="B1071" s="378" t="s">
        <v>611</v>
      </c>
      <c r="C1071" s="379">
        <v>7.28</v>
      </c>
      <c r="D1071" s="378">
        <v>7.7050000000000001</v>
      </c>
      <c r="E1071" s="20">
        <f t="shared" si="16"/>
        <v>7.7050000000000001</v>
      </c>
    </row>
    <row r="1072" spans="1:5" x14ac:dyDescent="0.25">
      <c r="A1072" s="377">
        <v>39269</v>
      </c>
      <c r="B1072" s="378" t="s">
        <v>611</v>
      </c>
      <c r="C1072" s="379">
        <v>7.3</v>
      </c>
      <c r="D1072" s="378">
        <v>7.7050000000000001</v>
      </c>
      <c r="E1072" s="20">
        <f t="shared" si="16"/>
        <v>7.7050000000000001</v>
      </c>
    </row>
    <row r="1073" spans="1:5" x14ac:dyDescent="0.25">
      <c r="A1073" s="377">
        <v>39270</v>
      </c>
      <c r="B1073" s="378" t="s">
        <v>611</v>
      </c>
      <c r="C1073" s="379" t="s">
        <v>611</v>
      </c>
      <c r="D1073" s="378" t="s">
        <v>611</v>
      </c>
      <c r="E1073" s="20">
        <f t="shared" si="16"/>
        <v>7.7050000000000001</v>
      </c>
    </row>
    <row r="1074" spans="1:5" x14ac:dyDescent="0.25">
      <c r="A1074" s="377">
        <v>39271</v>
      </c>
      <c r="B1074" s="378" t="s">
        <v>611</v>
      </c>
      <c r="C1074" s="379" t="s">
        <v>611</v>
      </c>
      <c r="D1074" s="378" t="s">
        <v>611</v>
      </c>
      <c r="E1074" s="20">
        <f t="shared" si="16"/>
        <v>7.7050000000000001</v>
      </c>
    </row>
    <row r="1075" spans="1:5" x14ac:dyDescent="0.25">
      <c r="A1075" s="377">
        <v>39272</v>
      </c>
      <c r="B1075" s="378" t="s">
        <v>611</v>
      </c>
      <c r="C1075" s="379">
        <v>7.28</v>
      </c>
      <c r="D1075" s="378">
        <v>7.7050000000000001</v>
      </c>
      <c r="E1075" s="20">
        <f t="shared" si="16"/>
        <v>7.7050000000000001</v>
      </c>
    </row>
    <row r="1076" spans="1:5" x14ac:dyDescent="0.25">
      <c r="A1076" s="377">
        <v>39273</v>
      </c>
      <c r="B1076" s="378" t="s">
        <v>611</v>
      </c>
      <c r="C1076" s="379">
        <v>7.3</v>
      </c>
      <c r="D1076" s="378">
        <v>7.7009999999999996</v>
      </c>
      <c r="E1076" s="20">
        <f t="shared" si="16"/>
        <v>7.7009999999999996</v>
      </c>
    </row>
    <row r="1077" spans="1:5" x14ac:dyDescent="0.25">
      <c r="A1077" s="377">
        <v>39274</v>
      </c>
      <c r="B1077" s="378" t="s">
        <v>611</v>
      </c>
      <c r="C1077" s="379">
        <v>7.3</v>
      </c>
      <c r="D1077" s="378">
        <v>7.7004999999999999</v>
      </c>
      <c r="E1077" s="20">
        <f t="shared" si="16"/>
        <v>7.7004999999999999</v>
      </c>
    </row>
    <row r="1078" spans="1:5" x14ac:dyDescent="0.25">
      <c r="A1078" s="377">
        <v>39275</v>
      </c>
      <c r="B1078" s="378" t="s">
        <v>611</v>
      </c>
      <c r="C1078" s="379">
        <v>7.32</v>
      </c>
      <c r="D1078" s="378">
        <v>7.7024999999999997</v>
      </c>
      <c r="E1078" s="20">
        <f t="shared" si="16"/>
        <v>7.7024999999999997</v>
      </c>
    </row>
    <row r="1079" spans="1:5" x14ac:dyDescent="0.25">
      <c r="A1079" s="377">
        <v>39276</v>
      </c>
      <c r="B1079" s="378" t="s">
        <v>611</v>
      </c>
      <c r="C1079" s="379">
        <v>7.28</v>
      </c>
      <c r="D1079" s="378">
        <v>7.7004999999999999</v>
      </c>
      <c r="E1079" s="20">
        <f t="shared" si="16"/>
        <v>7.7004999999999999</v>
      </c>
    </row>
    <row r="1080" spans="1:5" x14ac:dyDescent="0.25">
      <c r="A1080" s="377">
        <v>39277</v>
      </c>
      <c r="B1080" s="378" t="s">
        <v>611</v>
      </c>
      <c r="C1080" s="379" t="s">
        <v>611</v>
      </c>
      <c r="D1080" s="378" t="s">
        <v>611</v>
      </c>
      <c r="E1080" s="20">
        <f t="shared" si="16"/>
        <v>7.7004999999999999</v>
      </c>
    </row>
    <row r="1081" spans="1:5" x14ac:dyDescent="0.25">
      <c r="A1081" s="377">
        <v>39278</v>
      </c>
      <c r="B1081" s="378" t="s">
        <v>611</v>
      </c>
      <c r="C1081" s="379" t="s">
        <v>611</v>
      </c>
      <c r="D1081" s="378" t="s">
        <v>611</v>
      </c>
      <c r="E1081" s="20">
        <f t="shared" si="16"/>
        <v>7.7004999999999999</v>
      </c>
    </row>
    <row r="1082" spans="1:5" x14ac:dyDescent="0.25">
      <c r="A1082" s="377">
        <v>39279</v>
      </c>
      <c r="B1082" s="378" t="s">
        <v>611</v>
      </c>
      <c r="C1082" s="379">
        <v>7.28</v>
      </c>
      <c r="D1082" s="378">
        <v>7.7050000000000001</v>
      </c>
      <c r="E1082" s="20">
        <f t="shared" si="16"/>
        <v>7.7050000000000001</v>
      </c>
    </row>
    <row r="1083" spans="1:5" x14ac:dyDescent="0.25">
      <c r="A1083" s="377">
        <v>39280</v>
      </c>
      <c r="B1083" s="378" t="s">
        <v>611</v>
      </c>
      <c r="C1083" s="379">
        <v>7.28</v>
      </c>
      <c r="D1083" s="378">
        <v>7.7050000000000001</v>
      </c>
      <c r="E1083" s="20">
        <f t="shared" si="16"/>
        <v>7.7050000000000001</v>
      </c>
    </row>
    <row r="1084" spans="1:5" x14ac:dyDescent="0.25">
      <c r="A1084" s="377">
        <v>39281</v>
      </c>
      <c r="B1084" s="378" t="s">
        <v>611</v>
      </c>
      <c r="C1084" s="379">
        <v>7.29</v>
      </c>
      <c r="D1084" s="378">
        <v>7.7</v>
      </c>
      <c r="E1084" s="20">
        <f t="shared" si="16"/>
        <v>7.7</v>
      </c>
    </row>
    <row r="1085" spans="1:5" x14ac:dyDescent="0.25">
      <c r="A1085" s="377">
        <v>39282</v>
      </c>
      <c r="B1085" s="378" t="s">
        <v>611</v>
      </c>
      <c r="C1085" s="379">
        <v>7.3</v>
      </c>
      <c r="D1085" s="378">
        <v>7.7004999999999999</v>
      </c>
      <c r="E1085" s="20">
        <f t="shared" si="16"/>
        <v>7.7004999999999999</v>
      </c>
    </row>
    <row r="1086" spans="1:5" x14ac:dyDescent="0.25">
      <c r="A1086" s="377">
        <v>39283</v>
      </c>
      <c r="B1086" s="378" t="s">
        <v>611</v>
      </c>
      <c r="C1086" s="379">
        <v>7.28</v>
      </c>
      <c r="D1086" s="378">
        <v>7.7</v>
      </c>
      <c r="E1086" s="20">
        <f t="shared" si="16"/>
        <v>7.7</v>
      </c>
    </row>
    <row r="1087" spans="1:5" x14ac:dyDescent="0.25">
      <c r="A1087" s="377">
        <v>39284</v>
      </c>
      <c r="B1087" s="378" t="s">
        <v>611</v>
      </c>
      <c r="C1087" s="379" t="s">
        <v>611</v>
      </c>
      <c r="D1087" s="378" t="s">
        <v>611</v>
      </c>
      <c r="E1087" s="20">
        <f t="shared" si="16"/>
        <v>7.7</v>
      </c>
    </row>
    <row r="1088" spans="1:5" x14ac:dyDescent="0.25">
      <c r="A1088" s="377">
        <v>39285</v>
      </c>
      <c r="B1088" s="378" t="s">
        <v>611</v>
      </c>
      <c r="C1088" s="379" t="s">
        <v>611</v>
      </c>
      <c r="D1088" s="378" t="s">
        <v>611</v>
      </c>
      <c r="E1088" s="20">
        <f t="shared" si="16"/>
        <v>7.7</v>
      </c>
    </row>
    <row r="1089" spans="1:5" x14ac:dyDescent="0.25">
      <c r="A1089" s="377">
        <v>39286</v>
      </c>
      <c r="B1089" s="378" t="s">
        <v>611</v>
      </c>
      <c r="C1089" s="379">
        <v>7.26</v>
      </c>
      <c r="D1089" s="378">
        <v>7.7024999999999997</v>
      </c>
      <c r="E1089" s="20">
        <f t="shared" si="16"/>
        <v>7.7024999999999997</v>
      </c>
    </row>
    <row r="1090" spans="1:5" x14ac:dyDescent="0.25">
      <c r="A1090" s="377">
        <v>39287</v>
      </c>
      <c r="B1090" s="378" t="s">
        <v>611</v>
      </c>
      <c r="C1090" s="379">
        <v>7.25</v>
      </c>
      <c r="D1090" s="378">
        <v>7.7050000000000001</v>
      </c>
      <c r="E1090" s="20">
        <f t="shared" si="16"/>
        <v>7.7050000000000001</v>
      </c>
    </row>
    <row r="1091" spans="1:5" x14ac:dyDescent="0.25">
      <c r="A1091" s="377">
        <v>39288</v>
      </c>
      <c r="B1091" s="378" t="s">
        <v>611</v>
      </c>
      <c r="C1091" s="379">
        <v>7.25</v>
      </c>
      <c r="D1091" s="378">
        <v>7.7050000000000001</v>
      </c>
      <c r="E1091" s="20">
        <f t="shared" si="16"/>
        <v>7.7050000000000001</v>
      </c>
    </row>
    <row r="1092" spans="1:5" x14ac:dyDescent="0.25">
      <c r="A1092" s="377">
        <v>39289</v>
      </c>
      <c r="B1092" s="378" t="s">
        <v>611</v>
      </c>
      <c r="C1092" s="379">
        <v>7.25</v>
      </c>
      <c r="D1092" s="378">
        <v>7.7083000000000004</v>
      </c>
      <c r="E1092" s="20">
        <f t="shared" si="16"/>
        <v>7.7083000000000004</v>
      </c>
    </row>
    <row r="1093" spans="1:5" x14ac:dyDescent="0.25">
      <c r="A1093" s="377">
        <v>39290</v>
      </c>
      <c r="B1093" s="378" t="s">
        <v>611</v>
      </c>
      <c r="C1093" s="379">
        <v>7.25</v>
      </c>
      <c r="D1093" s="378">
        <v>7.71</v>
      </c>
      <c r="E1093" s="20">
        <f t="shared" si="16"/>
        <v>7.71</v>
      </c>
    </row>
    <row r="1094" spans="1:5" x14ac:dyDescent="0.25">
      <c r="A1094" s="377">
        <v>39291</v>
      </c>
      <c r="B1094" s="378" t="s">
        <v>611</v>
      </c>
      <c r="C1094" s="379" t="s">
        <v>611</v>
      </c>
      <c r="D1094" s="378" t="s">
        <v>611</v>
      </c>
      <c r="E1094" s="20">
        <f t="shared" si="16"/>
        <v>7.71</v>
      </c>
    </row>
    <row r="1095" spans="1:5" x14ac:dyDescent="0.25">
      <c r="A1095" s="377">
        <v>39292</v>
      </c>
      <c r="B1095" s="378" t="s">
        <v>611</v>
      </c>
      <c r="C1095" s="379" t="s">
        <v>611</v>
      </c>
      <c r="D1095" s="378" t="s">
        <v>611</v>
      </c>
      <c r="E1095" s="20">
        <f t="shared" si="16"/>
        <v>7.71</v>
      </c>
    </row>
    <row r="1096" spans="1:5" x14ac:dyDescent="0.25">
      <c r="A1096" s="377">
        <v>39293</v>
      </c>
      <c r="B1096" s="378" t="s">
        <v>611</v>
      </c>
      <c r="C1096" s="379">
        <v>7.26</v>
      </c>
      <c r="D1096" s="378">
        <v>7.7050000000000001</v>
      </c>
      <c r="E1096" s="20">
        <f t="shared" si="16"/>
        <v>7.7050000000000001</v>
      </c>
    </row>
    <row r="1097" spans="1:5" x14ac:dyDescent="0.25">
      <c r="A1097" s="377">
        <v>39294</v>
      </c>
      <c r="B1097" s="378" t="s">
        <v>611</v>
      </c>
      <c r="C1097" s="379">
        <v>7.35</v>
      </c>
      <c r="D1097" s="378">
        <v>7.71</v>
      </c>
      <c r="E1097" s="20">
        <f t="shared" si="16"/>
        <v>7.71</v>
      </c>
    </row>
    <row r="1098" spans="1:5" x14ac:dyDescent="0.25">
      <c r="A1098" s="377">
        <v>39295</v>
      </c>
      <c r="B1098" s="378" t="s">
        <v>611</v>
      </c>
      <c r="C1098" s="379">
        <v>7.27</v>
      </c>
      <c r="D1098" s="378">
        <v>7.71</v>
      </c>
      <c r="E1098" s="20">
        <f t="shared" si="16"/>
        <v>7.71</v>
      </c>
    </row>
    <row r="1099" spans="1:5" x14ac:dyDescent="0.25">
      <c r="A1099" s="377">
        <v>39296</v>
      </c>
      <c r="B1099" s="378" t="s">
        <v>611</v>
      </c>
      <c r="C1099" s="379">
        <v>7.27</v>
      </c>
      <c r="D1099" s="378">
        <v>7.71</v>
      </c>
      <c r="E1099" s="20">
        <f t="shared" si="16"/>
        <v>7.71</v>
      </c>
    </row>
    <row r="1100" spans="1:5" x14ac:dyDescent="0.25">
      <c r="A1100" s="377">
        <v>39297</v>
      </c>
      <c r="B1100" s="378" t="s">
        <v>611</v>
      </c>
      <c r="C1100" s="379">
        <v>7.27</v>
      </c>
      <c r="D1100" s="378">
        <v>7.71</v>
      </c>
      <c r="E1100" s="20">
        <f t="shared" ref="E1100:E1163" si="17">IF(D1100="N/E",E1099,D1100)</f>
        <v>7.71</v>
      </c>
    </row>
    <row r="1101" spans="1:5" x14ac:dyDescent="0.25">
      <c r="A1101" s="377">
        <v>39298</v>
      </c>
      <c r="B1101" s="378" t="s">
        <v>611</v>
      </c>
      <c r="C1101" s="379" t="s">
        <v>611</v>
      </c>
      <c r="D1101" s="378" t="s">
        <v>611</v>
      </c>
      <c r="E1101" s="20">
        <f t="shared" si="17"/>
        <v>7.71</v>
      </c>
    </row>
    <row r="1102" spans="1:5" x14ac:dyDescent="0.25">
      <c r="A1102" s="377">
        <v>39299</v>
      </c>
      <c r="B1102" s="378" t="s">
        <v>611</v>
      </c>
      <c r="C1102" s="379" t="s">
        <v>611</v>
      </c>
      <c r="D1102" s="378" t="s">
        <v>611</v>
      </c>
      <c r="E1102" s="20">
        <f t="shared" si="17"/>
        <v>7.71</v>
      </c>
    </row>
    <row r="1103" spans="1:5" x14ac:dyDescent="0.25">
      <c r="A1103" s="377">
        <v>39300</v>
      </c>
      <c r="B1103" s="378" t="s">
        <v>611</v>
      </c>
      <c r="C1103" s="379">
        <v>7.3</v>
      </c>
      <c r="D1103" s="378">
        <v>7.72</v>
      </c>
      <c r="E1103" s="20">
        <f t="shared" si="17"/>
        <v>7.72</v>
      </c>
    </row>
    <row r="1104" spans="1:5" x14ac:dyDescent="0.25">
      <c r="A1104" s="377">
        <v>39301</v>
      </c>
      <c r="B1104" s="378" t="s">
        <v>611</v>
      </c>
      <c r="C1104" s="379">
        <v>7.32</v>
      </c>
      <c r="D1104" s="378">
        <v>7.71</v>
      </c>
      <c r="E1104" s="20">
        <f t="shared" si="17"/>
        <v>7.71</v>
      </c>
    </row>
    <row r="1105" spans="1:5" x14ac:dyDescent="0.25">
      <c r="A1105" s="377">
        <v>39302</v>
      </c>
      <c r="B1105" s="378" t="s">
        <v>611</v>
      </c>
      <c r="C1105" s="379">
        <v>7.3</v>
      </c>
      <c r="D1105" s="378">
        <v>7.71</v>
      </c>
      <c r="E1105" s="20">
        <f t="shared" si="17"/>
        <v>7.71</v>
      </c>
    </row>
    <row r="1106" spans="1:5" x14ac:dyDescent="0.25">
      <c r="A1106" s="377">
        <v>39303</v>
      </c>
      <c r="B1106" s="378" t="s">
        <v>611</v>
      </c>
      <c r="C1106" s="379">
        <v>7.29</v>
      </c>
      <c r="D1106" s="378">
        <v>7.71</v>
      </c>
      <c r="E1106" s="20">
        <f t="shared" si="17"/>
        <v>7.71</v>
      </c>
    </row>
    <row r="1107" spans="1:5" x14ac:dyDescent="0.25">
      <c r="A1107" s="377">
        <v>39304</v>
      </c>
      <c r="B1107" s="378" t="s">
        <v>611</v>
      </c>
      <c r="C1107" s="379">
        <v>7.27</v>
      </c>
      <c r="D1107" s="378">
        <v>7.7149999999999999</v>
      </c>
      <c r="E1107" s="20">
        <f t="shared" si="17"/>
        <v>7.7149999999999999</v>
      </c>
    </row>
    <row r="1108" spans="1:5" x14ac:dyDescent="0.25">
      <c r="A1108" s="377">
        <v>39305</v>
      </c>
      <c r="B1108" s="378" t="s">
        <v>611</v>
      </c>
      <c r="C1108" s="379" t="s">
        <v>611</v>
      </c>
      <c r="D1108" s="378" t="s">
        <v>611</v>
      </c>
      <c r="E1108" s="20">
        <f t="shared" si="17"/>
        <v>7.7149999999999999</v>
      </c>
    </row>
    <row r="1109" spans="1:5" x14ac:dyDescent="0.25">
      <c r="A1109" s="377">
        <v>39306</v>
      </c>
      <c r="B1109" s="378" t="s">
        <v>611</v>
      </c>
      <c r="C1109" s="379" t="s">
        <v>611</v>
      </c>
      <c r="D1109" s="378" t="s">
        <v>611</v>
      </c>
      <c r="E1109" s="20">
        <f t="shared" si="17"/>
        <v>7.7149999999999999</v>
      </c>
    </row>
    <row r="1110" spans="1:5" x14ac:dyDescent="0.25">
      <c r="A1110" s="377">
        <v>39307</v>
      </c>
      <c r="B1110" s="378" t="s">
        <v>611</v>
      </c>
      <c r="C1110" s="379">
        <v>7.27</v>
      </c>
      <c r="D1110" s="378">
        <v>7.71</v>
      </c>
      <c r="E1110" s="20">
        <f t="shared" si="17"/>
        <v>7.71</v>
      </c>
    </row>
    <row r="1111" spans="1:5" x14ac:dyDescent="0.25">
      <c r="A1111" s="377">
        <v>39308</v>
      </c>
      <c r="B1111" s="378" t="s">
        <v>611</v>
      </c>
      <c r="C1111" s="379">
        <v>7.27</v>
      </c>
      <c r="D1111" s="378">
        <v>7.7149999999999999</v>
      </c>
      <c r="E1111" s="20">
        <f t="shared" si="17"/>
        <v>7.7149999999999999</v>
      </c>
    </row>
    <row r="1112" spans="1:5" x14ac:dyDescent="0.25">
      <c r="A1112" s="377">
        <v>39309</v>
      </c>
      <c r="B1112" s="378" t="s">
        <v>611</v>
      </c>
      <c r="C1112" s="379">
        <v>7.27</v>
      </c>
      <c r="D1112" s="378">
        <v>7.6970000000000001</v>
      </c>
      <c r="E1112" s="20">
        <f t="shared" si="17"/>
        <v>7.6970000000000001</v>
      </c>
    </row>
    <row r="1113" spans="1:5" x14ac:dyDescent="0.25">
      <c r="A1113" s="377">
        <v>39310</v>
      </c>
      <c r="B1113" s="378" t="s">
        <v>611</v>
      </c>
      <c r="C1113" s="379">
        <v>7.27</v>
      </c>
      <c r="D1113" s="378">
        <v>7.7050000000000001</v>
      </c>
      <c r="E1113" s="20">
        <f t="shared" si="17"/>
        <v>7.7050000000000001</v>
      </c>
    </row>
    <row r="1114" spans="1:5" x14ac:dyDescent="0.25">
      <c r="A1114" s="377">
        <v>39311</v>
      </c>
      <c r="B1114" s="378" t="s">
        <v>611</v>
      </c>
      <c r="C1114" s="379">
        <v>7.25</v>
      </c>
      <c r="D1114" s="378">
        <v>7.7125000000000004</v>
      </c>
      <c r="E1114" s="20">
        <f t="shared" si="17"/>
        <v>7.7125000000000004</v>
      </c>
    </row>
    <row r="1115" spans="1:5" x14ac:dyDescent="0.25">
      <c r="A1115" s="377">
        <v>39312</v>
      </c>
      <c r="B1115" s="378" t="s">
        <v>611</v>
      </c>
      <c r="C1115" s="379" t="s">
        <v>611</v>
      </c>
      <c r="D1115" s="378" t="s">
        <v>611</v>
      </c>
      <c r="E1115" s="20">
        <f t="shared" si="17"/>
        <v>7.7125000000000004</v>
      </c>
    </row>
    <row r="1116" spans="1:5" x14ac:dyDescent="0.25">
      <c r="A1116" s="377">
        <v>39313</v>
      </c>
      <c r="B1116" s="378" t="s">
        <v>611</v>
      </c>
      <c r="C1116" s="379" t="s">
        <v>611</v>
      </c>
      <c r="D1116" s="378" t="s">
        <v>611</v>
      </c>
      <c r="E1116" s="20">
        <f t="shared" si="17"/>
        <v>7.7125000000000004</v>
      </c>
    </row>
    <row r="1117" spans="1:5" x14ac:dyDescent="0.25">
      <c r="A1117" s="377">
        <v>39314</v>
      </c>
      <c r="B1117" s="378" t="s">
        <v>611</v>
      </c>
      <c r="C1117" s="379">
        <v>7.26</v>
      </c>
      <c r="D1117" s="378">
        <v>7.7074999999999996</v>
      </c>
      <c r="E1117" s="20">
        <f t="shared" si="17"/>
        <v>7.7074999999999996</v>
      </c>
    </row>
    <row r="1118" spans="1:5" x14ac:dyDescent="0.25">
      <c r="A1118" s="377">
        <v>39315</v>
      </c>
      <c r="B1118" s="378" t="s">
        <v>611</v>
      </c>
      <c r="C1118" s="379">
        <v>7.26</v>
      </c>
      <c r="D1118" s="378">
        <v>7.71</v>
      </c>
      <c r="E1118" s="20">
        <f t="shared" si="17"/>
        <v>7.71</v>
      </c>
    </row>
    <row r="1119" spans="1:5" x14ac:dyDescent="0.25">
      <c r="A1119" s="377">
        <v>39316</v>
      </c>
      <c r="B1119" s="378" t="s">
        <v>611</v>
      </c>
      <c r="C1119" s="379">
        <v>7.26</v>
      </c>
      <c r="D1119" s="378">
        <v>7.71</v>
      </c>
      <c r="E1119" s="20">
        <f t="shared" si="17"/>
        <v>7.71</v>
      </c>
    </row>
    <row r="1120" spans="1:5" x14ac:dyDescent="0.25">
      <c r="A1120" s="377">
        <v>39317</v>
      </c>
      <c r="B1120" s="378" t="s">
        <v>611</v>
      </c>
      <c r="C1120" s="379">
        <v>7.26</v>
      </c>
      <c r="D1120" s="378">
        <v>7.71</v>
      </c>
      <c r="E1120" s="20">
        <f t="shared" si="17"/>
        <v>7.71</v>
      </c>
    </row>
    <row r="1121" spans="1:5" x14ac:dyDescent="0.25">
      <c r="A1121" s="377">
        <v>39318</v>
      </c>
      <c r="B1121" s="378" t="s">
        <v>611</v>
      </c>
      <c r="C1121" s="379">
        <v>7.26</v>
      </c>
      <c r="D1121" s="378">
        <v>7.71</v>
      </c>
      <c r="E1121" s="20">
        <f t="shared" si="17"/>
        <v>7.71</v>
      </c>
    </row>
    <row r="1122" spans="1:5" x14ac:dyDescent="0.25">
      <c r="A1122" s="377">
        <v>39319</v>
      </c>
      <c r="B1122" s="378" t="s">
        <v>611</v>
      </c>
      <c r="C1122" s="379" t="s">
        <v>611</v>
      </c>
      <c r="D1122" s="378" t="s">
        <v>611</v>
      </c>
      <c r="E1122" s="20">
        <f t="shared" si="17"/>
        <v>7.71</v>
      </c>
    </row>
    <row r="1123" spans="1:5" x14ac:dyDescent="0.25">
      <c r="A1123" s="377">
        <v>39320</v>
      </c>
      <c r="B1123" s="378" t="s">
        <v>611</v>
      </c>
      <c r="C1123" s="379" t="s">
        <v>611</v>
      </c>
      <c r="D1123" s="378" t="s">
        <v>611</v>
      </c>
      <c r="E1123" s="20">
        <f t="shared" si="17"/>
        <v>7.71</v>
      </c>
    </row>
    <row r="1124" spans="1:5" x14ac:dyDescent="0.25">
      <c r="A1124" s="377">
        <v>39321</v>
      </c>
      <c r="B1124" s="378" t="s">
        <v>611</v>
      </c>
      <c r="C1124" s="379">
        <v>7.25</v>
      </c>
      <c r="D1124" s="378">
        <v>7.71</v>
      </c>
      <c r="E1124" s="20">
        <f t="shared" si="17"/>
        <v>7.71</v>
      </c>
    </row>
    <row r="1125" spans="1:5" x14ac:dyDescent="0.25">
      <c r="A1125" s="377">
        <v>39322</v>
      </c>
      <c r="B1125" s="378" t="s">
        <v>611</v>
      </c>
      <c r="C1125" s="379">
        <v>7.25</v>
      </c>
      <c r="D1125" s="378">
        <v>7.71</v>
      </c>
      <c r="E1125" s="20">
        <f t="shared" si="17"/>
        <v>7.71</v>
      </c>
    </row>
    <row r="1126" spans="1:5" x14ac:dyDescent="0.25">
      <c r="A1126" s="377">
        <v>39323</v>
      </c>
      <c r="B1126" s="378" t="s">
        <v>611</v>
      </c>
      <c r="C1126" s="379">
        <v>7.25</v>
      </c>
      <c r="D1126" s="378">
        <v>7.7050000000000001</v>
      </c>
      <c r="E1126" s="20">
        <f t="shared" si="17"/>
        <v>7.7050000000000001</v>
      </c>
    </row>
    <row r="1127" spans="1:5" x14ac:dyDescent="0.25">
      <c r="A1127" s="377">
        <v>39324</v>
      </c>
      <c r="B1127" s="378" t="s">
        <v>611</v>
      </c>
      <c r="C1127" s="379">
        <v>7.26</v>
      </c>
      <c r="D1127" s="378">
        <v>7.6894999999999998</v>
      </c>
      <c r="E1127" s="20">
        <f t="shared" si="17"/>
        <v>7.6894999999999998</v>
      </c>
    </row>
    <row r="1128" spans="1:5" x14ac:dyDescent="0.25">
      <c r="A1128" s="377">
        <v>39325</v>
      </c>
      <c r="B1128" s="378" t="s">
        <v>611</v>
      </c>
      <c r="C1128" s="379">
        <v>7.31</v>
      </c>
      <c r="D1128" s="378">
        <v>7.7050000000000001</v>
      </c>
      <c r="E1128" s="20">
        <f t="shared" si="17"/>
        <v>7.7050000000000001</v>
      </c>
    </row>
    <row r="1129" spans="1:5" x14ac:dyDescent="0.25">
      <c r="A1129" s="377">
        <v>39326</v>
      </c>
      <c r="B1129" s="378" t="s">
        <v>611</v>
      </c>
      <c r="C1129" s="379" t="s">
        <v>611</v>
      </c>
      <c r="D1129" s="378" t="s">
        <v>611</v>
      </c>
      <c r="E1129" s="20">
        <f t="shared" si="17"/>
        <v>7.7050000000000001</v>
      </c>
    </row>
    <row r="1130" spans="1:5" x14ac:dyDescent="0.25">
      <c r="A1130" s="377">
        <v>39327</v>
      </c>
      <c r="B1130" s="378" t="s">
        <v>611</v>
      </c>
      <c r="C1130" s="379" t="s">
        <v>611</v>
      </c>
      <c r="D1130" s="378" t="s">
        <v>611</v>
      </c>
      <c r="E1130" s="20">
        <f t="shared" si="17"/>
        <v>7.7050000000000001</v>
      </c>
    </row>
    <row r="1131" spans="1:5" x14ac:dyDescent="0.25">
      <c r="A1131" s="377">
        <v>39328</v>
      </c>
      <c r="B1131" s="378" t="s">
        <v>611</v>
      </c>
      <c r="C1131" s="379">
        <v>7.26</v>
      </c>
      <c r="D1131" s="378">
        <v>7.71</v>
      </c>
      <c r="E1131" s="20">
        <f t="shared" si="17"/>
        <v>7.71</v>
      </c>
    </row>
    <row r="1132" spans="1:5" x14ac:dyDescent="0.25">
      <c r="A1132" s="377">
        <v>39329</v>
      </c>
      <c r="B1132" s="378" t="s">
        <v>611</v>
      </c>
      <c r="C1132" s="379">
        <v>7.26</v>
      </c>
      <c r="D1132" s="378">
        <v>7.72</v>
      </c>
      <c r="E1132" s="20">
        <f t="shared" si="17"/>
        <v>7.72</v>
      </c>
    </row>
    <row r="1133" spans="1:5" x14ac:dyDescent="0.25">
      <c r="A1133" s="377">
        <v>39330</v>
      </c>
      <c r="B1133" s="378" t="s">
        <v>611</v>
      </c>
      <c r="C1133" s="379">
        <v>7.26</v>
      </c>
      <c r="D1133" s="378">
        <v>7.7161999999999997</v>
      </c>
      <c r="E1133" s="20">
        <f t="shared" si="17"/>
        <v>7.7161999999999997</v>
      </c>
    </row>
    <row r="1134" spans="1:5" x14ac:dyDescent="0.25">
      <c r="A1134" s="377">
        <v>39331</v>
      </c>
      <c r="B1134" s="378" t="s">
        <v>611</v>
      </c>
      <c r="C1134" s="379">
        <v>7.25</v>
      </c>
      <c r="D1134" s="378">
        <v>7.71</v>
      </c>
      <c r="E1134" s="20">
        <f t="shared" si="17"/>
        <v>7.71</v>
      </c>
    </row>
    <row r="1135" spans="1:5" x14ac:dyDescent="0.25">
      <c r="A1135" s="377">
        <v>39332</v>
      </c>
      <c r="B1135" s="378" t="s">
        <v>611</v>
      </c>
      <c r="C1135" s="379">
        <v>7.25</v>
      </c>
      <c r="D1135" s="378">
        <v>7.7149999999999999</v>
      </c>
      <c r="E1135" s="20">
        <f t="shared" si="17"/>
        <v>7.7149999999999999</v>
      </c>
    </row>
    <row r="1136" spans="1:5" x14ac:dyDescent="0.25">
      <c r="A1136" s="377">
        <v>39333</v>
      </c>
      <c r="B1136" s="378" t="s">
        <v>611</v>
      </c>
      <c r="C1136" s="379" t="s">
        <v>611</v>
      </c>
      <c r="D1136" s="378" t="s">
        <v>611</v>
      </c>
      <c r="E1136" s="20">
        <f t="shared" si="17"/>
        <v>7.7149999999999999</v>
      </c>
    </row>
    <row r="1137" spans="1:5" x14ac:dyDescent="0.25">
      <c r="A1137" s="377">
        <v>39334</v>
      </c>
      <c r="B1137" s="378" t="s">
        <v>611</v>
      </c>
      <c r="C1137" s="379" t="s">
        <v>611</v>
      </c>
      <c r="D1137" s="378" t="s">
        <v>611</v>
      </c>
      <c r="E1137" s="20">
        <f t="shared" si="17"/>
        <v>7.7149999999999999</v>
      </c>
    </row>
    <row r="1138" spans="1:5" x14ac:dyDescent="0.25">
      <c r="A1138" s="377">
        <v>39335</v>
      </c>
      <c r="B1138" s="378" t="s">
        <v>611</v>
      </c>
      <c r="C1138" s="379">
        <v>7.25</v>
      </c>
      <c r="D1138" s="378">
        <v>7.71</v>
      </c>
      <c r="E1138" s="20">
        <f t="shared" si="17"/>
        <v>7.71</v>
      </c>
    </row>
    <row r="1139" spans="1:5" x14ac:dyDescent="0.25">
      <c r="A1139" s="377">
        <v>39336</v>
      </c>
      <c r="B1139" s="378" t="s">
        <v>611</v>
      </c>
      <c r="C1139" s="379">
        <v>7.25</v>
      </c>
      <c r="D1139" s="378">
        <v>7.7149999999999999</v>
      </c>
      <c r="E1139" s="20">
        <f t="shared" si="17"/>
        <v>7.7149999999999999</v>
      </c>
    </row>
    <row r="1140" spans="1:5" x14ac:dyDescent="0.25">
      <c r="A1140" s="377">
        <v>39337</v>
      </c>
      <c r="B1140" s="378" t="s">
        <v>611</v>
      </c>
      <c r="C1140" s="379">
        <v>7.25</v>
      </c>
      <c r="D1140" s="378">
        <v>7.7050000000000001</v>
      </c>
      <c r="E1140" s="20">
        <f t="shared" si="17"/>
        <v>7.7050000000000001</v>
      </c>
    </row>
    <row r="1141" spans="1:5" x14ac:dyDescent="0.25">
      <c r="A1141" s="377">
        <v>39338</v>
      </c>
      <c r="B1141" s="378" t="s">
        <v>611</v>
      </c>
      <c r="C1141" s="379">
        <v>7.24</v>
      </c>
      <c r="D1141" s="378">
        <v>7.7</v>
      </c>
      <c r="E1141" s="20">
        <f t="shared" si="17"/>
        <v>7.7</v>
      </c>
    </row>
    <row r="1142" spans="1:5" x14ac:dyDescent="0.25">
      <c r="A1142" s="377">
        <v>39339</v>
      </c>
      <c r="B1142" s="378" t="s">
        <v>611</v>
      </c>
      <c r="C1142" s="379">
        <v>7.24</v>
      </c>
      <c r="D1142" s="378">
        <v>7.7050000000000001</v>
      </c>
      <c r="E1142" s="20">
        <f t="shared" si="17"/>
        <v>7.7050000000000001</v>
      </c>
    </row>
    <row r="1143" spans="1:5" x14ac:dyDescent="0.25">
      <c r="A1143" s="377">
        <v>39340</v>
      </c>
      <c r="B1143" s="378" t="s">
        <v>611</v>
      </c>
      <c r="C1143" s="379" t="s">
        <v>611</v>
      </c>
      <c r="D1143" s="378" t="s">
        <v>611</v>
      </c>
      <c r="E1143" s="20">
        <f t="shared" si="17"/>
        <v>7.7050000000000001</v>
      </c>
    </row>
    <row r="1144" spans="1:5" x14ac:dyDescent="0.25">
      <c r="A1144" s="377">
        <v>39341</v>
      </c>
      <c r="B1144" s="378" t="s">
        <v>611</v>
      </c>
      <c r="C1144" s="379" t="s">
        <v>611</v>
      </c>
      <c r="D1144" s="378" t="s">
        <v>611</v>
      </c>
      <c r="E1144" s="20">
        <f t="shared" si="17"/>
        <v>7.7050000000000001</v>
      </c>
    </row>
    <row r="1145" spans="1:5" x14ac:dyDescent="0.25">
      <c r="A1145" s="377">
        <v>39342</v>
      </c>
      <c r="B1145" s="378" t="s">
        <v>611</v>
      </c>
      <c r="C1145" s="379">
        <v>7.24</v>
      </c>
      <c r="D1145" s="378">
        <v>7.7087000000000003</v>
      </c>
      <c r="E1145" s="20">
        <f t="shared" si="17"/>
        <v>7.7087000000000003</v>
      </c>
    </row>
    <row r="1146" spans="1:5" x14ac:dyDescent="0.25">
      <c r="A1146" s="377">
        <v>39343</v>
      </c>
      <c r="B1146" s="378" t="s">
        <v>611</v>
      </c>
      <c r="C1146" s="379">
        <v>7.24</v>
      </c>
      <c r="D1146" s="378">
        <v>7.71</v>
      </c>
      <c r="E1146" s="20">
        <f t="shared" si="17"/>
        <v>7.71</v>
      </c>
    </row>
    <row r="1147" spans="1:5" x14ac:dyDescent="0.25">
      <c r="A1147" s="377">
        <v>39344</v>
      </c>
      <c r="B1147" s="378" t="s">
        <v>611</v>
      </c>
      <c r="C1147" s="379">
        <v>7.23</v>
      </c>
      <c r="D1147" s="378">
        <v>7.7024999999999997</v>
      </c>
      <c r="E1147" s="20">
        <f t="shared" si="17"/>
        <v>7.7024999999999997</v>
      </c>
    </row>
    <row r="1148" spans="1:5" x14ac:dyDescent="0.25">
      <c r="A1148" s="377">
        <v>39345</v>
      </c>
      <c r="B1148" s="378" t="s">
        <v>611</v>
      </c>
      <c r="C1148" s="379">
        <v>7.23</v>
      </c>
      <c r="D1148" s="378">
        <v>7.7024999999999997</v>
      </c>
      <c r="E1148" s="20">
        <f t="shared" si="17"/>
        <v>7.7024999999999997</v>
      </c>
    </row>
    <row r="1149" spans="1:5" x14ac:dyDescent="0.25">
      <c r="A1149" s="377">
        <v>39346</v>
      </c>
      <c r="B1149" s="378" t="s">
        <v>611</v>
      </c>
      <c r="C1149" s="379">
        <v>7.22</v>
      </c>
      <c r="D1149" s="378">
        <v>7.6917999999999997</v>
      </c>
      <c r="E1149" s="20">
        <f t="shared" si="17"/>
        <v>7.6917999999999997</v>
      </c>
    </row>
    <row r="1150" spans="1:5" x14ac:dyDescent="0.25">
      <c r="A1150" s="377">
        <v>39347</v>
      </c>
      <c r="B1150" s="378" t="s">
        <v>611</v>
      </c>
      <c r="C1150" s="379" t="s">
        <v>611</v>
      </c>
      <c r="D1150" s="378" t="s">
        <v>611</v>
      </c>
      <c r="E1150" s="20">
        <f t="shared" si="17"/>
        <v>7.6917999999999997</v>
      </c>
    </row>
    <row r="1151" spans="1:5" x14ac:dyDescent="0.25">
      <c r="A1151" s="377">
        <v>39348</v>
      </c>
      <c r="B1151" s="378" t="s">
        <v>611</v>
      </c>
      <c r="C1151" s="379" t="s">
        <v>611</v>
      </c>
      <c r="D1151" s="378" t="s">
        <v>611</v>
      </c>
      <c r="E1151" s="20">
        <f t="shared" si="17"/>
        <v>7.6917999999999997</v>
      </c>
    </row>
    <row r="1152" spans="1:5" x14ac:dyDescent="0.25">
      <c r="A1152" s="377">
        <v>39349</v>
      </c>
      <c r="B1152" s="378" t="s">
        <v>611</v>
      </c>
      <c r="C1152" s="379">
        <v>7.19</v>
      </c>
      <c r="D1152" s="378">
        <v>7.6798000000000002</v>
      </c>
      <c r="E1152" s="20">
        <f t="shared" si="17"/>
        <v>7.6798000000000002</v>
      </c>
    </row>
    <row r="1153" spans="1:5" x14ac:dyDescent="0.25">
      <c r="A1153" s="377">
        <v>39350</v>
      </c>
      <c r="B1153" s="378" t="s">
        <v>611</v>
      </c>
      <c r="C1153" s="379">
        <v>7.15</v>
      </c>
      <c r="D1153" s="378">
        <v>7.6886999999999999</v>
      </c>
      <c r="E1153" s="20">
        <f t="shared" si="17"/>
        <v>7.6886999999999999</v>
      </c>
    </row>
    <row r="1154" spans="1:5" x14ac:dyDescent="0.25">
      <c r="A1154" s="377">
        <v>39351</v>
      </c>
      <c r="B1154" s="378" t="s">
        <v>611</v>
      </c>
      <c r="C1154" s="379">
        <v>7.17</v>
      </c>
      <c r="D1154" s="378">
        <v>7.7</v>
      </c>
      <c r="E1154" s="20">
        <f t="shared" si="17"/>
        <v>7.7</v>
      </c>
    </row>
    <row r="1155" spans="1:5" x14ac:dyDescent="0.25">
      <c r="A1155" s="377">
        <v>39352</v>
      </c>
      <c r="B1155" s="378" t="s">
        <v>611</v>
      </c>
      <c r="C1155" s="379">
        <v>7.24</v>
      </c>
      <c r="D1155" s="378">
        <v>7.7074999999999996</v>
      </c>
      <c r="E1155" s="20">
        <f t="shared" si="17"/>
        <v>7.7074999999999996</v>
      </c>
    </row>
    <row r="1156" spans="1:5" x14ac:dyDescent="0.25">
      <c r="A1156" s="377">
        <v>39353</v>
      </c>
      <c r="B1156" s="378" t="s">
        <v>611</v>
      </c>
      <c r="C1156" s="379">
        <v>7.28</v>
      </c>
      <c r="D1156" s="378">
        <v>7.6825000000000001</v>
      </c>
      <c r="E1156" s="20">
        <f t="shared" si="17"/>
        <v>7.6825000000000001</v>
      </c>
    </row>
    <row r="1157" spans="1:5" x14ac:dyDescent="0.25">
      <c r="A1157" s="377">
        <v>39354</v>
      </c>
      <c r="B1157" s="378" t="s">
        <v>611</v>
      </c>
      <c r="C1157" s="379" t="s">
        <v>611</v>
      </c>
      <c r="D1157" s="378" t="s">
        <v>611</v>
      </c>
      <c r="E1157" s="20">
        <f t="shared" si="17"/>
        <v>7.6825000000000001</v>
      </c>
    </row>
    <row r="1158" spans="1:5" x14ac:dyDescent="0.25">
      <c r="A1158" s="377">
        <v>39355</v>
      </c>
      <c r="B1158" s="378" t="s">
        <v>611</v>
      </c>
      <c r="C1158" s="379" t="s">
        <v>611</v>
      </c>
      <c r="D1158" s="378" t="s">
        <v>611</v>
      </c>
      <c r="E1158" s="20">
        <f t="shared" si="17"/>
        <v>7.6825000000000001</v>
      </c>
    </row>
    <row r="1159" spans="1:5" x14ac:dyDescent="0.25">
      <c r="A1159" s="377">
        <v>39356</v>
      </c>
      <c r="B1159" s="378" t="s">
        <v>611</v>
      </c>
      <c r="C1159" s="379">
        <v>7.24</v>
      </c>
      <c r="D1159" s="378">
        <v>7.6974999999999998</v>
      </c>
      <c r="E1159" s="20">
        <f t="shared" si="17"/>
        <v>7.6974999999999998</v>
      </c>
    </row>
    <row r="1160" spans="1:5" x14ac:dyDescent="0.25">
      <c r="A1160" s="377">
        <v>39357</v>
      </c>
      <c r="B1160" s="378" t="s">
        <v>611</v>
      </c>
      <c r="C1160" s="379">
        <v>7.24</v>
      </c>
      <c r="D1160" s="378">
        <v>7.6950000000000003</v>
      </c>
      <c r="E1160" s="20">
        <f t="shared" si="17"/>
        <v>7.6950000000000003</v>
      </c>
    </row>
    <row r="1161" spans="1:5" x14ac:dyDescent="0.25">
      <c r="A1161" s="377">
        <v>39358</v>
      </c>
      <c r="B1161" s="378" t="s">
        <v>611</v>
      </c>
      <c r="C1161" s="379">
        <v>7.23</v>
      </c>
      <c r="D1161" s="378">
        <v>7.6974999999999998</v>
      </c>
      <c r="E1161" s="20">
        <f t="shared" si="17"/>
        <v>7.6974999999999998</v>
      </c>
    </row>
    <row r="1162" spans="1:5" x14ac:dyDescent="0.25">
      <c r="A1162" s="377">
        <v>39359</v>
      </c>
      <c r="B1162" s="378" t="s">
        <v>611</v>
      </c>
      <c r="C1162" s="379">
        <v>7.23</v>
      </c>
      <c r="D1162" s="378">
        <v>7.7</v>
      </c>
      <c r="E1162" s="20">
        <f t="shared" si="17"/>
        <v>7.7</v>
      </c>
    </row>
    <row r="1163" spans="1:5" x14ac:dyDescent="0.25">
      <c r="A1163" s="377">
        <v>39360</v>
      </c>
      <c r="B1163" s="378" t="s">
        <v>611</v>
      </c>
      <c r="C1163" s="379">
        <v>7.23</v>
      </c>
      <c r="D1163" s="378">
        <v>7.7</v>
      </c>
      <c r="E1163" s="20">
        <f t="shared" si="17"/>
        <v>7.7</v>
      </c>
    </row>
    <row r="1164" spans="1:5" x14ac:dyDescent="0.25">
      <c r="A1164" s="377">
        <v>39361</v>
      </c>
      <c r="B1164" s="378" t="s">
        <v>611</v>
      </c>
      <c r="C1164" s="379" t="s">
        <v>611</v>
      </c>
      <c r="D1164" s="378" t="s">
        <v>611</v>
      </c>
      <c r="E1164" s="20">
        <f t="shared" ref="E1164:E1227" si="18">IF(D1164="N/E",E1163,D1164)</f>
        <v>7.7</v>
      </c>
    </row>
    <row r="1165" spans="1:5" x14ac:dyDescent="0.25">
      <c r="A1165" s="377">
        <v>39362</v>
      </c>
      <c r="B1165" s="378" t="s">
        <v>611</v>
      </c>
      <c r="C1165" s="379" t="s">
        <v>611</v>
      </c>
      <c r="D1165" s="378" t="s">
        <v>611</v>
      </c>
      <c r="E1165" s="20">
        <f t="shared" si="18"/>
        <v>7.7</v>
      </c>
    </row>
    <row r="1166" spans="1:5" x14ac:dyDescent="0.25">
      <c r="A1166" s="377">
        <v>39363</v>
      </c>
      <c r="B1166" s="378" t="s">
        <v>611</v>
      </c>
      <c r="C1166" s="379">
        <v>7.22</v>
      </c>
      <c r="D1166" s="378">
        <v>7.7175000000000002</v>
      </c>
      <c r="E1166" s="20">
        <f t="shared" si="18"/>
        <v>7.7175000000000002</v>
      </c>
    </row>
    <row r="1167" spans="1:5" x14ac:dyDescent="0.25">
      <c r="A1167" s="377">
        <v>39364</v>
      </c>
      <c r="B1167" s="378" t="s">
        <v>611</v>
      </c>
      <c r="C1167" s="379">
        <v>7.2</v>
      </c>
      <c r="D1167" s="378">
        <v>7.71</v>
      </c>
      <c r="E1167" s="20">
        <f t="shared" si="18"/>
        <v>7.71</v>
      </c>
    </row>
    <row r="1168" spans="1:5" x14ac:dyDescent="0.25">
      <c r="A1168" s="377">
        <v>39365</v>
      </c>
      <c r="B1168" s="378" t="s">
        <v>611</v>
      </c>
      <c r="C1168" s="379">
        <v>7.2</v>
      </c>
      <c r="D1168" s="378">
        <v>7.7050000000000001</v>
      </c>
      <c r="E1168" s="20">
        <f t="shared" si="18"/>
        <v>7.7050000000000001</v>
      </c>
    </row>
    <row r="1169" spans="1:5" x14ac:dyDescent="0.25">
      <c r="A1169" s="377">
        <v>39366</v>
      </c>
      <c r="B1169" s="378" t="s">
        <v>611</v>
      </c>
      <c r="C1169" s="379">
        <v>7.23</v>
      </c>
      <c r="D1169" s="378">
        <v>7.7050000000000001</v>
      </c>
      <c r="E1169" s="20">
        <f t="shared" si="18"/>
        <v>7.7050000000000001</v>
      </c>
    </row>
    <row r="1170" spans="1:5" x14ac:dyDescent="0.25">
      <c r="A1170" s="377">
        <v>39367</v>
      </c>
      <c r="B1170" s="378" t="s">
        <v>611</v>
      </c>
      <c r="C1170" s="379">
        <v>7.26</v>
      </c>
      <c r="D1170" s="378">
        <v>7.7050000000000001</v>
      </c>
      <c r="E1170" s="20">
        <f t="shared" si="18"/>
        <v>7.7050000000000001</v>
      </c>
    </row>
    <row r="1171" spans="1:5" x14ac:dyDescent="0.25">
      <c r="A1171" s="377">
        <v>39368</v>
      </c>
      <c r="B1171" s="378" t="s">
        <v>611</v>
      </c>
      <c r="C1171" s="379" t="s">
        <v>611</v>
      </c>
      <c r="D1171" s="378" t="s">
        <v>611</v>
      </c>
      <c r="E1171" s="20">
        <f t="shared" si="18"/>
        <v>7.7050000000000001</v>
      </c>
    </row>
    <row r="1172" spans="1:5" x14ac:dyDescent="0.25">
      <c r="A1172" s="377">
        <v>39369</v>
      </c>
      <c r="B1172" s="378" t="s">
        <v>611</v>
      </c>
      <c r="C1172" s="379" t="s">
        <v>611</v>
      </c>
      <c r="D1172" s="378" t="s">
        <v>611</v>
      </c>
      <c r="E1172" s="20">
        <f t="shared" si="18"/>
        <v>7.7050000000000001</v>
      </c>
    </row>
    <row r="1173" spans="1:5" x14ac:dyDescent="0.25">
      <c r="A1173" s="377">
        <v>39370</v>
      </c>
      <c r="B1173" s="378" t="s">
        <v>611</v>
      </c>
      <c r="C1173" s="379">
        <v>7.26</v>
      </c>
      <c r="D1173" s="378">
        <v>7.7</v>
      </c>
      <c r="E1173" s="20">
        <f t="shared" si="18"/>
        <v>7.7</v>
      </c>
    </row>
    <row r="1174" spans="1:5" x14ac:dyDescent="0.25">
      <c r="A1174" s="377">
        <v>39371</v>
      </c>
      <c r="B1174" s="378" t="s">
        <v>611</v>
      </c>
      <c r="C1174" s="379">
        <v>7.26</v>
      </c>
      <c r="D1174" s="378">
        <v>7.7024999999999997</v>
      </c>
      <c r="E1174" s="20">
        <f t="shared" si="18"/>
        <v>7.7024999999999997</v>
      </c>
    </row>
    <row r="1175" spans="1:5" x14ac:dyDescent="0.25">
      <c r="A1175" s="377">
        <v>39372</v>
      </c>
      <c r="B1175" s="378" t="s">
        <v>611</v>
      </c>
      <c r="C1175" s="379">
        <v>7.27</v>
      </c>
      <c r="D1175" s="378">
        <v>7.7024999999999997</v>
      </c>
      <c r="E1175" s="20">
        <f t="shared" si="18"/>
        <v>7.7024999999999997</v>
      </c>
    </row>
    <row r="1176" spans="1:5" x14ac:dyDescent="0.25">
      <c r="A1176" s="377">
        <v>39373</v>
      </c>
      <c r="B1176" s="378" t="s">
        <v>611</v>
      </c>
      <c r="C1176" s="379">
        <v>7.27</v>
      </c>
      <c r="D1176" s="378">
        <v>7.7149999999999999</v>
      </c>
      <c r="E1176" s="20">
        <f t="shared" si="18"/>
        <v>7.7149999999999999</v>
      </c>
    </row>
    <row r="1177" spans="1:5" x14ac:dyDescent="0.25">
      <c r="A1177" s="377">
        <v>39374</v>
      </c>
      <c r="B1177" s="378" t="s">
        <v>611</v>
      </c>
      <c r="C1177" s="379">
        <v>7.27</v>
      </c>
      <c r="D1177" s="378">
        <v>7.6849999999999996</v>
      </c>
      <c r="E1177" s="20">
        <f t="shared" si="18"/>
        <v>7.6849999999999996</v>
      </c>
    </row>
    <row r="1178" spans="1:5" x14ac:dyDescent="0.25">
      <c r="A1178" s="377">
        <v>39375</v>
      </c>
      <c r="B1178" s="378" t="s">
        <v>611</v>
      </c>
      <c r="C1178" s="379" t="s">
        <v>611</v>
      </c>
      <c r="D1178" s="378" t="s">
        <v>611</v>
      </c>
      <c r="E1178" s="20">
        <f t="shared" si="18"/>
        <v>7.6849999999999996</v>
      </c>
    </row>
    <row r="1179" spans="1:5" x14ac:dyDescent="0.25">
      <c r="A1179" s="377">
        <v>39376</v>
      </c>
      <c r="B1179" s="378" t="s">
        <v>611</v>
      </c>
      <c r="C1179" s="379" t="s">
        <v>611</v>
      </c>
      <c r="D1179" s="378" t="s">
        <v>611</v>
      </c>
      <c r="E1179" s="20">
        <f t="shared" si="18"/>
        <v>7.6849999999999996</v>
      </c>
    </row>
    <row r="1180" spans="1:5" x14ac:dyDescent="0.25">
      <c r="A1180" s="377">
        <v>39377</v>
      </c>
      <c r="B1180" s="378" t="s">
        <v>611</v>
      </c>
      <c r="C1180" s="379">
        <v>7.26</v>
      </c>
      <c r="D1180" s="378">
        <v>7.7</v>
      </c>
      <c r="E1180" s="20">
        <f t="shared" si="18"/>
        <v>7.7</v>
      </c>
    </row>
    <row r="1181" spans="1:5" x14ac:dyDescent="0.25">
      <c r="A1181" s="377">
        <v>39378</v>
      </c>
      <c r="B1181" s="378" t="s">
        <v>611</v>
      </c>
      <c r="C1181" s="379">
        <v>7.26</v>
      </c>
      <c r="D1181" s="378">
        <v>7.71</v>
      </c>
      <c r="E1181" s="20">
        <f t="shared" si="18"/>
        <v>7.71</v>
      </c>
    </row>
    <row r="1182" spans="1:5" x14ac:dyDescent="0.25">
      <c r="A1182" s="377">
        <v>39379</v>
      </c>
      <c r="B1182" s="378" t="s">
        <v>611</v>
      </c>
      <c r="C1182" s="379">
        <v>7.25</v>
      </c>
      <c r="D1182" s="378">
        <v>7.7050000000000001</v>
      </c>
      <c r="E1182" s="20">
        <f t="shared" si="18"/>
        <v>7.7050000000000001</v>
      </c>
    </row>
    <row r="1183" spans="1:5" x14ac:dyDescent="0.25">
      <c r="A1183" s="377">
        <v>39380</v>
      </c>
      <c r="B1183" s="378" t="s">
        <v>611</v>
      </c>
      <c r="C1183" s="379">
        <v>7.22</v>
      </c>
      <c r="D1183" s="378">
        <v>7.7050000000000001</v>
      </c>
      <c r="E1183" s="20">
        <f t="shared" si="18"/>
        <v>7.7050000000000001</v>
      </c>
    </row>
    <row r="1184" spans="1:5" x14ac:dyDescent="0.25">
      <c r="A1184" s="377">
        <v>39381</v>
      </c>
      <c r="B1184" s="378" t="s">
        <v>611</v>
      </c>
      <c r="C1184" s="379">
        <v>7.45</v>
      </c>
      <c r="D1184" s="378">
        <v>7.7024999999999997</v>
      </c>
      <c r="E1184" s="20">
        <f t="shared" si="18"/>
        <v>7.7024999999999997</v>
      </c>
    </row>
    <row r="1185" spans="1:5" x14ac:dyDescent="0.25">
      <c r="A1185" s="377">
        <v>39382</v>
      </c>
      <c r="B1185" s="378" t="s">
        <v>611</v>
      </c>
      <c r="C1185" s="379" t="s">
        <v>611</v>
      </c>
      <c r="D1185" s="378" t="s">
        <v>611</v>
      </c>
      <c r="E1185" s="20">
        <f t="shared" si="18"/>
        <v>7.7024999999999997</v>
      </c>
    </row>
    <row r="1186" spans="1:5" x14ac:dyDescent="0.25">
      <c r="A1186" s="377">
        <v>39383</v>
      </c>
      <c r="B1186" s="378" t="s">
        <v>611</v>
      </c>
      <c r="C1186" s="379" t="s">
        <v>611</v>
      </c>
      <c r="D1186" s="378" t="s">
        <v>611</v>
      </c>
      <c r="E1186" s="20">
        <f t="shared" si="18"/>
        <v>7.7024999999999997</v>
      </c>
    </row>
    <row r="1187" spans="1:5" x14ac:dyDescent="0.25">
      <c r="A1187" s="377">
        <v>39384</v>
      </c>
      <c r="B1187" s="378" t="s">
        <v>611</v>
      </c>
      <c r="C1187" s="379">
        <v>7.38</v>
      </c>
      <c r="D1187" s="378">
        <v>7.9275000000000002</v>
      </c>
      <c r="E1187" s="20">
        <f t="shared" si="18"/>
        <v>7.9275000000000002</v>
      </c>
    </row>
    <row r="1188" spans="1:5" x14ac:dyDescent="0.25">
      <c r="A1188" s="377">
        <v>39385</v>
      </c>
      <c r="B1188" s="378" t="s">
        <v>611</v>
      </c>
      <c r="C1188" s="379">
        <v>7.43</v>
      </c>
      <c r="D1188" s="378">
        <v>7.9349999999999996</v>
      </c>
      <c r="E1188" s="20">
        <f t="shared" si="18"/>
        <v>7.9349999999999996</v>
      </c>
    </row>
    <row r="1189" spans="1:5" x14ac:dyDescent="0.25">
      <c r="A1189" s="377">
        <v>39386</v>
      </c>
      <c r="B1189" s="378" t="s">
        <v>611</v>
      </c>
      <c r="C1189" s="379">
        <v>7.46</v>
      </c>
      <c r="D1189" s="378">
        <v>7.93</v>
      </c>
      <c r="E1189" s="20">
        <f t="shared" si="18"/>
        <v>7.93</v>
      </c>
    </row>
    <row r="1190" spans="1:5" x14ac:dyDescent="0.25">
      <c r="A1190" s="377">
        <v>39387</v>
      </c>
      <c r="B1190" s="378" t="s">
        <v>611</v>
      </c>
      <c r="C1190" s="379">
        <v>7.47</v>
      </c>
      <c r="D1190" s="378">
        <v>7.94</v>
      </c>
      <c r="E1190" s="20">
        <f t="shared" si="18"/>
        <v>7.94</v>
      </c>
    </row>
    <row r="1191" spans="1:5" x14ac:dyDescent="0.25">
      <c r="A1191" s="377">
        <v>39388</v>
      </c>
      <c r="B1191" s="378" t="s">
        <v>611</v>
      </c>
      <c r="C1191" s="379" t="s">
        <v>611</v>
      </c>
      <c r="D1191" s="378" t="s">
        <v>611</v>
      </c>
      <c r="E1191" s="20">
        <f t="shared" si="18"/>
        <v>7.94</v>
      </c>
    </row>
    <row r="1192" spans="1:5" x14ac:dyDescent="0.25">
      <c r="A1192" s="377">
        <v>39389</v>
      </c>
      <c r="B1192" s="378" t="s">
        <v>611</v>
      </c>
      <c r="C1192" s="379" t="s">
        <v>611</v>
      </c>
      <c r="D1192" s="378" t="s">
        <v>611</v>
      </c>
      <c r="E1192" s="20">
        <f t="shared" si="18"/>
        <v>7.94</v>
      </c>
    </row>
    <row r="1193" spans="1:5" x14ac:dyDescent="0.25">
      <c r="A1193" s="377">
        <v>39390</v>
      </c>
      <c r="B1193" s="378" t="s">
        <v>611</v>
      </c>
      <c r="C1193" s="379" t="s">
        <v>611</v>
      </c>
      <c r="D1193" s="378" t="s">
        <v>611</v>
      </c>
      <c r="E1193" s="20">
        <f t="shared" si="18"/>
        <v>7.94</v>
      </c>
    </row>
    <row r="1194" spans="1:5" x14ac:dyDescent="0.25">
      <c r="A1194" s="377">
        <v>39391</v>
      </c>
      <c r="B1194" s="378" t="s">
        <v>611</v>
      </c>
      <c r="C1194" s="379">
        <v>7.45</v>
      </c>
      <c r="D1194" s="378">
        <v>7.94</v>
      </c>
      <c r="E1194" s="20">
        <f t="shared" si="18"/>
        <v>7.94</v>
      </c>
    </row>
    <row r="1195" spans="1:5" x14ac:dyDescent="0.25">
      <c r="A1195" s="377">
        <v>39392</v>
      </c>
      <c r="B1195" s="378" t="s">
        <v>611</v>
      </c>
      <c r="C1195" s="379">
        <v>7.45</v>
      </c>
      <c r="D1195" s="378">
        <v>7.9249999999999998</v>
      </c>
      <c r="E1195" s="20">
        <f t="shared" si="18"/>
        <v>7.9249999999999998</v>
      </c>
    </row>
    <row r="1196" spans="1:5" x14ac:dyDescent="0.25">
      <c r="A1196" s="377">
        <v>39393</v>
      </c>
      <c r="B1196" s="378" t="s">
        <v>611</v>
      </c>
      <c r="C1196" s="379">
        <v>7.48</v>
      </c>
      <c r="D1196" s="378">
        <v>7.94</v>
      </c>
      <c r="E1196" s="20">
        <f t="shared" si="18"/>
        <v>7.94</v>
      </c>
    </row>
    <row r="1197" spans="1:5" x14ac:dyDescent="0.25">
      <c r="A1197" s="377">
        <v>39394</v>
      </c>
      <c r="B1197" s="378" t="s">
        <v>611</v>
      </c>
      <c r="C1197" s="379">
        <v>7.5</v>
      </c>
      <c r="D1197" s="378">
        <v>7.9234999999999998</v>
      </c>
      <c r="E1197" s="20">
        <f t="shared" si="18"/>
        <v>7.9234999999999998</v>
      </c>
    </row>
    <row r="1198" spans="1:5" x14ac:dyDescent="0.25">
      <c r="A1198" s="377">
        <v>39395</v>
      </c>
      <c r="B1198" s="378" t="s">
        <v>611</v>
      </c>
      <c r="C1198" s="379">
        <v>7.51</v>
      </c>
      <c r="D1198" s="378">
        <v>7.9362000000000004</v>
      </c>
      <c r="E1198" s="20">
        <f t="shared" si="18"/>
        <v>7.9362000000000004</v>
      </c>
    </row>
    <row r="1199" spans="1:5" x14ac:dyDescent="0.25">
      <c r="A1199" s="377">
        <v>39396</v>
      </c>
      <c r="B1199" s="378" t="s">
        <v>611</v>
      </c>
      <c r="C1199" s="379" t="s">
        <v>611</v>
      </c>
      <c r="D1199" s="378" t="s">
        <v>611</v>
      </c>
      <c r="E1199" s="20">
        <f t="shared" si="18"/>
        <v>7.9362000000000004</v>
      </c>
    </row>
    <row r="1200" spans="1:5" x14ac:dyDescent="0.25">
      <c r="A1200" s="377">
        <v>39397</v>
      </c>
      <c r="B1200" s="378" t="s">
        <v>611</v>
      </c>
      <c r="C1200" s="379" t="s">
        <v>611</v>
      </c>
      <c r="D1200" s="378" t="s">
        <v>611</v>
      </c>
      <c r="E1200" s="20">
        <f t="shared" si="18"/>
        <v>7.9362000000000004</v>
      </c>
    </row>
    <row r="1201" spans="1:5" x14ac:dyDescent="0.25">
      <c r="A1201" s="377">
        <v>39398</v>
      </c>
      <c r="B1201" s="378" t="s">
        <v>611</v>
      </c>
      <c r="C1201" s="379">
        <v>7.53</v>
      </c>
      <c r="D1201" s="378">
        <v>7.9450000000000003</v>
      </c>
      <c r="E1201" s="20">
        <f t="shared" si="18"/>
        <v>7.9450000000000003</v>
      </c>
    </row>
    <row r="1202" spans="1:5" x14ac:dyDescent="0.25">
      <c r="A1202" s="377">
        <v>39399</v>
      </c>
      <c r="B1202" s="378" t="s">
        <v>611</v>
      </c>
      <c r="C1202" s="379">
        <v>7.53</v>
      </c>
      <c r="D1202" s="378">
        <v>7.92</v>
      </c>
      <c r="E1202" s="20">
        <f t="shared" si="18"/>
        <v>7.92</v>
      </c>
    </row>
    <row r="1203" spans="1:5" x14ac:dyDescent="0.25">
      <c r="A1203" s="377">
        <v>39400</v>
      </c>
      <c r="B1203" s="378" t="s">
        <v>611</v>
      </c>
      <c r="C1203" s="379">
        <v>7.53</v>
      </c>
      <c r="D1203" s="378">
        <v>7.94</v>
      </c>
      <c r="E1203" s="20">
        <f t="shared" si="18"/>
        <v>7.94</v>
      </c>
    </row>
    <row r="1204" spans="1:5" x14ac:dyDescent="0.25">
      <c r="A1204" s="377">
        <v>39401</v>
      </c>
      <c r="B1204" s="378" t="s">
        <v>611</v>
      </c>
      <c r="C1204" s="379">
        <v>7.54</v>
      </c>
      <c r="D1204" s="378">
        <v>7.9349999999999996</v>
      </c>
      <c r="E1204" s="20">
        <f t="shared" si="18"/>
        <v>7.9349999999999996</v>
      </c>
    </row>
    <row r="1205" spans="1:5" x14ac:dyDescent="0.25">
      <c r="A1205" s="377">
        <v>39402</v>
      </c>
      <c r="B1205" s="378" t="s">
        <v>611</v>
      </c>
      <c r="C1205" s="379">
        <v>7.52</v>
      </c>
      <c r="D1205" s="378">
        <v>7.94</v>
      </c>
      <c r="E1205" s="20">
        <f t="shared" si="18"/>
        <v>7.94</v>
      </c>
    </row>
    <row r="1206" spans="1:5" x14ac:dyDescent="0.25">
      <c r="A1206" s="377">
        <v>39403</v>
      </c>
      <c r="B1206" s="378" t="s">
        <v>611</v>
      </c>
      <c r="C1206" s="379" t="s">
        <v>611</v>
      </c>
      <c r="D1206" s="378" t="s">
        <v>611</v>
      </c>
      <c r="E1206" s="20">
        <f t="shared" si="18"/>
        <v>7.94</v>
      </c>
    </row>
    <row r="1207" spans="1:5" x14ac:dyDescent="0.25">
      <c r="A1207" s="377">
        <v>39404</v>
      </c>
      <c r="B1207" s="378" t="s">
        <v>611</v>
      </c>
      <c r="C1207" s="379" t="s">
        <v>611</v>
      </c>
      <c r="D1207" s="378" t="s">
        <v>611</v>
      </c>
      <c r="E1207" s="20">
        <f t="shared" si="18"/>
        <v>7.94</v>
      </c>
    </row>
    <row r="1208" spans="1:5" x14ac:dyDescent="0.25">
      <c r="A1208" s="377">
        <v>39405</v>
      </c>
      <c r="B1208" s="378" t="s">
        <v>611</v>
      </c>
      <c r="C1208" s="379" t="s">
        <v>611</v>
      </c>
      <c r="D1208" s="378" t="s">
        <v>611</v>
      </c>
      <c r="E1208" s="20">
        <f t="shared" si="18"/>
        <v>7.94</v>
      </c>
    </row>
    <row r="1209" spans="1:5" x14ac:dyDescent="0.25">
      <c r="A1209" s="377">
        <v>39406</v>
      </c>
      <c r="B1209" s="378" t="s">
        <v>611</v>
      </c>
      <c r="C1209" s="379">
        <v>7.52</v>
      </c>
      <c r="D1209" s="378">
        <v>7.9424999999999999</v>
      </c>
      <c r="E1209" s="20">
        <f t="shared" si="18"/>
        <v>7.9424999999999999</v>
      </c>
    </row>
    <row r="1210" spans="1:5" x14ac:dyDescent="0.25">
      <c r="A1210" s="377">
        <v>39407</v>
      </c>
      <c r="B1210" s="378" t="s">
        <v>611</v>
      </c>
      <c r="C1210" s="379">
        <v>7.52</v>
      </c>
      <c r="D1210" s="378">
        <v>7.94</v>
      </c>
      <c r="E1210" s="20">
        <f t="shared" si="18"/>
        <v>7.94</v>
      </c>
    </row>
    <row r="1211" spans="1:5" x14ac:dyDescent="0.25">
      <c r="A1211" s="377">
        <v>39408</v>
      </c>
      <c r="B1211" s="378" t="s">
        <v>611</v>
      </c>
      <c r="C1211" s="379">
        <v>7.52</v>
      </c>
      <c r="D1211" s="378">
        <v>7.93</v>
      </c>
      <c r="E1211" s="20">
        <f t="shared" si="18"/>
        <v>7.93</v>
      </c>
    </row>
    <row r="1212" spans="1:5" x14ac:dyDescent="0.25">
      <c r="A1212" s="377">
        <v>39409</v>
      </c>
      <c r="B1212" s="378" t="s">
        <v>611</v>
      </c>
      <c r="C1212" s="379">
        <v>7.5</v>
      </c>
      <c r="D1212" s="378">
        <v>7.9325000000000001</v>
      </c>
      <c r="E1212" s="20">
        <f t="shared" si="18"/>
        <v>7.9325000000000001</v>
      </c>
    </row>
    <row r="1213" spans="1:5" x14ac:dyDescent="0.25">
      <c r="A1213" s="377">
        <v>39410</v>
      </c>
      <c r="B1213" s="378" t="s">
        <v>611</v>
      </c>
      <c r="C1213" s="379" t="s">
        <v>611</v>
      </c>
      <c r="D1213" s="378" t="s">
        <v>611</v>
      </c>
      <c r="E1213" s="20">
        <f t="shared" si="18"/>
        <v>7.9325000000000001</v>
      </c>
    </row>
    <row r="1214" spans="1:5" x14ac:dyDescent="0.25">
      <c r="A1214" s="377">
        <v>39411</v>
      </c>
      <c r="B1214" s="378" t="s">
        <v>611</v>
      </c>
      <c r="C1214" s="379" t="s">
        <v>611</v>
      </c>
      <c r="D1214" s="378" t="s">
        <v>611</v>
      </c>
      <c r="E1214" s="20">
        <f t="shared" si="18"/>
        <v>7.9325000000000001</v>
      </c>
    </row>
    <row r="1215" spans="1:5" x14ac:dyDescent="0.25">
      <c r="A1215" s="377">
        <v>39412</v>
      </c>
      <c r="B1215" s="378" t="s">
        <v>611</v>
      </c>
      <c r="C1215" s="379">
        <v>7.49</v>
      </c>
      <c r="D1215" s="378">
        <v>7.9097999999999997</v>
      </c>
      <c r="E1215" s="20">
        <f t="shared" si="18"/>
        <v>7.9097999999999997</v>
      </c>
    </row>
    <row r="1216" spans="1:5" x14ac:dyDescent="0.25">
      <c r="A1216" s="377">
        <v>39413</v>
      </c>
      <c r="B1216" s="378" t="s">
        <v>611</v>
      </c>
      <c r="C1216" s="379">
        <v>7.5</v>
      </c>
      <c r="D1216" s="378">
        <v>7.9344999999999999</v>
      </c>
      <c r="E1216" s="20">
        <f t="shared" si="18"/>
        <v>7.9344999999999999</v>
      </c>
    </row>
    <row r="1217" spans="1:5" x14ac:dyDescent="0.25">
      <c r="A1217" s="377">
        <v>39414</v>
      </c>
      <c r="B1217" s="378" t="s">
        <v>611</v>
      </c>
      <c r="C1217" s="379">
        <v>7.5</v>
      </c>
      <c r="D1217" s="378">
        <v>7.9424999999999999</v>
      </c>
      <c r="E1217" s="20">
        <f t="shared" si="18"/>
        <v>7.9424999999999999</v>
      </c>
    </row>
    <row r="1218" spans="1:5" x14ac:dyDescent="0.25">
      <c r="A1218" s="377">
        <v>39415</v>
      </c>
      <c r="B1218" s="378" t="s">
        <v>611</v>
      </c>
      <c r="C1218" s="379">
        <v>7.5</v>
      </c>
      <c r="D1218" s="378">
        <v>7.9474999999999998</v>
      </c>
      <c r="E1218" s="20">
        <f t="shared" si="18"/>
        <v>7.9474999999999998</v>
      </c>
    </row>
    <row r="1219" spans="1:5" x14ac:dyDescent="0.25">
      <c r="A1219" s="377">
        <v>39416</v>
      </c>
      <c r="B1219" s="378" t="s">
        <v>611</v>
      </c>
      <c r="C1219" s="379">
        <v>7.52</v>
      </c>
      <c r="D1219" s="378">
        <v>7.9112999999999998</v>
      </c>
      <c r="E1219" s="20">
        <f t="shared" si="18"/>
        <v>7.9112999999999998</v>
      </c>
    </row>
    <row r="1220" spans="1:5" x14ac:dyDescent="0.25">
      <c r="A1220" s="377">
        <v>39417</v>
      </c>
      <c r="B1220" s="378" t="s">
        <v>611</v>
      </c>
      <c r="C1220" s="379" t="s">
        <v>611</v>
      </c>
      <c r="D1220" s="378" t="s">
        <v>611</v>
      </c>
      <c r="E1220" s="20">
        <f t="shared" si="18"/>
        <v>7.9112999999999998</v>
      </c>
    </row>
    <row r="1221" spans="1:5" x14ac:dyDescent="0.25">
      <c r="A1221" s="377">
        <v>39418</v>
      </c>
      <c r="B1221" s="378" t="s">
        <v>611</v>
      </c>
      <c r="C1221" s="379" t="s">
        <v>611</v>
      </c>
      <c r="D1221" s="378" t="s">
        <v>611</v>
      </c>
      <c r="E1221" s="20">
        <f t="shared" si="18"/>
        <v>7.9112999999999998</v>
      </c>
    </row>
    <row r="1222" spans="1:5" x14ac:dyDescent="0.25">
      <c r="A1222" s="377">
        <v>39419</v>
      </c>
      <c r="B1222" s="378" t="s">
        <v>611</v>
      </c>
      <c r="C1222" s="379">
        <v>7.5</v>
      </c>
      <c r="D1222" s="378">
        <v>7.9450000000000003</v>
      </c>
      <c r="E1222" s="20">
        <f t="shared" si="18"/>
        <v>7.9450000000000003</v>
      </c>
    </row>
    <row r="1223" spans="1:5" x14ac:dyDescent="0.25">
      <c r="A1223" s="377">
        <v>39420</v>
      </c>
      <c r="B1223" s="378" t="s">
        <v>611</v>
      </c>
      <c r="C1223" s="379">
        <v>7.5</v>
      </c>
      <c r="D1223" s="378">
        <v>7.9450000000000003</v>
      </c>
      <c r="E1223" s="20">
        <f t="shared" si="18"/>
        <v>7.9450000000000003</v>
      </c>
    </row>
    <row r="1224" spans="1:5" x14ac:dyDescent="0.25">
      <c r="A1224" s="377">
        <v>39421</v>
      </c>
      <c r="B1224" s="378" t="s">
        <v>611</v>
      </c>
      <c r="C1224" s="379">
        <v>7.5</v>
      </c>
      <c r="D1224" s="378">
        <v>7.94</v>
      </c>
      <c r="E1224" s="20">
        <f t="shared" si="18"/>
        <v>7.94</v>
      </c>
    </row>
    <row r="1225" spans="1:5" x14ac:dyDescent="0.25">
      <c r="A1225" s="377">
        <v>39422</v>
      </c>
      <c r="B1225" s="378" t="s">
        <v>611</v>
      </c>
      <c r="C1225" s="379">
        <v>7.5</v>
      </c>
      <c r="D1225" s="378">
        <v>7.94</v>
      </c>
      <c r="E1225" s="20">
        <f t="shared" si="18"/>
        <v>7.94</v>
      </c>
    </row>
    <row r="1226" spans="1:5" x14ac:dyDescent="0.25">
      <c r="A1226" s="377">
        <v>39423</v>
      </c>
      <c r="B1226" s="378" t="s">
        <v>611</v>
      </c>
      <c r="C1226" s="379">
        <v>7.51</v>
      </c>
      <c r="D1226" s="378">
        <v>7.9211</v>
      </c>
      <c r="E1226" s="20">
        <f t="shared" si="18"/>
        <v>7.9211</v>
      </c>
    </row>
    <row r="1227" spans="1:5" x14ac:dyDescent="0.25">
      <c r="A1227" s="377">
        <v>39424</v>
      </c>
      <c r="B1227" s="378" t="s">
        <v>611</v>
      </c>
      <c r="C1227" s="379" t="s">
        <v>611</v>
      </c>
      <c r="D1227" s="378" t="s">
        <v>611</v>
      </c>
      <c r="E1227" s="20">
        <f t="shared" si="18"/>
        <v>7.9211</v>
      </c>
    </row>
    <row r="1228" spans="1:5" x14ac:dyDescent="0.25">
      <c r="A1228" s="377">
        <v>39425</v>
      </c>
      <c r="B1228" s="378" t="s">
        <v>611</v>
      </c>
      <c r="C1228" s="379" t="s">
        <v>611</v>
      </c>
      <c r="D1228" s="378" t="s">
        <v>611</v>
      </c>
      <c r="E1228" s="20">
        <f t="shared" ref="E1228:E1291" si="19">IF(D1228="N/E",E1227,D1228)</f>
        <v>7.9211</v>
      </c>
    </row>
    <row r="1229" spans="1:5" x14ac:dyDescent="0.25">
      <c r="A1229" s="377">
        <v>39426</v>
      </c>
      <c r="B1229" s="378" t="s">
        <v>611</v>
      </c>
      <c r="C1229" s="379">
        <v>7.5</v>
      </c>
      <c r="D1229" s="378">
        <v>7.93</v>
      </c>
      <c r="E1229" s="20">
        <f t="shared" si="19"/>
        <v>7.93</v>
      </c>
    </row>
    <row r="1230" spans="1:5" x14ac:dyDescent="0.25">
      <c r="A1230" s="377">
        <v>39427</v>
      </c>
      <c r="B1230" s="378" t="s">
        <v>611</v>
      </c>
      <c r="C1230" s="379">
        <v>7.51</v>
      </c>
      <c r="D1230" s="378">
        <v>7.9275000000000002</v>
      </c>
      <c r="E1230" s="20">
        <f t="shared" si="19"/>
        <v>7.9275000000000002</v>
      </c>
    </row>
    <row r="1231" spans="1:5" x14ac:dyDescent="0.25">
      <c r="A1231" s="377">
        <v>39428</v>
      </c>
      <c r="B1231" s="378" t="s">
        <v>611</v>
      </c>
      <c r="C1231" s="379" t="s">
        <v>611</v>
      </c>
      <c r="D1231" s="378" t="s">
        <v>611</v>
      </c>
      <c r="E1231" s="20">
        <f t="shared" si="19"/>
        <v>7.9275000000000002</v>
      </c>
    </row>
    <row r="1232" spans="1:5" x14ac:dyDescent="0.25">
      <c r="A1232" s="377">
        <v>39429</v>
      </c>
      <c r="B1232" s="378" t="s">
        <v>611</v>
      </c>
      <c r="C1232" s="379">
        <v>7.51</v>
      </c>
      <c r="D1232" s="378">
        <v>7.9275000000000002</v>
      </c>
      <c r="E1232" s="20">
        <f t="shared" si="19"/>
        <v>7.9275000000000002</v>
      </c>
    </row>
    <row r="1233" spans="1:5" x14ac:dyDescent="0.25">
      <c r="A1233" s="377">
        <v>39430</v>
      </c>
      <c r="B1233" s="378" t="s">
        <v>611</v>
      </c>
      <c r="C1233" s="379">
        <v>7.52</v>
      </c>
      <c r="D1233" s="378">
        <v>7.9249999999999998</v>
      </c>
      <c r="E1233" s="20">
        <f t="shared" si="19"/>
        <v>7.9249999999999998</v>
      </c>
    </row>
    <row r="1234" spans="1:5" x14ac:dyDescent="0.25">
      <c r="A1234" s="377">
        <v>39431</v>
      </c>
      <c r="B1234" s="378" t="s">
        <v>611</v>
      </c>
      <c r="C1234" s="379" t="s">
        <v>611</v>
      </c>
      <c r="D1234" s="378" t="s">
        <v>611</v>
      </c>
      <c r="E1234" s="20">
        <f t="shared" si="19"/>
        <v>7.9249999999999998</v>
      </c>
    </row>
    <row r="1235" spans="1:5" x14ac:dyDescent="0.25">
      <c r="A1235" s="377">
        <v>39432</v>
      </c>
      <c r="B1235" s="378" t="s">
        <v>611</v>
      </c>
      <c r="C1235" s="379" t="s">
        <v>611</v>
      </c>
      <c r="D1235" s="378" t="s">
        <v>611</v>
      </c>
      <c r="E1235" s="20">
        <f t="shared" si="19"/>
        <v>7.9249999999999998</v>
      </c>
    </row>
    <row r="1236" spans="1:5" x14ac:dyDescent="0.25">
      <c r="A1236" s="377">
        <v>39433</v>
      </c>
      <c r="B1236" s="378" t="s">
        <v>611</v>
      </c>
      <c r="C1236" s="379">
        <v>7.53</v>
      </c>
      <c r="D1236" s="378">
        <v>7.915</v>
      </c>
      <c r="E1236" s="20">
        <f t="shared" si="19"/>
        <v>7.915</v>
      </c>
    </row>
    <row r="1237" spans="1:5" x14ac:dyDescent="0.25">
      <c r="A1237" s="377">
        <v>39434</v>
      </c>
      <c r="B1237" s="378" t="s">
        <v>611</v>
      </c>
      <c r="C1237" s="379">
        <v>7.53</v>
      </c>
      <c r="D1237" s="378">
        <v>7.9325000000000001</v>
      </c>
      <c r="E1237" s="20">
        <f t="shared" si="19"/>
        <v>7.9325000000000001</v>
      </c>
    </row>
    <row r="1238" spans="1:5" x14ac:dyDescent="0.25">
      <c r="A1238" s="377">
        <v>39435</v>
      </c>
      <c r="B1238" s="378" t="s">
        <v>611</v>
      </c>
      <c r="C1238" s="379">
        <v>7.53</v>
      </c>
      <c r="D1238" s="378">
        <v>7.9474999999999998</v>
      </c>
      <c r="E1238" s="20">
        <f t="shared" si="19"/>
        <v>7.9474999999999998</v>
      </c>
    </row>
    <row r="1239" spans="1:5" x14ac:dyDescent="0.25">
      <c r="A1239" s="377">
        <v>39436</v>
      </c>
      <c r="B1239" s="378" t="s">
        <v>611</v>
      </c>
      <c r="C1239" s="379">
        <v>7.53</v>
      </c>
      <c r="D1239" s="378">
        <v>7.9325000000000001</v>
      </c>
      <c r="E1239" s="20">
        <f t="shared" si="19"/>
        <v>7.9325000000000001</v>
      </c>
    </row>
    <row r="1240" spans="1:5" x14ac:dyDescent="0.25">
      <c r="A1240" s="377">
        <v>39437</v>
      </c>
      <c r="B1240" s="378" t="s">
        <v>611</v>
      </c>
      <c r="C1240" s="379">
        <v>7.54</v>
      </c>
      <c r="D1240" s="378">
        <v>7.9325000000000001</v>
      </c>
      <c r="E1240" s="20">
        <f t="shared" si="19"/>
        <v>7.9325000000000001</v>
      </c>
    </row>
    <row r="1241" spans="1:5" x14ac:dyDescent="0.25">
      <c r="A1241" s="377">
        <v>39438</v>
      </c>
      <c r="B1241" s="378" t="s">
        <v>611</v>
      </c>
      <c r="C1241" s="379" t="s">
        <v>611</v>
      </c>
      <c r="D1241" s="378" t="s">
        <v>611</v>
      </c>
      <c r="E1241" s="20">
        <f t="shared" si="19"/>
        <v>7.9325000000000001</v>
      </c>
    </row>
    <row r="1242" spans="1:5" x14ac:dyDescent="0.25">
      <c r="A1242" s="377">
        <v>39439</v>
      </c>
      <c r="B1242" s="378" t="s">
        <v>611</v>
      </c>
      <c r="C1242" s="379" t="s">
        <v>611</v>
      </c>
      <c r="D1242" s="378" t="s">
        <v>611</v>
      </c>
      <c r="E1242" s="20">
        <f t="shared" si="19"/>
        <v>7.9325000000000001</v>
      </c>
    </row>
    <row r="1243" spans="1:5" x14ac:dyDescent="0.25">
      <c r="A1243" s="377">
        <v>39440</v>
      </c>
      <c r="B1243" s="378" t="s">
        <v>611</v>
      </c>
      <c r="C1243" s="379">
        <v>7.54</v>
      </c>
      <c r="D1243" s="378">
        <v>7.9325000000000001</v>
      </c>
      <c r="E1243" s="20">
        <f t="shared" si="19"/>
        <v>7.9325000000000001</v>
      </c>
    </row>
    <row r="1244" spans="1:5" x14ac:dyDescent="0.25">
      <c r="A1244" s="377">
        <v>39441</v>
      </c>
      <c r="B1244" s="378" t="s">
        <v>611</v>
      </c>
      <c r="C1244" s="379" t="s">
        <v>611</v>
      </c>
      <c r="D1244" s="378" t="s">
        <v>611</v>
      </c>
      <c r="E1244" s="20">
        <f t="shared" si="19"/>
        <v>7.9325000000000001</v>
      </c>
    </row>
    <row r="1245" spans="1:5" x14ac:dyDescent="0.25">
      <c r="A1245" s="377">
        <v>39442</v>
      </c>
      <c r="B1245" s="378" t="s">
        <v>611</v>
      </c>
      <c r="C1245" s="379">
        <v>7.54</v>
      </c>
      <c r="D1245" s="378">
        <v>7.9375</v>
      </c>
      <c r="E1245" s="20">
        <f t="shared" si="19"/>
        <v>7.9375</v>
      </c>
    </row>
    <row r="1246" spans="1:5" x14ac:dyDescent="0.25">
      <c r="A1246" s="377">
        <v>39443</v>
      </c>
      <c r="B1246" s="378" t="s">
        <v>611</v>
      </c>
      <c r="C1246" s="379">
        <v>7.54</v>
      </c>
      <c r="D1246" s="378">
        <v>7.915</v>
      </c>
      <c r="E1246" s="20">
        <f t="shared" si="19"/>
        <v>7.915</v>
      </c>
    </row>
    <row r="1247" spans="1:5" x14ac:dyDescent="0.25">
      <c r="A1247" s="377">
        <v>39444</v>
      </c>
      <c r="B1247" s="378" t="s">
        <v>611</v>
      </c>
      <c r="C1247" s="379">
        <v>7.55</v>
      </c>
      <c r="D1247" s="378">
        <v>7.9474999999999998</v>
      </c>
      <c r="E1247" s="20">
        <f t="shared" si="19"/>
        <v>7.9474999999999998</v>
      </c>
    </row>
    <row r="1248" spans="1:5" x14ac:dyDescent="0.25">
      <c r="A1248" s="377">
        <v>39445</v>
      </c>
      <c r="B1248" s="378" t="s">
        <v>611</v>
      </c>
      <c r="C1248" s="379" t="s">
        <v>611</v>
      </c>
      <c r="D1248" s="378" t="s">
        <v>611</v>
      </c>
      <c r="E1248" s="20">
        <f t="shared" si="19"/>
        <v>7.9474999999999998</v>
      </c>
    </row>
    <row r="1249" spans="1:5" x14ac:dyDescent="0.25">
      <c r="A1249" s="377">
        <v>39446</v>
      </c>
      <c r="B1249" s="378" t="s">
        <v>611</v>
      </c>
      <c r="C1249" s="379" t="s">
        <v>611</v>
      </c>
      <c r="D1249" s="378" t="s">
        <v>611</v>
      </c>
      <c r="E1249" s="20">
        <f t="shared" si="19"/>
        <v>7.9474999999999998</v>
      </c>
    </row>
    <row r="1250" spans="1:5" x14ac:dyDescent="0.25">
      <c r="A1250" s="377">
        <v>39447</v>
      </c>
      <c r="B1250" s="378" t="s">
        <v>611</v>
      </c>
      <c r="C1250" s="379">
        <v>7.68</v>
      </c>
      <c r="D1250" s="378">
        <v>7.9249999999999998</v>
      </c>
      <c r="E1250" s="20">
        <f t="shared" si="19"/>
        <v>7.9249999999999998</v>
      </c>
    </row>
    <row r="1251" spans="1:5" x14ac:dyDescent="0.25">
      <c r="A1251" s="377">
        <v>39448</v>
      </c>
      <c r="B1251" s="378" t="s">
        <v>611</v>
      </c>
      <c r="C1251" s="379" t="s">
        <v>611</v>
      </c>
      <c r="D1251" s="378" t="s">
        <v>611</v>
      </c>
      <c r="E1251" s="20">
        <f t="shared" si="19"/>
        <v>7.9249999999999998</v>
      </c>
    </row>
    <row r="1252" spans="1:5" x14ac:dyDescent="0.25">
      <c r="A1252" s="377">
        <v>39449</v>
      </c>
      <c r="B1252" s="378" t="s">
        <v>611</v>
      </c>
      <c r="C1252" s="379">
        <v>7.53</v>
      </c>
      <c r="D1252" s="378">
        <v>7.93</v>
      </c>
      <c r="E1252" s="20">
        <f t="shared" si="19"/>
        <v>7.93</v>
      </c>
    </row>
    <row r="1253" spans="1:5" x14ac:dyDescent="0.25">
      <c r="A1253" s="377">
        <v>39450</v>
      </c>
      <c r="B1253" s="378" t="s">
        <v>611</v>
      </c>
      <c r="C1253" s="379">
        <v>7.53</v>
      </c>
      <c r="D1253" s="378">
        <v>7.9362000000000004</v>
      </c>
      <c r="E1253" s="20">
        <f t="shared" si="19"/>
        <v>7.9362000000000004</v>
      </c>
    </row>
    <row r="1254" spans="1:5" x14ac:dyDescent="0.25">
      <c r="A1254" s="377">
        <v>39451</v>
      </c>
      <c r="B1254" s="378" t="s">
        <v>611</v>
      </c>
      <c r="C1254" s="379">
        <v>7.53</v>
      </c>
      <c r="D1254" s="378">
        <v>7.9311999999999996</v>
      </c>
      <c r="E1254" s="20">
        <f t="shared" si="19"/>
        <v>7.9311999999999996</v>
      </c>
    </row>
    <row r="1255" spans="1:5" x14ac:dyDescent="0.25">
      <c r="A1255" s="377">
        <v>39452</v>
      </c>
      <c r="B1255" s="378" t="s">
        <v>611</v>
      </c>
      <c r="C1255" s="379" t="s">
        <v>611</v>
      </c>
      <c r="D1255" s="378" t="s">
        <v>611</v>
      </c>
      <c r="E1255" s="20">
        <f t="shared" si="19"/>
        <v>7.9311999999999996</v>
      </c>
    </row>
    <row r="1256" spans="1:5" x14ac:dyDescent="0.25">
      <c r="A1256" s="377">
        <v>39453</v>
      </c>
      <c r="B1256" s="378" t="s">
        <v>611</v>
      </c>
      <c r="C1256" s="379" t="s">
        <v>611</v>
      </c>
      <c r="D1256" s="378" t="s">
        <v>611</v>
      </c>
      <c r="E1256" s="20">
        <f t="shared" si="19"/>
        <v>7.9311999999999996</v>
      </c>
    </row>
    <row r="1257" spans="1:5" x14ac:dyDescent="0.25">
      <c r="A1257" s="377">
        <v>39454</v>
      </c>
      <c r="B1257" s="378" t="s">
        <v>611</v>
      </c>
      <c r="C1257" s="379">
        <v>7.52</v>
      </c>
      <c r="D1257" s="378">
        <v>7.9275000000000002</v>
      </c>
      <c r="E1257" s="20">
        <f t="shared" si="19"/>
        <v>7.9275000000000002</v>
      </c>
    </row>
    <row r="1258" spans="1:5" x14ac:dyDescent="0.25">
      <c r="A1258" s="377">
        <v>39455</v>
      </c>
      <c r="B1258" s="378" t="s">
        <v>611</v>
      </c>
      <c r="C1258" s="379">
        <v>7.51</v>
      </c>
      <c r="D1258" s="378">
        <v>7.9261999999999997</v>
      </c>
      <c r="E1258" s="20">
        <f t="shared" si="19"/>
        <v>7.9261999999999997</v>
      </c>
    </row>
    <row r="1259" spans="1:5" x14ac:dyDescent="0.25">
      <c r="A1259" s="377">
        <v>39456</v>
      </c>
      <c r="B1259" s="378" t="s">
        <v>611</v>
      </c>
      <c r="C1259" s="379">
        <v>7.51</v>
      </c>
      <c r="D1259" s="378">
        <v>7.9261999999999997</v>
      </c>
      <c r="E1259" s="20">
        <f t="shared" si="19"/>
        <v>7.9261999999999997</v>
      </c>
    </row>
    <row r="1260" spans="1:5" x14ac:dyDescent="0.25">
      <c r="A1260" s="377">
        <v>39457</v>
      </c>
      <c r="B1260" s="378" t="s">
        <v>611</v>
      </c>
      <c r="C1260" s="379">
        <v>7.51</v>
      </c>
      <c r="D1260" s="378">
        <v>7.9261999999999997</v>
      </c>
      <c r="E1260" s="20">
        <f t="shared" si="19"/>
        <v>7.9261999999999997</v>
      </c>
    </row>
    <row r="1261" spans="1:5" x14ac:dyDescent="0.25">
      <c r="A1261" s="377">
        <v>39458</v>
      </c>
      <c r="B1261" s="378" t="s">
        <v>611</v>
      </c>
      <c r="C1261" s="379">
        <v>7.51</v>
      </c>
      <c r="D1261" s="378">
        <v>7.9362000000000004</v>
      </c>
      <c r="E1261" s="20">
        <f t="shared" si="19"/>
        <v>7.9362000000000004</v>
      </c>
    </row>
    <row r="1262" spans="1:5" x14ac:dyDescent="0.25">
      <c r="A1262" s="377">
        <v>39459</v>
      </c>
      <c r="B1262" s="378" t="s">
        <v>611</v>
      </c>
      <c r="C1262" s="379" t="s">
        <v>611</v>
      </c>
      <c r="D1262" s="378" t="s">
        <v>611</v>
      </c>
      <c r="E1262" s="20">
        <f t="shared" si="19"/>
        <v>7.9362000000000004</v>
      </c>
    </row>
    <row r="1263" spans="1:5" x14ac:dyDescent="0.25">
      <c r="A1263" s="377">
        <v>39460</v>
      </c>
      <c r="B1263" s="378" t="s">
        <v>611</v>
      </c>
      <c r="C1263" s="379" t="s">
        <v>611</v>
      </c>
      <c r="D1263" s="378" t="s">
        <v>611</v>
      </c>
      <c r="E1263" s="20">
        <f t="shared" si="19"/>
        <v>7.9362000000000004</v>
      </c>
    </row>
    <row r="1264" spans="1:5" x14ac:dyDescent="0.25">
      <c r="A1264" s="377">
        <v>39461</v>
      </c>
      <c r="B1264" s="378" t="s">
        <v>611</v>
      </c>
      <c r="C1264" s="379">
        <v>7.51</v>
      </c>
      <c r="D1264" s="378">
        <v>7.9112</v>
      </c>
      <c r="E1264" s="20">
        <f t="shared" si="19"/>
        <v>7.9112</v>
      </c>
    </row>
    <row r="1265" spans="1:5" x14ac:dyDescent="0.25">
      <c r="A1265" s="377">
        <v>39462</v>
      </c>
      <c r="B1265" s="378" t="s">
        <v>611</v>
      </c>
      <c r="C1265" s="379">
        <v>7.51</v>
      </c>
      <c r="D1265" s="378">
        <v>7.9311999999999996</v>
      </c>
      <c r="E1265" s="20">
        <f t="shared" si="19"/>
        <v>7.9311999999999996</v>
      </c>
    </row>
    <row r="1266" spans="1:5" x14ac:dyDescent="0.25">
      <c r="A1266" s="377">
        <v>39463</v>
      </c>
      <c r="B1266" s="378" t="s">
        <v>611</v>
      </c>
      <c r="C1266" s="379">
        <v>7.52</v>
      </c>
      <c r="D1266" s="378">
        <v>7.9261999999999997</v>
      </c>
      <c r="E1266" s="20">
        <f t="shared" si="19"/>
        <v>7.9261999999999997</v>
      </c>
    </row>
    <row r="1267" spans="1:5" x14ac:dyDescent="0.25">
      <c r="A1267" s="377">
        <v>39464</v>
      </c>
      <c r="B1267" s="378" t="s">
        <v>611</v>
      </c>
      <c r="C1267" s="379">
        <v>7.52</v>
      </c>
      <c r="D1267" s="378">
        <v>7.9237000000000002</v>
      </c>
      <c r="E1267" s="20">
        <f t="shared" si="19"/>
        <v>7.9237000000000002</v>
      </c>
    </row>
    <row r="1268" spans="1:5" x14ac:dyDescent="0.25">
      <c r="A1268" s="377">
        <v>39465</v>
      </c>
      <c r="B1268" s="378" t="s">
        <v>611</v>
      </c>
      <c r="C1268" s="379">
        <v>7.52</v>
      </c>
      <c r="D1268" s="378">
        <v>7.9160000000000004</v>
      </c>
      <c r="E1268" s="20">
        <f t="shared" si="19"/>
        <v>7.9160000000000004</v>
      </c>
    </row>
    <row r="1269" spans="1:5" x14ac:dyDescent="0.25">
      <c r="A1269" s="377">
        <v>39466</v>
      </c>
      <c r="B1269" s="378" t="s">
        <v>611</v>
      </c>
      <c r="C1269" s="379" t="s">
        <v>611</v>
      </c>
      <c r="D1269" s="378" t="s">
        <v>611</v>
      </c>
      <c r="E1269" s="20">
        <f t="shared" si="19"/>
        <v>7.9160000000000004</v>
      </c>
    </row>
    <row r="1270" spans="1:5" x14ac:dyDescent="0.25">
      <c r="A1270" s="377">
        <v>39467</v>
      </c>
      <c r="B1270" s="378" t="s">
        <v>611</v>
      </c>
      <c r="C1270" s="379" t="s">
        <v>611</v>
      </c>
      <c r="D1270" s="378" t="s">
        <v>611</v>
      </c>
      <c r="E1270" s="20">
        <f t="shared" si="19"/>
        <v>7.9160000000000004</v>
      </c>
    </row>
    <row r="1271" spans="1:5" x14ac:dyDescent="0.25">
      <c r="A1271" s="377">
        <v>39468</v>
      </c>
      <c r="B1271" s="378">
        <v>7.5</v>
      </c>
      <c r="C1271" s="379">
        <v>7.51</v>
      </c>
      <c r="D1271" s="378">
        <v>7.9287000000000001</v>
      </c>
      <c r="E1271" s="20">
        <f t="shared" si="19"/>
        <v>7.9287000000000001</v>
      </c>
    </row>
    <row r="1272" spans="1:5" x14ac:dyDescent="0.25">
      <c r="A1272" s="377">
        <v>39469</v>
      </c>
      <c r="B1272" s="378">
        <v>7.5</v>
      </c>
      <c r="C1272" s="379">
        <v>7.51</v>
      </c>
      <c r="D1272" s="378">
        <v>7.9261999999999997</v>
      </c>
      <c r="E1272" s="20">
        <f t="shared" si="19"/>
        <v>7.9261999999999997</v>
      </c>
    </row>
    <row r="1273" spans="1:5" x14ac:dyDescent="0.25">
      <c r="A1273" s="377">
        <v>39470</v>
      </c>
      <c r="B1273" s="378">
        <v>7.5</v>
      </c>
      <c r="C1273" s="379">
        <v>7.5</v>
      </c>
      <c r="D1273" s="378">
        <v>7.9162999999999997</v>
      </c>
      <c r="E1273" s="20">
        <f t="shared" si="19"/>
        <v>7.9162999999999997</v>
      </c>
    </row>
    <row r="1274" spans="1:5" x14ac:dyDescent="0.25">
      <c r="A1274" s="377">
        <v>39471</v>
      </c>
      <c r="B1274" s="378">
        <v>7.5</v>
      </c>
      <c r="C1274" s="379">
        <v>7.5</v>
      </c>
      <c r="D1274" s="378">
        <v>7.93</v>
      </c>
      <c r="E1274" s="20">
        <f t="shared" si="19"/>
        <v>7.93</v>
      </c>
    </row>
    <row r="1275" spans="1:5" x14ac:dyDescent="0.25">
      <c r="A1275" s="377">
        <v>39472</v>
      </c>
      <c r="B1275" s="378">
        <v>7.5</v>
      </c>
      <c r="C1275" s="379">
        <v>7.51</v>
      </c>
      <c r="D1275" s="378">
        <v>7.9349999999999996</v>
      </c>
      <c r="E1275" s="20">
        <f t="shared" si="19"/>
        <v>7.9349999999999996</v>
      </c>
    </row>
    <row r="1276" spans="1:5" x14ac:dyDescent="0.25">
      <c r="A1276" s="377">
        <v>39473</v>
      </c>
      <c r="B1276" s="378" t="s">
        <v>611</v>
      </c>
      <c r="C1276" s="379" t="s">
        <v>611</v>
      </c>
      <c r="D1276" s="378" t="s">
        <v>611</v>
      </c>
      <c r="E1276" s="20">
        <f t="shared" si="19"/>
        <v>7.9349999999999996</v>
      </c>
    </row>
    <row r="1277" spans="1:5" x14ac:dyDescent="0.25">
      <c r="A1277" s="377">
        <v>39474</v>
      </c>
      <c r="B1277" s="378" t="s">
        <v>611</v>
      </c>
      <c r="C1277" s="379" t="s">
        <v>611</v>
      </c>
      <c r="D1277" s="378" t="s">
        <v>611</v>
      </c>
      <c r="E1277" s="20">
        <f t="shared" si="19"/>
        <v>7.9349999999999996</v>
      </c>
    </row>
    <row r="1278" spans="1:5" x14ac:dyDescent="0.25">
      <c r="A1278" s="377">
        <v>39475</v>
      </c>
      <c r="B1278" s="378">
        <v>7.5</v>
      </c>
      <c r="C1278" s="379">
        <v>7.51</v>
      </c>
      <c r="D1278" s="378">
        <v>7.9349999999999996</v>
      </c>
      <c r="E1278" s="20">
        <f t="shared" si="19"/>
        <v>7.9349999999999996</v>
      </c>
    </row>
    <row r="1279" spans="1:5" x14ac:dyDescent="0.25">
      <c r="A1279" s="377">
        <v>39476</v>
      </c>
      <c r="B1279" s="378">
        <v>7.5</v>
      </c>
      <c r="C1279" s="379">
        <v>7.52</v>
      </c>
      <c r="D1279" s="378">
        <v>7.9249999999999998</v>
      </c>
      <c r="E1279" s="20">
        <f t="shared" si="19"/>
        <v>7.9249999999999998</v>
      </c>
    </row>
    <row r="1280" spans="1:5" x14ac:dyDescent="0.25">
      <c r="A1280" s="377">
        <v>39477</v>
      </c>
      <c r="B1280" s="378">
        <v>7.5</v>
      </c>
      <c r="C1280" s="379">
        <v>7.52</v>
      </c>
      <c r="D1280" s="378">
        <v>7.915</v>
      </c>
      <c r="E1280" s="20">
        <f t="shared" si="19"/>
        <v>7.915</v>
      </c>
    </row>
    <row r="1281" spans="1:5" x14ac:dyDescent="0.25">
      <c r="A1281" s="377">
        <v>39478</v>
      </c>
      <c r="B1281" s="378">
        <v>7.5</v>
      </c>
      <c r="C1281" s="379">
        <v>7.55</v>
      </c>
      <c r="D1281" s="378">
        <v>7.9124999999999996</v>
      </c>
      <c r="E1281" s="20">
        <f t="shared" si="19"/>
        <v>7.9124999999999996</v>
      </c>
    </row>
    <row r="1282" spans="1:5" x14ac:dyDescent="0.25">
      <c r="A1282" s="377">
        <v>39479</v>
      </c>
      <c r="B1282" s="378">
        <v>7.5</v>
      </c>
      <c r="C1282" s="379">
        <v>7.52</v>
      </c>
      <c r="D1282" s="378">
        <v>7.9162999999999997</v>
      </c>
      <c r="E1282" s="20">
        <f t="shared" si="19"/>
        <v>7.9162999999999997</v>
      </c>
    </row>
    <row r="1283" spans="1:5" x14ac:dyDescent="0.25">
      <c r="A1283" s="377">
        <v>39480</v>
      </c>
      <c r="B1283" s="378" t="s">
        <v>611</v>
      </c>
      <c r="C1283" s="379" t="s">
        <v>611</v>
      </c>
      <c r="D1283" s="378" t="s">
        <v>611</v>
      </c>
      <c r="E1283" s="20">
        <f t="shared" si="19"/>
        <v>7.9162999999999997</v>
      </c>
    </row>
    <row r="1284" spans="1:5" x14ac:dyDescent="0.25">
      <c r="A1284" s="377">
        <v>39481</v>
      </c>
      <c r="B1284" s="378" t="s">
        <v>611</v>
      </c>
      <c r="C1284" s="379" t="s">
        <v>611</v>
      </c>
      <c r="D1284" s="378" t="s">
        <v>611</v>
      </c>
      <c r="E1284" s="20">
        <f t="shared" si="19"/>
        <v>7.9162999999999997</v>
      </c>
    </row>
    <row r="1285" spans="1:5" x14ac:dyDescent="0.25">
      <c r="A1285" s="377">
        <v>39482</v>
      </c>
      <c r="B1285" s="378" t="s">
        <v>611</v>
      </c>
      <c r="C1285" s="379" t="s">
        <v>611</v>
      </c>
      <c r="D1285" s="378" t="s">
        <v>611</v>
      </c>
      <c r="E1285" s="20">
        <f t="shared" si="19"/>
        <v>7.9162999999999997</v>
      </c>
    </row>
    <row r="1286" spans="1:5" x14ac:dyDescent="0.25">
      <c r="A1286" s="377">
        <v>39483</v>
      </c>
      <c r="B1286" s="378">
        <v>7.5</v>
      </c>
      <c r="C1286" s="379">
        <v>7.51</v>
      </c>
      <c r="D1286" s="378">
        <v>7.9295</v>
      </c>
      <c r="E1286" s="20">
        <f t="shared" si="19"/>
        <v>7.9295</v>
      </c>
    </row>
    <row r="1287" spans="1:5" x14ac:dyDescent="0.25">
      <c r="A1287" s="377">
        <v>39484</v>
      </c>
      <c r="B1287" s="378">
        <v>7.5</v>
      </c>
      <c r="C1287" s="379">
        <v>7.5</v>
      </c>
      <c r="D1287" s="378">
        <v>7.915</v>
      </c>
      <c r="E1287" s="20">
        <f t="shared" si="19"/>
        <v>7.915</v>
      </c>
    </row>
    <row r="1288" spans="1:5" x14ac:dyDescent="0.25">
      <c r="A1288" s="377">
        <v>39485</v>
      </c>
      <c r="B1288" s="378">
        <v>7.5</v>
      </c>
      <c r="C1288" s="379">
        <v>7.5</v>
      </c>
      <c r="D1288" s="378">
        <v>7.9245000000000001</v>
      </c>
      <c r="E1288" s="20">
        <f t="shared" si="19"/>
        <v>7.9245000000000001</v>
      </c>
    </row>
    <row r="1289" spans="1:5" x14ac:dyDescent="0.25">
      <c r="A1289" s="377">
        <v>39486</v>
      </c>
      <c r="B1289" s="378">
        <v>7.5</v>
      </c>
      <c r="C1289" s="379">
        <v>7.5</v>
      </c>
      <c r="D1289" s="378">
        <v>7.93</v>
      </c>
      <c r="E1289" s="20">
        <f t="shared" si="19"/>
        <v>7.93</v>
      </c>
    </row>
    <row r="1290" spans="1:5" x14ac:dyDescent="0.25">
      <c r="A1290" s="377">
        <v>39487</v>
      </c>
      <c r="B1290" s="378" t="s">
        <v>611</v>
      </c>
      <c r="C1290" s="379" t="s">
        <v>611</v>
      </c>
      <c r="D1290" s="378" t="s">
        <v>611</v>
      </c>
      <c r="E1290" s="20">
        <f t="shared" si="19"/>
        <v>7.93</v>
      </c>
    </row>
    <row r="1291" spans="1:5" x14ac:dyDescent="0.25">
      <c r="A1291" s="377">
        <v>39488</v>
      </c>
      <c r="B1291" s="378" t="s">
        <v>611</v>
      </c>
      <c r="C1291" s="379" t="s">
        <v>611</v>
      </c>
      <c r="D1291" s="378" t="s">
        <v>611</v>
      </c>
      <c r="E1291" s="20">
        <f t="shared" si="19"/>
        <v>7.93</v>
      </c>
    </row>
    <row r="1292" spans="1:5" x14ac:dyDescent="0.25">
      <c r="A1292" s="377">
        <v>39489</v>
      </c>
      <c r="B1292" s="378">
        <v>7.5</v>
      </c>
      <c r="C1292" s="379">
        <v>7.5</v>
      </c>
      <c r="D1292" s="378">
        <v>7.9249999999999998</v>
      </c>
      <c r="E1292" s="20">
        <f t="shared" ref="E1292:E1355" si="20">IF(D1292="N/E",E1291,D1292)</f>
        <v>7.9249999999999998</v>
      </c>
    </row>
    <row r="1293" spans="1:5" x14ac:dyDescent="0.25">
      <c r="A1293" s="377">
        <v>39490</v>
      </c>
      <c r="B1293" s="378">
        <v>7.5</v>
      </c>
      <c r="C1293" s="379">
        <v>7.5</v>
      </c>
      <c r="D1293" s="378">
        <v>7.93</v>
      </c>
      <c r="E1293" s="20">
        <f t="shared" si="20"/>
        <v>7.93</v>
      </c>
    </row>
    <row r="1294" spans="1:5" x14ac:dyDescent="0.25">
      <c r="A1294" s="377">
        <v>39491</v>
      </c>
      <c r="B1294" s="378">
        <v>7.5</v>
      </c>
      <c r="C1294" s="379">
        <v>7.49</v>
      </c>
      <c r="D1294" s="378">
        <v>7.9118000000000004</v>
      </c>
      <c r="E1294" s="20">
        <f t="shared" si="20"/>
        <v>7.9118000000000004</v>
      </c>
    </row>
    <row r="1295" spans="1:5" x14ac:dyDescent="0.25">
      <c r="A1295" s="377">
        <v>39492</v>
      </c>
      <c r="B1295" s="378">
        <v>7.5</v>
      </c>
      <c r="C1295" s="379">
        <v>7.49</v>
      </c>
      <c r="D1295" s="378">
        <v>7.9275000000000002</v>
      </c>
      <c r="E1295" s="20">
        <f t="shared" si="20"/>
        <v>7.9275000000000002</v>
      </c>
    </row>
    <row r="1296" spans="1:5" x14ac:dyDescent="0.25">
      <c r="A1296" s="377">
        <v>39493</v>
      </c>
      <c r="B1296" s="378">
        <v>7.5</v>
      </c>
      <c r="C1296" s="379">
        <v>7.49</v>
      </c>
      <c r="D1296" s="378">
        <v>7.9275000000000002</v>
      </c>
      <c r="E1296" s="20">
        <f t="shared" si="20"/>
        <v>7.9275000000000002</v>
      </c>
    </row>
    <row r="1297" spans="1:5" x14ac:dyDescent="0.25">
      <c r="A1297" s="377">
        <v>39494</v>
      </c>
      <c r="B1297" s="378" t="s">
        <v>611</v>
      </c>
      <c r="C1297" s="379" t="s">
        <v>611</v>
      </c>
      <c r="D1297" s="378" t="s">
        <v>611</v>
      </c>
      <c r="E1297" s="20">
        <f t="shared" si="20"/>
        <v>7.9275000000000002</v>
      </c>
    </row>
    <row r="1298" spans="1:5" x14ac:dyDescent="0.25">
      <c r="A1298" s="377">
        <v>39495</v>
      </c>
      <c r="B1298" s="378" t="s">
        <v>611</v>
      </c>
      <c r="C1298" s="379" t="s">
        <v>611</v>
      </c>
      <c r="D1298" s="378" t="s">
        <v>611</v>
      </c>
      <c r="E1298" s="20">
        <f t="shared" si="20"/>
        <v>7.9275000000000002</v>
      </c>
    </row>
    <row r="1299" spans="1:5" x14ac:dyDescent="0.25">
      <c r="A1299" s="377">
        <v>39496</v>
      </c>
      <c r="B1299" s="378">
        <v>7.5</v>
      </c>
      <c r="C1299" s="379">
        <v>7.49</v>
      </c>
      <c r="D1299" s="378">
        <v>7.9375</v>
      </c>
      <c r="E1299" s="20">
        <f t="shared" si="20"/>
        <v>7.9375</v>
      </c>
    </row>
    <row r="1300" spans="1:5" x14ac:dyDescent="0.25">
      <c r="A1300" s="377">
        <v>39497</v>
      </c>
      <c r="B1300" s="378">
        <v>7.5</v>
      </c>
      <c r="C1300" s="379">
        <v>7.5</v>
      </c>
      <c r="D1300" s="378">
        <v>7.94</v>
      </c>
      <c r="E1300" s="20">
        <f t="shared" si="20"/>
        <v>7.94</v>
      </c>
    </row>
    <row r="1301" spans="1:5" x14ac:dyDescent="0.25">
      <c r="A1301" s="377">
        <v>39498</v>
      </c>
      <c r="B1301" s="378">
        <v>7.5</v>
      </c>
      <c r="C1301" s="379">
        <v>7.5</v>
      </c>
      <c r="D1301" s="378">
        <v>7.9275000000000002</v>
      </c>
      <c r="E1301" s="20">
        <f t="shared" si="20"/>
        <v>7.9275000000000002</v>
      </c>
    </row>
    <row r="1302" spans="1:5" x14ac:dyDescent="0.25">
      <c r="A1302" s="377">
        <v>39499</v>
      </c>
      <c r="B1302" s="378">
        <v>7.5</v>
      </c>
      <c r="C1302" s="379">
        <v>7.5</v>
      </c>
      <c r="D1302" s="378">
        <v>7.94</v>
      </c>
      <c r="E1302" s="20">
        <f t="shared" si="20"/>
        <v>7.94</v>
      </c>
    </row>
    <row r="1303" spans="1:5" x14ac:dyDescent="0.25">
      <c r="A1303" s="377">
        <v>39500</v>
      </c>
      <c r="B1303" s="378">
        <v>7.5</v>
      </c>
      <c r="C1303" s="379">
        <v>7.5</v>
      </c>
      <c r="D1303" s="378">
        <v>7.9349999999999996</v>
      </c>
      <c r="E1303" s="20">
        <f t="shared" si="20"/>
        <v>7.9349999999999996</v>
      </c>
    </row>
    <row r="1304" spans="1:5" x14ac:dyDescent="0.25">
      <c r="A1304" s="377">
        <v>39501</v>
      </c>
      <c r="B1304" s="378" t="s">
        <v>611</v>
      </c>
      <c r="C1304" s="379" t="s">
        <v>611</v>
      </c>
      <c r="D1304" s="378" t="s">
        <v>611</v>
      </c>
      <c r="E1304" s="20">
        <f t="shared" si="20"/>
        <v>7.9349999999999996</v>
      </c>
    </row>
    <row r="1305" spans="1:5" x14ac:dyDescent="0.25">
      <c r="A1305" s="377">
        <v>39502</v>
      </c>
      <c r="B1305" s="378" t="s">
        <v>611</v>
      </c>
      <c r="C1305" s="379" t="s">
        <v>611</v>
      </c>
      <c r="D1305" s="378" t="s">
        <v>611</v>
      </c>
      <c r="E1305" s="20">
        <f t="shared" si="20"/>
        <v>7.9349999999999996</v>
      </c>
    </row>
    <row r="1306" spans="1:5" x14ac:dyDescent="0.25">
      <c r="A1306" s="377">
        <v>39503</v>
      </c>
      <c r="B1306" s="378">
        <v>7.5</v>
      </c>
      <c r="C1306" s="379">
        <v>7.5</v>
      </c>
      <c r="D1306" s="378">
        <v>7.9325000000000001</v>
      </c>
      <c r="E1306" s="20">
        <f t="shared" si="20"/>
        <v>7.9325000000000001</v>
      </c>
    </row>
    <row r="1307" spans="1:5" x14ac:dyDescent="0.25">
      <c r="A1307" s="377">
        <v>39504</v>
      </c>
      <c r="B1307" s="378">
        <v>7.5</v>
      </c>
      <c r="C1307" s="379">
        <v>7.49</v>
      </c>
      <c r="D1307" s="378">
        <v>7.9349999999999996</v>
      </c>
      <c r="E1307" s="20">
        <f t="shared" si="20"/>
        <v>7.9349999999999996</v>
      </c>
    </row>
    <row r="1308" spans="1:5" x14ac:dyDescent="0.25">
      <c r="A1308" s="377">
        <v>39505</v>
      </c>
      <c r="B1308" s="378">
        <v>7.5</v>
      </c>
      <c r="C1308" s="379">
        <v>7.49</v>
      </c>
      <c r="D1308" s="378">
        <v>7.9349999999999996</v>
      </c>
      <c r="E1308" s="20">
        <f t="shared" si="20"/>
        <v>7.9349999999999996</v>
      </c>
    </row>
    <row r="1309" spans="1:5" x14ac:dyDescent="0.25">
      <c r="A1309" s="377">
        <v>39506</v>
      </c>
      <c r="B1309" s="378">
        <v>7.5</v>
      </c>
      <c r="C1309" s="379">
        <v>7.49</v>
      </c>
      <c r="D1309" s="378">
        <v>7.9118000000000004</v>
      </c>
      <c r="E1309" s="20">
        <f t="shared" si="20"/>
        <v>7.9118000000000004</v>
      </c>
    </row>
    <row r="1310" spans="1:5" x14ac:dyDescent="0.25">
      <c r="A1310" s="377">
        <v>39507</v>
      </c>
      <c r="B1310" s="378">
        <v>7.5</v>
      </c>
      <c r="C1310" s="379">
        <v>7.53</v>
      </c>
      <c r="D1310" s="378">
        <v>7.9349999999999996</v>
      </c>
      <c r="E1310" s="20">
        <f t="shared" si="20"/>
        <v>7.9349999999999996</v>
      </c>
    </row>
    <row r="1311" spans="1:5" x14ac:dyDescent="0.25">
      <c r="A1311" s="377">
        <v>39508</v>
      </c>
      <c r="B1311" s="378" t="s">
        <v>611</v>
      </c>
      <c r="C1311" s="379" t="s">
        <v>611</v>
      </c>
      <c r="D1311" s="378" t="s">
        <v>611</v>
      </c>
      <c r="E1311" s="20">
        <f t="shared" si="20"/>
        <v>7.9349999999999996</v>
      </c>
    </row>
    <row r="1312" spans="1:5" x14ac:dyDescent="0.25">
      <c r="A1312" s="377">
        <v>39509</v>
      </c>
      <c r="B1312" s="378" t="s">
        <v>611</v>
      </c>
      <c r="C1312" s="379" t="s">
        <v>611</v>
      </c>
      <c r="D1312" s="378" t="s">
        <v>611</v>
      </c>
      <c r="E1312" s="20">
        <f t="shared" si="20"/>
        <v>7.9349999999999996</v>
      </c>
    </row>
    <row r="1313" spans="1:5" x14ac:dyDescent="0.25">
      <c r="A1313" s="377">
        <v>39510</v>
      </c>
      <c r="B1313" s="378">
        <v>7.5</v>
      </c>
      <c r="C1313" s="379">
        <v>7.5</v>
      </c>
      <c r="D1313" s="378">
        <v>7.9249999999999998</v>
      </c>
      <c r="E1313" s="20">
        <f t="shared" si="20"/>
        <v>7.9249999999999998</v>
      </c>
    </row>
    <row r="1314" spans="1:5" x14ac:dyDescent="0.25">
      <c r="A1314" s="377">
        <v>39511</v>
      </c>
      <c r="B1314" s="378">
        <v>7.5</v>
      </c>
      <c r="C1314" s="379">
        <v>7.5</v>
      </c>
      <c r="D1314" s="378">
        <v>7.9249999999999998</v>
      </c>
      <c r="E1314" s="20">
        <f t="shared" si="20"/>
        <v>7.9249999999999998</v>
      </c>
    </row>
    <row r="1315" spans="1:5" x14ac:dyDescent="0.25">
      <c r="A1315" s="377">
        <v>39512</v>
      </c>
      <c r="B1315" s="378">
        <v>7.5</v>
      </c>
      <c r="C1315" s="379">
        <v>7.5</v>
      </c>
      <c r="D1315" s="378">
        <v>7.9362000000000004</v>
      </c>
      <c r="E1315" s="20">
        <f t="shared" si="20"/>
        <v>7.9362000000000004</v>
      </c>
    </row>
    <row r="1316" spans="1:5" x14ac:dyDescent="0.25">
      <c r="A1316" s="377">
        <v>39513</v>
      </c>
      <c r="B1316" s="378">
        <v>7.5</v>
      </c>
      <c r="C1316" s="379">
        <v>7.5</v>
      </c>
      <c r="D1316" s="378">
        <v>7.9175000000000004</v>
      </c>
      <c r="E1316" s="20">
        <f t="shared" si="20"/>
        <v>7.9175000000000004</v>
      </c>
    </row>
    <row r="1317" spans="1:5" x14ac:dyDescent="0.25">
      <c r="A1317" s="377">
        <v>39514</v>
      </c>
      <c r="B1317" s="378">
        <v>7.5</v>
      </c>
      <c r="C1317" s="379">
        <v>7.5</v>
      </c>
      <c r="D1317" s="378">
        <v>7.9275000000000002</v>
      </c>
      <c r="E1317" s="20">
        <f t="shared" si="20"/>
        <v>7.9275000000000002</v>
      </c>
    </row>
    <row r="1318" spans="1:5" x14ac:dyDescent="0.25">
      <c r="A1318" s="377">
        <v>39515</v>
      </c>
      <c r="B1318" s="378" t="s">
        <v>611</v>
      </c>
      <c r="C1318" s="379" t="s">
        <v>611</v>
      </c>
      <c r="D1318" s="378" t="s">
        <v>611</v>
      </c>
      <c r="E1318" s="20">
        <f t="shared" si="20"/>
        <v>7.9275000000000002</v>
      </c>
    </row>
    <row r="1319" spans="1:5" x14ac:dyDescent="0.25">
      <c r="A1319" s="377">
        <v>39516</v>
      </c>
      <c r="B1319" s="378" t="s">
        <v>611</v>
      </c>
      <c r="C1319" s="379" t="s">
        <v>611</v>
      </c>
      <c r="D1319" s="378" t="s">
        <v>611</v>
      </c>
      <c r="E1319" s="20">
        <f t="shared" si="20"/>
        <v>7.9275000000000002</v>
      </c>
    </row>
    <row r="1320" spans="1:5" x14ac:dyDescent="0.25">
      <c r="A1320" s="377">
        <v>39517</v>
      </c>
      <c r="B1320" s="378">
        <v>7.5</v>
      </c>
      <c r="C1320" s="379">
        <v>7.5</v>
      </c>
      <c r="D1320" s="378">
        <v>7.9275000000000002</v>
      </c>
      <c r="E1320" s="20">
        <f t="shared" si="20"/>
        <v>7.9275000000000002</v>
      </c>
    </row>
    <row r="1321" spans="1:5" x14ac:dyDescent="0.25">
      <c r="A1321" s="377">
        <v>39518</v>
      </c>
      <c r="B1321" s="378">
        <v>7.5</v>
      </c>
      <c r="C1321" s="379">
        <v>7.5</v>
      </c>
      <c r="D1321" s="378">
        <v>7.9349999999999996</v>
      </c>
      <c r="E1321" s="20">
        <f t="shared" si="20"/>
        <v>7.9349999999999996</v>
      </c>
    </row>
    <row r="1322" spans="1:5" x14ac:dyDescent="0.25">
      <c r="A1322" s="377">
        <v>39519</v>
      </c>
      <c r="B1322" s="378">
        <v>7.5</v>
      </c>
      <c r="C1322" s="379">
        <v>7.5</v>
      </c>
      <c r="D1322" s="378">
        <v>7.9325000000000001</v>
      </c>
      <c r="E1322" s="20">
        <f t="shared" si="20"/>
        <v>7.9325000000000001</v>
      </c>
    </row>
    <row r="1323" spans="1:5" x14ac:dyDescent="0.25">
      <c r="A1323" s="377">
        <v>39520</v>
      </c>
      <c r="B1323" s="378">
        <v>7.5</v>
      </c>
      <c r="C1323" s="379">
        <v>7.51</v>
      </c>
      <c r="D1323" s="378">
        <v>7.9375</v>
      </c>
      <c r="E1323" s="20">
        <f t="shared" si="20"/>
        <v>7.9375</v>
      </c>
    </row>
    <row r="1324" spans="1:5" x14ac:dyDescent="0.25">
      <c r="A1324" s="377">
        <v>39521</v>
      </c>
      <c r="B1324" s="378">
        <v>7.5</v>
      </c>
      <c r="C1324" s="379">
        <v>7.52</v>
      </c>
      <c r="D1324" s="378">
        <v>7.9093</v>
      </c>
      <c r="E1324" s="20">
        <f t="shared" si="20"/>
        <v>7.9093</v>
      </c>
    </row>
    <row r="1325" spans="1:5" x14ac:dyDescent="0.25">
      <c r="A1325" s="377">
        <v>39522</v>
      </c>
      <c r="B1325" s="378" t="s">
        <v>611</v>
      </c>
      <c r="C1325" s="379" t="s">
        <v>611</v>
      </c>
      <c r="D1325" s="378" t="s">
        <v>611</v>
      </c>
      <c r="E1325" s="20">
        <f t="shared" si="20"/>
        <v>7.9093</v>
      </c>
    </row>
    <row r="1326" spans="1:5" x14ac:dyDescent="0.25">
      <c r="A1326" s="377">
        <v>39523</v>
      </c>
      <c r="B1326" s="378" t="s">
        <v>611</v>
      </c>
      <c r="C1326" s="379" t="s">
        <v>611</v>
      </c>
      <c r="D1326" s="378" t="s">
        <v>611</v>
      </c>
      <c r="E1326" s="20">
        <f t="shared" si="20"/>
        <v>7.9093</v>
      </c>
    </row>
    <row r="1327" spans="1:5" x14ac:dyDescent="0.25">
      <c r="A1327" s="377">
        <v>39524</v>
      </c>
      <c r="B1327" s="378" t="s">
        <v>611</v>
      </c>
      <c r="C1327" s="379" t="s">
        <v>611</v>
      </c>
      <c r="D1327" s="378" t="s">
        <v>611</v>
      </c>
      <c r="E1327" s="20">
        <f t="shared" si="20"/>
        <v>7.9093</v>
      </c>
    </row>
    <row r="1328" spans="1:5" x14ac:dyDescent="0.25">
      <c r="A1328" s="377">
        <v>39525</v>
      </c>
      <c r="B1328" s="378">
        <v>7.5</v>
      </c>
      <c r="C1328" s="379">
        <v>7.53</v>
      </c>
      <c r="D1328" s="378">
        <v>7.9375</v>
      </c>
      <c r="E1328" s="20">
        <f t="shared" si="20"/>
        <v>7.9375</v>
      </c>
    </row>
    <row r="1329" spans="1:5" x14ac:dyDescent="0.25">
      <c r="A1329" s="377">
        <v>39526</v>
      </c>
      <c r="B1329" s="378">
        <v>7.5</v>
      </c>
      <c r="C1329" s="379">
        <v>7.58</v>
      </c>
      <c r="D1329" s="378">
        <v>7.9275000000000002</v>
      </c>
      <c r="E1329" s="20">
        <f t="shared" si="20"/>
        <v>7.9275000000000002</v>
      </c>
    </row>
    <row r="1330" spans="1:5" x14ac:dyDescent="0.25">
      <c r="A1330" s="377">
        <v>39527</v>
      </c>
      <c r="B1330" s="378" t="s">
        <v>611</v>
      </c>
      <c r="C1330" s="379" t="s">
        <v>611</v>
      </c>
      <c r="D1330" s="378" t="s">
        <v>611</v>
      </c>
      <c r="E1330" s="20">
        <f t="shared" si="20"/>
        <v>7.9275000000000002</v>
      </c>
    </row>
    <row r="1331" spans="1:5" x14ac:dyDescent="0.25">
      <c r="A1331" s="377">
        <v>39528</v>
      </c>
      <c r="B1331" s="378" t="s">
        <v>611</v>
      </c>
      <c r="C1331" s="379" t="s">
        <v>611</v>
      </c>
      <c r="D1331" s="378" t="s">
        <v>611</v>
      </c>
      <c r="E1331" s="20">
        <f t="shared" si="20"/>
        <v>7.9275000000000002</v>
      </c>
    </row>
    <row r="1332" spans="1:5" x14ac:dyDescent="0.25">
      <c r="A1332" s="377">
        <v>39529</v>
      </c>
      <c r="B1332" s="378" t="s">
        <v>611</v>
      </c>
      <c r="C1332" s="379" t="s">
        <v>611</v>
      </c>
      <c r="D1332" s="378" t="s">
        <v>611</v>
      </c>
      <c r="E1332" s="20">
        <f t="shared" si="20"/>
        <v>7.9275000000000002</v>
      </c>
    </row>
    <row r="1333" spans="1:5" x14ac:dyDescent="0.25">
      <c r="A1333" s="377">
        <v>39530</v>
      </c>
      <c r="B1333" s="378" t="s">
        <v>611</v>
      </c>
      <c r="C1333" s="379" t="s">
        <v>611</v>
      </c>
      <c r="D1333" s="378" t="s">
        <v>611</v>
      </c>
      <c r="E1333" s="20">
        <f t="shared" si="20"/>
        <v>7.9275000000000002</v>
      </c>
    </row>
    <row r="1334" spans="1:5" x14ac:dyDescent="0.25">
      <c r="A1334" s="377">
        <v>39531</v>
      </c>
      <c r="B1334" s="378">
        <v>7.5</v>
      </c>
      <c r="C1334" s="379">
        <v>7.51</v>
      </c>
      <c r="D1334" s="378">
        <v>7.9311999999999996</v>
      </c>
      <c r="E1334" s="20">
        <f t="shared" si="20"/>
        <v>7.9311999999999996</v>
      </c>
    </row>
    <row r="1335" spans="1:5" x14ac:dyDescent="0.25">
      <c r="A1335" s="377">
        <v>39532</v>
      </c>
      <c r="B1335" s="378">
        <v>7.5</v>
      </c>
      <c r="C1335" s="379">
        <v>7.47</v>
      </c>
      <c r="D1335" s="378">
        <v>7.9424999999999999</v>
      </c>
      <c r="E1335" s="20">
        <f t="shared" si="20"/>
        <v>7.9424999999999999</v>
      </c>
    </row>
    <row r="1336" spans="1:5" x14ac:dyDescent="0.25">
      <c r="A1336" s="377">
        <v>39533</v>
      </c>
      <c r="B1336" s="378">
        <v>7.5</v>
      </c>
      <c r="C1336" s="379">
        <v>7.48</v>
      </c>
      <c r="D1336" s="378">
        <v>7.9375</v>
      </c>
      <c r="E1336" s="20">
        <f t="shared" si="20"/>
        <v>7.9375</v>
      </c>
    </row>
    <row r="1337" spans="1:5" x14ac:dyDescent="0.25">
      <c r="A1337" s="377">
        <v>39534</v>
      </c>
      <c r="B1337" s="378">
        <v>7.5</v>
      </c>
      <c r="C1337" s="379">
        <v>7.48</v>
      </c>
      <c r="D1337" s="378">
        <v>7.9375</v>
      </c>
      <c r="E1337" s="20">
        <f t="shared" si="20"/>
        <v>7.9375</v>
      </c>
    </row>
    <row r="1338" spans="1:5" x14ac:dyDescent="0.25">
      <c r="A1338" s="377">
        <v>39535</v>
      </c>
      <c r="B1338" s="378">
        <v>7.5</v>
      </c>
      <c r="C1338" s="379">
        <v>7.48</v>
      </c>
      <c r="D1338" s="378">
        <v>7.9450000000000003</v>
      </c>
      <c r="E1338" s="20">
        <f t="shared" si="20"/>
        <v>7.9450000000000003</v>
      </c>
    </row>
    <row r="1339" spans="1:5" x14ac:dyDescent="0.25">
      <c r="A1339" s="377">
        <v>39536</v>
      </c>
      <c r="B1339" s="378" t="s">
        <v>611</v>
      </c>
      <c r="C1339" s="379" t="s">
        <v>611</v>
      </c>
      <c r="D1339" s="378" t="s">
        <v>611</v>
      </c>
      <c r="E1339" s="20">
        <f t="shared" si="20"/>
        <v>7.9450000000000003</v>
      </c>
    </row>
    <row r="1340" spans="1:5" x14ac:dyDescent="0.25">
      <c r="A1340" s="377">
        <v>39537</v>
      </c>
      <c r="B1340" s="378" t="s">
        <v>611</v>
      </c>
      <c r="C1340" s="379" t="s">
        <v>611</v>
      </c>
      <c r="D1340" s="378" t="s">
        <v>611</v>
      </c>
      <c r="E1340" s="20">
        <f t="shared" si="20"/>
        <v>7.9450000000000003</v>
      </c>
    </row>
    <row r="1341" spans="1:5" x14ac:dyDescent="0.25">
      <c r="A1341" s="377">
        <v>39538</v>
      </c>
      <c r="B1341" s="378">
        <v>7.5</v>
      </c>
      <c r="C1341" s="379">
        <v>7.52</v>
      </c>
      <c r="D1341" s="378">
        <v>7.93</v>
      </c>
      <c r="E1341" s="20">
        <f t="shared" si="20"/>
        <v>7.93</v>
      </c>
    </row>
    <row r="1342" spans="1:5" x14ac:dyDescent="0.25">
      <c r="A1342" s="377">
        <v>39539</v>
      </c>
      <c r="B1342" s="378">
        <v>7.5</v>
      </c>
      <c r="C1342" s="379">
        <v>7.48</v>
      </c>
      <c r="D1342" s="378">
        <v>7.9424999999999999</v>
      </c>
      <c r="E1342" s="20">
        <f t="shared" si="20"/>
        <v>7.9424999999999999</v>
      </c>
    </row>
    <row r="1343" spans="1:5" x14ac:dyDescent="0.25">
      <c r="A1343" s="377">
        <v>39540</v>
      </c>
      <c r="B1343" s="378">
        <v>7.5</v>
      </c>
      <c r="C1343" s="379">
        <v>7.48</v>
      </c>
      <c r="D1343" s="378">
        <v>7.9307999999999996</v>
      </c>
      <c r="E1343" s="20">
        <f t="shared" si="20"/>
        <v>7.9307999999999996</v>
      </c>
    </row>
    <row r="1344" spans="1:5" x14ac:dyDescent="0.25">
      <c r="A1344" s="377">
        <v>39541</v>
      </c>
      <c r="B1344" s="378">
        <v>7.5</v>
      </c>
      <c r="C1344" s="379">
        <v>7.5</v>
      </c>
      <c r="D1344" s="378">
        <v>7.95</v>
      </c>
      <c r="E1344" s="20">
        <f t="shared" si="20"/>
        <v>7.95</v>
      </c>
    </row>
    <row r="1345" spans="1:5" x14ac:dyDescent="0.25">
      <c r="A1345" s="377">
        <v>39542</v>
      </c>
      <c r="B1345" s="378">
        <v>7.5</v>
      </c>
      <c r="C1345" s="379">
        <v>7.5</v>
      </c>
      <c r="D1345" s="378">
        <v>7.9550000000000001</v>
      </c>
      <c r="E1345" s="20">
        <f t="shared" si="20"/>
        <v>7.9550000000000001</v>
      </c>
    </row>
    <row r="1346" spans="1:5" x14ac:dyDescent="0.25">
      <c r="A1346" s="377">
        <v>39543</v>
      </c>
      <c r="B1346" s="378" t="s">
        <v>611</v>
      </c>
      <c r="C1346" s="379" t="s">
        <v>611</v>
      </c>
      <c r="D1346" s="378" t="s">
        <v>611</v>
      </c>
      <c r="E1346" s="20">
        <f t="shared" si="20"/>
        <v>7.9550000000000001</v>
      </c>
    </row>
    <row r="1347" spans="1:5" x14ac:dyDescent="0.25">
      <c r="A1347" s="377">
        <v>39544</v>
      </c>
      <c r="B1347" s="378" t="s">
        <v>611</v>
      </c>
      <c r="C1347" s="379" t="s">
        <v>611</v>
      </c>
      <c r="D1347" s="378" t="s">
        <v>611</v>
      </c>
      <c r="E1347" s="20">
        <f t="shared" si="20"/>
        <v>7.9550000000000001</v>
      </c>
    </row>
    <row r="1348" spans="1:5" x14ac:dyDescent="0.25">
      <c r="A1348" s="377">
        <v>39545</v>
      </c>
      <c r="B1348" s="378">
        <v>7.5</v>
      </c>
      <c r="C1348" s="379">
        <v>7.49</v>
      </c>
      <c r="D1348" s="378">
        <v>7.9325000000000001</v>
      </c>
      <c r="E1348" s="20">
        <f t="shared" si="20"/>
        <v>7.9325000000000001</v>
      </c>
    </row>
    <row r="1349" spans="1:5" x14ac:dyDescent="0.25">
      <c r="A1349" s="377">
        <v>39546</v>
      </c>
      <c r="B1349" s="378">
        <v>7.5</v>
      </c>
      <c r="C1349" s="379">
        <v>7.49</v>
      </c>
      <c r="D1349" s="378">
        <v>7.9375</v>
      </c>
      <c r="E1349" s="20">
        <f t="shared" si="20"/>
        <v>7.9375</v>
      </c>
    </row>
    <row r="1350" spans="1:5" x14ac:dyDescent="0.25">
      <c r="A1350" s="377">
        <v>39547</v>
      </c>
      <c r="B1350" s="378">
        <v>7.5</v>
      </c>
      <c r="C1350" s="379">
        <v>7.49</v>
      </c>
      <c r="D1350" s="378">
        <v>7.9310999999999998</v>
      </c>
      <c r="E1350" s="20">
        <f t="shared" si="20"/>
        <v>7.9310999999999998</v>
      </c>
    </row>
    <row r="1351" spans="1:5" x14ac:dyDescent="0.25">
      <c r="A1351" s="377">
        <v>39548</v>
      </c>
      <c r="B1351" s="378">
        <v>7.5</v>
      </c>
      <c r="C1351" s="379">
        <v>7.49</v>
      </c>
      <c r="D1351" s="378">
        <v>7.915</v>
      </c>
      <c r="E1351" s="20">
        <f t="shared" si="20"/>
        <v>7.915</v>
      </c>
    </row>
    <row r="1352" spans="1:5" x14ac:dyDescent="0.25">
      <c r="A1352" s="377">
        <v>39549</v>
      </c>
      <c r="B1352" s="378">
        <v>7.5</v>
      </c>
      <c r="C1352" s="379">
        <v>7.49</v>
      </c>
      <c r="D1352" s="378">
        <v>7.9349999999999996</v>
      </c>
      <c r="E1352" s="20">
        <f t="shared" si="20"/>
        <v>7.9349999999999996</v>
      </c>
    </row>
    <row r="1353" spans="1:5" x14ac:dyDescent="0.25">
      <c r="A1353" s="377">
        <v>39550</v>
      </c>
      <c r="B1353" s="378" t="s">
        <v>611</v>
      </c>
      <c r="C1353" s="379" t="s">
        <v>611</v>
      </c>
      <c r="D1353" s="378" t="s">
        <v>611</v>
      </c>
      <c r="E1353" s="20">
        <f t="shared" si="20"/>
        <v>7.9349999999999996</v>
      </c>
    </row>
    <row r="1354" spans="1:5" x14ac:dyDescent="0.25">
      <c r="A1354" s="377">
        <v>39551</v>
      </c>
      <c r="B1354" s="378" t="s">
        <v>611</v>
      </c>
      <c r="C1354" s="379" t="s">
        <v>611</v>
      </c>
      <c r="D1354" s="378" t="s">
        <v>611</v>
      </c>
      <c r="E1354" s="20">
        <f t="shared" si="20"/>
        <v>7.9349999999999996</v>
      </c>
    </row>
    <row r="1355" spans="1:5" x14ac:dyDescent="0.25">
      <c r="A1355" s="377">
        <v>39552</v>
      </c>
      <c r="B1355" s="378">
        <v>7.5</v>
      </c>
      <c r="C1355" s="379">
        <v>7.49</v>
      </c>
      <c r="D1355" s="378">
        <v>7.9286000000000003</v>
      </c>
      <c r="E1355" s="20">
        <f t="shared" si="20"/>
        <v>7.9286000000000003</v>
      </c>
    </row>
    <row r="1356" spans="1:5" x14ac:dyDescent="0.25">
      <c r="A1356" s="377">
        <v>39553</v>
      </c>
      <c r="B1356" s="378">
        <v>7.5</v>
      </c>
      <c r="C1356" s="379">
        <v>7.49</v>
      </c>
      <c r="D1356" s="378">
        <v>7.9337</v>
      </c>
      <c r="E1356" s="20">
        <f t="shared" ref="E1356:E1419" si="21">IF(D1356="N/E",E1355,D1356)</f>
        <v>7.9337</v>
      </c>
    </row>
    <row r="1357" spans="1:5" x14ac:dyDescent="0.25">
      <c r="A1357" s="377">
        <v>39554</v>
      </c>
      <c r="B1357" s="378">
        <v>7.5</v>
      </c>
      <c r="C1357" s="379">
        <v>7.5</v>
      </c>
      <c r="D1357" s="378">
        <v>7.9375</v>
      </c>
      <c r="E1357" s="20">
        <f t="shared" si="21"/>
        <v>7.9375</v>
      </c>
    </row>
    <row r="1358" spans="1:5" x14ac:dyDescent="0.25">
      <c r="A1358" s="377">
        <v>39555</v>
      </c>
      <c r="B1358" s="378">
        <v>7.5</v>
      </c>
      <c r="C1358" s="379">
        <v>7.5</v>
      </c>
      <c r="D1358" s="378">
        <v>7.94</v>
      </c>
      <c r="E1358" s="20">
        <f t="shared" si="21"/>
        <v>7.94</v>
      </c>
    </row>
    <row r="1359" spans="1:5" x14ac:dyDescent="0.25">
      <c r="A1359" s="377">
        <v>39556</v>
      </c>
      <c r="B1359" s="378">
        <v>7.5</v>
      </c>
      <c r="C1359" s="379">
        <v>7.5</v>
      </c>
      <c r="D1359" s="378">
        <v>7.95</v>
      </c>
      <c r="E1359" s="20">
        <f t="shared" si="21"/>
        <v>7.95</v>
      </c>
    </row>
    <row r="1360" spans="1:5" x14ac:dyDescent="0.25">
      <c r="A1360" s="377">
        <v>39557</v>
      </c>
      <c r="B1360" s="378" t="s">
        <v>611</v>
      </c>
      <c r="C1360" s="379" t="s">
        <v>611</v>
      </c>
      <c r="D1360" s="378" t="s">
        <v>611</v>
      </c>
      <c r="E1360" s="20">
        <f t="shared" si="21"/>
        <v>7.95</v>
      </c>
    </row>
    <row r="1361" spans="1:5" x14ac:dyDescent="0.25">
      <c r="A1361" s="377">
        <v>39558</v>
      </c>
      <c r="B1361" s="378" t="s">
        <v>611</v>
      </c>
      <c r="C1361" s="379" t="s">
        <v>611</v>
      </c>
      <c r="D1361" s="378" t="s">
        <v>611</v>
      </c>
      <c r="E1361" s="20">
        <f t="shared" si="21"/>
        <v>7.95</v>
      </c>
    </row>
    <row r="1362" spans="1:5" x14ac:dyDescent="0.25">
      <c r="A1362" s="377">
        <v>39559</v>
      </c>
      <c r="B1362" s="378">
        <v>7.5</v>
      </c>
      <c r="C1362" s="379">
        <v>7.5</v>
      </c>
      <c r="D1362" s="378">
        <v>7.9349999999999996</v>
      </c>
      <c r="E1362" s="20">
        <f t="shared" si="21"/>
        <v>7.9349999999999996</v>
      </c>
    </row>
    <row r="1363" spans="1:5" x14ac:dyDescent="0.25">
      <c r="A1363" s="377">
        <v>39560</v>
      </c>
      <c r="B1363" s="378">
        <v>7.5</v>
      </c>
      <c r="C1363" s="379">
        <v>7.5</v>
      </c>
      <c r="D1363" s="378">
        <v>7.9375</v>
      </c>
      <c r="E1363" s="20">
        <f t="shared" si="21"/>
        <v>7.9375</v>
      </c>
    </row>
    <row r="1364" spans="1:5" x14ac:dyDescent="0.25">
      <c r="A1364" s="377">
        <v>39561</v>
      </c>
      <c r="B1364" s="378">
        <v>7.5</v>
      </c>
      <c r="C1364" s="379">
        <v>7.49</v>
      </c>
      <c r="D1364" s="378">
        <v>7.9386999999999999</v>
      </c>
      <c r="E1364" s="20">
        <f t="shared" si="21"/>
        <v>7.9386999999999999</v>
      </c>
    </row>
    <row r="1365" spans="1:5" x14ac:dyDescent="0.25">
      <c r="A1365" s="377">
        <v>39562</v>
      </c>
      <c r="B1365" s="378">
        <v>7.5</v>
      </c>
      <c r="C1365" s="379">
        <v>7.5</v>
      </c>
      <c r="D1365" s="378">
        <v>7.9375</v>
      </c>
      <c r="E1365" s="20">
        <f t="shared" si="21"/>
        <v>7.9375</v>
      </c>
    </row>
    <row r="1366" spans="1:5" x14ac:dyDescent="0.25">
      <c r="A1366" s="377">
        <v>39563</v>
      </c>
      <c r="B1366" s="378">
        <v>7.5</v>
      </c>
      <c r="C1366" s="379">
        <v>7.5</v>
      </c>
      <c r="D1366" s="378">
        <v>7.9450000000000003</v>
      </c>
      <c r="E1366" s="20">
        <f t="shared" si="21"/>
        <v>7.9450000000000003</v>
      </c>
    </row>
    <row r="1367" spans="1:5" x14ac:dyDescent="0.25">
      <c r="A1367" s="377">
        <v>39564</v>
      </c>
      <c r="B1367" s="378" t="s">
        <v>611</v>
      </c>
      <c r="C1367" s="379" t="s">
        <v>611</v>
      </c>
      <c r="D1367" s="378" t="s">
        <v>611</v>
      </c>
      <c r="E1367" s="20">
        <f t="shared" si="21"/>
        <v>7.9450000000000003</v>
      </c>
    </row>
    <row r="1368" spans="1:5" x14ac:dyDescent="0.25">
      <c r="A1368" s="377">
        <v>39565</v>
      </c>
      <c r="B1368" s="378" t="s">
        <v>611</v>
      </c>
      <c r="C1368" s="379" t="s">
        <v>611</v>
      </c>
      <c r="D1368" s="378" t="s">
        <v>611</v>
      </c>
      <c r="E1368" s="20">
        <f t="shared" si="21"/>
        <v>7.9450000000000003</v>
      </c>
    </row>
    <row r="1369" spans="1:5" x14ac:dyDescent="0.25">
      <c r="A1369" s="377">
        <v>39566</v>
      </c>
      <c r="B1369" s="378">
        <v>7.5</v>
      </c>
      <c r="C1369" s="379">
        <v>7.5</v>
      </c>
      <c r="D1369" s="378">
        <v>7.9211</v>
      </c>
      <c r="E1369" s="20">
        <f t="shared" si="21"/>
        <v>7.9211</v>
      </c>
    </row>
    <row r="1370" spans="1:5" x14ac:dyDescent="0.25">
      <c r="A1370" s="377">
        <v>39567</v>
      </c>
      <c r="B1370" s="378">
        <v>7.5</v>
      </c>
      <c r="C1370" s="379">
        <v>7.5</v>
      </c>
      <c r="D1370" s="378">
        <v>7.9175000000000004</v>
      </c>
      <c r="E1370" s="20">
        <f t="shared" si="21"/>
        <v>7.9175000000000004</v>
      </c>
    </row>
    <row r="1371" spans="1:5" x14ac:dyDescent="0.25">
      <c r="A1371" s="377">
        <v>39568</v>
      </c>
      <c r="B1371" s="378">
        <v>7.5</v>
      </c>
      <c r="C1371" s="379">
        <v>7.52</v>
      </c>
      <c r="D1371" s="378">
        <v>7.93</v>
      </c>
      <c r="E1371" s="20">
        <f t="shared" si="21"/>
        <v>7.93</v>
      </c>
    </row>
    <row r="1372" spans="1:5" x14ac:dyDescent="0.25">
      <c r="A1372" s="377">
        <v>39569</v>
      </c>
      <c r="B1372" s="378" t="s">
        <v>611</v>
      </c>
      <c r="C1372" s="379" t="s">
        <v>611</v>
      </c>
      <c r="D1372" s="378" t="s">
        <v>611</v>
      </c>
      <c r="E1372" s="20">
        <f t="shared" si="21"/>
        <v>7.93</v>
      </c>
    </row>
    <row r="1373" spans="1:5" x14ac:dyDescent="0.25">
      <c r="A1373" s="377">
        <v>39570</v>
      </c>
      <c r="B1373" s="378">
        <v>7.5</v>
      </c>
      <c r="C1373" s="379">
        <v>7.49</v>
      </c>
      <c r="D1373" s="378">
        <v>7.93</v>
      </c>
      <c r="E1373" s="20">
        <f t="shared" si="21"/>
        <v>7.93</v>
      </c>
    </row>
    <row r="1374" spans="1:5" x14ac:dyDescent="0.25">
      <c r="A1374" s="377">
        <v>39571</v>
      </c>
      <c r="B1374" s="378" t="s">
        <v>611</v>
      </c>
      <c r="C1374" s="379" t="s">
        <v>611</v>
      </c>
      <c r="D1374" s="378" t="s">
        <v>611</v>
      </c>
      <c r="E1374" s="20">
        <f t="shared" si="21"/>
        <v>7.93</v>
      </c>
    </row>
    <row r="1375" spans="1:5" x14ac:dyDescent="0.25">
      <c r="A1375" s="377">
        <v>39572</v>
      </c>
      <c r="B1375" s="378" t="s">
        <v>611</v>
      </c>
      <c r="C1375" s="379" t="s">
        <v>611</v>
      </c>
      <c r="D1375" s="378" t="s">
        <v>611</v>
      </c>
      <c r="E1375" s="20">
        <f t="shared" si="21"/>
        <v>7.93</v>
      </c>
    </row>
    <row r="1376" spans="1:5" x14ac:dyDescent="0.25">
      <c r="A1376" s="377">
        <v>39573</v>
      </c>
      <c r="B1376" s="378">
        <v>7.5</v>
      </c>
      <c r="C1376" s="379">
        <v>7.5</v>
      </c>
      <c r="D1376" s="378">
        <v>7.9311999999999996</v>
      </c>
      <c r="E1376" s="20">
        <f t="shared" si="21"/>
        <v>7.9311999999999996</v>
      </c>
    </row>
    <row r="1377" spans="1:5" x14ac:dyDescent="0.25">
      <c r="A1377" s="377">
        <v>39574</v>
      </c>
      <c r="B1377" s="378">
        <v>7.5</v>
      </c>
      <c r="C1377" s="379">
        <v>7.5</v>
      </c>
      <c r="D1377" s="378">
        <v>7.93</v>
      </c>
      <c r="E1377" s="20">
        <f t="shared" si="21"/>
        <v>7.93</v>
      </c>
    </row>
    <row r="1378" spans="1:5" x14ac:dyDescent="0.25">
      <c r="A1378" s="377">
        <v>39575</v>
      </c>
      <c r="B1378" s="378">
        <v>7.5</v>
      </c>
      <c r="C1378" s="379">
        <v>7.5</v>
      </c>
      <c r="D1378" s="378">
        <v>7.9450000000000003</v>
      </c>
      <c r="E1378" s="20">
        <f t="shared" si="21"/>
        <v>7.9450000000000003</v>
      </c>
    </row>
    <row r="1379" spans="1:5" x14ac:dyDescent="0.25">
      <c r="A1379" s="377">
        <v>39576</v>
      </c>
      <c r="B1379" s="378">
        <v>7.5</v>
      </c>
      <c r="C1379" s="379">
        <v>7.5</v>
      </c>
      <c r="D1379" s="378">
        <v>7.94</v>
      </c>
      <c r="E1379" s="20">
        <f t="shared" si="21"/>
        <v>7.94</v>
      </c>
    </row>
    <row r="1380" spans="1:5" x14ac:dyDescent="0.25">
      <c r="A1380" s="377">
        <v>39577</v>
      </c>
      <c r="B1380" s="378">
        <v>7.5</v>
      </c>
      <c r="C1380" s="379">
        <v>7.5</v>
      </c>
      <c r="D1380" s="378">
        <v>7.9311999999999996</v>
      </c>
      <c r="E1380" s="20">
        <f t="shared" si="21"/>
        <v>7.9311999999999996</v>
      </c>
    </row>
    <row r="1381" spans="1:5" x14ac:dyDescent="0.25">
      <c r="A1381" s="377">
        <v>39578</v>
      </c>
      <c r="B1381" s="378" t="s">
        <v>611</v>
      </c>
      <c r="C1381" s="379" t="s">
        <v>611</v>
      </c>
      <c r="D1381" s="378" t="s">
        <v>611</v>
      </c>
      <c r="E1381" s="20">
        <f t="shared" si="21"/>
        <v>7.9311999999999996</v>
      </c>
    </row>
    <row r="1382" spans="1:5" x14ac:dyDescent="0.25">
      <c r="A1382" s="377">
        <v>39579</v>
      </c>
      <c r="B1382" s="378" t="s">
        <v>611</v>
      </c>
      <c r="C1382" s="379" t="s">
        <v>611</v>
      </c>
      <c r="D1382" s="378" t="s">
        <v>611</v>
      </c>
      <c r="E1382" s="20">
        <f t="shared" si="21"/>
        <v>7.9311999999999996</v>
      </c>
    </row>
    <row r="1383" spans="1:5" x14ac:dyDescent="0.25">
      <c r="A1383" s="377">
        <v>39580</v>
      </c>
      <c r="B1383" s="378">
        <v>7.5</v>
      </c>
      <c r="C1383" s="379">
        <v>7.5</v>
      </c>
      <c r="D1383" s="378">
        <v>7.9349999999999996</v>
      </c>
      <c r="E1383" s="20">
        <f t="shared" si="21"/>
        <v>7.9349999999999996</v>
      </c>
    </row>
    <row r="1384" spans="1:5" x14ac:dyDescent="0.25">
      <c r="A1384" s="377">
        <v>39581</v>
      </c>
      <c r="B1384" s="378">
        <v>7.5</v>
      </c>
      <c r="C1384" s="379">
        <v>7.5</v>
      </c>
      <c r="D1384" s="378">
        <v>7.9349999999999996</v>
      </c>
      <c r="E1384" s="20">
        <f t="shared" si="21"/>
        <v>7.9349999999999996</v>
      </c>
    </row>
    <row r="1385" spans="1:5" x14ac:dyDescent="0.25">
      <c r="A1385" s="377">
        <v>39582</v>
      </c>
      <c r="B1385" s="378">
        <v>7.5</v>
      </c>
      <c r="C1385" s="379">
        <v>7.51</v>
      </c>
      <c r="D1385" s="378">
        <v>7.9325000000000001</v>
      </c>
      <c r="E1385" s="20">
        <f t="shared" si="21"/>
        <v>7.9325000000000001</v>
      </c>
    </row>
    <row r="1386" spans="1:5" x14ac:dyDescent="0.25">
      <c r="A1386" s="377">
        <v>39583</v>
      </c>
      <c r="B1386" s="378">
        <v>7.5</v>
      </c>
      <c r="C1386" s="379">
        <v>7.51</v>
      </c>
      <c r="D1386" s="378">
        <v>7.92</v>
      </c>
      <c r="E1386" s="20">
        <f t="shared" si="21"/>
        <v>7.92</v>
      </c>
    </row>
    <row r="1387" spans="1:5" x14ac:dyDescent="0.25">
      <c r="A1387" s="377">
        <v>39584</v>
      </c>
      <c r="B1387" s="378">
        <v>7.5</v>
      </c>
      <c r="C1387" s="379">
        <v>7.5</v>
      </c>
      <c r="D1387" s="378">
        <v>7.9349999999999996</v>
      </c>
      <c r="E1387" s="20">
        <f t="shared" si="21"/>
        <v>7.9349999999999996</v>
      </c>
    </row>
    <row r="1388" spans="1:5" x14ac:dyDescent="0.25">
      <c r="A1388" s="377">
        <v>39585</v>
      </c>
      <c r="B1388" s="378" t="s">
        <v>611</v>
      </c>
      <c r="C1388" s="379" t="s">
        <v>611</v>
      </c>
      <c r="D1388" s="378" t="s">
        <v>611</v>
      </c>
      <c r="E1388" s="20">
        <f t="shared" si="21"/>
        <v>7.9349999999999996</v>
      </c>
    </row>
    <row r="1389" spans="1:5" x14ac:dyDescent="0.25">
      <c r="A1389" s="377">
        <v>39586</v>
      </c>
      <c r="B1389" s="378" t="s">
        <v>611</v>
      </c>
      <c r="C1389" s="379" t="s">
        <v>611</v>
      </c>
      <c r="D1389" s="378" t="s">
        <v>611</v>
      </c>
      <c r="E1389" s="20">
        <f t="shared" si="21"/>
        <v>7.9349999999999996</v>
      </c>
    </row>
    <row r="1390" spans="1:5" x14ac:dyDescent="0.25">
      <c r="A1390" s="377">
        <v>39587</v>
      </c>
      <c r="B1390" s="378">
        <v>7.5</v>
      </c>
      <c r="C1390" s="379">
        <v>7.5</v>
      </c>
      <c r="D1390" s="378">
        <v>7.9450000000000003</v>
      </c>
      <c r="E1390" s="20">
        <f t="shared" si="21"/>
        <v>7.9450000000000003</v>
      </c>
    </row>
    <row r="1391" spans="1:5" x14ac:dyDescent="0.25">
      <c r="A1391" s="377">
        <v>39588</v>
      </c>
      <c r="B1391" s="378">
        <v>7.5</v>
      </c>
      <c r="C1391" s="379">
        <v>7.51</v>
      </c>
      <c r="D1391" s="378">
        <v>7.94</v>
      </c>
      <c r="E1391" s="20">
        <f t="shared" si="21"/>
        <v>7.94</v>
      </c>
    </row>
    <row r="1392" spans="1:5" x14ac:dyDescent="0.25">
      <c r="A1392" s="377">
        <v>39589</v>
      </c>
      <c r="B1392" s="378">
        <v>7.5</v>
      </c>
      <c r="C1392" s="379">
        <v>7.51</v>
      </c>
      <c r="D1392" s="378">
        <v>7.9349999999999996</v>
      </c>
      <c r="E1392" s="20">
        <f t="shared" si="21"/>
        <v>7.9349999999999996</v>
      </c>
    </row>
    <row r="1393" spans="1:5" x14ac:dyDescent="0.25">
      <c r="A1393" s="377">
        <v>39590</v>
      </c>
      <c r="B1393" s="378">
        <v>7.5</v>
      </c>
      <c r="C1393" s="379">
        <v>7.5</v>
      </c>
      <c r="D1393" s="378">
        <v>7.9249999999999998</v>
      </c>
      <c r="E1393" s="20">
        <f t="shared" si="21"/>
        <v>7.9249999999999998</v>
      </c>
    </row>
    <row r="1394" spans="1:5" x14ac:dyDescent="0.25">
      <c r="A1394" s="377">
        <v>39591</v>
      </c>
      <c r="B1394" s="378">
        <v>7.5</v>
      </c>
      <c r="C1394" s="379">
        <v>7.5</v>
      </c>
      <c r="D1394" s="378">
        <v>7.9261999999999997</v>
      </c>
      <c r="E1394" s="20">
        <f t="shared" si="21"/>
        <v>7.9261999999999997</v>
      </c>
    </row>
    <row r="1395" spans="1:5" x14ac:dyDescent="0.25">
      <c r="A1395" s="377">
        <v>39592</v>
      </c>
      <c r="B1395" s="378" t="s">
        <v>611</v>
      </c>
      <c r="C1395" s="379" t="s">
        <v>611</v>
      </c>
      <c r="D1395" s="378" t="s">
        <v>611</v>
      </c>
      <c r="E1395" s="20">
        <f t="shared" si="21"/>
        <v>7.9261999999999997</v>
      </c>
    </row>
    <row r="1396" spans="1:5" x14ac:dyDescent="0.25">
      <c r="A1396" s="377">
        <v>39593</v>
      </c>
      <c r="B1396" s="378" t="s">
        <v>611</v>
      </c>
      <c r="C1396" s="379" t="s">
        <v>611</v>
      </c>
      <c r="D1396" s="378" t="s">
        <v>611</v>
      </c>
      <c r="E1396" s="20">
        <f t="shared" si="21"/>
        <v>7.9261999999999997</v>
      </c>
    </row>
    <row r="1397" spans="1:5" x14ac:dyDescent="0.25">
      <c r="A1397" s="377">
        <v>39594</v>
      </c>
      <c r="B1397" s="378">
        <v>7.5</v>
      </c>
      <c r="C1397" s="379">
        <v>7.5</v>
      </c>
      <c r="D1397" s="378">
        <v>7.9275000000000002</v>
      </c>
      <c r="E1397" s="20">
        <f t="shared" si="21"/>
        <v>7.9275000000000002</v>
      </c>
    </row>
    <row r="1398" spans="1:5" x14ac:dyDescent="0.25">
      <c r="A1398" s="377">
        <v>39595</v>
      </c>
      <c r="B1398" s="378">
        <v>7.5</v>
      </c>
      <c r="C1398" s="379">
        <v>7.51</v>
      </c>
      <c r="D1398" s="378">
        <v>7.9249999999999998</v>
      </c>
      <c r="E1398" s="20">
        <f t="shared" si="21"/>
        <v>7.9249999999999998</v>
      </c>
    </row>
    <row r="1399" spans="1:5" x14ac:dyDescent="0.25">
      <c r="A1399" s="377">
        <v>39596</v>
      </c>
      <c r="B1399" s="378">
        <v>7.5</v>
      </c>
      <c r="C1399" s="379">
        <v>7.5</v>
      </c>
      <c r="D1399" s="378">
        <v>7.9230999999999998</v>
      </c>
      <c r="E1399" s="20">
        <f t="shared" si="21"/>
        <v>7.9230999999999998</v>
      </c>
    </row>
    <row r="1400" spans="1:5" x14ac:dyDescent="0.25">
      <c r="A1400" s="377">
        <v>39597</v>
      </c>
      <c r="B1400" s="378">
        <v>7.5</v>
      </c>
      <c r="C1400" s="379">
        <v>7.5</v>
      </c>
      <c r="D1400" s="378">
        <v>7.93</v>
      </c>
      <c r="E1400" s="20">
        <f t="shared" si="21"/>
        <v>7.93</v>
      </c>
    </row>
    <row r="1401" spans="1:5" x14ac:dyDescent="0.25">
      <c r="A1401" s="377">
        <v>39598</v>
      </c>
      <c r="B1401" s="378">
        <v>7.5</v>
      </c>
      <c r="C1401" s="379">
        <v>7.52</v>
      </c>
      <c r="D1401" s="378">
        <v>7.9450000000000003</v>
      </c>
      <c r="E1401" s="20">
        <f t="shared" si="21"/>
        <v>7.9450000000000003</v>
      </c>
    </row>
    <row r="1402" spans="1:5" x14ac:dyDescent="0.25">
      <c r="A1402" s="377">
        <v>39599</v>
      </c>
      <c r="B1402" s="378" t="s">
        <v>611</v>
      </c>
      <c r="C1402" s="379" t="s">
        <v>611</v>
      </c>
      <c r="D1402" s="378" t="s">
        <v>611</v>
      </c>
      <c r="E1402" s="20">
        <f t="shared" si="21"/>
        <v>7.9450000000000003</v>
      </c>
    </row>
    <row r="1403" spans="1:5" x14ac:dyDescent="0.25">
      <c r="A1403" s="377">
        <v>39600</v>
      </c>
      <c r="B1403" s="378" t="s">
        <v>611</v>
      </c>
      <c r="C1403" s="379" t="s">
        <v>611</v>
      </c>
      <c r="D1403" s="378" t="s">
        <v>611</v>
      </c>
      <c r="E1403" s="20">
        <f t="shared" si="21"/>
        <v>7.9450000000000003</v>
      </c>
    </row>
    <row r="1404" spans="1:5" x14ac:dyDescent="0.25">
      <c r="A1404" s="377">
        <v>39601</v>
      </c>
      <c r="B1404" s="378">
        <v>7.5</v>
      </c>
      <c r="C1404" s="379">
        <v>7.5</v>
      </c>
      <c r="D1404" s="378">
        <v>7.9180000000000001</v>
      </c>
      <c r="E1404" s="20">
        <f t="shared" si="21"/>
        <v>7.9180000000000001</v>
      </c>
    </row>
    <row r="1405" spans="1:5" x14ac:dyDescent="0.25">
      <c r="A1405" s="377">
        <v>39602</v>
      </c>
      <c r="B1405" s="378">
        <v>7.5</v>
      </c>
      <c r="C1405" s="379">
        <v>7.51</v>
      </c>
      <c r="D1405" s="378">
        <v>7.9278000000000004</v>
      </c>
      <c r="E1405" s="20">
        <f t="shared" si="21"/>
        <v>7.9278000000000004</v>
      </c>
    </row>
    <row r="1406" spans="1:5" x14ac:dyDescent="0.25">
      <c r="A1406" s="377">
        <v>39603</v>
      </c>
      <c r="B1406" s="378">
        <v>7.5</v>
      </c>
      <c r="C1406" s="379">
        <v>7.51</v>
      </c>
      <c r="D1406" s="378">
        <v>7.9276999999999997</v>
      </c>
      <c r="E1406" s="20">
        <f t="shared" si="21"/>
        <v>7.9276999999999997</v>
      </c>
    </row>
    <row r="1407" spans="1:5" x14ac:dyDescent="0.25">
      <c r="A1407" s="377">
        <v>39604</v>
      </c>
      <c r="B1407" s="378">
        <v>7.5</v>
      </c>
      <c r="C1407" s="379">
        <v>7.51</v>
      </c>
      <c r="D1407" s="378">
        <v>7.9249999999999998</v>
      </c>
      <c r="E1407" s="20">
        <f t="shared" si="21"/>
        <v>7.9249999999999998</v>
      </c>
    </row>
    <row r="1408" spans="1:5" x14ac:dyDescent="0.25">
      <c r="A1408" s="377">
        <v>39605</v>
      </c>
      <c r="B1408" s="378">
        <v>7.5</v>
      </c>
      <c r="C1408" s="379">
        <v>7.51</v>
      </c>
      <c r="D1408" s="378">
        <v>7.9337999999999997</v>
      </c>
      <c r="E1408" s="20">
        <f t="shared" si="21"/>
        <v>7.9337999999999997</v>
      </c>
    </row>
    <row r="1409" spans="1:5" x14ac:dyDescent="0.25">
      <c r="A1409" s="377">
        <v>39606</v>
      </c>
      <c r="B1409" s="378" t="s">
        <v>611</v>
      </c>
      <c r="C1409" s="379" t="s">
        <v>611</v>
      </c>
      <c r="D1409" s="378" t="s">
        <v>611</v>
      </c>
      <c r="E1409" s="20">
        <f t="shared" si="21"/>
        <v>7.9337999999999997</v>
      </c>
    </row>
    <row r="1410" spans="1:5" x14ac:dyDescent="0.25">
      <c r="A1410" s="377">
        <v>39607</v>
      </c>
      <c r="B1410" s="378" t="s">
        <v>611</v>
      </c>
      <c r="C1410" s="379" t="s">
        <v>611</v>
      </c>
      <c r="D1410" s="378" t="s">
        <v>611</v>
      </c>
      <c r="E1410" s="20">
        <f t="shared" si="21"/>
        <v>7.9337999999999997</v>
      </c>
    </row>
    <row r="1411" spans="1:5" x14ac:dyDescent="0.25">
      <c r="A1411" s="377">
        <v>39608</v>
      </c>
      <c r="B1411" s="378">
        <v>7.5</v>
      </c>
      <c r="C1411" s="379">
        <v>7.51</v>
      </c>
      <c r="D1411" s="378">
        <v>7.9188000000000001</v>
      </c>
      <c r="E1411" s="20">
        <f t="shared" si="21"/>
        <v>7.9188000000000001</v>
      </c>
    </row>
    <row r="1412" spans="1:5" x14ac:dyDescent="0.25">
      <c r="A1412" s="377">
        <v>39609</v>
      </c>
      <c r="B1412" s="378">
        <v>7.5</v>
      </c>
      <c r="C1412" s="379">
        <v>7.51</v>
      </c>
      <c r="D1412" s="378">
        <v>7.9188000000000001</v>
      </c>
      <c r="E1412" s="20">
        <f t="shared" si="21"/>
        <v>7.9188000000000001</v>
      </c>
    </row>
    <row r="1413" spans="1:5" x14ac:dyDescent="0.25">
      <c r="A1413" s="377">
        <v>39610</v>
      </c>
      <c r="B1413" s="378">
        <v>7.5</v>
      </c>
      <c r="C1413" s="379">
        <v>7.51</v>
      </c>
      <c r="D1413" s="378">
        <v>7.9249999999999998</v>
      </c>
      <c r="E1413" s="20">
        <f t="shared" si="21"/>
        <v>7.9249999999999998</v>
      </c>
    </row>
    <row r="1414" spans="1:5" x14ac:dyDescent="0.25">
      <c r="A1414" s="377">
        <v>39611</v>
      </c>
      <c r="B1414" s="378">
        <v>7.5</v>
      </c>
      <c r="C1414" s="379">
        <v>7.51</v>
      </c>
      <c r="D1414" s="378">
        <v>7.9225000000000003</v>
      </c>
      <c r="E1414" s="20">
        <f t="shared" si="21"/>
        <v>7.9225000000000003</v>
      </c>
    </row>
    <row r="1415" spans="1:5" x14ac:dyDescent="0.25">
      <c r="A1415" s="377">
        <v>39612</v>
      </c>
      <c r="B1415" s="378">
        <v>7.5</v>
      </c>
      <c r="C1415" s="379">
        <v>7.54</v>
      </c>
      <c r="D1415" s="378">
        <v>7.9386999999999999</v>
      </c>
      <c r="E1415" s="20">
        <f t="shared" si="21"/>
        <v>7.9386999999999999</v>
      </c>
    </row>
    <row r="1416" spans="1:5" x14ac:dyDescent="0.25">
      <c r="A1416" s="377">
        <v>39613</v>
      </c>
      <c r="B1416" s="378" t="s">
        <v>611</v>
      </c>
      <c r="C1416" s="379" t="s">
        <v>611</v>
      </c>
      <c r="D1416" s="378" t="s">
        <v>611</v>
      </c>
      <c r="E1416" s="20">
        <f t="shared" si="21"/>
        <v>7.9386999999999999</v>
      </c>
    </row>
    <row r="1417" spans="1:5" x14ac:dyDescent="0.25">
      <c r="A1417" s="377">
        <v>39614</v>
      </c>
      <c r="B1417" s="378" t="s">
        <v>611</v>
      </c>
      <c r="C1417" s="379" t="s">
        <v>611</v>
      </c>
      <c r="D1417" s="378" t="s">
        <v>611</v>
      </c>
      <c r="E1417" s="20">
        <f t="shared" si="21"/>
        <v>7.9386999999999999</v>
      </c>
    </row>
    <row r="1418" spans="1:5" x14ac:dyDescent="0.25">
      <c r="A1418" s="377">
        <v>39615</v>
      </c>
      <c r="B1418" s="378">
        <v>7.5</v>
      </c>
      <c r="C1418" s="379">
        <v>7.52</v>
      </c>
      <c r="D1418" s="378">
        <v>7.9275000000000002</v>
      </c>
      <c r="E1418" s="20">
        <f t="shared" si="21"/>
        <v>7.9275000000000002</v>
      </c>
    </row>
    <row r="1419" spans="1:5" x14ac:dyDescent="0.25">
      <c r="A1419" s="377">
        <v>39616</v>
      </c>
      <c r="B1419" s="378">
        <v>7.5</v>
      </c>
      <c r="C1419" s="379">
        <v>7.53</v>
      </c>
      <c r="D1419" s="378">
        <v>7.9249999999999998</v>
      </c>
      <c r="E1419" s="20">
        <f t="shared" si="21"/>
        <v>7.9249999999999998</v>
      </c>
    </row>
    <row r="1420" spans="1:5" x14ac:dyDescent="0.25">
      <c r="A1420" s="377">
        <v>39617</v>
      </c>
      <c r="B1420" s="378">
        <v>7.5</v>
      </c>
      <c r="C1420" s="379">
        <v>7.56</v>
      </c>
      <c r="D1420" s="378">
        <v>7.9225000000000003</v>
      </c>
      <c r="E1420" s="20">
        <f t="shared" ref="E1420:E1483" si="22">IF(D1420="N/E",E1419,D1420)</f>
        <v>7.9225000000000003</v>
      </c>
    </row>
    <row r="1421" spans="1:5" x14ac:dyDescent="0.25">
      <c r="A1421" s="377">
        <v>39618</v>
      </c>
      <c r="B1421" s="378">
        <v>7.5</v>
      </c>
      <c r="C1421" s="379">
        <v>7.56</v>
      </c>
      <c r="D1421" s="378">
        <v>7.9275000000000002</v>
      </c>
      <c r="E1421" s="20">
        <f t="shared" si="22"/>
        <v>7.9275000000000002</v>
      </c>
    </row>
    <row r="1422" spans="1:5" x14ac:dyDescent="0.25">
      <c r="A1422" s="377">
        <v>39619</v>
      </c>
      <c r="B1422" s="378">
        <v>7.75</v>
      </c>
      <c r="C1422" s="379">
        <v>7.75</v>
      </c>
      <c r="D1422" s="378">
        <v>7.9474999999999998</v>
      </c>
      <c r="E1422" s="20">
        <f t="shared" si="22"/>
        <v>7.9474999999999998</v>
      </c>
    </row>
    <row r="1423" spans="1:5" x14ac:dyDescent="0.25">
      <c r="A1423" s="377">
        <v>39620</v>
      </c>
      <c r="B1423" s="378" t="s">
        <v>611</v>
      </c>
      <c r="C1423" s="379" t="s">
        <v>611</v>
      </c>
      <c r="D1423" s="378" t="s">
        <v>611</v>
      </c>
      <c r="E1423" s="20">
        <f t="shared" si="22"/>
        <v>7.9474999999999998</v>
      </c>
    </row>
    <row r="1424" spans="1:5" x14ac:dyDescent="0.25">
      <c r="A1424" s="377">
        <v>39621</v>
      </c>
      <c r="B1424" s="378" t="s">
        <v>611</v>
      </c>
      <c r="C1424" s="379" t="s">
        <v>611</v>
      </c>
      <c r="D1424" s="378" t="s">
        <v>611</v>
      </c>
      <c r="E1424" s="20">
        <f t="shared" si="22"/>
        <v>7.9474999999999998</v>
      </c>
    </row>
    <row r="1425" spans="1:5" x14ac:dyDescent="0.25">
      <c r="A1425" s="377">
        <v>39622</v>
      </c>
      <c r="B1425" s="378">
        <v>7.75</v>
      </c>
      <c r="C1425" s="379">
        <v>7.74</v>
      </c>
      <c r="D1425" s="378">
        <v>8.16</v>
      </c>
      <c r="E1425" s="20">
        <f t="shared" si="22"/>
        <v>8.16</v>
      </c>
    </row>
    <row r="1426" spans="1:5" x14ac:dyDescent="0.25">
      <c r="A1426" s="377">
        <v>39623</v>
      </c>
      <c r="B1426" s="378">
        <v>7.75</v>
      </c>
      <c r="C1426" s="379">
        <v>7.74</v>
      </c>
      <c r="D1426" s="378">
        <v>8.1750000000000007</v>
      </c>
      <c r="E1426" s="20">
        <f t="shared" si="22"/>
        <v>8.1750000000000007</v>
      </c>
    </row>
    <row r="1427" spans="1:5" x14ac:dyDescent="0.25">
      <c r="A1427" s="377">
        <v>39624</v>
      </c>
      <c r="B1427" s="378">
        <v>7.75</v>
      </c>
      <c r="C1427" s="379">
        <v>7.74</v>
      </c>
      <c r="D1427" s="378">
        <v>8.2100000000000009</v>
      </c>
      <c r="E1427" s="20">
        <f t="shared" si="22"/>
        <v>8.2100000000000009</v>
      </c>
    </row>
    <row r="1428" spans="1:5" x14ac:dyDescent="0.25">
      <c r="A1428" s="377">
        <v>39625</v>
      </c>
      <c r="B1428" s="378">
        <v>7.75</v>
      </c>
      <c r="C1428" s="379">
        <v>7.75</v>
      </c>
      <c r="D1428" s="378">
        <v>8.1999999999999993</v>
      </c>
      <c r="E1428" s="20">
        <f t="shared" si="22"/>
        <v>8.1999999999999993</v>
      </c>
    </row>
    <row r="1429" spans="1:5" x14ac:dyDescent="0.25">
      <c r="A1429" s="377">
        <v>39626</v>
      </c>
      <c r="B1429" s="378">
        <v>7.75</v>
      </c>
      <c r="C1429" s="379">
        <v>7.75</v>
      </c>
      <c r="D1429" s="378">
        <v>8.2036999999999995</v>
      </c>
      <c r="E1429" s="20">
        <f t="shared" si="22"/>
        <v>8.2036999999999995</v>
      </c>
    </row>
    <row r="1430" spans="1:5" x14ac:dyDescent="0.25">
      <c r="A1430" s="377">
        <v>39627</v>
      </c>
      <c r="B1430" s="378" t="s">
        <v>611</v>
      </c>
      <c r="C1430" s="379" t="s">
        <v>611</v>
      </c>
      <c r="D1430" s="378" t="s">
        <v>611</v>
      </c>
      <c r="E1430" s="20">
        <f t="shared" si="22"/>
        <v>8.2036999999999995</v>
      </c>
    </row>
    <row r="1431" spans="1:5" x14ac:dyDescent="0.25">
      <c r="A1431" s="377">
        <v>39628</v>
      </c>
      <c r="B1431" s="378" t="s">
        <v>611</v>
      </c>
      <c r="C1431" s="379" t="s">
        <v>611</v>
      </c>
      <c r="D1431" s="378" t="s">
        <v>611</v>
      </c>
      <c r="E1431" s="20">
        <f t="shared" si="22"/>
        <v>8.2036999999999995</v>
      </c>
    </row>
    <row r="1432" spans="1:5" x14ac:dyDescent="0.25">
      <c r="A1432" s="377">
        <v>39629</v>
      </c>
      <c r="B1432" s="378">
        <v>7.75</v>
      </c>
      <c r="C1432" s="379">
        <v>7.8</v>
      </c>
      <c r="D1432" s="378">
        <v>8.1940000000000008</v>
      </c>
      <c r="E1432" s="20">
        <f t="shared" si="22"/>
        <v>8.1940000000000008</v>
      </c>
    </row>
    <row r="1433" spans="1:5" x14ac:dyDescent="0.25">
      <c r="A1433" s="377">
        <v>39630</v>
      </c>
      <c r="B1433" s="378">
        <v>7.75</v>
      </c>
      <c r="C1433" s="379">
        <v>7.75</v>
      </c>
      <c r="D1433" s="378">
        <v>8.1750000000000007</v>
      </c>
      <c r="E1433" s="20">
        <f t="shared" si="22"/>
        <v>8.1750000000000007</v>
      </c>
    </row>
    <row r="1434" spans="1:5" x14ac:dyDescent="0.25">
      <c r="A1434" s="377">
        <v>39631</v>
      </c>
      <c r="B1434" s="378">
        <v>7.75</v>
      </c>
      <c r="C1434" s="379">
        <v>7.76</v>
      </c>
      <c r="D1434" s="378">
        <v>8.1750000000000007</v>
      </c>
      <c r="E1434" s="20">
        <f t="shared" si="22"/>
        <v>8.1750000000000007</v>
      </c>
    </row>
    <row r="1435" spans="1:5" x14ac:dyDescent="0.25">
      <c r="A1435" s="377">
        <v>39632</v>
      </c>
      <c r="B1435" s="378">
        <v>7.75</v>
      </c>
      <c r="C1435" s="379">
        <v>7.75</v>
      </c>
      <c r="D1435" s="378">
        <v>8.19</v>
      </c>
      <c r="E1435" s="20">
        <f t="shared" si="22"/>
        <v>8.19</v>
      </c>
    </row>
    <row r="1436" spans="1:5" x14ac:dyDescent="0.25">
      <c r="A1436" s="377">
        <v>39633</v>
      </c>
      <c r="B1436" s="378">
        <v>7.75</v>
      </c>
      <c r="C1436" s="379">
        <v>7.75</v>
      </c>
      <c r="D1436" s="378">
        <v>8.1635000000000009</v>
      </c>
      <c r="E1436" s="20">
        <f t="shared" si="22"/>
        <v>8.1635000000000009</v>
      </c>
    </row>
    <row r="1437" spans="1:5" x14ac:dyDescent="0.25">
      <c r="A1437" s="377">
        <v>39634</v>
      </c>
      <c r="B1437" s="378" t="s">
        <v>611</v>
      </c>
      <c r="C1437" s="379" t="s">
        <v>611</v>
      </c>
      <c r="D1437" s="378" t="s">
        <v>611</v>
      </c>
      <c r="E1437" s="20">
        <f t="shared" si="22"/>
        <v>8.1635000000000009</v>
      </c>
    </row>
    <row r="1438" spans="1:5" x14ac:dyDescent="0.25">
      <c r="A1438" s="377">
        <v>39635</v>
      </c>
      <c r="B1438" s="378" t="s">
        <v>611</v>
      </c>
      <c r="C1438" s="379" t="s">
        <v>611</v>
      </c>
      <c r="D1438" s="378" t="s">
        <v>611</v>
      </c>
      <c r="E1438" s="20">
        <f t="shared" si="22"/>
        <v>8.1635000000000009</v>
      </c>
    </row>
    <row r="1439" spans="1:5" x14ac:dyDescent="0.25">
      <c r="A1439" s="377">
        <v>39636</v>
      </c>
      <c r="B1439" s="378">
        <v>7.75</v>
      </c>
      <c r="C1439" s="379">
        <v>7.76</v>
      </c>
      <c r="D1439" s="378">
        <v>8.1850000000000005</v>
      </c>
      <c r="E1439" s="20">
        <f t="shared" si="22"/>
        <v>8.1850000000000005</v>
      </c>
    </row>
    <row r="1440" spans="1:5" x14ac:dyDescent="0.25">
      <c r="A1440" s="377">
        <v>39637</v>
      </c>
      <c r="B1440" s="378">
        <v>7.75</v>
      </c>
      <c r="C1440" s="379">
        <v>7.76</v>
      </c>
      <c r="D1440" s="378">
        <v>8.1750000000000007</v>
      </c>
      <c r="E1440" s="20">
        <f t="shared" si="22"/>
        <v>8.1750000000000007</v>
      </c>
    </row>
    <row r="1441" spans="1:5" x14ac:dyDescent="0.25">
      <c r="A1441" s="377">
        <v>39638</v>
      </c>
      <c r="B1441" s="378">
        <v>7.75</v>
      </c>
      <c r="C1441" s="379">
        <v>7.76</v>
      </c>
      <c r="D1441" s="378">
        <v>8.1649999999999991</v>
      </c>
      <c r="E1441" s="20">
        <f t="shared" si="22"/>
        <v>8.1649999999999991</v>
      </c>
    </row>
    <row r="1442" spans="1:5" x14ac:dyDescent="0.25">
      <c r="A1442" s="377">
        <v>39639</v>
      </c>
      <c r="B1442" s="378">
        <v>7.75</v>
      </c>
      <c r="C1442" s="379">
        <v>7.75</v>
      </c>
      <c r="D1442" s="378">
        <v>8.1649999999999991</v>
      </c>
      <c r="E1442" s="20">
        <f t="shared" si="22"/>
        <v>8.1649999999999991</v>
      </c>
    </row>
    <row r="1443" spans="1:5" x14ac:dyDescent="0.25">
      <c r="A1443" s="377">
        <v>39640</v>
      </c>
      <c r="B1443" s="378">
        <v>7.75</v>
      </c>
      <c r="C1443" s="379">
        <v>7.75</v>
      </c>
      <c r="D1443" s="378">
        <v>8.1549999999999994</v>
      </c>
      <c r="E1443" s="20">
        <f t="shared" si="22"/>
        <v>8.1549999999999994</v>
      </c>
    </row>
    <row r="1444" spans="1:5" x14ac:dyDescent="0.25">
      <c r="A1444" s="377">
        <v>39641</v>
      </c>
      <c r="B1444" s="378" t="s">
        <v>611</v>
      </c>
      <c r="C1444" s="379" t="s">
        <v>611</v>
      </c>
      <c r="D1444" s="378" t="s">
        <v>611</v>
      </c>
      <c r="E1444" s="20">
        <f t="shared" si="22"/>
        <v>8.1549999999999994</v>
      </c>
    </row>
    <row r="1445" spans="1:5" x14ac:dyDescent="0.25">
      <c r="A1445" s="377">
        <v>39642</v>
      </c>
      <c r="B1445" s="378" t="s">
        <v>611</v>
      </c>
      <c r="C1445" s="379" t="s">
        <v>611</v>
      </c>
      <c r="D1445" s="378" t="s">
        <v>611</v>
      </c>
      <c r="E1445" s="20">
        <f t="shared" si="22"/>
        <v>8.1549999999999994</v>
      </c>
    </row>
    <row r="1446" spans="1:5" x14ac:dyDescent="0.25">
      <c r="A1446" s="377">
        <v>39643</v>
      </c>
      <c r="B1446" s="378">
        <v>7.75</v>
      </c>
      <c r="C1446" s="379">
        <v>7.75</v>
      </c>
      <c r="D1446" s="378">
        <v>8.19</v>
      </c>
      <c r="E1446" s="20">
        <f t="shared" si="22"/>
        <v>8.19</v>
      </c>
    </row>
    <row r="1447" spans="1:5" x14ac:dyDescent="0.25">
      <c r="A1447" s="377">
        <v>39644</v>
      </c>
      <c r="B1447" s="378">
        <v>7.75</v>
      </c>
      <c r="C1447" s="379">
        <v>7.76</v>
      </c>
      <c r="D1447" s="378">
        <v>8.1850000000000005</v>
      </c>
      <c r="E1447" s="20">
        <f t="shared" si="22"/>
        <v>8.1850000000000005</v>
      </c>
    </row>
    <row r="1448" spans="1:5" x14ac:dyDescent="0.25">
      <c r="A1448" s="377">
        <v>39645</v>
      </c>
      <c r="B1448" s="378">
        <v>7.75</v>
      </c>
      <c r="C1448" s="379">
        <v>7.76</v>
      </c>
      <c r="D1448" s="378">
        <v>8.2050000000000001</v>
      </c>
      <c r="E1448" s="20">
        <f t="shared" si="22"/>
        <v>8.2050000000000001</v>
      </c>
    </row>
    <row r="1449" spans="1:5" x14ac:dyDescent="0.25">
      <c r="A1449" s="377">
        <v>39646</v>
      </c>
      <c r="B1449" s="378">
        <v>7.75</v>
      </c>
      <c r="C1449" s="379">
        <v>7.78</v>
      </c>
      <c r="D1449" s="378">
        <v>8.2324999999999999</v>
      </c>
      <c r="E1449" s="20">
        <f t="shared" si="22"/>
        <v>8.2324999999999999</v>
      </c>
    </row>
    <row r="1450" spans="1:5" x14ac:dyDescent="0.25">
      <c r="A1450" s="377">
        <v>39647</v>
      </c>
      <c r="B1450" s="378">
        <v>8</v>
      </c>
      <c r="C1450" s="379">
        <v>8.0299999999999994</v>
      </c>
      <c r="D1450" s="378">
        <v>8.2100000000000009</v>
      </c>
      <c r="E1450" s="20">
        <f t="shared" si="22"/>
        <v>8.2100000000000009</v>
      </c>
    </row>
    <row r="1451" spans="1:5" x14ac:dyDescent="0.25">
      <c r="A1451" s="377">
        <v>39648</v>
      </c>
      <c r="B1451" s="378" t="s">
        <v>611</v>
      </c>
      <c r="C1451" s="379" t="s">
        <v>611</v>
      </c>
      <c r="D1451" s="378" t="s">
        <v>611</v>
      </c>
      <c r="E1451" s="20">
        <f t="shared" si="22"/>
        <v>8.2100000000000009</v>
      </c>
    </row>
    <row r="1452" spans="1:5" x14ac:dyDescent="0.25">
      <c r="A1452" s="377">
        <v>39649</v>
      </c>
      <c r="B1452" s="378" t="s">
        <v>611</v>
      </c>
      <c r="C1452" s="379" t="s">
        <v>611</v>
      </c>
      <c r="D1452" s="378" t="s">
        <v>611</v>
      </c>
      <c r="E1452" s="20">
        <f t="shared" si="22"/>
        <v>8.2100000000000009</v>
      </c>
    </row>
    <row r="1453" spans="1:5" x14ac:dyDescent="0.25">
      <c r="A1453" s="377">
        <v>39650</v>
      </c>
      <c r="B1453" s="378">
        <v>8</v>
      </c>
      <c r="C1453" s="379">
        <v>8</v>
      </c>
      <c r="D1453" s="378">
        <v>8.44</v>
      </c>
      <c r="E1453" s="20">
        <f t="shared" si="22"/>
        <v>8.44</v>
      </c>
    </row>
    <row r="1454" spans="1:5" x14ac:dyDescent="0.25">
      <c r="A1454" s="377">
        <v>39651</v>
      </c>
      <c r="B1454" s="378">
        <v>8</v>
      </c>
      <c r="C1454" s="379">
        <v>7.96</v>
      </c>
      <c r="D1454" s="378">
        <v>8.43</v>
      </c>
      <c r="E1454" s="20">
        <f t="shared" si="22"/>
        <v>8.43</v>
      </c>
    </row>
    <row r="1455" spans="1:5" x14ac:dyDescent="0.25">
      <c r="A1455" s="377">
        <v>39652</v>
      </c>
      <c r="B1455" s="378">
        <v>8</v>
      </c>
      <c r="C1455" s="379">
        <v>7.98</v>
      </c>
      <c r="D1455" s="378">
        <v>8.4550000000000001</v>
      </c>
      <c r="E1455" s="20">
        <f t="shared" si="22"/>
        <v>8.4550000000000001</v>
      </c>
    </row>
    <row r="1456" spans="1:5" x14ac:dyDescent="0.25">
      <c r="A1456" s="377">
        <v>39653</v>
      </c>
      <c r="B1456" s="378">
        <v>8</v>
      </c>
      <c r="C1456" s="379">
        <v>7.98</v>
      </c>
      <c r="D1456" s="378">
        <v>8.43</v>
      </c>
      <c r="E1456" s="20">
        <f t="shared" si="22"/>
        <v>8.43</v>
      </c>
    </row>
    <row r="1457" spans="1:5" x14ac:dyDescent="0.25">
      <c r="A1457" s="377">
        <v>39654</v>
      </c>
      <c r="B1457" s="378">
        <v>8</v>
      </c>
      <c r="C1457" s="379">
        <v>7.98</v>
      </c>
      <c r="D1457" s="378">
        <v>8.4250000000000007</v>
      </c>
      <c r="E1457" s="20">
        <f t="shared" si="22"/>
        <v>8.4250000000000007</v>
      </c>
    </row>
    <row r="1458" spans="1:5" x14ac:dyDescent="0.25">
      <c r="A1458" s="377">
        <v>39655</v>
      </c>
      <c r="B1458" s="378" t="s">
        <v>611</v>
      </c>
      <c r="C1458" s="379" t="s">
        <v>611</v>
      </c>
      <c r="D1458" s="378" t="s">
        <v>611</v>
      </c>
      <c r="E1458" s="20">
        <f t="shared" si="22"/>
        <v>8.4250000000000007</v>
      </c>
    </row>
    <row r="1459" spans="1:5" x14ac:dyDescent="0.25">
      <c r="A1459" s="377">
        <v>39656</v>
      </c>
      <c r="B1459" s="378" t="s">
        <v>611</v>
      </c>
      <c r="C1459" s="379" t="s">
        <v>611</v>
      </c>
      <c r="D1459" s="378" t="s">
        <v>611</v>
      </c>
      <c r="E1459" s="20">
        <f t="shared" si="22"/>
        <v>8.4250000000000007</v>
      </c>
    </row>
    <row r="1460" spans="1:5" x14ac:dyDescent="0.25">
      <c r="A1460" s="377">
        <v>39657</v>
      </c>
      <c r="B1460" s="378">
        <v>8</v>
      </c>
      <c r="C1460" s="379">
        <v>7.98</v>
      </c>
      <c r="D1460" s="378">
        <v>8.4450000000000003</v>
      </c>
      <c r="E1460" s="20">
        <f t="shared" si="22"/>
        <v>8.4450000000000003</v>
      </c>
    </row>
    <row r="1461" spans="1:5" x14ac:dyDescent="0.25">
      <c r="A1461" s="377">
        <v>39658</v>
      </c>
      <c r="B1461" s="378">
        <v>8</v>
      </c>
      <c r="C1461" s="379">
        <v>7.99</v>
      </c>
      <c r="D1461" s="378">
        <v>8.4324999999999992</v>
      </c>
      <c r="E1461" s="20">
        <f t="shared" si="22"/>
        <v>8.4324999999999992</v>
      </c>
    </row>
    <row r="1462" spans="1:5" x14ac:dyDescent="0.25">
      <c r="A1462" s="377">
        <v>39659</v>
      </c>
      <c r="B1462" s="378">
        <v>8</v>
      </c>
      <c r="C1462" s="379">
        <v>7.98</v>
      </c>
      <c r="D1462" s="378">
        <v>8.4375</v>
      </c>
      <c r="E1462" s="20">
        <f t="shared" si="22"/>
        <v>8.4375</v>
      </c>
    </row>
    <row r="1463" spans="1:5" x14ac:dyDescent="0.25">
      <c r="A1463" s="377">
        <v>39660</v>
      </c>
      <c r="B1463" s="378">
        <v>8</v>
      </c>
      <c r="C1463" s="379">
        <v>8.0500000000000007</v>
      </c>
      <c r="D1463" s="378">
        <v>8.44</v>
      </c>
      <c r="E1463" s="20">
        <f t="shared" si="22"/>
        <v>8.44</v>
      </c>
    </row>
    <row r="1464" spans="1:5" x14ac:dyDescent="0.25">
      <c r="A1464" s="377">
        <v>39661</v>
      </c>
      <c r="B1464" s="378">
        <v>8</v>
      </c>
      <c r="C1464" s="379">
        <v>7.98</v>
      </c>
      <c r="D1464" s="378">
        <v>8.44</v>
      </c>
      <c r="E1464" s="20">
        <f t="shared" si="22"/>
        <v>8.44</v>
      </c>
    </row>
    <row r="1465" spans="1:5" x14ac:dyDescent="0.25">
      <c r="A1465" s="377">
        <v>39662</v>
      </c>
      <c r="B1465" s="378" t="s">
        <v>611</v>
      </c>
      <c r="C1465" s="379" t="s">
        <v>611</v>
      </c>
      <c r="D1465" s="378" t="s">
        <v>611</v>
      </c>
      <c r="E1465" s="20">
        <f t="shared" si="22"/>
        <v>8.44</v>
      </c>
    </row>
    <row r="1466" spans="1:5" x14ac:dyDescent="0.25">
      <c r="A1466" s="377">
        <v>39663</v>
      </c>
      <c r="B1466" s="378" t="s">
        <v>611</v>
      </c>
      <c r="C1466" s="379" t="s">
        <v>611</v>
      </c>
      <c r="D1466" s="378" t="s">
        <v>611</v>
      </c>
      <c r="E1466" s="20">
        <f t="shared" si="22"/>
        <v>8.44</v>
      </c>
    </row>
    <row r="1467" spans="1:5" x14ac:dyDescent="0.25">
      <c r="A1467" s="377">
        <v>39664</v>
      </c>
      <c r="B1467" s="378">
        <v>8</v>
      </c>
      <c r="C1467" s="379">
        <v>7.98</v>
      </c>
      <c r="D1467" s="378">
        <v>8.4350000000000005</v>
      </c>
      <c r="E1467" s="20">
        <f t="shared" si="22"/>
        <v>8.4350000000000005</v>
      </c>
    </row>
    <row r="1468" spans="1:5" x14ac:dyDescent="0.25">
      <c r="A1468" s="377">
        <v>39665</v>
      </c>
      <c r="B1468" s="378">
        <v>8</v>
      </c>
      <c r="C1468" s="379">
        <v>7.99</v>
      </c>
      <c r="D1468" s="378">
        <v>8.4499999999999993</v>
      </c>
      <c r="E1468" s="20">
        <f t="shared" si="22"/>
        <v>8.4499999999999993</v>
      </c>
    </row>
    <row r="1469" spans="1:5" x14ac:dyDescent="0.25">
      <c r="A1469" s="377">
        <v>39666</v>
      </c>
      <c r="B1469" s="378">
        <v>8</v>
      </c>
      <c r="C1469" s="379">
        <v>7.99</v>
      </c>
      <c r="D1469" s="378">
        <v>8.4499999999999993</v>
      </c>
      <c r="E1469" s="20">
        <f t="shared" si="22"/>
        <v>8.4499999999999993</v>
      </c>
    </row>
    <row r="1470" spans="1:5" x14ac:dyDescent="0.25">
      <c r="A1470" s="377">
        <v>39667</v>
      </c>
      <c r="B1470" s="378">
        <v>8</v>
      </c>
      <c r="C1470" s="379">
        <v>7.97</v>
      </c>
      <c r="D1470" s="378">
        <v>8.4674999999999994</v>
      </c>
      <c r="E1470" s="20">
        <f t="shared" si="22"/>
        <v>8.4674999999999994</v>
      </c>
    </row>
    <row r="1471" spans="1:5" x14ac:dyDescent="0.25">
      <c r="A1471" s="377">
        <v>39668</v>
      </c>
      <c r="B1471" s="378">
        <v>8</v>
      </c>
      <c r="C1471" s="379">
        <v>7.98</v>
      </c>
      <c r="D1471" s="378">
        <v>8.4849999999999994</v>
      </c>
      <c r="E1471" s="20">
        <f t="shared" si="22"/>
        <v>8.4849999999999994</v>
      </c>
    </row>
    <row r="1472" spans="1:5" x14ac:dyDescent="0.25">
      <c r="A1472" s="377">
        <v>39669</v>
      </c>
      <c r="B1472" s="378" t="s">
        <v>611</v>
      </c>
      <c r="C1472" s="379" t="s">
        <v>611</v>
      </c>
      <c r="D1472" s="378" t="s">
        <v>611</v>
      </c>
      <c r="E1472" s="20">
        <f t="shared" si="22"/>
        <v>8.4849999999999994</v>
      </c>
    </row>
    <row r="1473" spans="1:5" x14ac:dyDescent="0.25">
      <c r="A1473" s="377">
        <v>39670</v>
      </c>
      <c r="B1473" s="378" t="s">
        <v>611</v>
      </c>
      <c r="C1473" s="379" t="s">
        <v>611</v>
      </c>
      <c r="D1473" s="378" t="s">
        <v>611</v>
      </c>
      <c r="E1473" s="20">
        <f t="shared" si="22"/>
        <v>8.4849999999999994</v>
      </c>
    </row>
    <row r="1474" spans="1:5" x14ac:dyDescent="0.25">
      <c r="A1474" s="377">
        <v>39671</v>
      </c>
      <c r="B1474" s="378">
        <v>8</v>
      </c>
      <c r="C1474" s="379">
        <v>7.98</v>
      </c>
      <c r="D1474" s="378">
        <v>8.4499999999999993</v>
      </c>
      <c r="E1474" s="20">
        <f t="shared" si="22"/>
        <v>8.4499999999999993</v>
      </c>
    </row>
    <row r="1475" spans="1:5" x14ac:dyDescent="0.25">
      <c r="A1475" s="377">
        <v>39672</v>
      </c>
      <c r="B1475" s="378">
        <v>8</v>
      </c>
      <c r="C1475" s="379">
        <v>7.98</v>
      </c>
      <c r="D1475" s="378">
        <v>8.4499999999999993</v>
      </c>
      <c r="E1475" s="20">
        <f t="shared" si="22"/>
        <v>8.4499999999999993</v>
      </c>
    </row>
    <row r="1476" spans="1:5" x14ac:dyDescent="0.25">
      <c r="A1476" s="377">
        <v>39673</v>
      </c>
      <c r="B1476" s="378">
        <v>8</v>
      </c>
      <c r="C1476" s="379">
        <v>7.98</v>
      </c>
      <c r="D1476" s="378">
        <v>8.4700000000000006</v>
      </c>
      <c r="E1476" s="20">
        <f t="shared" si="22"/>
        <v>8.4700000000000006</v>
      </c>
    </row>
    <row r="1477" spans="1:5" x14ac:dyDescent="0.25">
      <c r="A1477" s="377">
        <v>39674</v>
      </c>
      <c r="B1477" s="378">
        <v>8</v>
      </c>
      <c r="C1477" s="379">
        <v>7.98</v>
      </c>
      <c r="D1477" s="378">
        <v>8.4749999999999996</v>
      </c>
      <c r="E1477" s="20">
        <f t="shared" si="22"/>
        <v>8.4749999999999996</v>
      </c>
    </row>
    <row r="1478" spans="1:5" x14ac:dyDescent="0.25">
      <c r="A1478" s="377">
        <v>39675</v>
      </c>
      <c r="B1478" s="378">
        <v>8.25</v>
      </c>
      <c r="C1478" s="379">
        <v>8.23</v>
      </c>
      <c r="D1478" s="378">
        <v>8.4550000000000001</v>
      </c>
      <c r="E1478" s="20">
        <f t="shared" si="22"/>
        <v>8.4550000000000001</v>
      </c>
    </row>
    <row r="1479" spans="1:5" x14ac:dyDescent="0.25">
      <c r="A1479" s="377">
        <v>39676</v>
      </c>
      <c r="B1479" s="378" t="s">
        <v>611</v>
      </c>
      <c r="C1479" s="379" t="s">
        <v>611</v>
      </c>
      <c r="D1479" s="378" t="s">
        <v>611</v>
      </c>
      <c r="E1479" s="20">
        <f t="shared" si="22"/>
        <v>8.4550000000000001</v>
      </c>
    </row>
    <row r="1480" spans="1:5" x14ac:dyDescent="0.25">
      <c r="A1480" s="377">
        <v>39677</v>
      </c>
      <c r="B1480" s="378" t="s">
        <v>611</v>
      </c>
      <c r="C1480" s="379" t="s">
        <v>611</v>
      </c>
      <c r="D1480" s="378" t="s">
        <v>611</v>
      </c>
      <c r="E1480" s="20">
        <f t="shared" si="22"/>
        <v>8.4550000000000001</v>
      </c>
    </row>
    <row r="1481" spans="1:5" x14ac:dyDescent="0.25">
      <c r="A1481" s="377">
        <v>39678</v>
      </c>
      <c r="B1481" s="378">
        <v>8.25</v>
      </c>
      <c r="C1481" s="379">
        <v>8.24</v>
      </c>
      <c r="D1481" s="378">
        <v>8.6649999999999991</v>
      </c>
      <c r="E1481" s="20">
        <f t="shared" si="22"/>
        <v>8.6649999999999991</v>
      </c>
    </row>
    <row r="1482" spans="1:5" x14ac:dyDescent="0.25">
      <c r="A1482" s="377">
        <v>39679</v>
      </c>
      <c r="B1482" s="378">
        <v>8.25</v>
      </c>
      <c r="C1482" s="379">
        <v>8.25</v>
      </c>
      <c r="D1482" s="378">
        <v>8.66</v>
      </c>
      <c r="E1482" s="20">
        <f t="shared" si="22"/>
        <v>8.66</v>
      </c>
    </row>
    <row r="1483" spans="1:5" x14ac:dyDescent="0.25">
      <c r="A1483" s="377">
        <v>39680</v>
      </c>
      <c r="B1483" s="378">
        <v>8.25</v>
      </c>
      <c r="C1483" s="379">
        <v>8.25</v>
      </c>
      <c r="D1483" s="378">
        <v>8.69</v>
      </c>
      <c r="E1483" s="20">
        <f t="shared" si="22"/>
        <v>8.69</v>
      </c>
    </row>
    <row r="1484" spans="1:5" x14ac:dyDescent="0.25">
      <c r="A1484" s="377">
        <v>39681</v>
      </c>
      <c r="B1484" s="378">
        <v>8.25</v>
      </c>
      <c r="C1484" s="379">
        <v>8.24</v>
      </c>
      <c r="D1484" s="378">
        <v>8.6850000000000005</v>
      </c>
      <c r="E1484" s="20">
        <f t="shared" ref="E1484:E1547" si="23">IF(D1484="N/E",E1483,D1484)</f>
        <v>8.6850000000000005</v>
      </c>
    </row>
    <row r="1485" spans="1:5" x14ac:dyDescent="0.25">
      <c r="A1485" s="377">
        <v>39682</v>
      </c>
      <c r="B1485" s="378">
        <v>8.25</v>
      </c>
      <c r="C1485" s="379">
        <v>8.2200000000000006</v>
      </c>
      <c r="D1485" s="378">
        <v>8.6750000000000007</v>
      </c>
      <c r="E1485" s="20">
        <f t="shared" si="23"/>
        <v>8.6750000000000007</v>
      </c>
    </row>
    <row r="1486" spans="1:5" x14ac:dyDescent="0.25">
      <c r="A1486" s="377">
        <v>39683</v>
      </c>
      <c r="B1486" s="378" t="s">
        <v>611</v>
      </c>
      <c r="C1486" s="379" t="s">
        <v>611</v>
      </c>
      <c r="D1486" s="378" t="s">
        <v>611</v>
      </c>
      <c r="E1486" s="20">
        <f t="shared" si="23"/>
        <v>8.6750000000000007</v>
      </c>
    </row>
    <row r="1487" spans="1:5" x14ac:dyDescent="0.25">
      <c r="A1487" s="377">
        <v>39684</v>
      </c>
      <c r="B1487" s="378" t="s">
        <v>611</v>
      </c>
      <c r="C1487" s="379" t="s">
        <v>611</v>
      </c>
      <c r="D1487" s="378" t="s">
        <v>611</v>
      </c>
      <c r="E1487" s="20">
        <f t="shared" si="23"/>
        <v>8.6750000000000007</v>
      </c>
    </row>
    <row r="1488" spans="1:5" x14ac:dyDescent="0.25">
      <c r="A1488" s="377">
        <v>39685</v>
      </c>
      <c r="B1488" s="378">
        <v>8.25</v>
      </c>
      <c r="C1488" s="379">
        <v>8.2200000000000006</v>
      </c>
      <c r="D1488" s="378">
        <v>8.6775000000000002</v>
      </c>
      <c r="E1488" s="20">
        <f t="shared" si="23"/>
        <v>8.6775000000000002</v>
      </c>
    </row>
    <row r="1489" spans="1:5" x14ac:dyDescent="0.25">
      <c r="A1489" s="377">
        <v>39686</v>
      </c>
      <c r="B1489" s="378">
        <v>8.25</v>
      </c>
      <c r="C1489" s="379">
        <v>8.23</v>
      </c>
      <c r="D1489" s="378">
        <v>8.6750000000000007</v>
      </c>
      <c r="E1489" s="20">
        <f t="shared" si="23"/>
        <v>8.6750000000000007</v>
      </c>
    </row>
    <row r="1490" spans="1:5" x14ac:dyDescent="0.25">
      <c r="A1490" s="377">
        <v>39687</v>
      </c>
      <c r="B1490" s="378">
        <v>8.25</v>
      </c>
      <c r="C1490" s="379">
        <v>8.23</v>
      </c>
      <c r="D1490" s="378">
        <v>8.65</v>
      </c>
      <c r="E1490" s="20">
        <f t="shared" si="23"/>
        <v>8.65</v>
      </c>
    </row>
    <row r="1491" spans="1:5" x14ac:dyDescent="0.25">
      <c r="A1491" s="377">
        <v>39688</v>
      </c>
      <c r="B1491" s="378">
        <v>8.25</v>
      </c>
      <c r="C1491" s="379">
        <v>8.24</v>
      </c>
      <c r="D1491" s="378">
        <v>8.6449999999999996</v>
      </c>
      <c r="E1491" s="20">
        <f t="shared" si="23"/>
        <v>8.6449999999999996</v>
      </c>
    </row>
    <row r="1492" spans="1:5" x14ac:dyDescent="0.25">
      <c r="A1492" s="377">
        <v>39689</v>
      </c>
      <c r="B1492" s="378">
        <v>8.25</v>
      </c>
      <c r="C1492" s="379">
        <v>8.27</v>
      </c>
      <c r="D1492" s="378">
        <v>8.66</v>
      </c>
      <c r="E1492" s="20">
        <f t="shared" si="23"/>
        <v>8.66</v>
      </c>
    </row>
    <row r="1493" spans="1:5" x14ac:dyDescent="0.25">
      <c r="A1493" s="377">
        <v>39690</v>
      </c>
      <c r="B1493" s="378" t="s">
        <v>611</v>
      </c>
      <c r="C1493" s="379" t="s">
        <v>611</v>
      </c>
      <c r="D1493" s="378" t="s">
        <v>611</v>
      </c>
      <c r="E1493" s="20">
        <f t="shared" si="23"/>
        <v>8.66</v>
      </c>
    </row>
    <row r="1494" spans="1:5" x14ac:dyDescent="0.25">
      <c r="A1494" s="377">
        <v>39691</v>
      </c>
      <c r="B1494" s="378" t="s">
        <v>611</v>
      </c>
      <c r="C1494" s="379" t="s">
        <v>611</v>
      </c>
      <c r="D1494" s="378" t="s">
        <v>611</v>
      </c>
      <c r="E1494" s="20">
        <f t="shared" si="23"/>
        <v>8.66</v>
      </c>
    </row>
    <row r="1495" spans="1:5" x14ac:dyDescent="0.25">
      <c r="A1495" s="377">
        <v>39692</v>
      </c>
      <c r="B1495" s="378">
        <v>8.25</v>
      </c>
      <c r="C1495" s="379">
        <v>8.23</v>
      </c>
      <c r="D1495" s="378">
        <v>8.66</v>
      </c>
      <c r="E1495" s="20">
        <f t="shared" si="23"/>
        <v>8.66</v>
      </c>
    </row>
    <row r="1496" spans="1:5" x14ac:dyDescent="0.25">
      <c r="A1496" s="377">
        <v>39693</v>
      </c>
      <c r="B1496" s="378">
        <v>8.25</v>
      </c>
      <c r="C1496" s="379">
        <v>8.23</v>
      </c>
      <c r="D1496" s="378">
        <v>8.6649999999999991</v>
      </c>
      <c r="E1496" s="20">
        <f t="shared" si="23"/>
        <v>8.6649999999999991</v>
      </c>
    </row>
    <row r="1497" spans="1:5" x14ac:dyDescent="0.25">
      <c r="A1497" s="377">
        <v>39694</v>
      </c>
      <c r="B1497" s="378">
        <v>8.25</v>
      </c>
      <c r="C1497" s="379">
        <v>8.23</v>
      </c>
      <c r="D1497" s="378">
        <v>8.66</v>
      </c>
      <c r="E1497" s="20">
        <f t="shared" si="23"/>
        <v>8.66</v>
      </c>
    </row>
    <row r="1498" spans="1:5" x14ac:dyDescent="0.25">
      <c r="A1498" s="377">
        <v>39695</v>
      </c>
      <c r="B1498" s="378">
        <v>8.25</v>
      </c>
      <c r="C1498" s="379">
        <v>8.23</v>
      </c>
      <c r="D1498" s="378">
        <v>8.66</v>
      </c>
      <c r="E1498" s="20">
        <f t="shared" si="23"/>
        <v>8.66</v>
      </c>
    </row>
    <row r="1499" spans="1:5" x14ac:dyDescent="0.25">
      <c r="A1499" s="377">
        <v>39696</v>
      </c>
      <c r="B1499" s="378">
        <v>8.25</v>
      </c>
      <c r="C1499" s="379">
        <v>8.23</v>
      </c>
      <c r="D1499" s="378">
        <v>8.66</v>
      </c>
      <c r="E1499" s="20">
        <f t="shared" si="23"/>
        <v>8.66</v>
      </c>
    </row>
    <row r="1500" spans="1:5" x14ac:dyDescent="0.25">
      <c r="A1500" s="377">
        <v>39697</v>
      </c>
      <c r="B1500" s="378" t="s">
        <v>611</v>
      </c>
      <c r="C1500" s="379" t="s">
        <v>611</v>
      </c>
      <c r="D1500" s="378" t="s">
        <v>611</v>
      </c>
      <c r="E1500" s="20">
        <f t="shared" si="23"/>
        <v>8.66</v>
      </c>
    </row>
    <row r="1501" spans="1:5" x14ac:dyDescent="0.25">
      <c r="A1501" s="377">
        <v>39698</v>
      </c>
      <c r="B1501" s="378" t="s">
        <v>611</v>
      </c>
      <c r="C1501" s="379" t="s">
        <v>611</v>
      </c>
      <c r="D1501" s="378" t="s">
        <v>611</v>
      </c>
      <c r="E1501" s="20">
        <f t="shared" si="23"/>
        <v>8.66</v>
      </c>
    </row>
    <row r="1502" spans="1:5" x14ac:dyDescent="0.25">
      <c r="A1502" s="377">
        <v>39699</v>
      </c>
      <c r="B1502" s="378">
        <v>8.25</v>
      </c>
      <c r="C1502" s="379">
        <v>8.23</v>
      </c>
      <c r="D1502" s="378">
        <v>8.66</v>
      </c>
      <c r="E1502" s="20">
        <f t="shared" si="23"/>
        <v>8.66</v>
      </c>
    </row>
    <row r="1503" spans="1:5" x14ac:dyDescent="0.25">
      <c r="A1503" s="377">
        <v>39700</v>
      </c>
      <c r="B1503" s="378">
        <v>8.25</v>
      </c>
      <c r="C1503" s="379">
        <v>8.23</v>
      </c>
      <c r="D1503" s="378">
        <v>8.6649999999999991</v>
      </c>
      <c r="E1503" s="20">
        <f t="shared" si="23"/>
        <v>8.6649999999999991</v>
      </c>
    </row>
    <row r="1504" spans="1:5" x14ac:dyDescent="0.25">
      <c r="A1504" s="377">
        <v>39701</v>
      </c>
      <c r="B1504" s="378">
        <v>8.25</v>
      </c>
      <c r="C1504" s="379">
        <v>8.25</v>
      </c>
      <c r="D1504" s="378">
        <v>8.6549999999999994</v>
      </c>
      <c r="E1504" s="20">
        <f t="shared" si="23"/>
        <v>8.6549999999999994</v>
      </c>
    </row>
    <row r="1505" spans="1:5" x14ac:dyDescent="0.25">
      <c r="A1505" s="377">
        <v>39702</v>
      </c>
      <c r="B1505" s="378">
        <v>8.25</v>
      </c>
      <c r="C1505" s="379">
        <v>8.26</v>
      </c>
      <c r="D1505" s="378">
        <v>8.66</v>
      </c>
      <c r="E1505" s="20">
        <f t="shared" si="23"/>
        <v>8.66</v>
      </c>
    </row>
    <row r="1506" spans="1:5" x14ac:dyDescent="0.25">
      <c r="A1506" s="377">
        <v>39703</v>
      </c>
      <c r="B1506" s="378">
        <v>8.25</v>
      </c>
      <c r="C1506" s="379">
        <v>8.25</v>
      </c>
      <c r="D1506" s="378">
        <v>8.6649999999999991</v>
      </c>
      <c r="E1506" s="20">
        <f t="shared" si="23"/>
        <v>8.6649999999999991</v>
      </c>
    </row>
    <row r="1507" spans="1:5" x14ac:dyDescent="0.25">
      <c r="A1507" s="377">
        <v>39704</v>
      </c>
      <c r="B1507" s="378" t="s">
        <v>611</v>
      </c>
      <c r="C1507" s="379" t="s">
        <v>611</v>
      </c>
      <c r="D1507" s="378" t="s">
        <v>611</v>
      </c>
      <c r="E1507" s="20">
        <f t="shared" si="23"/>
        <v>8.6649999999999991</v>
      </c>
    </row>
    <row r="1508" spans="1:5" x14ac:dyDescent="0.25">
      <c r="A1508" s="377">
        <v>39705</v>
      </c>
      <c r="B1508" s="378" t="s">
        <v>611</v>
      </c>
      <c r="C1508" s="379" t="s">
        <v>611</v>
      </c>
      <c r="D1508" s="378" t="s">
        <v>611</v>
      </c>
      <c r="E1508" s="20">
        <f t="shared" si="23"/>
        <v>8.6649999999999991</v>
      </c>
    </row>
    <row r="1509" spans="1:5" x14ac:dyDescent="0.25">
      <c r="A1509" s="377">
        <v>39706</v>
      </c>
      <c r="B1509" s="378">
        <v>8.25</v>
      </c>
      <c r="C1509" s="379">
        <v>8.2799999999999994</v>
      </c>
      <c r="D1509" s="378">
        <v>8.66</v>
      </c>
      <c r="E1509" s="20">
        <f t="shared" si="23"/>
        <v>8.66</v>
      </c>
    </row>
    <row r="1510" spans="1:5" x14ac:dyDescent="0.25">
      <c r="A1510" s="377">
        <v>39707</v>
      </c>
      <c r="B1510" s="378" t="s">
        <v>611</v>
      </c>
      <c r="C1510" s="379" t="s">
        <v>611</v>
      </c>
      <c r="D1510" s="378" t="s">
        <v>611</v>
      </c>
      <c r="E1510" s="20">
        <f t="shared" si="23"/>
        <v>8.66</v>
      </c>
    </row>
    <row r="1511" spans="1:5" x14ac:dyDescent="0.25">
      <c r="A1511" s="377">
        <v>39708</v>
      </c>
      <c r="B1511" s="378">
        <v>8.25</v>
      </c>
      <c r="C1511" s="379">
        <v>8.26</v>
      </c>
      <c r="D1511" s="378">
        <v>8.6549999999999994</v>
      </c>
      <c r="E1511" s="20">
        <f t="shared" si="23"/>
        <v>8.6549999999999994</v>
      </c>
    </row>
    <row r="1512" spans="1:5" x14ac:dyDescent="0.25">
      <c r="A1512" s="377">
        <v>39709</v>
      </c>
      <c r="B1512" s="378">
        <v>8.25</v>
      </c>
      <c r="C1512" s="379">
        <v>8.26</v>
      </c>
      <c r="D1512" s="378">
        <v>8.65</v>
      </c>
      <c r="E1512" s="20">
        <f t="shared" si="23"/>
        <v>8.65</v>
      </c>
    </row>
    <row r="1513" spans="1:5" x14ac:dyDescent="0.25">
      <c r="A1513" s="377">
        <v>39710</v>
      </c>
      <c r="B1513" s="378">
        <v>8.25</v>
      </c>
      <c r="C1513" s="379">
        <v>8.26</v>
      </c>
      <c r="D1513" s="378">
        <v>8.65</v>
      </c>
      <c r="E1513" s="20">
        <f t="shared" si="23"/>
        <v>8.65</v>
      </c>
    </row>
    <row r="1514" spans="1:5" x14ac:dyDescent="0.25">
      <c r="A1514" s="377">
        <v>39711</v>
      </c>
      <c r="B1514" s="378" t="s">
        <v>611</v>
      </c>
      <c r="C1514" s="379" t="s">
        <v>611</v>
      </c>
      <c r="D1514" s="378" t="s">
        <v>611</v>
      </c>
      <c r="E1514" s="20">
        <f t="shared" si="23"/>
        <v>8.65</v>
      </c>
    </row>
    <row r="1515" spans="1:5" x14ac:dyDescent="0.25">
      <c r="A1515" s="377">
        <v>39712</v>
      </c>
      <c r="B1515" s="378" t="s">
        <v>611</v>
      </c>
      <c r="C1515" s="379" t="s">
        <v>611</v>
      </c>
      <c r="D1515" s="378" t="s">
        <v>611</v>
      </c>
      <c r="E1515" s="20">
        <f t="shared" si="23"/>
        <v>8.65</v>
      </c>
    </row>
    <row r="1516" spans="1:5" x14ac:dyDescent="0.25">
      <c r="A1516" s="377">
        <v>39713</v>
      </c>
      <c r="B1516" s="378">
        <v>8.25</v>
      </c>
      <c r="C1516" s="379">
        <v>8.24</v>
      </c>
      <c r="D1516" s="378">
        <v>8.66</v>
      </c>
      <c r="E1516" s="20">
        <f t="shared" si="23"/>
        <v>8.66</v>
      </c>
    </row>
    <row r="1517" spans="1:5" x14ac:dyDescent="0.25">
      <c r="A1517" s="377">
        <v>39714</v>
      </c>
      <c r="B1517" s="378">
        <v>8.25</v>
      </c>
      <c r="C1517" s="379">
        <v>8.24</v>
      </c>
      <c r="D1517" s="378">
        <v>8.66</v>
      </c>
      <c r="E1517" s="20">
        <f t="shared" si="23"/>
        <v>8.66</v>
      </c>
    </row>
    <row r="1518" spans="1:5" x14ac:dyDescent="0.25">
      <c r="A1518" s="377">
        <v>39715</v>
      </c>
      <c r="B1518" s="378">
        <v>8.25</v>
      </c>
      <c r="C1518" s="379">
        <v>8.23</v>
      </c>
      <c r="D1518" s="378">
        <v>8.66</v>
      </c>
      <c r="E1518" s="20">
        <f t="shared" si="23"/>
        <v>8.66</v>
      </c>
    </row>
    <row r="1519" spans="1:5" x14ac:dyDescent="0.25">
      <c r="A1519" s="377">
        <v>39716</v>
      </c>
      <c r="B1519" s="378">
        <v>8.25</v>
      </c>
      <c r="C1519" s="379">
        <v>8.24</v>
      </c>
      <c r="D1519" s="378">
        <v>8.6724999999999994</v>
      </c>
      <c r="E1519" s="20">
        <f t="shared" si="23"/>
        <v>8.6724999999999994</v>
      </c>
    </row>
    <row r="1520" spans="1:5" x14ac:dyDescent="0.25">
      <c r="A1520" s="377">
        <v>39717</v>
      </c>
      <c r="B1520" s="378">
        <v>8.25</v>
      </c>
      <c r="C1520" s="379">
        <v>8.25</v>
      </c>
      <c r="D1520" s="378">
        <v>8.68</v>
      </c>
      <c r="E1520" s="20">
        <f t="shared" si="23"/>
        <v>8.68</v>
      </c>
    </row>
    <row r="1521" spans="1:5" x14ac:dyDescent="0.25">
      <c r="A1521" s="377">
        <v>39718</v>
      </c>
      <c r="B1521" s="378" t="s">
        <v>611</v>
      </c>
      <c r="C1521" s="379" t="s">
        <v>611</v>
      </c>
      <c r="D1521" s="378" t="s">
        <v>611</v>
      </c>
      <c r="E1521" s="20">
        <f t="shared" si="23"/>
        <v>8.68</v>
      </c>
    </row>
    <row r="1522" spans="1:5" x14ac:dyDescent="0.25">
      <c r="A1522" s="377">
        <v>39719</v>
      </c>
      <c r="B1522" s="378" t="s">
        <v>611</v>
      </c>
      <c r="C1522" s="379" t="s">
        <v>611</v>
      </c>
      <c r="D1522" s="378" t="s">
        <v>611</v>
      </c>
      <c r="E1522" s="20">
        <f t="shared" si="23"/>
        <v>8.68</v>
      </c>
    </row>
    <row r="1523" spans="1:5" x14ac:dyDescent="0.25">
      <c r="A1523" s="377">
        <v>39720</v>
      </c>
      <c r="B1523" s="378">
        <v>8.25</v>
      </c>
      <c r="C1523" s="379">
        <v>8.25</v>
      </c>
      <c r="D1523" s="378">
        <v>8.6549999999999994</v>
      </c>
      <c r="E1523" s="20">
        <f t="shared" si="23"/>
        <v>8.6549999999999994</v>
      </c>
    </row>
    <row r="1524" spans="1:5" x14ac:dyDescent="0.25">
      <c r="A1524" s="377">
        <v>39721</v>
      </c>
      <c r="B1524" s="378">
        <v>8.25</v>
      </c>
      <c r="C1524" s="379">
        <v>8.2799999999999994</v>
      </c>
      <c r="D1524" s="378">
        <v>8.6549999999999994</v>
      </c>
      <c r="E1524" s="20">
        <f t="shared" si="23"/>
        <v>8.6549999999999994</v>
      </c>
    </row>
    <row r="1525" spans="1:5" x14ac:dyDescent="0.25">
      <c r="A1525" s="377">
        <v>39722</v>
      </c>
      <c r="B1525" s="378">
        <v>8.25</v>
      </c>
      <c r="C1525" s="379">
        <v>8.24</v>
      </c>
      <c r="D1525" s="378">
        <v>8.67</v>
      </c>
      <c r="E1525" s="20">
        <f t="shared" si="23"/>
        <v>8.67</v>
      </c>
    </row>
    <row r="1526" spans="1:5" x14ac:dyDescent="0.25">
      <c r="A1526" s="377">
        <v>39723</v>
      </c>
      <c r="B1526" s="378">
        <v>8.25</v>
      </c>
      <c r="C1526" s="379">
        <v>8.24</v>
      </c>
      <c r="D1526" s="378">
        <v>8.68</v>
      </c>
      <c r="E1526" s="20">
        <f t="shared" si="23"/>
        <v>8.68</v>
      </c>
    </row>
    <row r="1527" spans="1:5" x14ac:dyDescent="0.25">
      <c r="A1527" s="377">
        <v>39724</v>
      </c>
      <c r="B1527" s="378">
        <v>8.25</v>
      </c>
      <c r="C1527" s="379">
        <v>8.24</v>
      </c>
      <c r="D1527" s="378">
        <v>8.6649999999999991</v>
      </c>
      <c r="E1527" s="20">
        <f t="shared" si="23"/>
        <v>8.6649999999999991</v>
      </c>
    </row>
    <row r="1528" spans="1:5" x14ac:dyDescent="0.25">
      <c r="A1528" s="377">
        <v>39725</v>
      </c>
      <c r="B1528" s="378" t="s">
        <v>611</v>
      </c>
      <c r="C1528" s="379" t="s">
        <v>611</v>
      </c>
      <c r="D1528" s="378" t="s">
        <v>611</v>
      </c>
      <c r="E1528" s="20">
        <f t="shared" si="23"/>
        <v>8.6649999999999991</v>
      </c>
    </row>
    <row r="1529" spans="1:5" x14ac:dyDescent="0.25">
      <c r="A1529" s="377">
        <v>39726</v>
      </c>
      <c r="B1529" s="378" t="s">
        <v>611</v>
      </c>
      <c r="C1529" s="379" t="s">
        <v>611</v>
      </c>
      <c r="D1529" s="378" t="s">
        <v>611</v>
      </c>
      <c r="E1529" s="20">
        <f t="shared" si="23"/>
        <v>8.6649999999999991</v>
      </c>
    </row>
    <row r="1530" spans="1:5" x14ac:dyDescent="0.25">
      <c r="A1530" s="377">
        <v>39727</v>
      </c>
      <c r="B1530" s="378">
        <v>8.25</v>
      </c>
      <c r="C1530" s="379">
        <v>8.24</v>
      </c>
      <c r="D1530" s="378">
        <v>8.67</v>
      </c>
      <c r="E1530" s="20">
        <f t="shared" si="23"/>
        <v>8.67</v>
      </c>
    </row>
    <row r="1531" spans="1:5" x14ac:dyDescent="0.25">
      <c r="A1531" s="377">
        <v>39728</v>
      </c>
      <c r="B1531" s="378">
        <v>8.25</v>
      </c>
      <c r="C1531" s="379">
        <v>8.1999999999999993</v>
      </c>
      <c r="D1531" s="378">
        <v>8.6724999999999994</v>
      </c>
      <c r="E1531" s="20">
        <f t="shared" si="23"/>
        <v>8.6724999999999994</v>
      </c>
    </row>
    <row r="1532" spans="1:5" x14ac:dyDescent="0.25">
      <c r="A1532" s="377">
        <v>39729</v>
      </c>
      <c r="B1532" s="378">
        <v>8.25</v>
      </c>
      <c r="C1532" s="379">
        <v>8.1199999999999992</v>
      </c>
      <c r="D1532" s="378">
        <v>8.6649999999999991</v>
      </c>
      <c r="E1532" s="20">
        <f t="shared" si="23"/>
        <v>8.6649999999999991</v>
      </c>
    </row>
    <row r="1533" spans="1:5" x14ac:dyDescent="0.25">
      <c r="A1533" s="377">
        <v>39730</v>
      </c>
      <c r="B1533" s="378">
        <v>8.25</v>
      </c>
      <c r="C1533" s="379">
        <v>8.06</v>
      </c>
      <c r="D1533" s="378">
        <v>8.67</v>
      </c>
      <c r="E1533" s="20">
        <f t="shared" si="23"/>
        <v>8.67</v>
      </c>
    </row>
    <row r="1534" spans="1:5" x14ac:dyDescent="0.25">
      <c r="A1534" s="377">
        <v>39731</v>
      </c>
      <c r="B1534" s="378">
        <v>8.25</v>
      </c>
      <c r="C1534" s="379">
        <v>8.02</v>
      </c>
      <c r="D1534" s="378">
        <v>8.66</v>
      </c>
      <c r="E1534" s="20">
        <f t="shared" si="23"/>
        <v>8.66</v>
      </c>
    </row>
    <row r="1535" spans="1:5" x14ac:dyDescent="0.25">
      <c r="A1535" s="377">
        <v>39732</v>
      </c>
      <c r="B1535" s="378" t="s">
        <v>611</v>
      </c>
      <c r="C1535" s="379" t="s">
        <v>611</v>
      </c>
      <c r="D1535" s="378" t="s">
        <v>611</v>
      </c>
      <c r="E1535" s="20">
        <f t="shared" si="23"/>
        <v>8.66</v>
      </c>
    </row>
    <row r="1536" spans="1:5" x14ac:dyDescent="0.25">
      <c r="A1536" s="377">
        <v>39733</v>
      </c>
      <c r="B1536" s="378">
        <v>8.25</v>
      </c>
      <c r="C1536" s="379" t="s">
        <v>611</v>
      </c>
      <c r="D1536" s="378" t="s">
        <v>611</v>
      </c>
      <c r="E1536" s="20">
        <f t="shared" si="23"/>
        <v>8.66</v>
      </c>
    </row>
    <row r="1537" spans="1:5" x14ac:dyDescent="0.25">
      <c r="A1537" s="377">
        <v>39734</v>
      </c>
      <c r="B1537" s="378">
        <v>8.25</v>
      </c>
      <c r="C1537" s="379">
        <v>8.0500000000000007</v>
      </c>
      <c r="D1537" s="378">
        <v>8.68</v>
      </c>
      <c r="E1537" s="20">
        <f t="shared" si="23"/>
        <v>8.68</v>
      </c>
    </row>
    <row r="1538" spans="1:5" x14ac:dyDescent="0.25">
      <c r="A1538" s="377">
        <v>39735</v>
      </c>
      <c r="B1538" s="378">
        <v>8.25</v>
      </c>
      <c r="C1538" s="379">
        <v>8.15</v>
      </c>
      <c r="D1538" s="378">
        <v>8.68</v>
      </c>
      <c r="E1538" s="20">
        <f t="shared" si="23"/>
        <v>8.68</v>
      </c>
    </row>
    <row r="1539" spans="1:5" x14ac:dyDescent="0.25">
      <c r="A1539" s="377">
        <v>39736</v>
      </c>
      <c r="B1539" s="378">
        <v>8.25</v>
      </c>
      <c r="C1539" s="379">
        <v>8.0500000000000007</v>
      </c>
      <c r="D1539" s="378">
        <v>8.66</v>
      </c>
      <c r="E1539" s="20">
        <f t="shared" si="23"/>
        <v>8.66</v>
      </c>
    </row>
    <row r="1540" spans="1:5" x14ac:dyDescent="0.25">
      <c r="A1540" s="377">
        <v>39737</v>
      </c>
      <c r="B1540" s="378">
        <v>8.25</v>
      </c>
      <c r="C1540" s="379">
        <v>7.6</v>
      </c>
      <c r="D1540" s="378">
        <v>8.66</v>
      </c>
      <c r="E1540" s="20">
        <f t="shared" si="23"/>
        <v>8.66</v>
      </c>
    </row>
    <row r="1541" spans="1:5" x14ac:dyDescent="0.25">
      <c r="A1541" s="377">
        <v>39738</v>
      </c>
      <c r="B1541" s="378">
        <v>8.25</v>
      </c>
      <c r="C1541" s="379">
        <v>7.5</v>
      </c>
      <c r="D1541" s="378">
        <v>8.6549999999999994</v>
      </c>
      <c r="E1541" s="20">
        <f t="shared" si="23"/>
        <v>8.6549999999999994</v>
      </c>
    </row>
    <row r="1542" spans="1:5" x14ac:dyDescent="0.25">
      <c r="A1542" s="377">
        <v>39739</v>
      </c>
      <c r="B1542" s="378">
        <v>8.25</v>
      </c>
      <c r="C1542" s="379" t="s">
        <v>611</v>
      </c>
      <c r="D1542" s="378" t="s">
        <v>611</v>
      </c>
      <c r="E1542" s="20">
        <f t="shared" si="23"/>
        <v>8.6549999999999994</v>
      </c>
    </row>
    <row r="1543" spans="1:5" x14ac:dyDescent="0.25">
      <c r="A1543" s="377">
        <v>39740</v>
      </c>
      <c r="B1543" s="378">
        <v>8.25</v>
      </c>
      <c r="C1543" s="379" t="s">
        <v>611</v>
      </c>
      <c r="D1543" s="378" t="s">
        <v>611</v>
      </c>
      <c r="E1543" s="20">
        <f t="shared" si="23"/>
        <v>8.6549999999999994</v>
      </c>
    </row>
    <row r="1544" spans="1:5" x14ac:dyDescent="0.25">
      <c r="A1544" s="377">
        <v>39741</v>
      </c>
      <c r="B1544" s="378">
        <v>8.25</v>
      </c>
      <c r="C1544" s="379">
        <v>7.33</v>
      </c>
      <c r="D1544" s="378">
        <v>8.6925000000000008</v>
      </c>
      <c r="E1544" s="20">
        <f t="shared" si="23"/>
        <v>8.6925000000000008</v>
      </c>
    </row>
    <row r="1545" spans="1:5" x14ac:dyDescent="0.25">
      <c r="A1545" s="377">
        <v>39742</v>
      </c>
      <c r="B1545" s="378">
        <v>8.25</v>
      </c>
      <c r="C1545" s="379">
        <v>7.95</v>
      </c>
      <c r="D1545" s="378">
        <v>8.7125000000000004</v>
      </c>
      <c r="E1545" s="20">
        <f t="shared" si="23"/>
        <v>8.7125000000000004</v>
      </c>
    </row>
    <row r="1546" spans="1:5" x14ac:dyDescent="0.25">
      <c r="A1546" s="377">
        <v>39743</v>
      </c>
      <c r="B1546" s="378">
        <v>8.25</v>
      </c>
      <c r="C1546" s="379">
        <v>7.4</v>
      </c>
      <c r="D1546" s="378">
        <v>8.68</v>
      </c>
      <c r="E1546" s="20">
        <f t="shared" si="23"/>
        <v>8.68</v>
      </c>
    </row>
    <row r="1547" spans="1:5" x14ac:dyDescent="0.25">
      <c r="A1547" s="377">
        <v>39744</v>
      </c>
      <c r="B1547" s="378">
        <v>8.25</v>
      </c>
      <c r="C1547" s="379">
        <v>7</v>
      </c>
      <c r="D1547" s="378">
        <v>8.6850000000000005</v>
      </c>
      <c r="E1547" s="20">
        <f t="shared" si="23"/>
        <v>8.6850000000000005</v>
      </c>
    </row>
    <row r="1548" spans="1:5" x14ac:dyDescent="0.25">
      <c r="A1548" s="377">
        <v>39745</v>
      </c>
      <c r="B1548" s="378">
        <v>8.25</v>
      </c>
      <c r="C1548" s="379">
        <v>6.4</v>
      </c>
      <c r="D1548" s="378">
        <v>8.6850000000000005</v>
      </c>
      <c r="E1548" s="20">
        <f t="shared" ref="E1548:E1611" si="24">IF(D1548="N/E",E1547,D1548)</f>
        <v>8.6850000000000005</v>
      </c>
    </row>
    <row r="1549" spans="1:5" x14ac:dyDescent="0.25">
      <c r="A1549" s="377">
        <v>39746</v>
      </c>
      <c r="B1549" s="378">
        <v>8.25</v>
      </c>
      <c r="C1549" s="379" t="s">
        <v>611</v>
      </c>
      <c r="D1549" s="378" t="s">
        <v>611</v>
      </c>
      <c r="E1549" s="20">
        <f t="shared" si="24"/>
        <v>8.6850000000000005</v>
      </c>
    </row>
    <row r="1550" spans="1:5" x14ac:dyDescent="0.25">
      <c r="A1550" s="377">
        <v>39747</v>
      </c>
      <c r="B1550" s="378">
        <v>8.25</v>
      </c>
      <c r="C1550" s="379" t="s">
        <v>611</v>
      </c>
      <c r="D1550" s="378" t="s">
        <v>611</v>
      </c>
      <c r="E1550" s="20">
        <f t="shared" si="24"/>
        <v>8.6850000000000005</v>
      </c>
    </row>
    <row r="1551" spans="1:5" x14ac:dyDescent="0.25">
      <c r="A1551" s="377">
        <v>39748</v>
      </c>
      <c r="B1551" s="378">
        <v>8.25</v>
      </c>
      <c r="C1551" s="379">
        <v>6.85</v>
      </c>
      <c r="D1551" s="378">
        <v>8.6850000000000005</v>
      </c>
      <c r="E1551" s="20">
        <f t="shared" si="24"/>
        <v>8.6850000000000005</v>
      </c>
    </row>
    <row r="1552" spans="1:5" x14ac:dyDescent="0.25">
      <c r="A1552" s="377">
        <v>39749</v>
      </c>
      <c r="B1552" s="378">
        <v>8.25</v>
      </c>
      <c r="C1552" s="379">
        <v>7.45</v>
      </c>
      <c r="D1552" s="378">
        <v>8.6999999999999993</v>
      </c>
      <c r="E1552" s="20">
        <f t="shared" si="24"/>
        <v>8.6999999999999993</v>
      </c>
    </row>
    <row r="1553" spans="1:5" x14ac:dyDescent="0.25">
      <c r="A1553" s="377">
        <v>39750</v>
      </c>
      <c r="B1553" s="378">
        <v>8.25</v>
      </c>
      <c r="C1553" s="379">
        <v>7.6</v>
      </c>
      <c r="D1553" s="378">
        <v>8.6750000000000007</v>
      </c>
      <c r="E1553" s="20">
        <f t="shared" si="24"/>
        <v>8.6750000000000007</v>
      </c>
    </row>
    <row r="1554" spans="1:5" x14ac:dyDescent="0.25">
      <c r="A1554" s="377">
        <v>39751</v>
      </c>
      <c r="B1554" s="378">
        <v>8.25</v>
      </c>
      <c r="C1554" s="379">
        <v>7.55</v>
      </c>
      <c r="D1554" s="378">
        <v>8.6575000000000006</v>
      </c>
      <c r="E1554" s="20">
        <f t="shared" si="24"/>
        <v>8.6575000000000006</v>
      </c>
    </row>
    <row r="1555" spans="1:5" x14ac:dyDescent="0.25">
      <c r="A1555" s="377">
        <v>39752</v>
      </c>
      <c r="B1555" s="378">
        <v>8.25</v>
      </c>
      <c r="C1555" s="379">
        <v>8</v>
      </c>
      <c r="D1555" s="378">
        <v>8.6974999999999998</v>
      </c>
      <c r="E1555" s="20">
        <f t="shared" si="24"/>
        <v>8.6974999999999998</v>
      </c>
    </row>
    <row r="1556" spans="1:5" x14ac:dyDescent="0.25">
      <c r="A1556" s="377">
        <v>39753</v>
      </c>
      <c r="B1556" s="378">
        <v>8.25</v>
      </c>
      <c r="C1556" s="379" t="s">
        <v>611</v>
      </c>
      <c r="D1556" s="378" t="s">
        <v>611</v>
      </c>
      <c r="E1556" s="20">
        <f t="shared" si="24"/>
        <v>8.6974999999999998</v>
      </c>
    </row>
    <row r="1557" spans="1:5" x14ac:dyDescent="0.25">
      <c r="A1557" s="377">
        <v>39754</v>
      </c>
      <c r="B1557" s="378">
        <v>8.25</v>
      </c>
      <c r="C1557" s="379" t="s">
        <v>611</v>
      </c>
      <c r="D1557" s="378" t="s">
        <v>611</v>
      </c>
      <c r="E1557" s="20">
        <f t="shared" si="24"/>
        <v>8.6974999999999998</v>
      </c>
    </row>
    <row r="1558" spans="1:5" x14ac:dyDescent="0.25">
      <c r="A1558" s="377">
        <v>39755</v>
      </c>
      <c r="B1558" s="378">
        <v>8.25</v>
      </c>
      <c r="C1558" s="379">
        <v>7.5</v>
      </c>
      <c r="D1558" s="378">
        <v>8.73</v>
      </c>
      <c r="E1558" s="20">
        <f t="shared" si="24"/>
        <v>8.73</v>
      </c>
    </row>
    <row r="1559" spans="1:5" x14ac:dyDescent="0.25">
      <c r="A1559" s="377">
        <v>39756</v>
      </c>
      <c r="B1559" s="378">
        <v>8.25</v>
      </c>
      <c r="C1559" s="379">
        <v>7.6</v>
      </c>
      <c r="D1559" s="378">
        <v>8.74</v>
      </c>
      <c r="E1559" s="20">
        <f t="shared" si="24"/>
        <v>8.74</v>
      </c>
    </row>
    <row r="1560" spans="1:5" x14ac:dyDescent="0.25">
      <c r="A1560" s="377">
        <v>39757</v>
      </c>
      <c r="B1560" s="378">
        <v>8.25</v>
      </c>
      <c r="C1560" s="379">
        <v>7.55</v>
      </c>
      <c r="D1560" s="378">
        <v>8.7249999999999996</v>
      </c>
      <c r="E1560" s="20">
        <f t="shared" si="24"/>
        <v>8.7249999999999996</v>
      </c>
    </row>
    <row r="1561" spans="1:5" x14ac:dyDescent="0.25">
      <c r="A1561" s="377">
        <v>39758</v>
      </c>
      <c r="B1561" s="378">
        <v>8.25</v>
      </c>
      <c r="C1561" s="379">
        <v>7.55</v>
      </c>
      <c r="D1561" s="378">
        <v>8.73</v>
      </c>
      <c r="E1561" s="20">
        <f t="shared" si="24"/>
        <v>8.73</v>
      </c>
    </row>
    <row r="1562" spans="1:5" x14ac:dyDescent="0.25">
      <c r="A1562" s="377">
        <v>39759</v>
      </c>
      <c r="B1562" s="378">
        <v>8.25</v>
      </c>
      <c r="C1562" s="379">
        <v>7.65</v>
      </c>
      <c r="D1562" s="378">
        <v>8.7149999999999999</v>
      </c>
      <c r="E1562" s="20">
        <f t="shared" si="24"/>
        <v>8.7149999999999999</v>
      </c>
    </row>
    <row r="1563" spans="1:5" x14ac:dyDescent="0.25">
      <c r="A1563" s="377">
        <v>39760</v>
      </c>
      <c r="B1563" s="378">
        <v>8.25</v>
      </c>
      <c r="C1563" s="379" t="s">
        <v>611</v>
      </c>
      <c r="D1563" s="378" t="s">
        <v>611</v>
      </c>
      <c r="E1563" s="20">
        <f t="shared" si="24"/>
        <v>8.7149999999999999</v>
      </c>
    </row>
    <row r="1564" spans="1:5" x14ac:dyDescent="0.25">
      <c r="A1564" s="377">
        <v>39761</v>
      </c>
      <c r="B1564" s="378">
        <v>8.25</v>
      </c>
      <c r="C1564" s="379" t="s">
        <v>611</v>
      </c>
      <c r="D1564" s="378" t="s">
        <v>611</v>
      </c>
      <c r="E1564" s="20">
        <f t="shared" si="24"/>
        <v>8.7149999999999999</v>
      </c>
    </row>
    <row r="1565" spans="1:5" x14ac:dyDescent="0.25">
      <c r="A1565" s="377">
        <v>39762</v>
      </c>
      <c r="B1565" s="378">
        <v>8.25</v>
      </c>
      <c r="C1565" s="379">
        <v>7.8</v>
      </c>
      <c r="D1565" s="378">
        <v>8.7349999999999994</v>
      </c>
      <c r="E1565" s="20">
        <f t="shared" si="24"/>
        <v>8.7349999999999994</v>
      </c>
    </row>
    <row r="1566" spans="1:5" x14ac:dyDescent="0.25">
      <c r="A1566" s="377">
        <v>39763</v>
      </c>
      <c r="B1566" s="378">
        <v>8.25</v>
      </c>
      <c r="C1566" s="379">
        <v>7.87</v>
      </c>
      <c r="D1566" s="378">
        <v>8.75</v>
      </c>
      <c r="E1566" s="20">
        <f t="shared" si="24"/>
        <v>8.75</v>
      </c>
    </row>
    <row r="1567" spans="1:5" x14ac:dyDescent="0.25">
      <c r="A1567" s="377">
        <v>39764</v>
      </c>
      <c r="B1567" s="378">
        <v>8.25</v>
      </c>
      <c r="C1567" s="379">
        <v>8</v>
      </c>
      <c r="D1567" s="378">
        <v>8.7200000000000006</v>
      </c>
      <c r="E1567" s="20">
        <f t="shared" si="24"/>
        <v>8.7200000000000006</v>
      </c>
    </row>
    <row r="1568" spans="1:5" x14ac:dyDescent="0.25">
      <c r="A1568" s="377">
        <v>39765</v>
      </c>
      <c r="B1568" s="378">
        <v>8.25</v>
      </c>
      <c r="C1568" s="379">
        <v>8.08</v>
      </c>
      <c r="D1568" s="378">
        <v>8.7475000000000005</v>
      </c>
      <c r="E1568" s="20">
        <f t="shared" si="24"/>
        <v>8.7475000000000005</v>
      </c>
    </row>
    <row r="1569" spans="1:5" x14ac:dyDescent="0.25">
      <c r="A1569" s="377">
        <v>39766</v>
      </c>
      <c r="B1569" s="378">
        <v>8.25</v>
      </c>
      <c r="C1569" s="379">
        <v>8.1300000000000008</v>
      </c>
      <c r="D1569" s="378">
        <v>8.7200000000000006</v>
      </c>
      <c r="E1569" s="20">
        <f t="shared" si="24"/>
        <v>8.7200000000000006</v>
      </c>
    </row>
    <row r="1570" spans="1:5" x14ac:dyDescent="0.25">
      <c r="A1570" s="377">
        <v>39767</v>
      </c>
      <c r="B1570" s="378">
        <v>8.25</v>
      </c>
      <c r="C1570" s="379" t="s">
        <v>611</v>
      </c>
      <c r="D1570" s="378" t="s">
        <v>611</v>
      </c>
      <c r="E1570" s="20">
        <f t="shared" si="24"/>
        <v>8.7200000000000006</v>
      </c>
    </row>
    <row r="1571" spans="1:5" x14ac:dyDescent="0.25">
      <c r="A1571" s="377">
        <v>39768</v>
      </c>
      <c r="B1571" s="378">
        <v>8.25</v>
      </c>
      <c r="C1571" s="379" t="s">
        <v>611</v>
      </c>
      <c r="D1571" s="378" t="s">
        <v>611</v>
      </c>
      <c r="E1571" s="20">
        <f t="shared" si="24"/>
        <v>8.7200000000000006</v>
      </c>
    </row>
    <row r="1572" spans="1:5" x14ac:dyDescent="0.25">
      <c r="A1572" s="377">
        <v>39769</v>
      </c>
      <c r="B1572" s="378">
        <v>8.25</v>
      </c>
      <c r="C1572" s="379" t="s">
        <v>611</v>
      </c>
      <c r="D1572" s="378" t="s">
        <v>611</v>
      </c>
      <c r="E1572" s="20">
        <f t="shared" si="24"/>
        <v>8.7200000000000006</v>
      </c>
    </row>
    <row r="1573" spans="1:5" x14ac:dyDescent="0.25">
      <c r="A1573" s="377">
        <v>39770</v>
      </c>
      <c r="B1573" s="378">
        <v>8.25</v>
      </c>
      <c r="C1573" s="379">
        <v>8.07</v>
      </c>
      <c r="D1573" s="378">
        <v>8.7449999999999992</v>
      </c>
      <c r="E1573" s="20">
        <f t="shared" si="24"/>
        <v>8.7449999999999992</v>
      </c>
    </row>
    <row r="1574" spans="1:5" x14ac:dyDescent="0.25">
      <c r="A1574" s="377">
        <v>39771</v>
      </c>
      <c r="B1574" s="378">
        <v>8.25</v>
      </c>
      <c r="C1574" s="379">
        <v>8.1300000000000008</v>
      </c>
      <c r="D1574" s="378">
        <v>8.7200000000000006</v>
      </c>
      <c r="E1574" s="20">
        <f t="shared" si="24"/>
        <v>8.7200000000000006</v>
      </c>
    </row>
    <row r="1575" spans="1:5" x14ac:dyDescent="0.25">
      <c r="A1575" s="377">
        <v>39772</v>
      </c>
      <c r="B1575" s="378">
        <v>8.25</v>
      </c>
      <c r="C1575" s="379">
        <v>8.14</v>
      </c>
      <c r="D1575" s="378">
        <v>8.74</v>
      </c>
      <c r="E1575" s="20">
        <f t="shared" si="24"/>
        <v>8.74</v>
      </c>
    </row>
    <row r="1576" spans="1:5" x14ac:dyDescent="0.25">
      <c r="A1576" s="377">
        <v>39773</v>
      </c>
      <c r="B1576" s="378">
        <v>8.25</v>
      </c>
      <c r="C1576" s="379">
        <v>8.14</v>
      </c>
      <c r="D1576" s="378">
        <v>8.7550000000000008</v>
      </c>
      <c r="E1576" s="20">
        <f t="shared" si="24"/>
        <v>8.7550000000000008</v>
      </c>
    </row>
    <row r="1577" spans="1:5" x14ac:dyDescent="0.25">
      <c r="A1577" s="377">
        <v>39774</v>
      </c>
      <c r="B1577" s="378">
        <v>8.25</v>
      </c>
      <c r="C1577" s="379" t="s">
        <v>611</v>
      </c>
      <c r="D1577" s="378" t="s">
        <v>611</v>
      </c>
      <c r="E1577" s="20">
        <f t="shared" si="24"/>
        <v>8.7550000000000008</v>
      </c>
    </row>
    <row r="1578" spans="1:5" x14ac:dyDescent="0.25">
      <c r="A1578" s="377">
        <v>39775</v>
      </c>
      <c r="B1578" s="378">
        <v>8.25</v>
      </c>
      <c r="C1578" s="379" t="s">
        <v>611</v>
      </c>
      <c r="D1578" s="378" t="s">
        <v>611</v>
      </c>
      <c r="E1578" s="20">
        <f t="shared" si="24"/>
        <v>8.7550000000000008</v>
      </c>
    </row>
    <row r="1579" spans="1:5" x14ac:dyDescent="0.25">
      <c r="A1579" s="377">
        <v>39776</v>
      </c>
      <c r="B1579" s="378">
        <v>8.25</v>
      </c>
      <c r="C1579" s="379">
        <v>8.09</v>
      </c>
      <c r="D1579" s="378">
        <v>8.7274999999999991</v>
      </c>
      <c r="E1579" s="20">
        <f t="shared" si="24"/>
        <v>8.7274999999999991</v>
      </c>
    </row>
    <row r="1580" spans="1:5" x14ac:dyDescent="0.25">
      <c r="A1580" s="377">
        <v>39777</v>
      </c>
      <c r="B1580" s="378">
        <v>8.25</v>
      </c>
      <c r="C1580" s="379">
        <v>8.1199999999999992</v>
      </c>
      <c r="D1580" s="378">
        <v>8.7650000000000006</v>
      </c>
      <c r="E1580" s="20">
        <f t="shared" si="24"/>
        <v>8.7650000000000006</v>
      </c>
    </row>
    <row r="1581" spans="1:5" x14ac:dyDescent="0.25">
      <c r="A1581" s="377">
        <v>39778</v>
      </c>
      <c r="B1581" s="378">
        <v>8.25</v>
      </c>
      <c r="C1581" s="379">
        <v>8.07</v>
      </c>
      <c r="D1581" s="378">
        <v>8.7200000000000006</v>
      </c>
      <c r="E1581" s="20">
        <f t="shared" si="24"/>
        <v>8.7200000000000006</v>
      </c>
    </row>
    <row r="1582" spans="1:5" x14ac:dyDescent="0.25">
      <c r="A1582" s="377">
        <v>39779</v>
      </c>
      <c r="B1582" s="378">
        <v>8.25</v>
      </c>
      <c r="C1582" s="379">
        <v>8.07</v>
      </c>
      <c r="D1582" s="378">
        <v>8.73</v>
      </c>
      <c r="E1582" s="20">
        <f t="shared" si="24"/>
        <v>8.73</v>
      </c>
    </row>
    <row r="1583" spans="1:5" x14ac:dyDescent="0.25">
      <c r="A1583" s="377">
        <v>39780</v>
      </c>
      <c r="B1583" s="378">
        <v>8.25</v>
      </c>
      <c r="C1583" s="379">
        <v>8.1300000000000008</v>
      </c>
      <c r="D1583" s="378">
        <v>8.73</v>
      </c>
      <c r="E1583" s="20">
        <f t="shared" si="24"/>
        <v>8.73</v>
      </c>
    </row>
    <row r="1584" spans="1:5" x14ac:dyDescent="0.25">
      <c r="A1584" s="377">
        <v>39781</v>
      </c>
      <c r="B1584" s="378">
        <v>8.25</v>
      </c>
      <c r="C1584" s="379" t="s">
        <v>611</v>
      </c>
      <c r="D1584" s="378" t="s">
        <v>611</v>
      </c>
      <c r="E1584" s="20">
        <f t="shared" si="24"/>
        <v>8.73</v>
      </c>
    </row>
    <row r="1585" spans="1:5" x14ac:dyDescent="0.25">
      <c r="A1585" s="377">
        <v>39782</v>
      </c>
      <c r="B1585" s="378">
        <v>8.25</v>
      </c>
      <c r="C1585" s="379" t="s">
        <v>611</v>
      </c>
      <c r="D1585" s="378" t="s">
        <v>611</v>
      </c>
      <c r="E1585" s="20">
        <f t="shared" si="24"/>
        <v>8.73</v>
      </c>
    </row>
    <row r="1586" spans="1:5" x14ac:dyDescent="0.25">
      <c r="A1586" s="377">
        <v>39783</v>
      </c>
      <c r="B1586" s="378">
        <v>8.25</v>
      </c>
      <c r="C1586" s="379">
        <v>8.19</v>
      </c>
      <c r="D1586" s="378">
        <v>8.7200000000000006</v>
      </c>
      <c r="E1586" s="20">
        <f t="shared" si="24"/>
        <v>8.7200000000000006</v>
      </c>
    </row>
    <row r="1587" spans="1:5" x14ac:dyDescent="0.25">
      <c r="A1587" s="377">
        <v>39784</v>
      </c>
      <c r="B1587" s="378">
        <v>8.25</v>
      </c>
      <c r="C1587" s="379">
        <v>8.14</v>
      </c>
      <c r="D1587" s="378">
        <v>8.77</v>
      </c>
      <c r="E1587" s="20">
        <f t="shared" si="24"/>
        <v>8.77</v>
      </c>
    </row>
    <row r="1588" spans="1:5" x14ac:dyDescent="0.25">
      <c r="A1588" s="377">
        <v>39785</v>
      </c>
      <c r="B1588" s="378">
        <v>8.25</v>
      </c>
      <c r="C1588" s="379">
        <v>8.1</v>
      </c>
      <c r="D1588" s="378">
        <v>8.8000000000000007</v>
      </c>
      <c r="E1588" s="20">
        <f t="shared" si="24"/>
        <v>8.8000000000000007</v>
      </c>
    </row>
    <row r="1589" spans="1:5" x14ac:dyDescent="0.25">
      <c r="A1589" s="377">
        <v>39786</v>
      </c>
      <c r="B1589" s="378">
        <v>8.25</v>
      </c>
      <c r="C1589" s="379">
        <v>8.14</v>
      </c>
      <c r="D1589" s="378">
        <v>8.7449999999999992</v>
      </c>
      <c r="E1589" s="20">
        <f t="shared" si="24"/>
        <v>8.7449999999999992</v>
      </c>
    </row>
    <row r="1590" spans="1:5" x14ac:dyDescent="0.25">
      <c r="A1590" s="377">
        <v>39787</v>
      </c>
      <c r="B1590" s="378">
        <v>8.25</v>
      </c>
      <c r="C1590" s="379">
        <v>8.16</v>
      </c>
      <c r="D1590" s="378">
        <v>8.77</v>
      </c>
      <c r="E1590" s="20">
        <f t="shared" si="24"/>
        <v>8.77</v>
      </c>
    </row>
    <row r="1591" spans="1:5" x14ac:dyDescent="0.25">
      <c r="A1591" s="377">
        <v>39788</v>
      </c>
      <c r="B1591" s="378">
        <v>8.25</v>
      </c>
      <c r="C1591" s="379" t="s">
        <v>611</v>
      </c>
      <c r="D1591" s="378" t="s">
        <v>611</v>
      </c>
      <c r="E1591" s="20">
        <f t="shared" si="24"/>
        <v>8.77</v>
      </c>
    </row>
    <row r="1592" spans="1:5" x14ac:dyDescent="0.25">
      <c r="A1592" s="377">
        <v>39789</v>
      </c>
      <c r="B1592" s="378">
        <v>8.25</v>
      </c>
      <c r="C1592" s="379" t="s">
        <v>611</v>
      </c>
      <c r="D1592" s="378" t="s">
        <v>611</v>
      </c>
      <c r="E1592" s="20">
        <f t="shared" si="24"/>
        <v>8.77</v>
      </c>
    </row>
    <row r="1593" spans="1:5" x14ac:dyDescent="0.25">
      <c r="A1593" s="377">
        <v>39790</v>
      </c>
      <c r="B1593" s="378">
        <v>8.25</v>
      </c>
      <c r="C1593" s="379">
        <v>8.17</v>
      </c>
      <c r="D1593" s="378">
        <v>8.7874999999999996</v>
      </c>
      <c r="E1593" s="20">
        <f t="shared" si="24"/>
        <v>8.7874999999999996</v>
      </c>
    </row>
    <row r="1594" spans="1:5" x14ac:dyDescent="0.25">
      <c r="A1594" s="377">
        <v>39791</v>
      </c>
      <c r="B1594" s="378">
        <v>8.25</v>
      </c>
      <c r="C1594" s="379">
        <v>8.19</v>
      </c>
      <c r="D1594" s="378">
        <v>8.7324999999999999</v>
      </c>
      <c r="E1594" s="20">
        <f t="shared" si="24"/>
        <v>8.7324999999999999</v>
      </c>
    </row>
    <row r="1595" spans="1:5" x14ac:dyDescent="0.25">
      <c r="A1595" s="377">
        <v>39792</v>
      </c>
      <c r="B1595" s="378">
        <v>8.25</v>
      </c>
      <c r="C1595" s="379">
        <v>8.1999999999999993</v>
      </c>
      <c r="D1595" s="378">
        <v>8.74</v>
      </c>
      <c r="E1595" s="20">
        <f t="shared" si="24"/>
        <v>8.74</v>
      </c>
    </row>
    <row r="1596" spans="1:5" x14ac:dyDescent="0.25">
      <c r="A1596" s="377">
        <v>39793</v>
      </c>
      <c r="B1596" s="378">
        <v>8.25</v>
      </c>
      <c r="C1596" s="379">
        <v>8.24</v>
      </c>
      <c r="D1596" s="378">
        <v>8.77</v>
      </c>
      <c r="E1596" s="20">
        <f t="shared" si="24"/>
        <v>8.77</v>
      </c>
    </row>
    <row r="1597" spans="1:5" x14ac:dyDescent="0.25">
      <c r="A1597" s="377">
        <v>39794</v>
      </c>
      <c r="B1597" s="378">
        <v>8.25</v>
      </c>
      <c r="C1597" s="379" t="s">
        <v>611</v>
      </c>
      <c r="D1597" s="378" t="s">
        <v>611</v>
      </c>
      <c r="E1597" s="20">
        <f t="shared" si="24"/>
        <v>8.77</v>
      </c>
    </row>
    <row r="1598" spans="1:5" x14ac:dyDescent="0.25">
      <c r="A1598" s="377">
        <v>39795</v>
      </c>
      <c r="B1598" s="378">
        <v>8.25</v>
      </c>
      <c r="C1598" s="379" t="s">
        <v>611</v>
      </c>
      <c r="D1598" s="378" t="s">
        <v>611</v>
      </c>
      <c r="E1598" s="20">
        <f t="shared" si="24"/>
        <v>8.77</v>
      </c>
    </row>
    <row r="1599" spans="1:5" x14ac:dyDescent="0.25">
      <c r="A1599" s="377">
        <v>39796</v>
      </c>
      <c r="B1599" s="378">
        <v>8.25</v>
      </c>
      <c r="C1599" s="379" t="s">
        <v>611</v>
      </c>
      <c r="D1599" s="378" t="s">
        <v>611</v>
      </c>
      <c r="E1599" s="20">
        <f t="shared" si="24"/>
        <v>8.77</v>
      </c>
    </row>
    <row r="1600" spans="1:5" x14ac:dyDescent="0.25">
      <c r="A1600" s="377">
        <v>39797</v>
      </c>
      <c r="B1600" s="378">
        <v>8.25</v>
      </c>
      <c r="C1600" s="379">
        <v>8.23</v>
      </c>
      <c r="D1600" s="378">
        <v>8.7449999999999992</v>
      </c>
      <c r="E1600" s="20">
        <f t="shared" si="24"/>
        <v>8.7449999999999992</v>
      </c>
    </row>
    <row r="1601" spans="1:5" x14ac:dyDescent="0.25">
      <c r="A1601" s="377">
        <v>39798</v>
      </c>
      <c r="B1601" s="378">
        <v>8.25</v>
      </c>
      <c r="C1601" s="379">
        <v>8.3000000000000007</v>
      </c>
      <c r="D1601" s="378">
        <v>8.75</v>
      </c>
      <c r="E1601" s="20">
        <f t="shared" si="24"/>
        <v>8.75</v>
      </c>
    </row>
    <row r="1602" spans="1:5" x14ac:dyDescent="0.25">
      <c r="A1602" s="377">
        <v>39799</v>
      </c>
      <c r="B1602" s="378">
        <v>8.25</v>
      </c>
      <c r="C1602" s="379">
        <v>8.33</v>
      </c>
      <c r="D1602" s="378">
        <v>8.7524999999999995</v>
      </c>
      <c r="E1602" s="20">
        <f t="shared" si="24"/>
        <v>8.7524999999999995</v>
      </c>
    </row>
    <row r="1603" spans="1:5" x14ac:dyDescent="0.25">
      <c r="A1603" s="377">
        <v>39800</v>
      </c>
      <c r="B1603" s="378">
        <v>8.25</v>
      </c>
      <c r="C1603" s="379">
        <v>8.33</v>
      </c>
      <c r="D1603" s="378">
        <v>8.75</v>
      </c>
      <c r="E1603" s="20">
        <f t="shared" si="24"/>
        <v>8.75</v>
      </c>
    </row>
    <row r="1604" spans="1:5" x14ac:dyDescent="0.25">
      <c r="A1604" s="377">
        <v>39801</v>
      </c>
      <c r="B1604" s="378">
        <v>8.25</v>
      </c>
      <c r="C1604" s="379">
        <v>8.3000000000000007</v>
      </c>
      <c r="D1604" s="378">
        <v>8.7149999999999999</v>
      </c>
      <c r="E1604" s="20">
        <f t="shared" si="24"/>
        <v>8.7149999999999999</v>
      </c>
    </row>
    <row r="1605" spans="1:5" x14ac:dyDescent="0.25">
      <c r="A1605" s="377">
        <v>39802</v>
      </c>
      <c r="B1605" s="378">
        <v>8.25</v>
      </c>
      <c r="C1605" s="379" t="s">
        <v>611</v>
      </c>
      <c r="D1605" s="378" t="s">
        <v>611</v>
      </c>
      <c r="E1605" s="20">
        <f t="shared" si="24"/>
        <v>8.7149999999999999</v>
      </c>
    </row>
    <row r="1606" spans="1:5" x14ac:dyDescent="0.25">
      <c r="A1606" s="377">
        <v>39803</v>
      </c>
      <c r="B1606" s="378">
        <v>8.25</v>
      </c>
      <c r="C1606" s="379" t="s">
        <v>611</v>
      </c>
      <c r="D1606" s="378" t="s">
        <v>611</v>
      </c>
      <c r="E1606" s="20">
        <f t="shared" si="24"/>
        <v>8.7149999999999999</v>
      </c>
    </row>
    <row r="1607" spans="1:5" x14ac:dyDescent="0.25">
      <c r="A1607" s="377">
        <v>39804</v>
      </c>
      <c r="B1607" s="378">
        <v>8.25</v>
      </c>
      <c r="C1607" s="379">
        <v>8.3000000000000007</v>
      </c>
      <c r="D1607" s="378">
        <v>8.7375000000000007</v>
      </c>
      <c r="E1607" s="20">
        <f t="shared" si="24"/>
        <v>8.7375000000000007</v>
      </c>
    </row>
    <row r="1608" spans="1:5" x14ac:dyDescent="0.25">
      <c r="A1608" s="377">
        <v>39805</v>
      </c>
      <c r="B1608" s="378">
        <v>8.25</v>
      </c>
      <c r="C1608" s="379">
        <v>8.3000000000000007</v>
      </c>
      <c r="D1608" s="378">
        <v>8.7050000000000001</v>
      </c>
      <c r="E1608" s="20">
        <f t="shared" si="24"/>
        <v>8.7050000000000001</v>
      </c>
    </row>
    <row r="1609" spans="1:5" x14ac:dyDescent="0.25">
      <c r="A1609" s="377">
        <v>39806</v>
      </c>
      <c r="B1609" s="378">
        <v>8.25</v>
      </c>
      <c r="C1609" s="379">
        <v>8.3000000000000007</v>
      </c>
      <c r="D1609" s="378">
        <v>8.7249999999999996</v>
      </c>
      <c r="E1609" s="20">
        <f t="shared" si="24"/>
        <v>8.7249999999999996</v>
      </c>
    </row>
    <row r="1610" spans="1:5" x14ac:dyDescent="0.25">
      <c r="A1610" s="377">
        <v>39807</v>
      </c>
      <c r="B1610" s="378">
        <v>8.25</v>
      </c>
      <c r="C1610" s="379" t="s">
        <v>611</v>
      </c>
      <c r="D1610" s="378" t="s">
        <v>611</v>
      </c>
      <c r="E1610" s="20">
        <f t="shared" si="24"/>
        <v>8.7249999999999996</v>
      </c>
    </row>
    <row r="1611" spans="1:5" x14ac:dyDescent="0.25">
      <c r="A1611" s="377">
        <v>39808</v>
      </c>
      <c r="B1611" s="378">
        <v>8.25</v>
      </c>
      <c r="C1611" s="379">
        <v>8.3000000000000007</v>
      </c>
      <c r="D1611" s="378">
        <v>8.74</v>
      </c>
      <c r="E1611" s="20">
        <f t="shared" si="24"/>
        <v>8.74</v>
      </c>
    </row>
    <row r="1612" spans="1:5" x14ac:dyDescent="0.25">
      <c r="A1612" s="377">
        <v>39809</v>
      </c>
      <c r="B1612" s="378">
        <v>8.25</v>
      </c>
      <c r="C1612" s="379" t="s">
        <v>611</v>
      </c>
      <c r="D1612" s="378" t="s">
        <v>611</v>
      </c>
      <c r="E1612" s="20">
        <f t="shared" ref="E1612:E1675" si="25">IF(D1612="N/E",E1611,D1612)</f>
        <v>8.74</v>
      </c>
    </row>
    <row r="1613" spans="1:5" x14ac:dyDescent="0.25">
      <c r="A1613" s="377">
        <v>39810</v>
      </c>
      <c r="B1613" s="378">
        <v>8.25</v>
      </c>
      <c r="C1613" s="379" t="s">
        <v>611</v>
      </c>
      <c r="D1613" s="378" t="s">
        <v>611</v>
      </c>
      <c r="E1613" s="20">
        <f t="shared" si="25"/>
        <v>8.74</v>
      </c>
    </row>
    <row r="1614" spans="1:5" x14ac:dyDescent="0.25">
      <c r="A1614" s="377">
        <v>39811</v>
      </c>
      <c r="B1614" s="378">
        <v>8.25</v>
      </c>
      <c r="C1614" s="379">
        <v>8.3000000000000007</v>
      </c>
      <c r="D1614" s="378">
        <v>8.7060999999999993</v>
      </c>
      <c r="E1614" s="20">
        <f t="shared" si="25"/>
        <v>8.7060999999999993</v>
      </c>
    </row>
    <row r="1615" spans="1:5" x14ac:dyDescent="0.25">
      <c r="A1615" s="377">
        <v>39812</v>
      </c>
      <c r="B1615" s="378">
        <v>8.25</v>
      </c>
      <c r="C1615" s="379">
        <v>8.3000000000000007</v>
      </c>
      <c r="D1615" s="378">
        <v>8.6835000000000004</v>
      </c>
      <c r="E1615" s="20">
        <f t="shared" si="25"/>
        <v>8.6835000000000004</v>
      </c>
    </row>
    <row r="1616" spans="1:5" x14ac:dyDescent="0.25">
      <c r="A1616" s="377">
        <v>39813</v>
      </c>
      <c r="B1616" s="378">
        <v>8.25</v>
      </c>
      <c r="C1616" s="379">
        <v>8.35</v>
      </c>
      <c r="D1616" s="378">
        <v>8.6885999999999992</v>
      </c>
      <c r="E1616" s="20">
        <f t="shared" si="25"/>
        <v>8.6885999999999992</v>
      </c>
    </row>
    <row r="1617" spans="1:5" x14ac:dyDescent="0.25">
      <c r="A1617" s="377">
        <v>39814</v>
      </c>
      <c r="B1617" s="378">
        <v>8.25</v>
      </c>
      <c r="C1617" s="379" t="s">
        <v>611</v>
      </c>
      <c r="D1617" s="378" t="s">
        <v>611</v>
      </c>
      <c r="E1617" s="20">
        <f t="shared" si="25"/>
        <v>8.6885999999999992</v>
      </c>
    </row>
    <row r="1618" spans="1:5" x14ac:dyDescent="0.25">
      <c r="A1618" s="377">
        <v>39815</v>
      </c>
      <c r="B1618" s="378">
        <v>8.25</v>
      </c>
      <c r="C1618" s="379">
        <v>8.27</v>
      </c>
      <c r="D1618" s="378">
        <v>8.7018000000000004</v>
      </c>
      <c r="E1618" s="20">
        <f t="shared" si="25"/>
        <v>8.7018000000000004</v>
      </c>
    </row>
    <row r="1619" spans="1:5" x14ac:dyDescent="0.25">
      <c r="A1619" s="377">
        <v>39816</v>
      </c>
      <c r="B1619" s="378">
        <v>8.25</v>
      </c>
      <c r="C1619" s="379" t="s">
        <v>611</v>
      </c>
      <c r="D1619" s="378" t="s">
        <v>611</v>
      </c>
      <c r="E1619" s="20">
        <f t="shared" si="25"/>
        <v>8.7018000000000004</v>
      </c>
    </row>
    <row r="1620" spans="1:5" x14ac:dyDescent="0.25">
      <c r="A1620" s="377">
        <v>39817</v>
      </c>
      <c r="B1620" s="378">
        <v>8.25</v>
      </c>
      <c r="C1620" s="379" t="s">
        <v>611</v>
      </c>
      <c r="D1620" s="378" t="s">
        <v>611</v>
      </c>
      <c r="E1620" s="20">
        <f t="shared" si="25"/>
        <v>8.7018000000000004</v>
      </c>
    </row>
    <row r="1621" spans="1:5" x14ac:dyDescent="0.25">
      <c r="A1621" s="377">
        <v>39818</v>
      </c>
      <c r="B1621" s="378">
        <v>8.25</v>
      </c>
      <c r="C1621" s="379">
        <v>8.25</v>
      </c>
      <c r="D1621" s="378">
        <v>8.7074999999999996</v>
      </c>
      <c r="E1621" s="20">
        <f t="shared" si="25"/>
        <v>8.7074999999999996</v>
      </c>
    </row>
    <row r="1622" spans="1:5" x14ac:dyDescent="0.25">
      <c r="A1622" s="377">
        <v>39819</v>
      </c>
      <c r="B1622" s="378">
        <v>8.25</v>
      </c>
      <c r="C1622" s="379">
        <v>8.25</v>
      </c>
      <c r="D1622" s="378">
        <v>8.6999999999999993</v>
      </c>
      <c r="E1622" s="20">
        <f t="shared" si="25"/>
        <v>8.6999999999999993</v>
      </c>
    </row>
    <row r="1623" spans="1:5" x14ac:dyDescent="0.25">
      <c r="A1623" s="377">
        <v>39820</v>
      </c>
      <c r="B1623" s="378">
        <v>8.25</v>
      </c>
      <c r="C1623" s="379">
        <v>8.26</v>
      </c>
      <c r="D1623" s="378">
        <v>8.6999999999999993</v>
      </c>
      <c r="E1623" s="20">
        <f t="shared" si="25"/>
        <v>8.6999999999999993</v>
      </c>
    </row>
    <row r="1624" spans="1:5" x14ac:dyDescent="0.25">
      <c r="A1624" s="377">
        <v>39821</v>
      </c>
      <c r="B1624" s="378">
        <v>8.25</v>
      </c>
      <c r="C1624" s="379">
        <v>8.26</v>
      </c>
      <c r="D1624" s="378">
        <v>8.69</v>
      </c>
      <c r="E1624" s="20">
        <f t="shared" si="25"/>
        <v>8.69</v>
      </c>
    </row>
    <row r="1625" spans="1:5" x14ac:dyDescent="0.25">
      <c r="A1625" s="377">
        <v>39822</v>
      </c>
      <c r="B1625" s="378">
        <v>8.25</v>
      </c>
      <c r="C1625" s="379">
        <v>8.26</v>
      </c>
      <c r="D1625" s="378">
        <v>8.6850000000000005</v>
      </c>
      <c r="E1625" s="20">
        <f t="shared" si="25"/>
        <v>8.6850000000000005</v>
      </c>
    </row>
    <row r="1626" spans="1:5" x14ac:dyDescent="0.25">
      <c r="A1626" s="377">
        <v>39823</v>
      </c>
      <c r="B1626" s="378">
        <v>8.25</v>
      </c>
      <c r="C1626" s="379" t="s">
        <v>611</v>
      </c>
      <c r="D1626" s="378" t="s">
        <v>611</v>
      </c>
      <c r="E1626" s="20">
        <f t="shared" si="25"/>
        <v>8.6850000000000005</v>
      </c>
    </row>
    <row r="1627" spans="1:5" x14ac:dyDescent="0.25">
      <c r="A1627" s="377">
        <v>39824</v>
      </c>
      <c r="B1627" s="378">
        <v>8.25</v>
      </c>
      <c r="C1627" s="379" t="s">
        <v>611</v>
      </c>
      <c r="D1627" s="378" t="s">
        <v>611</v>
      </c>
      <c r="E1627" s="20">
        <f t="shared" si="25"/>
        <v>8.6850000000000005</v>
      </c>
    </row>
    <row r="1628" spans="1:5" x14ac:dyDescent="0.25">
      <c r="A1628" s="377">
        <v>39825</v>
      </c>
      <c r="B1628" s="378">
        <v>8.25</v>
      </c>
      <c r="C1628" s="379">
        <v>8.26</v>
      </c>
      <c r="D1628" s="378">
        <v>8.6649999999999991</v>
      </c>
      <c r="E1628" s="20">
        <f t="shared" si="25"/>
        <v>8.6649999999999991</v>
      </c>
    </row>
    <row r="1629" spans="1:5" x14ac:dyDescent="0.25">
      <c r="A1629" s="377">
        <v>39826</v>
      </c>
      <c r="B1629" s="378">
        <v>8.25</v>
      </c>
      <c r="C1629" s="379">
        <v>8.27</v>
      </c>
      <c r="D1629" s="378">
        <v>8.6449999999999996</v>
      </c>
      <c r="E1629" s="20">
        <f t="shared" si="25"/>
        <v>8.6449999999999996</v>
      </c>
    </row>
    <row r="1630" spans="1:5" x14ac:dyDescent="0.25">
      <c r="A1630" s="377">
        <v>39827</v>
      </c>
      <c r="B1630" s="378">
        <v>8.25</v>
      </c>
      <c r="C1630" s="379">
        <v>8.27</v>
      </c>
      <c r="D1630" s="378">
        <v>8.6359999999999992</v>
      </c>
      <c r="E1630" s="20">
        <f t="shared" si="25"/>
        <v>8.6359999999999992</v>
      </c>
    </row>
    <row r="1631" spans="1:5" x14ac:dyDescent="0.25">
      <c r="A1631" s="377">
        <v>39828</v>
      </c>
      <c r="B1631" s="378">
        <v>8.25</v>
      </c>
      <c r="C1631" s="379">
        <v>8.27</v>
      </c>
      <c r="D1631" s="378">
        <v>8.6125000000000007</v>
      </c>
      <c r="E1631" s="20">
        <f t="shared" si="25"/>
        <v>8.6125000000000007</v>
      </c>
    </row>
    <row r="1632" spans="1:5" x14ac:dyDescent="0.25">
      <c r="A1632" s="377">
        <v>39829</v>
      </c>
      <c r="B1632" s="378">
        <v>7.75</v>
      </c>
      <c r="C1632" s="379">
        <v>7.76</v>
      </c>
      <c r="D1632" s="378">
        <v>8.5850000000000009</v>
      </c>
      <c r="E1632" s="20">
        <f t="shared" si="25"/>
        <v>8.5850000000000009</v>
      </c>
    </row>
    <row r="1633" spans="1:5" x14ac:dyDescent="0.25">
      <c r="A1633" s="377">
        <v>39830</v>
      </c>
      <c r="B1633" s="378">
        <v>7.75</v>
      </c>
      <c r="C1633" s="379" t="s">
        <v>611</v>
      </c>
      <c r="D1633" s="378" t="s">
        <v>611</v>
      </c>
      <c r="E1633" s="20">
        <f t="shared" si="25"/>
        <v>8.5850000000000009</v>
      </c>
    </row>
    <row r="1634" spans="1:5" x14ac:dyDescent="0.25">
      <c r="A1634" s="377">
        <v>39831</v>
      </c>
      <c r="B1634" s="378">
        <v>7.75</v>
      </c>
      <c r="C1634" s="379" t="s">
        <v>611</v>
      </c>
      <c r="D1634" s="378" t="s">
        <v>611</v>
      </c>
      <c r="E1634" s="20">
        <f t="shared" si="25"/>
        <v>8.5850000000000009</v>
      </c>
    </row>
    <row r="1635" spans="1:5" x14ac:dyDescent="0.25">
      <c r="A1635" s="377">
        <v>39832</v>
      </c>
      <c r="B1635" s="378">
        <v>7.75</v>
      </c>
      <c r="C1635" s="379">
        <v>7.77</v>
      </c>
      <c r="D1635" s="378">
        <v>8.1875</v>
      </c>
      <c r="E1635" s="20">
        <f t="shared" si="25"/>
        <v>8.1875</v>
      </c>
    </row>
    <row r="1636" spans="1:5" x14ac:dyDescent="0.25">
      <c r="A1636" s="377">
        <v>39833</v>
      </c>
      <c r="B1636" s="378">
        <v>7.75</v>
      </c>
      <c r="C1636" s="379">
        <v>7.77</v>
      </c>
      <c r="D1636" s="378">
        <v>8.16</v>
      </c>
      <c r="E1636" s="20">
        <f t="shared" si="25"/>
        <v>8.16</v>
      </c>
    </row>
    <row r="1637" spans="1:5" x14ac:dyDescent="0.25">
      <c r="A1637" s="377">
        <v>39834</v>
      </c>
      <c r="B1637" s="378">
        <v>7.75</v>
      </c>
      <c r="C1637" s="379">
        <v>7.76</v>
      </c>
      <c r="D1637" s="378">
        <v>8.1549999999999994</v>
      </c>
      <c r="E1637" s="20">
        <f t="shared" si="25"/>
        <v>8.1549999999999994</v>
      </c>
    </row>
    <row r="1638" spans="1:5" x14ac:dyDescent="0.25">
      <c r="A1638" s="377">
        <v>39835</v>
      </c>
      <c r="B1638" s="378">
        <v>7.75</v>
      </c>
      <c r="C1638" s="379">
        <v>7.75</v>
      </c>
      <c r="D1638" s="378">
        <v>8.15</v>
      </c>
      <c r="E1638" s="20">
        <f t="shared" si="25"/>
        <v>8.15</v>
      </c>
    </row>
    <row r="1639" spans="1:5" x14ac:dyDescent="0.25">
      <c r="A1639" s="377">
        <v>39836</v>
      </c>
      <c r="B1639" s="378">
        <v>7.75</v>
      </c>
      <c r="C1639" s="379">
        <v>7.65</v>
      </c>
      <c r="D1639" s="378">
        <v>8.1325000000000003</v>
      </c>
      <c r="E1639" s="20">
        <f t="shared" si="25"/>
        <v>8.1325000000000003</v>
      </c>
    </row>
    <row r="1640" spans="1:5" x14ac:dyDescent="0.25">
      <c r="A1640" s="377">
        <v>39837</v>
      </c>
      <c r="B1640" s="378">
        <v>7.75</v>
      </c>
      <c r="C1640" s="379" t="s">
        <v>611</v>
      </c>
      <c r="D1640" s="378" t="s">
        <v>611</v>
      </c>
      <c r="E1640" s="20">
        <f t="shared" si="25"/>
        <v>8.1325000000000003</v>
      </c>
    </row>
    <row r="1641" spans="1:5" x14ac:dyDescent="0.25">
      <c r="A1641" s="377">
        <v>39838</v>
      </c>
      <c r="B1641" s="378">
        <v>7.75</v>
      </c>
      <c r="C1641" s="379" t="s">
        <v>611</v>
      </c>
      <c r="D1641" s="378" t="s">
        <v>611</v>
      </c>
      <c r="E1641" s="20">
        <f t="shared" si="25"/>
        <v>8.1325000000000003</v>
      </c>
    </row>
    <row r="1642" spans="1:5" x14ac:dyDescent="0.25">
      <c r="A1642" s="377">
        <v>39839</v>
      </c>
      <c r="B1642" s="378">
        <v>7.75</v>
      </c>
      <c r="C1642" s="379">
        <v>7.72</v>
      </c>
      <c r="D1642" s="378">
        <v>8.1367999999999991</v>
      </c>
      <c r="E1642" s="20">
        <f t="shared" si="25"/>
        <v>8.1367999999999991</v>
      </c>
    </row>
    <row r="1643" spans="1:5" x14ac:dyDescent="0.25">
      <c r="A1643" s="377">
        <v>39840</v>
      </c>
      <c r="B1643" s="378">
        <v>7.75</v>
      </c>
      <c r="C1643" s="379">
        <v>7.71</v>
      </c>
      <c r="D1643" s="378">
        <v>8.1300000000000008</v>
      </c>
      <c r="E1643" s="20">
        <f t="shared" si="25"/>
        <v>8.1300000000000008</v>
      </c>
    </row>
    <row r="1644" spans="1:5" x14ac:dyDescent="0.25">
      <c r="A1644" s="377">
        <v>39841</v>
      </c>
      <c r="B1644" s="378">
        <v>7.75</v>
      </c>
      <c r="C1644" s="379">
        <v>7.72</v>
      </c>
      <c r="D1644" s="378">
        <v>8.1255000000000006</v>
      </c>
      <c r="E1644" s="20">
        <f t="shared" si="25"/>
        <v>8.1255000000000006</v>
      </c>
    </row>
    <row r="1645" spans="1:5" x14ac:dyDescent="0.25">
      <c r="A1645" s="377">
        <v>39842</v>
      </c>
      <c r="B1645" s="378">
        <v>7.75</v>
      </c>
      <c r="C1645" s="379">
        <v>7.72</v>
      </c>
      <c r="D1645" s="378">
        <v>8.1</v>
      </c>
      <c r="E1645" s="20">
        <f t="shared" si="25"/>
        <v>8.1</v>
      </c>
    </row>
    <row r="1646" spans="1:5" x14ac:dyDescent="0.25">
      <c r="A1646" s="377">
        <v>39843</v>
      </c>
      <c r="B1646" s="378">
        <v>7.75</v>
      </c>
      <c r="C1646" s="379">
        <v>7.75</v>
      </c>
      <c r="D1646" s="378">
        <v>8.1050000000000004</v>
      </c>
      <c r="E1646" s="20">
        <f t="shared" si="25"/>
        <v>8.1050000000000004</v>
      </c>
    </row>
    <row r="1647" spans="1:5" x14ac:dyDescent="0.25">
      <c r="A1647" s="377">
        <v>39844</v>
      </c>
      <c r="B1647" s="378">
        <v>7.75</v>
      </c>
      <c r="C1647" s="379" t="s">
        <v>611</v>
      </c>
      <c r="D1647" s="378" t="s">
        <v>611</v>
      </c>
      <c r="E1647" s="20">
        <f t="shared" si="25"/>
        <v>8.1050000000000004</v>
      </c>
    </row>
    <row r="1648" spans="1:5" x14ac:dyDescent="0.25">
      <c r="A1648" s="377">
        <v>39845</v>
      </c>
      <c r="B1648" s="378">
        <v>7.75</v>
      </c>
      <c r="C1648" s="379" t="s">
        <v>611</v>
      </c>
      <c r="D1648" s="378" t="s">
        <v>611</v>
      </c>
      <c r="E1648" s="20">
        <f t="shared" si="25"/>
        <v>8.1050000000000004</v>
      </c>
    </row>
    <row r="1649" spans="1:5" x14ac:dyDescent="0.25">
      <c r="A1649" s="377">
        <v>39846</v>
      </c>
      <c r="B1649" s="378">
        <v>7.75</v>
      </c>
      <c r="C1649" s="379" t="s">
        <v>611</v>
      </c>
      <c r="D1649" s="378" t="s">
        <v>611</v>
      </c>
      <c r="E1649" s="20">
        <f t="shared" si="25"/>
        <v>8.1050000000000004</v>
      </c>
    </row>
    <row r="1650" spans="1:5" x14ac:dyDescent="0.25">
      <c r="A1650" s="377">
        <v>39847</v>
      </c>
      <c r="B1650" s="378">
        <v>7.75</v>
      </c>
      <c r="C1650" s="379">
        <v>7.73</v>
      </c>
      <c r="D1650" s="378">
        <v>8.1</v>
      </c>
      <c r="E1650" s="20">
        <f t="shared" si="25"/>
        <v>8.1</v>
      </c>
    </row>
    <row r="1651" spans="1:5" x14ac:dyDescent="0.25">
      <c r="A1651" s="377">
        <v>39848</v>
      </c>
      <c r="B1651" s="378">
        <v>7.75</v>
      </c>
      <c r="C1651" s="379">
        <v>7.73</v>
      </c>
      <c r="D1651" s="378">
        <v>8.0749999999999993</v>
      </c>
      <c r="E1651" s="20">
        <f t="shared" si="25"/>
        <v>8.0749999999999993</v>
      </c>
    </row>
    <row r="1652" spans="1:5" x14ac:dyDescent="0.25">
      <c r="A1652" s="377">
        <v>39849</v>
      </c>
      <c r="B1652" s="378">
        <v>7.75</v>
      </c>
      <c r="C1652" s="379">
        <v>7.73</v>
      </c>
      <c r="D1652" s="378">
        <v>8.0374999999999996</v>
      </c>
      <c r="E1652" s="20">
        <f t="shared" si="25"/>
        <v>8.0374999999999996</v>
      </c>
    </row>
    <row r="1653" spans="1:5" x14ac:dyDescent="0.25">
      <c r="A1653" s="377">
        <v>39850</v>
      </c>
      <c r="B1653" s="378">
        <v>7.75</v>
      </c>
      <c r="C1653" s="379">
        <v>7.73</v>
      </c>
      <c r="D1653" s="378">
        <v>8.01</v>
      </c>
      <c r="E1653" s="20">
        <f t="shared" si="25"/>
        <v>8.01</v>
      </c>
    </row>
    <row r="1654" spans="1:5" x14ac:dyDescent="0.25">
      <c r="A1654" s="377">
        <v>39851</v>
      </c>
      <c r="B1654" s="378">
        <v>7.75</v>
      </c>
      <c r="C1654" s="379" t="s">
        <v>611</v>
      </c>
      <c r="D1654" s="378" t="s">
        <v>611</v>
      </c>
      <c r="E1654" s="20">
        <f t="shared" si="25"/>
        <v>8.01</v>
      </c>
    </row>
    <row r="1655" spans="1:5" x14ac:dyDescent="0.25">
      <c r="A1655" s="377">
        <v>39852</v>
      </c>
      <c r="B1655" s="378">
        <v>7.75</v>
      </c>
      <c r="C1655" s="379" t="s">
        <v>611</v>
      </c>
      <c r="D1655" s="378" t="s">
        <v>611</v>
      </c>
      <c r="E1655" s="20">
        <f t="shared" si="25"/>
        <v>8.01</v>
      </c>
    </row>
    <row r="1656" spans="1:5" x14ac:dyDescent="0.25">
      <c r="A1656" s="377">
        <v>39853</v>
      </c>
      <c r="B1656" s="378">
        <v>7.75</v>
      </c>
      <c r="C1656" s="379">
        <v>7.74</v>
      </c>
      <c r="D1656" s="378">
        <v>7.97</v>
      </c>
      <c r="E1656" s="20">
        <f t="shared" si="25"/>
        <v>7.97</v>
      </c>
    </row>
    <row r="1657" spans="1:5" x14ac:dyDescent="0.25">
      <c r="A1657" s="377">
        <v>39854</v>
      </c>
      <c r="B1657" s="378">
        <v>7.75</v>
      </c>
      <c r="C1657" s="379">
        <v>7.74</v>
      </c>
      <c r="D1657" s="378">
        <v>7.9749999999999996</v>
      </c>
      <c r="E1657" s="20">
        <f t="shared" si="25"/>
        <v>7.9749999999999996</v>
      </c>
    </row>
    <row r="1658" spans="1:5" x14ac:dyDescent="0.25">
      <c r="A1658" s="377">
        <v>39855</v>
      </c>
      <c r="B1658" s="378">
        <v>7.75</v>
      </c>
      <c r="C1658" s="379">
        <v>7.74</v>
      </c>
      <c r="D1658" s="378">
        <v>7.9450000000000003</v>
      </c>
      <c r="E1658" s="20">
        <f t="shared" si="25"/>
        <v>7.9450000000000003</v>
      </c>
    </row>
    <row r="1659" spans="1:5" x14ac:dyDescent="0.25">
      <c r="A1659" s="377">
        <v>39856</v>
      </c>
      <c r="B1659" s="378">
        <v>7.75</v>
      </c>
      <c r="C1659" s="379">
        <v>7.76</v>
      </c>
      <c r="D1659" s="378">
        <v>7.9349999999999996</v>
      </c>
      <c r="E1659" s="20">
        <f t="shared" si="25"/>
        <v>7.9349999999999996</v>
      </c>
    </row>
    <row r="1660" spans="1:5" x14ac:dyDescent="0.25">
      <c r="A1660" s="377">
        <v>39857</v>
      </c>
      <c r="B1660" s="378">
        <v>7.75</v>
      </c>
      <c r="C1660" s="379">
        <v>7.75</v>
      </c>
      <c r="D1660" s="378">
        <v>7.9349999999999996</v>
      </c>
      <c r="E1660" s="20">
        <f t="shared" si="25"/>
        <v>7.9349999999999996</v>
      </c>
    </row>
    <row r="1661" spans="1:5" x14ac:dyDescent="0.25">
      <c r="A1661" s="377">
        <v>39858</v>
      </c>
      <c r="B1661" s="378">
        <v>7.75</v>
      </c>
      <c r="C1661" s="379" t="s">
        <v>611</v>
      </c>
      <c r="D1661" s="378" t="s">
        <v>611</v>
      </c>
      <c r="E1661" s="20">
        <f t="shared" si="25"/>
        <v>7.9349999999999996</v>
      </c>
    </row>
    <row r="1662" spans="1:5" x14ac:dyDescent="0.25">
      <c r="A1662" s="377">
        <v>39859</v>
      </c>
      <c r="B1662" s="378">
        <v>7.75</v>
      </c>
      <c r="C1662" s="379" t="s">
        <v>611</v>
      </c>
      <c r="D1662" s="378" t="s">
        <v>611</v>
      </c>
      <c r="E1662" s="20">
        <f t="shared" si="25"/>
        <v>7.9349999999999996</v>
      </c>
    </row>
    <row r="1663" spans="1:5" x14ac:dyDescent="0.25">
      <c r="A1663" s="377">
        <v>39860</v>
      </c>
      <c r="B1663" s="378">
        <v>7.75</v>
      </c>
      <c r="C1663" s="379">
        <v>7.75</v>
      </c>
      <c r="D1663" s="378">
        <v>7.9093</v>
      </c>
      <c r="E1663" s="20">
        <f t="shared" si="25"/>
        <v>7.9093</v>
      </c>
    </row>
    <row r="1664" spans="1:5" x14ac:dyDescent="0.25">
      <c r="A1664" s="377">
        <v>39861</v>
      </c>
      <c r="B1664" s="378">
        <v>7.75</v>
      </c>
      <c r="C1664" s="379">
        <v>7.76</v>
      </c>
      <c r="D1664" s="378">
        <v>7.8849999999999998</v>
      </c>
      <c r="E1664" s="20">
        <f t="shared" si="25"/>
        <v>7.8849999999999998</v>
      </c>
    </row>
    <row r="1665" spans="1:5" x14ac:dyDescent="0.25">
      <c r="A1665" s="377">
        <v>39862</v>
      </c>
      <c r="B1665" s="378">
        <v>7.75</v>
      </c>
      <c r="C1665" s="379">
        <v>7.76</v>
      </c>
      <c r="D1665" s="378">
        <v>7.84</v>
      </c>
      <c r="E1665" s="20">
        <f t="shared" si="25"/>
        <v>7.84</v>
      </c>
    </row>
    <row r="1666" spans="1:5" x14ac:dyDescent="0.25">
      <c r="A1666" s="377">
        <v>39863</v>
      </c>
      <c r="B1666" s="378">
        <v>7.75</v>
      </c>
      <c r="C1666" s="379">
        <v>7.77</v>
      </c>
      <c r="D1666" s="378">
        <v>7.835</v>
      </c>
      <c r="E1666" s="20">
        <f t="shared" si="25"/>
        <v>7.835</v>
      </c>
    </row>
    <row r="1667" spans="1:5" x14ac:dyDescent="0.25">
      <c r="A1667" s="377">
        <v>39864</v>
      </c>
      <c r="B1667" s="378">
        <v>7.5</v>
      </c>
      <c r="C1667" s="379">
        <v>7.53</v>
      </c>
      <c r="D1667" s="378">
        <v>7.8</v>
      </c>
      <c r="E1667" s="20">
        <f t="shared" si="25"/>
        <v>7.8</v>
      </c>
    </row>
    <row r="1668" spans="1:5" x14ac:dyDescent="0.25">
      <c r="A1668" s="377">
        <v>39865</v>
      </c>
      <c r="B1668" s="378">
        <v>7.5</v>
      </c>
      <c r="C1668" s="379" t="s">
        <v>611</v>
      </c>
      <c r="D1668" s="378" t="s">
        <v>611</v>
      </c>
      <c r="E1668" s="20">
        <f t="shared" si="25"/>
        <v>7.8</v>
      </c>
    </row>
    <row r="1669" spans="1:5" x14ac:dyDescent="0.25">
      <c r="A1669" s="377">
        <v>39866</v>
      </c>
      <c r="B1669" s="378">
        <v>7.5</v>
      </c>
      <c r="C1669" s="379" t="s">
        <v>611</v>
      </c>
      <c r="D1669" s="378" t="s">
        <v>611</v>
      </c>
      <c r="E1669" s="20">
        <f t="shared" si="25"/>
        <v>7.8</v>
      </c>
    </row>
    <row r="1670" spans="1:5" x14ac:dyDescent="0.25">
      <c r="A1670" s="377">
        <v>39867</v>
      </c>
      <c r="B1670" s="378">
        <v>7.5</v>
      </c>
      <c r="C1670" s="379">
        <v>7.54</v>
      </c>
      <c r="D1670" s="378">
        <v>7.915</v>
      </c>
      <c r="E1670" s="20">
        <f t="shared" si="25"/>
        <v>7.915</v>
      </c>
    </row>
    <row r="1671" spans="1:5" x14ac:dyDescent="0.25">
      <c r="A1671" s="377">
        <v>39868</v>
      </c>
      <c r="B1671" s="378">
        <v>7.5</v>
      </c>
      <c r="C1671" s="379">
        <v>7.52</v>
      </c>
      <c r="D1671" s="378">
        <v>7.89</v>
      </c>
      <c r="E1671" s="20">
        <f t="shared" si="25"/>
        <v>7.89</v>
      </c>
    </row>
    <row r="1672" spans="1:5" x14ac:dyDescent="0.25">
      <c r="A1672" s="377">
        <v>39869</v>
      </c>
      <c r="B1672" s="378">
        <v>7.5</v>
      </c>
      <c r="C1672" s="379">
        <v>7.51</v>
      </c>
      <c r="D1672" s="378">
        <v>7.92</v>
      </c>
      <c r="E1672" s="20">
        <f t="shared" si="25"/>
        <v>7.92</v>
      </c>
    </row>
    <row r="1673" spans="1:5" x14ac:dyDescent="0.25">
      <c r="A1673" s="377">
        <v>39870</v>
      </c>
      <c r="B1673" s="378">
        <v>7.5</v>
      </c>
      <c r="C1673" s="379">
        <v>7.5</v>
      </c>
      <c r="D1673" s="378">
        <v>7.91</v>
      </c>
      <c r="E1673" s="20">
        <f t="shared" si="25"/>
        <v>7.91</v>
      </c>
    </row>
    <row r="1674" spans="1:5" x14ac:dyDescent="0.25">
      <c r="A1674" s="377">
        <v>39871</v>
      </c>
      <c r="B1674" s="378">
        <v>7.5</v>
      </c>
      <c r="C1674" s="379">
        <v>7.54</v>
      </c>
      <c r="D1674" s="378">
        <v>7.9085000000000001</v>
      </c>
      <c r="E1674" s="20">
        <f t="shared" si="25"/>
        <v>7.9085000000000001</v>
      </c>
    </row>
    <row r="1675" spans="1:5" x14ac:dyDescent="0.25">
      <c r="A1675" s="377">
        <v>39872</v>
      </c>
      <c r="B1675" s="378">
        <v>7.5</v>
      </c>
      <c r="C1675" s="379" t="s">
        <v>611</v>
      </c>
      <c r="D1675" s="378" t="s">
        <v>611</v>
      </c>
      <c r="E1675" s="20">
        <f t="shared" si="25"/>
        <v>7.9085000000000001</v>
      </c>
    </row>
    <row r="1676" spans="1:5" x14ac:dyDescent="0.25">
      <c r="A1676" s="377">
        <v>39873</v>
      </c>
      <c r="B1676" s="378">
        <v>7.5</v>
      </c>
      <c r="C1676" s="379" t="s">
        <v>611</v>
      </c>
      <c r="D1676" s="378" t="s">
        <v>611</v>
      </c>
      <c r="E1676" s="20">
        <f t="shared" ref="E1676:E1739" si="26">IF(D1676="N/E",E1675,D1676)</f>
        <v>7.9085000000000001</v>
      </c>
    </row>
    <row r="1677" spans="1:5" x14ac:dyDescent="0.25">
      <c r="A1677" s="377">
        <v>39874</v>
      </c>
      <c r="B1677" s="378">
        <v>7.5</v>
      </c>
      <c r="C1677" s="379">
        <v>7.5</v>
      </c>
      <c r="D1677" s="378">
        <v>7.9249999999999998</v>
      </c>
      <c r="E1677" s="20">
        <f t="shared" si="26"/>
        <v>7.9249999999999998</v>
      </c>
    </row>
    <row r="1678" spans="1:5" x14ac:dyDescent="0.25">
      <c r="A1678" s="377">
        <v>39875</v>
      </c>
      <c r="B1678" s="378">
        <v>7.5</v>
      </c>
      <c r="C1678" s="379">
        <v>7.49</v>
      </c>
      <c r="D1678" s="378">
        <v>7.93</v>
      </c>
      <c r="E1678" s="20">
        <f t="shared" si="26"/>
        <v>7.93</v>
      </c>
    </row>
    <row r="1679" spans="1:5" x14ac:dyDescent="0.25">
      <c r="A1679" s="377">
        <v>39876</v>
      </c>
      <c r="B1679" s="378">
        <v>7.5</v>
      </c>
      <c r="C1679" s="379">
        <v>7.49</v>
      </c>
      <c r="D1679" s="378">
        <v>7.915</v>
      </c>
      <c r="E1679" s="20">
        <f t="shared" si="26"/>
        <v>7.915</v>
      </c>
    </row>
    <row r="1680" spans="1:5" x14ac:dyDescent="0.25">
      <c r="A1680" s="377">
        <v>39877</v>
      </c>
      <c r="B1680" s="378">
        <v>7.5</v>
      </c>
      <c r="C1680" s="379">
        <v>7.49</v>
      </c>
      <c r="D1680" s="378">
        <v>7.9</v>
      </c>
      <c r="E1680" s="20">
        <f t="shared" si="26"/>
        <v>7.9</v>
      </c>
    </row>
    <row r="1681" spans="1:5" x14ac:dyDescent="0.25">
      <c r="A1681" s="377">
        <v>39878</v>
      </c>
      <c r="B1681" s="378">
        <v>7.5</v>
      </c>
      <c r="C1681" s="379">
        <v>7.49</v>
      </c>
      <c r="D1681" s="378">
        <v>7.8949999999999996</v>
      </c>
      <c r="E1681" s="20">
        <f t="shared" si="26"/>
        <v>7.8949999999999996</v>
      </c>
    </row>
    <row r="1682" spans="1:5" x14ac:dyDescent="0.25">
      <c r="A1682" s="377">
        <v>39879</v>
      </c>
      <c r="B1682" s="378">
        <v>7.5</v>
      </c>
      <c r="C1682" s="379" t="s">
        <v>611</v>
      </c>
      <c r="D1682" s="378" t="s">
        <v>611</v>
      </c>
      <c r="E1682" s="20">
        <f t="shared" si="26"/>
        <v>7.8949999999999996</v>
      </c>
    </row>
    <row r="1683" spans="1:5" x14ac:dyDescent="0.25">
      <c r="A1683" s="377">
        <v>39880</v>
      </c>
      <c r="B1683" s="378">
        <v>7.5</v>
      </c>
      <c r="C1683" s="379" t="s">
        <v>611</v>
      </c>
      <c r="D1683" s="378" t="s">
        <v>611</v>
      </c>
      <c r="E1683" s="20">
        <f t="shared" si="26"/>
        <v>7.8949999999999996</v>
      </c>
    </row>
    <row r="1684" spans="1:5" x14ac:dyDescent="0.25">
      <c r="A1684" s="377">
        <v>39881</v>
      </c>
      <c r="B1684" s="378">
        <v>7.5</v>
      </c>
      <c r="C1684" s="379">
        <v>7.49</v>
      </c>
      <c r="D1684" s="378">
        <v>7.9050000000000002</v>
      </c>
      <c r="E1684" s="20">
        <f t="shared" si="26"/>
        <v>7.9050000000000002</v>
      </c>
    </row>
    <row r="1685" spans="1:5" x14ac:dyDescent="0.25">
      <c r="A1685" s="377">
        <v>39882</v>
      </c>
      <c r="B1685" s="378">
        <v>7.5</v>
      </c>
      <c r="C1685" s="379">
        <v>7.49</v>
      </c>
      <c r="D1685" s="378">
        <v>7.9</v>
      </c>
      <c r="E1685" s="20">
        <f t="shared" si="26"/>
        <v>7.9</v>
      </c>
    </row>
    <row r="1686" spans="1:5" x14ac:dyDescent="0.25">
      <c r="A1686" s="377">
        <v>39883</v>
      </c>
      <c r="B1686" s="378">
        <v>7.5</v>
      </c>
      <c r="C1686" s="379">
        <v>7.49</v>
      </c>
      <c r="D1686" s="378">
        <v>7.91</v>
      </c>
      <c r="E1686" s="20">
        <f t="shared" si="26"/>
        <v>7.91</v>
      </c>
    </row>
    <row r="1687" spans="1:5" x14ac:dyDescent="0.25">
      <c r="A1687" s="377">
        <v>39884</v>
      </c>
      <c r="B1687" s="378">
        <v>7.5</v>
      </c>
      <c r="C1687" s="379">
        <v>7.49</v>
      </c>
      <c r="D1687" s="378">
        <v>7.9</v>
      </c>
      <c r="E1687" s="20">
        <f t="shared" si="26"/>
        <v>7.9</v>
      </c>
    </row>
    <row r="1688" spans="1:5" x14ac:dyDescent="0.25">
      <c r="A1688" s="377">
        <v>39885</v>
      </c>
      <c r="B1688" s="378">
        <v>7.5</v>
      </c>
      <c r="C1688" s="379">
        <v>7.51</v>
      </c>
      <c r="D1688" s="378">
        <v>7.8949999999999996</v>
      </c>
      <c r="E1688" s="20">
        <f t="shared" si="26"/>
        <v>7.8949999999999996</v>
      </c>
    </row>
    <row r="1689" spans="1:5" x14ac:dyDescent="0.25">
      <c r="A1689" s="377">
        <v>39886</v>
      </c>
      <c r="B1689" s="378">
        <v>7.5</v>
      </c>
      <c r="C1689" s="379" t="s">
        <v>611</v>
      </c>
      <c r="D1689" s="378" t="s">
        <v>611</v>
      </c>
      <c r="E1689" s="20">
        <f t="shared" si="26"/>
        <v>7.8949999999999996</v>
      </c>
    </row>
    <row r="1690" spans="1:5" x14ac:dyDescent="0.25">
      <c r="A1690" s="377">
        <v>39887</v>
      </c>
      <c r="B1690" s="378">
        <v>7.5</v>
      </c>
      <c r="C1690" s="379" t="s">
        <v>611</v>
      </c>
      <c r="D1690" s="378" t="s">
        <v>611</v>
      </c>
      <c r="E1690" s="20">
        <f t="shared" si="26"/>
        <v>7.8949999999999996</v>
      </c>
    </row>
    <row r="1691" spans="1:5" x14ac:dyDescent="0.25">
      <c r="A1691" s="377">
        <v>39888</v>
      </c>
      <c r="B1691" s="378">
        <v>7.5</v>
      </c>
      <c r="C1691" s="379" t="s">
        <v>611</v>
      </c>
      <c r="D1691" s="378" t="s">
        <v>611</v>
      </c>
      <c r="E1691" s="20">
        <f t="shared" si="26"/>
        <v>7.8949999999999996</v>
      </c>
    </row>
    <row r="1692" spans="1:5" x14ac:dyDescent="0.25">
      <c r="A1692" s="377">
        <v>39889</v>
      </c>
      <c r="B1692" s="378">
        <v>7.5</v>
      </c>
      <c r="C1692" s="379">
        <v>7.5</v>
      </c>
      <c r="D1692" s="378">
        <v>7.875</v>
      </c>
      <c r="E1692" s="20">
        <f t="shared" si="26"/>
        <v>7.875</v>
      </c>
    </row>
    <row r="1693" spans="1:5" x14ac:dyDescent="0.25">
      <c r="A1693" s="377">
        <v>39890</v>
      </c>
      <c r="B1693" s="378">
        <v>7.5</v>
      </c>
      <c r="C1693" s="379">
        <v>7.53</v>
      </c>
      <c r="D1693" s="378">
        <v>7.8274999999999997</v>
      </c>
      <c r="E1693" s="20">
        <f t="shared" si="26"/>
        <v>7.8274999999999997</v>
      </c>
    </row>
    <row r="1694" spans="1:5" x14ac:dyDescent="0.25">
      <c r="A1694" s="377">
        <v>39891</v>
      </c>
      <c r="B1694" s="378">
        <v>7.5</v>
      </c>
      <c r="C1694" s="379">
        <v>7.56</v>
      </c>
      <c r="D1694" s="378">
        <v>7.8150000000000004</v>
      </c>
      <c r="E1694" s="20">
        <f t="shared" si="26"/>
        <v>7.8150000000000004</v>
      </c>
    </row>
    <row r="1695" spans="1:5" x14ac:dyDescent="0.25">
      <c r="A1695" s="377">
        <v>39892</v>
      </c>
      <c r="B1695" s="378">
        <v>6.75</v>
      </c>
      <c r="C1695" s="379">
        <v>6.77</v>
      </c>
      <c r="D1695" s="378">
        <v>7.76</v>
      </c>
      <c r="E1695" s="20">
        <f t="shared" si="26"/>
        <v>7.76</v>
      </c>
    </row>
    <row r="1696" spans="1:5" x14ac:dyDescent="0.25">
      <c r="A1696" s="377">
        <v>39893</v>
      </c>
      <c r="B1696" s="378">
        <v>6.75</v>
      </c>
      <c r="C1696" s="379" t="s">
        <v>611</v>
      </c>
      <c r="D1696" s="378" t="s">
        <v>611</v>
      </c>
      <c r="E1696" s="20">
        <f t="shared" si="26"/>
        <v>7.76</v>
      </c>
    </row>
    <row r="1697" spans="1:5" x14ac:dyDescent="0.25">
      <c r="A1697" s="377">
        <v>39894</v>
      </c>
      <c r="B1697" s="378">
        <v>6.75</v>
      </c>
      <c r="C1697" s="379" t="s">
        <v>611</v>
      </c>
      <c r="D1697" s="378" t="s">
        <v>611</v>
      </c>
      <c r="E1697" s="20">
        <f t="shared" si="26"/>
        <v>7.76</v>
      </c>
    </row>
    <row r="1698" spans="1:5" x14ac:dyDescent="0.25">
      <c r="A1698" s="377">
        <v>39895</v>
      </c>
      <c r="B1698" s="378">
        <v>6.75</v>
      </c>
      <c r="C1698" s="379">
        <v>6.77</v>
      </c>
      <c r="D1698" s="378">
        <v>7.2</v>
      </c>
      <c r="E1698" s="20">
        <f t="shared" si="26"/>
        <v>7.2</v>
      </c>
    </row>
    <row r="1699" spans="1:5" x14ac:dyDescent="0.25">
      <c r="A1699" s="377">
        <v>39896</v>
      </c>
      <c r="B1699" s="378">
        <v>6.75</v>
      </c>
      <c r="C1699" s="379">
        <v>6.78</v>
      </c>
      <c r="D1699" s="378">
        <v>7.1849999999999996</v>
      </c>
      <c r="E1699" s="20">
        <f t="shared" si="26"/>
        <v>7.1849999999999996</v>
      </c>
    </row>
    <row r="1700" spans="1:5" x14ac:dyDescent="0.25">
      <c r="A1700" s="377">
        <v>39897</v>
      </c>
      <c r="B1700" s="378">
        <v>6.75</v>
      </c>
      <c r="C1700" s="379">
        <v>6.78</v>
      </c>
      <c r="D1700" s="378">
        <v>7.1749999999999998</v>
      </c>
      <c r="E1700" s="20">
        <f t="shared" si="26"/>
        <v>7.1749999999999998</v>
      </c>
    </row>
    <row r="1701" spans="1:5" x14ac:dyDescent="0.25">
      <c r="A1701" s="377">
        <v>39898</v>
      </c>
      <c r="B1701" s="378">
        <v>6.75</v>
      </c>
      <c r="C1701" s="379">
        <v>6.76</v>
      </c>
      <c r="D1701" s="378">
        <v>7.17</v>
      </c>
      <c r="E1701" s="20">
        <f t="shared" si="26"/>
        <v>7.17</v>
      </c>
    </row>
    <row r="1702" spans="1:5" x14ac:dyDescent="0.25">
      <c r="A1702" s="377">
        <v>39899</v>
      </c>
      <c r="B1702" s="378">
        <v>6.75</v>
      </c>
      <c r="C1702" s="379">
        <v>6.75</v>
      </c>
      <c r="D1702" s="378">
        <v>7.1349999999999998</v>
      </c>
      <c r="E1702" s="20">
        <f t="shared" si="26"/>
        <v>7.1349999999999998</v>
      </c>
    </row>
    <row r="1703" spans="1:5" x14ac:dyDescent="0.25">
      <c r="A1703" s="377">
        <v>39900</v>
      </c>
      <c r="B1703" s="378">
        <v>6.75</v>
      </c>
      <c r="C1703" s="379" t="s">
        <v>611</v>
      </c>
      <c r="D1703" s="378" t="s">
        <v>611</v>
      </c>
      <c r="E1703" s="20">
        <f t="shared" si="26"/>
        <v>7.1349999999999998</v>
      </c>
    </row>
    <row r="1704" spans="1:5" x14ac:dyDescent="0.25">
      <c r="A1704" s="377">
        <v>39901</v>
      </c>
      <c r="B1704" s="378">
        <v>6.75</v>
      </c>
      <c r="C1704" s="379" t="s">
        <v>611</v>
      </c>
      <c r="D1704" s="378" t="s">
        <v>611</v>
      </c>
      <c r="E1704" s="20">
        <f t="shared" si="26"/>
        <v>7.1349999999999998</v>
      </c>
    </row>
    <row r="1705" spans="1:5" x14ac:dyDescent="0.25">
      <c r="A1705" s="377">
        <v>39902</v>
      </c>
      <c r="B1705" s="378">
        <v>6.75</v>
      </c>
      <c r="C1705" s="379">
        <v>6.75</v>
      </c>
      <c r="D1705" s="378">
        <v>7.13</v>
      </c>
      <c r="E1705" s="20">
        <f t="shared" si="26"/>
        <v>7.13</v>
      </c>
    </row>
    <row r="1706" spans="1:5" x14ac:dyDescent="0.25">
      <c r="A1706" s="377">
        <v>39903</v>
      </c>
      <c r="B1706" s="378">
        <v>6.75</v>
      </c>
      <c r="C1706" s="379">
        <v>6.79</v>
      </c>
      <c r="D1706" s="378">
        <v>7.15</v>
      </c>
      <c r="E1706" s="20">
        <f t="shared" si="26"/>
        <v>7.15</v>
      </c>
    </row>
    <row r="1707" spans="1:5" x14ac:dyDescent="0.25">
      <c r="A1707" s="377">
        <v>39904</v>
      </c>
      <c r="B1707" s="378">
        <v>6.75</v>
      </c>
      <c r="C1707" s="379">
        <v>6.76</v>
      </c>
      <c r="D1707" s="378">
        <v>7.12</v>
      </c>
      <c r="E1707" s="20">
        <f t="shared" si="26"/>
        <v>7.12</v>
      </c>
    </row>
    <row r="1708" spans="1:5" x14ac:dyDescent="0.25">
      <c r="A1708" s="377">
        <v>39905</v>
      </c>
      <c r="B1708" s="378">
        <v>6.75</v>
      </c>
      <c r="C1708" s="379">
        <v>6.76</v>
      </c>
      <c r="D1708" s="378">
        <v>7.085</v>
      </c>
      <c r="E1708" s="20">
        <f t="shared" si="26"/>
        <v>7.085</v>
      </c>
    </row>
    <row r="1709" spans="1:5" x14ac:dyDescent="0.25">
      <c r="A1709" s="377">
        <v>39906</v>
      </c>
      <c r="B1709" s="378">
        <v>6.75</v>
      </c>
      <c r="C1709" s="379">
        <v>6.76</v>
      </c>
      <c r="D1709" s="378">
        <v>7.0449999999999999</v>
      </c>
      <c r="E1709" s="20">
        <f t="shared" si="26"/>
        <v>7.0449999999999999</v>
      </c>
    </row>
    <row r="1710" spans="1:5" x14ac:dyDescent="0.25">
      <c r="A1710" s="377">
        <v>39907</v>
      </c>
      <c r="B1710" s="378">
        <v>6.75</v>
      </c>
      <c r="C1710" s="379" t="s">
        <v>611</v>
      </c>
      <c r="D1710" s="378" t="s">
        <v>611</v>
      </c>
      <c r="E1710" s="20">
        <f t="shared" si="26"/>
        <v>7.0449999999999999</v>
      </c>
    </row>
    <row r="1711" spans="1:5" x14ac:dyDescent="0.25">
      <c r="A1711" s="377">
        <v>39908</v>
      </c>
      <c r="B1711" s="378">
        <v>6.75</v>
      </c>
      <c r="C1711" s="379" t="s">
        <v>611</v>
      </c>
      <c r="D1711" s="378" t="s">
        <v>611</v>
      </c>
      <c r="E1711" s="20">
        <f t="shared" si="26"/>
        <v>7.0449999999999999</v>
      </c>
    </row>
    <row r="1712" spans="1:5" x14ac:dyDescent="0.25">
      <c r="A1712" s="377">
        <v>39909</v>
      </c>
      <c r="B1712" s="378">
        <v>6.75</v>
      </c>
      <c r="C1712" s="379">
        <v>6.76</v>
      </c>
      <c r="D1712" s="378">
        <v>7.0250000000000004</v>
      </c>
      <c r="E1712" s="20">
        <f t="shared" si="26"/>
        <v>7.0250000000000004</v>
      </c>
    </row>
    <row r="1713" spans="1:5" x14ac:dyDescent="0.25">
      <c r="A1713" s="377">
        <v>39910</v>
      </c>
      <c r="B1713" s="378">
        <v>6.75</v>
      </c>
      <c r="C1713" s="379">
        <v>6.79</v>
      </c>
      <c r="D1713" s="378">
        <v>6.9775</v>
      </c>
      <c r="E1713" s="20">
        <f t="shared" si="26"/>
        <v>6.9775</v>
      </c>
    </row>
    <row r="1714" spans="1:5" x14ac:dyDescent="0.25">
      <c r="A1714" s="377">
        <v>39911</v>
      </c>
      <c r="B1714" s="378">
        <v>6.75</v>
      </c>
      <c r="C1714" s="379">
        <v>6.8</v>
      </c>
      <c r="D1714" s="378">
        <v>6.95</v>
      </c>
      <c r="E1714" s="20">
        <f t="shared" si="26"/>
        <v>6.95</v>
      </c>
    </row>
    <row r="1715" spans="1:5" x14ac:dyDescent="0.25">
      <c r="A1715" s="377">
        <v>39912</v>
      </c>
      <c r="B1715" s="378">
        <v>6.75</v>
      </c>
      <c r="C1715" s="379" t="s">
        <v>611</v>
      </c>
      <c r="D1715" s="378" t="s">
        <v>611</v>
      </c>
      <c r="E1715" s="20">
        <f t="shared" si="26"/>
        <v>6.95</v>
      </c>
    </row>
    <row r="1716" spans="1:5" x14ac:dyDescent="0.25">
      <c r="A1716" s="377">
        <v>39913</v>
      </c>
      <c r="B1716" s="378">
        <v>6.75</v>
      </c>
      <c r="C1716" s="379" t="s">
        <v>611</v>
      </c>
      <c r="D1716" s="378" t="s">
        <v>611</v>
      </c>
      <c r="E1716" s="20">
        <f t="shared" si="26"/>
        <v>6.95</v>
      </c>
    </row>
    <row r="1717" spans="1:5" x14ac:dyDescent="0.25">
      <c r="A1717" s="377">
        <v>39914</v>
      </c>
      <c r="B1717" s="378">
        <v>6.75</v>
      </c>
      <c r="C1717" s="379" t="s">
        <v>611</v>
      </c>
      <c r="D1717" s="378" t="s">
        <v>611</v>
      </c>
      <c r="E1717" s="20">
        <f t="shared" si="26"/>
        <v>6.95</v>
      </c>
    </row>
    <row r="1718" spans="1:5" x14ac:dyDescent="0.25">
      <c r="A1718" s="377">
        <v>39915</v>
      </c>
      <c r="B1718" s="378">
        <v>6.75</v>
      </c>
      <c r="C1718" s="379" t="s">
        <v>611</v>
      </c>
      <c r="D1718" s="378" t="s">
        <v>611</v>
      </c>
      <c r="E1718" s="20">
        <f t="shared" si="26"/>
        <v>6.95</v>
      </c>
    </row>
    <row r="1719" spans="1:5" x14ac:dyDescent="0.25">
      <c r="A1719" s="377">
        <v>39916</v>
      </c>
      <c r="B1719" s="378">
        <v>6.75</v>
      </c>
      <c r="C1719" s="379">
        <v>6.78</v>
      </c>
      <c r="D1719" s="378">
        <v>6.915</v>
      </c>
      <c r="E1719" s="20">
        <f t="shared" si="26"/>
        <v>6.915</v>
      </c>
    </row>
    <row r="1720" spans="1:5" x14ac:dyDescent="0.25">
      <c r="A1720" s="377">
        <v>39917</v>
      </c>
      <c r="B1720" s="378">
        <v>6.75</v>
      </c>
      <c r="C1720" s="379">
        <v>6.8</v>
      </c>
      <c r="D1720" s="378">
        <v>6.88</v>
      </c>
      <c r="E1720" s="20">
        <f t="shared" si="26"/>
        <v>6.88</v>
      </c>
    </row>
    <row r="1721" spans="1:5" x14ac:dyDescent="0.25">
      <c r="A1721" s="377">
        <v>39918</v>
      </c>
      <c r="B1721" s="378">
        <v>6.75</v>
      </c>
      <c r="C1721" s="379">
        <v>6.79</v>
      </c>
      <c r="D1721" s="378">
        <v>6.84</v>
      </c>
      <c r="E1721" s="20">
        <f t="shared" si="26"/>
        <v>6.84</v>
      </c>
    </row>
    <row r="1722" spans="1:5" x14ac:dyDescent="0.25">
      <c r="A1722" s="377">
        <v>39919</v>
      </c>
      <c r="B1722" s="378">
        <v>6.75</v>
      </c>
      <c r="C1722" s="379">
        <v>6.81</v>
      </c>
      <c r="D1722" s="378">
        <v>6.78</v>
      </c>
      <c r="E1722" s="20">
        <f t="shared" si="26"/>
        <v>6.78</v>
      </c>
    </row>
    <row r="1723" spans="1:5" x14ac:dyDescent="0.25">
      <c r="A1723" s="377">
        <v>39920</v>
      </c>
      <c r="B1723" s="378">
        <v>6</v>
      </c>
      <c r="C1723" s="379">
        <v>6.04</v>
      </c>
      <c r="D1723" s="378">
        <v>6.7249999999999996</v>
      </c>
      <c r="E1723" s="20">
        <f t="shared" si="26"/>
        <v>6.7249999999999996</v>
      </c>
    </row>
    <row r="1724" spans="1:5" x14ac:dyDescent="0.25">
      <c r="A1724" s="377">
        <v>39921</v>
      </c>
      <c r="B1724" s="378">
        <v>6</v>
      </c>
      <c r="C1724" s="379" t="s">
        <v>611</v>
      </c>
      <c r="D1724" s="378" t="s">
        <v>611</v>
      </c>
      <c r="E1724" s="20">
        <f t="shared" si="26"/>
        <v>6.7249999999999996</v>
      </c>
    </row>
    <row r="1725" spans="1:5" x14ac:dyDescent="0.25">
      <c r="A1725" s="377">
        <v>39922</v>
      </c>
      <c r="B1725" s="378">
        <v>6</v>
      </c>
      <c r="C1725" s="379" t="s">
        <v>611</v>
      </c>
      <c r="D1725" s="378" t="s">
        <v>611</v>
      </c>
      <c r="E1725" s="20">
        <f t="shared" si="26"/>
        <v>6.7249999999999996</v>
      </c>
    </row>
    <row r="1726" spans="1:5" x14ac:dyDescent="0.25">
      <c r="A1726" s="377">
        <v>39923</v>
      </c>
      <c r="B1726" s="378">
        <v>6</v>
      </c>
      <c r="C1726" s="379">
        <v>6.04</v>
      </c>
      <c r="D1726" s="378">
        <v>6.4950000000000001</v>
      </c>
      <c r="E1726" s="20">
        <f t="shared" si="26"/>
        <v>6.4950000000000001</v>
      </c>
    </row>
    <row r="1727" spans="1:5" x14ac:dyDescent="0.25">
      <c r="A1727" s="377">
        <v>39924</v>
      </c>
      <c r="B1727" s="378">
        <v>6</v>
      </c>
      <c r="C1727" s="379">
        <v>6.04</v>
      </c>
      <c r="D1727" s="378">
        <v>6.44</v>
      </c>
      <c r="E1727" s="20">
        <f t="shared" si="26"/>
        <v>6.44</v>
      </c>
    </row>
    <row r="1728" spans="1:5" x14ac:dyDescent="0.25">
      <c r="A1728" s="377">
        <v>39925</v>
      </c>
      <c r="B1728" s="378">
        <v>6</v>
      </c>
      <c r="C1728" s="379">
        <v>6.03</v>
      </c>
      <c r="D1728" s="378">
        <v>6.4161000000000001</v>
      </c>
      <c r="E1728" s="20">
        <f t="shared" si="26"/>
        <v>6.4161000000000001</v>
      </c>
    </row>
    <row r="1729" spans="1:5" x14ac:dyDescent="0.25">
      <c r="A1729" s="377">
        <v>39926</v>
      </c>
      <c r="B1729" s="378">
        <v>6</v>
      </c>
      <c r="C1729" s="379">
        <v>5.97</v>
      </c>
      <c r="D1729" s="378">
        <v>6.3650000000000002</v>
      </c>
      <c r="E1729" s="20">
        <f t="shared" si="26"/>
        <v>6.3650000000000002</v>
      </c>
    </row>
    <row r="1730" spans="1:5" x14ac:dyDescent="0.25">
      <c r="A1730" s="377">
        <v>39927</v>
      </c>
      <c r="B1730" s="378">
        <v>6</v>
      </c>
      <c r="C1730" s="379">
        <v>5.96</v>
      </c>
      <c r="D1730" s="378">
        <v>6.34</v>
      </c>
      <c r="E1730" s="20">
        <f t="shared" si="26"/>
        <v>6.34</v>
      </c>
    </row>
    <row r="1731" spans="1:5" x14ac:dyDescent="0.25">
      <c r="A1731" s="377">
        <v>39928</v>
      </c>
      <c r="B1731" s="378">
        <v>6</v>
      </c>
      <c r="C1731" s="379" t="s">
        <v>611</v>
      </c>
      <c r="D1731" s="378" t="s">
        <v>611</v>
      </c>
      <c r="E1731" s="20">
        <f t="shared" si="26"/>
        <v>6.34</v>
      </c>
    </row>
    <row r="1732" spans="1:5" x14ac:dyDescent="0.25">
      <c r="A1732" s="377">
        <v>39929</v>
      </c>
      <c r="B1732" s="378">
        <v>6</v>
      </c>
      <c r="C1732" s="379" t="s">
        <v>611</v>
      </c>
      <c r="D1732" s="378" t="s">
        <v>611</v>
      </c>
      <c r="E1732" s="20">
        <f t="shared" si="26"/>
        <v>6.34</v>
      </c>
    </row>
    <row r="1733" spans="1:5" x14ac:dyDescent="0.25">
      <c r="A1733" s="377">
        <v>39930</v>
      </c>
      <c r="B1733" s="378">
        <v>6</v>
      </c>
      <c r="C1733" s="379">
        <v>5.99</v>
      </c>
      <c r="D1733" s="378">
        <v>6.3250000000000002</v>
      </c>
      <c r="E1733" s="20">
        <f t="shared" si="26"/>
        <v>6.3250000000000002</v>
      </c>
    </row>
    <row r="1734" spans="1:5" x14ac:dyDescent="0.25">
      <c r="A1734" s="377">
        <v>39931</v>
      </c>
      <c r="B1734" s="378">
        <v>6</v>
      </c>
      <c r="C1734" s="379">
        <v>5.99</v>
      </c>
      <c r="D1734" s="378">
        <v>6.3011999999999997</v>
      </c>
      <c r="E1734" s="20">
        <f t="shared" si="26"/>
        <v>6.3011999999999997</v>
      </c>
    </row>
    <row r="1735" spans="1:5" x14ac:dyDescent="0.25">
      <c r="A1735" s="377">
        <v>39932</v>
      </c>
      <c r="B1735" s="378">
        <v>6</v>
      </c>
      <c r="C1735" s="379">
        <v>5.99</v>
      </c>
      <c r="D1735" s="378">
        <v>6.2750000000000004</v>
      </c>
      <c r="E1735" s="20">
        <f t="shared" si="26"/>
        <v>6.2750000000000004</v>
      </c>
    </row>
    <row r="1736" spans="1:5" x14ac:dyDescent="0.25">
      <c r="A1736" s="377">
        <v>39933</v>
      </c>
      <c r="B1736" s="378">
        <v>6</v>
      </c>
      <c r="C1736" s="379">
        <v>6.03</v>
      </c>
      <c r="D1736" s="378">
        <v>6.2474999999999996</v>
      </c>
      <c r="E1736" s="20">
        <f t="shared" si="26"/>
        <v>6.2474999999999996</v>
      </c>
    </row>
    <row r="1737" spans="1:5" x14ac:dyDescent="0.25">
      <c r="A1737" s="377">
        <v>39934</v>
      </c>
      <c r="B1737" s="378">
        <v>6</v>
      </c>
      <c r="C1737" s="379" t="s">
        <v>611</v>
      </c>
      <c r="D1737" s="378" t="s">
        <v>611</v>
      </c>
      <c r="E1737" s="20">
        <f t="shared" si="26"/>
        <v>6.2474999999999996</v>
      </c>
    </row>
    <row r="1738" spans="1:5" x14ac:dyDescent="0.25">
      <c r="A1738" s="377">
        <v>39935</v>
      </c>
      <c r="B1738" s="378">
        <v>6</v>
      </c>
      <c r="C1738" s="379" t="s">
        <v>611</v>
      </c>
      <c r="D1738" s="378" t="s">
        <v>611</v>
      </c>
      <c r="E1738" s="20">
        <f t="shared" si="26"/>
        <v>6.2474999999999996</v>
      </c>
    </row>
    <row r="1739" spans="1:5" x14ac:dyDescent="0.25">
      <c r="A1739" s="377">
        <v>39936</v>
      </c>
      <c r="B1739" s="378">
        <v>6</v>
      </c>
      <c r="C1739" s="379" t="s">
        <v>611</v>
      </c>
      <c r="D1739" s="378" t="s">
        <v>611</v>
      </c>
      <c r="E1739" s="20">
        <f t="shared" si="26"/>
        <v>6.2474999999999996</v>
      </c>
    </row>
    <row r="1740" spans="1:5" x14ac:dyDescent="0.25">
      <c r="A1740" s="377">
        <v>39937</v>
      </c>
      <c r="B1740" s="378">
        <v>6</v>
      </c>
      <c r="C1740" s="379">
        <v>5.98</v>
      </c>
      <c r="D1740" s="378">
        <v>6.21</v>
      </c>
      <c r="E1740" s="20">
        <f t="shared" ref="E1740:E1803" si="27">IF(D1740="N/E",E1739,D1740)</f>
        <v>6.21</v>
      </c>
    </row>
    <row r="1741" spans="1:5" x14ac:dyDescent="0.25">
      <c r="A1741" s="377">
        <v>39938</v>
      </c>
      <c r="B1741" s="378">
        <v>6</v>
      </c>
      <c r="C1741" s="379">
        <v>5.98</v>
      </c>
      <c r="D1741" s="378">
        <v>6.1950000000000003</v>
      </c>
      <c r="E1741" s="20">
        <f t="shared" si="27"/>
        <v>6.1950000000000003</v>
      </c>
    </row>
    <row r="1742" spans="1:5" x14ac:dyDescent="0.25">
      <c r="A1742" s="377">
        <v>39939</v>
      </c>
      <c r="B1742" s="378">
        <v>6</v>
      </c>
      <c r="C1742" s="379">
        <v>5.97</v>
      </c>
      <c r="D1742" s="378">
        <v>6.15</v>
      </c>
      <c r="E1742" s="20">
        <f t="shared" si="27"/>
        <v>6.15</v>
      </c>
    </row>
    <row r="1743" spans="1:5" x14ac:dyDescent="0.25">
      <c r="A1743" s="377">
        <v>39940</v>
      </c>
      <c r="B1743" s="378">
        <v>6</v>
      </c>
      <c r="C1743" s="379">
        <v>5.98</v>
      </c>
      <c r="D1743" s="378">
        <v>6.1150000000000002</v>
      </c>
      <c r="E1743" s="20">
        <f t="shared" si="27"/>
        <v>6.1150000000000002</v>
      </c>
    </row>
    <row r="1744" spans="1:5" x14ac:dyDescent="0.25">
      <c r="A1744" s="377">
        <v>39941</v>
      </c>
      <c r="B1744" s="378">
        <v>6</v>
      </c>
      <c r="C1744" s="379">
        <v>6</v>
      </c>
      <c r="D1744" s="378">
        <v>6.0475000000000003</v>
      </c>
      <c r="E1744" s="20">
        <f t="shared" si="27"/>
        <v>6.0475000000000003</v>
      </c>
    </row>
    <row r="1745" spans="1:5" x14ac:dyDescent="0.25">
      <c r="A1745" s="377">
        <v>39942</v>
      </c>
      <c r="B1745" s="378">
        <v>6</v>
      </c>
      <c r="C1745" s="379" t="s">
        <v>611</v>
      </c>
      <c r="D1745" s="378" t="s">
        <v>611</v>
      </c>
      <c r="E1745" s="20">
        <f t="shared" si="27"/>
        <v>6.0475000000000003</v>
      </c>
    </row>
    <row r="1746" spans="1:5" x14ac:dyDescent="0.25">
      <c r="A1746" s="377">
        <v>39943</v>
      </c>
      <c r="B1746" s="378">
        <v>6</v>
      </c>
      <c r="C1746" s="379" t="s">
        <v>611</v>
      </c>
      <c r="D1746" s="378" t="s">
        <v>611</v>
      </c>
      <c r="E1746" s="20">
        <f t="shared" si="27"/>
        <v>6.0475000000000003</v>
      </c>
    </row>
    <row r="1747" spans="1:5" x14ac:dyDescent="0.25">
      <c r="A1747" s="377">
        <v>39944</v>
      </c>
      <c r="B1747" s="378">
        <v>6</v>
      </c>
      <c r="C1747" s="379">
        <v>6.01</v>
      </c>
      <c r="D1747" s="378">
        <v>6.0049999999999999</v>
      </c>
      <c r="E1747" s="20">
        <f t="shared" si="27"/>
        <v>6.0049999999999999</v>
      </c>
    </row>
    <row r="1748" spans="1:5" x14ac:dyDescent="0.25">
      <c r="A1748" s="377">
        <v>39945</v>
      </c>
      <c r="B1748" s="378">
        <v>6</v>
      </c>
      <c r="C1748" s="379">
        <v>6.01</v>
      </c>
      <c r="D1748" s="378">
        <v>5.96</v>
      </c>
      <c r="E1748" s="20">
        <f t="shared" si="27"/>
        <v>5.96</v>
      </c>
    </row>
    <row r="1749" spans="1:5" x14ac:dyDescent="0.25">
      <c r="A1749" s="377">
        <v>39946</v>
      </c>
      <c r="B1749" s="378">
        <v>6</v>
      </c>
      <c r="C1749" s="379">
        <v>6.02</v>
      </c>
      <c r="D1749" s="378">
        <v>5.9249999999999998</v>
      </c>
      <c r="E1749" s="20">
        <f t="shared" si="27"/>
        <v>5.9249999999999998</v>
      </c>
    </row>
    <row r="1750" spans="1:5" x14ac:dyDescent="0.25">
      <c r="A1750" s="377">
        <v>39947</v>
      </c>
      <c r="B1750" s="378">
        <v>6</v>
      </c>
      <c r="C1750" s="379">
        <v>6.02</v>
      </c>
      <c r="D1750" s="378">
        <v>5.85</v>
      </c>
      <c r="E1750" s="20">
        <f t="shared" si="27"/>
        <v>5.85</v>
      </c>
    </row>
    <row r="1751" spans="1:5" x14ac:dyDescent="0.25">
      <c r="A1751" s="377">
        <v>39948</v>
      </c>
      <c r="B1751" s="378">
        <v>5.25</v>
      </c>
      <c r="C1751" s="379">
        <v>5.27</v>
      </c>
      <c r="D1751" s="378">
        <v>5.7920999999999996</v>
      </c>
      <c r="E1751" s="20">
        <f t="shared" si="27"/>
        <v>5.7920999999999996</v>
      </c>
    </row>
    <row r="1752" spans="1:5" x14ac:dyDescent="0.25">
      <c r="A1752" s="377">
        <v>39949</v>
      </c>
      <c r="B1752" s="378">
        <v>5.25</v>
      </c>
      <c r="C1752" s="379" t="s">
        <v>611</v>
      </c>
      <c r="D1752" s="378" t="s">
        <v>611</v>
      </c>
      <c r="E1752" s="20">
        <f t="shared" si="27"/>
        <v>5.7920999999999996</v>
      </c>
    </row>
    <row r="1753" spans="1:5" x14ac:dyDescent="0.25">
      <c r="A1753" s="377">
        <v>39950</v>
      </c>
      <c r="B1753" s="378">
        <v>5.25</v>
      </c>
      <c r="C1753" s="379" t="s">
        <v>611</v>
      </c>
      <c r="D1753" s="378" t="s">
        <v>611</v>
      </c>
      <c r="E1753" s="20">
        <f t="shared" si="27"/>
        <v>5.7920999999999996</v>
      </c>
    </row>
    <row r="1754" spans="1:5" x14ac:dyDescent="0.25">
      <c r="A1754" s="377">
        <v>39951</v>
      </c>
      <c r="B1754" s="378">
        <v>5.25</v>
      </c>
      <c r="C1754" s="379">
        <v>5.26</v>
      </c>
      <c r="D1754" s="378">
        <v>5.6559999999999997</v>
      </c>
      <c r="E1754" s="20">
        <f t="shared" si="27"/>
        <v>5.6559999999999997</v>
      </c>
    </row>
    <row r="1755" spans="1:5" x14ac:dyDescent="0.25">
      <c r="A1755" s="377">
        <v>39952</v>
      </c>
      <c r="B1755" s="378">
        <v>5.25</v>
      </c>
      <c r="C1755" s="379">
        <v>5.26</v>
      </c>
      <c r="D1755" s="378">
        <v>5.64</v>
      </c>
      <c r="E1755" s="20">
        <f t="shared" si="27"/>
        <v>5.64</v>
      </c>
    </row>
    <row r="1756" spans="1:5" x14ac:dyDescent="0.25">
      <c r="A1756" s="377">
        <v>39953</v>
      </c>
      <c r="B1756" s="378">
        <v>5.25</v>
      </c>
      <c r="C1756" s="379">
        <v>5.26</v>
      </c>
      <c r="D1756" s="378">
        <v>5.6150000000000002</v>
      </c>
      <c r="E1756" s="20">
        <f t="shared" si="27"/>
        <v>5.6150000000000002</v>
      </c>
    </row>
    <row r="1757" spans="1:5" x14ac:dyDescent="0.25">
      <c r="A1757" s="377">
        <v>39954</v>
      </c>
      <c r="B1757" s="378">
        <v>5.25</v>
      </c>
      <c r="C1757" s="379">
        <v>5.24</v>
      </c>
      <c r="D1757" s="378">
        <v>5.57</v>
      </c>
      <c r="E1757" s="20">
        <f t="shared" si="27"/>
        <v>5.57</v>
      </c>
    </row>
    <row r="1758" spans="1:5" x14ac:dyDescent="0.25">
      <c r="A1758" s="377">
        <v>39955</v>
      </c>
      <c r="B1758" s="378">
        <v>5.25</v>
      </c>
      <c r="C1758" s="379">
        <v>5.23</v>
      </c>
      <c r="D1758" s="378">
        <v>5.55</v>
      </c>
      <c r="E1758" s="20">
        <f t="shared" si="27"/>
        <v>5.55</v>
      </c>
    </row>
    <row r="1759" spans="1:5" x14ac:dyDescent="0.25">
      <c r="A1759" s="377">
        <v>39956</v>
      </c>
      <c r="B1759" s="378">
        <v>5.25</v>
      </c>
      <c r="C1759" s="379" t="s">
        <v>611</v>
      </c>
      <c r="D1759" s="378" t="s">
        <v>611</v>
      </c>
      <c r="E1759" s="20">
        <f t="shared" si="27"/>
        <v>5.55</v>
      </c>
    </row>
    <row r="1760" spans="1:5" x14ac:dyDescent="0.25">
      <c r="A1760" s="377">
        <v>39957</v>
      </c>
      <c r="B1760" s="378">
        <v>5.25</v>
      </c>
      <c r="C1760" s="379" t="s">
        <v>611</v>
      </c>
      <c r="D1760" s="378" t="s">
        <v>611</v>
      </c>
      <c r="E1760" s="20">
        <f t="shared" si="27"/>
        <v>5.55</v>
      </c>
    </row>
    <row r="1761" spans="1:5" x14ac:dyDescent="0.25">
      <c r="A1761" s="377">
        <v>39958</v>
      </c>
      <c r="B1761" s="378">
        <v>5.25</v>
      </c>
      <c r="C1761" s="379">
        <v>5.22</v>
      </c>
      <c r="D1761" s="378">
        <v>5.5115999999999996</v>
      </c>
      <c r="E1761" s="20">
        <f t="shared" si="27"/>
        <v>5.5115999999999996</v>
      </c>
    </row>
    <row r="1762" spans="1:5" x14ac:dyDescent="0.25">
      <c r="A1762" s="377">
        <v>39959</v>
      </c>
      <c r="B1762" s="378">
        <v>5.25</v>
      </c>
      <c r="C1762" s="379">
        <v>5.22</v>
      </c>
      <c r="D1762" s="378">
        <v>5.4869000000000003</v>
      </c>
      <c r="E1762" s="20">
        <f t="shared" si="27"/>
        <v>5.4869000000000003</v>
      </c>
    </row>
    <row r="1763" spans="1:5" x14ac:dyDescent="0.25">
      <c r="A1763" s="377">
        <v>39960</v>
      </c>
      <c r="B1763" s="378">
        <v>5.25</v>
      </c>
      <c r="C1763" s="379">
        <v>5.21</v>
      </c>
      <c r="D1763" s="378">
        <v>5.4550000000000001</v>
      </c>
      <c r="E1763" s="20">
        <f t="shared" si="27"/>
        <v>5.4550000000000001</v>
      </c>
    </row>
    <row r="1764" spans="1:5" x14ac:dyDescent="0.25">
      <c r="A1764" s="377">
        <v>39961</v>
      </c>
      <c r="B1764" s="378">
        <v>5.25</v>
      </c>
      <c r="C1764" s="379">
        <v>5.22</v>
      </c>
      <c r="D1764" s="378">
        <v>5.43</v>
      </c>
      <c r="E1764" s="20">
        <f t="shared" si="27"/>
        <v>5.43</v>
      </c>
    </row>
    <row r="1765" spans="1:5" x14ac:dyDescent="0.25">
      <c r="A1765" s="377">
        <v>39962</v>
      </c>
      <c r="B1765" s="378">
        <v>5.25</v>
      </c>
      <c r="C1765" s="379">
        <v>5.29</v>
      </c>
      <c r="D1765" s="378">
        <v>5.4349999999999996</v>
      </c>
      <c r="E1765" s="20">
        <f t="shared" si="27"/>
        <v>5.4349999999999996</v>
      </c>
    </row>
    <row r="1766" spans="1:5" x14ac:dyDescent="0.25">
      <c r="A1766" s="377">
        <v>39963</v>
      </c>
      <c r="B1766" s="378">
        <v>5.25</v>
      </c>
      <c r="C1766" s="379" t="s">
        <v>611</v>
      </c>
      <c r="D1766" s="378" t="s">
        <v>611</v>
      </c>
      <c r="E1766" s="20">
        <f t="shared" si="27"/>
        <v>5.4349999999999996</v>
      </c>
    </row>
    <row r="1767" spans="1:5" x14ac:dyDescent="0.25">
      <c r="A1767" s="377">
        <v>39964</v>
      </c>
      <c r="B1767" s="378">
        <v>5.25</v>
      </c>
      <c r="C1767" s="379" t="s">
        <v>611</v>
      </c>
      <c r="D1767" s="378" t="s">
        <v>611</v>
      </c>
      <c r="E1767" s="20">
        <f t="shared" si="27"/>
        <v>5.4349999999999996</v>
      </c>
    </row>
    <row r="1768" spans="1:5" x14ac:dyDescent="0.25">
      <c r="A1768" s="377">
        <v>39965</v>
      </c>
      <c r="B1768" s="378">
        <v>5.25</v>
      </c>
      <c r="C1768" s="379">
        <v>5.23</v>
      </c>
      <c r="D1768" s="378">
        <v>5.4349999999999996</v>
      </c>
      <c r="E1768" s="20">
        <f t="shared" si="27"/>
        <v>5.4349999999999996</v>
      </c>
    </row>
    <row r="1769" spans="1:5" x14ac:dyDescent="0.25">
      <c r="A1769" s="377">
        <v>39966</v>
      </c>
      <c r="B1769" s="378">
        <v>5.25</v>
      </c>
      <c r="C1769" s="379">
        <v>5.23</v>
      </c>
      <c r="D1769" s="378">
        <v>5.4105999999999996</v>
      </c>
      <c r="E1769" s="20">
        <f t="shared" si="27"/>
        <v>5.4105999999999996</v>
      </c>
    </row>
    <row r="1770" spans="1:5" x14ac:dyDescent="0.25">
      <c r="A1770" s="377">
        <v>39967</v>
      </c>
      <c r="B1770" s="378">
        <v>5.25</v>
      </c>
      <c r="C1770" s="379">
        <v>5.22</v>
      </c>
      <c r="D1770" s="378">
        <v>5.41</v>
      </c>
      <c r="E1770" s="20">
        <f t="shared" si="27"/>
        <v>5.41</v>
      </c>
    </row>
    <row r="1771" spans="1:5" x14ac:dyDescent="0.25">
      <c r="A1771" s="377">
        <v>39968</v>
      </c>
      <c r="B1771" s="378">
        <v>5.25</v>
      </c>
      <c r="C1771" s="379">
        <v>5.22</v>
      </c>
      <c r="D1771" s="378">
        <v>5.39</v>
      </c>
      <c r="E1771" s="20">
        <f t="shared" si="27"/>
        <v>5.39</v>
      </c>
    </row>
    <row r="1772" spans="1:5" x14ac:dyDescent="0.25">
      <c r="A1772" s="377">
        <v>39969</v>
      </c>
      <c r="B1772" s="378">
        <v>5.25</v>
      </c>
      <c r="C1772" s="379">
        <v>5.22</v>
      </c>
      <c r="D1772" s="378">
        <v>5.38</v>
      </c>
      <c r="E1772" s="20">
        <f t="shared" si="27"/>
        <v>5.38</v>
      </c>
    </row>
    <row r="1773" spans="1:5" x14ac:dyDescent="0.25">
      <c r="A1773" s="377">
        <v>39970</v>
      </c>
      <c r="B1773" s="378">
        <v>5.25</v>
      </c>
      <c r="C1773" s="379" t="s">
        <v>611</v>
      </c>
      <c r="D1773" s="378" t="s">
        <v>611</v>
      </c>
      <c r="E1773" s="20">
        <f t="shared" si="27"/>
        <v>5.38</v>
      </c>
    </row>
    <row r="1774" spans="1:5" x14ac:dyDescent="0.25">
      <c r="A1774" s="377">
        <v>39971</v>
      </c>
      <c r="B1774" s="378">
        <v>5.25</v>
      </c>
      <c r="C1774" s="379" t="s">
        <v>611</v>
      </c>
      <c r="D1774" s="378" t="s">
        <v>611</v>
      </c>
      <c r="E1774" s="20">
        <f t="shared" si="27"/>
        <v>5.38</v>
      </c>
    </row>
    <row r="1775" spans="1:5" x14ac:dyDescent="0.25">
      <c r="A1775" s="377">
        <v>39972</v>
      </c>
      <c r="B1775" s="378">
        <v>5.25</v>
      </c>
      <c r="C1775" s="379">
        <v>5.23</v>
      </c>
      <c r="D1775" s="378">
        <v>5.37</v>
      </c>
      <c r="E1775" s="20">
        <f t="shared" si="27"/>
        <v>5.37</v>
      </c>
    </row>
    <row r="1776" spans="1:5" x14ac:dyDescent="0.25">
      <c r="A1776" s="377">
        <v>39973</v>
      </c>
      <c r="B1776" s="378">
        <v>5.25</v>
      </c>
      <c r="C1776" s="379">
        <v>5.23</v>
      </c>
      <c r="D1776" s="378">
        <v>5.36</v>
      </c>
      <c r="E1776" s="20">
        <f t="shared" si="27"/>
        <v>5.36</v>
      </c>
    </row>
    <row r="1777" spans="1:5" x14ac:dyDescent="0.25">
      <c r="A1777" s="377">
        <v>39974</v>
      </c>
      <c r="B1777" s="378">
        <v>5.25</v>
      </c>
      <c r="C1777" s="379">
        <v>5.22</v>
      </c>
      <c r="D1777" s="378">
        <v>5.3550000000000004</v>
      </c>
      <c r="E1777" s="20">
        <f t="shared" si="27"/>
        <v>5.3550000000000004</v>
      </c>
    </row>
    <row r="1778" spans="1:5" x14ac:dyDescent="0.25">
      <c r="A1778" s="377">
        <v>39975</v>
      </c>
      <c r="B1778" s="378">
        <v>5.25</v>
      </c>
      <c r="C1778" s="379">
        <v>5.22</v>
      </c>
      <c r="D1778" s="378">
        <v>5.32</v>
      </c>
      <c r="E1778" s="20">
        <f t="shared" si="27"/>
        <v>5.32</v>
      </c>
    </row>
    <row r="1779" spans="1:5" x14ac:dyDescent="0.25">
      <c r="A1779" s="377">
        <v>39976</v>
      </c>
      <c r="B1779" s="378">
        <v>5.25</v>
      </c>
      <c r="C1779" s="379">
        <v>5.23</v>
      </c>
      <c r="D1779" s="378">
        <v>5.31</v>
      </c>
      <c r="E1779" s="20">
        <f t="shared" si="27"/>
        <v>5.31</v>
      </c>
    </row>
    <row r="1780" spans="1:5" x14ac:dyDescent="0.25">
      <c r="A1780" s="377">
        <v>39977</v>
      </c>
      <c r="B1780" s="378">
        <v>5.25</v>
      </c>
      <c r="C1780" s="379" t="s">
        <v>611</v>
      </c>
      <c r="D1780" s="378" t="s">
        <v>611</v>
      </c>
      <c r="E1780" s="20">
        <f t="shared" si="27"/>
        <v>5.31</v>
      </c>
    </row>
    <row r="1781" spans="1:5" x14ac:dyDescent="0.25">
      <c r="A1781" s="377">
        <v>39978</v>
      </c>
      <c r="B1781" s="378">
        <v>5.25</v>
      </c>
      <c r="C1781" s="379" t="s">
        <v>611</v>
      </c>
      <c r="D1781" s="378" t="s">
        <v>611</v>
      </c>
      <c r="E1781" s="20">
        <f t="shared" si="27"/>
        <v>5.31</v>
      </c>
    </row>
    <row r="1782" spans="1:5" x14ac:dyDescent="0.25">
      <c r="A1782" s="377">
        <v>39979</v>
      </c>
      <c r="B1782" s="378">
        <v>5.25</v>
      </c>
      <c r="C1782" s="379">
        <v>5.22</v>
      </c>
      <c r="D1782" s="378">
        <v>5.2949999999999999</v>
      </c>
      <c r="E1782" s="20">
        <f t="shared" si="27"/>
        <v>5.2949999999999999</v>
      </c>
    </row>
    <row r="1783" spans="1:5" x14ac:dyDescent="0.25">
      <c r="A1783" s="377">
        <v>39980</v>
      </c>
      <c r="B1783" s="378">
        <v>5.25</v>
      </c>
      <c r="C1783" s="379">
        <v>5.22</v>
      </c>
      <c r="D1783" s="378">
        <v>5.2850000000000001</v>
      </c>
      <c r="E1783" s="20">
        <f t="shared" si="27"/>
        <v>5.2850000000000001</v>
      </c>
    </row>
    <row r="1784" spans="1:5" x14ac:dyDescent="0.25">
      <c r="A1784" s="377">
        <v>39981</v>
      </c>
      <c r="B1784" s="378">
        <v>5.25</v>
      </c>
      <c r="C1784" s="379">
        <v>5.23</v>
      </c>
      <c r="D1784" s="378">
        <v>5.25</v>
      </c>
      <c r="E1784" s="20">
        <f t="shared" si="27"/>
        <v>5.25</v>
      </c>
    </row>
    <row r="1785" spans="1:5" x14ac:dyDescent="0.25">
      <c r="A1785" s="377">
        <v>39982</v>
      </c>
      <c r="B1785" s="378">
        <v>5.25</v>
      </c>
      <c r="C1785" s="379">
        <v>5.27</v>
      </c>
      <c r="D1785" s="378">
        <v>5.2249999999999996</v>
      </c>
      <c r="E1785" s="20">
        <f t="shared" si="27"/>
        <v>5.2249999999999996</v>
      </c>
    </row>
    <row r="1786" spans="1:5" x14ac:dyDescent="0.25">
      <c r="A1786" s="377">
        <v>39983</v>
      </c>
      <c r="B1786" s="378">
        <v>4.75</v>
      </c>
      <c r="C1786" s="379">
        <v>4.75</v>
      </c>
      <c r="D1786" s="378">
        <v>5.2037000000000004</v>
      </c>
      <c r="E1786" s="20">
        <f t="shared" si="27"/>
        <v>5.2037000000000004</v>
      </c>
    </row>
    <row r="1787" spans="1:5" x14ac:dyDescent="0.25">
      <c r="A1787" s="377">
        <v>39984</v>
      </c>
      <c r="B1787" s="378">
        <v>4.75</v>
      </c>
      <c r="C1787" s="379" t="s">
        <v>611</v>
      </c>
      <c r="D1787" s="378" t="s">
        <v>611</v>
      </c>
      <c r="E1787" s="20">
        <f t="shared" si="27"/>
        <v>5.2037000000000004</v>
      </c>
    </row>
    <row r="1788" spans="1:5" x14ac:dyDescent="0.25">
      <c r="A1788" s="377">
        <v>39985</v>
      </c>
      <c r="B1788" s="378">
        <v>4.75</v>
      </c>
      <c r="C1788" s="379" t="s">
        <v>611</v>
      </c>
      <c r="D1788" s="378" t="s">
        <v>611</v>
      </c>
      <c r="E1788" s="20">
        <f t="shared" si="27"/>
        <v>5.2037000000000004</v>
      </c>
    </row>
    <row r="1789" spans="1:5" x14ac:dyDescent="0.25">
      <c r="A1789" s="377">
        <v>39986</v>
      </c>
      <c r="B1789" s="378">
        <v>4.75</v>
      </c>
      <c r="C1789" s="379">
        <v>4.75</v>
      </c>
      <c r="D1789" s="378">
        <v>5.125</v>
      </c>
      <c r="E1789" s="20">
        <f t="shared" si="27"/>
        <v>5.125</v>
      </c>
    </row>
    <row r="1790" spans="1:5" x14ac:dyDescent="0.25">
      <c r="A1790" s="377">
        <v>39987</v>
      </c>
      <c r="B1790" s="378">
        <v>4.75</v>
      </c>
      <c r="C1790" s="379">
        <v>4.75</v>
      </c>
      <c r="D1790" s="378">
        <v>5.12</v>
      </c>
      <c r="E1790" s="20">
        <f t="shared" si="27"/>
        <v>5.12</v>
      </c>
    </row>
    <row r="1791" spans="1:5" x14ac:dyDescent="0.25">
      <c r="A1791" s="377">
        <v>39988</v>
      </c>
      <c r="B1791" s="378">
        <v>4.75</v>
      </c>
      <c r="C1791" s="379">
        <v>4.75</v>
      </c>
      <c r="D1791" s="378">
        <v>5.1150000000000002</v>
      </c>
      <c r="E1791" s="20">
        <f t="shared" si="27"/>
        <v>5.1150000000000002</v>
      </c>
    </row>
    <row r="1792" spans="1:5" x14ac:dyDescent="0.25">
      <c r="A1792" s="377">
        <v>39989</v>
      </c>
      <c r="B1792" s="378">
        <v>4.75</v>
      </c>
      <c r="C1792" s="379">
        <v>4.75</v>
      </c>
      <c r="D1792" s="378">
        <v>5.1113</v>
      </c>
      <c r="E1792" s="20">
        <f t="shared" si="27"/>
        <v>5.1113</v>
      </c>
    </row>
    <row r="1793" spans="1:5" x14ac:dyDescent="0.25">
      <c r="A1793" s="377">
        <v>39990</v>
      </c>
      <c r="B1793" s="378">
        <v>4.75</v>
      </c>
      <c r="C1793" s="379">
        <v>4.78</v>
      </c>
      <c r="D1793" s="378">
        <v>5.12</v>
      </c>
      <c r="E1793" s="20">
        <f t="shared" si="27"/>
        <v>5.12</v>
      </c>
    </row>
    <row r="1794" spans="1:5" x14ac:dyDescent="0.25">
      <c r="A1794" s="377">
        <v>39991</v>
      </c>
      <c r="B1794" s="378">
        <v>4.75</v>
      </c>
      <c r="C1794" s="379" t="s">
        <v>611</v>
      </c>
      <c r="D1794" s="378" t="s">
        <v>611</v>
      </c>
      <c r="E1794" s="20">
        <f t="shared" si="27"/>
        <v>5.12</v>
      </c>
    </row>
    <row r="1795" spans="1:5" x14ac:dyDescent="0.25">
      <c r="A1795" s="377">
        <v>39992</v>
      </c>
      <c r="B1795" s="378">
        <v>4.75</v>
      </c>
      <c r="C1795" s="379" t="s">
        <v>611</v>
      </c>
      <c r="D1795" s="378" t="s">
        <v>611</v>
      </c>
      <c r="E1795" s="20">
        <f t="shared" si="27"/>
        <v>5.12</v>
      </c>
    </row>
    <row r="1796" spans="1:5" x14ac:dyDescent="0.25">
      <c r="A1796" s="377">
        <v>39993</v>
      </c>
      <c r="B1796" s="378">
        <v>4.75</v>
      </c>
      <c r="C1796" s="379">
        <v>4.78</v>
      </c>
      <c r="D1796" s="378">
        <v>5.085</v>
      </c>
      <c r="E1796" s="20">
        <f t="shared" si="27"/>
        <v>5.085</v>
      </c>
    </row>
    <row r="1797" spans="1:5" x14ac:dyDescent="0.25">
      <c r="A1797" s="377">
        <v>39994</v>
      </c>
      <c r="B1797" s="378">
        <v>4.75</v>
      </c>
      <c r="C1797" s="379">
        <v>4.8499999999999996</v>
      </c>
      <c r="D1797" s="378">
        <v>5.085</v>
      </c>
      <c r="E1797" s="20">
        <f t="shared" si="27"/>
        <v>5.085</v>
      </c>
    </row>
    <row r="1798" spans="1:5" x14ac:dyDescent="0.25">
      <c r="A1798" s="377">
        <v>39995</v>
      </c>
      <c r="B1798" s="378">
        <v>4.75</v>
      </c>
      <c r="C1798" s="379">
        <v>4.7699999999999996</v>
      </c>
      <c r="D1798" s="378">
        <v>5.0664999999999996</v>
      </c>
      <c r="E1798" s="20">
        <f t="shared" si="27"/>
        <v>5.0664999999999996</v>
      </c>
    </row>
    <row r="1799" spans="1:5" x14ac:dyDescent="0.25">
      <c r="A1799" s="377">
        <v>39996</v>
      </c>
      <c r="B1799" s="378">
        <v>4.75</v>
      </c>
      <c r="C1799" s="379">
        <v>4.7699999999999996</v>
      </c>
      <c r="D1799" s="378">
        <v>5.0650000000000004</v>
      </c>
      <c r="E1799" s="20">
        <f t="shared" si="27"/>
        <v>5.0650000000000004</v>
      </c>
    </row>
    <row r="1800" spans="1:5" x14ac:dyDescent="0.25">
      <c r="A1800" s="377">
        <v>39997</v>
      </c>
      <c r="B1800" s="378">
        <v>4.75</v>
      </c>
      <c r="C1800" s="379">
        <v>4.78</v>
      </c>
      <c r="D1800" s="378">
        <v>5.0449999999999999</v>
      </c>
      <c r="E1800" s="20">
        <f t="shared" si="27"/>
        <v>5.0449999999999999</v>
      </c>
    </row>
    <row r="1801" spans="1:5" x14ac:dyDescent="0.25">
      <c r="A1801" s="377">
        <v>39998</v>
      </c>
      <c r="B1801" s="378">
        <v>4.75</v>
      </c>
      <c r="C1801" s="379" t="s">
        <v>611</v>
      </c>
      <c r="D1801" s="378" t="s">
        <v>611</v>
      </c>
      <c r="E1801" s="20">
        <f t="shared" si="27"/>
        <v>5.0449999999999999</v>
      </c>
    </row>
    <row r="1802" spans="1:5" x14ac:dyDescent="0.25">
      <c r="A1802" s="377">
        <v>39999</v>
      </c>
      <c r="B1802" s="378">
        <v>4.75</v>
      </c>
      <c r="C1802" s="379" t="s">
        <v>611</v>
      </c>
      <c r="D1802" s="378" t="s">
        <v>611</v>
      </c>
      <c r="E1802" s="20">
        <f t="shared" si="27"/>
        <v>5.0449999999999999</v>
      </c>
    </row>
    <row r="1803" spans="1:5" x14ac:dyDescent="0.25">
      <c r="A1803" s="377">
        <v>40000</v>
      </c>
      <c r="B1803" s="378">
        <v>4.75</v>
      </c>
      <c r="C1803" s="379">
        <v>4.8</v>
      </c>
      <c r="D1803" s="378">
        <v>5.03</v>
      </c>
      <c r="E1803" s="20">
        <f t="shared" si="27"/>
        <v>5.03</v>
      </c>
    </row>
    <row r="1804" spans="1:5" x14ac:dyDescent="0.25">
      <c r="A1804" s="377">
        <v>40001</v>
      </c>
      <c r="B1804" s="378">
        <v>4.75</v>
      </c>
      <c r="C1804" s="379">
        <v>4.8099999999999996</v>
      </c>
      <c r="D1804" s="378">
        <v>5.0049999999999999</v>
      </c>
      <c r="E1804" s="20">
        <f t="shared" ref="E1804:E1867" si="28">IF(D1804="N/E",E1803,D1804)</f>
        <v>5.0049999999999999</v>
      </c>
    </row>
    <row r="1805" spans="1:5" x14ac:dyDescent="0.25">
      <c r="A1805" s="377">
        <v>40002</v>
      </c>
      <c r="B1805" s="378">
        <v>4.75</v>
      </c>
      <c r="C1805" s="379">
        <v>4.79</v>
      </c>
      <c r="D1805" s="378">
        <v>4.95</v>
      </c>
      <c r="E1805" s="20">
        <f t="shared" si="28"/>
        <v>4.95</v>
      </c>
    </row>
    <row r="1806" spans="1:5" x14ac:dyDescent="0.25">
      <c r="A1806" s="377">
        <v>40003</v>
      </c>
      <c r="B1806" s="378">
        <v>4.75</v>
      </c>
      <c r="C1806" s="379">
        <v>4.78</v>
      </c>
      <c r="D1806" s="378">
        <v>4.9227999999999996</v>
      </c>
      <c r="E1806" s="20">
        <f t="shared" si="28"/>
        <v>4.9227999999999996</v>
      </c>
    </row>
    <row r="1807" spans="1:5" x14ac:dyDescent="0.25">
      <c r="A1807" s="377">
        <v>40004</v>
      </c>
      <c r="B1807" s="378">
        <v>4.75</v>
      </c>
      <c r="C1807" s="379">
        <v>4.78</v>
      </c>
      <c r="D1807" s="378">
        <v>4.9000000000000004</v>
      </c>
      <c r="E1807" s="20">
        <f t="shared" si="28"/>
        <v>4.9000000000000004</v>
      </c>
    </row>
    <row r="1808" spans="1:5" x14ac:dyDescent="0.25">
      <c r="A1808" s="377">
        <v>40005</v>
      </c>
      <c r="B1808" s="378">
        <v>4.75</v>
      </c>
      <c r="C1808" s="379" t="s">
        <v>611</v>
      </c>
      <c r="D1808" s="378" t="s">
        <v>611</v>
      </c>
      <c r="E1808" s="20">
        <f t="shared" si="28"/>
        <v>4.9000000000000004</v>
      </c>
    </row>
    <row r="1809" spans="1:5" x14ac:dyDescent="0.25">
      <c r="A1809" s="377">
        <v>40006</v>
      </c>
      <c r="B1809" s="378">
        <v>4.75</v>
      </c>
      <c r="C1809" s="379" t="s">
        <v>611</v>
      </c>
      <c r="D1809" s="378" t="s">
        <v>611</v>
      </c>
      <c r="E1809" s="20">
        <f t="shared" si="28"/>
        <v>4.9000000000000004</v>
      </c>
    </row>
    <row r="1810" spans="1:5" x14ac:dyDescent="0.25">
      <c r="A1810" s="377">
        <v>40007</v>
      </c>
      <c r="B1810" s="378">
        <v>4.75</v>
      </c>
      <c r="C1810" s="379">
        <v>4.78</v>
      </c>
      <c r="D1810" s="378">
        <v>4.875</v>
      </c>
      <c r="E1810" s="20">
        <f t="shared" si="28"/>
        <v>4.875</v>
      </c>
    </row>
    <row r="1811" spans="1:5" x14ac:dyDescent="0.25">
      <c r="A1811" s="377">
        <v>40008</v>
      </c>
      <c r="B1811" s="378">
        <v>4.75</v>
      </c>
      <c r="C1811" s="379">
        <v>4.79</v>
      </c>
      <c r="D1811" s="378">
        <v>4.8550000000000004</v>
      </c>
      <c r="E1811" s="20">
        <f t="shared" si="28"/>
        <v>4.8550000000000004</v>
      </c>
    </row>
    <row r="1812" spans="1:5" x14ac:dyDescent="0.25">
      <c r="A1812" s="377">
        <v>40009</v>
      </c>
      <c r="B1812" s="378">
        <v>4.75</v>
      </c>
      <c r="C1812" s="379">
        <v>4.79</v>
      </c>
      <c r="D1812" s="378">
        <v>4.835</v>
      </c>
      <c r="E1812" s="20">
        <f t="shared" si="28"/>
        <v>4.835</v>
      </c>
    </row>
    <row r="1813" spans="1:5" x14ac:dyDescent="0.25">
      <c r="A1813" s="377">
        <v>40010</v>
      </c>
      <c r="B1813" s="378">
        <v>4.75</v>
      </c>
      <c r="C1813" s="379">
        <v>4.8</v>
      </c>
      <c r="D1813" s="378">
        <v>4.8550000000000004</v>
      </c>
      <c r="E1813" s="20">
        <f t="shared" si="28"/>
        <v>4.8550000000000004</v>
      </c>
    </row>
    <row r="1814" spans="1:5" x14ac:dyDescent="0.25">
      <c r="A1814" s="377">
        <v>40011</v>
      </c>
      <c r="B1814" s="378">
        <v>4.5</v>
      </c>
      <c r="C1814" s="379">
        <v>4.5199999999999996</v>
      </c>
      <c r="D1814" s="378">
        <v>4.87</v>
      </c>
      <c r="E1814" s="20">
        <f t="shared" si="28"/>
        <v>4.87</v>
      </c>
    </row>
    <row r="1815" spans="1:5" x14ac:dyDescent="0.25">
      <c r="A1815" s="377">
        <v>40012</v>
      </c>
      <c r="B1815" s="378">
        <v>4.5</v>
      </c>
      <c r="C1815" s="379" t="s">
        <v>611</v>
      </c>
      <c r="D1815" s="378" t="s">
        <v>611</v>
      </c>
      <c r="E1815" s="20">
        <f t="shared" si="28"/>
        <v>4.87</v>
      </c>
    </row>
    <row r="1816" spans="1:5" x14ac:dyDescent="0.25">
      <c r="A1816" s="377">
        <v>40013</v>
      </c>
      <c r="B1816" s="378">
        <v>4.5</v>
      </c>
      <c r="C1816" s="379" t="s">
        <v>611</v>
      </c>
      <c r="D1816" s="378" t="s">
        <v>611</v>
      </c>
      <c r="E1816" s="20">
        <f t="shared" si="28"/>
        <v>4.87</v>
      </c>
    </row>
    <row r="1817" spans="1:5" x14ac:dyDescent="0.25">
      <c r="A1817" s="377">
        <v>40014</v>
      </c>
      <c r="B1817" s="378">
        <v>4.5</v>
      </c>
      <c r="C1817" s="379">
        <v>4.51</v>
      </c>
      <c r="D1817" s="378">
        <v>4.8449999999999998</v>
      </c>
      <c r="E1817" s="20">
        <f t="shared" si="28"/>
        <v>4.8449999999999998</v>
      </c>
    </row>
    <row r="1818" spans="1:5" x14ac:dyDescent="0.25">
      <c r="A1818" s="377">
        <v>40015</v>
      </c>
      <c r="B1818" s="378">
        <v>4.5</v>
      </c>
      <c r="C1818" s="379">
        <v>4.5199999999999996</v>
      </c>
      <c r="D1818" s="378">
        <v>4.87</v>
      </c>
      <c r="E1818" s="20">
        <f t="shared" si="28"/>
        <v>4.87</v>
      </c>
    </row>
    <row r="1819" spans="1:5" x14ac:dyDescent="0.25">
      <c r="A1819" s="377">
        <v>40016</v>
      </c>
      <c r="B1819" s="378">
        <v>4.5</v>
      </c>
      <c r="C1819" s="379">
        <v>4.5</v>
      </c>
      <c r="D1819" s="378">
        <v>4.88</v>
      </c>
      <c r="E1819" s="20">
        <f t="shared" si="28"/>
        <v>4.88</v>
      </c>
    </row>
    <row r="1820" spans="1:5" x14ac:dyDescent="0.25">
      <c r="A1820" s="377">
        <v>40017</v>
      </c>
      <c r="B1820" s="378">
        <v>4.5</v>
      </c>
      <c r="C1820" s="379">
        <v>4.4800000000000004</v>
      </c>
      <c r="D1820" s="378">
        <v>4.8890000000000002</v>
      </c>
      <c r="E1820" s="20">
        <f t="shared" si="28"/>
        <v>4.8890000000000002</v>
      </c>
    </row>
    <row r="1821" spans="1:5" x14ac:dyDescent="0.25">
      <c r="A1821" s="377">
        <v>40018</v>
      </c>
      <c r="B1821" s="378">
        <v>4.5</v>
      </c>
      <c r="C1821" s="379">
        <v>4.42</v>
      </c>
      <c r="D1821" s="378">
        <v>4.88</v>
      </c>
      <c r="E1821" s="20">
        <f t="shared" si="28"/>
        <v>4.88</v>
      </c>
    </row>
    <row r="1822" spans="1:5" x14ac:dyDescent="0.25">
      <c r="A1822" s="377">
        <v>40019</v>
      </c>
      <c r="B1822" s="378">
        <v>4.5</v>
      </c>
      <c r="C1822" s="379" t="s">
        <v>611</v>
      </c>
      <c r="D1822" s="378" t="s">
        <v>611</v>
      </c>
      <c r="E1822" s="20">
        <f t="shared" si="28"/>
        <v>4.88</v>
      </c>
    </row>
    <row r="1823" spans="1:5" x14ac:dyDescent="0.25">
      <c r="A1823" s="377">
        <v>40020</v>
      </c>
      <c r="B1823" s="378">
        <v>4.5</v>
      </c>
      <c r="C1823" s="379" t="s">
        <v>611</v>
      </c>
      <c r="D1823" s="378" t="s">
        <v>611</v>
      </c>
      <c r="E1823" s="20">
        <f t="shared" si="28"/>
        <v>4.88</v>
      </c>
    </row>
    <row r="1824" spans="1:5" x14ac:dyDescent="0.25">
      <c r="A1824" s="377">
        <v>40021</v>
      </c>
      <c r="B1824" s="378">
        <v>4.5</v>
      </c>
      <c r="C1824" s="379">
        <v>4.49</v>
      </c>
      <c r="D1824" s="378">
        <v>4.8905000000000003</v>
      </c>
      <c r="E1824" s="20">
        <f t="shared" si="28"/>
        <v>4.8905000000000003</v>
      </c>
    </row>
    <row r="1825" spans="1:5" x14ac:dyDescent="0.25">
      <c r="A1825" s="377">
        <v>40022</v>
      </c>
      <c r="B1825" s="378">
        <v>4.5</v>
      </c>
      <c r="C1825" s="379">
        <v>4.4800000000000004</v>
      </c>
      <c r="D1825" s="378">
        <v>4.9000000000000004</v>
      </c>
      <c r="E1825" s="20">
        <f t="shared" si="28"/>
        <v>4.9000000000000004</v>
      </c>
    </row>
    <row r="1826" spans="1:5" x14ac:dyDescent="0.25">
      <c r="A1826" s="377">
        <v>40023</v>
      </c>
      <c r="B1826" s="378">
        <v>4.5</v>
      </c>
      <c r="C1826" s="379">
        <v>4.4800000000000004</v>
      </c>
      <c r="D1826" s="378">
        <v>4.8967999999999998</v>
      </c>
      <c r="E1826" s="20">
        <f t="shared" si="28"/>
        <v>4.8967999999999998</v>
      </c>
    </row>
    <row r="1827" spans="1:5" x14ac:dyDescent="0.25">
      <c r="A1827" s="377">
        <v>40024</v>
      </c>
      <c r="B1827" s="378">
        <v>4.5</v>
      </c>
      <c r="C1827" s="379">
        <v>4.51</v>
      </c>
      <c r="D1827" s="378">
        <v>4.8849999999999998</v>
      </c>
      <c r="E1827" s="20">
        <f t="shared" si="28"/>
        <v>4.8849999999999998</v>
      </c>
    </row>
    <row r="1828" spans="1:5" x14ac:dyDescent="0.25">
      <c r="A1828" s="377">
        <v>40025</v>
      </c>
      <c r="B1828" s="378">
        <v>4.5</v>
      </c>
      <c r="C1828" s="379">
        <v>4.58</v>
      </c>
      <c r="D1828" s="378">
        <v>4.8849999999999998</v>
      </c>
      <c r="E1828" s="20">
        <f t="shared" si="28"/>
        <v>4.8849999999999998</v>
      </c>
    </row>
    <row r="1829" spans="1:5" x14ac:dyDescent="0.25">
      <c r="A1829" s="377">
        <v>40026</v>
      </c>
      <c r="B1829" s="378">
        <v>4.5</v>
      </c>
      <c r="C1829" s="379" t="s">
        <v>611</v>
      </c>
      <c r="D1829" s="378" t="s">
        <v>611</v>
      </c>
      <c r="E1829" s="20">
        <f t="shared" si="28"/>
        <v>4.8849999999999998</v>
      </c>
    </row>
    <row r="1830" spans="1:5" x14ac:dyDescent="0.25">
      <c r="A1830" s="377">
        <v>40027</v>
      </c>
      <c r="B1830" s="378">
        <v>4.5</v>
      </c>
      <c r="C1830" s="379" t="s">
        <v>611</v>
      </c>
      <c r="D1830" s="378" t="s">
        <v>611</v>
      </c>
      <c r="E1830" s="20">
        <f t="shared" si="28"/>
        <v>4.8849999999999998</v>
      </c>
    </row>
    <row r="1831" spans="1:5" x14ac:dyDescent="0.25">
      <c r="A1831" s="377">
        <v>40028</v>
      </c>
      <c r="B1831" s="378">
        <v>4.5</v>
      </c>
      <c r="C1831" s="379">
        <v>4.4800000000000004</v>
      </c>
      <c r="D1831" s="378">
        <v>4.8949999999999996</v>
      </c>
      <c r="E1831" s="20">
        <f t="shared" si="28"/>
        <v>4.8949999999999996</v>
      </c>
    </row>
    <row r="1832" spans="1:5" x14ac:dyDescent="0.25">
      <c r="A1832" s="377">
        <v>40029</v>
      </c>
      <c r="B1832" s="378">
        <v>4.5</v>
      </c>
      <c r="C1832" s="379">
        <v>4.49</v>
      </c>
      <c r="D1832" s="378">
        <v>4.9104999999999999</v>
      </c>
      <c r="E1832" s="20">
        <f t="shared" si="28"/>
        <v>4.9104999999999999</v>
      </c>
    </row>
    <row r="1833" spans="1:5" x14ac:dyDescent="0.25">
      <c r="A1833" s="377">
        <v>40030</v>
      </c>
      <c r="B1833" s="378">
        <v>4.5</v>
      </c>
      <c r="C1833" s="379">
        <v>4.5</v>
      </c>
      <c r="D1833" s="378">
        <v>4.8864999999999998</v>
      </c>
      <c r="E1833" s="20">
        <f t="shared" si="28"/>
        <v>4.8864999999999998</v>
      </c>
    </row>
    <row r="1834" spans="1:5" x14ac:dyDescent="0.25">
      <c r="A1834" s="377">
        <v>40031</v>
      </c>
      <c r="B1834" s="378">
        <v>4.5</v>
      </c>
      <c r="C1834" s="379">
        <v>4.49</v>
      </c>
      <c r="D1834" s="378">
        <v>4.8899999999999997</v>
      </c>
      <c r="E1834" s="20">
        <f t="shared" si="28"/>
        <v>4.8899999999999997</v>
      </c>
    </row>
    <row r="1835" spans="1:5" x14ac:dyDescent="0.25">
      <c r="A1835" s="377">
        <v>40032</v>
      </c>
      <c r="B1835" s="378">
        <v>4.5</v>
      </c>
      <c r="C1835" s="379">
        <v>4.47</v>
      </c>
      <c r="D1835" s="378">
        <v>4.9001000000000001</v>
      </c>
      <c r="E1835" s="20">
        <f t="shared" si="28"/>
        <v>4.9001000000000001</v>
      </c>
    </row>
    <row r="1836" spans="1:5" x14ac:dyDescent="0.25">
      <c r="A1836" s="377">
        <v>40033</v>
      </c>
      <c r="B1836" s="378">
        <v>4.5</v>
      </c>
      <c r="C1836" s="379" t="s">
        <v>611</v>
      </c>
      <c r="D1836" s="378" t="s">
        <v>611</v>
      </c>
      <c r="E1836" s="20">
        <f t="shared" si="28"/>
        <v>4.9001000000000001</v>
      </c>
    </row>
    <row r="1837" spans="1:5" x14ac:dyDescent="0.25">
      <c r="A1837" s="377">
        <v>40034</v>
      </c>
      <c r="B1837" s="378">
        <v>4.5</v>
      </c>
      <c r="C1837" s="379" t="s">
        <v>611</v>
      </c>
      <c r="D1837" s="378" t="s">
        <v>611</v>
      </c>
      <c r="E1837" s="20">
        <f t="shared" si="28"/>
        <v>4.9001000000000001</v>
      </c>
    </row>
    <row r="1838" spans="1:5" x14ac:dyDescent="0.25">
      <c r="A1838" s="377">
        <v>40035</v>
      </c>
      <c r="B1838" s="378">
        <v>4.5</v>
      </c>
      <c r="C1838" s="379">
        <v>4.47</v>
      </c>
      <c r="D1838" s="378">
        <v>4.8949999999999996</v>
      </c>
      <c r="E1838" s="20">
        <f t="shared" si="28"/>
        <v>4.8949999999999996</v>
      </c>
    </row>
    <row r="1839" spans="1:5" x14ac:dyDescent="0.25">
      <c r="A1839" s="377">
        <v>40036</v>
      </c>
      <c r="B1839" s="378">
        <v>4.5</v>
      </c>
      <c r="C1839" s="379">
        <v>4.47</v>
      </c>
      <c r="D1839" s="378">
        <v>4.9008000000000003</v>
      </c>
      <c r="E1839" s="20">
        <f t="shared" si="28"/>
        <v>4.9008000000000003</v>
      </c>
    </row>
    <row r="1840" spans="1:5" x14ac:dyDescent="0.25">
      <c r="A1840" s="377">
        <v>40037</v>
      </c>
      <c r="B1840" s="378">
        <v>4.5</v>
      </c>
      <c r="C1840" s="379">
        <v>4.47</v>
      </c>
      <c r="D1840" s="378">
        <v>4.9000000000000004</v>
      </c>
      <c r="E1840" s="20">
        <f t="shared" si="28"/>
        <v>4.9000000000000004</v>
      </c>
    </row>
    <row r="1841" spans="1:5" x14ac:dyDescent="0.25">
      <c r="A1841" s="377">
        <v>40038</v>
      </c>
      <c r="B1841" s="378">
        <v>4.5</v>
      </c>
      <c r="C1841" s="379">
        <v>4.4800000000000004</v>
      </c>
      <c r="D1841" s="378">
        <v>4.8754999999999997</v>
      </c>
      <c r="E1841" s="20">
        <f t="shared" si="28"/>
        <v>4.8754999999999997</v>
      </c>
    </row>
    <row r="1842" spans="1:5" x14ac:dyDescent="0.25">
      <c r="A1842" s="377">
        <v>40039</v>
      </c>
      <c r="B1842" s="378">
        <v>4.5</v>
      </c>
      <c r="C1842" s="379">
        <v>4.51</v>
      </c>
      <c r="D1842" s="378">
        <v>4.8654999999999999</v>
      </c>
      <c r="E1842" s="20">
        <f t="shared" si="28"/>
        <v>4.8654999999999999</v>
      </c>
    </row>
    <row r="1843" spans="1:5" x14ac:dyDescent="0.25">
      <c r="A1843" s="377">
        <v>40040</v>
      </c>
      <c r="B1843" s="378">
        <v>4.5</v>
      </c>
      <c r="C1843" s="379" t="s">
        <v>611</v>
      </c>
      <c r="D1843" s="378" t="s">
        <v>611</v>
      </c>
      <c r="E1843" s="20">
        <f t="shared" si="28"/>
        <v>4.8654999999999999</v>
      </c>
    </row>
    <row r="1844" spans="1:5" x14ac:dyDescent="0.25">
      <c r="A1844" s="377">
        <v>40041</v>
      </c>
      <c r="B1844" s="378">
        <v>4.5</v>
      </c>
      <c r="C1844" s="379" t="s">
        <v>611</v>
      </c>
      <c r="D1844" s="378" t="s">
        <v>611</v>
      </c>
      <c r="E1844" s="20">
        <f t="shared" si="28"/>
        <v>4.8654999999999999</v>
      </c>
    </row>
    <row r="1845" spans="1:5" x14ac:dyDescent="0.25">
      <c r="A1845" s="377">
        <v>40042</v>
      </c>
      <c r="B1845" s="378">
        <v>4.5</v>
      </c>
      <c r="C1845" s="379">
        <v>4.51</v>
      </c>
      <c r="D1845" s="378">
        <v>4.867</v>
      </c>
      <c r="E1845" s="20">
        <f t="shared" si="28"/>
        <v>4.867</v>
      </c>
    </row>
    <row r="1846" spans="1:5" x14ac:dyDescent="0.25">
      <c r="A1846" s="377">
        <v>40043</v>
      </c>
      <c r="B1846" s="378">
        <v>4.5</v>
      </c>
      <c r="C1846" s="379">
        <v>4.51</v>
      </c>
      <c r="D1846" s="378">
        <v>4.8949999999999996</v>
      </c>
      <c r="E1846" s="20">
        <f t="shared" si="28"/>
        <v>4.8949999999999996</v>
      </c>
    </row>
    <row r="1847" spans="1:5" x14ac:dyDescent="0.25">
      <c r="A1847" s="377">
        <v>40044</v>
      </c>
      <c r="B1847" s="378">
        <v>4.5</v>
      </c>
      <c r="C1847" s="379">
        <v>4.49</v>
      </c>
      <c r="D1847" s="378">
        <v>4.8849999999999998</v>
      </c>
      <c r="E1847" s="20">
        <f t="shared" si="28"/>
        <v>4.8849999999999998</v>
      </c>
    </row>
    <row r="1848" spans="1:5" x14ac:dyDescent="0.25">
      <c r="A1848" s="377">
        <v>40045</v>
      </c>
      <c r="B1848" s="378">
        <v>4.5</v>
      </c>
      <c r="C1848" s="379">
        <v>4.47</v>
      </c>
      <c r="D1848" s="378">
        <v>4.9050000000000002</v>
      </c>
      <c r="E1848" s="20">
        <f t="shared" si="28"/>
        <v>4.9050000000000002</v>
      </c>
    </row>
    <row r="1849" spans="1:5" x14ac:dyDescent="0.25">
      <c r="A1849" s="377">
        <v>40046</v>
      </c>
      <c r="B1849" s="378">
        <v>4.5</v>
      </c>
      <c r="C1849" s="379">
        <v>4.4800000000000004</v>
      </c>
      <c r="D1849" s="378">
        <v>4.8975</v>
      </c>
      <c r="E1849" s="20">
        <f t="shared" si="28"/>
        <v>4.8975</v>
      </c>
    </row>
    <row r="1850" spans="1:5" x14ac:dyDescent="0.25">
      <c r="A1850" s="377">
        <v>40047</v>
      </c>
      <c r="B1850" s="378">
        <v>4.5</v>
      </c>
      <c r="C1850" s="379" t="s">
        <v>611</v>
      </c>
      <c r="D1850" s="378" t="s">
        <v>611</v>
      </c>
      <c r="E1850" s="20">
        <f t="shared" si="28"/>
        <v>4.8975</v>
      </c>
    </row>
    <row r="1851" spans="1:5" x14ac:dyDescent="0.25">
      <c r="A1851" s="377">
        <v>40048</v>
      </c>
      <c r="B1851" s="378">
        <v>4.5</v>
      </c>
      <c r="C1851" s="379" t="s">
        <v>611</v>
      </c>
      <c r="D1851" s="378" t="s">
        <v>611</v>
      </c>
      <c r="E1851" s="20">
        <f t="shared" si="28"/>
        <v>4.8975</v>
      </c>
    </row>
    <row r="1852" spans="1:5" x14ac:dyDescent="0.25">
      <c r="A1852" s="377">
        <v>40049</v>
      </c>
      <c r="B1852" s="378">
        <v>4.5</v>
      </c>
      <c r="C1852" s="379">
        <v>4.4800000000000004</v>
      </c>
      <c r="D1852" s="378">
        <v>4.8949999999999996</v>
      </c>
      <c r="E1852" s="20">
        <f t="shared" si="28"/>
        <v>4.8949999999999996</v>
      </c>
    </row>
    <row r="1853" spans="1:5" x14ac:dyDescent="0.25">
      <c r="A1853" s="377">
        <v>40050</v>
      </c>
      <c r="B1853" s="378">
        <v>4.5</v>
      </c>
      <c r="C1853" s="379">
        <v>4.47</v>
      </c>
      <c r="D1853" s="378">
        <v>4.8724999999999996</v>
      </c>
      <c r="E1853" s="20">
        <f t="shared" si="28"/>
        <v>4.8724999999999996</v>
      </c>
    </row>
    <row r="1854" spans="1:5" x14ac:dyDescent="0.25">
      <c r="A1854" s="377">
        <v>40051</v>
      </c>
      <c r="B1854" s="378">
        <v>4.5</v>
      </c>
      <c r="C1854" s="379">
        <v>4.47</v>
      </c>
      <c r="D1854" s="378">
        <v>4.8550000000000004</v>
      </c>
      <c r="E1854" s="20">
        <f t="shared" si="28"/>
        <v>4.8550000000000004</v>
      </c>
    </row>
    <row r="1855" spans="1:5" x14ac:dyDescent="0.25">
      <c r="A1855" s="377">
        <v>40052</v>
      </c>
      <c r="B1855" s="378">
        <v>4.5</v>
      </c>
      <c r="C1855" s="379">
        <v>4.4800000000000004</v>
      </c>
      <c r="D1855" s="378">
        <v>4.8882000000000003</v>
      </c>
      <c r="E1855" s="20">
        <f t="shared" si="28"/>
        <v>4.8882000000000003</v>
      </c>
    </row>
    <row r="1856" spans="1:5" x14ac:dyDescent="0.25">
      <c r="A1856" s="377">
        <v>40053</v>
      </c>
      <c r="B1856" s="378">
        <v>4.5</v>
      </c>
      <c r="C1856" s="379">
        <v>4.47</v>
      </c>
      <c r="D1856" s="378">
        <v>4.8985000000000003</v>
      </c>
      <c r="E1856" s="20">
        <f t="shared" si="28"/>
        <v>4.8985000000000003</v>
      </c>
    </row>
    <row r="1857" spans="1:5" x14ac:dyDescent="0.25">
      <c r="A1857" s="377">
        <v>40054</v>
      </c>
      <c r="B1857" s="378">
        <v>4.5</v>
      </c>
      <c r="C1857" s="379" t="s">
        <v>611</v>
      </c>
      <c r="D1857" s="378" t="s">
        <v>611</v>
      </c>
      <c r="E1857" s="20">
        <f t="shared" si="28"/>
        <v>4.8985000000000003</v>
      </c>
    </row>
    <row r="1858" spans="1:5" x14ac:dyDescent="0.25">
      <c r="A1858" s="377">
        <v>40055</v>
      </c>
      <c r="B1858" s="378">
        <v>4.5</v>
      </c>
      <c r="C1858" s="379" t="s">
        <v>611</v>
      </c>
      <c r="D1858" s="378" t="s">
        <v>611</v>
      </c>
      <c r="E1858" s="20">
        <f t="shared" si="28"/>
        <v>4.8985000000000003</v>
      </c>
    </row>
    <row r="1859" spans="1:5" x14ac:dyDescent="0.25">
      <c r="A1859" s="377">
        <v>40056</v>
      </c>
      <c r="B1859" s="378">
        <v>4.5</v>
      </c>
      <c r="C1859" s="379">
        <v>4.53</v>
      </c>
      <c r="D1859" s="378">
        <v>4.9000000000000004</v>
      </c>
      <c r="E1859" s="20">
        <f t="shared" si="28"/>
        <v>4.9000000000000004</v>
      </c>
    </row>
    <row r="1860" spans="1:5" x14ac:dyDescent="0.25">
      <c r="A1860" s="377">
        <v>40057</v>
      </c>
      <c r="B1860" s="378">
        <v>4.5</v>
      </c>
      <c r="C1860" s="379">
        <v>4.49</v>
      </c>
      <c r="D1860" s="378">
        <v>4.88</v>
      </c>
      <c r="E1860" s="20">
        <f t="shared" si="28"/>
        <v>4.88</v>
      </c>
    </row>
    <row r="1861" spans="1:5" x14ac:dyDescent="0.25">
      <c r="A1861" s="377">
        <v>40058</v>
      </c>
      <c r="B1861" s="378">
        <v>4.5</v>
      </c>
      <c r="C1861" s="379">
        <v>4.5199999999999996</v>
      </c>
      <c r="D1861" s="378">
        <v>4.9053000000000004</v>
      </c>
      <c r="E1861" s="20">
        <f t="shared" si="28"/>
        <v>4.9053000000000004</v>
      </c>
    </row>
    <row r="1862" spans="1:5" x14ac:dyDescent="0.25">
      <c r="A1862" s="377">
        <v>40059</v>
      </c>
      <c r="B1862" s="378">
        <v>4.5</v>
      </c>
      <c r="C1862" s="379">
        <v>4.49</v>
      </c>
      <c r="D1862" s="378">
        <v>4.9050000000000002</v>
      </c>
      <c r="E1862" s="20">
        <f t="shared" si="28"/>
        <v>4.9050000000000002</v>
      </c>
    </row>
    <row r="1863" spans="1:5" x14ac:dyDescent="0.25">
      <c r="A1863" s="377">
        <v>40060</v>
      </c>
      <c r="B1863" s="378">
        <v>4.5</v>
      </c>
      <c r="C1863" s="379">
        <v>4.49</v>
      </c>
      <c r="D1863" s="378">
        <v>4.8849999999999998</v>
      </c>
      <c r="E1863" s="20">
        <f t="shared" si="28"/>
        <v>4.8849999999999998</v>
      </c>
    </row>
    <row r="1864" spans="1:5" x14ac:dyDescent="0.25">
      <c r="A1864" s="377">
        <v>40061</v>
      </c>
      <c r="B1864" s="378">
        <v>4.5</v>
      </c>
      <c r="C1864" s="379" t="s">
        <v>611</v>
      </c>
      <c r="D1864" s="378" t="s">
        <v>611</v>
      </c>
      <c r="E1864" s="20">
        <f t="shared" si="28"/>
        <v>4.8849999999999998</v>
      </c>
    </row>
    <row r="1865" spans="1:5" x14ac:dyDescent="0.25">
      <c r="A1865" s="377">
        <v>40062</v>
      </c>
      <c r="B1865" s="378">
        <v>4.5</v>
      </c>
      <c r="C1865" s="379" t="s">
        <v>611</v>
      </c>
      <c r="D1865" s="378" t="s">
        <v>611</v>
      </c>
      <c r="E1865" s="20">
        <f t="shared" si="28"/>
        <v>4.8849999999999998</v>
      </c>
    </row>
    <row r="1866" spans="1:5" x14ac:dyDescent="0.25">
      <c r="A1866" s="377">
        <v>40063</v>
      </c>
      <c r="B1866" s="378">
        <v>4.5</v>
      </c>
      <c r="C1866" s="379">
        <v>4.49</v>
      </c>
      <c r="D1866" s="378">
        <v>4.9000000000000004</v>
      </c>
      <c r="E1866" s="20">
        <f t="shared" si="28"/>
        <v>4.9000000000000004</v>
      </c>
    </row>
    <row r="1867" spans="1:5" x14ac:dyDescent="0.25">
      <c r="A1867" s="377">
        <v>40064</v>
      </c>
      <c r="B1867" s="378">
        <v>4.5</v>
      </c>
      <c r="C1867" s="379">
        <v>4.5</v>
      </c>
      <c r="D1867" s="378">
        <v>4.91</v>
      </c>
      <c r="E1867" s="20">
        <f t="shared" si="28"/>
        <v>4.91</v>
      </c>
    </row>
    <row r="1868" spans="1:5" x14ac:dyDescent="0.25">
      <c r="A1868" s="377">
        <v>40065</v>
      </c>
      <c r="B1868" s="378">
        <v>4.5</v>
      </c>
      <c r="C1868" s="379">
        <v>4.51</v>
      </c>
      <c r="D1868" s="378">
        <v>4.9257999999999997</v>
      </c>
      <c r="E1868" s="20">
        <f t="shared" ref="E1868:E1931" si="29">IF(D1868="N/E",E1867,D1868)</f>
        <v>4.9257999999999997</v>
      </c>
    </row>
    <row r="1869" spans="1:5" x14ac:dyDescent="0.25">
      <c r="A1869" s="377">
        <v>40066</v>
      </c>
      <c r="B1869" s="378">
        <v>4.5</v>
      </c>
      <c r="C1869" s="379">
        <v>4.51</v>
      </c>
      <c r="D1869" s="378">
        <v>4.9225000000000003</v>
      </c>
      <c r="E1869" s="20">
        <f t="shared" si="29"/>
        <v>4.9225000000000003</v>
      </c>
    </row>
    <row r="1870" spans="1:5" x14ac:dyDescent="0.25">
      <c r="A1870" s="377">
        <v>40067</v>
      </c>
      <c r="B1870" s="378">
        <v>4.5</v>
      </c>
      <c r="C1870" s="379">
        <v>4.5199999999999996</v>
      </c>
      <c r="D1870" s="378">
        <v>4.91</v>
      </c>
      <c r="E1870" s="20">
        <f t="shared" si="29"/>
        <v>4.91</v>
      </c>
    </row>
    <row r="1871" spans="1:5" x14ac:dyDescent="0.25">
      <c r="A1871" s="377">
        <v>40068</v>
      </c>
      <c r="B1871" s="378">
        <v>4.5</v>
      </c>
      <c r="C1871" s="379" t="s">
        <v>611</v>
      </c>
      <c r="D1871" s="378" t="s">
        <v>611</v>
      </c>
      <c r="E1871" s="20">
        <f t="shared" si="29"/>
        <v>4.91</v>
      </c>
    </row>
    <row r="1872" spans="1:5" x14ac:dyDescent="0.25">
      <c r="A1872" s="377">
        <v>40069</v>
      </c>
      <c r="B1872" s="378">
        <v>4.5</v>
      </c>
      <c r="C1872" s="379" t="s">
        <v>611</v>
      </c>
      <c r="D1872" s="378" t="s">
        <v>611</v>
      </c>
      <c r="E1872" s="20">
        <f t="shared" si="29"/>
        <v>4.91</v>
      </c>
    </row>
    <row r="1873" spans="1:5" x14ac:dyDescent="0.25">
      <c r="A1873" s="377">
        <v>40070</v>
      </c>
      <c r="B1873" s="378">
        <v>4.5</v>
      </c>
      <c r="C1873" s="379">
        <v>4.51</v>
      </c>
      <c r="D1873" s="378">
        <v>4.8849999999999998</v>
      </c>
      <c r="E1873" s="20">
        <f t="shared" si="29"/>
        <v>4.8849999999999998</v>
      </c>
    </row>
    <row r="1874" spans="1:5" x14ac:dyDescent="0.25">
      <c r="A1874" s="377">
        <v>40071</v>
      </c>
      <c r="B1874" s="378">
        <v>4.5</v>
      </c>
      <c r="C1874" s="379">
        <v>4.53</v>
      </c>
      <c r="D1874" s="378">
        <v>4.8940000000000001</v>
      </c>
      <c r="E1874" s="20">
        <f t="shared" si="29"/>
        <v>4.8940000000000001</v>
      </c>
    </row>
    <row r="1875" spans="1:5" x14ac:dyDescent="0.25">
      <c r="A1875" s="377">
        <v>40072</v>
      </c>
      <c r="B1875" s="378">
        <v>4.5</v>
      </c>
      <c r="C1875" s="379" t="s">
        <v>611</v>
      </c>
      <c r="D1875" s="378" t="s">
        <v>611</v>
      </c>
      <c r="E1875" s="20">
        <f t="shared" si="29"/>
        <v>4.8940000000000001</v>
      </c>
    </row>
    <row r="1876" spans="1:5" x14ac:dyDescent="0.25">
      <c r="A1876" s="377">
        <v>40073</v>
      </c>
      <c r="B1876" s="378">
        <v>4.5</v>
      </c>
      <c r="C1876" s="379">
        <v>4.5199999999999996</v>
      </c>
      <c r="D1876" s="378">
        <v>4.9162999999999997</v>
      </c>
      <c r="E1876" s="20">
        <f t="shared" si="29"/>
        <v>4.9162999999999997</v>
      </c>
    </row>
    <row r="1877" spans="1:5" x14ac:dyDescent="0.25">
      <c r="A1877" s="377">
        <v>40074</v>
      </c>
      <c r="B1877" s="378">
        <v>4.5</v>
      </c>
      <c r="C1877" s="379">
        <v>4.53</v>
      </c>
      <c r="D1877" s="378">
        <v>4.9050000000000002</v>
      </c>
      <c r="E1877" s="20">
        <f t="shared" si="29"/>
        <v>4.9050000000000002</v>
      </c>
    </row>
    <row r="1878" spans="1:5" x14ac:dyDescent="0.25">
      <c r="A1878" s="377">
        <v>40075</v>
      </c>
      <c r="B1878" s="378">
        <v>4.5</v>
      </c>
      <c r="C1878" s="379" t="s">
        <v>611</v>
      </c>
      <c r="D1878" s="378" t="s">
        <v>611</v>
      </c>
      <c r="E1878" s="20">
        <f t="shared" si="29"/>
        <v>4.9050000000000002</v>
      </c>
    </row>
    <row r="1879" spans="1:5" x14ac:dyDescent="0.25">
      <c r="A1879" s="377">
        <v>40076</v>
      </c>
      <c r="B1879" s="378">
        <v>4.5</v>
      </c>
      <c r="C1879" s="379" t="s">
        <v>611</v>
      </c>
      <c r="D1879" s="378" t="s">
        <v>611</v>
      </c>
      <c r="E1879" s="20">
        <f t="shared" si="29"/>
        <v>4.9050000000000002</v>
      </c>
    </row>
    <row r="1880" spans="1:5" x14ac:dyDescent="0.25">
      <c r="A1880" s="377">
        <v>40077</v>
      </c>
      <c r="B1880" s="378">
        <v>4.5</v>
      </c>
      <c r="C1880" s="379">
        <v>4.51</v>
      </c>
      <c r="D1880" s="378">
        <v>4.9325000000000001</v>
      </c>
      <c r="E1880" s="20">
        <f t="shared" si="29"/>
        <v>4.9325000000000001</v>
      </c>
    </row>
    <row r="1881" spans="1:5" x14ac:dyDescent="0.25">
      <c r="A1881" s="377">
        <v>40078</v>
      </c>
      <c r="B1881" s="378">
        <v>4.5</v>
      </c>
      <c r="C1881" s="379">
        <v>4.49</v>
      </c>
      <c r="D1881" s="378">
        <v>4.915</v>
      </c>
      <c r="E1881" s="20">
        <f t="shared" si="29"/>
        <v>4.915</v>
      </c>
    </row>
    <row r="1882" spans="1:5" x14ac:dyDescent="0.25">
      <c r="A1882" s="377">
        <v>40079</v>
      </c>
      <c r="B1882" s="378">
        <v>4.5</v>
      </c>
      <c r="C1882" s="379">
        <v>4.4800000000000004</v>
      </c>
      <c r="D1882" s="378">
        <v>4.915</v>
      </c>
      <c r="E1882" s="20">
        <f t="shared" si="29"/>
        <v>4.915</v>
      </c>
    </row>
    <row r="1883" spans="1:5" x14ac:dyDescent="0.25">
      <c r="A1883" s="377">
        <v>40080</v>
      </c>
      <c r="B1883" s="378">
        <v>4.5</v>
      </c>
      <c r="C1883" s="379">
        <v>4.46</v>
      </c>
      <c r="D1883" s="378">
        <v>4.9279999999999999</v>
      </c>
      <c r="E1883" s="20">
        <f t="shared" si="29"/>
        <v>4.9279999999999999</v>
      </c>
    </row>
    <row r="1884" spans="1:5" x14ac:dyDescent="0.25">
      <c r="A1884" s="377">
        <v>40081</v>
      </c>
      <c r="B1884" s="378">
        <v>4.5</v>
      </c>
      <c r="C1884" s="379">
        <v>4.49</v>
      </c>
      <c r="D1884" s="378">
        <v>4.9375</v>
      </c>
      <c r="E1884" s="20">
        <f t="shared" si="29"/>
        <v>4.9375</v>
      </c>
    </row>
    <row r="1885" spans="1:5" x14ac:dyDescent="0.25">
      <c r="A1885" s="377">
        <v>40082</v>
      </c>
      <c r="B1885" s="378">
        <v>4.5</v>
      </c>
      <c r="C1885" s="379" t="s">
        <v>611</v>
      </c>
      <c r="D1885" s="378" t="s">
        <v>611</v>
      </c>
      <c r="E1885" s="20">
        <f t="shared" si="29"/>
        <v>4.9375</v>
      </c>
    </row>
    <row r="1886" spans="1:5" x14ac:dyDescent="0.25">
      <c r="A1886" s="377">
        <v>40083</v>
      </c>
      <c r="B1886" s="378">
        <v>4.5</v>
      </c>
      <c r="C1886" s="379" t="s">
        <v>611</v>
      </c>
      <c r="D1886" s="378" t="s">
        <v>611</v>
      </c>
      <c r="E1886" s="20">
        <f t="shared" si="29"/>
        <v>4.9375</v>
      </c>
    </row>
    <row r="1887" spans="1:5" x14ac:dyDescent="0.25">
      <c r="A1887" s="377">
        <v>40084</v>
      </c>
      <c r="B1887" s="378">
        <v>4.5</v>
      </c>
      <c r="C1887" s="379">
        <v>4.5199999999999996</v>
      </c>
      <c r="D1887" s="378">
        <v>4.9050000000000002</v>
      </c>
      <c r="E1887" s="20">
        <f t="shared" si="29"/>
        <v>4.9050000000000002</v>
      </c>
    </row>
    <row r="1888" spans="1:5" x14ac:dyDescent="0.25">
      <c r="A1888" s="377">
        <v>40085</v>
      </c>
      <c r="B1888" s="378">
        <v>4.5</v>
      </c>
      <c r="C1888" s="379">
        <v>4.57</v>
      </c>
      <c r="D1888" s="378">
        <v>4.9263000000000003</v>
      </c>
      <c r="E1888" s="20">
        <f t="shared" si="29"/>
        <v>4.9263000000000003</v>
      </c>
    </row>
    <row r="1889" spans="1:5" x14ac:dyDescent="0.25">
      <c r="A1889" s="377">
        <v>40086</v>
      </c>
      <c r="B1889" s="378">
        <v>4.5</v>
      </c>
      <c r="C1889" s="379">
        <v>4.6500000000000004</v>
      </c>
      <c r="D1889" s="378">
        <v>4.93</v>
      </c>
      <c r="E1889" s="20">
        <f t="shared" si="29"/>
        <v>4.93</v>
      </c>
    </row>
    <row r="1890" spans="1:5" x14ac:dyDescent="0.25">
      <c r="A1890" s="377">
        <v>40087</v>
      </c>
      <c r="B1890" s="378">
        <v>4.5</v>
      </c>
      <c r="C1890" s="379">
        <v>4.5</v>
      </c>
      <c r="D1890" s="378">
        <v>4.9348999999999998</v>
      </c>
      <c r="E1890" s="20">
        <f t="shared" si="29"/>
        <v>4.9348999999999998</v>
      </c>
    </row>
    <row r="1891" spans="1:5" x14ac:dyDescent="0.25">
      <c r="A1891" s="377">
        <v>40088</v>
      </c>
      <c r="B1891" s="378">
        <v>4.5</v>
      </c>
      <c r="C1891" s="379">
        <v>4.5199999999999996</v>
      </c>
      <c r="D1891" s="378">
        <v>4.9400000000000004</v>
      </c>
      <c r="E1891" s="20">
        <f t="shared" si="29"/>
        <v>4.9400000000000004</v>
      </c>
    </row>
    <row r="1892" spans="1:5" x14ac:dyDescent="0.25">
      <c r="A1892" s="377">
        <v>40089</v>
      </c>
      <c r="B1892" s="378">
        <v>4.5</v>
      </c>
      <c r="C1892" s="379" t="s">
        <v>611</v>
      </c>
      <c r="D1892" s="378" t="s">
        <v>611</v>
      </c>
      <c r="E1892" s="20">
        <f t="shared" si="29"/>
        <v>4.9400000000000004</v>
      </c>
    </row>
    <row r="1893" spans="1:5" x14ac:dyDescent="0.25">
      <c r="A1893" s="377">
        <v>40090</v>
      </c>
      <c r="B1893" s="378">
        <v>4.5</v>
      </c>
      <c r="C1893" s="379" t="s">
        <v>611</v>
      </c>
      <c r="D1893" s="378" t="s">
        <v>611</v>
      </c>
      <c r="E1893" s="20">
        <f t="shared" si="29"/>
        <v>4.9400000000000004</v>
      </c>
    </row>
    <row r="1894" spans="1:5" x14ac:dyDescent="0.25">
      <c r="A1894" s="377">
        <v>40091</v>
      </c>
      <c r="B1894" s="378">
        <v>4.5</v>
      </c>
      <c r="C1894" s="379">
        <v>4.4800000000000004</v>
      </c>
      <c r="D1894" s="378">
        <v>4.9400000000000004</v>
      </c>
      <c r="E1894" s="20">
        <f t="shared" si="29"/>
        <v>4.9400000000000004</v>
      </c>
    </row>
    <row r="1895" spans="1:5" x14ac:dyDescent="0.25">
      <c r="A1895" s="377">
        <v>40092</v>
      </c>
      <c r="B1895" s="378">
        <v>4.5</v>
      </c>
      <c r="C1895" s="379">
        <v>4.47</v>
      </c>
      <c r="D1895" s="378">
        <v>4.91</v>
      </c>
      <c r="E1895" s="20">
        <f t="shared" si="29"/>
        <v>4.91</v>
      </c>
    </row>
    <row r="1896" spans="1:5" x14ac:dyDescent="0.25">
      <c r="A1896" s="377">
        <v>40093</v>
      </c>
      <c r="B1896" s="378">
        <v>4.5</v>
      </c>
      <c r="C1896" s="379">
        <v>4.4800000000000004</v>
      </c>
      <c r="D1896" s="378">
        <v>4.915</v>
      </c>
      <c r="E1896" s="20">
        <f t="shared" si="29"/>
        <v>4.915</v>
      </c>
    </row>
    <row r="1897" spans="1:5" x14ac:dyDescent="0.25">
      <c r="A1897" s="377">
        <v>40094</v>
      </c>
      <c r="B1897" s="378">
        <v>4.5</v>
      </c>
      <c r="C1897" s="379">
        <v>4.51</v>
      </c>
      <c r="D1897" s="378">
        <v>4.9225000000000003</v>
      </c>
      <c r="E1897" s="20">
        <f t="shared" si="29"/>
        <v>4.9225000000000003</v>
      </c>
    </row>
    <row r="1898" spans="1:5" x14ac:dyDescent="0.25">
      <c r="A1898" s="377">
        <v>40095</v>
      </c>
      <c r="B1898" s="378">
        <v>4.5</v>
      </c>
      <c r="C1898" s="379">
        <v>4.5199999999999996</v>
      </c>
      <c r="D1898" s="378">
        <v>4.92</v>
      </c>
      <c r="E1898" s="20">
        <f t="shared" si="29"/>
        <v>4.92</v>
      </c>
    </row>
    <row r="1899" spans="1:5" x14ac:dyDescent="0.25">
      <c r="A1899" s="377">
        <v>40096</v>
      </c>
      <c r="B1899" s="378">
        <v>4.5</v>
      </c>
      <c r="C1899" s="379" t="s">
        <v>611</v>
      </c>
      <c r="D1899" s="378" t="s">
        <v>611</v>
      </c>
      <c r="E1899" s="20">
        <f t="shared" si="29"/>
        <v>4.92</v>
      </c>
    </row>
    <row r="1900" spans="1:5" x14ac:dyDescent="0.25">
      <c r="A1900" s="377">
        <v>40097</v>
      </c>
      <c r="B1900" s="378">
        <v>4.5</v>
      </c>
      <c r="C1900" s="379" t="s">
        <v>611</v>
      </c>
      <c r="D1900" s="378" t="s">
        <v>611</v>
      </c>
      <c r="E1900" s="20">
        <f t="shared" si="29"/>
        <v>4.92</v>
      </c>
    </row>
    <row r="1901" spans="1:5" x14ac:dyDescent="0.25">
      <c r="A1901" s="377">
        <v>40098</v>
      </c>
      <c r="B1901" s="378">
        <v>4.5</v>
      </c>
      <c r="C1901" s="379">
        <v>4.5</v>
      </c>
      <c r="D1901" s="378">
        <v>4.9275000000000002</v>
      </c>
      <c r="E1901" s="20">
        <f t="shared" si="29"/>
        <v>4.9275000000000002</v>
      </c>
    </row>
    <row r="1902" spans="1:5" x14ac:dyDescent="0.25">
      <c r="A1902" s="377">
        <v>40099</v>
      </c>
      <c r="B1902" s="378">
        <v>4.5</v>
      </c>
      <c r="C1902" s="379">
        <v>4.5</v>
      </c>
      <c r="D1902" s="378">
        <v>4.9423000000000004</v>
      </c>
      <c r="E1902" s="20">
        <f t="shared" si="29"/>
        <v>4.9423000000000004</v>
      </c>
    </row>
    <row r="1903" spans="1:5" x14ac:dyDescent="0.25">
      <c r="A1903" s="377">
        <v>40100</v>
      </c>
      <c r="B1903" s="378">
        <v>4.5</v>
      </c>
      <c r="C1903" s="379">
        <v>4.51</v>
      </c>
      <c r="D1903" s="378">
        <v>4.9401999999999999</v>
      </c>
      <c r="E1903" s="20">
        <f t="shared" si="29"/>
        <v>4.9401999999999999</v>
      </c>
    </row>
    <row r="1904" spans="1:5" x14ac:dyDescent="0.25">
      <c r="A1904" s="377">
        <v>40101</v>
      </c>
      <c r="B1904" s="378">
        <v>4.5</v>
      </c>
      <c r="C1904" s="379">
        <v>4.54</v>
      </c>
      <c r="D1904" s="378">
        <v>4.9400000000000004</v>
      </c>
      <c r="E1904" s="20">
        <f t="shared" si="29"/>
        <v>4.9400000000000004</v>
      </c>
    </row>
    <row r="1905" spans="1:5" x14ac:dyDescent="0.25">
      <c r="A1905" s="377">
        <v>40102</v>
      </c>
      <c r="B1905" s="378">
        <v>4.5</v>
      </c>
      <c r="C1905" s="379">
        <v>4.57</v>
      </c>
      <c r="D1905" s="378">
        <v>4.915</v>
      </c>
      <c r="E1905" s="20">
        <f t="shared" si="29"/>
        <v>4.915</v>
      </c>
    </row>
    <row r="1906" spans="1:5" x14ac:dyDescent="0.25">
      <c r="A1906" s="377">
        <v>40103</v>
      </c>
      <c r="B1906" s="378">
        <v>4.5</v>
      </c>
      <c r="C1906" s="379" t="s">
        <v>611</v>
      </c>
      <c r="D1906" s="378" t="s">
        <v>611</v>
      </c>
      <c r="E1906" s="20">
        <f t="shared" si="29"/>
        <v>4.915</v>
      </c>
    </row>
    <row r="1907" spans="1:5" x14ac:dyDescent="0.25">
      <c r="A1907" s="377">
        <v>40104</v>
      </c>
      <c r="B1907" s="378">
        <v>4.5</v>
      </c>
      <c r="C1907" s="379" t="s">
        <v>611</v>
      </c>
      <c r="D1907" s="378" t="s">
        <v>611</v>
      </c>
      <c r="E1907" s="20">
        <f t="shared" si="29"/>
        <v>4.915</v>
      </c>
    </row>
    <row r="1908" spans="1:5" x14ac:dyDescent="0.25">
      <c r="A1908" s="377">
        <v>40105</v>
      </c>
      <c r="B1908" s="378">
        <v>4.5</v>
      </c>
      <c r="C1908" s="379">
        <v>4.53</v>
      </c>
      <c r="D1908" s="378">
        <v>4.8949999999999996</v>
      </c>
      <c r="E1908" s="20">
        <f t="shared" si="29"/>
        <v>4.8949999999999996</v>
      </c>
    </row>
    <row r="1909" spans="1:5" x14ac:dyDescent="0.25">
      <c r="A1909" s="377">
        <v>40106</v>
      </c>
      <c r="B1909" s="378">
        <v>4.5</v>
      </c>
      <c r="C1909" s="379">
        <v>4.54</v>
      </c>
      <c r="D1909" s="378">
        <v>4.91</v>
      </c>
      <c r="E1909" s="20">
        <f t="shared" si="29"/>
        <v>4.91</v>
      </c>
    </row>
    <row r="1910" spans="1:5" x14ac:dyDescent="0.25">
      <c r="A1910" s="377">
        <v>40107</v>
      </c>
      <c r="B1910" s="378">
        <v>4.5</v>
      </c>
      <c r="C1910" s="379">
        <v>4.5</v>
      </c>
      <c r="D1910" s="378">
        <v>4.9185999999999996</v>
      </c>
      <c r="E1910" s="20">
        <f t="shared" si="29"/>
        <v>4.9185999999999996</v>
      </c>
    </row>
    <row r="1911" spans="1:5" x14ac:dyDescent="0.25">
      <c r="A1911" s="377">
        <v>40108</v>
      </c>
      <c r="B1911" s="378">
        <v>4.5</v>
      </c>
      <c r="C1911" s="379">
        <v>4.5</v>
      </c>
      <c r="D1911" s="378">
        <v>4.8949999999999996</v>
      </c>
      <c r="E1911" s="20">
        <f t="shared" si="29"/>
        <v>4.8949999999999996</v>
      </c>
    </row>
    <row r="1912" spans="1:5" x14ac:dyDescent="0.25">
      <c r="A1912" s="377">
        <v>40109</v>
      </c>
      <c r="B1912" s="378">
        <v>4.5</v>
      </c>
      <c r="C1912" s="379">
        <v>4.5</v>
      </c>
      <c r="D1912" s="378">
        <v>4.9198000000000004</v>
      </c>
      <c r="E1912" s="20">
        <f t="shared" si="29"/>
        <v>4.9198000000000004</v>
      </c>
    </row>
    <row r="1913" spans="1:5" x14ac:dyDescent="0.25">
      <c r="A1913" s="377">
        <v>40110</v>
      </c>
      <c r="B1913" s="378">
        <v>4.5</v>
      </c>
      <c r="C1913" s="379" t="s">
        <v>611</v>
      </c>
      <c r="D1913" s="378" t="s">
        <v>611</v>
      </c>
      <c r="E1913" s="20">
        <f t="shared" si="29"/>
        <v>4.9198000000000004</v>
      </c>
    </row>
    <row r="1914" spans="1:5" x14ac:dyDescent="0.25">
      <c r="A1914" s="377">
        <v>40111</v>
      </c>
      <c r="B1914" s="378">
        <v>4.5</v>
      </c>
      <c r="C1914" s="379" t="s">
        <v>611</v>
      </c>
      <c r="D1914" s="378" t="s">
        <v>611</v>
      </c>
      <c r="E1914" s="20">
        <f t="shared" si="29"/>
        <v>4.9198000000000004</v>
      </c>
    </row>
    <row r="1915" spans="1:5" x14ac:dyDescent="0.25">
      <c r="A1915" s="377">
        <v>40112</v>
      </c>
      <c r="B1915" s="378">
        <v>4.5</v>
      </c>
      <c r="C1915" s="379">
        <v>4.49</v>
      </c>
      <c r="D1915" s="378">
        <v>4.9367000000000001</v>
      </c>
      <c r="E1915" s="20">
        <f t="shared" si="29"/>
        <v>4.9367000000000001</v>
      </c>
    </row>
    <row r="1916" spans="1:5" x14ac:dyDescent="0.25">
      <c r="A1916" s="377">
        <v>40113</v>
      </c>
      <c r="B1916" s="378">
        <v>4.5</v>
      </c>
      <c r="C1916" s="379">
        <v>4.5</v>
      </c>
      <c r="D1916" s="378">
        <v>4.9333</v>
      </c>
      <c r="E1916" s="20">
        <f t="shared" si="29"/>
        <v>4.9333</v>
      </c>
    </row>
    <row r="1917" spans="1:5" x14ac:dyDescent="0.25">
      <c r="A1917" s="377">
        <v>40114</v>
      </c>
      <c r="B1917" s="378">
        <v>4.5</v>
      </c>
      <c r="C1917" s="379">
        <v>4.54</v>
      </c>
      <c r="D1917" s="378">
        <v>4.91</v>
      </c>
      <c r="E1917" s="20">
        <f t="shared" si="29"/>
        <v>4.91</v>
      </c>
    </row>
    <row r="1918" spans="1:5" x14ac:dyDescent="0.25">
      <c r="A1918" s="377">
        <v>40115</v>
      </c>
      <c r="B1918" s="378">
        <v>4.5</v>
      </c>
      <c r="C1918" s="379">
        <v>4.55</v>
      </c>
      <c r="D1918" s="378">
        <v>4.9389000000000003</v>
      </c>
      <c r="E1918" s="20">
        <f t="shared" si="29"/>
        <v>4.9389000000000003</v>
      </c>
    </row>
    <row r="1919" spans="1:5" x14ac:dyDescent="0.25">
      <c r="A1919" s="377">
        <v>40116</v>
      </c>
      <c r="B1919" s="378">
        <v>4.5</v>
      </c>
      <c r="C1919" s="379">
        <v>4.58</v>
      </c>
      <c r="D1919" s="378">
        <v>4.9512999999999998</v>
      </c>
      <c r="E1919" s="20">
        <f t="shared" si="29"/>
        <v>4.9512999999999998</v>
      </c>
    </row>
    <row r="1920" spans="1:5" x14ac:dyDescent="0.25">
      <c r="A1920" s="377">
        <v>40117</v>
      </c>
      <c r="B1920" s="378">
        <v>4.5</v>
      </c>
      <c r="C1920" s="379" t="s">
        <v>611</v>
      </c>
      <c r="D1920" s="378" t="s">
        <v>611</v>
      </c>
      <c r="E1920" s="20">
        <f t="shared" si="29"/>
        <v>4.9512999999999998</v>
      </c>
    </row>
    <row r="1921" spans="1:5" x14ac:dyDescent="0.25">
      <c r="A1921" s="377">
        <v>40118</v>
      </c>
      <c r="B1921" s="378">
        <v>4.5</v>
      </c>
      <c r="C1921" s="379" t="s">
        <v>611</v>
      </c>
      <c r="D1921" s="378" t="s">
        <v>611</v>
      </c>
      <c r="E1921" s="20">
        <f t="shared" si="29"/>
        <v>4.9512999999999998</v>
      </c>
    </row>
    <row r="1922" spans="1:5" x14ac:dyDescent="0.25">
      <c r="A1922" s="377">
        <v>40119</v>
      </c>
      <c r="B1922" s="378">
        <v>4.5</v>
      </c>
      <c r="C1922" s="379" t="s">
        <v>611</v>
      </c>
      <c r="D1922" s="378" t="s">
        <v>611</v>
      </c>
      <c r="E1922" s="20">
        <f t="shared" si="29"/>
        <v>4.9512999999999998</v>
      </c>
    </row>
    <row r="1923" spans="1:5" x14ac:dyDescent="0.25">
      <c r="A1923" s="377">
        <v>40120</v>
      </c>
      <c r="B1923" s="378">
        <v>4.5</v>
      </c>
      <c r="C1923" s="379">
        <v>4.5199999999999996</v>
      </c>
      <c r="D1923" s="378">
        <v>4.9349999999999996</v>
      </c>
      <c r="E1923" s="20">
        <f t="shared" si="29"/>
        <v>4.9349999999999996</v>
      </c>
    </row>
    <row r="1924" spans="1:5" x14ac:dyDescent="0.25">
      <c r="A1924" s="377">
        <v>40121</v>
      </c>
      <c r="B1924" s="378">
        <v>4.5</v>
      </c>
      <c r="C1924" s="379">
        <v>4.5999999999999996</v>
      </c>
      <c r="D1924" s="378">
        <v>4.9316000000000004</v>
      </c>
      <c r="E1924" s="20">
        <f t="shared" si="29"/>
        <v>4.9316000000000004</v>
      </c>
    </row>
    <row r="1925" spans="1:5" x14ac:dyDescent="0.25">
      <c r="A1925" s="377">
        <v>40122</v>
      </c>
      <c r="B1925" s="378">
        <v>4.5</v>
      </c>
      <c r="C1925" s="379">
        <v>4.6399999999999997</v>
      </c>
      <c r="D1925" s="378">
        <v>4.9295</v>
      </c>
      <c r="E1925" s="20">
        <f t="shared" si="29"/>
        <v>4.9295</v>
      </c>
    </row>
    <row r="1926" spans="1:5" x14ac:dyDescent="0.25">
      <c r="A1926" s="377">
        <v>40123</v>
      </c>
      <c r="B1926" s="378">
        <v>4.5</v>
      </c>
      <c r="C1926" s="379">
        <v>4.7</v>
      </c>
      <c r="D1926" s="378">
        <v>4.91</v>
      </c>
      <c r="E1926" s="20">
        <f t="shared" si="29"/>
        <v>4.91</v>
      </c>
    </row>
    <row r="1927" spans="1:5" x14ac:dyDescent="0.25">
      <c r="A1927" s="377">
        <v>40124</v>
      </c>
      <c r="B1927" s="378">
        <v>4.5</v>
      </c>
      <c r="C1927" s="379" t="s">
        <v>611</v>
      </c>
      <c r="D1927" s="378" t="s">
        <v>611</v>
      </c>
      <c r="E1927" s="20">
        <f t="shared" si="29"/>
        <v>4.91</v>
      </c>
    </row>
    <row r="1928" spans="1:5" x14ac:dyDescent="0.25">
      <c r="A1928" s="377">
        <v>40125</v>
      </c>
      <c r="B1928" s="378">
        <v>4.5</v>
      </c>
      <c r="C1928" s="379" t="s">
        <v>611</v>
      </c>
      <c r="D1928" s="378" t="s">
        <v>611</v>
      </c>
      <c r="E1928" s="20">
        <f t="shared" si="29"/>
        <v>4.91</v>
      </c>
    </row>
    <row r="1929" spans="1:5" x14ac:dyDescent="0.25">
      <c r="A1929" s="377">
        <v>40126</v>
      </c>
      <c r="B1929" s="378">
        <v>4.5</v>
      </c>
      <c r="C1929" s="379">
        <v>4.6100000000000003</v>
      </c>
      <c r="D1929" s="378">
        <v>4.9340000000000002</v>
      </c>
      <c r="E1929" s="20">
        <f t="shared" si="29"/>
        <v>4.9340000000000002</v>
      </c>
    </row>
    <row r="1930" spans="1:5" x14ac:dyDescent="0.25">
      <c r="A1930" s="377">
        <v>40127</v>
      </c>
      <c r="B1930" s="378">
        <v>4.5</v>
      </c>
      <c r="C1930" s="379">
        <v>4.7</v>
      </c>
      <c r="D1930" s="378">
        <v>4.9359999999999999</v>
      </c>
      <c r="E1930" s="20">
        <f t="shared" si="29"/>
        <v>4.9359999999999999</v>
      </c>
    </row>
    <row r="1931" spans="1:5" x14ac:dyDescent="0.25">
      <c r="A1931" s="377">
        <v>40128</v>
      </c>
      <c r="B1931" s="378">
        <v>4.5</v>
      </c>
      <c r="C1931" s="379">
        <v>4.7300000000000004</v>
      </c>
      <c r="D1931" s="378">
        <v>4.92</v>
      </c>
      <c r="E1931" s="20">
        <f t="shared" si="29"/>
        <v>4.92</v>
      </c>
    </row>
    <row r="1932" spans="1:5" x14ac:dyDescent="0.25">
      <c r="A1932" s="377">
        <v>40129</v>
      </c>
      <c r="B1932" s="378">
        <v>4.5</v>
      </c>
      <c r="C1932" s="379">
        <v>4.67</v>
      </c>
      <c r="D1932" s="378">
        <v>4.9385000000000003</v>
      </c>
      <c r="E1932" s="20">
        <f t="shared" ref="E1932:E1995" si="30">IF(D1932="N/E",E1931,D1932)</f>
        <v>4.9385000000000003</v>
      </c>
    </row>
    <row r="1933" spans="1:5" x14ac:dyDescent="0.25">
      <c r="A1933" s="377">
        <v>40130</v>
      </c>
      <c r="B1933" s="378">
        <v>4.5</v>
      </c>
      <c r="C1933" s="379">
        <v>4.51</v>
      </c>
      <c r="D1933" s="378">
        <v>4.92</v>
      </c>
      <c r="E1933" s="20">
        <f t="shared" si="30"/>
        <v>4.92</v>
      </c>
    </row>
    <row r="1934" spans="1:5" x14ac:dyDescent="0.25">
      <c r="A1934" s="377">
        <v>40131</v>
      </c>
      <c r="B1934" s="378">
        <v>4.5</v>
      </c>
      <c r="C1934" s="379" t="s">
        <v>611</v>
      </c>
      <c r="D1934" s="378" t="s">
        <v>611</v>
      </c>
      <c r="E1934" s="20">
        <f t="shared" si="30"/>
        <v>4.92</v>
      </c>
    </row>
    <row r="1935" spans="1:5" x14ac:dyDescent="0.25">
      <c r="A1935" s="377">
        <v>40132</v>
      </c>
      <c r="B1935" s="378">
        <v>4.5</v>
      </c>
      <c r="C1935" s="379" t="s">
        <v>611</v>
      </c>
      <c r="D1935" s="378" t="s">
        <v>611</v>
      </c>
      <c r="E1935" s="20">
        <f t="shared" si="30"/>
        <v>4.92</v>
      </c>
    </row>
    <row r="1936" spans="1:5" x14ac:dyDescent="0.25">
      <c r="A1936" s="377">
        <v>40133</v>
      </c>
      <c r="B1936" s="378">
        <v>4.5</v>
      </c>
      <c r="C1936" s="379" t="s">
        <v>611</v>
      </c>
      <c r="D1936" s="378" t="s">
        <v>611</v>
      </c>
      <c r="E1936" s="20">
        <f t="shared" si="30"/>
        <v>4.92</v>
      </c>
    </row>
    <row r="1937" spans="1:5" x14ac:dyDescent="0.25">
      <c r="A1937" s="377">
        <v>40134</v>
      </c>
      <c r="B1937" s="378">
        <v>4.5</v>
      </c>
      <c r="C1937" s="379">
        <v>4.51</v>
      </c>
      <c r="D1937" s="378">
        <v>4.92</v>
      </c>
      <c r="E1937" s="20">
        <f t="shared" si="30"/>
        <v>4.92</v>
      </c>
    </row>
    <row r="1938" spans="1:5" x14ac:dyDescent="0.25">
      <c r="A1938" s="377">
        <v>40135</v>
      </c>
      <c r="B1938" s="378">
        <v>4.5</v>
      </c>
      <c r="C1938" s="379">
        <v>4.54</v>
      </c>
      <c r="D1938" s="378">
        <v>4.915</v>
      </c>
      <c r="E1938" s="20">
        <f t="shared" si="30"/>
        <v>4.915</v>
      </c>
    </row>
    <row r="1939" spans="1:5" x14ac:dyDescent="0.25">
      <c r="A1939" s="377">
        <v>40136</v>
      </c>
      <c r="B1939" s="378">
        <v>4.5</v>
      </c>
      <c r="C1939" s="379">
        <v>4.53</v>
      </c>
      <c r="D1939" s="378">
        <v>4.8975</v>
      </c>
      <c r="E1939" s="20">
        <f t="shared" si="30"/>
        <v>4.8975</v>
      </c>
    </row>
    <row r="1940" spans="1:5" x14ac:dyDescent="0.25">
      <c r="A1940" s="377">
        <v>40137</v>
      </c>
      <c r="B1940" s="378">
        <v>4.5</v>
      </c>
      <c r="C1940" s="379">
        <v>4.53</v>
      </c>
      <c r="D1940" s="378">
        <v>4.9375999999999998</v>
      </c>
      <c r="E1940" s="20">
        <f t="shared" si="30"/>
        <v>4.9375999999999998</v>
      </c>
    </row>
    <row r="1941" spans="1:5" x14ac:dyDescent="0.25">
      <c r="A1941" s="377">
        <v>40138</v>
      </c>
      <c r="B1941" s="378">
        <v>4.5</v>
      </c>
      <c r="C1941" s="379" t="s">
        <v>611</v>
      </c>
      <c r="D1941" s="378" t="s">
        <v>611</v>
      </c>
      <c r="E1941" s="20">
        <f t="shared" si="30"/>
        <v>4.9375999999999998</v>
      </c>
    </row>
    <row r="1942" spans="1:5" x14ac:dyDescent="0.25">
      <c r="A1942" s="377">
        <v>40139</v>
      </c>
      <c r="B1942" s="378">
        <v>4.5</v>
      </c>
      <c r="C1942" s="379" t="s">
        <v>611</v>
      </c>
      <c r="D1942" s="378" t="s">
        <v>611</v>
      </c>
      <c r="E1942" s="20">
        <f t="shared" si="30"/>
        <v>4.9375999999999998</v>
      </c>
    </row>
    <row r="1943" spans="1:5" x14ac:dyDescent="0.25">
      <c r="A1943" s="377">
        <v>40140</v>
      </c>
      <c r="B1943" s="378">
        <v>4.5</v>
      </c>
      <c r="C1943" s="379">
        <v>4.51</v>
      </c>
      <c r="D1943" s="378">
        <v>4.9550000000000001</v>
      </c>
      <c r="E1943" s="20">
        <f t="shared" si="30"/>
        <v>4.9550000000000001</v>
      </c>
    </row>
    <row r="1944" spans="1:5" x14ac:dyDescent="0.25">
      <c r="A1944" s="377">
        <v>40141</v>
      </c>
      <c r="B1944" s="378">
        <v>4.5</v>
      </c>
      <c r="C1944" s="379">
        <v>4.51</v>
      </c>
      <c r="D1944" s="378">
        <v>4.9725000000000001</v>
      </c>
      <c r="E1944" s="20">
        <f t="shared" si="30"/>
        <v>4.9725000000000001</v>
      </c>
    </row>
    <row r="1945" spans="1:5" x14ac:dyDescent="0.25">
      <c r="A1945" s="377">
        <v>40142</v>
      </c>
      <c r="B1945" s="378">
        <v>4.5</v>
      </c>
      <c r="C1945" s="379">
        <v>4.5199999999999996</v>
      </c>
      <c r="D1945" s="378">
        <v>4.9400000000000004</v>
      </c>
      <c r="E1945" s="20">
        <f t="shared" si="30"/>
        <v>4.9400000000000004</v>
      </c>
    </row>
    <row r="1946" spans="1:5" x14ac:dyDescent="0.25">
      <c r="A1946" s="377">
        <v>40143</v>
      </c>
      <c r="B1946" s="378">
        <v>4.5</v>
      </c>
      <c r="C1946" s="379">
        <v>4.5199999999999996</v>
      </c>
      <c r="D1946" s="378">
        <v>4.9249999999999998</v>
      </c>
      <c r="E1946" s="20">
        <f t="shared" si="30"/>
        <v>4.9249999999999998</v>
      </c>
    </row>
    <row r="1947" spans="1:5" x14ac:dyDescent="0.25">
      <c r="A1947" s="377">
        <v>40144</v>
      </c>
      <c r="B1947" s="378">
        <v>4.5</v>
      </c>
      <c r="C1947" s="379">
        <v>4.58</v>
      </c>
      <c r="D1947" s="378">
        <v>4.93</v>
      </c>
      <c r="E1947" s="20">
        <f t="shared" si="30"/>
        <v>4.93</v>
      </c>
    </row>
    <row r="1948" spans="1:5" x14ac:dyDescent="0.25">
      <c r="A1948" s="377">
        <v>40145</v>
      </c>
      <c r="B1948" s="378">
        <v>4.5</v>
      </c>
      <c r="C1948" s="379" t="s">
        <v>611</v>
      </c>
      <c r="D1948" s="378" t="s">
        <v>611</v>
      </c>
      <c r="E1948" s="20">
        <f t="shared" si="30"/>
        <v>4.93</v>
      </c>
    </row>
    <row r="1949" spans="1:5" x14ac:dyDescent="0.25">
      <c r="A1949" s="377">
        <v>40146</v>
      </c>
      <c r="B1949" s="378">
        <v>4.5</v>
      </c>
      <c r="C1949" s="379" t="s">
        <v>611</v>
      </c>
      <c r="D1949" s="378" t="s">
        <v>611</v>
      </c>
      <c r="E1949" s="20">
        <f t="shared" si="30"/>
        <v>4.93</v>
      </c>
    </row>
    <row r="1950" spans="1:5" x14ac:dyDescent="0.25">
      <c r="A1950" s="377">
        <v>40147</v>
      </c>
      <c r="B1950" s="378">
        <v>4.5</v>
      </c>
      <c r="C1950" s="379">
        <v>4.5599999999999996</v>
      </c>
      <c r="D1950" s="378">
        <v>4.9450000000000003</v>
      </c>
      <c r="E1950" s="20">
        <f t="shared" si="30"/>
        <v>4.9450000000000003</v>
      </c>
    </row>
    <row r="1951" spans="1:5" x14ac:dyDescent="0.25">
      <c r="A1951" s="377">
        <v>40148</v>
      </c>
      <c r="B1951" s="378">
        <v>4.5</v>
      </c>
      <c r="C1951" s="379">
        <v>4.53</v>
      </c>
      <c r="D1951" s="378">
        <v>4.9400000000000004</v>
      </c>
      <c r="E1951" s="20">
        <f t="shared" si="30"/>
        <v>4.9400000000000004</v>
      </c>
    </row>
    <row r="1952" spans="1:5" x14ac:dyDescent="0.25">
      <c r="A1952" s="377">
        <v>40149</v>
      </c>
      <c r="B1952" s="378">
        <v>4.5</v>
      </c>
      <c r="C1952" s="379">
        <v>4.55</v>
      </c>
      <c r="D1952" s="378">
        <v>4.9450000000000003</v>
      </c>
      <c r="E1952" s="20">
        <f t="shared" si="30"/>
        <v>4.9450000000000003</v>
      </c>
    </row>
    <row r="1953" spans="1:5" x14ac:dyDescent="0.25">
      <c r="A1953" s="377">
        <v>40150</v>
      </c>
      <c r="B1953" s="378">
        <v>4.5</v>
      </c>
      <c r="C1953" s="379">
        <v>4.54</v>
      </c>
      <c r="D1953" s="378">
        <v>4.97</v>
      </c>
      <c r="E1953" s="20">
        <f t="shared" si="30"/>
        <v>4.97</v>
      </c>
    </row>
    <row r="1954" spans="1:5" x14ac:dyDescent="0.25">
      <c r="A1954" s="377">
        <v>40151</v>
      </c>
      <c r="B1954" s="378">
        <v>4.5</v>
      </c>
      <c r="C1954" s="379">
        <v>4.54</v>
      </c>
      <c r="D1954" s="378">
        <v>4.95</v>
      </c>
      <c r="E1954" s="20">
        <f t="shared" si="30"/>
        <v>4.95</v>
      </c>
    </row>
    <row r="1955" spans="1:5" x14ac:dyDescent="0.25">
      <c r="A1955" s="377">
        <v>40152</v>
      </c>
      <c r="B1955" s="378">
        <v>4.5</v>
      </c>
      <c r="C1955" s="379" t="s">
        <v>611</v>
      </c>
      <c r="D1955" s="378" t="s">
        <v>611</v>
      </c>
      <c r="E1955" s="20">
        <f t="shared" si="30"/>
        <v>4.95</v>
      </c>
    </row>
    <row r="1956" spans="1:5" x14ac:dyDescent="0.25">
      <c r="A1956" s="377">
        <v>40153</v>
      </c>
      <c r="B1956" s="378">
        <v>4.5</v>
      </c>
      <c r="C1956" s="379" t="s">
        <v>611</v>
      </c>
      <c r="D1956" s="378" t="s">
        <v>611</v>
      </c>
      <c r="E1956" s="20">
        <f t="shared" si="30"/>
        <v>4.95</v>
      </c>
    </row>
    <row r="1957" spans="1:5" x14ac:dyDescent="0.25">
      <c r="A1957" s="377">
        <v>40154</v>
      </c>
      <c r="B1957" s="378">
        <v>4.5</v>
      </c>
      <c r="C1957" s="379">
        <v>4.54</v>
      </c>
      <c r="D1957" s="378">
        <v>4.9749999999999996</v>
      </c>
      <c r="E1957" s="20">
        <f t="shared" si="30"/>
        <v>4.9749999999999996</v>
      </c>
    </row>
    <row r="1958" spans="1:5" x14ac:dyDescent="0.25">
      <c r="A1958" s="377">
        <v>40155</v>
      </c>
      <c r="B1958" s="378">
        <v>4.5</v>
      </c>
      <c r="C1958" s="379">
        <v>4.53</v>
      </c>
      <c r="D1958" s="378">
        <v>4.9349999999999996</v>
      </c>
      <c r="E1958" s="20">
        <f t="shared" si="30"/>
        <v>4.9349999999999996</v>
      </c>
    </row>
    <row r="1959" spans="1:5" x14ac:dyDescent="0.25">
      <c r="A1959" s="377">
        <v>40156</v>
      </c>
      <c r="B1959" s="378">
        <v>4.5</v>
      </c>
      <c r="C1959" s="379">
        <v>4.54</v>
      </c>
      <c r="D1959" s="378">
        <v>4.9287000000000001</v>
      </c>
      <c r="E1959" s="20">
        <f t="shared" si="30"/>
        <v>4.9287000000000001</v>
      </c>
    </row>
    <row r="1960" spans="1:5" x14ac:dyDescent="0.25">
      <c r="A1960" s="377">
        <v>40157</v>
      </c>
      <c r="B1960" s="378">
        <v>4.5</v>
      </c>
      <c r="C1960" s="379">
        <v>4.55</v>
      </c>
      <c r="D1960" s="378">
        <v>4.92</v>
      </c>
      <c r="E1960" s="20">
        <f t="shared" si="30"/>
        <v>4.92</v>
      </c>
    </row>
    <row r="1961" spans="1:5" x14ac:dyDescent="0.25">
      <c r="A1961" s="377">
        <v>40158</v>
      </c>
      <c r="B1961" s="378">
        <v>4.5</v>
      </c>
      <c r="C1961" s="379">
        <v>4.58</v>
      </c>
      <c r="D1961" s="378">
        <v>4.91</v>
      </c>
      <c r="E1961" s="20">
        <f t="shared" si="30"/>
        <v>4.91</v>
      </c>
    </row>
    <row r="1962" spans="1:5" x14ac:dyDescent="0.25">
      <c r="A1962" s="377">
        <v>40159</v>
      </c>
      <c r="B1962" s="378">
        <v>4.5</v>
      </c>
      <c r="C1962" s="379" t="s">
        <v>611</v>
      </c>
      <c r="D1962" s="378" t="s">
        <v>611</v>
      </c>
      <c r="E1962" s="20">
        <f t="shared" si="30"/>
        <v>4.91</v>
      </c>
    </row>
    <row r="1963" spans="1:5" x14ac:dyDescent="0.25">
      <c r="A1963" s="377">
        <v>40160</v>
      </c>
      <c r="B1963" s="378">
        <v>4.5</v>
      </c>
      <c r="C1963" s="379" t="s">
        <v>611</v>
      </c>
      <c r="D1963" s="378" t="s">
        <v>611</v>
      </c>
      <c r="E1963" s="20">
        <f t="shared" si="30"/>
        <v>4.91</v>
      </c>
    </row>
    <row r="1964" spans="1:5" x14ac:dyDescent="0.25">
      <c r="A1964" s="377">
        <v>40161</v>
      </c>
      <c r="B1964" s="378">
        <v>4.5</v>
      </c>
      <c r="C1964" s="379">
        <v>4.58</v>
      </c>
      <c r="D1964" s="378">
        <v>4.8899999999999997</v>
      </c>
      <c r="E1964" s="20">
        <f t="shared" si="30"/>
        <v>4.8899999999999997</v>
      </c>
    </row>
    <row r="1965" spans="1:5" x14ac:dyDescent="0.25">
      <c r="A1965" s="377">
        <v>40162</v>
      </c>
      <c r="B1965" s="378">
        <v>4.5</v>
      </c>
      <c r="C1965" s="379">
        <v>4.75</v>
      </c>
      <c r="D1965" s="378">
        <v>4.9000000000000004</v>
      </c>
      <c r="E1965" s="20">
        <f t="shared" si="30"/>
        <v>4.9000000000000004</v>
      </c>
    </row>
    <row r="1966" spans="1:5" x14ac:dyDescent="0.25">
      <c r="A1966" s="377">
        <v>40163</v>
      </c>
      <c r="B1966" s="378">
        <v>4.5</v>
      </c>
      <c r="C1966" s="379">
        <v>4.5599999999999996</v>
      </c>
      <c r="D1966" s="378">
        <v>4.9400000000000004</v>
      </c>
      <c r="E1966" s="20">
        <f t="shared" si="30"/>
        <v>4.9400000000000004</v>
      </c>
    </row>
    <row r="1967" spans="1:5" x14ac:dyDescent="0.25">
      <c r="A1967" s="377">
        <v>40164</v>
      </c>
      <c r="B1967" s="378">
        <v>4.5</v>
      </c>
      <c r="C1967" s="379">
        <v>4.5599999999999996</v>
      </c>
      <c r="D1967" s="378">
        <v>4.9574999999999996</v>
      </c>
      <c r="E1967" s="20">
        <f t="shared" si="30"/>
        <v>4.9574999999999996</v>
      </c>
    </row>
    <row r="1968" spans="1:5" x14ac:dyDescent="0.25">
      <c r="A1968" s="377">
        <v>40165</v>
      </c>
      <c r="B1968" s="378">
        <v>4.5</v>
      </c>
      <c r="C1968" s="379">
        <v>4.55</v>
      </c>
      <c r="D1968" s="378">
        <v>4.92</v>
      </c>
      <c r="E1968" s="20">
        <f t="shared" si="30"/>
        <v>4.92</v>
      </c>
    </row>
    <row r="1969" spans="1:5" x14ac:dyDescent="0.25">
      <c r="A1969" s="377">
        <v>40166</v>
      </c>
      <c r="B1969" s="378">
        <v>4.5</v>
      </c>
      <c r="C1969" s="379" t="s">
        <v>611</v>
      </c>
      <c r="D1969" s="378" t="s">
        <v>611</v>
      </c>
      <c r="E1969" s="20">
        <f t="shared" si="30"/>
        <v>4.92</v>
      </c>
    </row>
    <row r="1970" spans="1:5" x14ac:dyDescent="0.25">
      <c r="A1970" s="377">
        <v>40167</v>
      </c>
      <c r="B1970" s="378">
        <v>4.5</v>
      </c>
      <c r="C1970" s="379" t="s">
        <v>611</v>
      </c>
      <c r="D1970" s="378" t="s">
        <v>611</v>
      </c>
      <c r="E1970" s="20">
        <f t="shared" si="30"/>
        <v>4.92</v>
      </c>
    </row>
    <row r="1971" spans="1:5" x14ac:dyDescent="0.25">
      <c r="A1971" s="377">
        <v>40168</v>
      </c>
      <c r="B1971" s="378">
        <v>4.5</v>
      </c>
      <c r="C1971" s="379">
        <v>4.59</v>
      </c>
      <c r="D1971" s="378">
        <v>4.9000000000000004</v>
      </c>
      <c r="E1971" s="20">
        <f t="shared" si="30"/>
        <v>4.9000000000000004</v>
      </c>
    </row>
    <row r="1972" spans="1:5" x14ac:dyDescent="0.25">
      <c r="A1972" s="377">
        <v>40169</v>
      </c>
      <c r="B1972" s="378">
        <v>4.5</v>
      </c>
      <c r="C1972" s="379">
        <v>4.5999999999999996</v>
      </c>
      <c r="D1972" s="378">
        <v>4.9222999999999999</v>
      </c>
      <c r="E1972" s="20">
        <f t="shared" si="30"/>
        <v>4.9222999999999999</v>
      </c>
    </row>
    <row r="1973" spans="1:5" x14ac:dyDescent="0.25">
      <c r="A1973" s="377">
        <v>40170</v>
      </c>
      <c r="B1973" s="378">
        <v>4.5</v>
      </c>
      <c r="C1973" s="379">
        <v>4.95</v>
      </c>
      <c r="D1973" s="378">
        <v>4.915</v>
      </c>
      <c r="E1973" s="20">
        <f t="shared" si="30"/>
        <v>4.915</v>
      </c>
    </row>
    <row r="1974" spans="1:5" x14ac:dyDescent="0.25">
      <c r="A1974" s="377">
        <v>40171</v>
      </c>
      <c r="B1974" s="378">
        <v>4.5</v>
      </c>
      <c r="C1974" s="379">
        <v>4.5999999999999996</v>
      </c>
      <c r="D1974" s="378">
        <v>4.9450000000000003</v>
      </c>
      <c r="E1974" s="20">
        <f t="shared" si="30"/>
        <v>4.9450000000000003</v>
      </c>
    </row>
    <row r="1975" spans="1:5" x14ac:dyDescent="0.25">
      <c r="A1975" s="377">
        <v>40172</v>
      </c>
      <c r="B1975" s="378">
        <v>4.5</v>
      </c>
      <c r="C1975" s="379" t="s">
        <v>611</v>
      </c>
      <c r="D1975" s="378" t="s">
        <v>611</v>
      </c>
      <c r="E1975" s="20">
        <f t="shared" si="30"/>
        <v>4.9450000000000003</v>
      </c>
    </row>
    <row r="1976" spans="1:5" x14ac:dyDescent="0.25">
      <c r="A1976" s="377">
        <v>40173</v>
      </c>
      <c r="B1976" s="378">
        <v>4.5</v>
      </c>
      <c r="C1976" s="379" t="s">
        <v>611</v>
      </c>
      <c r="D1976" s="378" t="s">
        <v>611</v>
      </c>
      <c r="E1976" s="20">
        <f t="shared" si="30"/>
        <v>4.9450000000000003</v>
      </c>
    </row>
    <row r="1977" spans="1:5" x14ac:dyDescent="0.25">
      <c r="A1977" s="377">
        <v>40174</v>
      </c>
      <c r="B1977" s="378">
        <v>4.5</v>
      </c>
      <c r="C1977" s="379" t="s">
        <v>611</v>
      </c>
      <c r="D1977" s="378" t="s">
        <v>611</v>
      </c>
      <c r="E1977" s="20">
        <f t="shared" si="30"/>
        <v>4.9450000000000003</v>
      </c>
    </row>
    <row r="1978" spans="1:5" x14ac:dyDescent="0.25">
      <c r="A1978" s="377">
        <v>40175</v>
      </c>
      <c r="B1978" s="378">
        <v>4.5</v>
      </c>
      <c r="C1978" s="379">
        <v>4.5999999999999996</v>
      </c>
      <c r="D1978" s="378">
        <v>4.9450000000000003</v>
      </c>
      <c r="E1978" s="20">
        <f t="shared" si="30"/>
        <v>4.9450000000000003</v>
      </c>
    </row>
    <row r="1979" spans="1:5" x14ac:dyDescent="0.25">
      <c r="A1979" s="377">
        <v>40176</v>
      </c>
      <c r="B1979" s="378">
        <v>4.5</v>
      </c>
      <c r="C1979" s="379">
        <v>4.5599999999999996</v>
      </c>
      <c r="D1979" s="378">
        <v>4.91</v>
      </c>
      <c r="E1979" s="20">
        <f t="shared" si="30"/>
        <v>4.91</v>
      </c>
    </row>
    <row r="1980" spans="1:5" x14ac:dyDescent="0.25">
      <c r="A1980" s="377">
        <v>40177</v>
      </c>
      <c r="B1980" s="378">
        <v>4.5</v>
      </c>
      <c r="C1980" s="379">
        <v>4.57</v>
      </c>
      <c r="D1980" s="378">
        <v>4.9400000000000004</v>
      </c>
      <c r="E1980" s="20">
        <f t="shared" si="30"/>
        <v>4.9400000000000004</v>
      </c>
    </row>
    <row r="1981" spans="1:5" x14ac:dyDescent="0.25">
      <c r="A1981" s="377">
        <v>40178</v>
      </c>
      <c r="B1981" s="378">
        <v>4.5</v>
      </c>
      <c r="C1981" s="379">
        <v>4.7</v>
      </c>
      <c r="D1981" s="378">
        <v>4.915</v>
      </c>
      <c r="E1981" s="20">
        <f t="shared" si="30"/>
        <v>4.915</v>
      </c>
    </row>
    <row r="1982" spans="1:5" x14ac:dyDescent="0.25">
      <c r="A1982" s="377">
        <v>40179</v>
      </c>
      <c r="B1982" s="378">
        <v>4.5</v>
      </c>
      <c r="C1982" s="379" t="s">
        <v>611</v>
      </c>
      <c r="D1982" s="378" t="s">
        <v>611</v>
      </c>
      <c r="E1982" s="20">
        <f t="shared" si="30"/>
        <v>4.915</v>
      </c>
    </row>
    <row r="1983" spans="1:5" x14ac:dyDescent="0.25">
      <c r="A1983" s="377">
        <v>40180</v>
      </c>
      <c r="B1983" s="378">
        <v>4.5</v>
      </c>
      <c r="C1983" s="379" t="s">
        <v>611</v>
      </c>
      <c r="D1983" s="378" t="s">
        <v>611</v>
      </c>
      <c r="E1983" s="20">
        <f t="shared" si="30"/>
        <v>4.915</v>
      </c>
    </row>
    <row r="1984" spans="1:5" x14ac:dyDescent="0.25">
      <c r="A1984" s="377">
        <v>40181</v>
      </c>
      <c r="B1984" s="378">
        <v>4.5</v>
      </c>
      <c r="C1984" s="379" t="s">
        <v>611</v>
      </c>
      <c r="D1984" s="378" t="s">
        <v>611</v>
      </c>
      <c r="E1984" s="20">
        <f t="shared" si="30"/>
        <v>4.915</v>
      </c>
    </row>
    <row r="1985" spans="1:5" x14ac:dyDescent="0.25">
      <c r="A1985" s="377">
        <v>40182</v>
      </c>
      <c r="B1985" s="378">
        <v>4.5</v>
      </c>
      <c r="C1985" s="379">
        <v>4.55</v>
      </c>
      <c r="D1985" s="378">
        <v>4.9230999999999998</v>
      </c>
      <c r="E1985" s="20">
        <f t="shared" si="30"/>
        <v>4.9230999999999998</v>
      </c>
    </row>
    <row r="1986" spans="1:5" x14ac:dyDescent="0.25">
      <c r="A1986" s="377">
        <v>40183</v>
      </c>
      <c r="B1986" s="378">
        <v>4.5</v>
      </c>
      <c r="C1986" s="379">
        <v>4.5599999999999996</v>
      </c>
      <c r="D1986" s="378">
        <v>4.91</v>
      </c>
      <c r="E1986" s="20">
        <f t="shared" si="30"/>
        <v>4.91</v>
      </c>
    </row>
    <row r="1987" spans="1:5" x14ac:dyDescent="0.25">
      <c r="A1987" s="377">
        <v>40184</v>
      </c>
      <c r="B1987" s="378">
        <v>4.5</v>
      </c>
      <c r="C1987" s="379">
        <v>4.55</v>
      </c>
      <c r="D1987" s="378">
        <v>4.8949999999999996</v>
      </c>
      <c r="E1987" s="20">
        <f t="shared" si="30"/>
        <v>4.8949999999999996</v>
      </c>
    </row>
    <row r="1988" spans="1:5" x14ac:dyDescent="0.25">
      <c r="A1988" s="377">
        <v>40185</v>
      </c>
      <c r="B1988" s="378">
        <v>4.5</v>
      </c>
      <c r="C1988" s="379">
        <v>4.55</v>
      </c>
      <c r="D1988" s="378">
        <v>4.9130000000000003</v>
      </c>
      <c r="E1988" s="20">
        <f t="shared" si="30"/>
        <v>4.9130000000000003</v>
      </c>
    </row>
    <row r="1989" spans="1:5" x14ac:dyDescent="0.25">
      <c r="A1989" s="377">
        <v>40186</v>
      </c>
      <c r="B1989" s="378">
        <v>4.5</v>
      </c>
      <c r="C1989" s="379">
        <v>4.5599999999999996</v>
      </c>
      <c r="D1989" s="378">
        <v>4.9249999999999998</v>
      </c>
      <c r="E1989" s="20">
        <f t="shared" si="30"/>
        <v>4.9249999999999998</v>
      </c>
    </row>
    <row r="1990" spans="1:5" x14ac:dyDescent="0.25">
      <c r="A1990" s="377">
        <v>40187</v>
      </c>
      <c r="B1990" s="378">
        <v>4.5</v>
      </c>
      <c r="C1990" s="379" t="s">
        <v>611</v>
      </c>
      <c r="D1990" s="378" t="s">
        <v>611</v>
      </c>
      <c r="E1990" s="20">
        <f t="shared" si="30"/>
        <v>4.9249999999999998</v>
      </c>
    </row>
    <row r="1991" spans="1:5" x14ac:dyDescent="0.25">
      <c r="A1991" s="377">
        <v>40188</v>
      </c>
      <c r="B1991" s="378">
        <v>4.5</v>
      </c>
      <c r="C1991" s="379" t="s">
        <v>611</v>
      </c>
      <c r="D1991" s="378" t="s">
        <v>611</v>
      </c>
      <c r="E1991" s="20">
        <f t="shared" si="30"/>
        <v>4.9249999999999998</v>
      </c>
    </row>
    <row r="1992" spans="1:5" x14ac:dyDescent="0.25">
      <c r="A1992" s="377">
        <v>40189</v>
      </c>
      <c r="B1992" s="378">
        <v>4.5</v>
      </c>
      <c r="C1992" s="379">
        <v>4.57</v>
      </c>
      <c r="D1992" s="378">
        <v>4.9249999999999998</v>
      </c>
      <c r="E1992" s="20">
        <f t="shared" si="30"/>
        <v>4.9249999999999998</v>
      </c>
    </row>
    <row r="1993" spans="1:5" x14ac:dyDescent="0.25">
      <c r="A1993" s="377">
        <v>40190</v>
      </c>
      <c r="B1993" s="378">
        <v>4.5</v>
      </c>
      <c r="C1993" s="379">
        <v>4.58</v>
      </c>
      <c r="D1993" s="378">
        <v>4.93</v>
      </c>
      <c r="E1993" s="20">
        <f t="shared" si="30"/>
        <v>4.93</v>
      </c>
    </row>
    <row r="1994" spans="1:5" x14ac:dyDescent="0.25">
      <c r="A1994" s="377">
        <v>40191</v>
      </c>
      <c r="B1994" s="378">
        <v>4.5</v>
      </c>
      <c r="C1994" s="379">
        <v>4.57</v>
      </c>
      <c r="D1994" s="378">
        <v>4.92</v>
      </c>
      <c r="E1994" s="20">
        <f t="shared" si="30"/>
        <v>4.92</v>
      </c>
    </row>
    <row r="1995" spans="1:5" x14ac:dyDescent="0.25">
      <c r="A1995" s="377">
        <v>40192</v>
      </c>
      <c r="B1995" s="378">
        <v>4.5</v>
      </c>
      <c r="C1995" s="379">
        <v>4.5599999999999996</v>
      </c>
      <c r="D1995" s="378">
        <v>4.9124999999999996</v>
      </c>
      <c r="E1995" s="20">
        <f t="shared" si="30"/>
        <v>4.9124999999999996</v>
      </c>
    </row>
    <row r="1996" spans="1:5" x14ac:dyDescent="0.25">
      <c r="A1996" s="377">
        <v>40193</v>
      </c>
      <c r="B1996" s="378">
        <v>4.5</v>
      </c>
      <c r="C1996" s="379">
        <v>4.5999999999999996</v>
      </c>
      <c r="D1996" s="378">
        <v>4.915</v>
      </c>
      <c r="E1996" s="20">
        <f t="shared" ref="E1996:E2059" si="31">IF(D1996="N/E",E1995,D1996)</f>
        <v>4.915</v>
      </c>
    </row>
    <row r="1997" spans="1:5" x14ac:dyDescent="0.25">
      <c r="A1997" s="377">
        <v>40194</v>
      </c>
      <c r="B1997" s="378">
        <v>4.5</v>
      </c>
      <c r="C1997" s="379" t="s">
        <v>611</v>
      </c>
      <c r="D1997" s="378" t="s">
        <v>611</v>
      </c>
      <c r="E1997" s="20">
        <f t="shared" si="31"/>
        <v>4.915</v>
      </c>
    </row>
    <row r="1998" spans="1:5" x14ac:dyDescent="0.25">
      <c r="A1998" s="377">
        <v>40195</v>
      </c>
      <c r="B1998" s="378">
        <v>4.5</v>
      </c>
      <c r="C1998" s="379" t="s">
        <v>611</v>
      </c>
      <c r="D1998" s="378" t="s">
        <v>611</v>
      </c>
      <c r="E1998" s="20">
        <f t="shared" si="31"/>
        <v>4.915</v>
      </c>
    </row>
    <row r="1999" spans="1:5" x14ac:dyDescent="0.25">
      <c r="A1999" s="377">
        <v>40196</v>
      </c>
      <c r="B1999" s="378">
        <v>4.5</v>
      </c>
      <c r="C1999" s="379">
        <v>4.59</v>
      </c>
      <c r="D1999" s="378">
        <v>4.91</v>
      </c>
      <c r="E1999" s="20">
        <f t="shared" si="31"/>
        <v>4.91</v>
      </c>
    </row>
    <row r="2000" spans="1:5" x14ac:dyDescent="0.25">
      <c r="A2000" s="377">
        <v>40197</v>
      </c>
      <c r="B2000" s="378">
        <v>4.5</v>
      </c>
      <c r="C2000" s="379">
        <v>4.5999999999999996</v>
      </c>
      <c r="D2000" s="378">
        <v>4.8949999999999996</v>
      </c>
      <c r="E2000" s="20">
        <f t="shared" si="31"/>
        <v>4.8949999999999996</v>
      </c>
    </row>
    <row r="2001" spans="1:5" x14ac:dyDescent="0.25">
      <c r="A2001" s="377">
        <v>40198</v>
      </c>
      <c r="B2001" s="378">
        <v>4.5</v>
      </c>
      <c r="C2001" s="379">
        <v>4.5999999999999996</v>
      </c>
      <c r="D2001" s="378">
        <v>4.88</v>
      </c>
      <c r="E2001" s="20">
        <f t="shared" si="31"/>
        <v>4.88</v>
      </c>
    </row>
    <row r="2002" spans="1:5" x14ac:dyDescent="0.25">
      <c r="A2002" s="377">
        <v>40199</v>
      </c>
      <c r="B2002" s="378">
        <v>4.5</v>
      </c>
      <c r="C2002" s="379">
        <v>4.59</v>
      </c>
      <c r="D2002" s="378">
        <v>4.915</v>
      </c>
      <c r="E2002" s="20">
        <f t="shared" si="31"/>
        <v>4.915</v>
      </c>
    </row>
    <row r="2003" spans="1:5" x14ac:dyDescent="0.25">
      <c r="A2003" s="377">
        <v>40200</v>
      </c>
      <c r="B2003" s="378">
        <v>4.5</v>
      </c>
      <c r="C2003" s="379">
        <v>4.59</v>
      </c>
      <c r="D2003" s="378">
        <v>4.91</v>
      </c>
      <c r="E2003" s="20">
        <f t="shared" si="31"/>
        <v>4.91</v>
      </c>
    </row>
    <row r="2004" spans="1:5" x14ac:dyDescent="0.25">
      <c r="A2004" s="377">
        <v>40201</v>
      </c>
      <c r="B2004" s="378">
        <v>4.5</v>
      </c>
      <c r="C2004" s="379" t="s">
        <v>611</v>
      </c>
      <c r="D2004" s="378" t="s">
        <v>611</v>
      </c>
      <c r="E2004" s="20">
        <f t="shared" si="31"/>
        <v>4.91</v>
      </c>
    </row>
    <row r="2005" spans="1:5" x14ac:dyDescent="0.25">
      <c r="A2005" s="377">
        <v>40202</v>
      </c>
      <c r="B2005" s="378">
        <v>4.5</v>
      </c>
      <c r="C2005" s="379" t="s">
        <v>611</v>
      </c>
      <c r="D2005" s="378" t="s">
        <v>611</v>
      </c>
      <c r="E2005" s="20">
        <f t="shared" si="31"/>
        <v>4.91</v>
      </c>
    </row>
    <row r="2006" spans="1:5" x14ac:dyDescent="0.25">
      <c r="A2006" s="377">
        <v>40203</v>
      </c>
      <c r="B2006" s="378">
        <v>4.5</v>
      </c>
      <c r="C2006" s="379">
        <v>4.5599999999999996</v>
      </c>
      <c r="D2006" s="378">
        <v>4.8849999999999998</v>
      </c>
      <c r="E2006" s="20">
        <f t="shared" si="31"/>
        <v>4.8849999999999998</v>
      </c>
    </row>
    <row r="2007" spans="1:5" x14ac:dyDescent="0.25">
      <c r="A2007" s="377">
        <v>40204</v>
      </c>
      <c r="B2007" s="378">
        <v>4.5</v>
      </c>
      <c r="C2007" s="379">
        <v>4.57</v>
      </c>
      <c r="D2007" s="378">
        <v>4.915</v>
      </c>
      <c r="E2007" s="20">
        <f t="shared" si="31"/>
        <v>4.915</v>
      </c>
    </row>
    <row r="2008" spans="1:5" x14ac:dyDescent="0.25">
      <c r="A2008" s="377">
        <v>40205</v>
      </c>
      <c r="B2008" s="378">
        <v>4.5</v>
      </c>
      <c r="C2008" s="379">
        <v>4.58</v>
      </c>
      <c r="D2008" s="378">
        <v>4.9005000000000001</v>
      </c>
      <c r="E2008" s="20">
        <f t="shared" si="31"/>
        <v>4.9005000000000001</v>
      </c>
    </row>
    <row r="2009" spans="1:5" x14ac:dyDescent="0.25">
      <c r="A2009" s="377">
        <v>40206</v>
      </c>
      <c r="B2009" s="378">
        <v>4.5</v>
      </c>
      <c r="C2009" s="379">
        <v>4.58</v>
      </c>
      <c r="D2009" s="378">
        <v>4.9165000000000001</v>
      </c>
      <c r="E2009" s="20">
        <f t="shared" si="31"/>
        <v>4.9165000000000001</v>
      </c>
    </row>
    <row r="2010" spans="1:5" x14ac:dyDescent="0.25">
      <c r="A2010" s="377">
        <v>40207</v>
      </c>
      <c r="B2010" s="378">
        <v>4.5</v>
      </c>
      <c r="C2010" s="379">
        <v>4.7300000000000004</v>
      </c>
      <c r="D2010" s="378">
        <v>4.9050000000000002</v>
      </c>
      <c r="E2010" s="20">
        <f t="shared" si="31"/>
        <v>4.9050000000000002</v>
      </c>
    </row>
    <row r="2011" spans="1:5" x14ac:dyDescent="0.25">
      <c r="A2011" s="377">
        <v>40208</v>
      </c>
      <c r="B2011" s="378">
        <v>4.5</v>
      </c>
      <c r="C2011" s="379" t="s">
        <v>611</v>
      </c>
      <c r="D2011" s="378" t="s">
        <v>611</v>
      </c>
      <c r="E2011" s="20">
        <f t="shared" si="31"/>
        <v>4.9050000000000002</v>
      </c>
    </row>
    <row r="2012" spans="1:5" x14ac:dyDescent="0.25">
      <c r="A2012" s="377">
        <v>40209</v>
      </c>
      <c r="B2012" s="378">
        <v>4.5</v>
      </c>
      <c r="C2012" s="379" t="s">
        <v>611</v>
      </c>
      <c r="D2012" s="378" t="s">
        <v>611</v>
      </c>
      <c r="E2012" s="20">
        <f t="shared" si="31"/>
        <v>4.9050000000000002</v>
      </c>
    </row>
    <row r="2013" spans="1:5" x14ac:dyDescent="0.25">
      <c r="A2013" s="377">
        <v>40210</v>
      </c>
      <c r="B2013" s="378">
        <v>4.5</v>
      </c>
      <c r="C2013" s="379" t="s">
        <v>611</v>
      </c>
      <c r="D2013" s="378" t="s">
        <v>611</v>
      </c>
      <c r="E2013" s="20">
        <f t="shared" si="31"/>
        <v>4.9050000000000002</v>
      </c>
    </row>
    <row r="2014" spans="1:5" x14ac:dyDescent="0.25">
      <c r="A2014" s="377">
        <v>40211</v>
      </c>
      <c r="B2014" s="378">
        <v>4.5</v>
      </c>
      <c r="C2014" s="379">
        <v>4.5999999999999996</v>
      </c>
      <c r="D2014" s="378">
        <v>4.87</v>
      </c>
      <c r="E2014" s="20">
        <f t="shared" si="31"/>
        <v>4.87</v>
      </c>
    </row>
    <row r="2015" spans="1:5" x14ac:dyDescent="0.25">
      <c r="A2015" s="377">
        <v>40212</v>
      </c>
      <c r="B2015" s="378">
        <v>4.5</v>
      </c>
      <c r="C2015" s="379">
        <v>4.5999999999999996</v>
      </c>
      <c r="D2015" s="378">
        <v>4.8884999999999996</v>
      </c>
      <c r="E2015" s="20">
        <f t="shared" si="31"/>
        <v>4.8884999999999996</v>
      </c>
    </row>
    <row r="2016" spans="1:5" x14ac:dyDescent="0.25">
      <c r="A2016" s="377">
        <v>40213</v>
      </c>
      <c r="B2016" s="378">
        <v>4.5</v>
      </c>
      <c r="C2016" s="379">
        <v>4.6100000000000003</v>
      </c>
      <c r="D2016" s="378">
        <v>4.8650000000000002</v>
      </c>
      <c r="E2016" s="20">
        <f t="shared" si="31"/>
        <v>4.8650000000000002</v>
      </c>
    </row>
    <row r="2017" spans="1:5" x14ac:dyDescent="0.25">
      <c r="A2017" s="377">
        <v>40214</v>
      </c>
      <c r="B2017" s="378">
        <v>4.5</v>
      </c>
      <c r="C2017" s="379">
        <v>4.75</v>
      </c>
      <c r="D2017" s="378">
        <v>4.8875000000000002</v>
      </c>
      <c r="E2017" s="20">
        <f t="shared" si="31"/>
        <v>4.8875000000000002</v>
      </c>
    </row>
    <row r="2018" spans="1:5" x14ac:dyDescent="0.25">
      <c r="A2018" s="377">
        <v>40215</v>
      </c>
      <c r="B2018" s="378">
        <v>4.5</v>
      </c>
      <c r="C2018" s="379" t="s">
        <v>611</v>
      </c>
      <c r="D2018" s="378" t="s">
        <v>611</v>
      </c>
      <c r="E2018" s="20">
        <f t="shared" si="31"/>
        <v>4.8875000000000002</v>
      </c>
    </row>
    <row r="2019" spans="1:5" x14ac:dyDescent="0.25">
      <c r="A2019" s="377">
        <v>40216</v>
      </c>
      <c r="B2019" s="378">
        <v>4.5</v>
      </c>
      <c r="C2019" s="379" t="s">
        <v>611</v>
      </c>
      <c r="D2019" s="378" t="s">
        <v>611</v>
      </c>
      <c r="E2019" s="20">
        <f t="shared" si="31"/>
        <v>4.8875000000000002</v>
      </c>
    </row>
    <row r="2020" spans="1:5" x14ac:dyDescent="0.25">
      <c r="A2020" s="377">
        <v>40217</v>
      </c>
      <c r="B2020" s="378">
        <v>4.5</v>
      </c>
      <c r="C2020" s="379">
        <v>4.68</v>
      </c>
      <c r="D2020" s="378">
        <v>4.8951000000000002</v>
      </c>
      <c r="E2020" s="20">
        <f t="shared" si="31"/>
        <v>4.8951000000000002</v>
      </c>
    </row>
    <row r="2021" spans="1:5" x14ac:dyDescent="0.25">
      <c r="A2021" s="377">
        <v>40218</v>
      </c>
      <c r="B2021" s="378">
        <v>4.5</v>
      </c>
      <c r="C2021" s="379">
        <v>4.75</v>
      </c>
      <c r="D2021" s="378">
        <v>4.8650000000000002</v>
      </c>
      <c r="E2021" s="20">
        <f t="shared" si="31"/>
        <v>4.8650000000000002</v>
      </c>
    </row>
    <row r="2022" spans="1:5" x14ac:dyDescent="0.25">
      <c r="A2022" s="377">
        <v>40219</v>
      </c>
      <c r="B2022" s="378">
        <v>4.5</v>
      </c>
      <c r="C2022" s="379">
        <v>4.83</v>
      </c>
      <c r="D2022" s="378">
        <v>4.9000000000000004</v>
      </c>
      <c r="E2022" s="20">
        <f t="shared" si="31"/>
        <v>4.9000000000000004</v>
      </c>
    </row>
    <row r="2023" spans="1:5" x14ac:dyDescent="0.25">
      <c r="A2023" s="377">
        <v>40220</v>
      </c>
      <c r="B2023" s="378">
        <v>4.5</v>
      </c>
      <c r="C2023" s="379">
        <v>4.6500000000000004</v>
      </c>
      <c r="D2023" s="378">
        <v>4.915</v>
      </c>
      <c r="E2023" s="20">
        <f t="shared" si="31"/>
        <v>4.915</v>
      </c>
    </row>
    <row r="2024" spans="1:5" x14ac:dyDescent="0.25">
      <c r="A2024" s="377">
        <v>40221</v>
      </c>
      <c r="B2024" s="378">
        <v>4.5</v>
      </c>
      <c r="C2024" s="379">
        <v>4.63</v>
      </c>
      <c r="D2024" s="378">
        <v>4.8849999999999998</v>
      </c>
      <c r="E2024" s="20">
        <f t="shared" si="31"/>
        <v>4.8849999999999998</v>
      </c>
    </row>
    <row r="2025" spans="1:5" x14ac:dyDescent="0.25">
      <c r="A2025" s="377">
        <v>40222</v>
      </c>
      <c r="B2025" s="378">
        <v>4.5</v>
      </c>
      <c r="C2025" s="379" t="s">
        <v>611</v>
      </c>
      <c r="D2025" s="378" t="s">
        <v>611</v>
      </c>
      <c r="E2025" s="20">
        <f t="shared" si="31"/>
        <v>4.8849999999999998</v>
      </c>
    </row>
    <row r="2026" spans="1:5" x14ac:dyDescent="0.25">
      <c r="A2026" s="377">
        <v>40223</v>
      </c>
      <c r="B2026" s="378">
        <v>4.5</v>
      </c>
      <c r="C2026" s="379" t="s">
        <v>611</v>
      </c>
      <c r="D2026" s="378" t="s">
        <v>611</v>
      </c>
      <c r="E2026" s="20">
        <f t="shared" si="31"/>
        <v>4.8849999999999998</v>
      </c>
    </row>
    <row r="2027" spans="1:5" x14ac:dyDescent="0.25">
      <c r="A2027" s="377">
        <v>40224</v>
      </c>
      <c r="B2027" s="378">
        <v>4.5</v>
      </c>
      <c r="C2027" s="379">
        <v>4.6100000000000003</v>
      </c>
      <c r="D2027" s="378">
        <v>4.9184999999999999</v>
      </c>
      <c r="E2027" s="20">
        <f t="shared" si="31"/>
        <v>4.9184999999999999</v>
      </c>
    </row>
    <row r="2028" spans="1:5" x14ac:dyDescent="0.25">
      <c r="A2028" s="377">
        <v>40225</v>
      </c>
      <c r="B2028" s="378">
        <v>4.5</v>
      </c>
      <c r="C2028" s="379">
        <v>4.62</v>
      </c>
      <c r="D2028" s="378">
        <v>4.9349999999999996</v>
      </c>
      <c r="E2028" s="20">
        <f t="shared" si="31"/>
        <v>4.9349999999999996</v>
      </c>
    </row>
    <row r="2029" spans="1:5" x14ac:dyDescent="0.25">
      <c r="A2029" s="377">
        <v>40226</v>
      </c>
      <c r="B2029" s="378">
        <v>4.5</v>
      </c>
      <c r="C2029" s="379">
        <v>4.63</v>
      </c>
      <c r="D2029" s="378">
        <v>4.91</v>
      </c>
      <c r="E2029" s="20">
        <f t="shared" si="31"/>
        <v>4.91</v>
      </c>
    </row>
    <row r="2030" spans="1:5" x14ac:dyDescent="0.25">
      <c r="A2030" s="377">
        <v>40227</v>
      </c>
      <c r="B2030" s="378">
        <v>4.5</v>
      </c>
      <c r="C2030" s="379">
        <v>4.63</v>
      </c>
      <c r="D2030" s="378">
        <v>4.9499000000000004</v>
      </c>
      <c r="E2030" s="20">
        <f t="shared" si="31"/>
        <v>4.9499000000000004</v>
      </c>
    </row>
    <row r="2031" spans="1:5" x14ac:dyDescent="0.25">
      <c r="A2031" s="377">
        <v>40228</v>
      </c>
      <c r="B2031" s="378">
        <v>4.5</v>
      </c>
      <c r="C2031" s="379">
        <v>4.6399999999999997</v>
      </c>
      <c r="D2031" s="378">
        <v>4.97</v>
      </c>
      <c r="E2031" s="20">
        <f t="shared" si="31"/>
        <v>4.97</v>
      </c>
    </row>
    <row r="2032" spans="1:5" x14ac:dyDescent="0.25">
      <c r="A2032" s="377">
        <v>40229</v>
      </c>
      <c r="B2032" s="378">
        <v>4.5</v>
      </c>
      <c r="C2032" s="379" t="s">
        <v>611</v>
      </c>
      <c r="D2032" s="378" t="s">
        <v>611</v>
      </c>
      <c r="E2032" s="20">
        <f t="shared" si="31"/>
        <v>4.97</v>
      </c>
    </row>
    <row r="2033" spans="1:5" x14ac:dyDescent="0.25">
      <c r="A2033" s="377">
        <v>40230</v>
      </c>
      <c r="B2033" s="378">
        <v>4.5</v>
      </c>
      <c r="C2033" s="379" t="s">
        <v>611</v>
      </c>
      <c r="D2033" s="378" t="s">
        <v>611</v>
      </c>
      <c r="E2033" s="20">
        <f t="shared" si="31"/>
        <v>4.97</v>
      </c>
    </row>
    <row r="2034" spans="1:5" x14ac:dyDescent="0.25">
      <c r="A2034" s="377">
        <v>40231</v>
      </c>
      <c r="B2034" s="378">
        <v>4.5</v>
      </c>
      <c r="C2034" s="379">
        <v>4.63</v>
      </c>
      <c r="D2034" s="378">
        <v>4.9649999999999999</v>
      </c>
      <c r="E2034" s="20">
        <f t="shared" si="31"/>
        <v>4.9649999999999999</v>
      </c>
    </row>
    <row r="2035" spans="1:5" x14ac:dyDescent="0.25">
      <c r="A2035" s="377">
        <v>40232</v>
      </c>
      <c r="B2035" s="378">
        <v>4.5</v>
      </c>
      <c r="C2035" s="379">
        <v>4.6100000000000003</v>
      </c>
      <c r="D2035" s="378">
        <v>4.96</v>
      </c>
      <c r="E2035" s="20">
        <f t="shared" si="31"/>
        <v>4.96</v>
      </c>
    </row>
    <row r="2036" spans="1:5" x14ac:dyDescent="0.25">
      <c r="A2036" s="377">
        <v>40233</v>
      </c>
      <c r="B2036" s="378">
        <v>4.5</v>
      </c>
      <c r="C2036" s="379">
        <v>4.6100000000000003</v>
      </c>
      <c r="D2036" s="378">
        <v>4.9749999999999996</v>
      </c>
      <c r="E2036" s="20">
        <f t="shared" si="31"/>
        <v>4.9749999999999996</v>
      </c>
    </row>
    <row r="2037" spans="1:5" x14ac:dyDescent="0.25">
      <c r="A2037" s="377">
        <v>40234</v>
      </c>
      <c r="B2037" s="378">
        <v>4.5</v>
      </c>
      <c r="C2037" s="379">
        <v>4.5599999999999996</v>
      </c>
      <c r="D2037" s="378">
        <v>4.9550000000000001</v>
      </c>
      <c r="E2037" s="20">
        <f t="shared" si="31"/>
        <v>4.9550000000000001</v>
      </c>
    </row>
    <row r="2038" spans="1:5" x14ac:dyDescent="0.25">
      <c r="A2038" s="377">
        <v>40235</v>
      </c>
      <c r="B2038" s="378">
        <v>4.5</v>
      </c>
      <c r="C2038" s="379">
        <v>4.5599999999999996</v>
      </c>
      <c r="D2038" s="378">
        <v>4.92</v>
      </c>
      <c r="E2038" s="20">
        <f t="shared" si="31"/>
        <v>4.92</v>
      </c>
    </row>
    <row r="2039" spans="1:5" x14ac:dyDescent="0.25">
      <c r="A2039" s="377">
        <v>40236</v>
      </c>
      <c r="B2039" s="378">
        <v>4.5</v>
      </c>
      <c r="C2039" s="379" t="s">
        <v>611</v>
      </c>
      <c r="D2039" s="378" t="s">
        <v>611</v>
      </c>
      <c r="E2039" s="20">
        <f t="shared" si="31"/>
        <v>4.92</v>
      </c>
    </row>
    <row r="2040" spans="1:5" x14ac:dyDescent="0.25">
      <c r="A2040" s="377">
        <v>40237</v>
      </c>
      <c r="B2040" s="378">
        <v>4.5</v>
      </c>
      <c r="C2040" s="379" t="s">
        <v>611</v>
      </c>
      <c r="D2040" s="378" t="s">
        <v>611</v>
      </c>
      <c r="E2040" s="20">
        <f t="shared" si="31"/>
        <v>4.92</v>
      </c>
    </row>
    <row r="2041" spans="1:5" x14ac:dyDescent="0.25">
      <c r="A2041" s="377">
        <v>40238</v>
      </c>
      <c r="B2041" s="378">
        <v>4.5</v>
      </c>
      <c r="C2041" s="379">
        <v>4.5599999999999996</v>
      </c>
      <c r="D2041" s="378">
        <v>4.93</v>
      </c>
      <c r="E2041" s="20">
        <f t="shared" si="31"/>
        <v>4.93</v>
      </c>
    </row>
    <row r="2042" spans="1:5" x14ac:dyDescent="0.25">
      <c r="A2042" s="377">
        <v>40239</v>
      </c>
      <c r="B2042" s="378">
        <v>4.5</v>
      </c>
      <c r="C2042" s="379">
        <v>4.5599999999999996</v>
      </c>
      <c r="D2042" s="378">
        <v>4.92</v>
      </c>
      <c r="E2042" s="20">
        <f t="shared" si="31"/>
        <v>4.92</v>
      </c>
    </row>
    <row r="2043" spans="1:5" x14ac:dyDescent="0.25">
      <c r="A2043" s="377">
        <v>40240</v>
      </c>
      <c r="B2043" s="378">
        <v>4.5</v>
      </c>
      <c r="C2043" s="379">
        <v>4.5599999999999996</v>
      </c>
      <c r="D2043" s="378">
        <v>4.92</v>
      </c>
      <c r="E2043" s="20">
        <f t="shared" si="31"/>
        <v>4.92</v>
      </c>
    </row>
    <row r="2044" spans="1:5" x14ac:dyDescent="0.25">
      <c r="A2044" s="377">
        <v>40241</v>
      </c>
      <c r="B2044" s="378">
        <v>4.5</v>
      </c>
      <c r="C2044" s="379">
        <v>4.5599999999999996</v>
      </c>
      <c r="D2044" s="378">
        <v>4.9349999999999996</v>
      </c>
      <c r="E2044" s="20">
        <f t="shared" si="31"/>
        <v>4.9349999999999996</v>
      </c>
    </row>
    <row r="2045" spans="1:5" x14ac:dyDescent="0.25">
      <c r="A2045" s="377">
        <v>40242</v>
      </c>
      <c r="B2045" s="378">
        <v>4.5</v>
      </c>
      <c r="C2045" s="379">
        <v>4.5599999999999996</v>
      </c>
      <c r="D2045" s="378">
        <v>4.93</v>
      </c>
      <c r="E2045" s="20">
        <f t="shared" si="31"/>
        <v>4.93</v>
      </c>
    </row>
    <row r="2046" spans="1:5" x14ac:dyDescent="0.25">
      <c r="A2046" s="377">
        <v>40243</v>
      </c>
      <c r="B2046" s="378">
        <v>4.5</v>
      </c>
      <c r="C2046" s="379" t="s">
        <v>611</v>
      </c>
      <c r="D2046" s="378" t="s">
        <v>611</v>
      </c>
      <c r="E2046" s="20">
        <f t="shared" si="31"/>
        <v>4.93</v>
      </c>
    </row>
    <row r="2047" spans="1:5" x14ac:dyDescent="0.25">
      <c r="A2047" s="377">
        <v>40244</v>
      </c>
      <c r="B2047" s="378">
        <v>4.5</v>
      </c>
      <c r="C2047" s="379" t="s">
        <v>611</v>
      </c>
      <c r="D2047" s="378" t="s">
        <v>611</v>
      </c>
      <c r="E2047" s="20">
        <f t="shared" si="31"/>
        <v>4.93</v>
      </c>
    </row>
    <row r="2048" spans="1:5" x14ac:dyDescent="0.25">
      <c r="A2048" s="377">
        <v>40245</v>
      </c>
      <c r="B2048" s="378">
        <v>4.5</v>
      </c>
      <c r="C2048" s="379">
        <v>4.5599999999999996</v>
      </c>
      <c r="D2048" s="378">
        <v>4.915</v>
      </c>
      <c r="E2048" s="20">
        <f t="shared" si="31"/>
        <v>4.915</v>
      </c>
    </row>
    <row r="2049" spans="1:5" x14ac:dyDescent="0.25">
      <c r="A2049" s="377">
        <v>40246</v>
      </c>
      <c r="B2049" s="378">
        <v>4.5</v>
      </c>
      <c r="C2049" s="379">
        <v>4.5599999999999996</v>
      </c>
      <c r="D2049" s="378">
        <v>4.92</v>
      </c>
      <c r="E2049" s="20">
        <f t="shared" si="31"/>
        <v>4.92</v>
      </c>
    </row>
    <row r="2050" spans="1:5" x14ac:dyDescent="0.25">
      <c r="A2050" s="377">
        <v>40247</v>
      </c>
      <c r="B2050" s="378">
        <v>4.5</v>
      </c>
      <c r="C2050" s="379">
        <v>4.5599999999999996</v>
      </c>
      <c r="D2050" s="378">
        <v>4.915</v>
      </c>
      <c r="E2050" s="20">
        <f t="shared" si="31"/>
        <v>4.915</v>
      </c>
    </row>
    <row r="2051" spans="1:5" x14ac:dyDescent="0.25">
      <c r="A2051" s="377">
        <v>40248</v>
      </c>
      <c r="B2051" s="378">
        <v>4.5</v>
      </c>
      <c r="C2051" s="379">
        <v>4.5599999999999996</v>
      </c>
      <c r="D2051" s="378">
        <v>4.9050000000000002</v>
      </c>
      <c r="E2051" s="20">
        <f t="shared" si="31"/>
        <v>4.9050000000000002</v>
      </c>
    </row>
    <row r="2052" spans="1:5" x14ac:dyDescent="0.25">
      <c r="A2052" s="377">
        <v>40249</v>
      </c>
      <c r="B2052" s="378">
        <v>4.5</v>
      </c>
      <c r="C2052" s="379">
        <v>4.5599999999999996</v>
      </c>
      <c r="D2052" s="378">
        <v>4.9000000000000004</v>
      </c>
      <c r="E2052" s="20">
        <f t="shared" si="31"/>
        <v>4.9000000000000004</v>
      </c>
    </row>
    <row r="2053" spans="1:5" x14ac:dyDescent="0.25">
      <c r="A2053" s="377">
        <v>40250</v>
      </c>
      <c r="B2053" s="378">
        <v>4.5</v>
      </c>
      <c r="C2053" s="379" t="s">
        <v>611</v>
      </c>
      <c r="D2053" s="378" t="s">
        <v>611</v>
      </c>
      <c r="E2053" s="20">
        <f t="shared" si="31"/>
        <v>4.9000000000000004</v>
      </c>
    </row>
    <row r="2054" spans="1:5" x14ac:dyDescent="0.25">
      <c r="A2054" s="377">
        <v>40251</v>
      </c>
      <c r="B2054" s="378">
        <v>4.5</v>
      </c>
      <c r="C2054" s="379" t="s">
        <v>611</v>
      </c>
      <c r="D2054" s="378" t="s">
        <v>611</v>
      </c>
      <c r="E2054" s="20">
        <f t="shared" si="31"/>
        <v>4.9000000000000004</v>
      </c>
    </row>
    <row r="2055" spans="1:5" x14ac:dyDescent="0.25">
      <c r="A2055" s="377">
        <v>40252</v>
      </c>
      <c r="B2055" s="378">
        <v>4.5</v>
      </c>
      <c r="C2055" s="379" t="s">
        <v>611</v>
      </c>
      <c r="D2055" s="378" t="s">
        <v>611</v>
      </c>
      <c r="E2055" s="20">
        <f t="shared" si="31"/>
        <v>4.9000000000000004</v>
      </c>
    </row>
    <row r="2056" spans="1:5" x14ac:dyDescent="0.25">
      <c r="A2056" s="377">
        <v>40253</v>
      </c>
      <c r="B2056" s="378">
        <v>4.5</v>
      </c>
      <c r="C2056" s="379">
        <v>4.5599999999999996</v>
      </c>
      <c r="D2056" s="378">
        <v>4.91</v>
      </c>
      <c r="E2056" s="20">
        <f t="shared" si="31"/>
        <v>4.91</v>
      </c>
    </row>
    <row r="2057" spans="1:5" x14ac:dyDescent="0.25">
      <c r="A2057" s="377">
        <v>40254</v>
      </c>
      <c r="B2057" s="378">
        <v>4.5</v>
      </c>
      <c r="C2057" s="379">
        <v>4.5599999999999996</v>
      </c>
      <c r="D2057" s="378">
        <v>4.92</v>
      </c>
      <c r="E2057" s="20">
        <f t="shared" si="31"/>
        <v>4.92</v>
      </c>
    </row>
    <row r="2058" spans="1:5" x14ac:dyDescent="0.25">
      <c r="A2058" s="377">
        <v>40255</v>
      </c>
      <c r="B2058" s="378">
        <v>4.5</v>
      </c>
      <c r="C2058" s="379">
        <v>4.5599999999999996</v>
      </c>
      <c r="D2058" s="378">
        <v>4.92</v>
      </c>
      <c r="E2058" s="20">
        <f t="shared" si="31"/>
        <v>4.92</v>
      </c>
    </row>
    <row r="2059" spans="1:5" x14ac:dyDescent="0.25">
      <c r="A2059" s="377">
        <v>40256</v>
      </c>
      <c r="B2059" s="378">
        <v>4.5</v>
      </c>
      <c r="C2059" s="379">
        <v>4.5599999999999996</v>
      </c>
      <c r="D2059" s="378">
        <v>4.93</v>
      </c>
      <c r="E2059" s="20">
        <f t="shared" si="31"/>
        <v>4.93</v>
      </c>
    </row>
    <row r="2060" spans="1:5" x14ac:dyDescent="0.25">
      <c r="A2060" s="377">
        <v>40257</v>
      </c>
      <c r="B2060" s="378">
        <v>4.5</v>
      </c>
      <c r="C2060" s="379" t="s">
        <v>611</v>
      </c>
      <c r="D2060" s="378" t="s">
        <v>611</v>
      </c>
      <c r="E2060" s="20">
        <f t="shared" ref="E2060:E2123" si="32">IF(D2060="N/E",E2059,D2060)</f>
        <v>4.93</v>
      </c>
    </row>
    <row r="2061" spans="1:5" x14ac:dyDescent="0.25">
      <c r="A2061" s="377">
        <v>40258</v>
      </c>
      <c r="B2061" s="378">
        <v>4.5</v>
      </c>
      <c r="C2061" s="379" t="s">
        <v>611</v>
      </c>
      <c r="D2061" s="378" t="s">
        <v>611</v>
      </c>
      <c r="E2061" s="20">
        <f t="shared" si="32"/>
        <v>4.93</v>
      </c>
    </row>
    <row r="2062" spans="1:5" x14ac:dyDescent="0.25">
      <c r="A2062" s="377">
        <v>40259</v>
      </c>
      <c r="B2062" s="378">
        <v>4.5</v>
      </c>
      <c r="C2062" s="379">
        <v>4.5599999999999996</v>
      </c>
      <c r="D2062" s="378">
        <v>4.91</v>
      </c>
      <c r="E2062" s="20">
        <f t="shared" si="32"/>
        <v>4.91</v>
      </c>
    </row>
    <row r="2063" spans="1:5" x14ac:dyDescent="0.25">
      <c r="A2063" s="377">
        <v>40260</v>
      </c>
      <c r="B2063" s="378">
        <v>4.5</v>
      </c>
      <c r="C2063" s="379">
        <v>4.57</v>
      </c>
      <c r="D2063" s="378">
        <v>4.93</v>
      </c>
      <c r="E2063" s="20">
        <f t="shared" si="32"/>
        <v>4.93</v>
      </c>
    </row>
    <row r="2064" spans="1:5" x14ac:dyDescent="0.25">
      <c r="A2064" s="377">
        <v>40261</v>
      </c>
      <c r="B2064" s="378">
        <v>4.5</v>
      </c>
      <c r="C2064" s="379">
        <v>4.57</v>
      </c>
      <c r="D2064" s="378">
        <v>4.9450000000000003</v>
      </c>
      <c r="E2064" s="20">
        <f t="shared" si="32"/>
        <v>4.9450000000000003</v>
      </c>
    </row>
    <row r="2065" spans="1:5" x14ac:dyDescent="0.25">
      <c r="A2065" s="377">
        <v>40262</v>
      </c>
      <c r="B2065" s="378">
        <v>4.5</v>
      </c>
      <c r="C2065" s="379">
        <v>4.5599999999999996</v>
      </c>
      <c r="D2065" s="378">
        <v>4.9249999999999998</v>
      </c>
      <c r="E2065" s="20">
        <f t="shared" si="32"/>
        <v>4.9249999999999998</v>
      </c>
    </row>
    <row r="2066" spans="1:5" x14ac:dyDescent="0.25">
      <c r="A2066" s="377">
        <v>40263</v>
      </c>
      <c r="B2066" s="378">
        <v>4.5</v>
      </c>
      <c r="C2066" s="379">
        <v>4.5599999999999996</v>
      </c>
      <c r="D2066" s="378">
        <v>4.95</v>
      </c>
      <c r="E2066" s="20">
        <f t="shared" si="32"/>
        <v>4.95</v>
      </c>
    </row>
    <row r="2067" spans="1:5" x14ac:dyDescent="0.25">
      <c r="A2067" s="377">
        <v>40264</v>
      </c>
      <c r="B2067" s="378">
        <v>4.5</v>
      </c>
      <c r="C2067" s="379" t="s">
        <v>611</v>
      </c>
      <c r="D2067" s="378" t="s">
        <v>611</v>
      </c>
      <c r="E2067" s="20">
        <f t="shared" si="32"/>
        <v>4.95</v>
      </c>
    </row>
    <row r="2068" spans="1:5" x14ac:dyDescent="0.25">
      <c r="A2068" s="377">
        <v>40265</v>
      </c>
      <c r="B2068" s="378">
        <v>4.5</v>
      </c>
      <c r="C2068" s="379" t="s">
        <v>611</v>
      </c>
      <c r="D2068" s="378" t="s">
        <v>611</v>
      </c>
      <c r="E2068" s="20">
        <f t="shared" si="32"/>
        <v>4.95</v>
      </c>
    </row>
    <row r="2069" spans="1:5" x14ac:dyDescent="0.25">
      <c r="A2069" s="377">
        <v>40266</v>
      </c>
      <c r="B2069" s="378">
        <v>4.5</v>
      </c>
      <c r="C2069" s="379">
        <v>4.57</v>
      </c>
      <c r="D2069" s="378">
        <v>4.9400000000000004</v>
      </c>
      <c r="E2069" s="20">
        <f t="shared" si="32"/>
        <v>4.9400000000000004</v>
      </c>
    </row>
    <row r="2070" spans="1:5" x14ac:dyDescent="0.25">
      <c r="A2070" s="377">
        <v>40267</v>
      </c>
      <c r="B2070" s="378">
        <v>4.5</v>
      </c>
      <c r="C2070" s="379">
        <v>4.58</v>
      </c>
      <c r="D2070" s="378">
        <v>4.9249999999999998</v>
      </c>
      <c r="E2070" s="20">
        <f t="shared" si="32"/>
        <v>4.9249999999999998</v>
      </c>
    </row>
    <row r="2071" spans="1:5" x14ac:dyDescent="0.25">
      <c r="A2071" s="377">
        <v>40268</v>
      </c>
      <c r="B2071" s="378">
        <v>4.5</v>
      </c>
      <c r="C2071" s="379">
        <v>4.59</v>
      </c>
      <c r="D2071" s="378">
        <v>4.915</v>
      </c>
      <c r="E2071" s="20">
        <f t="shared" si="32"/>
        <v>4.915</v>
      </c>
    </row>
    <row r="2072" spans="1:5" x14ac:dyDescent="0.25">
      <c r="A2072" s="377">
        <v>40269</v>
      </c>
      <c r="B2072" s="378">
        <v>4.5</v>
      </c>
      <c r="C2072" s="379" t="s">
        <v>611</v>
      </c>
      <c r="D2072" s="378" t="s">
        <v>611</v>
      </c>
      <c r="E2072" s="20">
        <f t="shared" si="32"/>
        <v>4.915</v>
      </c>
    </row>
    <row r="2073" spans="1:5" x14ac:dyDescent="0.25">
      <c r="A2073" s="377">
        <v>40270</v>
      </c>
      <c r="B2073" s="378">
        <v>4.5</v>
      </c>
      <c r="C2073" s="379" t="s">
        <v>611</v>
      </c>
      <c r="D2073" s="378" t="s">
        <v>611</v>
      </c>
      <c r="E2073" s="20">
        <f t="shared" si="32"/>
        <v>4.915</v>
      </c>
    </row>
    <row r="2074" spans="1:5" x14ac:dyDescent="0.25">
      <c r="A2074" s="377">
        <v>40271</v>
      </c>
      <c r="B2074" s="378">
        <v>4.5</v>
      </c>
      <c r="C2074" s="379" t="s">
        <v>611</v>
      </c>
      <c r="D2074" s="378" t="s">
        <v>611</v>
      </c>
      <c r="E2074" s="20">
        <f t="shared" si="32"/>
        <v>4.915</v>
      </c>
    </row>
    <row r="2075" spans="1:5" x14ac:dyDescent="0.25">
      <c r="A2075" s="377">
        <v>40272</v>
      </c>
      <c r="B2075" s="378">
        <v>4.5</v>
      </c>
      <c r="C2075" s="379" t="s">
        <v>611</v>
      </c>
      <c r="D2075" s="378" t="s">
        <v>611</v>
      </c>
      <c r="E2075" s="20">
        <f t="shared" si="32"/>
        <v>4.915</v>
      </c>
    </row>
    <row r="2076" spans="1:5" x14ac:dyDescent="0.25">
      <c r="A2076" s="377">
        <v>40273</v>
      </c>
      <c r="B2076" s="378">
        <v>4.5</v>
      </c>
      <c r="C2076" s="379">
        <v>4.58</v>
      </c>
      <c r="D2076" s="378">
        <v>4.9074999999999998</v>
      </c>
      <c r="E2076" s="20">
        <f t="shared" si="32"/>
        <v>4.9074999999999998</v>
      </c>
    </row>
    <row r="2077" spans="1:5" x14ac:dyDescent="0.25">
      <c r="A2077" s="377">
        <v>40274</v>
      </c>
      <c r="B2077" s="378">
        <v>4.5</v>
      </c>
      <c r="C2077" s="379">
        <v>4.59</v>
      </c>
      <c r="D2077" s="378">
        <v>4.8949999999999996</v>
      </c>
      <c r="E2077" s="20">
        <f t="shared" si="32"/>
        <v>4.8949999999999996</v>
      </c>
    </row>
    <row r="2078" spans="1:5" x14ac:dyDescent="0.25">
      <c r="A2078" s="377">
        <v>40275</v>
      </c>
      <c r="B2078" s="378">
        <v>4.5</v>
      </c>
      <c r="C2078" s="379">
        <v>4.58</v>
      </c>
      <c r="D2078" s="378">
        <v>4.9249999999999998</v>
      </c>
      <c r="E2078" s="20">
        <f t="shared" si="32"/>
        <v>4.9249999999999998</v>
      </c>
    </row>
    <row r="2079" spans="1:5" x14ac:dyDescent="0.25">
      <c r="A2079" s="377">
        <v>40276</v>
      </c>
      <c r="B2079" s="378">
        <v>4.5</v>
      </c>
      <c r="C2079" s="379">
        <v>4.58</v>
      </c>
      <c r="D2079" s="378">
        <v>4.91</v>
      </c>
      <c r="E2079" s="20">
        <f t="shared" si="32"/>
        <v>4.91</v>
      </c>
    </row>
    <row r="2080" spans="1:5" x14ac:dyDescent="0.25">
      <c r="A2080" s="377">
        <v>40277</v>
      </c>
      <c r="B2080" s="378">
        <v>4.5</v>
      </c>
      <c r="C2080" s="379">
        <v>4.59</v>
      </c>
      <c r="D2080" s="378">
        <v>4.9108000000000001</v>
      </c>
      <c r="E2080" s="20">
        <f t="shared" si="32"/>
        <v>4.9108000000000001</v>
      </c>
    </row>
    <row r="2081" spans="1:5" x14ac:dyDescent="0.25">
      <c r="A2081" s="377">
        <v>40278</v>
      </c>
      <c r="B2081" s="378">
        <v>4.5</v>
      </c>
      <c r="C2081" s="379" t="s">
        <v>611</v>
      </c>
      <c r="D2081" s="378" t="s">
        <v>611</v>
      </c>
      <c r="E2081" s="20">
        <f t="shared" si="32"/>
        <v>4.9108000000000001</v>
      </c>
    </row>
    <row r="2082" spans="1:5" x14ac:dyDescent="0.25">
      <c r="A2082" s="377">
        <v>40279</v>
      </c>
      <c r="B2082" s="378">
        <v>4.5</v>
      </c>
      <c r="C2082" s="379" t="s">
        <v>611</v>
      </c>
      <c r="D2082" s="378" t="s">
        <v>611</v>
      </c>
      <c r="E2082" s="20">
        <f t="shared" si="32"/>
        <v>4.9108000000000001</v>
      </c>
    </row>
    <row r="2083" spans="1:5" x14ac:dyDescent="0.25">
      <c r="A2083" s="377">
        <v>40280</v>
      </c>
      <c r="B2083" s="378">
        <v>4.5</v>
      </c>
      <c r="C2083" s="379">
        <v>4.59</v>
      </c>
      <c r="D2083" s="378">
        <v>4.9400000000000004</v>
      </c>
      <c r="E2083" s="20">
        <f t="shared" si="32"/>
        <v>4.9400000000000004</v>
      </c>
    </row>
    <row r="2084" spans="1:5" x14ac:dyDescent="0.25">
      <c r="A2084" s="377">
        <v>40281</v>
      </c>
      <c r="B2084" s="378">
        <v>4.5</v>
      </c>
      <c r="C2084" s="379">
        <v>4.59</v>
      </c>
      <c r="D2084" s="378">
        <v>4.9450000000000003</v>
      </c>
      <c r="E2084" s="20">
        <f t="shared" si="32"/>
        <v>4.9450000000000003</v>
      </c>
    </row>
    <row r="2085" spans="1:5" x14ac:dyDescent="0.25">
      <c r="A2085" s="377">
        <v>40282</v>
      </c>
      <c r="B2085" s="378">
        <v>4.5</v>
      </c>
      <c r="C2085" s="379">
        <v>4.5999999999999996</v>
      </c>
      <c r="D2085" s="378">
        <v>4.92</v>
      </c>
      <c r="E2085" s="20">
        <f t="shared" si="32"/>
        <v>4.92</v>
      </c>
    </row>
    <row r="2086" spans="1:5" x14ac:dyDescent="0.25">
      <c r="A2086" s="377">
        <v>40283</v>
      </c>
      <c r="B2086" s="378">
        <v>4.5</v>
      </c>
      <c r="C2086" s="379">
        <v>4.59</v>
      </c>
      <c r="D2086" s="378">
        <v>4.9349999999999996</v>
      </c>
      <c r="E2086" s="20">
        <f t="shared" si="32"/>
        <v>4.9349999999999996</v>
      </c>
    </row>
    <row r="2087" spans="1:5" x14ac:dyDescent="0.25">
      <c r="A2087" s="377">
        <v>40284</v>
      </c>
      <c r="B2087" s="378">
        <v>4.5</v>
      </c>
      <c r="C2087" s="379">
        <v>4.5999999999999996</v>
      </c>
      <c r="D2087" s="378">
        <v>4.9494999999999996</v>
      </c>
      <c r="E2087" s="20">
        <f t="shared" si="32"/>
        <v>4.9494999999999996</v>
      </c>
    </row>
    <row r="2088" spans="1:5" x14ac:dyDescent="0.25">
      <c r="A2088" s="377">
        <v>40285</v>
      </c>
      <c r="B2088" s="378">
        <v>4.5</v>
      </c>
      <c r="C2088" s="379" t="s">
        <v>611</v>
      </c>
      <c r="D2088" s="378" t="s">
        <v>611</v>
      </c>
      <c r="E2088" s="20">
        <f t="shared" si="32"/>
        <v>4.9494999999999996</v>
      </c>
    </row>
    <row r="2089" spans="1:5" x14ac:dyDescent="0.25">
      <c r="A2089" s="377">
        <v>40286</v>
      </c>
      <c r="B2089" s="378">
        <v>4.5</v>
      </c>
      <c r="C2089" s="379" t="s">
        <v>611</v>
      </c>
      <c r="D2089" s="378" t="s">
        <v>611</v>
      </c>
      <c r="E2089" s="20">
        <f t="shared" si="32"/>
        <v>4.9494999999999996</v>
      </c>
    </row>
    <row r="2090" spans="1:5" x14ac:dyDescent="0.25">
      <c r="A2090" s="377">
        <v>40287</v>
      </c>
      <c r="B2090" s="378">
        <v>4.5</v>
      </c>
      <c r="C2090" s="379">
        <v>4.59</v>
      </c>
      <c r="D2090" s="378">
        <v>4.9450000000000003</v>
      </c>
      <c r="E2090" s="20">
        <f t="shared" si="32"/>
        <v>4.9450000000000003</v>
      </c>
    </row>
    <row r="2091" spans="1:5" x14ac:dyDescent="0.25">
      <c r="A2091" s="377">
        <v>40288</v>
      </c>
      <c r="B2091" s="378">
        <v>4.5</v>
      </c>
      <c r="C2091" s="379">
        <v>4.59</v>
      </c>
      <c r="D2091" s="378">
        <v>4.9749999999999996</v>
      </c>
      <c r="E2091" s="20">
        <f t="shared" si="32"/>
        <v>4.9749999999999996</v>
      </c>
    </row>
    <row r="2092" spans="1:5" x14ac:dyDescent="0.25">
      <c r="A2092" s="377">
        <v>40289</v>
      </c>
      <c r="B2092" s="378">
        <v>4.5</v>
      </c>
      <c r="C2092" s="379">
        <v>4.59</v>
      </c>
      <c r="D2092" s="378">
        <v>4.95</v>
      </c>
      <c r="E2092" s="20">
        <f t="shared" si="32"/>
        <v>4.95</v>
      </c>
    </row>
    <row r="2093" spans="1:5" x14ac:dyDescent="0.25">
      <c r="A2093" s="377">
        <v>40290</v>
      </c>
      <c r="B2093" s="378">
        <v>4.5</v>
      </c>
      <c r="C2093" s="379">
        <v>4.59</v>
      </c>
      <c r="D2093" s="378">
        <v>4.95</v>
      </c>
      <c r="E2093" s="20">
        <f t="shared" si="32"/>
        <v>4.95</v>
      </c>
    </row>
    <row r="2094" spans="1:5" x14ac:dyDescent="0.25">
      <c r="A2094" s="377">
        <v>40291</v>
      </c>
      <c r="B2094" s="378">
        <v>4.5</v>
      </c>
      <c r="C2094" s="379">
        <v>4.59</v>
      </c>
      <c r="D2094" s="378">
        <v>4.9249999999999998</v>
      </c>
      <c r="E2094" s="20">
        <f t="shared" si="32"/>
        <v>4.9249999999999998</v>
      </c>
    </row>
    <row r="2095" spans="1:5" x14ac:dyDescent="0.25">
      <c r="A2095" s="377">
        <v>40292</v>
      </c>
      <c r="B2095" s="378">
        <v>4.5</v>
      </c>
      <c r="C2095" s="379" t="s">
        <v>611</v>
      </c>
      <c r="D2095" s="378" t="s">
        <v>611</v>
      </c>
      <c r="E2095" s="20">
        <f t="shared" si="32"/>
        <v>4.9249999999999998</v>
      </c>
    </row>
    <row r="2096" spans="1:5" x14ac:dyDescent="0.25">
      <c r="A2096" s="377">
        <v>40293</v>
      </c>
      <c r="B2096" s="378">
        <v>4.5</v>
      </c>
      <c r="C2096" s="379" t="s">
        <v>611</v>
      </c>
      <c r="D2096" s="378" t="s">
        <v>611</v>
      </c>
      <c r="E2096" s="20">
        <f t="shared" si="32"/>
        <v>4.9249999999999998</v>
      </c>
    </row>
    <row r="2097" spans="1:5" x14ac:dyDescent="0.25">
      <c r="A2097" s="377">
        <v>40294</v>
      </c>
      <c r="B2097" s="378">
        <v>4.5</v>
      </c>
      <c r="C2097" s="379">
        <v>4.59</v>
      </c>
      <c r="D2097" s="378">
        <v>4.9450000000000003</v>
      </c>
      <c r="E2097" s="20">
        <f t="shared" si="32"/>
        <v>4.9450000000000003</v>
      </c>
    </row>
    <row r="2098" spans="1:5" x14ac:dyDescent="0.25">
      <c r="A2098" s="377">
        <v>40295</v>
      </c>
      <c r="B2098" s="378">
        <v>4.5</v>
      </c>
      <c r="C2098" s="379">
        <v>4.59</v>
      </c>
      <c r="D2098" s="378">
        <v>4.9574999999999996</v>
      </c>
      <c r="E2098" s="20">
        <f t="shared" si="32"/>
        <v>4.9574999999999996</v>
      </c>
    </row>
    <row r="2099" spans="1:5" x14ac:dyDescent="0.25">
      <c r="A2099" s="377">
        <v>40296</v>
      </c>
      <c r="B2099" s="378">
        <v>4.5</v>
      </c>
      <c r="C2099" s="379">
        <v>4.5999999999999996</v>
      </c>
      <c r="D2099" s="378">
        <v>4.95</v>
      </c>
      <c r="E2099" s="20">
        <f t="shared" si="32"/>
        <v>4.95</v>
      </c>
    </row>
    <row r="2100" spans="1:5" x14ac:dyDescent="0.25">
      <c r="A2100" s="377">
        <v>40297</v>
      </c>
      <c r="B2100" s="378">
        <v>4.5</v>
      </c>
      <c r="C2100" s="379">
        <v>4.5999999999999996</v>
      </c>
      <c r="D2100" s="378">
        <v>4.95</v>
      </c>
      <c r="E2100" s="20">
        <f t="shared" si="32"/>
        <v>4.95</v>
      </c>
    </row>
    <row r="2101" spans="1:5" x14ac:dyDescent="0.25">
      <c r="A2101" s="377">
        <v>40298</v>
      </c>
      <c r="B2101" s="378">
        <v>4.5</v>
      </c>
      <c r="C2101" s="379">
        <v>4.68</v>
      </c>
      <c r="D2101" s="378">
        <v>4.9550000000000001</v>
      </c>
      <c r="E2101" s="20">
        <f t="shared" si="32"/>
        <v>4.9550000000000001</v>
      </c>
    </row>
    <row r="2102" spans="1:5" x14ac:dyDescent="0.25">
      <c r="A2102" s="377">
        <v>40299</v>
      </c>
      <c r="B2102" s="378">
        <v>4.5</v>
      </c>
      <c r="C2102" s="379" t="s">
        <v>611</v>
      </c>
      <c r="D2102" s="378" t="s">
        <v>611</v>
      </c>
      <c r="E2102" s="20">
        <f t="shared" si="32"/>
        <v>4.9550000000000001</v>
      </c>
    </row>
    <row r="2103" spans="1:5" x14ac:dyDescent="0.25">
      <c r="A2103" s="377">
        <v>40300</v>
      </c>
      <c r="B2103" s="378">
        <v>4.5</v>
      </c>
      <c r="C2103" s="379" t="s">
        <v>611</v>
      </c>
      <c r="D2103" s="378" t="s">
        <v>611</v>
      </c>
      <c r="E2103" s="20">
        <f t="shared" si="32"/>
        <v>4.9550000000000001</v>
      </c>
    </row>
    <row r="2104" spans="1:5" x14ac:dyDescent="0.25">
      <c r="A2104" s="377">
        <v>40301</v>
      </c>
      <c r="B2104" s="378">
        <v>4.5</v>
      </c>
      <c r="C2104" s="379">
        <v>4.59</v>
      </c>
      <c r="D2104" s="378">
        <v>4.9349999999999996</v>
      </c>
      <c r="E2104" s="20">
        <f t="shared" si="32"/>
        <v>4.9349999999999996</v>
      </c>
    </row>
    <row r="2105" spans="1:5" x14ac:dyDescent="0.25">
      <c r="A2105" s="377">
        <v>40302</v>
      </c>
      <c r="B2105" s="378">
        <v>4.5</v>
      </c>
      <c r="C2105" s="379">
        <v>4.5999999999999996</v>
      </c>
      <c r="D2105" s="378">
        <v>4.95</v>
      </c>
      <c r="E2105" s="20">
        <f t="shared" si="32"/>
        <v>4.95</v>
      </c>
    </row>
    <row r="2106" spans="1:5" x14ac:dyDescent="0.25">
      <c r="A2106" s="377">
        <v>40303</v>
      </c>
      <c r="B2106" s="378">
        <v>4.5</v>
      </c>
      <c r="C2106" s="379">
        <v>4.6100000000000003</v>
      </c>
      <c r="D2106" s="378">
        <v>4.9450000000000003</v>
      </c>
      <c r="E2106" s="20">
        <f t="shared" si="32"/>
        <v>4.9450000000000003</v>
      </c>
    </row>
    <row r="2107" spans="1:5" x14ac:dyDescent="0.25">
      <c r="A2107" s="377">
        <v>40304</v>
      </c>
      <c r="B2107" s="378">
        <v>4.5</v>
      </c>
      <c r="C2107" s="379">
        <v>4.63</v>
      </c>
      <c r="D2107" s="378">
        <v>4.96</v>
      </c>
      <c r="E2107" s="20">
        <f t="shared" si="32"/>
        <v>4.96</v>
      </c>
    </row>
    <row r="2108" spans="1:5" x14ac:dyDescent="0.25">
      <c r="A2108" s="377">
        <v>40305</v>
      </c>
      <c r="B2108" s="378">
        <v>4.5</v>
      </c>
      <c r="C2108" s="379">
        <v>4.67</v>
      </c>
      <c r="D2108" s="378">
        <v>4.9450000000000003</v>
      </c>
      <c r="E2108" s="20">
        <f t="shared" si="32"/>
        <v>4.9450000000000003</v>
      </c>
    </row>
    <row r="2109" spans="1:5" x14ac:dyDescent="0.25">
      <c r="A2109" s="377">
        <v>40306</v>
      </c>
      <c r="B2109" s="378">
        <v>4.5</v>
      </c>
      <c r="C2109" s="379" t="s">
        <v>611</v>
      </c>
      <c r="D2109" s="378" t="s">
        <v>611</v>
      </c>
      <c r="E2109" s="20">
        <f t="shared" si="32"/>
        <v>4.9450000000000003</v>
      </c>
    </row>
    <row r="2110" spans="1:5" x14ac:dyDescent="0.25">
      <c r="A2110" s="377">
        <v>40307</v>
      </c>
      <c r="B2110" s="378">
        <v>4.5</v>
      </c>
      <c r="C2110" s="379" t="s">
        <v>611</v>
      </c>
      <c r="D2110" s="378" t="s">
        <v>611</v>
      </c>
      <c r="E2110" s="20">
        <f t="shared" si="32"/>
        <v>4.9450000000000003</v>
      </c>
    </row>
    <row r="2111" spans="1:5" x14ac:dyDescent="0.25">
      <c r="A2111" s="377">
        <v>40308</v>
      </c>
      <c r="B2111" s="378">
        <v>4.5</v>
      </c>
      <c r="C2111" s="379">
        <v>4.5999999999999996</v>
      </c>
      <c r="D2111" s="378">
        <v>4.93</v>
      </c>
      <c r="E2111" s="20">
        <f t="shared" si="32"/>
        <v>4.93</v>
      </c>
    </row>
    <row r="2112" spans="1:5" x14ac:dyDescent="0.25">
      <c r="A2112" s="377">
        <v>40309</v>
      </c>
      <c r="B2112" s="378">
        <v>4.5</v>
      </c>
      <c r="C2112" s="379">
        <v>4.5999999999999996</v>
      </c>
      <c r="D2112" s="378">
        <v>4.9024999999999999</v>
      </c>
      <c r="E2112" s="20">
        <f t="shared" si="32"/>
        <v>4.9024999999999999</v>
      </c>
    </row>
    <row r="2113" spans="1:5" x14ac:dyDescent="0.25">
      <c r="A2113" s="377">
        <v>40310</v>
      </c>
      <c r="B2113" s="378">
        <v>4.5</v>
      </c>
      <c r="C2113" s="379">
        <v>4.5999999999999996</v>
      </c>
      <c r="D2113" s="378">
        <v>4.9050000000000002</v>
      </c>
      <c r="E2113" s="20">
        <f t="shared" si="32"/>
        <v>4.9050000000000002</v>
      </c>
    </row>
    <row r="2114" spans="1:5" x14ac:dyDescent="0.25">
      <c r="A2114" s="377">
        <v>40311</v>
      </c>
      <c r="B2114" s="378">
        <v>4.5</v>
      </c>
      <c r="C2114" s="379">
        <v>4.6100000000000003</v>
      </c>
      <c r="D2114" s="378">
        <v>4.9400000000000004</v>
      </c>
      <c r="E2114" s="20">
        <f t="shared" si="32"/>
        <v>4.9400000000000004</v>
      </c>
    </row>
    <row r="2115" spans="1:5" x14ac:dyDescent="0.25">
      <c r="A2115" s="377">
        <v>40312</v>
      </c>
      <c r="B2115" s="378">
        <v>4.5</v>
      </c>
      <c r="C2115" s="379">
        <v>4.62</v>
      </c>
      <c r="D2115" s="378">
        <v>4.9349999999999996</v>
      </c>
      <c r="E2115" s="20">
        <f t="shared" si="32"/>
        <v>4.9349999999999996</v>
      </c>
    </row>
    <row r="2116" spans="1:5" x14ac:dyDescent="0.25">
      <c r="A2116" s="377">
        <v>40313</v>
      </c>
      <c r="B2116" s="378">
        <v>4.5</v>
      </c>
      <c r="C2116" s="379" t="s">
        <v>611</v>
      </c>
      <c r="D2116" s="378" t="s">
        <v>611</v>
      </c>
      <c r="E2116" s="20">
        <f t="shared" si="32"/>
        <v>4.9349999999999996</v>
      </c>
    </row>
    <row r="2117" spans="1:5" x14ac:dyDescent="0.25">
      <c r="A2117" s="377">
        <v>40314</v>
      </c>
      <c r="B2117" s="378">
        <v>4.5</v>
      </c>
      <c r="C2117" s="379" t="s">
        <v>611</v>
      </c>
      <c r="D2117" s="378" t="s">
        <v>611</v>
      </c>
      <c r="E2117" s="20">
        <f t="shared" si="32"/>
        <v>4.9349999999999996</v>
      </c>
    </row>
    <row r="2118" spans="1:5" x14ac:dyDescent="0.25">
      <c r="A2118" s="377">
        <v>40315</v>
      </c>
      <c r="B2118" s="378">
        <v>4.5</v>
      </c>
      <c r="C2118" s="379">
        <v>4.62</v>
      </c>
      <c r="D2118" s="378">
        <v>4.95</v>
      </c>
      <c r="E2118" s="20">
        <f t="shared" si="32"/>
        <v>4.95</v>
      </c>
    </row>
    <row r="2119" spans="1:5" x14ac:dyDescent="0.25">
      <c r="A2119" s="377">
        <v>40316</v>
      </c>
      <c r="B2119" s="378">
        <v>4.5</v>
      </c>
      <c r="C2119" s="379">
        <v>4.62</v>
      </c>
      <c r="D2119" s="378">
        <v>4.9550000000000001</v>
      </c>
      <c r="E2119" s="20">
        <f t="shared" si="32"/>
        <v>4.9550000000000001</v>
      </c>
    </row>
    <row r="2120" spans="1:5" x14ac:dyDescent="0.25">
      <c r="A2120" s="377">
        <v>40317</v>
      </c>
      <c r="B2120" s="378">
        <v>4.5</v>
      </c>
      <c r="C2120" s="379">
        <v>4.5999999999999996</v>
      </c>
      <c r="D2120" s="378">
        <v>4.9638</v>
      </c>
      <c r="E2120" s="20">
        <f t="shared" si="32"/>
        <v>4.9638</v>
      </c>
    </row>
    <row r="2121" spans="1:5" x14ac:dyDescent="0.25">
      <c r="A2121" s="377">
        <v>40318</v>
      </c>
      <c r="B2121" s="378">
        <v>4.5</v>
      </c>
      <c r="C2121" s="379">
        <v>4.58</v>
      </c>
      <c r="D2121" s="378">
        <v>4.9485999999999999</v>
      </c>
      <c r="E2121" s="20">
        <f t="shared" si="32"/>
        <v>4.9485999999999999</v>
      </c>
    </row>
    <row r="2122" spans="1:5" x14ac:dyDescent="0.25">
      <c r="A2122" s="377">
        <v>40319</v>
      </c>
      <c r="B2122" s="378">
        <v>4.5</v>
      </c>
      <c r="C2122" s="379">
        <v>4.58</v>
      </c>
      <c r="D2122" s="378">
        <v>4.95</v>
      </c>
      <c r="E2122" s="20">
        <f t="shared" si="32"/>
        <v>4.95</v>
      </c>
    </row>
    <row r="2123" spans="1:5" x14ac:dyDescent="0.25">
      <c r="A2123" s="377">
        <v>40320</v>
      </c>
      <c r="B2123" s="378">
        <v>4.5</v>
      </c>
      <c r="C2123" s="379" t="s">
        <v>611</v>
      </c>
      <c r="D2123" s="378" t="s">
        <v>611</v>
      </c>
      <c r="E2123" s="20">
        <f t="shared" si="32"/>
        <v>4.95</v>
      </c>
    </row>
    <row r="2124" spans="1:5" x14ac:dyDescent="0.25">
      <c r="A2124" s="377">
        <v>40321</v>
      </c>
      <c r="B2124" s="378">
        <v>4.5</v>
      </c>
      <c r="C2124" s="379" t="s">
        <v>611</v>
      </c>
      <c r="D2124" s="378" t="s">
        <v>611</v>
      </c>
      <c r="E2124" s="20">
        <f t="shared" ref="E2124:E2187" si="33">IF(D2124="N/E",E2123,D2124)</f>
        <v>4.95</v>
      </c>
    </row>
    <row r="2125" spans="1:5" x14ac:dyDescent="0.25">
      <c r="A2125" s="377">
        <v>40322</v>
      </c>
      <c r="B2125" s="378">
        <v>4.5</v>
      </c>
      <c r="C2125" s="379">
        <v>4.58</v>
      </c>
      <c r="D2125" s="378">
        <v>4.9400000000000004</v>
      </c>
      <c r="E2125" s="20">
        <f t="shared" si="33"/>
        <v>4.9400000000000004</v>
      </c>
    </row>
    <row r="2126" spans="1:5" x14ac:dyDescent="0.25">
      <c r="A2126" s="377">
        <v>40323</v>
      </c>
      <c r="B2126" s="378">
        <v>4.5</v>
      </c>
      <c r="C2126" s="379">
        <v>4.58</v>
      </c>
      <c r="D2126" s="378">
        <v>4.9400000000000004</v>
      </c>
      <c r="E2126" s="20">
        <f t="shared" si="33"/>
        <v>4.9400000000000004</v>
      </c>
    </row>
    <row r="2127" spans="1:5" x14ac:dyDescent="0.25">
      <c r="A2127" s="377">
        <v>40324</v>
      </c>
      <c r="B2127" s="378">
        <v>4.5</v>
      </c>
      <c r="C2127" s="379">
        <v>4.58</v>
      </c>
      <c r="D2127" s="378">
        <v>4.93</v>
      </c>
      <c r="E2127" s="20">
        <f t="shared" si="33"/>
        <v>4.93</v>
      </c>
    </row>
    <row r="2128" spans="1:5" x14ac:dyDescent="0.25">
      <c r="A2128" s="377">
        <v>40325</v>
      </c>
      <c r="B2128" s="378">
        <v>4.5</v>
      </c>
      <c r="C2128" s="379">
        <v>4.58</v>
      </c>
      <c r="D2128" s="378">
        <v>4.9490999999999996</v>
      </c>
      <c r="E2128" s="20">
        <f t="shared" si="33"/>
        <v>4.9490999999999996</v>
      </c>
    </row>
    <row r="2129" spans="1:5" x14ac:dyDescent="0.25">
      <c r="A2129" s="377">
        <v>40326</v>
      </c>
      <c r="B2129" s="378">
        <v>4.5</v>
      </c>
      <c r="C2129" s="379">
        <v>4.58</v>
      </c>
      <c r="D2129" s="378">
        <v>4.9749999999999996</v>
      </c>
      <c r="E2129" s="20">
        <f t="shared" si="33"/>
        <v>4.9749999999999996</v>
      </c>
    </row>
    <row r="2130" spans="1:5" x14ac:dyDescent="0.25">
      <c r="A2130" s="377">
        <v>40327</v>
      </c>
      <c r="B2130" s="378">
        <v>4.5</v>
      </c>
      <c r="C2130" s="379" t="s">
        <v>611</v>
      </c>
      <c r="D2130" s="378" t="s">
        <v>611</v>
      </c>
      <c r="E2130" s="20">
        <f t="shared" si="33"/>
        <v>4.9749999999999996</v>
      </c>
    </row>
    <row r="2131" spans="1:5" x14ac:dyDescent="0.25">
      <c r="A2131" s="377">
        <v>40328</v>
      </c>
      <c r="B2131" s="378">
        <v>4.5</v>
      </c>
      <c r="C2131" s="379" t="s">
        <v>611</v>
      </c>
      <c r="D2131" s="378" t="s">
        <v>611</v>
      </c>
      <c r="E2131" s="20">
        <f t="shared" si="33"/>
        <v>4.9749999999999996</v>
      </c>
    </row>
    <row r="2132" spans="1:5" x14ac:dyDescent="0.25">
      <c r="A2132" s="377">
        <v>40329</v>
      </c>
      <c r="B2132" s="378">
        <v>4.5</v>
      </c>
      <c r="C2132" s="379">
        <v>4.5999999999999996</v>
      </c>
      <c r="D2132" s="378">
        <v>4.9649999999999999</v>
      </c>
      <c r="E2132" s="20">
        <f t="shared" si="33"/>
        <v>4.9649999999999999</v>
      </c>
    </row>
    <row r="2133" spans="1:5" x14ac:dyDescent="0.25">
      <c r="A2133" s="377">
        <v>40330</v>
      </c>
      <c r="B2133" s="378">
        <v>4.5</v>
      </c>
      <c r="C2133" s="379">
        <v>4.58</v>
      </c>
      <c r="D2133" s="378">
        <v>4.95</v>
      </c>
      <c r="E2133" s="20">
        <f t="shared" si="33"/>
        <v>4.95</v>
      </c>
    </row>
    <row r="2134" spans="1:5" x14ac:dyDescent="0.25">
      <c r="A2134" s="377">
        <v>40331</v>
      </c>
      <c r="B2134" s="378">
        <v>4.5</v>
      </c>
      <c r="C2134" s="379">
        <v>4.58</v>
      </c>
      <c r="D2134" s="378">
        <v>4.9249999999999998</v>
      </c>
      <c r="E2134" s="20">
        <f t="shared" si="33"/>
        <v>4.9249999999999998</v>
      </c>
    </row>
    <row r="2135" spans="1:5" x14ac:dyDescent="0.25">
      <c r="A2135" s="377">
        <v>40332</v>
      </c>
      <c r="B2135" s="378">
        <v>4.5</v>
      </c>
      <c r="C2135" s="379">
        <v>4.58</v>
      </c>
      <c r="D2135" s="378">
        <v>4.9349999999999996</v>
      </c>
      <c r="E2135" s="20">
        <f t="shared" si="33"/>
        <v>4.9349999999999996</v>
      </c>
    </row>
    <row r="2136" spans="1:5" x14ac:dyDescent="0.25">
      <c r="A2136" s="377">
        <v>40333</v>
      </c>
      <c r="B2136" s="378">
        <v>4.5</v>
      </c>
      <c r="C2136" s="379">
        <v>4.58</v>
      </c>
      <c r="D2136" s="378">
        <v>4.92</v>
      </c>
      <c r="E2136" s="20">
        <f t="shared" si="33"/>
        <v>4.92</v>
      </c>
    </row>
    <row r="2137" spans="1:5" x14ac:dyDescent="0.25">
      <c r="A2137" s="377">
        <v>40334</v>
      </c>
      <c r="B2137" s="378">
        <v>4.5</v>
      </c>
      <c r="C2137" s="379" t="s">
        <v>611</v>
      </c>
      <c r="D2137" s="378" t="s">
        <v>611</v>
      </c>
      <c r="E2137" s="20">
        <f t="shared" si="33"/>
        <v>4.92</v>
      </c>
    </row>
    <row r="2138" spans="1:5" x14ac:dyDescent="0.25">
      <c r="A2138" s="377">
        <v>40335</v>
      </c>
      <c r="B2138" s="378">
        <v>4.5</v>
      </c>
      <c r="C2138" s="379" t="s">
        <v>611</v>
      </c>
      <c r="D2138" s="378" t="s">
        <v>611</v>
      </c>
      <c r="E2138" s="20">
        <f t="shared" si="33"/>
        <v>4.92</v>
      </c>
    </row>
    <row r="2139" spans="1:5" x14ac:dyDescent="0.25">
      <c r="A2139" s="377">
        <v>40336</v>
      </c>
      <c r="B2139" s="378">
        <v>4.5</v>
      </c>
      <c r="C2139" s="379">
        <v>4.58</v>
      </c>
      <c r="D2139" s="378">
        <v>4.9349999999999996</v>
      </c>
      <c r="E2139" s="20">
        <f t="shared" si="33"/>
        <v>4.9349999999999996</v>
      </c>
    </row>
    <row r="2140" spans="1:5" x14ac:dyDescent="0.25">
      <c r="A2140" s="377">
        <v>40337</v>
      </c>
      <c r="B2140" s="378">
        <v>4.5</v>
      </c>
      <c r="C2140" s="379">
        <v>4.58</v>
      </c>
      <c r="D2140" s="378">
        <v>4.97</v>
      </c>
      <c r="E2140" s="20">
        <f t="shared" si="33"/>
        <v>4.97</v>
      </c>
    </row>
    <row r="2141" spans="1:5" x14ac:dyDescent="0.25">
      <c r="A2141" s="377">
        <v>40338</v>
      </c>
      <c r="B2141" s="378">
        <v>4.5</v>
      </c>
      <c r="C2141" s="379">
        <v>4.58</v>
      </c>
      <c r="D2141" s="378">
        <v>4.9450000000000003</v>
      </c>
      <c r="E2141" s="20">
        <f t="shared" si="33"/>
        <v>4.9450000000000003</v>
      </c>
    </row>
    <row r="2142" spans="1:5" x14ac:dyDescent="0.25">
      <c r="A2142" s="377">
        <v>40339</v>
      </c>
      <c r="B2142" s="378">
        <v>4.5</v>
      </c>
      <c r="C2142" s="379">
        <v>4.58</v>
      </c>
      <c r="D2142" s="378">
        <v>4.95</v>
      </c>
      <c r="E2142" s="20">
        <f t="shared" si="33"/>
        <v>4.95</v>
      </c>
    </row>
    <row r="2143" spans="1:5" x14ac:dyDescent="0.25">
      <c r="A2143" s="377">
        <v>40340</v>
      </c>
      <c r="B2143" s="378">
        <v>4.5</v>
      </c>
      <c r="C2143" s="379">
        <v>4.59</v>
      </c>
      <c r="D2143" s="378">
        <v>4.9249999999999998</v>
      </c>
      <c r="E2143" s="20">
        <f t="shared" si="33"/>
        <v>4.9249999999999998</v>
      </c>
    </row>
    <row r="2144" spans="1:5" x14ac:dyDescent="0.25">
      <c r="A2144" s="377">
        <v>40341</v>
      </c>
      <c r="B2144" s="378">
        <v>4.5</v>
      </c>
      <c r="C2144" s="379" t="s">
        <v>611</v>
      </c>
      <c r="D2144" s="378" t="s">
        <v>611</v>
      </c>
      <c r="E2144" s="20">
        <f t="shared" si="33"/>
        <v>4.9249999999999998</v>
      </c>
    </row>
    <row r="2145" spans="1:5" x14ac:dyDescent="0.25">
      <c r="A2145" s="377">
        <v>40342</v>
      </c>
      <c r="B2145" s="378">
        <v>4.5</v>
      </c>
      <c r="C2145" s="379" t="s">
        <v>611</v>
      </c>
      <c r="D2145" s="378" t="s">
        <v>611</v>
      </c>
      <c r="E2145" s="20">
        <f t="shared" si="33"/>
        <v>4.9249999999999998</v>
      </c>
    </row>
    <row r="2146" spans="1:5" x14ac:dyDescent="0.25">
      <c r="A2146" s="377">
        <v>40343</v>
      </c>
      <c r="B2146" s="378">
        <v>4.5</v>
      </c>
      <c r="C2146" s="379">
        <v>4.58</v>
      </c>
      <c r="D2146" s="378">
        <v>4.92</v>
      </c>
      <c r="E2146" s="20">
        <f t="shared" si="33"/>
        <v>4.92</v>
      </c>
    </row>
    <row r="2147" spans="1:5" x14ac:dyDescent="0.25">
      <c r="A2147" s="377">
        <v>40344</v>
      </c>
      <c r="B2147" s="378">
        <v>4.5</v>
      </c>
      <c r="C2147" s="379">
        <v>4.58</v>
      </c>
      <c r="D2147" s="378">
        <v>4.93</v>
      </c>
      <c r="E2147" s="20">
        <f t="shared" si="33"/>
        <v>4.93</v>
      </c>
    </row>
    <row r="2148" spans="1:5" x14ac:dyDescent="0.25">
      <c r="A2148" s="377">
        <v>40345</v>
      </c>
      <c r="B2148" s="378">
        <v>4.5</v>
      </c>
      <c r="C2148" s="379">
        <v>4.59</v>
      </c>
      <c r="D2148" s="378">
        <v>4.9400000000000004</v>
      </c>
      <c r="E2148" s="20">
        <f t="shared" si="33"/>
        <v>4.9400000000000004</v>
      </c>
    </row>
    <row r="2149" spans="1:5" x14ac:dyDescent="0.25">
      <c r="A2149" s="377">
        <v>40346</v>
      </c>
      <c r="B2149" s="378">
        <v>4.5</v>
      </c>
      <c r="C2149" s="379">
        <v>4.59</v>
      </c>
      <c r="D2149" s="378">
        <v>4.9524999999999997</v>
      </c>
      <c r="E2149" s="20">
        <f t="shared" si="33"/>
        <v>4.9524999999999997</v>
      </c>
    </row>
    <row r="2150" spans="1:5" x14ac:dyDescent="0.25">
      <c r="A2150" s="377">
        <v>40347</v>
      </c>
      <c r="B2150" s="378">
        <v>4.5</v>
      </c>
      <c r="C2150" s="379">
        <v>4.59</v>
      </c>
      <c r="D2150" s="378">
        <v>4.9349999999999996</v>
      </c>
      <c r="E2150" s="20">
        <f t="shared" si="33"/>
        <v>4.9349999999999996</v>
      </c>
    </row>
    <row r="2151" spans="1:5" x14ac:dyDescent="0.25">
      <c r="A2151" s="377">
        <v>40348</v>
      </c>
      <c r="B2151" s="378">
        <v>4.5</v>
      </c>
      <c r="C2151" s="379" t="s">
        <v>611</v>
      </c>
      <c r="D2151" s="378" t="s">
        <v>611</v>
      </c>
      <c r="E2151" s="20">
        <f t="shared" si="33"/>
        <v>4.9349999999999996</v>
      </c>
    </row>
    <row r="2152" spans="1:5" x14ac:dyDescent="0.25">
      <c r="A2152" s="377">
        <v>40349</v>
      </c>
      <c r="B2152" s="378">
        <v>4.5</v>
      </c>
      <c r="C2152" s="379" t="s">
        <v>611</v>
      </c>
      <c r="D2152" s="378" t="s">
        <v>611</v>
      </c>
      <c r="E2152" s="20">
        <f t="shared" si="33"/>
        <v>4.9349999999999996</v>
      </c>
    </row>
    <row r="2153" spans="1:5" x14ac:dyDescent="0.25">
      <c r="A2153" s="377">
        <v>40350</v>
      </c>
      <c r="B2153" s="378">
        <v>4.5</v>
      </c>
      <c r="C2153" s="379">
        <v>4.59</v>
      </c>
      <c r="D2153" s="378">
        <v>4.9249999999999998</v>
      </c>
      <c r="E2153" s="20">
        <f t="shared" si="33"/>
        <v>4.9249999999999998</v>
      </c>
    </row>
    <row r="2154" spans="1:5" x14ac:dyDescent="0.25">
      <c r="A2154" s="377">
        <v>40351</v>
      </c>
      <c r="B2154" s="378">
        <v>4.5</v>
      </c>
      <c r="C2154" s="379">
        <v>4.59</v>
      </c>
      <c r="D2154" s="378">
        <v>4.915</v>
      </c>
      <c r="E2154" s="20">
        <f t="shared" si="33"/>
        <v>4.915</v>
      </c>
    </row>
    <row r="2155" spans="1:5" x14ac:dyDescent="0.25">
      <c r="A2155" s="377">
        <v>40352</v>
      </c>
      <c r="B2155" s="378">
        <v>4.5</v>
      </c>
      <c r="C2155" s="379">
        <v>4.5999999999999996</v>
      </c>
      <c r="D2155" s="378">
        <v>4.9340999999999999</v>
      </c>
      <c r="E2155" s="20">
        <f t="shared" si="33"/>
        <v>4.9340999999999999</v>
      </c>
    </row>
    <row r="2156" spans="1:5" x14ac:dyDescent="0.25">
      <c r="A2156" s="377">
        <v>40353</v>
      </c>
      <c r="B2156" s="378">
        <v>4.5</v>
      </c>
      <c r="C2156" s="379">
        <v>4.5999999999999996</v>
      </c>
      <c r="D2156" s="378">
        <v>4.9249999999999998</v>
      </c>
      <c r="E2156" s="20">
        <f t="shared" si="33"/>
        <v>4.9249999999999998</v>
      </c>
    </row>
    <row r="2157" spans="1:5" x14ac:dyDescent="0.25">
      <c r="A2157" s="377">
        <v>40354</v>
      </c>
      <c r="B2157" s="378">
        <v>4.5</v>
      </c>
      <c r="C2157" s="379">
        <v>4.59</v>
      </c>
      <c r="D2157" s="378">
        <v>4.95</v>
      </c>
      <c r="E2157" s="20">
        <f t="shared" si="33"/>
        <v>4.95</v>
      </c>
    </row>
    <row r="2158" spans="1:5" x14ac:dyDescent="0.25">
      <c r="A2158" s="377">
        <v>40355</v>
      </c>
      <c r="B2158" s="378">
        <v>4.5</v>
      </c>
      <c r="C2158" s="379" t="s">
        <v>611</v>
      </c>
      <c r="D2158" s="378" t="s">
        <v>611</v>
      </c>
      <c r="E2158" s="20">
        <f t="shared" si="33"/>
        <v>4.95</v>
      </c>
    </row>
    <row r="2159" spans="1:5" x14ac:dyDescent="0.25">
      <c r="A2159" s="377">
        <v>40356</v>
      </c>
      <c r="B2159" s="378">
        <v>4.5</v>
      </c>
      <c r="C2159" s="379" t="s">
        <v>611</v>
      </c>
      <c r="D2159" s="378" t="s">
        <v>611</v>
      </c>
      <c r="E2159" s="20">
        <f t="shared" si="33"/>
        <v>4.95</v>
      </c>
    </row>
    <row r="2160" spans="1:5" x14ac:dyDescent="0.25">
      <c r="A2160" s="377">
        <v>40357</v>
      </c>
      <c r="B2160" s="378">
        <v>4.5</v>
      </c>
      <c r="C2160" s="379">
        <v>4.5999999999999996</v>
      </c>
      <c r="D2160" s="378">
        <v>4.9450000000000003</v>
      </c>
      <c r="E2160" s="20">
        <f t="shared" si="33"/>
        <v>4.9450000000000003</v>
      </c>
    </row>
    <row r="2161" spans="1:5" x14ac:dyDescent="0.25">
      <c r="A2161" s="377">
        <v>40358</v>
      </c>
      <c r="B2161" s="378">
        <v>4.5</v>
      </c>
      <c r="C2161" s="379">
        <v>4.5999999999999996</v>
      </c>
      <c r="D2161" s="378">
        <v>4.9467999999999996</v>
      </c>
      <c r="E2161" s="20">
        <f t="shared" si="33"/>
        <v>4.9467999999999996</v>
      </c>
    </row>
    <row r="2162" spans="1:5" x14ac:dyDescent="0.25">
      <c r="A2162" s="377">
        <v>40359</v>
      </c>
      <c r="B2162" s="378">
        <v>4.5</v>
      </c>
      <c r="C2162" s="379">
        <v>4.6399999999999997</v>
      </c>
      <c r="D2162" s="378">
        <v>4.9550000000000001</v>
      </c>
      <c r="E2162" s="20">
        <f t="shared" si="33"/>
        <v>4.9550000000000001</v>
      </c>
    </row>
    <row r="2163" spans="1:5" x14ac:dyDescent="0.25">
      <c r="A2163" s="377">
        <v>40360</v>
      </c>
      <c r="B2163" s="378">
        <v>4.5</v>
      </c>
      <c r="C2163" s="379">
        <v>4.6100000000000003</v>
      </c>
      <c r="D2163" s="378">
        <v>4.9249999999999998</v>
      </c>
      <c r="E2163" s="20">
        <f t="shared" si="33"/>
        <v>4.9249999999999998</v>
      </c>
    </row>
    <row r="2164" spans="1:5" x14ac:dyDescent="0.25">
      <c r="A2164" s="377">
        <v>40361</v>
      </c>
      <c r="B2164" s="378">
        <v>4.5</v>
      </c>
      <c r="C2164" s="379">
        <v>4.6100000000000003</v>
      </c>
      <c r="D2164" s="378">
        <v>4.9400000000000004</v>
      </c>
      <c r="E2164" s="20">
        <f t="shared" si="33"/>
        <v>4.9400000000000004</v>
      </c>
    </row>
    <row r="2165" spans="1:5" x14ac:dyDescent="0.25">
      <c r="A2165" s="377">
        <v>40362</v>
      </c>
      <c r="B2165" s="378">
        <v>4.5</v>
      </c>
      <c r="C2165" s="379" t="s">
        <v>611</v>
      </c>
      <c r="D2165" s="378" t="s">
        <v>611</v>
      </c>
      <c r="E2165" s="20">
        <f t="shared" si="33"/>
        <v>4.9400000000000004</v>
      </c>
    </row>
    <row r="2166" spans="1:5" x14ac:dyDescent="0.25">
      <c r="A2166" s="377">
        <v>40363</v>
      </c>
      <c r="B2166" s="378">
        <v>4.5</v>
      </c>
      <c r="C2166" s="379" t="s">
        <v>611</v>
      </c>
      <c r="D2166" s="378" t="s">
        <v>611</v>
      </c>
      <c r="E2166" s="20">
        <f t="shared" si="33"/>
        <v>4.9400000000000004</v>
      </c>
    </row>
    <row r="2167" spans="1:5" x14ac:dyDescent="0.25">
      <c r="A2167" s="377">
        <v>40364</v>
      </c>
      <c r="B2167" s="378">
        <v>4.5</v>
      </c>
      <c r="C2167" s="379">
        <v>4.6100000000000003</v>
      </c>
      <c r="D2167" s="378">
        <v>4.9149000000000003</v>
      </c>
      <c r="E2167" s="20">
        <f t="shared" si="33"/>
        <v>4.9149000000000003</v>
      </c>
    </row>
    <row r="2168" spans="1:5" x14ac:dyDescent="0.25">
      <c r="A2168" s="377">
        <v>40365</v>
      </c>
      <c r="B2168" s="378">
        <v>4.5</v>
      </c>
      <c r="C2168" s="379">
        <v>4.5999999999999996</v>
      </c>
      <c r="D2168" s="378">
        <v>4.9073000000000002</v>
      </c>
      <c r="E2168" s="20">
        <f t="shared" si="33"/>
        <v>4.9073000000000002</v>
      </c>
    </row>
    <row r="2169" spans="1:5" x14ac:dyDescent="0.25">
      <c r="A2169" s="377">
        <v>40366</v>
      </c>
      <c r="B2169" s="378">
        <v>4.5</v>
      </c>
      <c r="C2169" s="379">
        <v>4.6100000000000003</v>
      </c>
      <c r="D2169" s="378">
        <v>4.92</v>
      </c>
      <c r="E2169" s="20">
        <f t="shared" si="33"/>
        <v>4.92</v>
      </c>
    </row>
    <row r="2170" spans="1:5" x14ac:dyDescent="0.25">
      <c r="A2170" s="377">
        <v>40367</v>
      </c>
      <c r="B2170" s="378">
        <v>4.5</v>
      </c>
      <c r="C2170" s="379">
        <v>4.5999999999999996</v>
      </c>
      <c r="D2170" s="378">
        <v>4.9450000000000003</v>
      </c>
      <c r="E2170" s="20">
        <f t="shared" si="33"/>
        <v>4.9450000000000003</v>
      </c>
    </row>
    <row r="2171" spans="1:5" x14ac:dyDescent="0.25">
      <c r="A2171" s="377">
        <v>40368</v>
      </c>
      <c r="B2171" s="378">
        <v>4.5</v>
      </c>
      <c r="C2171" s="379">
        <v>4.6100000000000003</v>
      </c>
      <c r="D2171" s="378">
        <v>4.9298999999999999</v>
      </c>
      <c r="E2171" s="20">
        <f t="shared" si="33"/>
        <v>4.9298999999999999</v>
      </c>
    </row>
    <row r="2172" spans="1:5" x14ac:dyDescent="0.25">
      <c r="A2172" s="377">
        <v>40369</v>
      </c>
      <c r="B2172" s="378">
        <v>4.5</v>
      </c>
      <c r="C2172" s="379" t="s">
        <v>611</v>
      </c>
      <c r="D2172" s="378" t="s">
        <v>611</v>
      </c>
      <c r="E2172" s="20">
        <f t="shared" si="33"/>
        <v>4.9298999999999999</v>
      </c>
    </row>
    <row r="2173" spans="1:5" x14ac:dyDescent="0.25">
      <c r="A2173" s="377">
        <v>40370</v>
      </c>
      <c r="B2173" s="378">
        <v>4.5</v>
      </c>
      <c r="C2173" s="379" t="s">
        <v>611</v>
      </c>
      <c r="D2173" s="378" t="s">
        <v>611</v>
      </c>
      <c r="E2173" s="20">
        <f t="shared" si="33"/>
        <v>4.9298999999999999</v>
      </c>
    </row>
    <row r="2174" spans="1:5" x14ac:dyDescent="0.25">
      <c r="A2174" s="377">
        <v>40371</v>
      </c>
      <c r="B2174" s="378">
        <v>4.5</v>
      </c>
      <c r="C2174" s="379">
        <v>4.6100000000000003</v>
      </c>
      <c r="D2174" s="378">
        <v>4.9349999999999996</v>
      </c>
      <c r="E2174" s="20">
        <f t="shared" si="33"/>
        <v>4.9349999999999996</v>
      </c>
    </row>
    <row r="2175" spans="1:5" x14ac:dyDescent="0.25">
      <c r="A2175" s="377">
        <v>40372</v>
      </c>
      <c r="B2175" s="378">
        <v>4.5</v>
      </c>
      <c r="C2175" s="379">
        <v>4.6100000000000003</v>
      </c>
      <c r="D2175" s="378">
        <v>4.9249999999999998</v>
      </c>
      <c r="E2175" s="20">
        <f t="shared" si="33"/>
        <v>4.9249999999999998</v>
      </c>
    </row>
    <row r="2176" spans="1:5" x14ac:dyDescent="0.25">
      <c r="A2176" s="377">
        <v>40373</v>
      </c>
      <c r="B2176" s="378">
        <v>4.5</v>
      </c>
      <c r="C2176" s="379">
        <v>4.6100000000000003</v>
      </c>
      <c r="D2176" s="378">
        <v>4.9000000000000004</v>
      </c>
      <c r="E2176" s="20">
        <f t="shared" si="33"/>
        <v>4.9000000000000004</v>
      </c>
    </row>
    <row r="2177" spans="1:5" x14ac:dyDescent="0.25">
      <c r="A2177" s="377">
        <v>40374</v>
      </c>
      <c r="B2177" s="378">
        <v>4.5</v>
      </c>
      <c r="C2177" s="379">
        <v>4.62</v>
      </c>
      <c r="D2177" s="378">
        <v>4.9050000000000002</v>
      </c>
      <c r="E2177" s="20">
        <f t="shared" si="33"/>
        <v>4.9050000000000002</v>
      </c>
    </row>
    <row r="2178" spans="1:5" x14ac:dyDescent="0.25">
      <c r="A2178" s="377">
        <v>40375</v>
      </c>
      <c r="B2178" s="378">
        <v>4.5</v>
      </c>
      <c r="C2178" s="379">
        <v>4.62</v>
      </c>
      <c r="D2178" s="378">
        <v>4.9175000000000004</v>
      </c>
      <c r="E2178" s="20">
        <f t="shared" si="33"/>
        <v>4.9175000000000004</v>
      </c>
    </row>
    <row r="2179" spans="1:5" x14ac:dyDescent="0.25">
      <c r="A2179" s="377">
        <v>40376</v>
      </c>
      <c r="B2179" s="378">
        <v>4.5</v>
      </c>
      <c r="C2179" s="379" t="s">
        <v>611</v>
      </c>
      <c r="D2179" s="378" t="s">
        <v>611</v>
      </c>
      <c r="E2179" s="20">
        <f t="shared" si="33"/>
        <v>4.9175000000000004</v>
      </c>
    </row>
    <row r="2180" spans="1:5" x14ac:dyDescent="0.25">
      <c r="A2180" s="377">
        <v>40377</v>
      </c>
      <c r="B2180" s="378">
        <v>4.5</v>
      </c>
      <c r="C2180" s="379" t="s">
        <v>611</v>
      </c>
      <c r="D2180" s="378" t="s">
        <v>611</v>
      </c>
      <c r="E2180" s="20">
        <f t="shared" si="33"/>
        <v>4.9175000000000004</v>
      </c>
    </row>
    <row r="2181" spans="1:5" x14ac:dyDescent="0.25">
      <c r="A2181" s="377">
        <v>40378</v>
      </c>
      <c r="B2181" s="378">
        <v>4.5</v>
      </c>
      <c r="C2181" s="379">
        <v>4.62</v>
      </c>
      <c r="D2181" s="378">
        <v>4.8948999999999998</v>
      </c>
      <c r="E2181" s="20">
        <f t="shared" si="33"/>
        <v>4.8948999999999998</v>
      </c>
    </row>
    <row r="2182" spans="1:5" x14ac:dyDescent="0.25">
      <c r="A2182" s="377">
        <v>40379</v>
      </c>
      <c r="B2182" s="378">
        <v>4.5</v>
      </c>
      <c r="C2182" s="379">
        <v>4.63</v>
      </c>
      <c r="D2182" s="378">
        <v>4.8949999999999996</v>
      </c>
      <c r="E2182" s="20">
        <f t="shared" si="33"/>
        <v>4.8949999999999996</v>
      </c>
    </row>
    <row r="2183" spans="1:5" x14ac:dyDescent="0.25">
      <c r="A2183" s="377">
        <v>40380</v>
      </c>
      <c r="B2183" s="378">
        <v>4.5</v>
      </c>
      <c r="C2183" s="379">
        <v>4.63</v>
      </c>
      <c r="D2183" s="378">
        <v>4.92</v>
      </c>
      <c r="E2183" s="20">
        <f t="shared" si="33"/>
        <v>4.92</v>
      </c>
    </row>
    <row r="2184" spans="1:5" x14ac:dyDescent="0.25">
      <c r="A2184" s="377">
        <v>40381</v>
      </c>
      <c r="B2184" s="378">
        <v>4.5</v>
      </c>
      <c r="C2184" s="379">
        <v>4.63</v>
      </c>
      <c r="D2184" s="378">
        <v>4.8949999999999996</v>
      </c>
      <c r="E2184" s="20">
        <f t="shared" si="33"/>
        <v>4.8949999999999996</v>
      </c>
    </row>
    <row r="2185" spans="1:5" x14ac:dyDescent="0.25">
      <c r="A2185" s="377">
        <v>40382</v>
      </c>
      <c r="B2185" s="378">
        <v>4.5</v>
      </c>
      <c r="C2185" s="379">
        <v>4.63</v>
      </c>
      <c r="D2185" s="378">
        <v>4.9199000000000002</v>
      </c>
      <c r="E2185" s="20">
        <f t="shared" si="33"/>
        <v>4.9199000000000002</v>
      </c>
    </row>
    <row r="2186" spans="1:5" x14ac:dyDescent="0.25">
      <c r="A2186" s="377">
        <v>40383</v>
      </c>
      <c r="B2186" s="378">
        <v>4.5</v>
      </c>
      <c r="C2186" s="379" t="s">
        <v>611</v>
      </c>
      <c r="D2186" s="378" t="s">
        <v>611</v>
      </c>
      <c r="E2186" s="20">
        <f t="shared" si="33"/>
        <v>4.9199000000000002</v>
      </c>
    </row>
    <row r="2187" spans="1:5" x14ac:dyDescent="0.25">
      <c r="A2187" s="377">
        <v>40384</v>
      </c>
      <c r="B2187" s="378">
        <v>4.5</v>
      </c>
      <c r="C2187" s="379" t="s">
        <v>611</v>
      </c>
      <c r="D2187" s="378" t="s">
        <v>611</v>
      </c>
      <c r="E2187" s="20">
        <f t="shared" si="33"/>
        <v>4.9199000000000002</v>
      </c>
    </row>
    <row r="2188" spans="1:5" x14ac:dyDescent="0.25">
      <c r="A2188" s="377">
        <v>40385</v>
      </c>
      <c r="B2188" s="378">
        <v>4.5</v>
      </c>
      <c r="C2188" s="379">
        <v>4.63</v>
      </c>
      <c r="D2188" s="378">
        <v>4.9000000000000004</v>
      </c>
      <c r="E2188" s="20">
        <f t="shared" ref="E2188:E2251" si="34">IF(D2188="N/E",E2187,D2188)</f>
        <v>4.9000000000000004</v>
      </c>
    </row>
    <row r="2189" spans="1:5" x14ac:dyDescent="0.25">
      <c r="A2189" s="377">
        <v>40386</v>
      </c>
      <c r="B2189" s="378">
        <v>4.5</v>
      </c>
      <c r="C2189" s="379">
        <v>4.63</v>
      </c>
      <c r="D2189" s="378">
        <v>4.915</v>
      </c>
      <c r="E2189" s="20">
        <f t="shared" si="34"/>
        <v>4.915</v>
      </c>
    </row>
    <row r="2190" spans="1:5" x14ac:dyDescent="0.25">
      <c r="A2190" s="377">
        <v>40387</v>
      </c>
      <c r="B2190" s="378">
        <v>4.5</v>
      </c>
      <c r="C2190" s="379">
        <v>4.6100000000000003</v>
      </c>
      <c r="D2190" s="378">
        <v>4.9400000000000004</v>
      </c>
      <c r="E2190" s="20">
        <f t="shared" si="34"/>
        <v>4.9400000000000004</v>
      </c>
    </row>
    <row r="2191" spans="1:5" x14ac:dyDescent="0.25">
      <c r="A2191" s="377">
        <v>40388</v>
      </c>
      <c r="B2191" s="378">
        <v>4.5</v>
      </c>
      <c r="C2191" s="379">
        <v>4.5599999999999996</v>
      </c>
      <c r="D2191" s="378">
        <v>4.9450000000000003</v>
      </c>
      <c r="E2191" s="20">
        <f t="shared" si="34"/>
        <v>4.9450000000000003</v>
      </c>
    </row>
    <row r="2192" spans="1:5" x14ac:dyDescent="0.25">
      <c r="A2192" s="377">
        <v>40389</v>
      </c>
      <c r="B2192" s="378">
        <v>4.5</v>
      </c>
      <c r="C2192" s="379">
        <v>4.5999999999999996</v>
      </c>
      <c r="D2192" s="378">
        <v>4.9349999999999996</v>
      </c>
      <c r="E2192" s="20">
        <f t="shared" si="34"/>
        <v>4.9349999999999996</v>
      </c>
    </row>
    <row r="2193" spans="1:5" x14ac:dyDescent="0.25">
      <c r="A2193" s="377">
        <v>40390</v>
      </c>
      <c r="B2193" s="378">
        <v>4.5</v>
      </c>
      <c r="C2193" s="379" t="s">
        <v>611</v>
      </c>
      <c r="D2193" s="378" t="s">
        <v>611</v>
      </c>
      <c r="E2193" s="20">
        <f t="shared" si="34"/>
        <v>4.9349999999999996</v>
      </c>
    </row>
    <row r="2194" spans="1:5" x14ac:dyDescent="0.25">
      <c r="A2194" s="377">
        <v>40391</v>
      </c>
      <c r="B2194" s="378">
        <v>4.5</v>
      </c>
      <c r="C2194" s="379" t="s">
        <v>611</v>
      </c>
      <c r="D2194" s="378" t="s">
        <v>611</v>
      </c>
      <c r="E2194" s="20">
        <f t="shared" si="34"/>
        <v>4.9349999999999996</v>
      </c>
    </row>
    <row r="2195" spans="1:5" x14ac:dyDescent="0.25">
      <c r="A2195" s="377">
        <v>40392</v>
      </c>
      <c r="B2195" s="378">
        <v>4.5</v>
      </c>
      <c r="C2195" s="379">
        <v>4.58</v>
      </c>
      <c r="D2195" s="378">
        <v>4.915</v>
      </c>
      <c r="E2195" s="20">
        <f t="shared" si="34"/>
        <v>4.915</v>
      </c>
    </row>
    <row r="2196" spans="1:5" x14ac:dyDescent="0.25">
      <c r="A2196" s="377">
        <v>40393</v>
      </c>
      <c r="B2196" s="378">
        <v>4.5</v>
      </c>
      <c r="C2196" s="379">
        <v>4.57</v>
      </c>
      <c r="D2196" s="378">
        <v>4.9000000000000004</v>
      </c>
      <c r="E2196" s="20">
        <f t="shared" si="34"/>
        <v>4.9000000000000004</v>
      </c>
    </row>
    <row r="2197" spans="1:5" x14ac:dyDescent="0.25">
      <c r="A2197" s="377">
        <v>40394</v>
      </c>
      <c r="B2197" s="378">
        <v>4.5</v>
      </c>
      <c r="C2197" s="379">
        <v>4.57</v>
      </c>
      <c r="D2197" s="378">
        <v>4.9000000000000004</v>
      </c>
      <c r="E2197" s="20">
        <f t="shared" si="34"/>
        <v>4.9000000000000004</v>
      </c>
    </row>
    <row r="2198" spans="1:5" x14ac:dyDescent="0.25">
      <c r="A2198" s="377">
        <v>40395</v>
      </c>
      <c r="B2198" s="378">
        <v>4.5</v>
      </c>
      <c r="C2198" s="379">
        <v>4.58</v>
      </c>
      <c r="D2198" s="378">
        <v>4.92</v>
      </c>
      <c r="E2198" s="20">
        <f t="shared" si="34"/>
        <v>4.92</v>
      </c>
    </row>
    <row r="2199" spans="1:5" x14ac:dyDescent="0.25">
      <c r="A2199" s="377">
        <v>40396</v>
      </c>
      <c r="B2199" s="378">
        <v>4.5</v>
      </c>
      <c r="C2199" s="379">
        <v>4.58</v>
      </c>
      <c r="D2199" s="378">
        <v>4.8949999999999996</v>
      </c>
      <c r="E2199" s="20">
        <f t="shared" si="34"/>
        <v>4.8949999999999996</v>
      </c>
    </row>
    <row r="2200" spans="1:5" x14ac:dyDescent="0.25">
      <c r="A2200" s="377">
        <v>40397</v>
      </c>
      <c r="B2200" s="378">
        <v>4.5</v>
      </c>
      <c r="C2200" s="379" t="s">
        <v>611</v>
      </c>
      <c r="D2200" s="378" t="s">
        <v>611</v>
      </c>
      <c r="E2200" s="20">
        <f t="shared" si="34"/>
        <v>4.8949999999999996</v>
      </c>
    </row>
    <row r="2201" spans="1:5" x14ac:dyDescent="0.25">
      <c r="A2201" s="377">
        <v>40398</v>
      </c>
      <c r="B2201" s="378">
        <v>4.5</v>
      </c>
      <c r="C2201" s="379" t="s">
        <v>611</v>
      </c>
      <c r="D2201" s="378" t="s">
        <v>611</v>
      </c>
      <c r="E2201" s="20">
        <f t="shared" si="34"/>
        <v>4.8949999999999996</v>
      </c>
    </row>
    <row r="2202" spans="1:5" x14ac:dyDescent="0.25">
      <c r="A2202" s="377">
        <v>40399</v>
      </c>
      <c r="B2202" s="378">
        <v>4.5</v>
      </c>
      <c r="C2202" s="379">
        <v>4.58</v>
      </c>
      <c r="D2202" s="378">
        <v>4.8949999999999996</v>
      </c>
      <c r="E2202" s="20">
        <f t="shared" si="34"/>
        <v>4.8949999999999996</v>
      </c>
    </row>
    <row r="2203" spans="1:5" x14ac:dyDescent="0.25">
      <c r="A2203" s="377">
        <v>40400</v>
      </c>
      <c r="B2203" s="378">
        <v>4.5</v>
      </c>
      <c r="C2203" s="379">
        <v>4.59</v>
      </c>
      <c r="D2203" s="378">
        <v>4.9249999999999998</v>
      </c>
      <c r="E2203" s="20">
        <f t="shared" si="34"/>
        <v>4.9249999999999998</v>
      </c>
    </row>
    <row r="2204" spans="1:5" x14ac:dyDescent="0.25">
      <c r="A2204" s="377">
        <v>40401</v>
      </c>
      <c r="B2204" s="378">
        <v>4.5</v>
      </c>
      <c r="C2204" s="379">
        <v>4.5999999999999996</v>
      </c>
      <c r="D2204" s="378">
        <v>4.9249999999999998</v>
      </c>
      <c r="E2204" s="20">
        <f t="shared" si="34"/>
        <v>4.9249999999999998</v>
      </c>
    </row>
    <row r="2205" spans="1:5" x14ac:dyDescent="0.25">
      <c r="A2205" s="377">
        <v>40402</v>
      </c>
      <c r="B2205" s="378">
        <v>4.5</v>
      </c>
      <c r="C2205" s="379">
        <v>4.5999999999999996</v>
      </c>
      <c r="D2205" s="378">
        <v>4.8948999999999998</v>
      </c>
      <c r="E2205" s="20">
        <f t="shared" si="34"/>
        <v>4.8948999999999998</v>
      </c>
    </row>
    <row r="2206" spans="1:5" x14ac:dyDescent="0.25">
      <c r="A2206" s="377">
        <v>40403</v>
      </c>
      <c r="B2206" s="378">
        <v>4.5</v>
      </c>
      <c r="C2206" s="379">
        <v>4.5999999999999996</v>
      </c>
      <c r="D2206" s="378">
        <v>4.9000000000000004</v>
      </c>
      <c r="E2206" s="20">
        <f t="shared" si="34"/>
        <v>4.9000000000000004</v>
      </c>
    </row>
    <row r="2207" spans="1:5" x14ac:dyDescent="0.25">
      <c r="A2207" s="377">
        <v>40404</v>
      </c>
      <c r="B2207" s="378">
        <v>4.5</v>
      </c>
      <c r="C2207" s="379" t="s">
        <v>611</v>
      </c>
      <c r="D2207" s="378" t="s">
        <v>611</v>
      </c>
      <c r="E2207" s="20">
        <f t="shared" si="34"/>
        <v>4.9000000000000004</v>
      </c>
    </row>
    <row r="2208" spans="1:5" x14ac:dyDescent="0.25">
      <c r="A2208" s="377">
        <v>40405</v>
      </c>
      <c r="B2208" s="378">
        <v>4.5</v>
      </c>
      <c r="C2208" s="379" t="s">
        <v>611</v>
      </c>
      <c r="D2208" s="378" t="s">
        <v>611</v>
      </c>
      <c r="E2208" s="20">
        <f t="shared" si="34"/>
        <v>4.9000000000000004</v>
      </c>
    </row>
    <row r="2209" spans="1:5" x14ac:dyDescent="0.25">
      <c r="A2209" s="377">
        <v>40406</v>
      </c>
      <c r="B2209" s="378">
        <v>4.5</v>
      </c>
      <c r="C2209" s="379">
        <v>4.6100000000000003</v>
      </c>
      <c r="D2209" s="378">
        <v>4.875</v>
      </c>
      <c r="E2209" s="20">
        <f t="shared" si="34"/>
        <v>4.875</v>
      </c>
    </row>
    <row r="2210" spans="1:5" x14ac:dyDescent="0.25">
      <c r="A2210" s="377">
        <v>40407</v>
      </c>
      <c r="B2210" s="378">
        <v>4.5</v>
      </c>
      <c r="C2210" s="379">
        <v>4.6100000000000003</v>
      </c>
      <c r="D2210" s="378">
        <v>4.8898999999999999</v>
      </c>
      <c r="E2210" s="20">
        <f t="shared" si="34"/>
        <v>4.8898999999999999</v>
      </c>
    </row>
    <row r="2211" spans="1:5" x14ac:dyDescent="0.25">
      <c r="A2211" s="377">
        <v>40408</v>
      </c>
      <c r="B2211" s="378">
        <v>4.5</v>
      </c>
      <c r="C2211" s="379">
        <v>4.62</v>
      </c>
      <c r="D2211" s="378">
        <v>4.8998999999999997</v>
      </c>
      <c r="E2211" s="20">
        <f t="shared" si="34"/>
        <v>4.8998999999999997</v>
      </c>
    </row>
    <row r="2212" spans="1:5" x14ac:dyDescent="0.25">
      <c r="A2212" s="377">
        <v>40409</v>
      </c>
      <c r="B2212" s="378">
        <v>4.5</v>
      </c>
      <c r="C2212" s="379">
        <v>4.62</v>
      </c>
      <c r="D2212" s="378">
        <v>4.91</v>
      </c>
      <c r="E2212" s="20">
        <f t="shared" si="34"/>
        <v>4.91</v>
      </c>
    </row>
    <row r="2213" spans="1:5" x14ac:dyDescent="0.25">
      <c r="A2213" s="377">
        <v>40410</v>
      </c>
      <c r="B2213" s="378">
        <v>4.5</v>
      </c>
      <c r="C2213" s="379">
        <v>4.62</v>
      </c>
      <c r="D2213" s="378">
        <v>4.9249999999999998</v>
      </c>
      <c r="E2213" s="20">
        <f t="shared" si="34"/>
        <v>4.9249999999999998</v>
      </c>
    </row>
    <row r="2214" spans="1:5" x14ac:dyDescent="0.25">
      <c r="A2214" s="377">
        <v>40411</v>
      </c>
      <c r="B2214" s="378">
        <v>4.5</v>
      </c>
      <c r="C2214" s="379" t="s">
        <v>611</v>
      </c>
      <c r="D2214" s="378" t="s">
        <v>611</v>
      </c>
      <c r="E2214" s="20">
        <f t="shared" si="34"/>
        <v>4.9249999999999998</v>
      </c>
    </row>
    <row r="2215" spans="1:5" x14ac:dyDescent="0.25">
      <c r="A2215" s="377">
        <v>40412</v>
      </c>
      <c r="B2215" s="378">
        <v>4.5</v>
      </c>
      <c r="C2215" s="379" t="s">
        <v>611</v>
      </c>
      <c r="D2215" s="378" t="s">
        <v>611</v>
      </c>
      <c r="E2215" s="20">
        <f t="shared" si="34"/>
        <v>4.9249999999999998</v>
      </c>
    </row>
    <row r="2216" spans="1:5" x14ac:dyDescent="0.25">
      <c r="A2216" s="377">
        <v>40413</v>
      </c>
      <c r="B2216" s="378">
        <v>4.5</v>
      </c>
      <c r="C2216" s="379">
        <v>4.62</v>
      </c>
      <c r="D2216" s="378">
        <v>4.91</v>
      </c>
      <c r="E2216" s="20">
        <f t="shared" si="34"/>
        <v>4.91</v>
      </c>
    </row>
    <row r="2217" spans="1:5" x14ac:dyDescent="0.25">
      <c r="A2217" s="377">
        <v>40414</v>
      </c>
      <c r="B2217" s="378">
        <v>4.5</v>
      </c>
      <c r="C2217" s="379">
        <v>4.6100000000000003</v>
      </c>
      <c r="D2217" s="378">
        <v>4.8948999999999998</v>
      </c>
      <c r="E2217" s="20">
        <f t="shared" si="34"/>
        <v>4.8948999999999998</v>
      </c>
    </row>
    <row r="2218" spans="1:5" x14ac:dyDescent="0.25">
      <c r="A2218" s="377">
        <v>40415</v>
      </c>
      <c r="B2218" s="378">
        <v>4.5</v>
      </c>
      <c r="C2218" s="379">
        <v>4.6100000000000003</v>
      </c>
      <c r="D2218" s="378">
        <v>4.92</v>
      </c>
      <c r="E2218" s="20">
        <f t="shared" si="34"/>
        <v>4.92</v>
      </c>
    </row>
    <row r="2219" spans="1:5" x14ac:dyDescent="0.25">
      <c r="A2219" s="377">
        <v>40416</v>
      </c>
      <c r="B2219" s="378">
        <v>4.5</v>
      </c>
      <c r="C2219" s="379">
        <v>4.6100000000000003</v>
      </c>
      <c r="D2219" s="378">
        <v>4.9039999999999999</v>
      </c>
      <c r="E2219" s="20">
        <f t="shared" si="34"/>
        <v>4.9039999999999999</v>
      </c>
    </row>
    <row r="2220" spans="1:5" x14ac:dyDescent="0.25">
      <c r="A2220" s="377">
        <v>40417</v>
      </c>
      <c r="B2220" s="378">
        <v>4.5</v>
      </c>
      <c r="C2220" s="379">
        <v>4.5999999999999996</v>
      </c>
      <c r="D2220" s="378">
        <v>4.915</v>
      </c>
      <c r="E2220" s="20">
        <f t="shared" si="34"/>
        <v>4.915</v>
      </c>
    </row>
    <row r="2221" spans="1:5" x14ac:dyDescent="0.25">
      <c r="A2221" s="377">
        <v>40418</v>
      </c>
      <c r="B2221" s="378">
        <v>4.5</v>
      </c>
      <c r="C2221" s="379" t="s">
        <v>611</v>
      </c>
      <c r="D2221" s="378" t="s">
        <v>611</v>
      </c>
      <c r="E2221" s="20">
        <f t="shared" si="34"/>
        <v>4.915</v>
      </c>
    </row>
    <row r="2222" spans="1:5" x14ac:dyDescent="0.25">
      <c r="A2222" s="377">
        <v>40419</v>
      </c>
      <c r="B2222" s="378">
        <v>4.5</v>
      </c>
      <c r="C2222" s="379" t="s">
        <v>611</v>
      </c>
      <c r="D2222" s="378" t="s">
        <v>611</v>
      </c>
      <c r="E2222" s="20">
        <f t="shared" si="34"/>
        <v>4.915</v>
      </c>
    </row>
    <row r="2223" spans="1:5" x14ac:dyDescent="0.25">
      <c r="A2223" s="377">
        <v>40420</v>
      </c>
      <c r="B2223" s="378">
        <v>4.5</v>
      </c>
      <c r="C2223" s="379">
        <v>4.57</v>
      </c>
      <c r="D2223" s="378">
        <v>4.899</v>
      </c>
      <c r="E2223" s="20">
        <f t="shared" si="34"/>
        <v>4.899</v>
      </c>
    </row>
    <row r="2224" spans="1:5" x14ac:dyDescent="0.25">
      <c r="A2224" s="377">
        <v>40421</v>
      </c>
      <c r="B2224" s="378">
        <v>4.5</v>
      </c>
      <c r="C2224" s="379">
        <v>4.58</v>
      </c>
      <c r="D2224" s="378">
        <v>4.88</v>
      </c>
      <c r="E2224" s="20">
        <f t="shared" si="34"/>
        <v>4.88</v>
      </c>
    </row>
    <row r="2225" spans="1:5" x14ac:dyDescent="0.25">
      <c r="A2225" s="377">
        <v>40422</v>
      </c>
      <c r="B2225" s="378">
        <v>4.5</v>
      </c>
      <c r="C2225" s="379">
        <v>4.57</v>
      </c>
      <c r="D2225" s="378">
        <v>4.875</v>
      </c>
      <c r="E2225" s="20">
        <f t="shared" si="34"/>
        <v>4.875</v>
      </c>
    </row>
    <row r="2226" spans="1:5" x14ac:dyDescent="0.25">
      <c r="A2226" s="377">
        <v>40423</v>
      </c>
      <c r="B2226" s="378">
        <v>4.5</v>
      </c>
      <c r="C2226" s="379">
        <v>4.5599999999999996</v>
      </c>
      <c r="D2226" s="378">
        <v>4.9139999999999997</v>
      </c>
      <c r="E2226" s="20">
        <f t="shared" si="34"/>
        <v>4.9139999999999997</v>
      </c>
    </row>
    <row r="2227" spans="1:5" x14ac:dyDescent="0.25">
      <c r="A2227" s="377">
        <v>40424</v>
      </c>
      <c r="B2227" s="378">
        <v>4.5</v>
      </c>
      <c r="C2227" s="379">
        <v>4.5599999999999996</v>
      </c>
      <c r="D2227" s="378">
        <v>4.92</v>
      </c>
      <c r="E2227" s="20">
        <f t="shared" si="34"/>
        <v>4.92</v>
      </c>
    </row>
    <row r="2228" spans="1:5" x14ac:dyDescent="0.25">
      <c r="A2228" s="377">
        <v>40425</v>
      </c>
      <c r="B2228" s="378">
        <v>4.5</v>
      </c>
      <c r="C2228" s="379" t="s">
        <v>611</v>
      </c>
      <c r="D2228" s="378" t="s">
        <v>611</v>
      </c>
      <c r="E2228" s="20">
        <f t="shared" si="34"/>
        <v>4.92</v>
      </c>
    </row>
    <row r="2229" spans="1:5" x14ac:dyDescent="0.25">
      <c r="A2229" s="377">
        <v>40426</v>
      </c>
      <c r="B2229" s="378">
        <v>4.5</v>
      </c>
      <c r="C2229" s="379" t="s">
        <v>611</v>
      </c>
      <c r="D2229" s="378" t="s">
        <v>611</v>
      </c>
      <c r="E2229" s="20">
        <f t="shared" si="34"/>
        <v>4.92</v>
      </c>
    </row>
    <row r="2230" spans="1:5" x14ac:dyDescent="0.25">
      <c r="A2230" s="377">
        <v>40427</v>
      </c>
      <c r="B2230" s="378">
        <v>4.5</v>
      </c>
      <c r="C2230" s="379">
        <v>4.55</v>
      </c>
      <c r="D2230" s="378">
        <v>4.91</v>
      </c>
      <c r="E2230" s="20">
        <f t="shared" si="34"/>
        <v>4.91</v>
      </c>
    </row>
    <row r="2231" spans="1:5" x14ac:dyDescent="0.25">
      <c r="A2231" s="377">
        <v>40428</v>
      </c>
      <c r="B2231" s="378">
        <v>4.5</v>
      </c>
      <c r="C2231" s="379">
        <v>4.55</v>
      </c>
      <c r="D2231" s="378">
        <v>4.9032999999999998</v>
      </c>
      <c r="E2231" s="20">
        <f t="shared" si="34"/>
        <v>4.9032999999999998</v>
      </c>
    </row>
    <row r="2232" spans="1:5" x14ac:dyDescent="0.25">
      <c r="A2232" s="377">
        <v>40429</v>
      </c>
      <c r="B2232" s="378">
        <v>4.5</v>
      </c>
      <c r="C2232" s="379">
        <v>4.55</v>
      </c>
      <c r="D2232" s="378">
        <v>4.91</v>
      </c>
      <c r="E2232" s="20">
        <f t="shared" si="34"/>
        <v>4.91</v>
      </c>
    </row>
    <row r="2233" spans="1:5" x14ac:dyDescent="0.25">
      <c r="A2233" s="377">
        <v>40430</v>
      </c>
      <c r="B2233" s="378">
        <v>4.5</v>
      </c>
      <c r="C2233" s="379">
        <v>4.55</v>
      </c>
      <c r="D2233" s="378">
        <v>4.88</v>
      </c>
      <c r="E2233" s="20">
        <f t="shared" si="34"/>
        <v>4.88</v>
      </c>
    </row>
    <row r="2234" spans="1:5" x14ac:dyDescent="0.25">
      <c r="A2234" s="377">
        <v>40431</v>
      </c>
      <c r="B2234" s="378">
        <v>4.5</v>
      </c>
      <c r="C2234" s="379">
        <v>4.55</v>
      </c>
      <c r="D2234" s="378">
        <v>4.9050000000000002</v>
      </c>
      <c r="E2234" s="20">
        <f t="shared" si="34"/>
        <v>4.9050000000000002</v>
      </c>
    </row>
    <row r="2235" spans="1:5" x14ac:dyDescent="0.25">
      <c r="A2235" s="377">
        <v>40432</v>
      </c>
      <c r="B2235" s="378">
        <v>4.5</v>
      </c>
      <c r="C2235" s="379" t="s">
        <v>611</v>
      </c>
      <c r="D2235" s="378" t="s">
        <v>611</v>
      </c>
      <c r="E2235" s="20">
        <f t="shared" si="34"/>
        <v>4.9050000000000002</v>
      </c>
    </row>
    <row r="2236" spans="1:5" x14ac:dyDescent="0.25">
      <c r="A2236" s="377">
        <v>40433</v>
      </c>
      <c r="B2236" s="378">
        <v>4.5</v>
      </c>
      <c r="C2236" s="379" t="s">
        <v>611</v>
      </c>
      <c r="D2236" s="378" t="s">
        <v>611</v>
      </c>
      <c r="E2236" s="20">
        <f t="shared" si="34"/>
        <v>4.9050000000000002</v>
      </c>
    </row>
    <row r="2237" spans="1:5" x14ac:dyDescent="0.25">
      <c r="A2237" s="377">
        <v>40434</v>
      </c>
      <c r="B2237" s="378">
        <v>4.5</v>
      </c>
      <c r="C2237" s="379">
        <v>4.55</v>
      </c>
      <c r="D2237" s="378">
        <v>4.9240000000000004</v>
      </c>
      <c r="E2237" s="20">
        <f t="shared" si="34"/>
        <v>4.9240000000000004</v>
      </c>
    </row>
    <row r="2238" spans="1:5" x14ac:dyDescent="0.25">
      <c r="A2238" s="377">
        <v>40435</v>
      </c>
      <c r="B2238" s="378">
        <v>4.5</v>
      </c>
      <c r="C2238" s="379">
        <v>4.55</v>
      </c>
      <c r="D2238" s="378">
        <v>4.899</v>
      </c>
      <c r="E2238" s="20">
        <f t="shared" si="34"/>
        <v>4.899</v>
      </c>
    </row>
    <row r="2239" spans="1:5" x14ac:dyDescent="0.25">
      <c r="A2239" s="377">
        <v>40436</v>
      </c>
      <c r="B2239" s="378">
        <v>4.5</v>
      </c>
      <c r="C2239" s="379">
        <v>4.57</v>
      </c>
      <c r="D2239" s="378">
        <v>4.91</v>
      </c>
      <c r="E2239" s="20">
        <f t="shared" si="34"/>
        <v>4.91</v>
      </c>
    </row>
    <row r="2240" spans="1:5" x14ac:dyDescent="0.25">
      <c r="A2240" s="377">
        <v>40437</v>
      </c>
      <c r="B2240" s="378">
        <v>4.5</v>
      </c>
      <c r="C2240" s="379" t="s">
        <v>611</v>
      </c>
      <c r="D2240" s="378" t="s">
        <v>611</v>
      </c>
      <c r="E2240" s="20">
        <f t="shared" si="34"/>
        <v>4.91</v>
      </c>
    </row>
    <row r="2241" spans="1:5" x14ac:dyDescent="0.25">
      <c r="A2241" s="377">
        <v>40438</v>
      </c>
      <c r="B2241" s="378">
        <v>4.5</v>
      </c>
      <c r="C2241" s="379" t="s">
        <v>611</v>
      </c>
      <c r="D2241" s="378" t="s">
        <v>611</v>
      </c>
      <c r="E2241" s="20">
        <f t="shared" si="34"/>
        <v>4.91</v>
      </c>
    </row>
    <row r="2242" spans="1:5" x14ac:dyDescent="0.25">
      <c r="A2242" s="377">
        <v>40439</v>
      </c>
      <c r="B2242" s="378">
        <v>4.5</v>
      </c>
      <c r="C2242" s="379" t="s">
        <v>611</v>
      </c>
      <c r="D2242" s="378" t="s">
        <v>611</v>
      </c>
      <c r="E2242" s="20">
        <f t="shared" si="34"/>
        <v>4.91</v>
      </c>
    </row>
    <row r="2243" spans="1:5" x14ac:dyDescent="0.25">
      <c r="A2243" s="377">
        <v>40440</v>
      </c>
      <c r="B2243" s="378">
        <v>4.5</v>
      </c>
      <c r="C2243" s="379" t="s">
        <v>611</v>
      </c>
      <c r="D2243" s="378" t="s">
        <v>611</v>
      </c>
      <c r="E2243" s="20">
        <f t="shared" si="34"/>
        <v>4.91</v>
      </c>
    </row>
    <row r="2244" spans="1:5" x14ac:dyDescent="0.25">
      <c r="A2244" s="377">
        <v>40441</v>
      </c>
      <c r="B2244" s="378">
        <v>4.5</v>
      </c>
      <c r="C2244" s="379">
        <v>4.5599999999999996</v>
      </c>
      <c r="D2244" s="378">
        <v>4.8949999999999996</v>
      </c>
      <c r="E2244" s="20">
        <f t="shared" si="34"/>
        <v>4.8949999999999996</v>
      </c>
    </row>
    <row r="2245" spans="1:5" x14ac:dyDescent="0.25">
      <c r="A2245" s="377">
        <v>40442</v>
      </c>
      <c r="B2245" s="378">
        <v>4.5</v>
      </c>
      <c r="C2245" s="379">
        <v>4.5599999999999996</v>
      </c>
      <c r="D2245" s="378">
        <v>4.9050000000000002</v>
      </c>
      <c r="E2245" s="20">
        <f t="shared" si="34"/>
        <v>4.9050000000000002</v>
      </c>
    </row>
    <row r="2246" spans="1:5" x14ac:dyDescent="0.25">
      <c r="A2246" s="377">
        <v>40443</v>
      </c>
      <c r="B2246" s="378">
        <v>4.5</v>
      </c>
      <c r="C2246" s="379">
        <v>4.5599999999999996</v>
      </c>
      <c r="D2246" s="378">
        <v>4.9249999999999998</v>
      </c>
      <c r="E2246" s="20">
        <f t="shared" si="34"/>
        <v>4.9249999999999998</v>
      </c>
    </row>
    <row r="2247" spans="1:5" x14ac:dyDescent="0.25">
      <c r="A2247" s="377">
        <v>40444</v>
      </c>
      <c r="B2247" s="378">
        <v>4.5</v>
      </c>
      <c r="C2247" s="379">
        <v>4.55</v>
      </c>
      <c r="D2247" s="378">
        <v>4.9039999999999999</v>
      </c>
      <c r="E2247" s="20">
        <f t="shared" si="34"/>
        <v>4.9039999999999999</v>
      </c>
    </row>
    <row r="2248" spans="1:5" x14ac:dyDescent="0.25">
      <c r="A2248" s="377">
        <v>40445</v>
      </c>
      <c r="B2248" s="378">
        <v>4.5</v>
      </c>
      <c r="C2248" s="379">
        <v>4.55</v>
      </c>
      <c r="D2248" s="378">
        <v>4.88</v>
      </c>
      <c r="E2248" s="20">
        <f t="shared" si="34"/>
        <v>4.88</v>
      </c>
    </row>
    <row r="2249" spans="1:5" x14ac:dyDescent="0.25">
      <c r="A2249" s="377">
        <v>40446</v>
      </c>
      <c r="B2249" s="378">
        <v>4.5</v>
      </c>
      <c r="C2249" s="379" t="s">
        <v>611</v>
      </c>
      <c r="D2249" s="378" t="s">
        <v>611</v>
      </c>
      <c r="E2249" s="20">
        <f t="shared" si="34"/>
        <v>4.88</v>
      </c>
    </row>
    <row r="2250" spans="1:5" x14ac:dyDescent="0.25">
      <c r="A2250" s="377">
        <v>40447</v>
      </c>
      <c r="B2250" s="378">
        <v>4.5</v>
      </c>
      <c r="C2250" s="379" t="s">
        <v>611</v>
      </c>
      <c r="D2250" s="378" t="s">
        <v>611</v>
      </c>
      <c r="E2250" s="20">
        <f t="shared" si="34"/>
        <v>4.88</v>
      </c>
    </row>
    <row r="2251" spans="1:5" x14ac:dyDescent="0.25">
      <c r="A2251" s="377">
        <v>40448</v>
      </c>
      <c r="B2251" s="378">
        <v>4.5</v>
      </c>
      <c r="C2251" s="379">
        <v>4.55</v>
      </c>
      <c r="D2251" s="378">
        <v>4.9050000000000002</v>
      </c>
      <c r="E2251" s="20">
        <f t="shared" si="34"/>
        <v>4.9050000000000002</v>
      </c>
    </row>
    <row r="2252" spans="1:5" x14ac:dyDescent="0.25">
      <c r="A2252" s="377">
        <v>40449</v>
      </c>
      <c r="B2252" s="378">
        <v>4.5</v>
      </c>
      <c r="C2252" s="379">
        <v>4.5599999999999996</v>
      </c>
      <c r="D2252" s="378">
        <v>4.8949999999999996</v>
      </c>
      <c r="E2252" s="20">
        <f t="shared" ref="E2252:E2315" si="35">IF(D2252="N/E",E2251,D2252)</f>
        <v>4.8949999999999996</v>
      </c>
    </row>
    <row r="2253" spans="1:5" x14ac:dyDescent="0.25">
      <c r="A2253" s="377">
        <v>40450</v>
      </c>
      <c r="B2253" s="378">
        <v>4.5</v>
      </c>
      <c r="C2253" s="379">
        <v>4.55</v>
      </c>
      <c r="D2253" s="378">
        <v>4.88</v>
      </c>
      <c r="E2253" s="20">
        <f t="shared" si="35"/>
        <v>4.88</v>
      </c>
    </row>
    <row r="2254" spans="1:5" x14ac:dyDescent="0.25">
      <c r="A2254" s="377">
        <v>40451</v>
      </c>
      <c r="B2254" s="378">
        <v>4.5</v>
      </c>
      <c r="C2254" s="379">
        <v>4.58</v>
      </c>
      <c r="D2254" s="378">
        <v>4.8733000000000004</v>
      </c>
      <c r="E2254" s="20">
        <f t="shared" si="35"/>
        <v>4.8733000000000004</v>
      </c>
    </row>
    <row r="2255" spans="1:5" x14ac:dyDescent="0.25">
      <c r="A2255" s="377">
        <v>40452</v>
      </c>
      <c r="B2255" s="378">
        <v>4.5</v>
      </c>
      <c r="C2255" s="379">
        <v>4.57</v>
      </c>
      <c r="D2255" s="378">
        <v>4.8949999999999996</v>
      </c>
      <c r="E2255" s="20">
        <f t="shared" si="35"/>
        <v>4.8949999999999996</v>
      </c>
    </row>
    <row r="2256" spans="1:5" x14ac:dyDescent="0.25">
      <c r="A2256" s="377">
        <v>40453</v>
      </c>
      <c r="B2256" s="378">
        <v>4.5</v>
      </c>
      <c r="C2256" s="379" t="s">
        <v>611</v>
      </c>
      <c r="D2256" s="378" t="s">
        <v>611</v>
      </c>
      <c r="E2256" s="20">
        <f t="shared" si="35"/>
        <v>4.8949999999999996</v>
      </c>
    </row>
    <row r="2257" spans="1:5" x14ac:dyDescent="0.25">
      <c r="A2257" s="377">
        <v>40454</v>
      </c>
      <c r="B2257" s="378">
        <v>4.5</v>
      </c>
      <c r="C2257" s="379" t="s">
        <v>611</v>
      </c>
      <c r="D2257" s="378" t="s">
        <v>611</v>
      </c>
      <c r="E2257" s="20">
        <f t="shared" si="35"/>
        <v>4.8949999999999996</v>
      </c>
    </row>
    <row r="2258" spans="1:5" x14ac:dyDescent="0.25">
      <c r="A2258" s="377">
        <v>40455</v>
      </c>
      <c r="B2258" s="378">
        <v>4.5</v>
      </c>
      <c r="C2258" s="379">
        <v>4.58</v>
      </c>
      <c r="D2258" s="378">
        <v>4.88</v>
      </c>
      <c r="E2258" s="20">
        <f t="shared" si="35"/>
        <v>4.88</v>
      </c>
    </row>
    <row r="2259" spans="1:5" x14ac:dyDescent="0.25">
      <c r="A2259" s="377">
        <v>40456</v>
      </c>
      <c r="B2259" s="378">
        <v>4.5</v>
      </c>
      <c r="C2259" s="379">
        <v>4.58</v>
      </c>
      <c r="D2259" s="378">
        <v>4.8949999999999996</v>
      </c>
      <c r="E2259" s="20">
        <f t="shared" si="35"/>
        <v>4.8949999999999996</v>
      </c>
    </row>
    <row r="2260" spans="1:5" x14ac:dyDescent="0.25">
      <c r="A2260" s="377">
        <v>40457</v>
      </c>
      <c r="B2260" s="378">
        <v>4.5</v>
      </c>
      <c r="C2260" s="379">
        <v>4.5599999999999996</v>
      </c>
      <c r="D2260" s="378">
        <v>4.9000000000000004</v>
      </c>
      <c r="E2260" s="20">
        <f t="shared" si="35"/>
        <v>4.9000000000000004</v>
      </c>
    </row>
    <row r="2261" spans="1:5" x14ac:dyDescent="0.25">
      <c r="A2261" s="377">
        <v>40458</v>
      </c>
      <c r="B2261" s="378">
        <v>4.5</v>
      </c>
      <c r="C2261" s="379">
        <v>4.54</v>
      </c>
      <c r="D2261" s="378">
        <v>4.9050000000000002</v>
      </c>
      <c r="E2261" s="20">
        <f t="shared" si="35"/>
        <v>4.9050000000000002</v>
      </c>
    </row>
    <row r="2262" spans="1:5" x14ac:dyDescent="0.25">
      <c r="A2262" s="377">
        <v>40459</v>
      </c>
      <c r="B2262" s="378">
        <v>4.5</v>
      </c>
      <c r="C2262" s="379">
        <v>4.55</v>
      </c>
      <c r="D2262" s="378">
        <v>4.88</v>
      </c>
      <c r="E2262" s="20">
        <f t="shared" si="35"/>
        <v>4.88</v>
      </c>
    </row>
    <row r="2263" spans="1:5" x14ac:dyDescent="0.25">
      <c r="A2263" s="377">
        <v>40460</v>
      </c>
      <c r="B2263" s="378">
        <v>4.5</v>
      </c>
      <c r="C2263" s="379" t="s">
        <v>611</v>
      </c>
      <c r="D2263" s="378" t="s">
        <v>611</v>
      </c>
      <c r="E2263" s="20">
        <f t="shared" si="35"/>
        <v>4.88</v>
      </c>
    </row>
    <row r="2264" spans="1:5" x14ac:dyDescent="0.25">
      <c r="A2264" s="377">
        <v>40461</v>
      </c>
      <c r="B2264" s="378">
        <v>4.5</v>
      </c>
      <c r="C2264" s="379" t="s">
        <v>611</v>
      </c>
      <c r="D2264" s="378" t="s">
        <v>611</v>
      </c>
      <c r="E2264" s="20">
        <f t="shared" si="35"/>
        <v>4.88</v>
      </c>
    </row>
    <row r="2265" spans="1:5" x14ac:dyDescent="0.25">
      <c r="A2265" s="377">
        <v>40462</v>
      </c>
      <c r="B2265" s="378">
        <v>4.5</v>
      </c>
      <c r="C2265" s="379">
        <v>4.55</v>
      </c>
      <c r="D2265" s="378">
        <v>4.8574999999999999</v>
      </c>
      <c r="E2265" s="20">
        <f t="shared" si="35"/>
        <v>4.8574999999999999</v>
      </c>
    </row>
    <row r="2266" spans="1:5" x14ac:dyDescent="0.25">
      <c r="A2266" s="377">
        <v>40463</v>
      </c>
      <c r="B2266" s="378">
        <v>4.5</v>
      </c>
      <c r="C2266" s="379">
        <v>4.54</v>
      </c>
      <c r="D2266" s="378">
        <v>4.87</v>
      </c>
      <c r="E2266" s="20">
        <f t="shared" si="35"/>
        <v>4.87</v>
      </c>
    </row>
    <row r="2267" spans="1:5" x14ac:dyDescent="0.25">
      <c r="A2267" s="377">
        <v>40464</v>
      </c>
      <c r="B2267" s="378">
        <v>4.5</v>
      </c>
      <c r="C2267" s="379">
        <v>4.4800000000000004</v>
      </c>
      <c r="D2267" s="378">
        <v>4.8899999999999997</v>
      </c>
      <c r="E2267" s="20">
        <f t="shared" si="35"/>
        <v>4.8899999999999997</v>
      </c>
    </row>
    <row r="2268" spans="1:5" x14ac:dyDescent="0.25">
      <c r="A2268" s="377">
        <v>40465</v>
      </c>
      <c r="B2268" s="378">
        <v>4.5</v>
      </c>
      <c r="C2268" s="379">
        <v>4.43</v>
      </c>
      <c r="D2268" s="378">
        <v>4.8617999999999997</v>
      </c>
      <c r="E2268" s="20">
        <f t="shared" si="35"/>
        <v>4.8617999999999997</v>
      </c>
    </row>
    <row r="2269" spans="1:5" x14ac:dyDescent="0.25">
      <c r="A2269" s="377">
        <v>40466</v>
      </c>
      <c r="B2269" s="378">
        <v>4.5</v>
      </c>
      <c r="C2269" s="379">
        <v>4.42</v>
      </c>
      <c r="D2269" s="378">
        <v>4.8449999999999998</v>
      </c>
      <c r="E2269" s="20">
        <f t="shared" si="35"/>
        <v>4.8449999999999998</v>
      </c>
    </row>
    <row r="2270" spans="1:5" x14ac:dyDescent="0.25">
      <c r="A2270" s="377">
        <v>40467</v>
      </c>
      <c r="B2270" s="378">
        <v>4.5</v>
      </c>
      <c r="C2270" s="379" t="s">
        <v>611</v>
      </c>
      <c r="D2270" s="378" t="s">
        <v>611</v>
      </c>
      <c r="E2270" s="20">
        <f t="shared" si="35"/>
        <v>4.8449999999999998</v>
      </c>
    </row>
    <row r="2271" spans="1:5" x14ac:dyDescent="0.25">
      <c r="A2271" s="377">
        <v>40468</v>
      </c>
      <c r="B2271" s="378">
        <v>4.5</v>
      </c>
      <c r="C2271" s="379" t="s">
        <v>611</v>
      </c>
      <c r="D2271" s="378" t="s">
        <v>611</v>
      </c>
      <c r="E2271" s="20">
        <f t="shared" si="35"/>
        <v>4.8449999999999998</v>
      </c>
    </row>
    <row r="2272" spans="1:5" x14ac:dyDescent="0.25">
      <c r="A2272" s="377">
        <v>40469</v>
      </c>
      <c r="B2272" s="378">
        <v>4.5</v>
      </c>
      <c r="C2272" s="379">
        <v>4.5</v>
      </c>
      <c r="D2272" s="378">
        <v>4.87</v>
      </c>
      <c r="E2272" s="20">
        <f t="shared" si="35"/>
        <v>4.87</v>
      </c>
    </row>
    <row r="2273" spans="1:5" x14ac:dyDescent="0.25">
      <c r="A2273" s="377">
        <v>40470</v>
      </c>
      <c r="B2273" s="378">
        <v>4.5</v>
      </c>
      <c r="C2273" s="379">
        <v>4.4800000000000004</v>
      </c>
      <c r="D2273" s="378">
        <v>4.8749000000000002</v>
      </c>
      <c r="E2273" s="20">
        <f t="shared" si="35"/>
        <v>4.8749000000000002</v>
      </c>
    </row>
    <row r="2274" spans="1:5" x14ac:dyDescent="0.25">
      <c r="A2274" s="377">
        <v>40471</v>
      </c>
      <c r="B2274" s="378">
        <v>4.5</v>
      </c>
      <c r="C2274" s="379">
        <v>4.51</v>
      </c>
      <c r="D2274" s="378">
        <v>4.8648999999999996</v>
      </c>
      <c r="E2274" s="20">
        <f t="shared" si="35"/>
        <v>4.8648999999999996</v>
      </c>
    </row>
    <row r="2275" spans="1:5" x14ac:dyDescent="0.25">
      <c r="A2275" s="377">
        <v>40472</v>
      </c>
      <c r="B2275" s="378">
        <v>4.5</v>
      </c>
      <c r="C2275" s="379">
        <v>4.5199999999999996</v>
      </c>
      <c r="D2275" s="378">
        <v>4.84</v>
      </c>
      <c r="E2275" s="20">
        <f t="shared" si="35"/>
        <v>4.84</v>
      </c>
    </row>
    <row r="2276" spans="1:5" x14ac:dyDescent="0.25">
      <c r="A2276" s="377">
        <v>40473</v>
      </c>
      <c r="B2276" s="378">
        <v>4.5</v>
      </c>
      <c r="C2276" s="379">
        <v>4.53</v>
      </c>
      <c r="D2276" s="378">
        <v>4.875</v>
      </c>
      <c r="E2276" s="20">
        <f t="shared" si="35"/>
        <v>4.875</v>
      </c>
    </row>
    <row r="2277" spans="1:5" x14ac:dyDescent="0.25">
      <c r="A2277" s="377">
        <v>40474</v>
      </c>
      <c r="B2277" s="378">
        <v>4.5</v>
      </c>
      <c r="C2277" s="379" t="s">
        <v>611</v>
      </c>
      <c r="D2277" s="378" t="s">
        <v>611</v>
      </c>
      <c r="E2277" s="20">
        <f t="shared" si="35"/>
        <v>4.875</v>
      </c>
    </row>
    <row r="2278" spans="1:5" x14ac:dyDescent="0.25">
      <c r="A2278" s="377">
        <v>40475</v>
      </c>
      <c r="B2278" s="378">
        <v>4.5</v>
      </c>
      <c r="C2278" s="379" t="s">
        <v>611</v>
      </c>
      <c r="D2278" s="378" t="s">
        <v>611</v>
      </c>
      <c r="E2278" s="20">
        <f t="shared" si="35"/>
        <v>4.875</v>
      </c>
    </row>
    <row r="2279" spans="1:5" x14ac:dyDescent="0.25">
      <c r="A2279" s="377">
        <v>40476</v>
      </c>
      <c r="B2279" s="378">
        <v>4.5</v>
      </c>
      <c r="C2279" s="379">
        <v>4.5199999999999996</v>
      </c>
      <c r="D2279" s="378">
        <v>4.8550000000000004</v>
      </c>
      <c r="E2279" s="20">
        <f t="shared" si="35"/>
        <v>4.8550000000000004</v>
      </c>
    </row>
    <row r="2280" spans="1:5" x14ac:dyDescent="0.25">
      <c r="A2280" s="377">
        <v>40477</v>
      </c>
      <c r="B2280" s="378">
        <v>4.5</v>
      </c>
      <c r="C2280" s="379">
        <v>4.53</v>
      </c>
      <c r="D2280" s="378">
        <v>4.87</v>
      </c>
      <c r="E2280" s="20">
        <f t="shared" si="35"/>
        <v>4.87</v>
      </c>
    </row>
    <row r="2281" spans="1:5" x14ac:dyDescent="0.25">
      <c r="A2281" s="377">
        <v>40478</v>
      </c>
      <c r="B2281" s="378">
        <v>4.5</v>
      </c>
      <c r="C2281" s="379">
        <v>4.53</v>
      </c>
      <c r="D2281" s="378">
        <v>4.83</v>
      </c>
      <c r="E2281" s="20">
        <f t="shared" si="35"/>
        <v>4.83</v>
      </c>
    </row>
    <row r="2282" spans="1:5" x14ac:dyDescent="0.25">
      <c r="A2282" s="377">
        <v>40479</v>
      </c>
      <c r="B2282" s="378">
        <v>4.5</v>
      </c>
      <c r="C2282" s="379">
        <v>4.5199999999999996</v>
      </c>
      <c r="D2282" s="378">
        <v>4.8499999999999996</v>
      </c>
      <c r="E2282" s="20">
        <f t="shared" si="35"/>
        <v>4.8499999999999996</v>
      </c>
    </row>
    <row r="2283" spans="1:5" x14ac:dyDescent="0.25">
      <c r="A2283" s="377">
        <v>40480</v>
      </c>
      <c r="B2283" s="378">
        <v>4.5</v>
      </c>
      <c r="C2283" s="379">
        <v>4.55</v>
      </c>
      <c r="D2283" s="378">
        <v>4.8775000000000004</v>
      </c>
      <c r="E2283" s="20">
        <f t="shared" si="35"/>
        <v>4.8775000000000004</v>
      </c>
    </row>
    <row r="2284" spans="1:5" x14ac:dyDescent="0.25">
      <c r="A2284" s="377">
        <v>40481</v>
      </c>
      <c r="B2284" s="378">
        <v>4.5</v>
      </c>
      <c r="C2284" s="379" t="s">
        <v>611</v>
      </c>
      <c r="D2284" s="378" t="s">
        <v>611</v>
      </c>
      <c r="E2284" s="20">
        <f t="shared" si="35"/>
        <v>4.8775000000000004</v>
      </c>
    </row>
    <row r="2285" spans="1:5" x14ac:dyDescent="0.25">
      <c r="A2285" s="377">
        <v>40482</v>
      </c>
      <c r="B2285" s="378">
        <v>4.5</v>
      </c>
      <c r="C2285" s="379" t="s">
        <v>611</v>
      </c>
      <c r="D2285" s="378" t="s">
        <v>611</v>
      </c>
      <c r="E2285" s="20">
        <f t="shared" si="35"/>
        <v>4.8775000000000004</v>
      </c>
    </row>
    <row r="2286" spans="1:5" x14ac:dyDescent="0.25">
      <c r="A2286" s="377">
        <v>40483</v>
      </c>
      <c r="B2286" s="378">
        <v>4.5</v>
      </c>
      <c r="C2286" s="379">
        <v>4.55</v>
      </c>
      <c r="D2286" s="378">
        <v>4.8499999999999996</v>
      </c>
      <c r="E2286" s="20">
        <f t="shared" si="35"/>
        <v>4.8499999999999996</v>
      </c>
    </row>
    <row r="2287" spans="1:5" x14ac:dyDescent="0.25">
      <c r="A2287" s="377">
        <v>40484</v>
      </c>
      <c r="B2287" s="378">
        <v>4.5</v>
      </c>
      <c r="C2287" s="379" t="s">
        <v>611</v>
      </c>
      <c r="D2287" s="378" t="s">
        <v>611</v>
      </c>
      <c r="E2287" s="20">
        <f t="shared" si="35"/>
        <v>4.8499999999999996</v>
      </c>
    </row>
    <row r="2288" spans="1:5" x14ac:dyDescent="0.25">
      <c r="A2288" s="377">
        <v>40485</v>
      </c>
      <c r="B2288" s="378">
        <v>4.5</v>
      </c>
      <c r="C2288" s="379">
        <v>4.55</v>
      </c>
      <c r="D2288" s="378">
        <v>4.8550000000000004</v>
      </c>
      <c r="E2288" s="20">
        <f t="shared" si="35"/>
        <v>4.8550000000000004</v>
      </c>
    </row>
    <row r="2289" spans="1:5" x14ac:dyDescent="0.25">
      <c r="A2289" s="377">
        <v>40486</v>
      </c>
      <c r="B2289" s="378">
        <v>4.5</v>
      </c>
      <c r="C2289" s="379">
        <v>4.59</v>
      </c>
      <c r="D2289" s="378">
        <v>4.8250000000000002</v>
      </c>
      <c r="E2289" s="20">
        <f t="shared" si="35"/>
        <v>4.8250000000000002</v>
      </c>
    </row>
    <row r="2290" spans="1:5" x14ac:dyDescent="0.25">
      <c r="A2290" s="377">
        <v>40487</v>
      </c>
      <c r="B2290" s="378">
        <v>4.5</v>
      </c>
      <c r="C2290" s="379">
        <v>4.5599999999999996</v>
      </c>
      <c r="D2290" s="378">
        <v>4.8494999999999999</v>
      </c>
      <c r="E2290" s="20">
        <f t="shared" si="35"/>
        <v>4.8494999999999999</v>
      </c>
    </row>
    <row r="2291" spans="1:5" x14ac:dyDescent="0.25">
      <c r="A2291" s="377">
        <v>40488</v>
      </c>
      <c r="B2291" s="378">
        <v>4.5</v>
      </c>
      <c r="C2291" s="379" t="s">
        <v>611</v>
      </c>
      <c r="D2291" s="378" t="s">
        <v>611</v>
      </c>
      <c r="E2291" s="20">
        <f t="shared" si="35"/>
        <v>4.8494999999999999</v>
      </c>
    </row>
    <row r="2292" spans="1:5" x14ac:dyDescent="0.25">
      <c r="A2292" s="377">
        <v>40489</v>
      </c>
      <c r="B2292" s="378">
        <v>4.5</v>
      </c>
      <c r="C2292" s="379" t="s">
        <v>611</v>
      </c>
      <c r="D2292" s="378" t="s">
        <v>611</v>
      </c>
      <c r="E2292" s="20">
        <f t="shared" si="35"/>
        <v>4.8494999999999999</v>
      </c>
    </row>
    <row r="2293" spans="1:5" x14ac:dyDescent="0.25">
      <c r="A2293" s="377">
        <v>40490</v>
      </c>
      <c r="B2293" s="378">
        <v>4.5</v>
      </c>
      <c r="C2293" s="379">
        <v>4.54</v>
      </c>
      <c r="D2293" s="378">
        <v>4.8449999999999998</v>
      </c>
      <c r="E2293" s="20">
        <f t="shared" si="35"/>
        <v>4.8449999999999998</v>
      </c>
    </row>
    <row r="2294" spans="1:5" x14ac:dyDescent="0.25">
      <c r="A2294" s="377">
        <v>40491</v>
      </c>
      <c r="B2294" s="378">
        <v>4.5</v>
      </c>
      <c r="C2294" s="379">
        <v>4.55</v>
      </c>
      <c r="D2294" s="378">
        <v>4.8895</v>
      </c>
      <c r="E2294" s="20">
        <f t="shared" si="35"/>
        <v>4.8895</v>
      </c>
    </row>
    <row r="2295" spans="1:5" x14ac:dyDescent="0.25">
      <c r="A2295" s="377">
        <v>40492</v>
      </c>
      <c r="B2295" s="378">
        <v>4.5</v>
      </c>
      <c r="C2295" s="379">
        <v>4.54</v>
      </c>
      <c r="D2295" s="378">
        <v>4.8845000000000001</v>
      </c>
      <c r="E2295" s="20">
        <f t="shared" si="35"/>
        <v>4.8845000000000001</v>
      </c>
    </row>
    <row r="2296" spans="1:5" x14ac:dyDescent="0.25">
      <c r="A2296" s="377">
        <v>40493</v>
      </c>
      <c r="B2296" s="378">
        <v>4.5</v>
      </c>
      <c r="C2296" s="379">
        <v>4.55</v>
      </c>
      <c r="D2296" s="378">
        <v>4.88</v>
      </c>
      <c r="E2296" s="20">
        <f t="shared" si="35"/>
        <v>4.88</v>
      </c>
    </row>
    <row r="2297" spans="1:5" x14ac:dyDescent="0.25">
      <c r="A2297" s="377">
        <v>40494</v>
      </c>
      <c r="B2297" s="378">
        <v>4.5</v>
      </c>
      <c r="C2297" s="379">
        <v>4.55</v>
      </c>
      <c r="D2297" s="378">
        <v>4.8979999999999997</v>
      </c>
      <c r="E2297" s="20">
        <f t="shared" si="35"/>
        <v>4.8979999999999997</v>
      </c>
    </row>
    <row r="2298" spans="1:5" x14ac:dyDescent="0.25">
      <c r="A2298" s="377">
        <v>40495</v>
      </c>
      <c r="B2298" s="378">
        <v>4.5</v>
      </c>
      <c r="C2298" s="379" t="s">
        <v>611</v>
      </c>
      <c r="D2298" s="378" t="s">
        <v>611</v>
      </c>
      <c r="E2298" s="20">
        <f t="shared" si="35"/>
        <v>4.8979999999999997</v>
      </c>
    </row>
    <row r="2299" spans="1:5" x14ac:dyDescent="0.25">
      <c r="A2299" s="377">
        <v>40496</v>
      </c>
      <c r="B2299" s="378">
        <v>4.5</v>
      </c>
      <c r="C2299" s="379" t="s">
        <v>611</v>
      </c>
      <c r="D2299" s="378" t="s">
        <v>611</v>
      </c>
      <c r="E2299" s="20">
        <f t="shared" si="35"/>
        <v>4.8979999999999997</v>
      </c>
    </row>
    <row r="2300" spans="1:5" x14ac:dyDescent="0.25">
      <c r="A2300" s="377">
        <v>40497</v>
      </c>
      <c r="B2300" s="378">
        <v>4.5</v>
      </c>
      <c r="C2300" s="379" t="s">
        <v>611</v>
      </c>
      <c r="D2300" s="378" t="s">
        <v>611</v>
      </c>
      <c r="E2300" s="20">
        <f t="shared" si="35"/>
        <v>4.8979999999999997</v>
      </c>
    </row>
    <row r="2301" spans="1:5" x14ac:dyDescent="0.25">
      <c r="A2301" s="377">
        <v>40498</v>
      </c>
      <c r="B2301" s="378">
        <v>4.5</v>
      </c>
      <c r="C2301" s="379">
        <v>4.55</v>
      </c>
      <c r="D2301" s="378">
        <v>4.88</v>
      </c>
      <c r="E2301" s="20">
        <f t="shared" si="35"/>
        <v>4.88</v>
      </c>
    </row>
    <row r="2302" spans="1:5" x14ac:dyDescent="0.25">
      <c r="A2302" s="377">
        <v>40499</v>
      </c>
      <c r="B2302" s="378">
        <v>4.5</v>
      </c>
      <c r="C2302" s="379">
        <v>4.58</v>
      </c>
      <c r="D2302" s="378">
        <v>4.8499999999999996</v>
      </c>
      <c r="E2302" s="20">
        <f t="shared" si="35"/>
        <v>4.8499999999999996</v>
      </c>
    </row>
    <row r="2303" spans="1:5" x14ac:dyDescent="0.25">
      <c r="A2303" s="377">
        <v>40500</v>
      </c>
      <c r="B2303" s="378">
        <v>4.5</v>
      </c>
      <c r="C2303" s="379">
        <v>4.57</v>
      </c>
      <c r="D2303" s="378">
        <v>4.875</v>
      </c>
      <c r="E2303" s="20">
        <f t="shared" si="35"/>
        <v>4.875</v>
      </c>
    </row>
    <row r="2304" spans="1:5" x14ac:dyDescent="0.25">
      <c r="A2304" s="377">
        <v>40501</v>
      </c>
      <c r="B2304" s="378">
        <v>4.5</v>
      </c>
      <c r="C2304" s="379">
        <v>4.55</v>
      </c>
      <c r="D2304" s="378">
        <v>4.8624999999999998</v>
      </c>
      <c r="E2304" s="20">
        <f t="shared" si="35"/>
        <v>4.8624999999999998</v>
      </c>
    </row>
    <row r="2305" spans="1:5" x14ac:dyDescent="0.25">
      <c r="A2305" s="377">
        <v>40502</v>
      </c>
      <c r="B2305" s="378">
        <v>4.5</v>
      </c>
      <c r="C2305" s="379" t="s">
        <v>611</v>
      </c>
      <c r="D2305" s="378" t="s">
        <v>611</v>
      </c>
      <c r="E2305" s="20">
        <f t="shared" si="35"/>
        <v>4.8624999999999998</v>
      </c>
    </row>
    <row r="2306" spans="1:5" x14ac:dyDescent="0.25">
      <c r="A2306" s="377">
        <v>40503</v>
      </c>
      <c r="B2306" s="378">
        <v>4.5</v>
      </c>
      <c r="C2306" s="379" t="s">
        <v>611</v>
      </c>
      <c r="D2306" s="378" t="s">
        <v>611</v>
      </c>
      <c r="E2306" s="20">
        <f t="shared" si="35"/>
        <v>4.8624999999999998</v>
      </c>
    </row>
    <row r="2307" spans="1:5" x14ac:dyDescent="0.25">
      <c r="A2307" s="377">
        <v>40504</v>
      </c>
      <c r="B2307" s="378">
        <v>4.5</v>
      </c>
      <c r="C2307" s="379">
        <v>4.5599999999999996</v>
      </c>
      <c r="D2307" s="378">
        <v>4.88</v>
      </c>
      <c r="E2307" s="20">
        <f t="shared" si="35"/>
        <v>4.88</v>
      </c>
    </row>
    <row r="2308" spans="1:5" x14ac:dyDescent="0.25">
      <c r="A2308" s="377">
        <v>40505</v>
      </c>
      <c r="B2308" s="378">
        <v>4.5</v>
      </c>
      <c r="C2308" s="379">
        <v>4.55</v>
      </c>
      <c r="D2308" s="378">
        <v>4.8650000000000002</v>
      </c>
      <c r="E2308" s="20">
        <f t="shared" si="35"/>
        <v>4.8650000000000002</v>
      </c>
    </row>
    <row r="2309" spans="1:5" x14ac:dyDescent="0.25">
      <c r="A2309" s="377">
        <v>40506</v>
      </c>
      <c r="B2309" s="378">
        <v>4.5</v>
      </c>
      <c r="C2309" s="379">
        <v>4.55</v>
      </c>
      <c r="D2309" s="378">
        <v>4.8449999999999998</v>
      </c>
      <c r="E2309" s="20">
        <f t="shared" si="35"/>
        <v>4.8449999999999998</v>
      </c>
    </row>
    <row r="2310" spans="1:5" x14ac:dyDescent="0.25">
      <c r="A2310" s="377">
        <v>40507</v>
      </c>
      <c r="B2310" s="378">
        <v>4.5</v>
      </c>
      <c r="C2310" s="379">
        <v>4.54</v>
      </c>
      <c r="D2310" s="378">
        <v>4.835</v>
      </c>
      <c r="E2310" s="20">
        <f t="shared" si="35"/>
        <v>4.835</v>
      </c>
    </row>
    <row r="2311" spans="1:5" x14ac:dyDescent="0.25">
      <c r="A2311" s="377">
        <v>40508</v>
      </c>
      <c r="B2311" s="378">
        <v>4.5</v>
      </c>
      <c r="C2311" s="379">
        <v>4.54</v>
      </c>
      <c r="D2311" s="378">
        <v>4.8742999999999999</v>
      </c>
      <c r="E2311" s="20">
        <f t="shared" si="35"/>
        <v>4.8742999999999999</v>
      </c>
    </row>
    <row r="2312" spans="1:5" x14ac:dyDescent="0.25">
      <c r="A2312" s="377">
        <v>40509</v>
      </c>
      <c r="B2312" s="378">
        <v>4.5</v>
      </c>
      <c r="C2312" s="379" t="s">
        <v>611</v>
      </c>
      <c r="D2312" s="378" t="s">
        <v>611</v>
      </c>
      <c r="E2312" s="20">
        <f t="shared" si="35"/>
        <v>4.8742999999999999</v>
      </c>
    </row>
    <row r="2313" spans="1:5" x14ac:dyDescent="0.25">
      <c r="A2313" s="377">
        <v>40510</v>
      </c>
      <c r="B2313" s="378">
        <v>4.5</v>
      </c>
      <c r="C2313" s="379" t="s">
        <v>611</v>
      </c>
      <c r="D2313" s="378" t="s">
        <v>611</v>
      </c>
      <c r="E2313" s="20">
        <f t="shared" si="35"/>
        <v>4.8742999999999999</v>
      </c>
    </row>
    <row r="2314" spans="1:5" x14ac:dyDescent="0.25">
      <c r="A2314" s="377">
        <v>40511</v>
      </c>
      <c r="B2314" s="378">
        <v>4.5</v>
      </c>
      <c r="C2314" s="379">
        <v>4.55</v>
      </c>
      <c r="D2314" s="378">
        <v>4.8650000000000002</v>
      </c>
      <c r="E2314" s="20">
        <f t="shared" si="35"/>
        <v>4.8650000000000002</v>
      </c>
    </row>
    <row r="2315" spans="1:5" x14ac:dyDescent="0.25">
      <c r="A2315" s="377">
        <v>40512</v>
      </c>
      <c r="B2315" s="378">
        <v>4.5</v>
      </c>
      <c r="C2315" s="379">
        <v>4.5999999999999996</v>
      </c>
      <c r="D2315" s="378">
        <v>4.8949999999999996</v>
      </c>
      <c r="E2315" s="20">
        <f t="shared" si="35"/>
        <v>4.8949999999999996</v>
      </c>
    </row>
    <row r="2316" spans="1:5" x14ac:dyDescent="0.25">
      <c r="A2316" s="377">
        <v>40513</v>
      </c>
      <c r="B2316" s="378">
        <v>4.5</v>
      </c>
      <c r="C2316" s="379">
        <v>4.5999999999999996</v>
      </c>
      <c r="D2316" s="378">
        <v>4.9000000000000004</v>
      </c>
      <c r="E2316" s="20">
        <f t="shared" ref="E2316:E2379" si="36">IF(D2316="N/E",E2315,D2316)</f>
        <v>4.9000000000000004</v>
      </c>
    </row>
    <row r="2317" spans="1:5" x14ac:dyDescent="0.25">
      <c r="A2317" s="377">
        <v>40514</v>
      </c>
      <c r="B2317" s="378">
        <v>4.5</v>
      </c>
      <c r="C2317" s="379">
        <v>4.6500000000000004</v>
      </c>
      <c r="D2317" s="378">
        <v>4.8849999999999998</v>
      </c>
      <c r="E2317" s="20">
        <f t="shared" si="36"/>
        <v>4.8849999999999998</v>
      </c>
    </row>
    <row r="2318" spans="1:5" x14ac:dyDescent="0.25">
      <c r="A2318" s="377">
        <v>40515</v>
      </c>
      <c r="B2318" s="378">
        <v>4.5</v>
      </c>
      <c r="C2318" s="379">
        <v>4.5999999999999996</v>
      </c>
      <c r="D2318" s="378">
        <v>4.8849999999999998</v>
      </c>
      <c r="E2318" s="20">
        <f t="shared" si="36"/>
        <v>4.8849999999999998</v>
      </c>
    </row>
    <row r="2319" spans="1:5" x14ac:dyDescent="0.25">
      <c r="A2319" s="377">
        <v>40516</v>
      </c>
      <c r="B2319" s="378">
        <v>4.5</v>
      </c>
      <c r="C2319" s="379" t="s">
        <v>611</v>
      </c>
      <c r="D2319" s="378" t="s">
        <v>611</v>
      </c>
      <c r="E2319" s="20">
        <f t="shared" si="36"/>
        <v>4.8849999999999998</v>
      </c>
    </row>
    <row r="2320" spans="1:5" x14ac:dyDescent="0.25">
      <c r="A2320" s="377">
        <v>40517</v>
      </c>
      <c r="B2320" s="378">
        <v>4.5</v>
      </c>
      <c r="C2320" s="379" t="s">
        <v>611</v>
      </c>
      <c r="D2320" s="378" t="s">
        <v>611</v>
      </c>
      <c r="E2320" s="20">
        <f t="shared" si="36"/>
        <v>4.8849999999999998</v>
      </c>
    </row>
    <row r="2321" spans="1:5" x14ac:dyDescent="0.25">
      <c r="A2321" s="377">
        <v>40518</v>
      </c>
      <c r="B2321" s="378">
        <v>4.5</v>
      </c>
      <c r="C2321" s="379">
        <v>4.5599999999999996</v>
      </c>
      <c r="D2321" s="378">
        <v>4.8624999999999998</v>
      </c>
      <c r="E2321" s="20">
        <f t="shared" si="36"/>
        <v>4.8624999999999998</v>
      </c>
    </row>
    <row r="2322" spans="1:5" x14ac:dyDescent="0.25">
      <c r="A2322" s="377">
        <v>40519</v>
      </c>
      <c r="B2322" s="378">
        <v>4.5</v>
      </c>
      <c r="C2322" s="379">
        <v>4.5599999999999996</v>
      </c>
      <c r="D2322" s="378">
        <v>4.8849999999999998</v>
      </c>
      <c r="E2322" s="20">
        <f t="shared" si="36"/>
        <v>4.8849999999999998</v>
      </c>
    </row>
    <row r="2323" spans="1:5" x14ac:dyDescent="0.25">
      <c r="A2323" s="377">
        <v>40520</v>
      </c>
      <c r="B2323" s="378">
        <v>4.5</v>
      </c>
      <c r="C2323" s="379">
        <v>4.55</v>
      </c>
      <c r="D2323" s="378">
        <v>4.8849999999999998</v>
      </c>
      <c r="E2323" s="20">
        <f t="shared" si="36"/>
        <v>4.8849999999999998</v>
      </c>
    </row>
    <row r="2324" spans="1:5" x14ac:dyDescent="0.25">
      <c r="A2324" s="377">
        <v>40521</v>
      </c>
      <c r="B2324" s="378">
        <v>4.5</v>
      </c>
      <c r="C2324" s="379">
        <v>4.5599999999999996</v>
      </c>
      <c r="D2324" s="378">
        <v>4.8849999999999998</v>
      </c>
      <c r="E2324" s="20">
        <f t="shared" si="36"/>
        <v>4.8849999999999998</v>
      </c>
    </row>
    <row r="2325" spans="1:5" x14ac:dyDescent="0.25">
      <c r="A2325" s="377">
        <v>40522</v>
      </c>
      <c r="B2325" s="378">
        <v>4.5</v>
      </c>
      <c r="C2325" s="379">
        <v>4.5999999999999996</v>
      </c>
      <c r="D2325" s="378">
        <v>4.9065000000000003</v>
      </c>
      <c r="E2325" s="20">
        <f t="shared" si="36"/>
        <v>4.9065000000000003</v>
      </c>
    </row>
    <row r="2326" spans="1:5" x14ac:dyDescent="0.25">
      <c r="A2326" s="377">
        <v>40523</v>
      </c>
      <c r="B2326" s="378">
        <v>4.5</v>
      </c>
      <c r="C2326" s="379" t="s">
        <v>611</v>
      </c>
      <c r="D2326" s="378" t="s">
        <v>611</v>
      </c>
      <c r="E2326" s="20">
        <f t="shared" si="36"/>
        <v>4.9065000000000003</v>
      </c>
    </row>
    <row r="2327" spans="1:5" x14ac:dyDescent="0.25">
      <c r="A2327" s="377">
        <v>40524</v>
      </c>
      <c r="B2327" s="378">
        <v>4.5</v>
      </c>
      <c r="C2327" s="379" t="s">
        <v>611</v>
      </c>
      <c r="D2327" s="378" t="s">
        <v>611</v>
      </c>
      <c r="E2327" s="20">
        <f t="shared" si="36"/>
        <v>4.9065000000000003</v>
      </c>
    </row>
    <row r="2328" spans="1:5" x14ac:dyDescent="0.25">
      <c r="A2328" s="377">
        <v>40525</v>
      </c>
      <c r="B2328" s="378">
        <v>4.5</v>
      </c>
      <c r="C2328" s="379">
        <v>4.59</v>
      </c>
      <c r="D2328" s="378">
        <v>4.8849999999999998</v>
      </c>
      <c r="E2328" s="20">
        <f t="shared" si="36"/>
        <v>4.8849999999999998</v>
      </c>
    </row>
    <row r="2329" spans="1:5" x14ac:dyDescent="0.25">
      <c r="A2329" s="377">
        <v>40526</v>
      </c>
      <c r="B2329" s="378">
        <v>4.5</v>
      </c>
      <c r="C2329" s="379">
        <v>4.6100000000000003</v>
      </c>
      <c r="D2329" s="378">
        <v>4.87</v>
      </c>
      <c r="E2329" s="20">
        <f t="shared" si="36"/>
        <v>4.87</v>
      </c>
    </row>
    <row r="2330" spans="1:5" x14ac:dyDescent="0.25">
      <c r="A2330" s="377">
        <v>40527</v>
      </c>
      <c r="B2330" s="378">
        <v>4.5</v>
      </c>
      <c r="C2330" s="379">
        <v>4.66</v>
      </c>
      <c r="D2330" s="378">
        <v>4.8949999999999996</v>
      </c>
      <c r="E2330" s="20">
        <f t="shared" si="36"/>
        <v>4.8949999999999996</v>
      </c>
    </row>
    <row r="2331" spans="1:5" x14ac:dyDescent="0.25">
      <c r="A2331" s="377">
        <v>40528</v>
      </c>
      <c r="B2331" s="378">
        <v>4.5</v>
      </c>
      <c r="C2331" s="379">
        <v>4.6500000000000004</v>
      </c>
      <c r="D2331" s="378">
        <v>4.9050000000000002</v>
      </c>
      <c r="E2331" s="20">
        <f t="shared" si="36"/>
        <v>4.9050000000000002</v>
      </c>
    </row>
    <row r="2332" spans="1:5" x14ac:dyDescent="0.25">
      <c r="A2332" s="377">
        <v>40529</v>
      </c>
      <c r="B2332" s="378">
        <v>4.5</v>
      </c>
      <c r="C2332" s="379">
        <v>4.63</v>
      </c>
      <c r="D2332" s="378">
        <v>4.9050000000000002</v>
      </c>
      <c r="E2332" s="20">
        <f t="shared" si="36"/>
        <v>4.9050000000000002</v>
      </c>
    </row>
    <row r="2333" spans="1:5" x14ac:dyDescent="0.25">
      <c r="A2333" s="377">
        <v>40530</v>
      </c>
      <c r="B2333" s="378">
        <v>4.5</v>
      </c>
      <c r="C2333" s="379" t="s">
        <v>611</v>
      </c>
      <c r="D2333" s="378" t="s">
        <v>611</v>
      </c>
      <c r="E2333" s="20">
        <f t="shared" si="36"/>
        <v>4.9050000000000002</v>
      </c>
    </row>
    <row r="2334" spans="1:5" x14ac:dyDescent="0.25">
      <c r="A2334" s="377">
        <v>40531</v>
      </c>
      <c r="B2334" s="378">
        <v>4.5</v>
      </c>
      <c r="C2334" s="379" t="s">
        <v>611</v>
      </c>
      <c r="D2334" s="378" t="s">
        <v>611</v>
      </c>
      <c r="E2334" s="20">
        <f t="shared" si="36"/>
        <v>4.9050000000000002</v>
      </c>
    </row>
    <row r="2335" spans="1:5" x14ac:dyDescent="0.25">
      <c r="A2335" s="377">
        <v>40532</v>
      </c>
      <c r="B2335" s="378">
        <v>4.5</v>
      </c>
      <c r="C2335" s="379">
        <v>4.67</v>
      </c>
      <c r="D2335" s="378">
        <v>4.9000000000000004</v>
      </c>
      <c r="E2335" s="20">
        <f t="shared" si="36"/>
        <v>4.9000000000000004</v>
      </c>
    </row>
    <row r="2336" spans="1:5" x14ac:dyDescent="0.25">
      <c r="A2336" s="377">
        <v>40533</v>
      </c>
      <c r="B2336" s="378">
        <v>4.5</v>
      </c>
      <c r="C2336" s="379">
        <v>4.62</v>
      </c>
      <c r="D2336" s="378">
        <v>4.8949999999999996</v>
      </c>
      <c r="E2336" s="20">
        <f t="shared" si="36"/>
        <v>4.8949999999999996</v>
      </c>
    </row>
    <row r="2337" spans="1:5" x14ac:dyDescent="0.25">
      <c r="A2337" s="377">
        <v>40534</v>
      </c>
      <c r="B2337" s="378">
        <v>4.5</v>
      </c>
      <c r="C2337" s="379">
        <v>4.5999999999999996</v>
      </c>
      <c r="D2337" s="378">
        <v>4.875</v>
      </c>
      <c r="E2337" s="20">
        <f t="shared" si="36"/>
        <v>4.875</v>
      </c>
    </row>
    <row r="2338" spans="1:5" x14ac:dyDescent="0.25">
      <c r="A2338" s="377">
        <v>40535</v>
      </c>
      <c r="B2338" s="378">
        <v>4.5</v>
      </c>
      <c r="C2338" s="379">
        <v>4.5599999999999996</v>
      </c>
      <c r="D2338" s="378">
        <v>4.8899999999999997</v>
      </c>
      <c r="E2338" s="20">
        <f t="shared" si="36"/>
        <v>4.8899999999999997</v>
      </c>
    </row>
    <row r="2339" spans="1:5" x14ac:dyDescent="0.25">
      <c r="A2339" s="377">
        <v>40536</v>
      </c>
      <c r="B2339" s="378">
        <v>4.5</v>
      </c>
      <c r="C2339" s="379">
        <v>4.75</v>
      </c>
      <c r="D2339" s="378">
        <v>4.88</v>
      </c>
      <c r="E2339" s="20">
        <f t="shared" si="36"/>
        <v>4.88</v>
      </c>
    </row>
    <row r="2340" spans="1:5" x14ac:dyDescent="0.25">
      <c r="A2340" s="377">
        <v>40537</v>
      </c>
      <c r="B2340" s="378">
        <v>4.5</v>
      </c>
      <c r="C2340" s="379" t="s">
        <v>611</v>
      </c>
      <c r="D2340" s="378" t="s">
        <v>611</v>
      </c>
      <c r="E2340" s="20">
        <f t="shared" si="36"/>
        <v>4.88</v>
      </c>
    </row>
    <row r="2341" spans="1:5" x14ac:dyDescent="0.25">
      <c r="A2341" s="377">
        <v>40538</v>
      </c>
      <c r="B2341" s="378">
        <v>4.5</v>
      </c>
      <c r="C2341" s="379" t="s">
        <v>611</v>
      </c>
      <c r="D2341" s="378" t="s">
        <v>611</v>
      </c>
      <c r="E2341" s="20">
        <f t="shared" si="36"/>
        <v>4.88</v>
      </c>
    </row>
    <row r="2342" spans="1:5" x14ac:dyDescent="0.25">
      <c r="A2342" s="377">
        <v>40539</v>
      </c>
      <c r="B2342" s="378">
        <v>4.5</v>
      </c>
      <c r="C2342" s="379">
        <v>4.6500000000000004</v>
      </c>
      <c r="D2342" s="378">
        <v>4.88</v>
      </c>
      <c r="E2342" s="20">
        <f t="shared" si="36"/>
        <v>4.88</v>
      </c>
    </row>
    <row r="2343" spans="1:5" x14ac:dyDescent="0.25">
      <c r="A2343" s="377">
        <v>40540</v>
      </c>
      <c r="B2343" s="378">
        <v>4.5</v>
      </c>
      <c r="C2343" s="379">
        <v>4.59</v>
      </c>
      <c r="D2343" s="378">
        <v>4.87</v>
      </c>
      <c r="E2343" s="20">
        <f t="shared" si="36"/>
        <v>4.87</v>
      </c>
    </row>
    <row r="2344" spans="1:5" x14ac:dyDescent="0.25">
      <c r="A2344" s="377">
        <v>40541</v>
      </c>
      <c r="B2344" s="378">
        <v>4.5</v>
      </c>
      <c r="C2344" s="379">
        <v>4.55</v>
      </c>
      <c r="D2344" s="378">
        <v>4.8849999999999998</v>
      </c>
      <c r="E2344" s="20">
        <f t="shared" si="36"/>
        <v>4.8849999999999998</v>
      </c>
    </row>
    <row r="2345" spans="1:5" x14ac:dyDescent="0.25">
      <c r="A2345" s="377">
        <v>40542</v>
      </c>
      <c r="B2345" s="378">
        <v>4.5</v>
      </c>
      <c r="C2345" s="379">
        <v>4.57</v>
      </c>
      <c r="D2345" s="378">
        <v>4.9074999999999998</v>
      </c>
      <c r="E2345" s="20">
        <f t="shared" si="36"/>
        <v>4.9074999999999998</v>
      </c>
    </row>
    <row r="2346" spans="1:5" x14ac:dyDescent="0.25">
      <c r="A2346" s="377">
        <v>40543</v>
      </c>
      <c r="B2346" s="378">
        <v>4.5</v>
      </c>
      <c r="C2346" s="379">
        <v>4.58</v>
      </c>
      <c r="D2346" s="378">
        <v>4.875</v>
      </c>
      <c r="E2346" s="20">
        <f t="shared" si="36"/>
        <v>4.875</v>
      </c>
    </row>
    <row r="2347" spans="1:5" x14ac:dyDescent="0.25">
      <c r="A2347" s="377">
        <v>40544</v>
      </c>
      <c r="B2347" s="378">
        <v>4.5</v>
      </c>
      <c r="C2347" s="379" t="s">
        <v>611</v>
      </c>
      <c r="D2347" s="378" t="s">
        <v>611</v>
      </c>
      <c r="E2347" s="20">
        <f t="shared" si="36"/>
        <v>4.875</v>
      </c>
    </row>
    <row r="2348" spans="1:5" x14ac:dyDescent="0.25">
      <c r="A2348" s="377">
        <v>40545</v>
      </c>
      <c r="B2348" s="378">
        <v>4.5</v>
      </c>
      <c r="C2348" s="379" t="s">
        <v>611</v>
      </c>
      <c r="D2348" s="378" t="s">
        <v>611</v>
      </c>
      <c r="E2348" s="20">
        <f t="shared" si="36"/>
        <v>4.875</v>
      </c>
    </row>
    <row r="2349" spans="1:5" x14ac:dyDescent="0.25">
      <c r="A2349" s="377">
        <v>40546</v>
      </c>
      <c r="B2349" s="378">
        <v>4.5</v>
      </c>
      <c r="C2349" s="379">
        <v>4.5599999999999996</v>
      </c>
      <c r="D2349" s="378">
        <v>4.875</v>
      </c>
      <c r="E2349" s="20">
        <f t="shared" si="36"/>
        <v>4.875</v>
      </c>
    </row>
    <row r="2350" spans="1:5" x14ac:dyDescent="0.25">
      <c r="A2350" s="377">
        <v>40547</v>
      </c>
      <c r="B2350" s="378">
        <v>4.5</v>
      </c>
      <c r="C2350" s="379">
        <v>4.55</v>
      </c>
      <c r="D2350" s="378">
        <v>4.8600000000000003</v>
      </c>
      <c r="E2350" s="20">
        <f t="shared" si="36"/>
        <v>4.8600000000000003</v>
      </c>
    </row>
    <row r="2351" spans="1:5" x14ac:dyDescent="0.25">
      <c r="A2351" s="377">
        <v>40548</v>
      </c>
      <c r="B2351" s="378">
        <v>4.5</v>
      </c>
      <c r="C2351" s="379">
        <v>4.55</v>
      </c>
      <c r="D2351" s="378">
        <v>4.8449999999999998</v>
      </c>
      <c r="E2351" s="20">
        <f t="shared" si="36"/>
        <v>4.8449999999999998</v>
      </c>
    </row>
    <row r="2352" spans="1:5" x14ac:dyDescent="0.25">
      <c r="A2352" s="377">
        <v>40549</v>
      </c>
      <c r="B2352" s="378">
        <v>4.5</v>
      </c>
      <c r="C2352" s="379">
        <v>4.55</v>
      </c>
      <c r="D2352" s="378">
        <v>4.8449999999999998</v>
      </c>
      <c r="E2352" s="20">
        <f t="shared" si="36"/>
        <v>4.8449999999999998</v>
      </c>
    </row>
    <row r="2353" spans="1:5" x14ac:dyDescent="0.25">
      <c r="A2353" s="377">
        <v>40550</v>
      </c>
      <c r="B2353" s="378">
        <v>4.5</v>
      </c>
      <c r="C2353" s="379">
        <v>4.55</v>
      </c>
      <c r="D2353" s="378">
        <v>4.8708</v>
      </c>
      <c r="E2353" s="20">
        <f t="shared" si="36"/>
        <v>4.8708</v>
      </c>
    </row>
    <row r="2354" spans="1:5" x14ac:dyDescent="0.25">
      <c r="A2354" s="377">
        <v>40551</v>
      </c>
      <c r="B2354" s="378">
        <v>4.5</v>
      </c>
      <c r="C2354" s="379" t="s">
        <v>611</v>
      </c>
      <c r="D2354" s="378" t="s">
        <v>611</v>
      </c>
      <c r="E2354" s="20">
        <f t="shared" si="36"/>
        <v>4.8708</v>
      </c>
    </row>
    <row r="2355" spans="1:5" x14ac:dyDescent="0.25">
      <c r="A2355" s="377">
        <v>40552</v>
      </c>
      <c r="B2355" s="378">
        <v>4.5</v>
      </c>
      <c r="C2355" s="379" t="s">
        <v>611</v>
      </c>
      <c r="D2355" s="378" t="s">
        <v>611</v>
      </c>
      <c r="E2355" s="20">
        <f t="shared" si="36"/>
        <v>4.8708</v>
      </c>
    </row>
    <row r="2356" spans="1:5" x14ac:dyDescent="0.25">
      <c r="A2356" s="377">
        <v>40553</v>
      </c>
      <c r="B2356" s="378">
        <v>4.5</v>
      </c>
      <c r="C2356" s="379">
        <v>4.55</v>
      </c>
      <c r="D2356" s="378">
        <v>4.8449999999999998</v>
      </c>
      <c r="E2356" s="20">
        <f t="shared" si="36"/>
        <v>4.8449999999999998</v>
      </c>
    </row>
    <row r="2357" spans="1:5" x14ac:dyDescent="0.25">
      <c r="A2357" s="377">
        <v>40554</v>
      </c>
      <c r="B2357" s="378">
        <v>4.5</v>
      </c>
      <c r="C2357" s="379">
        <v>4.55</v>
      </c>
      <c r="D2357" s="378">
        <v>4.8550000000000004</v>
      </c>
      <c r="E2357" s="20">
        <f t="shared" si="36"/>
        <v>4.8550000000000004</v>
      </c>
    </row>
    <row r="2358" spans="1:5" x14ac:dyDescent="0.25">
      <c r="A2358" s="377">
        <v>40555</v>
      </c>
      <c r="B2358" s="378">
        <v>4.5</v>
      </c>
      <c r="C2358" s="379">
        <v>4.54</v>
      </c>
      <c r="D2358" s="378">
        <v>4.8658000000000001</v>
      </c>
      <c r="E2358" s="20">
        <f t="shared" si="36"/>
        <v>4.8658000000000001</v>
      </c>
    </row>
    <row r="2359" spans="1:5" x14ac:dyDescent="0.25">
      <c r="A2359" s="377">
        <v>40556</v>
      </c>
      <c r="B2359" s="378">
        <v>4.5</v>
      </c>
      <c r="C2359" s="379">
        <v>4.55</v>
      </c>
      <c r="D2359" s="378">
        <v>4.8849999999999998</v>
      </c>
      <c r="E2359" s="20">
        <f t="shared" si="36"/>
        <v>4.8849999999999998</v>
      </c>
    </row>
    <row r="2360" spans="1:5" x14ac:dyDescent="0.25">
      <c r="A2360" s="377">
        <v>40557</v>
      </c>
      <c r="B2360" s="378">
        <v>4.5</v>
      </c>
      <c r="C2360" s="379">
        <v>4.55</v>
      </c>
      <c r="D2360" s="378">
        <v>4.8600000000000003</v>
      </c>
      <c r="E2360" s="20">
        <f t="shared" si="36"/>
        <v>4.8600000000000003</v>
      </c>
    </row>
    <row r="2361" spans="1:5" x14ac:dyDescent="0.25">
      <c r="A2361" s="377">
        <v>40558</v>
      </c>
      <c r="B2361" s="378">
        <v>4.5</v>
      </c>
      <c r="C2361" s="379" t="s">
        <v>611</v>
      </c>
      <c r="D2361" s="378" t="s">
        <v>611</v>
      </c>
      <c r="E2361" s="20">
        <f t="shared" si="36"/>
        <v>4.8600000000000003</v>
      </c>
    </row>
    <row r="2362" spans="1:5" x14ac:dyDescent="0.25">
      <c r="A2362" s="377">
        <v>40559</v>
      </c>
      <c r="B2362" s="378">
        <v>4.5</v>
      </c>
      <c r="C2362" s="379" t="s">
        <v>611</v>
      </c>
      <c r="D2362" s="378" t="s">
        <v>611</v>
      </c>
      <c r="E2362" s="20">
        <f t="shared" si="36"/>
        <v>4.8600000000000003</v>
      </c>
    </row>
    <row r="2363" spans="1:5" x14ac:dyDescent="0.25">
      <c r="A2363" s="377">
        <v>40560</v>
      </c>
      <c r="B2363" s="378">
        <v>4.5</v>
      </c>
      <c r="C2363" s="379">
        <v>4.55</v>
      </c>
      <c r="D2363" s="378">
        <v>4.8449999999999998</v>
      </c>
      <c r="E2363" s="20">
        <f t="shared" si="36"/>
        <v>4.8449999999999998</v>
      </c>
    </row>
    <row r="2364" spans="1:5" x14ac:dyDescent="0.25">
      <c r="A2364" s="377">
        <v>40561</v>
      </c>
      <c r="B2364" s="378">
        <v>4.5</v>
      </c>
      <c r="C2364" s="379">
        <v>4.55</v>
      </c>
      <c r="D2364" s="378">
        <v>4.87</v>
      </c>
      <c r="E2364" s="20">
        <f t="shared" si="36"/>
        <v>4.87</v>
      </c>
    </row>
    <row r="2365" spans="1:5" x14ac:dyDescent="0.25">
      <c r="A2365" s="377">
        <v>40562</v>
      </c>
      <c r="B2365" s="378">
        <v>4.5</v>
      </c>
      <c r="C2365" s="379">
        <v>4.55</v>
      </c>
      <c r="D2365" s="378">
        <v>4.8499999999999996</v>
      </c>
      <c r="E2365" s="20">
        <f t="shared" si="36"/>
        <v>4.8499999999999996</v>
      </c>
    </row>
    <row r="2366" spans="1:5" x14ac:dyDescent="0.25">
      <c r="A2366" s="377">
        <v>40563</v>
      </c>
      <c r="B2366" s="378">
        <v>4.5</v>
      </c>
      <c r="C2366" s="379">
        <v>4.55</v>
      </c>
      <c r="D2366" s="378">
        <v>4.8615000000000004</v>
      </c>
      <c r="E2366" s="20">
        <f t="shared" si="36"/>
        <v>4.8615000000000004</v>
      </c>
    </row>
    <row r="2367" spans="1:5" x14ac:dyDescent="0.25">
      <c r="A2367" s="377">
        <v>40564</v>
      </c>
      <c r="B2367" s="378">
        <v>4.5</v>
      </c>
      <c r="C2367" s="379">
        <v>4.55</v>
      </c>
      <c r="D2367" s="378">
        <v>4.88</v>
      </c>
      <c r="E2367" s="20">
        <f t="shared" si="36"/>
        <v>4.88</v>
      </c>
    </row>
    <row r="2368" spans="1:5" x14ac:dyDescent="0.25">
      <c r="A2368" s="377">
        <v>40565</v>
      </c>
      <c r="B2368" s="378">
        <v>4.5</v>
      </c>
      <c r="C2368" s="379" t="s">
        <v>611</v>
      </c>
      <c r="D2368" s="378" t="s">
        <v>611</v>
      </c>
      <c r="E2368" s="20">
        <f t="shared" si="36"/>
        <v>4.88</v>
      </c>
    </row>
    <row r="2369" spans="1:5" x14ac:dyDescent="0.25">
      <c r="A2369" s="377">
        <v>40566</v>
      </c>
      <c r="B2369" s="378">
        <v>4.5</v>
      </c>
      <c r="C2369" s="379" t="s">
        <v>611</v>
      </c>
      <c r="D2369" s="378" t="s">
        <v>611</v>
      </c>
      <c r="E2369" s="20">
        <f t="shared" si="36"/>
        <v>4.88</v>
      </c>
    </row>
    <row r="2370" spans="1:5" x14ac:dyDescent="0.25">
      <c r="A2370" s="377">
        <v>40567</v>
      </c>
      <c r="B2370" s="378">
        <v>4.5</v>
      </c>
      <c r="C2370" s="379">
        <v>4.55</v>
      </c>
      <c r="D2370" s="378">
        <v>4.8650000000000002</v>
      </c>
      <c r="E2370" s="20">
        <f t="shared" si="36"/>
        <v>4.8650000000000002</v>
      </c>
    </row>
    <row r="2371" spans="1:5" x14ac:dyDescent="0.25">
      <c r="A2371" s="377">
        <v>40568</v>
      </c>
      <c r="B2371" s="378">
        <v>4.5</v>
      </c>
      <c r="C2371" s="379">
        <v>4.55</v>
      </c>
      <c r="D2371" s="378">
        <v>4.8449999999999998</v>
      </c>
      <c r="E2371" s="20">
        <f t="shared" si="36"/>
        <v>4.8449999999999998</v>
      </c>
    </row>
    <row r="2372" spans="1:5" x14ac:dyDescent="0.25">
      <c r="A2372" s="377">
        <v>40569</v>
      </c>
      <c r="B2372" s="378">
        <v>4.5</v>
      </c>
      <c r="C2372" s="379">
        <v>4.55</v>
      </c>
      <c r="D2372" s="378">
        <v>4.8499999999999996</v>
      </c>
      <c r="E2372" s="20">
        <f t="shared" si="36"/>
        <v>4.8499999999999996</v>
      </c>
    </row>
    <row r="2373" spans="1:5" x14ac:dyDescent="0.25">
      <c r="A2373" s="377">
        <v>40570</v>
      </c>
      <c r="B2373" s="378">
        <v>4.5</v>
      </c>
      <c r="C2373" s="379">
        <v>4.54</v>
      </c>
      <c r="D2373" s="378">
        <v>4.8550000000000004</v>
      </c>
      <c r="E2373" s="20">
        <f t="shared" si="36"/>
        <v>4.8550000000000004</v>
      </c>
    </row>
    <row r="2374" spans="1:5" x14ac:dyDescent="0.25">
      <c r="A2374" s="377">
        <v>40571</v>
      </c>
      <c r="B2374" s="378">
        <v>4.5</v>
      </c>
      <c r="C2374" s="379">
        <v>4.54</v>
      </c>
      <c r="D2374" s="378">
        <v>4.8606999999999996</v>
      </c>
      <c r="E2374" s="20">
        <f t="shared" si="36"/>
        <v>4.8606999999999996</v>
      </c>
    </row>
    <row r="2375" spans="1:5" x14ac:dyDescent="0.25">
      <c r="A2375" s="377">
        <v>40572</v>
      </c>
      <c r="B2375" s="378">
        <v>4.5</v>
      </c>
      <c r="C2375" s="379" t="s">
        <v>611</v>
      </c>
      <c r="D2375" s="378" t="s">
        <v>611</v>
      </c>
      <c r="E2375" s="20">
        <f t="shared" si="36"/>
        <v>4.8606999999999996</v>
      </c>
    </row>
    <row r="2376" spans="1:5" x14ac:dyDescent="0.25">
      <c r="A2376" s="377">
        <v>40573</v>
      </c>
      <c r="B2376" s="378">
        <v>4.5</v>
      </c>
      <c r="C2376" s="379" t="s">
        <v>611</v>
      </c>
      <c r="D2376" s="378" t="s">
        <v>611</v>
      </c>
      <c r="E2376" s="20">
        <f t="shared" si="36"/>
        <v>4.8606999999999996</v>
      </c>
    </row>
    <row r="2377" spans="1:5" x14ac:dyDescent="0.25">
      <c r="A2377" s="377">
        <v>40574</v>
      </c>
      <c r="B2377" s="378">
        <v>4.5</v>
      </c>
      <c r="C2377" s="379">
        <v>4.5599999999999996</v>
      </c>
      <c r="D2377" s="378">
        <v>4.8499999999999996</v>
      </c>
      <c r="E2377" s="20">
        <f t="shared" si="36"/>
        <v>4.8499999999999996</v>
      </c>
    </row>
    <row r="2378" spans="1:5" x14ac:dyDescent="0.25">
      <c r="A2378" s="377">
        <v>40575</v>
      </c>
      <c r="B2378" s="378">
        <v>4.5</v>
      </c>
      <c r="C2378" s="379">
        <v>4.54</v>
      </c>
      <c r="D2378" s="378">
        <v>4.8499999999999996</v>
      </c>
      <c r="E2378" s="20">
        <f t="shared" si="36"/>
        <v>4.8499999999999996</v>
      </c>
    </row>
    <row r="2379" spans="1:5" x14ac:dyDescent="0.25">
      <c r="A2379" s="377">
        <v>40576</v>
      </c>
      <c r="B2379" s="378">
        <v>4.5</v>
      </c>
      <c r="C2379" s="379">
        <v>4.54</v>
      </c>
      <c r="D2379" s="378">
        <v>4.8250000000000002</v>
      </c>
      <c r="E2379" s="20">
        <f t="shared" si="36"/>
        <v>4.8250000000000002</v>
      </c>
    </row>
    <row r="2380" spans="1:5" x14ac:dyDescent="0.25">
      <c r="A2380" s="377">
        <v>40577</v>
      </c>
      <c r="B2380" s="378">
        <v>4.5</v>
      </c>
      <c r="C2380" s="379">
        <v>4.54</v>
      </c>
      <c r="D2380" s="378">
        <v>4.835</v>
      </c>
      <c r="E2380" s="20">
        <f t="shared" ref="E2380:E2443" si="37">IF(D2380="N/E",E2379,D2380)</f>
        <v>4.835</v>
      </c>
    </row>
    <row r="2381" spans="1:5" x14ac:dyDescent="0.25">
      <c r="A2381" s="377">
        <v>40578</v>
      </c>
      <c r="B2381" s="378">
        <v>4.5</v>
      </c>
      <c r="C2381" s="379">
        <v>4.54</v>
      </c>
      <c r="D2381" s="378">
        <v>4.8449999999999998</v>
      </c>
      <c r="E2381" s="20">
        <f t="shared" si="37"/>
        <v>4.8449999999999998</v>
      </c>
    </row>
    <row r="2382" spans="1:5" x14ac:dyDescent="0.25">
      <c r="A2382" s="377">
        <v>40579</v>
      </c>
      <c r="B2382" s="378">
        <v>4.5</v>
      </c>
      <c r="C2382" s="379" t="s">
        <v>611</v>
      </c>
      <c r="D2382" s="378" t="s">
        <v>611</v>
      </c>
      <c r="E2382" s="20">
        <f t="shared" si="37"/>
        <v>4.8449999999999998</v>
      </c>
    </row>
    <row r="2383" spans="1:5" x14ac:dyDescent="0.25">
      <c r="A2383" s="377">
        <v>40580</v>
      </c>
      <c r="B2383" s="378">
        <v>4.5</v>
      </c>
      <c r="C2383" s="379" t="s">
        <v>611</v>
      </c>
      <c r="D2383" s="378" t="s">
        <v>611</v>
      </c>
      <c r="E2383" s="20">
        <f t="shared" si="37"/>
        <v>4.8449999999999998</v>
      </c>
    </row>
    <row r="2384" spans="1:5" x14ac:dyDescent="0.25">
      <c r="A2384" s="377">
        <v>40581</v>
      </c>
      <c r="B2384" s="378">
        <v>4.5</v>
      </c>
      <c r="C2384" s="379" t="s">
        <v>611</v>
      </c>
      <c r="D2384" s="378" t="s">
        <v>611</v>
      </c>
      <c r="E2384" s="20">
        <f t="shared" si="37"/>
        <v>4.8449999999999998</v>
      </c>
    </row>
    <row r="2385" spans="1:5" x14ac:dyDescent="0.25">
      <c r="A2385" s="377">
        <v>40582</v>
      </c>
      <c r="B2385" s="378">
        <v>4.5</v>
      </c>
      <c r="C2385" s="379">
        <v>4.54</v>
      </c>
      <c r="D2385" s="378">
        <v>4.8449999999999998</v>
      </c>
      <c r="E2385" s="20">
        <f t="shared" si="37"/>
        <v>4.8449999999999998</v>
      </c>
    </row>
    <row r="2386" spans="1:5" x14ac:dyDescent="0.25">
      <c r="A2386" s="377">
        <v>40583</v>
      </c>
      <c r="B2386" s="378">
        <v>4.5</v>
      </c>
      <c r="C2386" s="379">
        <v>4.54</v>
      </c>
      <c r="D2386" s="378">
        <v>4.84</v>
      </c>
      <c r="E2386" s="20">
        <f t="shared" si="37"/>
        <v>4.84</v>
      </c>
    </row>
    <row r="2387" spans="1:5" x14ac:dyDescent="0.25">
      <c r="A2387" s="377">
        <v>40584</v>
      </c>
      <c r="B2387" s="378">
        <v>4.5</v>
      </c>
      <c r="C2387" s="379">
        <v>4.53</v>
      </c>
      <c r="D2387" s="378">
        <v>4.84</v>
      </c>
      <c r="E2387" s="20">
        <f t="shared" si="37"/>
        <v>4.84</v>
      </c>
    </row>
    <row r="2388" spans="1:5" x14ac:dyDescent="0.25">
      <c r="A2388" s="377">
        <v>40585</v>
      </c>
      <c r="B2388" s="378">
        <v>4.5</v>
      </c>
      <c r="C2388" s="379">
        <v>4.53</v>
      </c>
      <c r="D2388" s="378">
        <v>4.84</v>
      </c>
      <c r="E2388" s="20">
        <f t="shared" si="37"/>
        <v>4.84</v>
      </c>
    </row>
    <row r="2389" spans="1:5" x14ac:dyDescent="0.25">
      <c r="A2389" s="377">
        <v>40586</v>
      </c>
      <c r="B2389" s="378">
        <v>4.5</v>
      </c>
      <c r="C2389" s="379" t="s">
        <v>611</v>
      </c>
      <c r="D2389" s="378" t="s">
        <v>611</v>
      </c>
      <c r="E2389" s="20">
        <f t="shared" si="37"/>
        <v>4.84</v>
      </c>
    </row>
    <row r="2390" spans="1:5" x14ac:dyDescent="0.25">
      <c r="A2390" s="377">
        <v>40587</v>
      </c>
      <c r="B2390" s="378">
        <v>4.5</v>
      </c>
      <c r="C2390" s="379" t="s">
        <v>611</v>
      </c>
      <c r="D2390" s="378" t="s">
        <v>611</v>
      </c>
      <c r="E2390" s="20">
        <f t="shared" si="37"/>
        <v>4.84</v>
      </c>
    </row>
    <row r="2391" spans="1:5" x14ac:dyDescent="0.25">
      <c r="A2391" s="377">
        <v>40588</v>
      </c>
      <c r="B2391" s="378">
        <v>4.5</v>
      </c>
      <c r="C2391" s="379">
        <v>4.53</v>
      </c>
      <c r="D2391" s="378">
        <v>4.8449999999999998</v>
      </c>
      <c r="E2391" s="20">
        <f t="shared" si="37"/>
        <v>4.8449999999999998</v>
      </c>
    </row>
    <row r="2392" spans="1:5" x14ac:dyDescent="0.25">
      <c r="A2392" s="377">
        <v>40589</v>
      </c>
      <c r="B2392" s="378">
        <v>4.5</v>
      </c>
      <c r="C2392" s="379">
        <v>4.53</v>
      </c>
      <c r="D2392" s="378">
        <v>4.8550000000000004</v>
      </c>
      <c r="E2392" s="20">
        <f t="shared" si="37"/>
        <v>4.8550000000000004</v>
      </c>
    </row>
    <row r="2393" spans="1:5" x14ac:dyDescent="0.25">
      <c r="A2393" s="377">
        <v>40590</v>
      </c>
      <c r="B2393" s="378">
        <v>4.5</v>
      </c>
      <c r="C2393" s="379">
        <v>4.5199999999999996</v>
      </c>
      <c r="D2393" s="378">
        <v>4.83</v>
      </c>
      <c r="E2393" s="20">
        <f t="shared" si="37"/>
        <v>4.83</v>
      </c>
    </row>
    <row r="2394" spans="1:5" x14ac:dyDescent="0.25">
      <c r="A2394" s="377">
        <v>40591</v>
      </c>
      <c r="B2394" s="378">
        <v>4.5</v>
      </c>
      <c r="C2394" s="379">
        <v>4.51</v>
      </c>
      <c r="D2394" s="378">
        <v>4.83</v>
      </c>
      <c r="E2394" s="20">
        <f t="shared" si="37"/>
        <v>4.83</v>
      </c>
    </row>
    <row r="2395" spans="1:5" x14ac:dyDescent="0.25">
      <c r="A2395" s="377">
        <v>40592</v>
      </c>
      <c r="B2395" s="378">
        <v>4.5</v>
      </c>
      <c r="C2395" s="379">
        <v>4.4000000000000004</v>
      </c>
      <c r="D2395" s="378">
        <v>4.835</v>
      </c>
      <c r="E2395" s="20">
        <f t="shared" si="37"/>
        <v>4.835</v>
      </c>
    </row>
    <row r="2396" spans="1:5" x14ac:dyDescent="0.25">
      <c r="A2396" s="377">
        <v>40593</v>
      </c>
      <c r="B2396" s="378">
        <v>4.5</v>
      </c>
      <c r="C2396" s="379" t="s">
        <v>611</v>
      </c>
      <c r="D2396" s="378" t="s">
        <v>611</v>
      </c>
      <c r="E2396" s="20">
        <f t="shared" si="37"/>
        <v>4.835</v>
      </c>
    </row>
    <row r="2397" spans="1:5" x14ac:dyDescent="0.25">
      <c r="A2397" s="377">
        <v>40594</v>
      </c>
      <c r="B2397" s="378">
        <v>4.5</v>
      </c>
      <c r="C2397" s="379" t="s">
        <v>611</v>
      </c>
      <c r="D2397" s="378" t="s">
        <v>611</v>
      </c>
      <c r="E2397" s="20">
        <f t="shared" si="37"/>
        <v>4.835</v>
      </c>
    </row>
    <row r="2398" spans="1:5" x14ac:dyDescent="0.25">
      <c r="A2398" s="377">
        <v>40595</v>
      </c>
      <c r="B2398" s="378">
        <v>4.5</v>
      </c>
      <c r="C2398" s="379">
        <v>4.5199999999999996</v>
      </c>
      <c r="D2398" s="378">
        <v>4.8650000000000002</v>
      </c>
      <c r="E2398" s="20">
        <f t="shared" si="37"/>
        <v>4.8650000000000002</v>
      </c>
    </row>
    <row r="2399" spans="1:5" x14ac:dyDescent="0.25">
      <c r="A2399" s="377">
        <v>40596</v>
      </c>
      <c r="B2399" s="378">
        <v>4.5</v>
      </c>
      <c r="C2399" s="379">
        <v>4.53</v>
      </c>
      <c r="D2399" s="378">
        <v>4.8589000000000002</v>
      </c>
      <c r="E2399" s="20">
        <f t="shared" si="37"/>
        <v>4.8589000000000002</v>
      </c>
    </row>
    <row r="2400" spans="1:5" x14ac:dyDescent="0.25">
      <c r="A2400" s="377">
        <v>40597</v>
      </c>
      <c r="B2400" s="378">
        <v>4.5</v>
      </c>
      <c r="C2400" s="379">
        <v>4.5199999999999996</v>
      </c>
      <c r="D2400" s="378">
        <v>4.8499999999999996</v>
      </c>
      <c r="E2400" s="20">
        <f t="shared" si="37"/>
        <v>4.8499999999999996</v>
      </c>
    </row>
    <row r="2401" spans="1:5" x14ac:dyDescent="0.25">
      <c r="A2401" s="377">
        <v>40598</v>
      </c>
      <c r="B2401" s="378">
        <v>4.5</v>
      </c>
      <c r="C2401" s="379">
        <v>4.51</v>
      </c>
      <c r="D2401" s="378">
        <v>4.83</v>
      </c>
      <c r="E2401" s="20">
        <f t="shared" si="37"/>
        <v>4.83</v>
      </c>
    </row>
    <row r="2402" spans="1:5" x14ac:dyDescent="0.25">
      <c r="A2402" s="377">
        <v>40599</v>
      </c>
      <c r="B2402" s="378">
        <v>4.5</v>
      </c>
      <c r="C2402" s="379">
        <v>4.47</v>
      </c>
      <c r="D2402" s="378">
        <v>4.82</v>
      </c>
      <c r="E2402" s="20">
        <f t="shared" si="37"/>
        <v>4.82</v>
      </c>
    </row>
    <row r="2403" spans="1:5" x14ac:dyDescent="0.25">
      <c r="A2403" s="377">
        <v>40600</v>
      </c>
      <c r="B2403" s="378">
        <v>4.5</v>
      </c>
      <c r="C2403" s="379" t="s">
        <v>611</v>
      </c>
      <c r="D2403" s="378" t="s">
        <v>611</v>
      </c>
      <c r="E2403" s="20">
        <f t="shared" si="37"/>
        <v>4.82</v>
      </c>
    </row>
    <row r="2404" spans="1:5" x14ac:dyDescent="0.25">
      <c r="A2404" s="377">
        <v>40601</v>
      </c>
      <c r="B2404" s="378">
        <v>4.5</v>
      </c>
      <c r="C2404" s="379" t="s">
        <v>611</v>
      </c>
      <c r="D2404" s="378" t="s">
        <v>611</v>
      </c>
      <c r="E2404" s="20">
        <f t="shared" si="37"/>
        <v>4.82</v>
      </c>
    </row>
    <row r="2405" spans="1:5" x14ac:dyDescent="0.25">
      <c r="A2405" s="377">
        <v>40602</v>
      </c>
      <c r="B2405" s="378">
        <v>4.5</v>
      </c>
      <c r="C2405" s="379">
        <v>4.51</v>
      </c>
      <c r="D2405" s="378">
        <v>4.8413000000000004</v>
      </c>
      <c r="E2405" s="20">
        <f t="shared" si="37"/>
        <v>4.8413000000000004</v>
      </c>
    </row>
    <row r="2406" spans="1:5" x14ac:dyDescent="0.25">
      <c r="A2406" s="377">
        <v>40603</v>
      </c>
      <c r="B2406" s="378">
        <v>4.5</v>
      </c>
      <c r="C2406" s="379">
        <v>4.4800000000000004</v>
      </c>
      <c r="D2406" s="378">
        <v>4.8550000000000004</v>
      </c>
      <c r="E2406" s="20">
        <f t="shared" si="37"/>
        <v>4.8550000000000004</v>
      </c>
    </row>
    <row r="2407" spans="1:5" x14ac:dyDescent="0.25">
      <c r="A2407" s="377">
        <v>40604</v>
      </c>
      <c r="B2407" s="378">
        <v>4.5</v>
      </c>
      <c r="C2407" s="379">
        <v>4.4800000000000004</v>
      </c>
      <c r="D2407" s="378">
        <v>4.84</v>
      </c>
      <c r="E2407" s="20">
        <f t="shared" si="37"/>
        <v>4.84</v>
      </c>
    </row>
    <row r="2408" spans="1:5" x14ac:dyDescent="0.25">
      <c r="A2408" s="377">
        <v>40605</v>
      </c>
      <c r="B2408" s="378">
        <v>4.5</v>
      </c>
      <c r="C2408" s="379">
        <v>4.4800000000000004</v>
      </c>
      <c r="D2408" s="378">
        <v>4.8536000000000001</v>
      </c>
      <c r="E2408" s="20">
        <f t="shared" si="37"/>
        <v>4.8536000000000001</v>
      </c>
    </row>
    <row r="2409" spans="1:5" x14ac:dyDescent="0.25">
      <c r="A2409" s="377">
        <v>40606</v>
      </c>
      <c r="B2409" s="378">
        <v>4.5</v>
      </c>
      <c r="C2409" s="379">
        <v>4.4800000000000004</v>
      </c>
      <c r="D2409" s="378">
        <v>4.84</v>
      </c>
      <c r="E2409" s="20">
        <f t="shared" si="37"/>
        <v>4.84</v>
      </c>
    </row>
    <row r="2410" spans="1:5" x14ac:dyDescent="0.25">
      <c r="A2410" s="377">
        <v>40607</v>
      </c>
      <c r="B2410" s="378">
        <v>4.5</v>
      </c>
      <c r="C2410" s="379" t="s">
        <v>611</v>
      </c>
      <c r="D2410" s="378" t="s">
        <v>611</v>
      </c>
      <c r="E2410" s="20">
        <f t="shared" si="37"/>
        <v>4.84</v>
      </c>
    </row>
    <row r="2411" spans="1:5" x14ac:dyDescent="0.25">
      <c r="A2411" s="377">
        <v>40608</v>
      </c>
      <c r="B2411" s="378">
        <v>4.5</v>
      </c>
      <c r="C2411" s="379" t="s">
        <v>611</v>
      </c>
      <c r="D2411" s="378" t="s">
        <v>611</v>
      </c>
      <c r="E2411" s="20">
        <f t="shared" si="37"/>
        <v>4.84</v>
      </c>
    </row>
    <row r="2412" spans="1:5" x14ac:dyDescent="0.25">
      <c r="A2412" s="377">
        <v>40609</v>
      </c>
      <c r="B2412" s="378">
        <v>4.5</v>
      </c>
      <c r="C2412" s="379">
        <v>4.4800000000000004</v>
      </c>
      <c r="D2412" s="378">
        <v>4.8150000000000004</v>
      </c>
      <c r="E2412" s="20">
        <f t="shared" si="37"/>
        <v>4.8150000000000004</v>
      </c>
    </row>
    <row r="2413" spans="1:5" x14ac:dyDescent="0.25">
      <c r="A2413" s="377">
        <v>40610</v>
      </c>
      <c r="B2413" s="378">
        <v>4.5</v>
      </c>
      <c r="C2413" s="379">
        <v>4.4800000000000004</v>
      </c>
      <c r="D2413" s="378">
        <v>4.84</v>
      </c>
      <c r="E2413" s="20">
        <f t="shared" si="37"/>
        <v>4.84</v>
      </c>
    </row>
    <row r="2414" spans="1:5" x14ac:dyDescent="0.25">
      <c r="A2414" s="377">
        <v>40611</v>
      </c>
      <c r="B2414" s="378">
        <v>4.5</v>
      </c>
      <c r="C2414" s="379">
        <v>4.4800000000000004</v>
      </c>
      <c r="D2414" s="378">
        <v>4.8650000000000002</v>
      </c>
      <c r="E2414" s="20">
        <f t="shared" si="37"/>
        <v>4.8650000000000002</v>
      </c>
    </row>
    <row r="2415" spans="1:5" x14ac:dyDescent="0.25">
      <c r="A2415" s="377">
        <v>40612</v>
      </c>
      <c r="B2415" s="378">
        <v>4.5</v>
      </c>
      <c r="C2415" s="379">
        <v>4.4800000000000004</v>
      </c>
      <c r="D2415" s="378">
        <v>4.84</v>
      </c>
      <c r="E2415" s="20">
        <f t="shared" si="37"/>
        <v>4.84</v>
      </c>
    </row>
    <row r="2416" spans="1:5" x14ac:dyDescent="0.25">
      <c r="A2416" s="377">
        <v>40613</v>
      </c>
      <c r="B2416" s="378">
        <v>4.5</v>
      </c>
      <c r="C2416" s="379">
        <v>4.49</v>
      </c>
      <c r="D2416" s="378">
        <v>4.8586999999999998</v>
      </c>
      <c r="E2416" s="20">
        <f t="shared" si="37"/>
        <v>4.8586999999999998</v>
      </c>
    </row>
    <row r="2417" spans="1:5" x14ac:dyDescent="0.25">
      <c r="A2417" s="377">
        <v>40614</v>
      </c>
      <c r="B2417" s="378">
        <v>4.5</v>
      </c>
      <c r="C2417" s="379" t="s">
        <v>611</v>
      </c>
      <c r="D2417" s="378" t="s">
        <v>611</v>
      </c>
      <c r="E2417" s="20">
        <f t="shared" si="37"/>
        <v>4.8586999999999998</v>
      </c>
    </row>
    <row r="2418" spans="1:5" x14ac:dyDescent="0.25">
      <c r="A2418" s="377">
        <v>40615</v>
      </c>
      <c r="B2418" s="378">
        <v>4.5</v>
      </c>
      <c r="C2418" s="379" t="s">
        <v>611</v>
      </c>
      <c r="D2418" s="378" t="s">
        <v>611</v>
      </c>
      <c r="E2418" s="20">
        <f t="shared" si="37"/>
        <v>4.8586999999999998</v>
      </c>
    </row>
    <row r="2419" spans="1:5" x14ac:dyDescent="0.25">
      <c r="A2419" s="377">
        <v>40616</v>
      </c>
      <c r="B2419" s="378">
        <v>4.5</v>
      </c>
      <c r="C2419" s="379">
        <v>4.49</v>
      </c>
      <c r="D2419" s="378">
        <v>4.8250000000000002</v>
      </c>
      <c r="E2419" s="20">
        <f t="shared" si="37"/>
        <v>4.8250000000000002</v>
      </c>
    </row>
    <row r="2420" spans="1:5" x14ac:dyDescent="0.25">
      <c r="A2420" s="377">
        <v>40617</v>
      </c>
      <c r="B2420" s="378">
        <v>4.5</v>
      </c>
      <c r="C2420" s="379">
        <v>4.4800000000000004</v>
      </c>
      <c r="D2420" s="378">
        <v>4.8650000000000002</v>
      </c>
      <c r="E2420" s="20">
        <f t="shared" si="37"/>
        <v>4.8650000000000002</v>
      </c>
    </row>
    <row r="2421" spans="1:5" x14ac:dyDescent="0.25">
      <c r="A2421" s="377">
        <v>40618</v>
      </c>
      <c r="B2421" s="378">
        <v>4.5</v>
      </c>
      <c r="C2421" s="379">
        <v>4.4800000000000004</v>
      </c>
      <c r="D2421" s="378">
        <v>4.835</v>
      </c>
      <c r="E2421" s="20">
        <f t="shared" si="37"/>
        <v>4.835</v>
      </c>
    </row>
    <row r="2422" spans="1:5" x14ac:dyDescent="0.25">
      <c r="A2422" s="377">
        <v>40619</v>
      </c>
      <c r="B2422" s="378">
        <v>4.5</v>
      </c>
      <c r="C2422" s="379">
        <v>4.49</v>
      </c>
      <c r="D2422" s="378">
        <v>4.84</v>
      </c>
      <c r="E2422" s="20">
        <f t="shared" si="37"/>
        <v>4.84</v>
      </c>
    </row>
    <row r="2423" spans="1:5" x14ac:dyDescent="0.25">
      <c r="A2423" s="377">
        <v>40620</v>
      </c>
      <c r="B2423" s="378">
        <v>4.5</v>
      </c>
      <c r="C2423" s="379">
        <v>4.5</v>
      </c>
      <c r="D2423" s="378">
        <v>4.8150000000000004</v>
      </c>
      <c r="E2423" s="20">
        <f t="shared" si="37"/>
        <v>4.8150000000000004</v>
      </c>
    </row>
    <row r="2424" spans="1:5" x14ac:dyDescent="0.25">
      <c r="A2424" s="377">
        <v>40621</v>
      </c>
      <c r="B2424" s="378">
        <v>4.5</v>
      </c>
      <c r="C2424" s="379" t="s">
        <v>611</v>
      </c>
      <c r="D2424" s="378" t="s">
        <v>611</v>
      </c>
      <c r="E2424" s="20">
        <f t="shared" si="37"/>
        <v>4.8150000000000004</v>
      </c>
    </row>
    <row r="2425" spans="1:5" x14ac:dyDescent="0.25">
      <c r="A2425" s="377">
        <v>40622</v>
      </c>
      <c r="B2425" s="378">
        <v>4.5</v>
      </c>
      <c r="C2425" s="379" t="s">
        <v>611</v>
      </c>
      <c r="D2425" s="378" t="s">
        <v>611</v>
      </c>
      <c r="E2425" s="20">
        <f t="shared" si="37"/>
        <v>4.8150000000000004</v>
      </c>
    </row>
    <row r="2426" spans="1:5" x14ac:dyDescent="0.25">
      <c r="A2426" s="377">
        <v>40623</v>
      </c>
      <c r="B2426" s="378">
        <v>4.5</v>
      </c>
      <c r="C2426" s="379" t="s">
        <v>611</v>
      </c>
      <c r="D2426" s="378" t="s">
        <v>611</v>
      </c>
      <c r="E2426" s="20">
        <f t="shared" si="37"/>
        <v>4.8150000000000004</v>
      </c>
    </row>
    <row r="2427" spans="1:5" x14ac:dyDescent="0.25">
      <c r="A2427" s="377">
        <v>40624</v>
      </c>
      <c r="B2427" s="378">
        <v>4.5</v>
      </c>
      <c r="C2427" s="379">
        <v>4.49</v>
      </c>
      <c r="D2427" s="378">
        <v>4.8545999999999996</v>
      </c>
      <c r="E2427" s="20">
        <f t="shared" si="37"/>
        <v>4.8545999999999996</v>
      </c>
    </row>
    <row r="2428" spans="1:5" x14ac:dyDescent="0.25">
      <c r="A2428" s="377">
        <v>40625</v>
      </c>
      <c r="B2428" s="378">
        <v>4.5</v>
      </c>
      <c r="C2428" s="379">
        <v>4.49</v>
      </c>
      <c r="D2428" s="378">
        <v>4.83</v>
      </c>
      <c r="E2428" s="20">
        <f t="shared" si="37"/>
        <v>4.83</v>
      </c>
    </row>
    <row r="2429" spans="1:5" x14ac:dyDescent="0.25">
      <c r="A2429" s="377">
        <v>40626</v>
      </c>
      <c r="B2429" s="378">
        <v>4.5</v>
      </c>
      <c r="C2429" s="379">
        <v>4.5</v>
      </c>
      <c r="D2429" s="378">
        <v>4.8650000000000002</v>
      </c>
      <c r="E2429" s="20">
        <f t="shared" si="37"/>
        <v>4.8650000000000002</v>
      </c>
    </row>
    <row r="2430" spans="1:5" x14ac:dyDescent="0.25">
      <c r="A2430" s="377">
        <v>40627</v>
      </c>
      <c r="B2430" s="378">
        <v>4.5</v>
      </c>
      <c r="C2430" s="379">
        <v>4.5</v>
      </c>
      <c r="D2430" s="378">
        <v>4.8250000000000002</v>
      </c>
      <c r="E2430" s="20">
        <f t="shared" si="37"/>
        <v>4.8250000000000002</v>
      </c>
    </row>
    <row r="2431" spans="1:5" x14ac:dyDescent="0.25">
      <c r="A2431" s="377">
        <v>40628</v>
      </c>
      <c r="B2431" s="378">
        <v>4.5</v>
      </c>
      <c r="C2431" s="379" t="s">
        <v>611</v>
      </c>
      <c r="D2431" s="378" t="s">
        <v>611</v>
      </c>
      <c r="E2431" s="20">
        <f t="shared" si="37"/>
        <v>4.8250000000000002</v>
      </c>
    </row>
    <row r="2432" spans="1:5" x14ac:dyDescent="0.25">
      <c r="A2432" s="377">
        <v>40629</v>
      </c>
      <c r="B2432" s="378">
        <v>4.5</v>
      </c>
      <c r="C2432" s="379" t="s">
        <v>611</v>
      </c>
      <c r="D2432" s="378" t="s">
        <v>611</v>
      </c>
      <c r="E2432" s="20">
        <f t="shared" si="37"/>
        <v>4.8250000000000002</v>
      </c>
    </row>
    <row r="2433" spans="1:5" x14ac:dyDescent="0.25">
      <c r="A2433" s="377">
        <v>40630</v>
      </c>
      <c r="B2433" s="378">
        <v>4.5</v>
      </c>
      <c r="C2433" s="379">
        <v>4.5</v>
      </c>
      <c r="D2433" s="378">
        <v>4.8250000000000002</v>
      </c>
      <c r="E2433" s="20">
        <f t="shared" si="37"/>
        <v>4.8250000000000002</v>
      </c>
    </row>
    <row r="2434" spans="1:5" x14ac:dyDescent="0.25">
      <c r="A2434" s="377">
        <v>40631</v>
      </c>
      <c r="B2434" s="378">
        <v>4.5</v>
      </c>
      <c r="C2434" s="379">
        <v>4.5</v>
      </c>
      <c r="D2434" s="378">
        <v>4.84</v>
      </c>
      <c r="E2434" s="20">
        <f t="shared" si="37"/>
        <v>4.84</v>
      </c>
    </row>
    <row r="2435" spans="1:5" x14ac:dyDescent="0.25">
      <c r="A2435" s="377">
        <v>40632</v>
      </c>
      <c r="B2435" s="378">
        <v>4.5</v>
      </c>
      <c r="C2435" s="379">
        <v>4.5</v>
      </c>
      <c r="D2435" s="378">
        <v>4.8250000000000002</v>
      </c>
      <c r="E2435" s="20">
        <f t="shared" si="37"/>
        <v>4.8250000000000002</v>
      </c>
    </row>
    <row r="2436" spans="1:5" x14ac:dyDescent="0.25">
      <c r="A2436" s="377">
        <v>40633</v>
      </c>
      <c r="B2436" s="378">
        <v>4.5</v>
      </c>
      <c r="C2436" s="379">
        <v>4.5</v>
      </c>
      <c r="D2436" s="378">
        <v>4.8449999999999998</v>
      </c>
      <c r="E2436" s="20">
        <f t="shared" si="37"/>
        <v>4.8449999999999998</v>
      </c>
    </row>
    <row r="2437" spans="1:5" x14ac:dyDescent="0.25">
      <c r="A2437" s="377">
        <v>40634</v>
      </c>
      <c r="B2437" s="378">
        <v>4.5</v>
      </c>
      <c r="C2437" s="379">
        <v>4.5</v>
      </c>
      <c r="D2437" s="378">
        <v>4.8331</v>
      </c>
      <c r="E2437" s="20">
        <f t="shared" si="37"/>
        <v>4.8331</v>
      </c>
    </row>
    <row r="2438" spans="1:5" x14ac:dyDescent="0.25">
      <c r="A2438" s="377">
        <v>40635</v>
      </c>
      <c r="B2438" s="378">
        <v>4.5</v>
      </c>
      <c r="C2438" s="379" t="s">
        <v>611</v>
      </c>
      <c r="D2438" s="378" t="s">
        <v>611</v>
      </c>
      <c r="E2438" s="20">
        <f t="shared" si="37"/>
        <v>4.8331</v>
      </c>
    </row>
    <row r="2439" spans="1:5" x14ac:dyDescent="0.25">
      <c r="A2439" s="377">
        <v>40636</v>
      </c>
      <c r="B2439" s="378">
        <v>4.5</v>
      </c>
      <c r="C2439" s="379" t="s">
        <v>611</v>
      </c>
      <c r="D2439" s="378" t="s">
        <v>611</v>
      </c>
      <c r="E2439" s="20">
        <f t="shared" si="37"/>
        <v>4.8331</v>
      </c>
    </row>
    <row r="2440" spans="1:5" x14ac:dyDescent="0.25">
      <c r="A2440" s="377">
        <v>40637</v>
      </c>
      <c r="B2440" s="378">
        <v>4.5</v>
      </c>
      <c r="C2440" s="379">
        <v>4.5</v>
      </c>
      <c r="D2440" s="378">
        <v>4.87</v>
      </c>
      <c r="E2440" s="20">
        <f t="shared" si="37"/>
        <v>4.87</v>
      </c>
    </row>
    <row r="2441" spans="1:5" x14ac:dyDescent="0.25">
      <c r="A2441" s="377">
        <v>40638</v>
      </c>
      <c r="B2441" s="378">
        <v>4.5</v>
      </c>
      <c r="C2441" s="379">
        <v>4.5</v>
      </c>
      <c r="D2441" s="378">
        <v>4.8499999999999996</v>
      </c>
      <c r="E2441" s="20">
        <f t="shared" si="37"/>
        <v>4.8499999999999996</v>
      </c>
    </row>
    <row r="2442" spans="1:5" x14ac:dyDescent="0.25">
      <c r="A2442" s="377">
        <v>40639</v>
      </c>
      <c r="B2442" s="378">
        <v>4.5</v>
      </c>
      <c r="C2442" s="379">
        <v>4.5</v>
      </c>
      <c r="D2442" s="378">
        <v>4.8449999999999998</v>
      </c>
      <c r="E2442" s="20">
        <f t="shared" si="37"/>
        <v>4.8449999999999998</v>
      </c>
    </row>
    <row r="2443" spans="1:5" x14ac:dyDescent="0.25">
      <c r="A2443" s="377">
        <v>40640</v>
      </c>
      <c r="B2443" s="378">
        <v>4.5</v>
      </c>
      <c r="C2443" s="379">
        <v>4.51</v>
      </c>
      <c r="D2443" s="378">
        <v>4.8274999999999997</v>
      </c>
      <c r="E2443" s="20">
        <f t="shared" si="37"/>
        <v>4.8274999999999997</v>
      </c>
    </row>
    <row r="2444" spans="1:5" x14ac:dyDescent="0.25">
      <c r="A2444" s="377">
        <v>40641</v>
      </c>
      <c r="B2444" s="378">
        <v>4.5</v>
      </c>
      <c r="C2444" s="379">
        <v>4.5</v>
      </c>
      <c r="D2444" s="378">
        <v>4.8250000000000002</v>
      </c>
      <c r="E2444" s="20">
        <f t="shared" ref="E2444:E2507" si="38">IF(D2444="N/E",E2443,D2444)</f>
        <v>4.8250000000000002</v>
      </c>
    </row>
    <row r="2445" spans="1:5" x14ac:dyDescent="0.25">
      <c r="A2445" s="377">
        <v>40642</v>
      </c>
      <c r="B2445" s="378">
        <v>4.5</v>
      </c>
      <c r="C2445" s="379" t="s">
        <v>611</v>
      </c>
      <c r="D2445" s="378" t="s">
        <v>611</v>
      </c>
      <c r="E2445" s="20">
        <f t="shared" si="38"/>
        <v>4.8250000000000002</v>
      </c>
    </row>
    <row r="2446" spans="1:5" x14ac:dyDescent="0.25">
      <c r="A2446" s="377">
        <v>40643</v>
      </c>
      <c r="B2446" s="378">
        <v>4.5</v>
      </c>
      <c r="C2446" s="379" t="s">
        <v>611</v>
      </c>
      <c r="D2446" s="378" t="s">
        <v>611</v>
      </c>
      <c r="E2446" s="20">
        <f t="shared" si="38"/>
        <v>4.8250000000000002</v>
      </c>
    </row>
    <row r="2447" spans="1:5" x14ac:dyDescent="0.25">
      <c r="A2447" s="377">
        <v>40644</v>
      </c>
      <c r="B2447" s="378">
        <v>4.5</v>
      </c>
      <c r="C2447" s="379">
        <v>4.5</v>
      </c>
      <c r="D2447" s="378">
        <v>4.8150000000000004</v>
      </c>
      <c r="E2447" s="20">
        <f t="shared" si="38"/>
        <v>4.8150000000000004</v>
      </c>
    </row>
    <row r="2448" spans="1:5" x14ac:dyDescent="0.25">
      <c r="A2448" s="377">
        <v>40645</v>
      </c>
      <c r="B2448" s="378">
        <v>4.5</v>
      </c>
      <c r="C2448" s="379">
        <v>4.5</v>
      </c>
      <c r="D2448" s="378">
        <v>4.84</v>
      </c>
      <c r="E2448" s="20">
        <f t="shared" si="38"/>
        <v>4.84</v>
      </c>
    </row>
    <row r="2449" spans="1:5" x14ac:dyDescent="0.25">
      <c r="A2449" s="377">
        <v>40646</v>
      </c>
      <c r="B2449" s="378">
        <v>4.5</v>
      </c>
      <c r="C2449" s="379">
        <v>4.5</v>
      </c>
      <c r="D2449" s="378">
        <v>4.84</v>
      </c>
      <c r="E2449" s="20">
        <f t="shared" si="38"/>
        <v>4.84</v>
      </c>
    </row>
    <row r="2450" spans="1:5" x14ac:dyDescent="0.25">
      <c r="A2450" s="377">
        <v>40647</v>
      </c>
      <c r="B2450" s="378">
        <v>4.5</v>
      </c>
      <c r="C2450" s="379">
        <v>4.51</v>
      </c>
      <c r="D2450" s="378">
        <v>4.8600000000000003</v>
      </c>
      <c r="E2450" s="20">
        <f t="shared" si="38"/>
        <v>4.8600000000000003</v>
      </c>
    </row>
    <row r="2451" spans="1:5" x14ac:dyDescent="0.25">
      <c r="A2451" s="377">
        <v>40648</v>
      </c>
      <c r="B2451" s="378">
        <v>4.5</v>
      </c>
      <c r="C2451" s="379">
        <v>4.5</v>
      </c>
      <c r="D2451" s="378">
        <v>4.83</v>
      </c>
      <c r="E2451" s="20">
        <f t="shared" si="38"/>
        <v>4.83</v>
      </c>
    </row>
    <row r="2452" spans="1:5" x14ac:dyDescent="0.25">
      <c r="A2452" s="377">
        <v>40649</v>
      </c>
      <c r="B2452" s="378">
        <v>4.5</v>
      </c>
      <c r="C2452" s="379" t="s">
        <v>611</v>
      </c>
      <c r="D2452" s="378" t="s">
        <v>611</v>
      </c>
      <c r="E2452" s="20">
        <f t="shared" si="38"/>
        <v>4.83</v>
      </c>
    </row>
    <row r="2453" spans="1:5" x14ac:dyDescent="0.25">
      <c r="A2453" s="377">
        <v>40650</v>
      </c>
      <c r="B2453" s="378">
        <v>4.5</v>
      </c>
      <c r="C2453" s="379" t="s">
        <v>611</v>
      </c>
      <c r="D2453" s="378" t="s">
        <v>611</v>
      </c>
      <c r="E2453" s="20">
        <f t="shared" si="38"/>
        <v>4.83</v>
      </c>
    </row>
    <row r="2454" spans="1:5" x14ac:dyDescent="0.25">
      <c r="A2454" s="377">
        <v>40651</v>
      </c>
      <c r="B2454" s="378">
        <v>4.5</v>
      </c>
      <c r="C2454" s="379">
        <v>4.51</v>
      </c>
      <c r="D2454" s="378">
        <v>4.8596000000000004</v>
      </c>
      <c r="E2454" s="20">
        <f t="shared" si="38"/>
        <v>4.8596000000000004</v>
      </c>
    </row>
    <row r="2455" spans="1:5" x14ac:dyDescent="0.25">
      <c r="A2455" s="377">
        <v>40652</v>
      </c>
      <c r="B2455" s="378">
        <v>4.5</v>
      </c>
      <c r="C2455" s="379">
        <v>4.5</v>
      </c>
      <c r="D2455" s="378">
        <v>4.8507999999999996</v>
      </c>
      <c r="E2455" s="20">
        <f t="shared" si="38"/>
        <v>4.8507999999999996</v>
      </c>
    </row>
    <row r="2456" spans="1:5" x14ac:dyDescent="0.25">
      <c r="A2456" s="377">
        <v>40653</v>
      </c>
      <c r="B2456" s="378">
        <v>4.5</v>
      </c>
      <c r="C2456" s="379">
        <v>4.5199999999999996</v>
      </c>
      <c r="D2456" s="378">
        <v>4.8650000000000002</v>
      </c>
      <c r="E2456" s="20">
        <f t="shared" si="38"/>
        <v>4.8650000000000002</v>
      </c>
    </row>
    <row r="2457" spans="1:5" x14ac:dyDescent="0.25">
      <c r="A2457" s="377">
        <v>40654</v>
      </c>
      <c r="B2457" s="378">
        <v>4.5</v>
      </c>
      <c r="C2457" s="379" t="s">
        <v>611</v>
      </c>
      <c r="D2457" s="378" t="s">
        <v>611</v>
      </c>
      <c r="E2457" s="20">
        <f t="shared" si="38"/>
        <v>4.8650000000000002</v>
      </c>
    </row>
    <row r="2458" spans="1:5" x14ac:dyDescent="0.25">
      <c r="A2458" s="377">
        <v>40655</v>
      </c>
      <c r="B2458" s="378">
        <v>4.5</v>
      </c>
      <c r="C2458" s="379" t="s">
        <v>611</v>
      </c>
      <c r="D2458" s="378" t="s">
        <v>611</v>
      </c>
      <c r="E2458" s="20">
        <f t="shared" si="38"/>
        <v>4.8650000000000002</v>
      </c>
    </row>
    <row r="2459" spans="1:5" x14ac:dyDescent="0.25">
      <c r="A2459" s="377">
        <v>40656</v>
      </c>
      <c r="B2459" s="378">
        <v>4.5</v>
      </c>
      <c r="C2459" s="379" t="s">
        <v>611</v>
      </c>
      <c r="D2459" s="378" t="s">
        <v>611</v>
      </c>
      <c r="E2459" s="20">
        <f t="shared" si="38"/>
        <v>4.8650000000000002</v>
      </c>
    </row>
    <row r="2460" spans="1:5" x14ac:dyDescent="0.25">
      <c r="A2460" s="377">
        <v>40657</v>
      </c>
      <c r="B2460" s="378">
        <v>4.5</v>
      </c>
      <c r="C2460" s="379" t="s">
        <v>611</v>
      </c>
      <c r="D2460" s="378" t="s">
        <v>611</v>
      </c>
      <c r="E2460" s="20">
        <f t="shared" si="38"/>
        <v>4.8650000000000002</v>
      </c>
    </row>
    <row r="2461" spans="1:5" x14ac:dyDescent="0.25">
      <c r="A2461" s="377">
        <v>40658</v>
      </c>
      <c r="B2461" s="378">
        <v>4.5</v>
      </c>
      <c r="C2461" s="379">
        <v>4.51</v>
      </c>
      <c r="D2461" s="378">
        <v>4.8449999999999998</v>
      </c>
      <c r="E2461" s="20">
        <f t="shared" si="38"/>
        <v>4.8449999999999998</v>
      </c>
    </row>
    <row r="2462" spans="1:5" x14ac:dyDescent="0.25">
      <c r="A2462" s="377">
        <v>40659</v>
      </c>
      <c r="B2462" s="378">
        <v>4.5</v>
      </c>
      <c r="C2462" s="379">
        <v>4.51</v>
      </c>
      <c r="D2462" s="378">
        <v>4.8448000000000002</v>
      </c>
      <c r="E2462" s="20">
        <f t="shared" si="38"/>
        <v>4.8448000000000002</v>
      </c>
    </row>
    <row r="2463" spans="1:5" x14ac:dyDescent="0.25">
      <c r="A2463" s="377">
        <v>40660</v>
      </c>
      <c r="B2463" s="378">
        <v>4.5</v>
      </c>
      <c r="C2463" s="379">
        <v>4.51</v>
      </c>
      <c r="D2463" s="378">
        <v>4.8449999999999998</v>
      </c>
      <c r="E2463" s="20">
        <f t="shared" si="38"/>
        <v>4.8449999999999998</v>
      </c>
    </row>
    <row r="2464" spans="1:5" x14ac:dyDescent="0.25">
      <c r="A2464" s="377">
        <v>40661</v>
      </c>
      <c r="B2464" s="378">
        <v>4.5</v>
      </c>
      <c r="C2464" s="379">
        <v>4.5</v>
      </c>
      <c r="D2464" s="378">
        <v>4.8699000000000003</v>
      </c>
      <c r="E2464" s="20">
        <f t="shared" si="38"/>
        <v>4.8699000000000003</v>
      </c>
    </row>
    <row r="2465" spans="1:5" x14ac:dyDescent="0.25">
      <c r="A2465" s="377">
        <v>40662</v>
      </c>
      <c r="B2465" s="378">
        <v>4.5</v>
      </c>
      <c r="C2465" s="379">
        <v>4.51</v>
      </c>
      <c r="D2465" s="378">
        <v>4.8598999999999997</v>
      </c>
      <c r="E2465" s="20">
        <f t="shared" si="38"/>
        <v>4.8598999999999997</v>
      </c>
    </row>
    <row r="2466" spans="1:5" x14ac:dyDescent="0.25">
      <c r="A2466" s="377">
        <v>40663</v>
      </c>
      <c r="B2466" s="378">
        <v>4.5</v>
      </c>
      <c r="C2466" s="379" t="s">
        <v>611</v>
      </c>
      <c r="D2466" s="378" t="s">
        <v>611</v>
      </c>
      <c r="E2466" s="20">
        <f t="shared" si="38"/>
        <v>4.8598999999999997</v>
      </c>
    </row>
    <row r="2467" spans="1:5" x14ac:dyDescent="0.25">
      <c r="A2467" s="377">
        <v>40664</v>
      </c>
      <c r="B2467" s="378">
        <v>4.5</v>
      </c>
      <c r="C2467" s="379" t="s">
        <v>611</v>
      </c>
      <c r="D2467" s="378" t="s">
        <v>611</v>
      </c>
      <c r="E2467" s="20">
        <f t="shared" si="38"/>
        <v>4.8598999999999997</v>
      </c>
    </row>
    <row r="2468" spans="1:5" x14ac:dyDescent="0.25">
      <c r="A2468" s="377">
        <v>40665</v>
      </c>
      <c r="B2468" s="378">
        <v>4.5</v>
      </c>
      <c r="C2468" s="379">
        <v>4.5</v>
      </c>
      <c r="D2468" s="378">
        <v>4.84</v>
      </c>
      <c r="E2468" s="20">
        <f t="shared" si="38"/>
        <v>4.84</v>
      </c>
    </row>
    <row r="2469" spans="1:5" x14ac:dyDescent="0.25">
      <c r="A2469" s="377">
        <v>40666</v>
      </c>
      <c r="B2469" s="378">
        <v>4.5</v>
      </c>
      <c r="C2469" s="379">
        <v>4.5</v>
      </c>
      <c r="D2469" s="378">
        <v>4.8375000000000004</v>
      </c>
      <c r="E2469" s="20">
        <f t="shared" si="38"/>
        <v>4.8375000000000004</v>
      </c>
    </row>
    <row r="2470" spans="1:5" x14ac:dyDescent="0.25">
      <c r="A2470" s="377">
        <v>40667</v>
      </c>
      <c r="B2470" s="378">
        <v>4.5</v>
      </c>
      <c r="C2470" s="379">
        <v>4.5</v>
      </c>
      <c r="D2470" s="378">
        <v>4.8600000000000003</v>
      </c>
      <c r="E2470" s="20">
        <f t="shared" si="38"/>
        <v>4.8600000000000003</v>
      </c>
    </row>
    <row r="2471" spans="1:5" x14ac:dyDescent="0.25">
      <c r="A2471" s="377">
        <v>40668</v>
      </c>
      <c r="B2471" s="378">
        <v>4.5</v>
      </c>
      <c r="C2471" s="379">
        <v>4.5</v>
      </c>
      <c r="D2471" s="378">
        <v>4.8449999999999998</v>
      </c>
      <c r="E2471" s="20">
        <f t="shared" si="38"/>
        <v>4.8449999999999998</v>
      </c>
    </row>
    <row r="2472" spans="1:5" x14ac:dyDescent="0.25">
      <c r="A2472" s="377">
        <v>40669</v>
      </c>
      <c r="B2472" s="378">
        <v>4.5</v>
      </c>
      <c r="C2472" s="379">
        <v>4.4800000000000004</v>
      </c>
      <c r="D2472" s="378">
        <v>4.8365</v>
      </c>
      <c r="E2472" s="20">
        <f t="shared" si="38"/>
        <v>4.8365</v>
      </c>
    </row>
    <row r="2473" spans="1:5" x14ac:dyDescent="0.25">
      <c r="A2473" s="377">
        <v>40670</v>
      </c>
      <c r="B2473" s="378">
        <v>4.5</v>
      </c>
      <c r="C2473" s="379" t="s">
        <v>611</v>
      </c>
      <c r="D2473" s="378" t="s">
        <v>611</v>
      </c>
      <c r="E2473" s="20">
        <f t="shared" si="38"/>
        <v>4.8365</v>
      </c>
    </row>
    <row r="2474" spans="1:5" x14ac:dyDescent="0.25">
      <c r="A2474" s="377">
        <v>40671</v>
      </c>
      <c r="B2474" s="378">
        <v>4.5</v>
      </c>
      <c r="C2474" s="379" t="s">
        <v>611</v>
      </c>
      <c r="D2474" s="378" t="s">
        <v>611</v>
      </c>
      <c r="E2474" s="20">
        <f t="shared" si="38"/>
        <v>4.8365</v>
      </c>
    </row>
    <row r="2475" spans="1:5" x14ac:dyDescent="0.25">
      <c r="A2475" s="377">
        <v>40672</v>
      </c>
      <c r="B2475" s="378">
        <v>4.5</v>
      </c>
      <c r="C2475" s="379">
        <v>4.4800000000000004</v>
      </c>
      <c r="D2475" s="378">
        <v>4.8323</v>
      </c>
      <c r="E2475" s="20">
        <f t="shared" si="38"/>
        <v>4.8323</v>
      </c>
    </row>
    <row r="2476" spans="1:5" x14ac:dyDescent="0.25">
      <c r="A2476" s="377">
        <v>40673</v>
      </c>
      <c r="B2476" s="378">
        <v>4.5</v>
      </c>
      <c r="C2476" s="379">
        <v>4.4800000000000004</v>
      </c>
      <c r="D2476" s="378">
        <v>4.8449999999999998</v>
      </c>
      <c r="E2476" s="20">
        <f t="shared" si="38"/>
        <v>4.8449999999999998</v>
      </c>
    </row>
    <row r="2477" spans="1:5" x14ac:dyDescent="0.25">
      <c r="A2477" s="377">
        <v>40674</v>
      </c>
      <c r="B2477" s="378">
        <v>4.5</v>
      </c>
      <c r="C2477" s="379">
        <v>4.4800000000000004</v>
      </c>
      <c r="D2477" s="378">
        <v>4.8650000000000002</v>
      </c>
      <c r="E2477" s="20">
        <f t="shared" si="38"/>
        <v>4.8650000000000002</v>
      </c>
    </row>
    <row r="2478" spans="1:5" x14ac:dyDescent="0.25">
      <c r="A2478" s="377">
        <v>40675</v>
      </c>
      <c r="B2478" s="378">
        <v>4.5</v>
      </c>
      <c r="C2478" s="379">
        <v>4.4800000000000004</v>
      </c>
      <c r="D2478" s="378">
        <v>4.8499999999999996</v>
      </c>
      <c r="E2478" s="20">
        <f t="shared" si="38"/>
        <v>4.8499999999999996</v>
      </c>
    </row>
    <row r="2479" spans="1:5" x14ac:dyDescent="0.25">
      <c r="A2479" s="377">
        <v>40676</v>
      </c>
      <c r="B2479" s="378">
        <v>4.5</v>
      </c>
      <c r="C2479" s="379">
        <v>4.4800000000000004</v>
      </c>
      <c r="D2479" s="378">
        <v>4.8525</v>
      </c>
      <c r="E2479" s="20">
        <f t="shared" si="38"/>
        <v>4.8525</v>
      </c>
    </row>
    <row r="2480" spans="1:5" x14ac:dyDescent="0.25">
      <c r="A2480" s="377">
        <v>40677</v>
      </c>
      <c r="B2480" s="378">
        <v>4.5</v>
      </c>
      <c r="C2480" s="379" t="s">
        <v>611</v>
      </c>
      <c r="D2480" s="378" t="s">
        <v>611</v>
      </c>
      <c r="E2480" s="20">
        <f t="shared" si="38"/>
        <v>4.8525</v>
      </c>
    </row>
    <row r="2481" spans="1:5" x14ac:dyDescent="0.25">
      <c r="A2481" s="377">
        <v>40678</v>
      </c>
      <c r="B2481" s="378">
        <v>4.5</v>
      </c>
      <c r="C2481" s="379" t="s">
        <v>611</v>
      </c>
      <c r="D2481" s="378" t="s">
        <v>611</v>
      </c>
      <c r="E2481" s="20">
        <f t="shared" si="38"/>
        <v>4.8525</v>
      </c>
    </row>
    <row r="2482" spans="1:5" x14ac:dyDescent="0.25">
      <c r="A2482" s="377">
        <v>40679</v>
      </c>
      <c r="B2482" s="378">
        <v>4.5</v>
      </c>
      <c r="C2482" s="379">
        <v>4.49</v>
      </c>
      <c r="D2482" s="378">
        <v>4.84</v>
      </c>
      <c r="E2482" s="20">
        <f t="shared" si="38"/>
        <v>4.84</v>
      </c>
    </row>
    <row r="2483" spans="1:5" x14ac:dyDescent="0.25">
      <c r="A2483" s="377">
        <v>40680</v>
      </c>
      <c r="B2483" s="378">
        <v>4.5</v>
      </c>
      <c r="C2483" s="379">
        <v>4.49</v>
      </c>
      <c r="D2483" s="378">
        <v>4.8598999999999997</v>
      </c>
      <c r="E2483" s="20">
        <f t="shared" si="38"/>
        <v>4.8598999999999997</v>
      </c>
    </row>
    <row r="2484" spans="1:5" x14ac:dyDescent="0.25">
      <c r="A2484" s="377">
        <v>40681</v>
      </c>
      <c r="B2484" s="378">
        <v>4.5</v>
      </c>
      <c r="C2484" s="379">
        <v>4.49</v>
      </c>
      <c r="D2484" s="378">
        <v>4.8587999999999996</v>
      </c>
      <c r="E2484" s="20">
        <f t="shared" si="38"/>
        <v>4.8587999999999996</v>
      </c>
    </row>
    <row r="2485" spans="1:5" x14ac:dyDescent="0.25">
      <c r="A2485" s="377">
        <v>40682</v>
      </c>
      <c r="B2485" s="378">
        <v>4.5</v>
      </c>
      <c r="C2485" s="379">
        <v>4.49</v>
      </c>
      <c r="D2485" s="378">
        <v>4.8464999999999998</v>
      </c>
      <c r="E2485" s="20">
        <f t="shared" si="38"/>
        <v>4.8464999999999998</v>
      </c>
    </row>
    <row r="2486" spans="1:5" x14ac:dyDescent="0.25">
      <c r="A2486" s="377">
        <v>40683</v>
      </c>
      <c r="B2486" s="378">
        <v>4.5</v>
      </c>
      <c r="C2486" s="379">
        <v>4.49</v>
      </c>
      <c r="D2486" s="378">
        <v>4.8480999999999996</v>
      </c>
      <c r="E2486" s="20">
        <f t="shared" si="38"/>
        <v>4.8480999999999996</v>
      </c>
    </row>
    <row r="2487" spans="1:5" x14ac:dyDescent="0.25">
      <c r="A2487" s="377">
        <v>40684</v>
      </c>
      <c r="B2487" s="378">
        <v>4.5</v>
      </c>
      <c r="C2487" s="379" t="s">
        <v>611</v>
      </c>
      <c r="D2487" s="378" t="s">
        <v>611</v>
      </c>
      <c r="E2487" s="20">
        <f t="shared" si="38"/>
        <v>4.8480999999999996</v>
      </c>
    </row>
    <row r="2488" spans="1:5" x14ac:dyDescent="0.25">
      <c r="A2488" s="377">
        <v>40685</v>
      </c>
      <c r="B2488" s="378">
        <v>4.5</v>
      </c>
      <c r="C2488" s="379" t="s">
        <v>611</v>
      </c>
      <c r="D2488" s="378" t="s">
        <v>611</v>
      </c>
      <c r="E2488" s="20">
        <f t="shared" si="38"/>
        <v>4.8480999999999996</v>
      </c>
    </row>
    <row r="2489" spans="1:5" x14ac:dyDescent="0.25">
      <c r="A2489" s="377">
        <v>40686</v>
      </c>
      <c r="B2489" s="378">
        <v>4.5</v>
      </c>
      <c r="C2489" s="379">
        <v>4.4800000000000004</v>
      </c>
      <c r="D2489" s="378">
        <v>4.83</v>
      </c>
      <c r="E2489" s="20">
        <f t="shared" si="38"/>
        <v>4.83</v>
      </c>
    </row>
    <row r="2490" spans="1:5" x14ac:dyDescent="0.25">
      <c r="A2490" s="377">
        <v>40687</v>
      </c>
      <c r="B2490" s="378">
        <v>4.5</v>
      </c>
      <c r="C2490" s="379">
        <v>4.46</v>
      </c>
      <c r="D2490" s="378">
        <v>4.835</v>
      </c>
      <c r="E2490" s="20">
        <f t="shared" si="38"/>
        <v>4.835</v>
      </c>
    </row>
    <row r="2491" spans="1:5" x14ac:dyDescent="0.25">
      <c r="A2491" s="377">
        <v>40688</v>
      </c>
      <c r="B2491" s="378">
        <v>4.5</v>
      </c>
      <c r="C2491" s="379">
        <v>4.3899999999999997</v>
      </c>
      <c r="D2491" s="378">
        <v>4.84</v>
      </c>
      <c r="E2491" s="20">
        <f t="shared" si="38"/>
        <v>4.84</v>
      </c>
    </row>
    <row r="2492" spans="1:5" x14ac:dyDescent="0.25">
      <c r="A2492" s="377">
        <v>40689</v>
      </c>
      <c r="B2492" s="378">
        <v>4.5</v>
      </c>
      <c r="C2492" s="379">
        <v>4.34</v>
      </c>
      <c r="D2492" s="378">
        <v>4.8567999999999998</v>
      </c>
      <c r="E2492" s="20">
        <f t="shared" si="38"/>
        <v>4.8567999999999998</v>
      </c>
    </row>
    <row r="2493" spans="1:5" x14ac:dyDescent="0.25">
      <c r="A2493" s="377">
        <v>40690</v>
      </c>
      <c r="B2493" s="378">
        <v>4.5</v>
      </c>
      <c r="C2493" s="379">
        <v>4.3499999999999996</v>
      </c>
      <c r="D2493" s="378">
        <v>4.8685999999999998</v>
      </c>
      <c r="E2493" s="20">
        <f t="shared" si="38"/>
        <v>4.8685999999999998</v>
      </c>
    </row>
    <row r="2494" spans="1:5" x14ac:dyDescent="0.25">
      <c r="A2494" s="377">
        <v>40691</v>
      </c>
      <c r="B2494" s="378">
        <v>4.5</v>
      </c>
      <c r="C2494" s="379" t="s">
        <v>611</v>
      </c>
      <c r="D2494" s="378" t="s">
        <v>611</v>
      </c>
      <c r="E2494" s="20">
        <f t="shared" si="38"/>
        <v>4.8685999999999998</v>
      </c>
    </row>
    <row r="2495" spans="1:5" x14ac:dyDescent="0.25">
      <c r="A2495" s="377">
        <v>40692</v>
      </c>
      <c r="B2495" s="378">
        <v>4.5</v>
      </c>
      <c r="C2495" s="379" t="s">
        <v>611</v>
      </c>
      <c r="D2495" s="378" t="s">
        <v>611</v>
      </c>
      <c r="E2495" s="20">
        <f t="shared" si="38"/>
        <v>4.8685999999999998</v>
      </c>
    </row>
    <row r="2496" spans="1:5" x14ac:dyDescent="0.25">
      <c r="A2496" s="377">
        <v>40693</v>
      </c>
      <c r="B2496" s="378">
        <v>4.5</v>
      </c>
      <c r="C2496" s="379">
        <v>4.42</v>
      </c>
      <c r="D2496" s="378">
        <v>4.8449999999999998</v>
      </c>
      <c r="E2496" s="20">
        <f t="shared" si="38"/>
        <v>4.8449999999999998</v>
      </c>
    </row>
    <row r="2497" spans="1:5" x14ac:dyDescent="0.25">
      <c r="A2497" s="377">
        <v>40694</v>
      </c>
      <c r="B2497" s="378">
        <v>4.5</v>
      </c>
      <c r="C2497" s="379">
        <v>4.49</v>
      </c>
      <c r="D2497" s="378">
        <v>4.8449</v>
      </c>
      <c r="E2497" s="20">
        <f t="shared" si="38"/>
        <v>4.8449</v>
      </c>
    </row>
    <row r="2498" spans="1:5" x14ac:dyDescent="0.25">
      <c r="A2498" s="377">
        <v>40695</v>
      </c>
      <c r="B2498" s="378">
        <v>4.5</v>
      </c>
      <c r="C2498" s="379">
        <v>4.45</v>
      </c>
      <c r="D2498" s="378">
        <v>4.8724999999999996</v>
      </c>
      <c r="E2498" s="20">
        <f t="shared" si="38"/>
        <v>4.8724999999999996</v>
      </c>
    </row>
    <row r="2499" spans="1:5" x14ac:dyDescent="0.25">
      <c r="A2499" s="377">
        <v>40696</v>
      </c>
      <c r="B2499" s="378">
        <v>4.5</v>
      </c>
      <c r="C2499" s="379">
        <v>4.45</v>
      </c>
      <c r="D2499" s="378">
        <v>4.8699000000000003</v>
      </c>
      <c r="E2499" s="20">
        <f t="shared" si="38"/>
        <v>4.8699000000000003</v>
      </c>
    </row>
    <row r="2500" spans="1:5" x14ac:dyDescent="0.25">
      <c r="A2500" s="377">
        <v>40697</v>
      </c>
      <c r="B2500" s="378">
        <v>4.5</v>
      </c>
      <c r="C2500" s="379">
        <v>4.4400000000000004</v>
      </c>
      <c r="D2500" s="378">
        <v>4.8600000000000003</v>
      </c>
      <c r="E2500" s="20">
        <f t="shared" si="38"/>
        <v>4.8600000000000003</v>
      </c>
    </row>
    <row r="2501" spans="1:5" x14ac:dyDescent="0.25">
      <c r="A2501" s="377">
        <v>40698</v>
      </c>
      <c r="B2501" s="378">
        <v>4.5</v>
      </c>
      <c r="C2501" s="379" t="s">
        <v>611</v>
      </c>
      <c r="D2501" s="378" t="s">
        <v>611</v>
      </c>
      <c r="E2501" s="20">
        <f t="shared" si="38"/>
        <v>4.8600000000000003</v>
      </c>
    </row>
    <row r="2502" spans="1:5" x14ac:dyDescent="0.25">
      <c r="A2502" s="377">
        <v>40699</v>
      </c>
      <c r="B2502" s="378">
        <v>4.5</v>
      </c>
      <c r="C2502" s="379" t="s">
        <v>611</v>
      </c>
      <c r="D2502" s="378" t="s">
        <v>611</v>
      </c>
      <c r="E2502" s="20">
        <f t="shared" si="38"/>
        <v>4.8600000000000003</v>
      </c>
    </row>
    <row r="2503" spans="1:5" x14ac:dyDescent="0.25">
      <c r="A2503" s="377">
        <v>40700</v>
      </c>
      <c r="B2503" s="378">
        <v>4.5</v>
      </c>
      <c r="C2503" s="379">
        <v>4.45</v>
      </c>
      <c r="D2503" s="378">
        <v>4.8499999999999996</v>
      </c>
      <c r="E2503" s="20">
        <f t="shared" si="38"/>
        <v>4.8499999999999996</v>
      </c>
    </row>
    <row r="2504" spans="1:5" x14ac:dyDescent="0.25">
      <c r="A2504" s="377">
        <v>40701</v>
      </c>
      <c r="B2504" s="378">
        <v>4.5</v>
      </c>
      <c r="C2504" s="379">
        <v>4.46</v>
      </c>
      <c r="D2504" s="378">
        <v>4.83</v>
      </c>
      <c r="E2504" s="20">
        <f t="shared" si="38"/>
        <v>4.83</v>
      </c>
    </row>
    <row r="2505" spans="1:5" x14ac:dyDescent="0.25">
      <c r="A2505" s="377">
        <v>40702</v>
      </c>
      <c r="B2505" s="378">
        <v>4.5</v>
      </c>
      <c r="C2505" s="379">
        <v>4.4800000000000004</v>
      </c>
      <c r="D2505" s="378">
        <v>4.8499999999999996</v>
      </c>
      <c r="E2505" s="20">
        <f t="shared" si="38"/>
        <v>4.8499999999999996</v>
      </c>
    </row>
    <row r="2506" spans="1:5" x14ac:dyDescent="0.25">
      <c r="A2506" s="377">
        <v>40703</v>
      </c>
      <c r="B2506" s="378">
        <v>4.5</v>
      </c>
      <c r="C2506" s="379">
        <v>4.4800000000000004</v>
      </c>
      <c r="D2506" s="378">
        <v>4.8250000000000002</v>
      </c>
      <c r="E2506" s="20">
        <f t="shared" si="38"/>
        <v>4.8250000000000002</v>
      </c>
    </row>
    <row r="2507" spans="1:5" x14ac:dyDescent="0.25">
      <c r="A2507" s="377">
        <v>40704</v>
      </c>
      <c r="B2507" s="378">
        <v>4.5</v>
      </c>
      <c r="C2507" s="379">
        <v>4.49</v>
      </c>
      <c r="D2507" s="378">
        <v>4.8499999999999996</v>
      </c>
      <c r="E2507" s="20">
        <f t="shared" si="38"/>
        <v>4.8499999999999996</v>
      </c>
    </row>
    <row r="2508" spans="1:5" x14ac:dyDescent="0.25">
      <c r="A2508" s="377">
        <v>40705</v>
      </c>
      <c r="B2508" s="378">
        <v>4.5</v>
      </c>
      <c r="C2508" s="379" t="s">
        <v>611</v>
      </c>
      <c r="D2508" s="378" t="s">
        <v>611</v>
      </c>
      <c r="E2508" s="20">
        <f t="shared" ref="E2508:E2571" si="39">IF(D2508="N/E",E2507,D2508)</f>
        <v>4.8499999999999996</v>
      </c>
    </row>
    <row r="2509" spans="1:5" x14ac:dyDescent="0.25">
      <c r="A2509" s="377">
        <v>40706</v>
      </c>
      <c r="B2509" s="378">
        <v>4.5</v>
      </c>
      <c r="C2509" s="379" t="s">
        <v>611</v>
      </c>
      <c r="D2509" s="378" t="s">
        <v>611</v>
      </c>
      <c r="E2509" s="20">
        <f t="shared" si="39"/>
        <v>4.8499999999999996</v>
      </c>
    </row>
    <row r="2510" spans="1:5" x14ac:dyDescent="0.25">
      <c r="A2510" s="377">
        <v>40707</v>
      </c>
      <c r="B2510" s="378">
        <v>4.5</v>
      </c>
      <c r="C2510" s="379">
        <v>4.5</v>
      </c>
      <c r="D2510" s="378">
        <v>4.8550000000000004</v>
      </c>
      <c r="E2510" s="20">
        <f t="shared" si="39"/>
        <v>4.8550000000000004</v>
      </c>
    </row>
    <row r="2511" spans="1:5" x14ac:dyDescent="0.25">
      <c r="A2511" s="377">
        <v>40708</v>
      </c>
      <c r="B2511" s="378">
        <v>4.5</v>
      </c>
      <c r="C2511" s="379">
        <v>4.5</v>
      </c>
      <c r="D2511" s="378">
        <v>4.8689</v>
      </c>
      <c r="E2511" s="20">
        <f t="shared" si="39"/>
        <v>4.8689</v>
      </c>
    </row>
    <row r="2512" spans="1:5" x14ac:dyDescent="0.25">
      <c r="A2512" s="377">
        <v>40709</v>
      </c>
      <c r="B2512" s="378">
        <v>4.5</v>
      </c>
      <c r="C2512" s="379">
        <v>4.5</v>
      </c>
      <c r="D2512" s="378">
        <v>4.835</v>
      </c>
      <c r="E2512" s="20">
        <f t="shared" si="39"/>
        <v>4.835</v>
      </c>
    </row>
    <row r="2513" spans="1:5" x14ac:dyDescent="0.25">
      <c r="A2513" s="377">
        <v>40710</v>
      </c>
      <c r="B2513" s="378">
        <v>4.5</v>
      </c>
      <c r="C2513" s="379">
        <v>4.51</v>
      </c>
      <c r="D2513" s="378">
        <v>4.82</v>
      </c>
      <c r="E2513" s="20">
        <f t="shared" si="39"/>
        <v>4.82</v>
      </c>
    </row>
    <row r="2514" spans="1:5" x14ac:dyDescent="0.25">
      <c r="A2514" s="377">
        <v>40711</v>
      </c>
      <c r="B2514" s="378">
        <v>4.5</v>
      </c>
      <c r="C2514" s="379">
        <v>4.53</v>
      </c>
      <c r="D2514" s="378">
        <v>4.8434999999999997</v>
      </c>
      <c r="E2514" s="20">
        <f t="shared" si="39"/>
        <v>4.8434999999999997</v>
      </c>
    </row>
    <row r="2515" spans="1:5" x14ac:dyDescent="0.25">
      <c r="A2515" s="377">
        <v>40712</v>
      </c>
      <c r="B2515" s="378">
        <v>4.5</v>
      </c>
      <c r="C2515" s="379" t="s">
        <v>611</v>
      </c>
      <c r="D2515" s="378" t="s">
        <v>611</v>
      </c>
      <c r="E2515" s="20">
        <f t="shared" si="39"/>
        <v>4.8434999999999997</v>
      </c>
    </row>
    <row r="2516" spans="1:5" x14ac:dyDescent="0.25">
      <c r="A2516" s="377">
        <v>40713</v>
      </c>
      <c r="B2516" s="378">
        <v>4.5</v>
      </c>
      <c r="C2516" s="379" t="s">
        <v>611</v>
      </c>
      <c r="D2516" s="378" t="s">
        <v>611</v>
      </c>
      <c r="E2516" s="20">
        <f t="shared" si="39"/>
        <v>4.8434999999999997</v>
      </c>
    </row>
    <row r="2517" spans="1:5" x14ac:dyDescent="0.25">
      <c r="A2517" s="377">
        <v>40714</v>
      </c>
      <c r="B2517" s="378">
        <v>4.5</v>
      </c>
      <c r="C2517" s="379">
        <v>4.5</v>
      </c>
      <c r="D2517" s="378">
        <v>4.8174999999999999</v>
      </c>
      <c r="E2517" s="20">
        <f t="shared" si="39"/>
        <v>4.8174999999999999</v>
      </c>
    </row>
    <row r="2518" spans="1:5" x14ac:dyDescent="0.25">
      <c r="A2518" s="377">
        <v>40715</v>
      </c>
      <c r="B2518" s="378">
        <v>4.5</v>
      </c>
      <c r="C2518" s="379">
        <v>4.51</v>
      </c>
      <c r="D2518" s="378">
        <v>4.8449999999999998</v>
      </c>
      <c r="E2518" s="20">
        <f t="shared" si="39"/>
        <v>4.8449999999999998</v>
      </c>
    </row>
    <row r="2519" spans="1:5" x14ac:dyDescent="0.25">
      <c r="A2519" s="377">
        <v>40716</v>
      </c>
      <c r="B2519" s="378">
        <v>4.5</v>
      </c>
      <c r="C2519" s="379">
        <v>4.51</v>
      </c>
      <c r="D2519" s="378">
        <v>4.835</v>
      </c>
      <c r="E2519" s="20">
        <f t="shared" si="39"/>
        <v>4.835</v>
      </c>
    </row>
    <row r="2520" spans="1:5" x14ac:dyDescent="0.25">
      <c r="A2520" s="377">
        <v>40717</v>
      </c>
      <c r="B2520" s="378">
        <v>4.5</v>
      </c>
      <c r="C2520" s="379">
        <v>4.51</v>
      </c>
      <c r="D2520" s="378">
        <v>4.8499999999999996</v>
      </c>
      <c r="E2520" s="20">
        <f t="shared" si="39"/>
        <v>4.8499999999999996</v>
      </c>
    </row>
    <row r="2521" spans="1:5" x14ac:dyDescent="0.25">
      <c r="A2521" s="377">
        <v>40718</v>
      </c>
      <c r="B2521" s="378">
        <v>4.5</v>
      </c>
      <c r="C2521" s="379">
        <v>4.51</v>
      </c>
      <c r="D2521" s="378">
        <v>4.835</v>
      </c>
      <c r="E2521" s="20">
        <f t="shared" si="39"/>
        <v>4.835</v>
      </c>
    </row>
    <row r="2522" spans="1:5" x14ac:dyDescent="0.25">
      <c r="A2522" s="377">
        <v>40719</v>
      </c>
      <c r="B2522" s="378">
        <v>4.5</v>
      </c>
      <c r="C2522" s="379" t="s">
        <v>611</v>
      </c>
      <c r="D2522" s="378" t="s">
        <v>611</v>
      </c>
      <c r="E2522" s="20">
        <f t="shared" si="39"/>
        <v>4.835</v>
      </c>
    </row>
    <row r="2523" spans="1:5" x14ac:dyDescent="0.25">
      <c r="A2523" s="377">
        <v>40720</v>
      </c>
      <c r="B2523" s="378">
        <v>4.5</v>
      </c>
      <c r="C2523" s="379" t="s">
        <v>611</v>
      </c>
      <c r="D2523" s="378" t="s">
        <v>611</v>
      </c>
      <c r="E2523" s="20">
        <f t="shared" si="39"/>
        <v>4.835</v>
      </c>
    </row>
    <row r="2524" spans="1:5" x14ac:dyDescent="0.25">
      <c r="A2524" s="377">
        <v>40721</v>
      </c>
      <c r="B2524" s="378">
        <v>4.5</v>
      </c>
      <c r="C2524" s="379">
        <v>4.51</v>
      </c>
      <c r="D2524" s="378">
        <v>4.8449999999999998</v>
      </c>
      <c r="E2524" s="20">
        <f t="shared" si="39"/>
        <v>4.8449999999999998</v>
      </c>
    </row>
    <row r="2525" spans="1:5" x14ac:dyDescent="0.25">
      <c r="A2525" s="377">
        <v>40722</v>
      </c>
      <c r="B2525" s="378">
        <v>4.5</v>
      </c>
      <c r="C2525" s="379">
        <v>4.51</v>
      </c>
      <c r="D2525" s="378">
        <v>4.8494999999999999</v>
      </c>
      <c r="E2525" s="20">
        <f t="shared" si="39"/>
        <v>4.8494999999999999</v>
      </c>
    </row>
    <row r="2526" spans="1:5" x14ac:dyDescent="0.25">
      <c r="A2526" s="377">
        <v>40723</v>
      </c>
      <c r="B2526" s="378">
        <v>4.5</v>
      </c>
      <c r="C2526" s="379">
        <v>4.51</v>
      </c>
      <c r="D2526" s="378">
        <v>4.8475000000000001</v>
      </c>
      <c r="E2526" s="20">
        <f t="shared" si="39"/>
        <v>4.8475000000000001</v>
      </c>
    </row>
    <row r="2527" spans="1:5" x14ac:dyDescent="0.25">
      <c r="A2527" s="377">
        <v>40724</v>
      </c>
      <c r="B2527" s="378">
        <v>4.5</v>
      </c>
      <c r="C2527" s="379">
        <v>4.53</v>
      </c>
      <c r="D2527" s="378">
        <v>4.8449999999999998</v>
      </c>
      <c r="E2527" s="20">
        <f t="shared" si="39"/>
        <v>4.8449999999999998</v>
      </c>
    </row>
    <row r="2528" spans="1:5" x14ac:dyDescent="0.25">
      <c r="A2528" s="377">
        <v>40725</v>
      </c>
      <c r="B2528" s="378">
        <v>4.5</v>
      </c>
      <c r="C2528" s="379">
        <v>4.51</v>
      </c>
      <c r="D2528" s="378">
        <v>4.8499999999999996</v>
      </c>
      <c r="E2528" s="20">
        <f t="shared" si="39"/>
        <v>4.8499999999999996</v>
      </c>
    </row>
    <row r="2529" spans="1:5" x14ac:dyDescent="0.25">
      <c r="A2529" s="377">
        <v>40726</v>
      </c>
      <c r="B2529" s="378">
        <v>4.5</v>
      </c>
      <c r="C2529" s="379" t="s">
        <v>611</v>
      </c>
      <c r="D2529" s="378" t="s">
        <v>611</v>
      </c>
      <c r="E2529" s="20">
        <f t="shared" si="39"/>
        <v>4.8499999999999996</v>
      </c>
    </row>
    <row r="2530" spans="1:5" x14ac:dyDescent="0.25">
      <c r="A2530" s="377">
        <v>40727</v>
      </c>
      <c r="B2530" s="378">
        <v>4.5</v>
      </c>
      <c r="C2530" s="379" t="s">
        <v>611</v>
      </c>
      <c r="D2530" s="378" t="s">
        <v>611</v>
      </c>
      <c r="E2530" s="20">
        <f t="shared" si="39"/>
        <v>4.8499999999999996</v>
      </c>
    </row>
    <row r="2531" spans="1:5" x14ac:dyDescent="0.25">
      <c r="A2531" s="377">
        <v>40728</v>
      </c>
      <c r="B2531" s="378">
        <v>4.5</v>
      </c>
      <c r="C2531" s="379">
        <v>4.5</v>
      </c>
      <c r="D2531" s="378">
        <v>4.8555999999999999</v>
      </c>
      <c r="E2531" s="20">
        <f t="shared" si="39"/>
        <v>4.8555999999999999</v>
      </c>
    </row>
    <row r="2532" spans="1:5" x14ac:dyDescent="0.25">
      <c r="A2532" s="377">
        <v>40729</v>
      </c>
      <c r="B2532" s="378">
        <v>4.5</v>
      </c>
      <c r="C2532" s="379">
        <v>4.4800000000000004</v>
      </c>
      <c r="D2532" s="378">
        <v>4.8449999999999998</v>
      </c>
      <c r="E2532" s="20">
        <f t="shared" si="39"/>
        <v>4.8449999999999998</v>
      </c>
    </row>
    <row r="2533" spans="1:5" x14ac:dyDescent="0.25">
      <c r="A2533" s="377">
        <v>40730</v>
      </c>
      <c r="B2533" s="378">
        <v>4.5</v>
      </c>
      <c r="C2533" s="379">
        <v>4.45</v>
      </c>
      <c r="D2533" s="378">
        <v>4.84</v>
      </c>
      <c r="E2533" s="20">
        <f t="shared" si="39"/>
        <v>4.84</v>
      </c>
    </row>
    <row r="2534" spans="1:5" x14ac:dyDescent="0.25">
      <c r="A2534" s="377">
        <v>40731</v>
      </c>
      <c r="B2534" s="378">
        <v>4.5</v>
      </c>
      <c r="C2534" s="379">
        <v>4.45</v>
      </c>
      <c r="D2534" s="378">
        <v>4.8388999999999998</v>
      </c>
      <c r="E2534" s="20">
        <f t="shared" si="39"/>
        <v>4.8388999999999998</v>
      </c>
    </row>
    <row r="2535" spans="1:5" x14ac:dyDescent="0.25">
      <c r="A2535" s="377">
        <v>40732</v>
      </c>
      <c r="B2535" s="378">
        <v>4.5</v>
      </c>
      <c r="C2535" s="379">
        <v>4.45</v>
      </c>
      <c r="D2535" s="378">
        <v>4.8499999999999996</v>
      </c>
      <c r="E2535" s="20">
        <f t="shared" si="39"/>
        <v>4.8499999999999996</v>
      </c>
    </row>
    <row r="2536" spans="1:5" x14ac:dyDescent="0.25">
      <c r="A2536" s="377">
        <v>40733</v>
      </c>
      <c r="B2536" s="378">
        <v>4.5</v>
      </c>
      <c r="C2536" s="379" t="s">
        <v>611</v>
      </c>
      <c r="D2536" s="378" t="s">
        <v>611</v>
      </c>
      <c r="E2536" s="20">
        <f t="shared" si="39"/>
        <v>4.8499999999999996</v>
      </c>
    </row>
    <row r="2537" spans="1:5" x14ac:dyDescent="0.25">
      <c r="A2537" s="377">
        <v>40734</v>
      </c>
      <c r="B2537" s="378">
        <v>4.5</v>
      </c>
      <c r="C2537" s="379" t="s">
        <v>611</v>
      </c>
      <c r="D2537" s="378" t="s">
        <v>611</v>
      </c>
      <c r="E2537" s="20">
        <f t="shared" si="39"/>
        <v>4.8499999999999996</v>
      </c>
    </row>
    <row r="2538" spans="1:5" x14ac:dyDescent="0.25">
      <c r="A2538" s="377">
        <v>40735</v>
      </c>
      <c r="B2538" s="378">
        <v>4.5</v>
      </c>
      <c r="C2538" s="379">
        <v>4.45</v>
      </c>
      <c r="D2538" s="378">
        <v>4.8390000000000004</v>
      </c>
      <c r="E2538" s="20">
        <f t="shared" si="39"/>
        <v>4.8390000000000004</v>
      </c>
    </row>
    <row r="2539" spans="1:5" x14ac:dyDescent="0.25">
      <c r="A2539" s="377">
        <v>40736</v>
      </c>
      <c r="B2539" s="378">
        <v>4.5</v>
      </c>
      <c r="C2539" s="379">
        <v>4.46</v>
      </c>
      <c r="D2539" s="378">
        <v>4.8259999999999996</v>
      </c>
      <c r="E2539" s="20">
        <f t="shared" si="39"/>
        <v>4.8259999999999996</v>
      </c>
    </row>
    <row r="2540" spans="1:5" x14ac:dyDescent="0.25">
      <c r="A2540" s="377">
        <v>40737</v>
      </c>
      <c r="B2540" s="378">
        <v>4.5</v>
      </c>
      <c r="C2540" s="379">
        <v>4.47</v>
      </c>
      <c r="D2540" s="378">
        <v>4.8185000000000002</v>
      </c>
      <c r="E2540" s="20">
        <f t="shared" si="39"/>
        <v>4.8185000000000002</v>
      </c>
    </row>
    <row r="2541" spans="1:5" x14ac:dyDescent="0.25">
      <c r="A2541" s="377">
        <v>40738</v>
      </c>
      <c r="B2541" s="378">
        <v>4.5</v>
      </c>
      <c r="C2541" s="379">
        <v>4.46</v>
      </c>
      <c r="D2541" s="378">
        <v>4.8080999999999996</v>
      </c>
      <c r="E2541" s="20">
        <f t="shared" si="39"/>
        <v>4.8080999999999996</v>
      </c>
    </row>
    <row r="2542" spans="1:5" x14ac:dyDescent="0.25">
      <c r="A2542" s="377">
        <v>40739</v>
      </c>
      <c r="B2542" s="378">
        <v>4.5</v>
      </c>
      <c r="C2542" s="379">
        <v>4.4800000000000004</v>
      </c>
      <c r="D2542" s="378">
        <v>4.8099999999999996</v>
      </c>
      <c r="E2542" s="20">
        <f t="shared" si="39"/>
        <v>4.8099999999999996</v>
      </c>
    </row>
    <row r="2543" spans="1:5" x14ac:dyDescent="0.25">
      <c r="A2543" s="377">
        <v>40740</v>
      </c>
      <c r="B2543" s="378">
        <v>4.5</v>
      </c>
      <c r="C2543" s="379" t="s">
        <v>611</v>
      </c>
      <c r="D2543" s="378" t="s">
        <v>611</v>
      </c>
      <c r="E2543" s="20">
        <f t="shared" si="39"/>
        <v>4.8099999999999996</v>
      </c>
    </row>
    <row r="2544" spans="1:5" x14ac:dyDescent="0.25">
      <c r="A2544" s="377">
        <v>40741</v>
      </c>
      <c r="B2544" s="378">
        <v>4.5</v>
      </c>
      <c r="C2544" s="379" t="s">
        <v>611</v>
      </c>
      <c r="D2544" s="378" t="s">
        <v>611</v>
      </c>
      <c r="E2544" s="20">
        <f t="shared" si="39"/>
        <v>4.8099999999999996</v>
      </c>
    </row>
    <row r="2545" spans="1:5" x14ac:dyDescent="0.25">
      <c r="A2545" s="377">
        <v>40742</v>
      </c>
      <c r="B2545" s="378">
        <v>4.5</v>
      </c>
      <c r="C2545" s="379">
        <v>4.4800000000000004</v>
      </c>
      <c r="D2545" s="378">
        <v>4.8030999999999997</v>
      </c>
      <c r="E2545" s="20">
        <f t="shared" si="39"/>
        <v>4.8030999999999997</v>
      </c>
    </row>
    <row r="2546" spans="1:5" x14ac:dyDescent="0.25">
      <c r="A2546" s="377">
        <v>40743</v>
      </c>
      <c r="B2546" s="378">
        <v>4.5</v>
      </c>
      <c r="C2546" s="379">
        <v>4.49</v>
      </c>
      <c r="D2546" s="378">
        <v>4.7949999999999999</v>
      </c>
      <c r="E2546" s="20">
        <f t="shared" si="39"/>
        <v>4.7949999999999999</v>
      </c>
    </row>
    <row r="2547" spans="1:5" x14ac:dyDescent="0.25">
      <c r="A2547" s="377">
        <v>40744</v>
      </c>
      <c r="B2547" s="378">
        <v>4.5</v>
      </c>
      <c r="C2547" s="379">
        <v>4.49</v>
      </c>
      <c r="D2547" s="378">
        <v>4.8</v>
      </c>
      <c r="E2547" s="20">
        <f t="shared" si="39"/>
        <v>4.8</v>
      </c>
    </row>
    <row r="2548" spans="1:5" x14ac:dyDescent="0.25">
      <c r="A2548" s="377">
        <v>40745</v>
      </c>
      <c r="B2548" s="378">
        <v>4.5</v>
      </c>
      <c r="C2548" s="379">
        <v>4.49</v>
      </c>
      <c r="D2548" s="378">
        <v>4.8090000000000002</v>
      </c>
      <c r="E2548" s="20">
        <f t="shared" si="39"/>
        <v>4.8090000000000002</v>
      </c>
    </row>
    <row r="2549" spans="1:5" x14ac:dyDescent="0.25">
      <c r="A2549" s="377">
        <v>40746</v>
      </c>
      <c r="B2549" s="378">
        <v>4.5</v>
      </c>
      <c r="C2549" s="379">
        <v>4.4800000000000004</v>
      </c>
      <c r="D2549" s="378">
        <v>4.79</v>
      </c>
      <c r="E2549" s="20">
        <f t="shared" si="39"/>
        <v>4.79</v>
      </c>
    </row>
    <row r="2550" spans="1:5" x14ac:dyDescent="0.25">
      <c r="A2550" s="377">
        <v>40747</v>
      </c>
      <c r="B2550" s="378">
        <v>4.5</v>
      </c>
      <c r="C2550" s="379" t="s">
        <v>611</v>
      </c>
      <c r="D2550" s="378" t="s">
        <v>611</v>
      </c>
      <c r="E2550" s="20">
        <f t="shared" si="39"/>
        <v>4.79</v>
      </c>
    </row>
    <row r="2551" spans="1:5" x14ac:dyDescent="0.25">
      <c r="A2551" s="377">
        <v>40748</v>
      </c>
      <c r="B2551" s="378">
        <v>4.5</v>
      </c>
      <c r="C2551" s="379" t="s">
        <v>611</v>
      </c>
      <c r="D2551" s="378" t="s">
        <v>611</v>
      </c>
      <c r="E2551" s="20">
        <f t="shared" si="39"/>
        <v>4.79</v>
      </c>
    </row>
    <row r="2552" spans="1:5" x14ac:dyDescent="0.25">
      <c r="A2552" s="377">
        <v>40749</v>
      </c>
      <c r="B2552" s="378">
        <v>4.5</v>
      </c>
      <c r="C2552" s="379">
        <v>4.47</v>
      </c>
      <c r="D2552" s="378">
        <v>4.7975000000000003</v>
      </c>
      <c r="E2552" s="20">
        <f t="shared" si="39"/>
        <v>4.7975000000000003</v>
      </c>
    </row>
    <row r="2553" spans="1:5" x14ac:dyDescent="0.25">
      <c r="A2553" s="377">
        <v>40750</v>
      </c>
      <c r="B2553" s="378">
        <v>4.5</v>
      </c>
      <c r="C2553" s="379">
        <v>4.47</v>
      </c>
      <c r="D2553" s="378">
        <v>4.8150000000000004</v>
      </c>
      <c r="E2553" s="20">
        <f t="shared" si="39"/>
        <v>4.8150000000000004</v>
      </c>
    </row>
    <row r="2554" spans="1:5" x14ac:dyDescent="0.25">
      <c r="A2554" s="377">
        <v>40751</v>
      </c>
      <c r="B2554" s="378">
        <v>4.5</v>
      </c>
      <c r="C2554" s="379">
        <v>4.46</v>
      </c>
      <c r="D2554" s="378">
        <v>4.83</v>
      </c>
      <c r="E2554" s="20">
        <f t="shared" si="39"/>
        <v>4.83</v>
      </c>
    </row>
    <row r="2555" spans="1:5" x14ac:dyDescent="0.25">
      <c r="A2555" s="377">
        <v>40752</v>
      </c>
      <c r="B2555" s="378">
        <v>4.5</v>
      </c>
      <c r="C2555" s="379">
        <v>4.46</v>
      </c>
      <c r="D2555" s="378">
        <v>4.8125</v>
      </c>
      <c r="E2555" s="20">
        <f t="shared" si="39"/>
        <v>4.8125</v>
      </c>
    </row>
    <row r="2556" spans="1:5" x14ac:dyDescent="0.25">
      <c r="A2556" s="377">
        <v>40753</v>
      </c>
      <c r="B2556" s="378">
        <v>4.5</v>
      </c>
      <c r="C2556" s="379">
        <v>4.46</v>
      </c>
      <c r="D2556" s="378">
        <v>4.8150000000000004</v>
      </c>
      <c r="E2556" s="20">
        <f t="shared" si="39"/>
        <v>4.8150000000000004</v>
      </c>
    </row>
    <row r="2557" spans="1:5" x14ac:dyDescent="0.25">
      <c r="A2557" s="377">
        <v>40754</v>
      </c>
      <c r="B2557" s="378">
        <v>4.5</v>
      </c>
      <c r="C2557" s="379" t="s">
        <v>611</v>
      </c>
      <c r="D2557" s="378" t="s">
        <v>611</v>
      </c>
      <c r="E2557" s="20">
        <f t="shared" si="39"/>
        <v>4.8150000000000004</v>
      </c>
    </row>
    <row r="2558" spans="1:5" x14ac:dyDescent="0.25">
      <c r="A2558" s="377">
        <v>40755</v>
      </c>
      <c r="B2558" s="378">
        <v>4.5</v>
      </c>
      <c r="C2558" s="379" t="s">
        <v>611</v>
      </c>
      <c r="D2558" s="378" t="s">
        <v>611</v>
      </c>
      <c r="E2558" s="20">
        <f t="shared" si="39"/>
        <v>4.8150000000000004</v>
      </c>
    </row>
    <row r="2559" spans="1:5" x14ac:dyDescent="0.25">
      <c r="A2559" s="377">
        <v>40756</v>
      </c>
      <c r="B2559" s="378">
        <v>4.5</v>
      </c>
      <c r="C2559" s="379">
        <v>4.45</v>
      </c>
      <c r="D2559" s="378">
        <v>4.8049999999999997</v>
      </c>
      <c r="E2559" s="20">
        <f t="shared" si="39"/>
        <v>4.8049999999999997</v>
      </c>
    </row>
    <row r="2560" spans="1:5" x14ac:dyDescent="0.25">
      <c r="A2560" s="377">
        <v>40757</v>
      </c>
      <c r="B2560" s="378">
        <v>4.5</v>
      </c>
      <c r="C2560" s="379">
        <v>4.45</v>
      </c>
      <c r="D2560" s="378">
        <v>4.8224999999999998</v>
      </c>
      <c r="E2560" s="20">
        <f t="shared" si="39"/>
        <v>4.8224999999999998</v>
      </c>
    </row>
    <row r="2561" spans="1:5" x14ac:dyDescent="0.25">
      <c r="A2561" s="377">
        <v>40758</v>
      </c>
      <c r="B2561" s="378">
        <v>4.5</v>
      </c>
      <c r="C2561" s="379">
        <v>4.45</v>
      </c>
      <c r="D2561" s="378">
        <v>4.8150000000000004</v>
      </c>
      <c r="E2561" s="20">
        <f t="shared" si="39"/>
        <v>4.8150000000000004</v>
      </c>
    </row>
    <row r="2562" spans="1:5" x14ac:dyDescent="0.25">
      <c r="A2562" s="377">
        <v>40759</v>
      </c>
      <c r="B2562" s="378">
        <v>4.5</v>
      </c>
      <c r="C2562" s="379">
        <v>4.45</v>
      </c>
      <c r="D2562" s="378">
        <v>4.8250000000000002</v>
      </c>
      <c r="E2562" s="20">
        <f t="shared" si="39"/>
        <v>4.8250000000000002</v>
      </c>
    </row>
    <row r="2563" spans="1:5" x14ac:dyDescent="0.25">
      <c r="A2563" s="377">
        <v>40760</v>
      </c>
      <c r="B2563" s="378">
        <v>4.5</v>
      </c>
      <c r="C2563" s="379">
        <v>4.5199999999999996</v>
      </c>
      <c r="D2563" s="378">
        <v>4.8099999999999996</v>
      </c>
      <c r="E2563" s="20">
        <f t="shared" si="39"/>
        <v>4.8099999999999996</v>
      </c>
    </row>
    <row r="2564" spans="1:5" x14ac:dyDescent="0.25">
      <c r="A2564" s="377">
        <v>40761</v>
      </c>
      <c r="B2564" s="378">
        <v>4.5</v>
      </c>
      <c r="C2564" s="379" t="s">
        <v>611</v>
      </c>
      <c r="D2564" s="378" t="s">
        <v>611</v>
      </c>
      <c r="E2564" s="20">
        <f t="shared" si="39"/>
        <v>4.8099999999999996</v>
      </c>
    </row>
    <row r="2565" spans="1:5" x14ac:dyDescent="0.25">
      <c r="A2565" s="377">
        <v>40762</v>
      </c>
      <c r="B2565" s="378">
        <v>4.5</v>
      </c>
      <c r="C2565" s="379" t="s">
        <v>611</v>
      </c>
      <c r="D2565" s="378" t="s">
        <v>611</v>
      </c>
      <c r="E2565" s="20">
        <f t="shared" si="39"/>
        <v>4.8099999999999996</v>
      </c>
    </row>
    <row r="2566" spans="1:5" x14ac:dyDescent="0.25">
      <c r="A2566" s="377">
        <v>40763</v>
      </c>
      <c r="B2566" s="378">
        <v>4.5</v>
      </c>
      <c r="C2566" s="379">
        <v>4.45</v>
      </c>
      <c r="D2566" s="378">
        <v>4.82</v>
      </c>
      <c r="E2566" s="20">
        <f t="shared" si="39"/>
        <v>4.82</v>
      </c>
    </row>
    <row r="2567" spans="1:5" x14ac:dyDescent="0.25">
      <c r="A2567" s="377">
        <v>40764</v>
      </c>
      <c r="B2567" s="378">
        <v>4.5</v>
      </c>
      <c r="C2567" s="379">
        <v>4.4400000000000004</v>
      </c>
      <c r="D2567" s="378">
        <v>4.82</v>
      </c>
      <c r="E2567" s="20">
        <f t="shared" si="39"/>
        <v>4.82</v>
      </c>
    </row>
    <row r="2568" spans="1:5" x14ac:dyDescent="0.25">
      <c r="A2568" s="377">
        <v>40765</v>
      </c>
      <c r="B2568" s="378">
        <v>4.5</v>
      </c>
      <c r="C2568" s="379">
        <v>4.45</v>
      </c>
      <c r="D2568" s="378">
        <v>4.8099999999999996</v>
      </c>
      <c r="E2568" s="20">
        <f t="shared" si="39"/>
        <v>4.8099999999999996</v>
      </c>
    </row>
    <row r="2569" spans="1:5" x14ac:dyDescent="0.25">
      <c r="A2569" s="377">
        <v>40766</v>
      </c>
      <c r="B2569" s="378">
        <v>4.5</v>
      </c>
      <c r="C2569" s="379">
        <v>4.43</v>
      </c>
      <c r="D2569" s="378">
        <v>4.8099999999999996</v>
      </c>
      <c r="E2569" s="20">
        <f t="shared" si="39"/>
        <v>4.8099999999999996</v>
      </c>
    </row>
    <row r="2570" spans="1:5" x14ac:dyDescent="0.25">
      <c r="A2570" s="377">
        <v>40767</v>
      </c>
      <c r="B2570" s="378">
        <v>4.5</v>
      </c>
      <c r="C2570" s="379">
        <v>4.46</v>
      </c>
      <c r="D2570" s="378">
        <v>4.8099999999999996</v>
      </c>
      <c r="E2570" s="20">
        <f t="shared" si="39"/>
        <v>4.8099999999999996</v>
      </c>
    </row>
    <row r="2571" spans="1:5" x14ac:dyDescent="0.25">
      <c r="A2571" s="377">
        <v>40768</v>
      </c>
      <c r="B2571" s="378">
        <v>4.5</v>
      </c>
      <c r="C2571" s="379" t="s">
        <v>611</v>
      </c>
      <c r="D2571" s="378" t="s">
        <v>611</v>
      </c>
      <c r="E2571" s="20">
        <f t="shared" si="39"/>
        <v>4.8099999999999996</v>
      </c>
    </row>
    <row r="2572" spans="1:5" x14ac:dyDescent="0.25">
      <c r="A2572" s="377">
        <v>40769</v>
      </c>
      <c r="B2572" s="378">
        <v>4.5</v>
      </c>
      <c r="C2572" s="379" t="s">
        <v>611</v>
      </c>
      <c r="D2572" s="378" t="s">
        <v>611</v>
      </c>
      <c r="E2572" s="20">
        <f t="shared" ref="E2572:E2635" si="40">IF(D2572="N/E",E2571,D2572)</f>
        <v>4.8099999999999996</v>
      </c>
    </row>
    <row r="2573" spans="1:5" x14ac:dyDescent="0.25">
      <c r="A2573" s="377">
        <v>40770</v>
      </c>
      <c r="B2573" s="378">
        <v>4.5</v>
      </c>
      <c r="C2573" s="379">
        <v>4.46</v>
      </c>
      <c r="D2573" s="378">
        <v>4.8</v>
      </c>
      <c r="E2573" s="20">
        <f t="shared" si="40"/>
        <v>4.8</v>
      </c>
    </row>
    <row r="2574" spans="1:5" x14ac:dyDescent="0.25">
      <c r="A2574" s="377">
        <v>40771</v>
      </c>
      <c r="B2574" s="378">
        <v>4.5</v>
      </c>
      <c r="C2574" s="379">
        <v>4.46</v>
      </c>
      <c r="D2574" s="378">
        <v>4.82</v>
      </c>
      <c r="E2574" s="20">
        <f t="shared" si="40"/>
        <v>4.82</v>
      </c>
    </row>
    <row r="2575" spans="1:5" x14ac:dyDescent="0.25">
      <c r="A2575" s="377">
        <v>40772</v>
      </c>
      <c r="B2575" s="378">
        <v>4.5</v>
      </c>
      <c r="C2575" s="379">
        <v>4.45</v>
      </c>
      <c r="D2575" s="378">
        <v>4.8250000000000002</v>
      </c>
      <c r="E2575" s="20">
        <f t="shared" si="40"/>
        <v>4.8250000000000002</v>
      </c>
    </row>
    <row r="2576" spans="1:5" x14ac:dyDescent="0.25">
      <c r="A2576" s="377">
        <v>40773</v>
      </c>
      <c r="B2576" s="378">
        <v>4.5</v>
      </c>
      <c r="C2576" s="379">
        <v>4.45</v>
      </c>
      <c r="D2576" s="378">
        <v>4.8216999999999999</v>
      </c>
      <c r="E2576" s="20">
        <f t="shared" si="40"/>
        <v>4.8216999999999999</v>
      </c>
    </row>
    <row r="2577" spans="1:5" x14ac:dyDescent="0.25">
      <c r="A2577" s="377">
        <v>40774</v>
      </c>
      <c r="B2577" s="378">
        <v>4.5</v>
      </c>
      <c r="C2577" s="379">
        <v>4.45</v>
      </c>
      <c r="D2577" s="378">
        <v>4.7975000000000003</v>
      </c>
      <c r="E2577" s="20">
        <f t="shared" si="40"/>
        <v>4.7975000000000003</v>
      </c>
    </row>
    <row r="2578" spans="1:5" x14ac:dyDescent="0.25">
      <c r="A2578" s="377">
        <v>40775</v>
      </c>
      <c r="B2578" s="378">
        <v>4.5</v>
      </c>
      <c r="C2578" s="379" t="s">
        <v>611</v>
      </c>
      <c r="D2578" s="378" t="s">
        <v>611</v>
      </c>
      <c r="E2578" s="20">
        <f t="shared" si="40"/>
        <v>4.7975000000000003</v>
      </c>
    </row>
    <row r="2579" spans="1:5" x14ac:dyDescent="0.25">
      <c r="A2579" s="377">
        <v>40776</v>
      </c>
      <c r="B2579" s="378">
        <v>4.5</v>
      </c>
      <c r="C2579" s="379" t="s">
        <v>611</v>
      </c>
      <c r="D2579" s="378" t="s">
        <v>611</v>
      </c>
      <c r="E2579" s="20">
        <f t="shared" si="40"/>
        <v>4.7975000000000003</v>
      </c>
    </row>
    <row r="2580" spans="1:5" x14ac:dyDescent="0.25">
      <c r="A2580" s="377">
        <v>40777</v>
      </c>
      <c r="B2580" s="378">
        <v>4.5</v>
      </c>
      <c r="C2580" s="379">
        <v>4.4400000000000004</v>
      </c>
      <c r="D2580" s="378">
        <v>4.8049999999999997</v>
      </c>
      <c r="E2580" s="20">
        <f t="shared" si="40"/>
        <v>4.8049999999999997</v>
      </c>
    </row>
    <row r="2581" spans="1:5" x14ac:dyDescent="0.25">
      <c r="A2581" s="377">
        <v>40778</v>
      </c>
      <c r="B2581" s="378">
        <v>4.5</v>
      </c>
      <c r="C2581" s="379">
        <v>4.4400000000000004</v>
      </c>
      <c r="D2581" s="378">
        <v>4.7987000000000002</v>
      </c>
      <c r="E2581" s="20">
        <f t="shared" si="40"/>
        <v>4.7987000000000002</v>
      </c>
    </row>
    <row r="2582" spans="1:5" x14ac:dyDescent="0.25">
      <c r="A2582" s="377">
        <v>40779</v>
      </c>
      <c r="B2582" s="378">
        <v>4.5</v>
      </c>
      <c r="C2582" s="379">
        <v>4.4400000000000004</v>
      </c>
      <c r="D2582" s="378">
        <v>4.8049999999999997</v>
      </c>
      <c r="E2582" s="20">
        <f t="shared" si="40"/>
        <v>4.8049999999999997</v>
      </c>
    </row>
    <row r="2583" spans="1:5" x14ac:dyDescent="0.25">
      <c r="A2583" s="377">
        <v>40780</v>
      </c>
      <c r="B2583" s="378">
        <v>4.5</v>
      </c>
      <c r="C2583" s="379">
        <v>4.4400000000000004</v>
      </c>
      <c r="D2583" s="378">
        <v>4.8036000000000003</v>
      </c>
      <c r="E2583" s="20">
        <f t="shared" si="40"/>
        <v>4.8036000000000003</v>
      </c>
    </row>
    <row r="2584" spans="1:5" x14ac:dyDescent="0.25">
      <c r="A2584" s="377">
        <v>40781</v>
      </c>
      <c r="B2584" s="378">
        <v>4.5</v>
      </c>
      <c r="C2584" s="379">
        <v>4.4000000000000004</v>
      </c>
      <c r="D2584" s="378">
        <v>4.79</v>
      </c>
      <c r="E2584" s="20">
        <f t="shared" si="40"/>
        <v>4.79</v>
      </c>
    </row>
    <row r="2585" spans="1:5" x14ac:dyDescent="0.25">
      <c r="A2585" s="377">
        <v>40782</v>
      </c>
      <c r="B2585" s="378">
        <v>4.5</v>
      </c>
      <c r="C2585" s="379" t="s">
        <v>611</v>
      </c>
      <c r="D2585" s="378" t="s">
        <v>611</v>
      </c>
      <c r="E2585" s="20">
        <f t="shared" si="40"/>
        <v>4.79</v>
      </c>
    </row>
    <row r="2586" spans="1:5" x14ac:dyDescent="0.25">
      <c r="A2586" s="377">
        <v>40783</v>
      </c>
      <c r="B2586" s="378">
        <v>4.5</v>
      </c>
      <c r="C2586" s="379" t="s">
        <v>611</v>
      </c>
      <c r="D2586" s="378" t="s">
        <v>611</v>
      </c>
      <c r="E2586" s="20">
        <f t="shared" si="40"/>
        <v>4.79</v>
      </c>
    </row>
    <row r="2587" spans="1:5" x14ac:dyDescent="0.25">
      <c r="A2587" s="377">
        <v>40784</v>
      </c>
      <c r="B2587" s="378">
        <v>4.5</v>
      </c>
      <c r="C2587" s="379">
        <v>4.4000000000000004</v>
      </c>
      <c r="D2587" s="378">
        <v>4.78</v>
      </c>
      <c r="E2587" s="20">
        <f t="shared" si="40"/>
        <v>4.78</v>
      </c>
    </row>
    <row r="2588" spans="1:5" x14ac:dyDescent="0.25">
      <c r="A2588" s="377">
        <v>40785</v>
      </c>
      <c r="B2588" s="378">
        <v>4.5</v>
      </c>
      <c r="C2588" s="379">
        <v>4.4000000000000004</v>
      </c>
      <c r="D2588" s="378">
        <v>4.79</v>
      </c>
      <c r="E2588" s="20">
        <f t="shared" si="40"/>
        <v>4.79</v>
      </c>
    </row>
    <row r="2589" spans="1:5" x14ac:dyDescent="0.25">
      <c r="A2589" s="377">
        <v>40786</v>
      </c>
      <c r="B2589" s="378">
        <v>4.5</v>
      </c>
      <c r="C2589" s="379">
        <v>4.37</v>
      </c>
      <c r="D2589" s="378">
        <v>4.8</v>
      </c>
      <c r="E2589" s="20">
        <f t="shared" si="40"/>
        <v>4.8</v>
      </c>
    </row>
    <row r="2590" spans="1:5" x14ac:dyDescent="0.25">
      <c r="A2590" s="377">
        <v>40787</v>
      </c>
      <c r="B2590" s="378">
        <v>4.5</v>
      </c>
      <c r="C2590" s="379">
        <v>4.3600000000000003</v>
      </c>
      <c r="D2590" s="378">
        <v>4.7925000000000004</v>
      </c>
      <c r="E2590" s="20">
        <f t="shared" si="40"/>
        <v>4.7925000000000004</v>
      </c>
    </row>
    <row r="2591" spans="1:5" x14ac:dyDescent="0.25">
      <c r="A2591" s="377">
        <v>40788</v>
      </c>
      <c r="B2591" s="378">
        <v>4.5</v>
      </c>
      <c r="C2591" s="379">
        <v>4.3499999999999996</v>
      </c>
      <c r="D2591" s="378">
        <v>4.7854999999999999</v>
      </c>
      <c r="E2591" s="20">
        <f t="shared" si="40"/>
        <v>4.7854999999999999</v>
      </c>
    </row>
    <row r="2592" spans="1:5" x14ac:dyDescent="0.25">
      <c r="A2592" s="377">
        <v>40789</v>
      </c>
      <c r="B2592" s="378">
        <v>4.5</v>
      </c>
      <c r="C2592" s="379" t="s">
        <v>611</v>
      </c>
      <c r="D2592" s="378" t="s">
        <v>611</v>
      </c>
      <c r="E2592" s="20">
        <f t="shared" si="40"/>
        <v>4.7854999999999999</v>
      </c>
    </row>
    <row r="2593" spans="1:5" x14ac:dyDescent="0.25">
      <c r="A2593" s="377">
        <v>40790</v>
      </c>
      <c r="B2593" s="378">
        <v>4.5</v>
      </c>
      <c r="C2593" s="379" t="s">
        <v>611</v>
      </c>
      <c r="D2593" s="378" t="s">
        <v>611</v>
      </c>
      <c r="E2593" s="20">
        <f t="shared" si="40"/>
        <v>4.7854999999999999</v>
      </c>
    </row>
    <row r="2594" spans="1:5" x14ac:dyDescent="0.25">
      <c r="A2594" s="377">
        <v>40791</v>
      </c>
      <c r="B2594" s="378">
        <v>4.5</v>
      </c>
      <c r="C2594" s="379">
        <v>4.3499999999999996</v>
      </c>
      <c r="D2594" s="378">
        <v>4.7699999999999996</v>
      </c>
      <c r="E2594" s="20">
        <f t="shared" si="40"/>
        <v>4.7699999999999996</v>
      </c>
    </row>
    <row r="2595" spans="1:5" x14ac:dyDescent="0.25">
      <c r="A2595" s="377">
        <v>40792</v>
      </c>
      <c r="B2595" s="378">
        <v>4.5</v>
      </c>
      <c r="C2595" s="379">
        <v>4.3499999999999996</v>
      </c>
      <c r="D2595" s="378">
        <v>4.7750000000000004</v>
      </c>
      <c r="E2595" s="20">
        <f t="shared" si="40"/>
        <v>4.7750000000000004</v>
      </c>
    </row>
    <row r="2596" spans="1:5" x14ac:dyDescent="0.25">
      <c r="A2596" s="377">
        <v>40793</v>
      </c>
      <c r="B2596" s="378">
        <v>4.5</v>
      </c>
      <c r="C2596" s="379">
        <v>4.3499999999999996</v>
      </c>
      <c r="D2596" s="378">
        <v>4.7744999999999997</v>
      </c>
      <c r="E2596" s="20">
        <f t="shared" si="40"/>
        <v>4.7744999999999997</v>
      </c>
    </row>
    <row r="2597" spans="1:5" x14ac:dyDescent="0.25">
      <c r="A2597" s="377">
        <v>40794</v>
      </c>
      <c r="B2597" s="378">
        <v>4.5</v>
      </c>
      <c r="C2597" s="379">
        <v>4.34</v>
      </c>
      <c r="D2597" s="378">
        <v>4.7649999999999997</v>
      </c>
      <c r="E2597" s="20">
        <f t="shared" si="40"/>
        <v>4.7649999999999997</v>
      </c>
    </row>
    <row r="2598" spans="1:5" x14ac:dyDescent="0.25">
      <c r="A2598" s="377">
        <v>40795</v>
      </c>
      <c r="B2598" s="378">
        <v>4.5</v>
      </c>
      <c r="C2598" s="379">
        <v>4.34</v>
      </c>
      <c r="D2598" s="378">
        <v>4.7699999999999996</v>
      </c>
      <c r="E2598" s="20">
        <f t="shared" si="40"/>
        <v>4.7699999999999996</v>
      </c>
    </row>
    <row r="2599" spans="1:5" x14ac:dyDescent="0.25">
      <c r="A2599" s="377">
        <v>40796</v>
      </c>
      <c r="B2599" s="378">
        <v>4.5</v>
      </c>
      <c r="C2599" s="379" t="s">
        <v>611</v>
      </c>
      <c r="D2599" s="378" t="s">
        <v>611</v>
      </c>
      <c r="E2599" s="20">
        <f t="shared" si="40"/>
        <v>4.7699999999999996</v>
      </c>
    </row>
    <row r="2600" spans="1:5" x14ac:dyDescent="0.25">
      <c r="A2600" s="377">
        <v>40797</v>
      </c>
      <c r="B2600" s="378">
        <v>4.5</v>
      </c>
      <c r="C2600" s="379" t="s">
        <v>611</v>
      </c>
      <c r="D2600" s="378" t="s">
        <v>611</v>
      </c>
      <c r="E2600" s="20">
        <f t="shared" si="40"/>
        <v>4.7699999999999996</v>
      </c>
    </row>
    <row r="2601" spans="1:5" x14ac:dyDescent="0.25">
      <c r="A2601" s="377">
        <v>40798</v>
      </c>
      <c r="B2601" s="378">
        <v>4.5</v>
      </c>
      <c r="C2601" s="379">
        <v>4.3099999999999996</v>
      </c>
      <c r="D2601" s="378">
        <v>4.75</v>
      </c>
      <c r="E2601" s="20">
        <f t="shared" si="40"/>
        <v>4.75</v>
      </c>
    </row>
    <row r="2602" spans="1:5" x14ac:dyDescent="0.25">
      <c r="A2602" s="377">
        <v>40799</v>
      </c>
      <c r="B2602" s="378">
        <v>4.5</v>
      </c>
      <c r="C2602" s="379">
        <v>4.34</v>
      </c>
      <c r="D2602" s="378">
        <v>4.7720000000000002</v>
      </c>
      <c r="E2602" s="20">
        <f t="shared" si="40"/>
        <v>4.7720000000000002</v>
      </c>
    </row>
    <row r="2603" spans="1:5" x14ac:dyDescent="0.25">
      <c r="A2603" s="377">
        <v>40800</v>
      </c>
      <c r="B2603" s="378">
        <v>4.5</v>
      </c>
      <c r="C2603" s="379">
        <v>4.33</v>
      </c>
      <c r="D2603" s="378">
        <v>4.75</v>
      </c>
      <c r="E2603" s="20">
        <f t="shared" si="40"/>
        <v>4.75</v>
      </c>
    </row>
    <row r="2604" spans="1:5" x14ac:dyDescent="0.25">
      <c r="A2604" s="377">
        <v>40801</v>
      </c>
      <c r="B2604" s="378">
        <v>4.5</v>
      </c>
      <c r="C2604" s="379">
        <v>4.29</v>
      </c>
      <c r="D2604" s="378">
        <v>4.76</v>
      </c>
      <c r="E2604" s="20">
        <f t="shared" si="40"/>
        <v>4.76</v>
      </c>
    </row>
    <row r="2605" spans="1:5" x14ac:dyDescent="0.25">
      <c r="A2605" s="377">
        <v>40802</v>
      </c>
      <c r="B2605" s="378">
        <v>4.5</v>
      </c>
      <c r="C2605" s="379" t="s">
        <v>611</v>
      </c>
      <c r="D2605" s="378" t="s">
        <v>611</v>
      </c>
      <c r="E2605" s="20">
        <f t="shared" si="40"/>
        <v>4.76</v>
      </c>
    </row>
    <row r="2606" spans="1:5" x14ac:dyDescent="0.25">
      <c r="A2606" s="377">
        <v>40803</v>
      </c>
      <c r="B2606" s="378">
        <v>4.5</v>
      </c>
      <c r="C2606" s="379" t="s">
        <v>611</v>
      </c>
      <c r="D2606" s="378" t="s">
        <v>611</v>
      </c>
      <c r="E2606" s="20">
        <f t="shared" si="40"/>
        <v>4.76</v>
      </c>
    </row>
    <row r="2607" spans="1:5" x14ac:dyDescent="0.25">
      <c r="A2607" s="377">
        <v>40804</v>
      </c>
      <c r="B2607" s="378">
        <v>4.5</v>
      </c>
      <c r="C2607" s="379" t="s">
        <v>611</v>
      </c>
      <c r="D2607" s="378" t="s">
        <v>611</v>
      </c>
      <c r="E2607" s="20">
        <f t="shared" si="40"/>
        <v>4.76</v>
      </c>
    </row>
    <row r="2608" spans="1:5" x14ac:dyDescent="0.25">
      <c r="A2608" s="377">
        <v>40805</v>
      </c>
      <c r="B2608" s="378">
        <v>4.5</v>
      </c>
      <c r="C2608" s="379">
        <v>4.29</v>
      </c>
      <c r="D2608" s="378">
        <v>4.75</v>
      </c>
      <c r="E2608" s="20">
        <f t="shared" si="40"/>
        <v>4.75</v>
      </c>
    </row>
    <row r="2609" spans="1:5" x14ac:dyDescent="0.25">
      <c r="A2609" s="377">
        <v>40806</v>
      </c>
      <c r="B2609" s="378">
        <v>4.5</v>
      </c>
      <c r="C2609" s="379">
        <v>4.32</v>
      </c>
      <c r="D2609" s="378">
        <v>4.78</v>
      </c>
      <c r="E2609" s="20">
        <f t="shared" si="40"/>
        <v>4.78</v>
      </c>
    </row>
    <row r="2610" spans="1:5" x14ac:dyDescent="0.25">
      <c r="A2610" s="377">
        <v>40807</v>
      </c>
      <c r="B2610" s="378">
        <v>4.5</v>
      </c>
      <c r="C2610" s="379">
        <v>4.4000000000000004</v>
      </c>
      <c r="D2610" s="378">
        <v>4.7824999999999998</v>
      </c>
      <c r="E2610" s="20">
        <f t="shared" si="40"/>
        <v>4.7824999999999998</v>
      </c>
    </row>
    <row r="2611" spans="1:5" x14ac:dyDescent="0.25">
      <c r="A2611" s="377">
        <v>40808</v>
      </c>
      <c r="B2611" s="378">
        <v>4.5</v>
      </c>
      <c r="C2611" s="379">
        <v>4.5199999999999996</v>
      </c>
      <c r="D2611" s="378">
        <v>4.78</v>
      </c>
      <c r="E2611" s="20">
        <f t="shared" si="40"/>
        <v>4.78</v>
      </c>
    </row>
    <row r="2612" spans="1:5" x14ac:dyDescent="0.25">
      <c r="A2612" s="377">
        <v>40809</v>
      </c>
      <c r="B2612" s="378">
        <v>4.5</v>
      </c>
      <c r="C2612" s="379">
        <v>4.5199999999999996</v>
      </c>
      <c r="D2612" s="378">
        <v>4.8049999999999997</v>
      </c>
      <c r="E2612" s="20">
        <f t="shared" si="40"/>
        <v>4.8049999999999997</v>
      </c>
    </row>
    <row r="2613" spans="1:5" x14ac:dyDescent="0.25">
      <c r="A2613" s="377">
        <v>40810</v>
      </c>
      <c r="B2613" s="378">
        <v>4.5</v>
      </c>
      <c r="C2613" s="379" t="s">
        <v>611</v>
      </c>
      <c r="D2613" s="378" t="s">
        <v>611</v>
      </c>
      <c r="E2613" s="20">
        <f t="shared" si="40"/>
        <v>4.8049999999999997</v>
      </c>
    </row>
    <row r="2614" spans="1:5" x14ac:dyDescent="0.25">
      <c r="A2614" s="377">
        <v>40811</v>
      </c>
      <c r="B2614" s="378">
        <v>4.5</v>
      </c>
      <c r="C2614" s="379" t="s">
        <v>611</v>
      </c>
      <c r="D2614" s="378" t="s">
        <v>611</v>
      </c>
      <c r="E2614" s="20">
        <f t="shared" si="40"/>
        <v>4.8049999999999997</v>
      </c>
    </row>
    <row r="2615" spans="1:5" x14ac:dyDescent="0.25">
      <c r="A2615" s="377">
        <v>40812</v>
      </c>
      <c r="B2615" s="378">
        <v>4.5</v>
      </c>
      <c r="C2615" s="379">
        <v>4.46</v>
      </c>
      <c r="D2615" s="378">
        <v>4.8099999999999996</v>
      </c>
      <c r="E2615" s="20">
        <f t="shared" si="40"/>
        <v>4.8099999999999996</v>
      </c>
    </row>
    <row r="2616" spans="1:5" x14ac:dyDescent="0.25">
      <c r="A2616" s="377">
        <v>40813</v>
      </c>
      <c r="B2616" s="378">
        <v>4.5</v>
      </c>
      <c r="C2616" s="379">
        <v>4.38</v>
      </c>
      <c r="D2616" s="378">
        <v>4.8</v>
      </c>
      <c r="E2616" s="20">
        <f t="shared" si="40"/>
        <v>4.8</v>
      </c>
    </row>
    <row r="2617" spans="1:5" x14ac:dyDescent="0.25">
      <c r="A2617" s="377">
        <v>40814</v>
      </c>
      <c r="B2617" s="378">
        <v>4.5</v>
      </c>
      <c r="C2617" s="379">
        <v>4.3600000000000003</v>
      </c>
      <c r="D2617" s="378">
        <v>4.7850000000000001</v>
      </c>
      <c r="E2617" s="20">
        <f t="shared" si="40"/>
        <v>4.7850000000000001</v>
      </c>
    </row>
    <row r="2618" spans="1:5" x14ac:dyDescent="0.25">
      <c r="A2618" s="377">
        <v>40815</v>
      </c>
      <c r="B2618" s="378">
        <v>4.5</v>
      </c>
      <c r="C2618" s="379">
        <v>4.3600000000000003</v>
      </c>
      <c r="D2618" s="378">
        <v>4.7850000000000001</v>
      </c>
      <c r="E2618" s="20">
        <f t="shared" si="40"/>
        <v>4.7850000000000001</v>
      </c>
    </row>
    <row r="2619" spans="1:5" x14ac:dyDescent="0.25">
      <c r="A2619" s="377">
        <v>40816</v>
      </c>
      <c r="B2619" s="378">
        <v>4.5</v>
      </c>
      <c r="C2619" s="379">
        <v>4.3899999999999997</v>
      </c>
      <c r="D2619" s="378">
        <v>4.7874999999999996</v>
      </c>
      <c r="E2619" s="20">
        <f t="shared" si="40"/>
        <v>4.7874999999999996</v>
      </c>
    </row>
    <row r="2620" spans="1:5" x14ac:dyDescent="0.25">
      <c r="A2620" s="377">
        <v>40817</v>
      </c>
      <c r="B2620" s="378">
        <v>4.5</v>
      </c>
      <c r="C2620" s="379" t="s">
        <v>611</v>
      </c>
      <c r="D2620" s="378" t="s">
        <v>611</v>
      </c>
      <c r="E2620" s="20">
        <f t="shared" si="40"/>
        <v>4.7874999999999996</v>
      </c>
    </row>
    <row r="2621" spans="1:5" x14ac:dyDescent="0.25">
      <c r="A2621" s="377">
        <v>40818</v>
      </c>
      <c r="B2621" s="378">
        <v>4.5</v>
      </c>
      <c r="C2621" s="379" t="s">
        <v>611</v>
      </c>
      <c r="D2621" s="378" t="s">
        <v>611</v>
      </c>
      <c r="E2621" s="20">
        <f t="shared" si="40"/>
        <v>4.7874999999999996</v>
      </c>
    </row>
    <row r="2622" spans="1:5" x14ac:dyDescent="0.25">
      <c r="A2622" s="377">
        <v>40819</v>
      </c>
      <c r="B2622" s="378">
        <v>4.5</v>
      </c>
      <c r="C2622" s="379">
        <v>4.38</v>
      </c>
      <c r="D2622" s="378">
        <v>4.7843</v>
      </c>
      <c r="E2622" s="20">
        <f t="shared" si="40"/>
        <v>4.7843</v>
      </c>
    </row>
    <row r="2623" spans="1:5" x14ac:dyDescent="0.25">
      <c r="A2623" s="377">
        <v>40820</v>
      </c>
      <c r="B2623" s="378">
        <v>4.5</v>
      </c>
      <c r="C2623" s="379">
        <v>4.42</v>
      </c>
      <c r="D2623" s="378">
        <v>4.7904999999999998</v>
      </c>
      <c r="E2623" s="20">
        <f t="shared" si="40"/>
        <v>4.7904999999999998</v>
      </c>
    </row>
    <row r="2624" spans="1:5" x14ac:dyDescent="0.25">
      <c r="A2624" s="377">
        <v>40821</v>
      </c>
      <c r="B2624" s="378">
        <v>4.5</v>
      </c>
      <c r="C2624" s="379">
        <v>4.4000000000000004</v>
      </c>
      <c r="D2624" s="378">
        <v>4.79</v>
      </c>
      <c r="E2624" s="20">
        <f t="shared" si="40"/>
        <v>4.79</v>
      </c>
    </row>
    <row r="2625" spans="1:5" x14ac:dyDescent="0.25">
      <c r="A2625" s="377">
        <v>40822</v>
      </c>
      <c r="B2625" s="378">
        <v>4.5</v>
      </c>
      <c r="C2625" s="379">
        <v>4.38</v>
      </c>
      <c r="D2625" s="378">
        <v>4.7862</v>
      </c>
      <c r="E2625" s="20">
        <f t="shared" si="40"/>
        <v>4.7862</v>
      </c>
    </row>
    <row r="2626" spans="1:5" x14ac:dyDescent="0.25">
      <c r="A2626" s="377">
        <v>40823</v>
      </c>
      <c r="B2626" s="378">
        <v>4.5</v>
      </c>
      <c r="C2626" s="379">
        <v>4.3600000000000003</v>
      </c>
      <c r="D2626" s="378">
        <v>4.79</v>
      </c>
      <c r="E2626" s="20">
        <f t="shared" si="40"/>
        <v>4.79</v>
      </c>
    </row>
    <row r="2627" spans="1:5" x14ac:dyDescent="0.25">
      <c r="A2627" s="377">
        <v>40824</v>
      </c>
      <c r="B2627" s="378">
        <v>4.5</v>
      </c>
      <c r="C2627" s="379" t="s">
        <v>611</v>
      </c>
      <c r="D2627" s="378" t="s">
        <v>611</v>
      </c>
      <c r="E2627" s="20">
        <f t="shared" si="40"/>
        <v>4.79</v>
      </c>
    </row>
    <row r="2628" spans="1:5" x14ac:dyDescent="0.25">
      <c r="A2628" s="377">
        <v>40825</v>
      </c>
      <c r="B2628" s="378">
        <v>4.5</v>
      </c>
      <c r="C2628" s="379" t="s">
        <v>611</v>
      </c>
      <c r="D2628" s="378" t="s">
        <v>611</v>
      </c>
      <c r="E2628" s="20">
        <f t="shared" si="40"/>
        <v>4.79</v>
      </c>
    </row>
    <row r="2629" spans="1:5" x14ac:dyDescent="0.25">
      <c r="A2629" s="377">
        <v>40826</v>
      </c>
      <c r="B2629" s="378">
        <v>4.5</v>
      </c>
      <c r="C2629" s="379">
        <v>4.3600000000000003</v>
      </c>
      <c r="D2629" s="378">
        <v>4.79</v>
      </c>
      <c r="E2629" s="20">
        <f t="shared" si="40"/>
        <v>4.79</v>
      </c>
    </row>
    <row r="2630" spans="1:5" x14ac:dyDescent="0.25">
      <c r="A2630" s="377">
        <v>40827</v>
      </c>
      <c r="B2630" s="378">
        <v>4.5</v>
      </c>
      <c r="C2630" s="379">
        <v>4.3600000000000003</v>
      </c>
      <c r="D2630" s="378">
        <v>4.7949999999999999</v>
      </c>
      <c r="E2630" s="20">
        <f t="shared" si="40"/>
        <v>4.7949999999999999</v>
      </c>
    </row>
    <row r="2631" spans="1:5" x14ac:dyDescent="0.25">
      <c r="A2631" s="377">
        <v>40828</v>
      </c>
      <c r="B2631" s="378">
        <v>4.5</v>
      </c>
      <c r="C2631" s="379">
        <v>4.3499999999999996</v>
      </c>
      <c r="D2631" s="378">
        <v>4.7949999999999999</v>
      </c>
      <c r="E2631" s="20">
        <f t="shared" si="40"/>
        <v>4.7949999999999999</v>
      </c>
    </row>
    <row r="2632" spans="1:5" x14ac:dyDescent="0.25">
      <c r="A2632" s="377">
        <v>40829</v>
      </c>
      <c r="B2632" s="378">
        <v>4.5</v>
      </c>
      <c r="C2632" s="379">
        <v>4.3600000000000003</v>
      </c>
      <c r="D2632" s="378">
        <v>4.7949999999999999</v>
      </c>
      <c r="E2632" s="20">
        <f t="shared" si="40"/>
        <v>4.7949999999999999</v>
      </c>
    </row>
    <row r="2633" spans="1:5" x14ac:dyDescent="0.25">
      <c r="A2633" s="377">
        <v>40830</v>
      </c>
      <c r="B2633" s="378">
        <v>4.5</v>
      </c>
      <c r="C2633" s="379">
        <v>4.3600000000000003</v>
      </c>
      <c r="D2633" s="378">
        <v>4.7949999999999999</v>
      </c>
      <c r="E2633" s="20">
        <f t="shared" si="40"/>
        <v>4.7949999999999999</v>
      </c>
    </row>
    <row r="2634" spans="1:5" x14ac:dyDescent="0.25">
      <c r="A2634" s="377">
        <v>40831</v>
      </c>
      <c r="B2634" s="378">
        <v>4.5</v>
      </c>
      <c r="C2634" s="379" t="s">
        <v>611</v>
      </c>
      <c r="D2634" s="378" t="s">
        <v>611</v>
      </c>
      <c r="E2634" s="20">
        <f t="shared" si="40"/>
        <v>4.7949999999999999</v>
      </c>
    </row>
    <row r="2635" spans="1:5" x14ac:dyDescent="0.25">
      <c r="A2635" s="377">
        <v>40832</v>
      </c>
      <c r="B2635" s="378">
        <v>4.5</v>
      </c>
      <c r="C2635" s="379" t="s">
        <v>611</v>
      </c>
      <c r="D2635" s="378" t="s">
        <v>611</v>
      </c>
      <c r="E2635" s="20">
        <f t="shared" si="40"/>
        <v>4.7949999999999999</v>
      </c>
    </row>
    <row r="2636" spans="1:5" x14ac:dyDescent="0.25">
      <c r="A2636" s="377">
        <v>40833</v>
      </c>
      <c r="B2636" s="378">
        <v>4.5</v>
      </c>
      <c r="C2636" s="379">
        <v>4.33</v>
      </c>
      <c r="D2636" s="378">
        <v>4.7975000000000003</v>
      </c>
      <c r="E2636" s="20">
        <f t="shared" ref="E2636:E2699" si="41">IF(D2636="N/E",E2635,D2636)</f>
        <v>4.7975000000000003</v>
      </c>
    </row>
    <row r="2637" spans="1:5" x14ac:dyDescent="0.25">
      <c r="A2637" s="377">
        <v>40834</v>
      </c>
      <c r="B2637" s="378">
        <v>4.5</v>
      </c>
      <c r="C2637" s="379">
        <v>4.33</v>
      </c>
      <c r="D2637" s="378">
        <v>4.7935999999999996</v>
      </c>
      <c r="E2637" s="20">
        <f t="shared" si="41"/>
        <v>4.7935999999999996</v>
      </c>
    </row>
    <row r="2638" spans="1:5" x14ac:dyDescent="0.25">
      <c r="A2638" s="377">
        <v>40835</v>
      </c>
      <c r="B2638" s="378">
        <v>4.5</v>
      </c>
      <c r="C2638" s="379">
        <v>4.33</v>
      </c>
      <c r="D2638" s="378">
        <v>4.7975000000000003</v>
      </c>
      <c r="E2638" s="20">
        <f t="shared" si="41"/>
        <v>4.7975000000000003</v>
      </c>
    </row>
    <row r="2639" spans="1:5" x14ac:dyDescent="0.25">
      <c r="A2639" s="377">
        <v>40836</v>
      </c>
      <c r="B2639" s="378">
        <v>4.5</v>
      </c>
      <c r="C2639" s="379">
        <v>4.3099999999999996</v>
      </c>
      <c r="D2639" s="378">
        <v>4.8049999999999997</v>
      </c>
      <c r="E2639" s="20">
        <f t="shared" si="41"/>
        <v>4.8049999999999997</v>
      </c>
    </row>
    <row r="2640" spans="1:5" x14ac:dyDescent="0.25">
      <c r="A2640" s="377">
        <v>40837</v>
      </c>
      <c r="B2640" s="378">
        <v>4.5</v>
      </c>
      <c r="C2640" s="379">
        <v>4.3499999999999996</v>
      </c>
      <c r="D2640" s="378">
        <v>4.79</v>
      </c>
      <c r="E2640" s="20">
        <f t="shared" si="41"/>
        <v>4.79</v>
      </c>
    </row>
    <row r="2641" spans="1:5" x14ac:dyDescent="0.25">
      <c r="A2641" s="377">
        <v>40838</v>
      </c>
      <c r="B2641" s="378">
        <v>4.5</v>
      </c>
      <c r="C2641" s="379" t="s">
        <v>611</v>
      </c>
      <c r="D2641" s="378" t="s">
        <v>611</v>
      </c>
      <c r="E2641" s="20">
        <f t="shared" si="41"/>
        <v>4.79</v>
      </c>
    </row>
    <row r="2642" spans="1:5" x14ac:dyDescent="0.25">
      <c r="A2642" s="377">
        <v>40839</v>
      </c>
      <c r="B2642" s="378">
        <v>4.5</v>
      </c>
      <c r="C2642" s="379" t="s">
        <v>611</v>
      </c>
      <c r="D2642" s="378" t="s">
        <v>611</v>
      </c>
      <c r="E2642" s="20">
        <f t="shared" si="41"/>
        <v>4.79</v>
      </c>
    </row>
    <row r="2643" spans="1:5" x14ac:dyDescent="0.25">
      <c r="A2643" s="377">
        <v>40840</v>
      </c>
      <c r="B2643" s="378">
        <v>4.5</v>
      </c>
      <c r="C2643" s="379">
        <v>4.3899999999999997</v>
      </c>
      <c r="D2643" s="378">
        <v>4.7906000000000004</v>
      </c>
      <c r="E2643" s="20">
        <f t="shared" si="41"/>
        <v>4.7906000000000004</v>
      </c>
    </row>
    <row r="2644" spans="1:5" x14ac:dyDescent="0.25">
      <c r="A2644" s="377">
        <v>40841</v>
      </c>
      <c r="B2644" s="378">
        <v>4.5</v>
      </c>
      <c r="C2644" s="379">
        <v>4.41</v>
      </c>
      <c r="D2644" s="378">
        <v>4.7874999999999996</v>
      </c>
      <c r="E2644" s="20">
        <f t="shared" si="41"/>
        <v>4.7874999999999996</v>
      </c>
    </row>
    <row r="2645" spans="1:5" x14ac:dyDescent="0.25">
      <c r="A2645" s="377">
        <v>40842</v>
      </c>
      <c r="B2645" s="378">
        <v>4.5</v>
      </c>
      <c r="C2645" s="379">
        <v>4.41</v>
      </c>
      <c r="D2645" s="378">
        <v>4.7925000000000004</v>
      </c>
      <c r="E2645" s="20">
        <f t="shared" si="41"/>
        <v>4.7925000000000004</v>
      </c>
    </row>
    <row r="2646" spans="1:5" x14ac:dyDescent="0.25">
      <c r="A2646" s="377">
        <v>40843</v>
      </c>
      <c r="B2646" s="378">
        <v>4.5</v>
      </c>
      <c r="C2646" s="379">
        <v>4.38</v>
      </c>
      <c r="D2646" s="378">
        <v>4.8099999999999996</v>
      </c>
      <c r="E2646" s="20">
        <f t="shared" si="41"/>
        <v>4.8099999999999996</v>
      </c>
    </row>
    <row r="2647" spans="1:5" x14ac:dyDescent="0.25">
      <c r="A2647" s="377">
        <v>40844</v>
      </c>
      <c r="B2647" s="378">
        <v>4.5</v>
      </c>
      <c r="C2647" s="379">
        <v>4.3499999999999996</v>
      </c>
      <c r="D2647" s="378">
        <v>4.8068999999999997</v>
      </c>
      <c r="E2647" s="20">
        <f t="shared" si="41"/>
        <v>4.8068999999999997</v>
      </c>
    </row>
    <row r="2648" spans="1:5" x14ac:dyDescent="0.25">
      <c r="A2648" s="377">
        <v>40845</v>
      </c>
      <c r="B2648" s="378">
        <v>4.5</v>
      </c>
      <c r="C2648" s="379" t="s">
        <v>611</v>
      </c>
      <c r="D2648" s="378" t="s">
        <v>611</v>
      </c>
      <c r="E2648" s="20">
        <f t="shared" si="41"/>
        <v>4.8068999999999997</v>
      </c>
    </row>
    <row r="2649" spans="1:5" x14ac:dyDescent="0.25">
      <c r="A2649" s="377">
        <v>40846</v>
      </c>
      <c r="B2649" s="378">
        <v>4.5</v>
      </c>
      <c r="C2649" s="379" t="s">
        <v>611</v>
      </c>
      <c r="D2649" s="378" t="s">
        <v>611</v>
      </c>
      <c r="E2649" s="20">
        <f t="shared" si="41"/>
        <v>4.8068999999999997</v>
      </c>
    </row>
    <row r="2650" spans="1:5" x14ac:dyDescent="0.25">
      <c r="A2650" s="377">
        <v>40847</v>
      </c>
      <c r="B2650" s="378">
        <v>4.5</v>
      </c>
      <c r="C2650" s="379">
        <v>4.42</v>
      </c>
      <c r="D2650" s="378">
        <v>4.7975000000000003</v>
      </c>
      <c r="E2650" s="20">
        <f t="shared" si="41"/>
        <v>4.7975000000000003</v>
      </c>
    </row>
    <row r="2651" spans="1:5" x14ac:dyDescent="0.25">
      <c r="A2651" s="377">
        <v>40848</v>
      </c>
      <c r="B2651" s="378">
        <v>4.5</v>
      </c>
      <c r="C2651" s="379">
        <v>4.4000000000000004</v>
      </c>
      <c r="D2651" s="378">
        <v>4.8018000000000001</v>
      </c>
      <c r="E2651" s="20">
        <f t="shared" si="41"/>
        <v>4.8018000000000001</v>
      </c>
    </row>
    <row r="2652" spans="1:5" x14ac:dyDescent="0.25">
      <c r="A2652" s="377">
        <v>40849</v>
      </c>
      <c r="B2652" s="378">
        <v>4.5</v>
      </c>
      <c r="C2652" s="379" t="s">
        <v>611</v>
      </c>
      <c r="D2652" s="378" t="s">
        <v>611</v>
      </c>
      <c r="E2652" s="20">
        <f t="shared" si="41"/>
        <v>4.8018000000000001</v>
      </c>
    </row>
    <row r="2653" spans="1:5" x14ac:dyDescent="0.25">
      <c r="A2653" s="377">
        <v>40850</v>
      </c>
      <c r="B2653" s="378">
        <v>4.5</v>
      </c>
      <c r="C2653" s="379">
        <v>4.4000000000000004</v>
      </c>
      <c r="D2653" s="378">
        <v>4.8</v>
      </c>
      <c r="E2653" s="20">
        <f t="shared" si="41"/>
        <v>4.8</v>
      </c>
    </row>
    <row r="2654" spans="1:5" x14ac:dyDescent="0.25">
      <c r="A2654" s="377">
        <v>40851</v>
      </c>
      <c r="B2654" s="378">
        <v>4.5</v>
      </c>
      <c r="C2654" s="379">
        <v>4.3899999999999997</v>
      </c>
      <c r="D2654" s="378">
        <v>4.79</v>
      </c>
      <c r="E2654" s="20">
        <f t="shared" si="41"/>
        <v>4.79</v>
      </c>
    </row>
    <row r="2655" spans="1:5" x14ac:dyDescent="0.25">
      <c r="A2655" s="377">
        <v>40852</v>
      </c>
      <c r="B2655" s="378">
        <v>4.5</v>
      </c>
      <c r="C2655" s="379" t="s">
        <v>611</v>
      </c>
      <c r="D2655" s="378" t="s">
        <v>611</v>
      </c>
      <c r="E2655" s="20">
        <f t="shared" si="41"/>
        <v>4.79</v>
      </c>
    </row>
    <row r="2656" spans="1:5" x14ac:dyDescent="0.25">
      <c r="A2656" s="377">
        <v>40853</v>
      </c>
      <c r="B2656" s="378">
        <v>4.5</v>
      </c>
      <c r="C2656" s="379" t="s">
        <v>611</v>
      </c>
      <c r="D2656" s="378" t="s">
        <v>611</v>
      </c>
      <c r="E2656" s="20">
        <f t="shared" si="41"/>
        <v>4.79</v>
      </c>
    </row>
    <row r="2657" spans="1:5" x14ac:dyDescent="0.25">
      <c r="A2657" s="377">
        <v>40854</v>
      </c>
      <c r="B2657" s="378">
        <v>4.5</v>
      </c>
      <c r="C2657" s="379">
        <v>4.4000000000000004</v>
      </c>
      <c r="D2657" s="378">
        <v>4.7949999999999999</v>
      </c>
      <c r="E2657" s="20">
        <f t="shared" si="41"/>
        <v>4.7949999999999999</v>
      </c>
    </row>
    <row r="2658" spans="1:5" x14ac:dyDescent="0.25">
      <c r="A2658" s="377">
        <v>40855</v>
      </c>
      <c r="B2658" s="378">
        <v>4.5</v>
      </c>
      <c r="C2658" s="379">
        <v>4.38</v>
      </c>
      <c r="D2658" s="378">
        <v>4.7975000000000003</v>
      </c>
      <c r="E2658" s="20">
        <f t="shared" si="41"/>
        <v>4.7975000000000003</v>
      </c>
    </row>
    <row r="2659" spans="1:5" x14ac:dyDescent="0.25">
      <c r="A2659" s="377">
        <v>40856</v>
      </c>
      <c r="B2659" s="378">
        <v>4.5</v>
      </c>
      <c r="C2659" s="379">
        <v>4.37</v>
      </c>
      <c r="D2659" s="378">
        <v>4.7874999999999996</v>
      </c>
      <c r="E2659" s="20">
        <f t="shared" si="41"/>
        <v>4.7874999999999996</v>
      </c>
    </row>
    <row r="2660" spans="1:5" x14ac:dyDescent="0.25">
      <c r="A2660" s="377">
        <v>40857</v>
      </c>
      <c r="B2660" s="378">
        <v>4.5</v>
      </c>
      <c r="C2660" s="379">
        <v>4.37</v>
      </c>
      <c r="D2660" s="378">
        <v>4.7949999999999999</v>
      </c>
      <c r="E2660" s="20">
        <f t="shared" si="41"/>
        <v>4.7949999999999999</v>
      </c>
    </row>
    <row r="2661" spans="1:5" x14ac:dyDescent="0.25">
      <c r="A2661" s="377">
        <v>40858</v>
      </c>
      <c r="B2661" s="378">
        <v>4.5</v>
      </c>
      <c r="C2661" s="379">
        <v>4.37</v>
      </c>
      <c r="D2661" s="378">
        <v>4.8049999999999997</v>
      </c>
      <c r="E2661" s="20">
        <f t="shared" si="41"/>
        <v>4.8049999999999997</v>
      </c>
    </row>
    <row r="2662" spans="1:5" x14ac:dyDescent="0.25">
      <c r="A2662" s="377">
        <v>40859</v>
      </c>
      <c r="B2662" s="378">
        <v>4.5</v>
      </c>
      <c r="C2662" s="379" t="s">
        <v>611</v>
      </c>
      <c r="D2662" s="378" t="s">
        <v>611</v>
      </c>
      <c r="E2662" s="20">
        <f t="shared" si="41"/>
        <v>4.8049999999999997</v>
      </c>
    </row>
    <row r="2663" spans="1:5" x14ac:dyDescent="0.25">
      <c r="A2663" s="377">
        <v>40860</v>
      </c>
      <c r="B2663" s="378">
        <v>4.5</v>
      </c>
      <c r="C2663" s="379" t="s">
        <v>611</v>
      </c>
      <c r="D2663" s="378" t="s">
        <v>611</v>
      </c>
      <c r="E2663" s="20">
        <f t="shared" si="41"/>
        <v>4.8049999999999997</v>
      </c>
    </row>
    <row r="2664" spans="1:5" x14ac:dyDescent="0.25">
      <c r="A2664" s="377">
        <v>40861</v>
      </c>
      <c r="B2664" s="378">
        <v>4.5</v>
      </c>
      <c r="C2664" s="379">
        <v>4.37</v>
      </c>
      <c r="D2664" s="378">
        <v>4.8049999999999997</v>
      </c>
      <c r="E2664" s="20">
        <f t="shared" si="41"/>
        <v>4.8049999999999997</v>
      </c>
    </row>
    <row r="2665" spans="1:5" x14ac:dyDescent="0.25">
      <c r="A2665" s="377">
        <v>40862</v>
      </c>
      <c r="B2665" s="378">
        <v>4.5</v>
      </c>
      <c r="C2665" s="379">
        <v>4.37</v>
      </c>
      <c r="D2665" s="378">
        <v>4.8038999999999996</v>
      </c>
      <c r="E2665" s="20">
        <f t="shared" si="41"/>
        <v>4.8038999999999996</v>
      </c>
    </row>
    <row r="2666" spans="1:5" x14ac:dyDescent="0.25">
      <c r="A2666" s="377">
        <v>40863</v>
      </c>
      <c r="B2666" s="378">
        <v>4.5</v>
      </c>
      <c r="C2666" s="379">
        <v>4.37</v>
      </c>
      <c r="D2666" s="378">
        <v>4.7935999999999996</v>
      </c>
      <c r="E2666" s="20">
        <f t="shared" si="41"/>
        <v>4.7935999999999996</v>
      </c>
    </row>
    <row r="2667" spans="1:5" x14ac:dyDescent="0.25">
      <c r="A2667" s="377">
        <v>40864</v>
      </c>
      <c r="B2667" s="378">
        <v>4.5</v>
      </c>
      <c r="C2667" s="379">
        <v>4.42</v>
      </c>
      <c r="D2667" s="378">
        <v>4.8099999999999996</v>
      </c>
      <c r="E2667" s="20">
        <f t="shared" si="41"/>
        <v>4.8099999999999996</v>
      </c>
    </row>
    <row r="2668" spans="1:5" x14ac:dyDescent="0.25">
      <c r="A2668" s="377">
        <v>40865</v>
      </c>
      <c r="B2668" s="378">
        <v>4.5</v>
      </c>
      <c r="C2668" s="379">
        <v>4.3899999999999997</v>
      </c>
      <c r="D2668" s="378">
        <v>4.8056000000000001</v>
      </c>
      <c r="E2668" s="20">
        <f t="shared" si="41"/>
        <v>4.8056000000000001</v>
      </c>
    </row>
    <row r="2669" spans="1:5" x14ac:dyDescent="0.25">
      <c r="A2669" s="377">
        <v>40866</v>
      </c>
      <c r="B2669" s="378">
        <v>4.5</v>
      </c>
      <c r="C2669" s="379" t="s">
        <v>611</v>
      </c>
      <c r="D2669" s="378" t="s">
        <v>611</v>
      </c>
      <c r="E2669" s="20">
        <f t="shared" si="41"/>
        <v>4.8056000000000001</v>
      </c>
    </row>
    <row r="2670" spans="1:5" x14ac:dyDescent="0.25">
      <c r="A2670" s="377">
        <v>40867</v>
      </c>
      <c r="B2670" s="378">
        <v>4.5</v>
      </c>
      <c r="C2670" s="379" t="s">
        <v>611</v>
      </c>
      <c r="D2670" s="378" t="s">
        <v>611</v>
      </c>
      <c r="E2670" s="20">
        <f t="shared" si="41"/>
        <v>4.8056000000000001</v>
      </c>
    </row>
    <row r="2671" spans="1:5" x14ac:dyDescent="0.25">
      <c r="A2671" s="377">
        <v>40868</v>
      </c>
      <c r="B2671" s="378">
        <v>4.5</v>
      </c>
      <c r="C2671" s="379" t="s">
        <v>611</v>
      </c>
      <c r="D2671" s="378" t="s">
        <v>611</v>
      </c>
      <c r="E2671" s="20">
        <f t="shared" si="41"/>
        <v>4.8056000000000001</v>
      </c>
    </row>
    <row r="2672" spans="1:5" x14ac:dyDescent="0.25">
      <c r="A2672" s="377">
        <v>40869</v>
      </c>
      <c r="B2672" s="378">
        <v>4.5</v>
      </c>
      <c r="C2672" s="379">
        <v>4.3899999999999997</v>
      </c>
      <c r="D2672" s="378">
        <v>4.7949999999999999</v>
      </c>
      <c r="E2672" s="20">
        <f t="shared" si="41"/>
        <v>4.7949999999999999</v>
      </c>
    </row>
    <row r="2673" spans="1:5" x14ac:dyDescent="0.25">
      <c r="A2673" s="377">
        <v>40870</v>
      </c>
      <c r="B2673" s="378">
        <v>4.5</v>
      </c>
      <c r="C2673" s="379">
        <v>4.41</v>
      </c>
      <c r="D2673" s="378">
        <v>4.7941000000000003</v>
      </c>
      <c r="E2673" s="20">
        <f t="shared" si="41"/>
        <v>4.7941000000000003</v>
      </c>
    </row>
    <row r="2674" spans="1:5" x14ac:dyDescent="0.25">
      <c r="A2674" s="377">
        <v>40871</v>
      </c>
      <c r="B2674" s="378">
        <v>4.5</v>
      </c>
      <c r="C2674" s="379">
        <v>4.42</v>
      </c>
      <c r="D2674" s="378">
        <v>4.8049999999999997</v>
      </c>
      <c r="E2674" s="20">
        <f t="shared" si="41"/>
        <v>4.8049999999999997</v>
      </c>
    </row>
    <row r="2675" spans="1:5" x14ac:dyDescent="0.25">
      <c r="A2675" s="377">
        <v>40872</v>
      </c>
      <c r="B2675" s="378">
        <v>4.5</v>
      </c>
      <c r="C2675" s="379">
        <v>4.43</v>
      </c>
      <c r="D2675" s="378">
        <v>4.8025000000000002</v>
      </c>
      <c r="E2675" s="20">
        <f t="shared" si="41"/>
        <v>4.8025000000000002</v>
      </c>
    </row>
    <row r="2676" spans="1:5" x14ac:dyDescent="0.25">
      <c r="A2676" s="377">
        <v>40873</v>
      </c>
      <c r="B2676" s="378">
        <v>4.5</v>
      </c>
      <c r="C2676" s="379" t="s">
        <v>611</v>
      </c>
      <c r="D2676" s="378" t="s">
        <v>611</v>
      </c>
      <c r="E2676" s="20">
        <f t="shared" si="41"/>
        <v>4.8025000000000002</v>
      </c>
    </row>
    <row r="2677" spans="1:5" x14ac:dyDescent="0.25">
      <c r="A2677" s="377">
        <v>40874</v>
      </c>
      <c r="B2677" s="378">
        <v>4.5</v>
      </c>
      <c r="C2677" s="379" t="s">
        <v>611</v>
      </c>
      <c r="D2677" s="378" t="s">
        <v>611</v>
      </c>
      <c r="E2677" s="20">
        <f t="shared" si="41"/>
        <v>4.8025000000000002</v>
      </c>
    </row>
    <row r="2678" spans="1:5" x14ac:dyDescent="0.25">
      <c r="A2678" s="377">
        <v>40875</v>
      </c>
      <c r="B2678" s="378">
        <v>4.5</v>
      </c>
      <c r="C2678" s="379">
        <v>4.43</v>
      </c>
      <c r="D2678" s="378">
        <v>4.8099999999999996</v>
      </c>
      <c r="E2678" s="20">
        <f t="shared" si="41"/>
        <v>4.8099999999999996</v>
      </c>
    </row>
    <row r="2679" spans="1:5" x14ac:dyDescent="0.25">
      <c r="A2679" s="377">
        <v>40876</v>
      </c>
      <c r="B2679" s="378">
        <v>4.5</v>
      </c>
      <c r="C2679" s="379">
        <v>4.5</v>
      </c>
      <c r="D2679" s="378">
        <v>4.8049999999999997</v>
      </c>
      <c r="E2679" s="20">
        <f t="shared" si="41"/>
        <v>4.8049999999999997</v>
      </c>
    </row>
    <row r="2680" spans="1:5" x14ac:dyDescent="0.25">
      <c r="A2680" s="377">
        <v>40877</v>
      </c>
      <c r="B2680" s="378">
        <v>4.5</v>
      </c>
      <c r="C2680" s="379">
        <v>4.5999999999999996</v>
      </c>
      <c r="D2680" s="378">
        <v>4.7949999999999999</v>
      </c>
      <c r="E2680" s="20">
        <f t="shared" si="41"/>
        <v>4.7949999999999999</v>
      </c>
    </row>
    <row r="2681" spans="1:5" x14ac:dyDescent="0.25">
      <c r="A2681" s="377">
        <v>40878</v>
      </c>
      <c r="B2681" s="378">
        <v>4.5</v>
      </c>
      <c r="C2681" s="379">
        <v>4.43</v>
      </c>
      <c r="D2681" s="378">
        <v>4.7975000000000003</v>
      </c>
      <c r="E2681" s="20">
        <f t="shared" si="41"/>
        <v>4.7975000000000003</v>
      </c>
    </row>
    <row r="2682" spans="1:5" x14ac:dyDescent="0.25">
      <c r="A2682" s="377">
        <v>40879</v>
      </c>
      <c r="B2682" s="378">
        <v>4.5</v>
      </c>
      <c r="C2682" s="379">
        <v>4.45</v>
      </c>
      <c r="D2682" s="378">
        <v>4.8</v>
      </c>
      <c r="E2682" s="20">
        <f t="shared" si="41"/>
        <v>4.8</v>
      </c>
    </row>
    <row r="2683" spans="1:5" x14ac:dyDescent="0.25">
      <c r="A2683" s="377">
        <v>40880</v>
      </c>
      <c r="B2683" s="378">
        <v>4.5</v>
      </c>
      <c r="C2683" s="379" t="s">
        <v>611</v>
      </c>
      <c r="D2683" s="378" t="s">
        <v>611</v>
      </c>
      <c r="E2683" s="20">
        <f t="shared" si="41"/>
        <v>4.8</v>
      </c>
    </row>
    <row r="2684" spans="1:5" x14ac:dyDescent="0.25">
      <c r="A2684" s="377">
        <v>40881</v>
      </c>
      <c r="B2684" s="378">
        <v>4.5</v>
      </c>
      <c r="C2684" s="379" t="s">
        <v>611</v>
      </c>
      <c r="D2684" s="378" t="s">
        <v>611</v>
      </c>
      <c r="E2684" s="20">
        <f t="shared" si="41"/>
        <v>4.8</v>
      </c>
    </row>
    <row r="2685" spans="1:5" x14ac:dyDescent="0.25">
      <c r="A2685" s="377">
        <v>40882</v>
      </c>
      <c r="B2685" s="378">
        <v>4.5</v>
      </c>
      <c r="C2685" s="379">
        <v>4.4400000000000004</v>
      </c>
      <c r="D2685" s="378">
        <v>4.7949999999999999</v>
      </c>
      <c r="E2685" s="20">
        <f t="shared" si="41"/>
        <v>4.7949999999999999</v>
      </c>
    </row>
    <row r="2686" spans="1:5" x14ac:dyDescent="0.25">
      <c r="A2686" s="377">
        <v>40883</v>
      </c>
      <c r="B2686" s="378">
        <v>4.5</v>
      </c>
      <c r="C2686" s="379">
        <v>4.43</v>
      </c>
      <c r="D2686" s="378">
        <v>4.8049999999999997</v>
      </c>
      <c r="E2686" s="20">
        <f t="shared" si="41"/>
        <v>4.8049999999999997</v>
      </c>
    </row>
    <row r="2687" spans="1:5" x14ac:dyDescent="0.25">
      <c r="A2687" s="377">
        <v>40884</v>
      </c>
      <c r="B2687" s="378">
        <v>4.5</v>
      </c>
      <c r="C2687" s="379">
        <v>4.42</v>
      </c>
      <c r="D2687" s="378">
        <v>4.79</v>
      </c>
      <c r="E2687" s="20">
        <f t="shared" si="41"/>
        <v>4.79</v>
      </c>
    </row>
    <row r="2688" spans="1:5" x14ac:dyDescent="0.25">
      <c r="A2688" s="377">
        <v>40885</v>
      </c>
      <c r="B2688" s="378">
        <v>4.5</v>
      </c>
      <c r="C2688" s="379">
        <v>4.42</v>
      </c>
      <c r="D2688" s="378">
        <v>4.7975000000000003</v>
      </c>
      <c r="E2688" s="20">
        <f t="shared" si="41"/>
        <v>4.7975000000000003</v>
      </c>
    </row>
    <row r="2689" spans="1:5" x14ac:dyDescent="0.25">
      <c r="A2689" s="377">
        <v>40886</v>
      </c>
      <c r="B2689" s="378">
        <v>4.5</v>
      </c>
      <c r="C2689" s="379">
        <v>4.4800000000000004</v>
      </c>
      <c r="D2689" s="378">
        <v>4.8049999999999997</v>
      </c>
      <c r="E2689" s="20">
        <f t="shared" si="41"/>
        <v>4.8049999999999997</v>
      </c>
    </row>
    <row r="2690" spans="1:5" x14ac:dyDescent="0.25">
      <c r="A2690" s="377">
        <v>40887</v>
      </c>
      <c r="B2690" s="378">
        <v>4.5</v>
      </c>
      <c r="C2690" s="379" t="s">
        <v>611</v>
      </c>
      <c r="D2690" s="378" t="s">
        <v>611</v>
      </c>
      <c r="E2690" s="20">
        <f t="shared" si="41"/>
        <v>4.8049999999999997</v>
      </c>
    </row>
    <row r="2691" spans="1:5" x14ac:dyDescent="0.25">
      <c r="A2691" s="377">
        <v>40888</v>
      </c>
      <c r="B2691" s="378">
        <v>4.5</v>
      </c>
      <c r="C2691" s="379" t="s">
        <v>611</v>
      </c>
      <c r="D2691" s="378" t="s">
        <v>611</v>
      </c>
      <c r="E2691" s="20">
        <f t="shared" si="41"/>
        <v>4.8049999999999997</v>
      </c>
    </row>
    <row r="2692" spans="1:5" x14ac:dyDescent="0.25">
      <c r="A2692" s="377">
        <v>40889</v>
      </c>
      <c r="B2692" s="378">
        <v>4.5</v>
      </c>
      <c r="C2692" s="379" t="s">
        <v>611</v>
      </c>
      <c r="D2692" s="378" t="s">
        <v>611</v>
      </c>
      <c r="E2692" s="20">
        <f t="shared" si="41"/>
        <v>4.8049999999999997</v>
      </c>
    </row>
    <row r="2693" spans="1:5" x14ac:dyDescent="0.25">
      <c r="A2693" s="377">
        <v>40890</v>
      </c>
      <c r="B2693" s="378">
        <v>4.5</v>
      </c>
      <c r="C2693" s="379">
        <v>4.47</v>
      </c>
      <c r="D2693" s="378">
        <v>4.8099999999999996</v>
      </c>
      <c r="E2693" s="20">
        <f t="shared" si="41"/>
        <v>4.8099999999999996</v>
      </c>
    </row>
    <row r="2694" spans="1:5" x14ac:dyDescent="0.25">
      <c r="A2694" s="377">
        <v>40891</v>
      </c>
      <c r="B2694" s="378">
        <v>4.5</v>
      </c>
      <c r="C2694" s="379">
        <v>4.5</v>
      </c>
      <c r="D2694" s="378">
        <v>4.8049999999999997</v>
      </c>
      <c r="E2694" s="20">
        <f t="shared" si="41"/>
        <v>4.8049999999999997</v>
      </c>
    </row>
    <row r="2695" spans="1:5" x14ac:dyDescent="0.25">
      <c r="A2695" s="377">
        <v>40892</v>
      </c>
      <c r="B2695" s="378">
        <v>4.5</v>
      </c>
      <c r="C2695" s="379">
        <v>4.55</v>
      </c>
      <c r="D2695" s="378">
        <v>4.8075000000000001</v>
      </c>
      <c r="E2695" s="20">
        <f t="shared" si="41"/>
        <v>4.8075000000000001</v>
      </c>
    </row>
    <row r="2696" spans="1:5" x14ac:dyDescent="0.25">
      <c r="A2696" s="377">
        <v>40893</v>
      </c>
      <c r="B2696" s="378">
        <v>4.5</v>
      </c>
      <c r="C2696" s="379">
        <v>4.55</v>
      </c>
      <c r="D2696" s="378">
        <v>4.8</v>
      </c>
      <c r="E2696" s="20">
        <f t="shared" si="41"/>
        <v>4.8</v>
      </c>
    </row>
    <row r="2697" spans="1:5" x14ac:dyDescent="0.25">
      <c r="A2697" s="377">
        <v>40894</v>
      </c>
      <c r="B2697" s="378">
        <v>4.5</v>
      </c>
      <c r="C2697" s="379" t="s">
        <v>611</v>
      </c>
      <c r="D2697" s="378" t="s">
        <v>611</v>
      </c>
      <c r="E2697" s="20">
        <f t="shared" si="41"/>
        <v>4.8</v>
      </c>
    </row>
    <row r="2698" spans="1:5" x14ac:dyDescent="0.25">
      <c r="A2698" s="377">
        <v>40895</v>
      </c>
      <c r="B2698" s="378">
        <v>4.5</v>
      </c>
      <c r="C2698" s="379" t="s">
        <v>611</v>
      </c>
      <c r="D2698" s="378" t="s">
        <v>611</v>
      </c>
      <c r="E2698" s="20">
        <f t="shared" si="41"/>
        <v>4.8</v>
      </c>
    </row>
    <row r="2699" spans="1:5" x14ac:dyDescent="0.25">
      <c r="A2699" s="377">
        <v>40896</v>
      </c>
      <c r="B2699" s="378">
        <v>4.5</v>
      </c>
      <c r="C2699" s="379">
        <v>4.55</v>
      </c>
      <c r="D2699" s="378">
        <v>4.7869999999999999</v>
      </c>
      <c r="E2699" s="20">
        <f t="shared" si="41"/>
        <v>4.7869999999999999</v>
      </c>
    </row>
    <row r="2700" spans="1:5" x14ac:dyDescent="0.25">
      <c r="A2700" s="377">
        <v>40897</v>
      </c>
      <c r="B2700" s="378">
        <v>4.5</v>
      </c>
      <c r="C2700" s="379">
        <v>4.55</v>
      </c>
      <c r="D2700" s="378">
        <v>4.8025000000000002</v>
      </c>
      <c r="E2700" s="20">
        <f t="shared" ref="E2700:E2763" si="42">IF(D2700="N/E",E2699,D2700)</f>
        <v>4.8025000000000002</v>
      </c>
    </row>
    <row r="2701" spans="1:5" x14ac:dyDescent="0.25">
      <c r="A2701" s="377">
        <v>40898</v>
      </c>
      <c r="B2701" s="378">
        <v>4.5</v>
      </c>
      <c r="C2701" s="379">
        <v>4.55</v>
      </c>
      <c r="D2701" s="378">
        <v>4.7983000000000002</v>
      </c>
      <c r="E2701" s="20">
        <f t="shared" si="42"/>
        <v>4.7983000000000002</v>
      </c>
    </row>
    <row r="2702" spans="1:5" x14ac:dyDescent="0.25">
      <c r="A2702" s="377">
        <v>40899</v>
      </c>
      <c r="B2702" s="378">
        <v>4.5</v>
      </c>
      <c r="C2702" s="379">
        <v>4.55</v>
      </c>
      <c r="D2702" s="378">
        <v>4.79</v>
      </c>
      <c r="E2702" s="20">
        <f t="shared" si="42"/>
        <v>4.79</v>
      </c>
    </row>
    <row r="2703" spans="1:5" x14ac:dyDescent="0.25">
      <c r="A2703" s="377">
        <v>40900</v>
      </c>
      <c r="B2703" s="378">
        <v>4.5</v>
      </c>
      <c r="C2703" s="379">
        <v>4.53</v>
      </c>
      <c r="D2703" s="378">
        <v>4.8</v>
      </c>
      <c r="E2703" s="20">
        <f t="shared" si="42"/>
        <v>4.8</v>
      </c>
    </row>
    <row r="2704" spans="1:5" x14ac:dyDescent="0.25">
      <c r="A2704" s="377">
        <v>40901</v>
      </c>
      <c r="B2704" s="378">
        <v>4.5</v>
      </c>
      <c r="C2704" s="379" t="s">
        <v>611</v>
      </c>
      <c r="D2704" s="378" t="s">
        <v>611</v>
      </c>
      <c r="E2704" s="20">
        <f t="shared" si="42"/>
        <v>4.8</v>
      </c>
    </row>
    <row r="2705" spans="1:5" x14ac:dyDescent="0.25">
      <c r="A2705" s="377">
        <v>40902</v>
      </c>
      <c r="B2705" s="378">
        <v>4.5</v>
      </c>
      <c r="C2705" s="379" t="s">
        <v>611</v>
      </c>
      <c r="D2705" s="378" t="s">
        <v>611</v>
      </c>
      <c r="E2705" s="20">
        <f t="shared" si="42"/>
        <v>4.8</v>
      </c>
    </row>
    <row r="2706" spans="1:5" x14ac:dyDescent="0.25">
      <c r="A2706" s="377">
        <v>40903</v>
      </c>
      <c r="B2706" s="378">
        <v>4.5</v>
      </c>
      <c r="C2706" s="379">
        <v>4.54</v>
      </c>
      <c r="D2706" s="378">
        <v>4.8018000000000001</v>
      </c>
      <c r="E2706" s="20">
        <f t="shared" si="42"/>
        <v>4.8018000000000001</v>
      </c>
    </row>
    <row r="2707" spans="1:5" x14ac:dyDescent="0.25">
      <c r="A2707" s="377">
        <v>40904</v>
      </c>
      <c r="B2707" s="378">
        <v>4.5</v>
      </c>
      <c r="C2707" s="379">
        <v>4.5199999999999996</v>
      </c>
      <c r="D2707" s="378">
        <v>4.7934999999999999</v>
      </c>
      <c r="E2707" s="20">
        <f t="shared" si="42"/>
        <v>4.7934999999999999</v>
      </c>
    </row>
    <row r="2708" spans="1:5" x14ac:dyDescent="0.25">
      <c r="A2708" s="377">
        <v>40905</v>
      </c>
      <c r="B2708" s="378">
        <v>4.5</v>
      </c>
      <c r="C2708" s="379">
        <v>4.5199999999999996</v>
      </c>
      <c r="D2708" s="378">
        <v>4.7862</v>
      </c>
      <c r="E2708" s="20">
        <f t="shared" si="42"/>
        <v>4.7862</v>
      </c>
    </row>
    <row r="2709" spans="1:5" x14ac:dyDescent="0.25">
      <c r="A2709" s="377">
        <v>40906</v>
      </c>
      <c r="B2709" s="378">
        <v>4.5</v>
      </c>
      <c r="C2709" s="379">
        <v>4.51</v>
      </c>
      <c r="D2709" s="378">
        <v>4.7975000000000003</v>
      </c>
      <c r="E2709" s="20">
        <f t="shared" si="42"/>
        <v>4.7975000000000003</v>
      </c>
    </row>
    <row r="2710" spans="1:5" x14ac:dyDescent="0.25">
      <c r="A2710" s="377">
        <v>40907</v>
      </c>
      <c r="B2710" s="378">
        <v>4.5</v>
      </c>
      <c r="C2710" s="379">
        <v>4.5199999999999996</v>
      </c>
      <c r="D2710" s="378">
        <v>4.79</v>
      </c>
      <c r="E2710" s="20">
        <f t="shared" si="42"/>
        <v>4.79</v>
      </c>
    </row>
    <row r="2711" spans="1:5" x14ac:dyDescent="0.25">
      <c r="A2711" s="377">
        <v>40908</v>
      </c>
      <c r="B2711" s="378">
        <v>4.5</v>
      </c>
      <c r="C2711" s="379" t="s">
        <v>611</v>
      </c>
      <c r="D2711" s="378" t="s">
        <v>611</v>
      </c>
      <c r="E2711" s="20">
        <f t="shared" si="42"/>
        <v>4.79</v>
      </c>
    </row>
    <row r="2712" spans="1:5" x14ac:dyDescent="0.25">
      <c r="A2712" s="377">
        <v>40909</v>
      </c>
      <c r="B2712" s="378">
        <v>4.5</v>
      </c>
      <c r="C2712" s="379" t="s">
        <v>611</v>
      </c>
      <c r="D2712" s="378" t="s">
        <v>611</v>
      </c>
      <c r="E2712" s="20">
        <f t="shared" si="42"/>
        <v>4.79</v>
      </c>
    </row>
    <row r="2713" spans="1:5" x14ac:dyDescent="0.25">
      <c r="A2713" s="377">
        <v>40910</v>
      </c>
      <c r="B2713" s="378">
        <v>4.5</v>
      </c>
      <c r="C2713" s="379">
        <v>4.5199999999999996</v>
      </c>
      <c r="D2713" s="378">
        <v>4.8034999999999997</v>
      </c>
      <c r="E2713" s="20">
        <f t="shared" si="42"/>
        <v>4.8034999999999997</v>
      </c>
    </row>
    <row r="2714" spans="1:5" x14ac:dyDescent="0.25">
      <c r="A2714" s="377">
        <v>40911</v>
      </c>
      <c r="B2714" s="378">
        <v>4.5</v>
      </c>
      <c r="C2714" s="379">
        <v>4.5199999999999996</v>
      </c>
      <c r="D2714" s="378">
        <v>4.8049999999999997</v>
      </c>
      <c r="E2714" s="20">
        <f t="shared" si="42"/>
        <v>4.8049999999999997</v>
      </c>
    </row>
    <row r="2715" spans="1:5" x14ac:dyDescent="0.25">
      <c r="A2715" s="377">
        <v>40912</v>
      </c>
      <c r="B2715" s="378">
        <v>4.5</v>
      </c>
      <c r="C2715" s="379">
        <v>4.5</v>
      </c>
      <c r="D2715" s="378">
        <v>4.8</v>
      </c>
      <c r="E2715" s="20">
        <f t="shared" si="42"/>
        <v>4.8</v>
      </c>
    </row>
    <row r="2716" spans="1:5" x14ac:dyDescent="0.25">
      <c r="A2716" s="377">
        <v>40913</v>
      </c>
      <c r="B2716" s="378">
        <v>4.5</v>
      </c>
      <c r="C2716" s="379">
        <v>4.5</v>
      </c>
      <c r="D2716" s="378">
        <v>4.79</v>
      </c>
      <c r="E2716" s="20">
        <f t="shared" si="42"/>
        <v>4.79</v>
      </c>
    </row>
    <row r="2717" spans="1:5" x14ac:dyDescent="0.25">
      <c r="A2717" s="377">
        <v>40914</v>
      </c>
      <c r="B2717" s="378">
        <v>4.5</v>
      </c>
      <c r="C2717" s="379">
        <v>4.49</v>
      </c>
      <c r="D2717" s="378">
        <v>4.7815000000000003</v>
      </c>
      <c r="E2717" s="20">
        <f t="shared" si="42"/>
        <v>4.7815000000000003</v>
      </c>
    </row>
    <row r="2718" spans="1:5" x14ac:dyDescent="0.25">
      <c r="A2718" s="377">
        <v>40915</v>
      </c>
      <c r="B2718" s="378">
        <v>4.5</v>
      </c>
      <c r="C2718" s="379" t="s">
        <v>611</v>
      </c>
      <c r="D2718" s="378" t="s">
        <v>611</v>
      </c>
      <c r="E2718" s="20">
        <f t="shared" si="42"/>
        <v>4.7815000000000003</v>
      </c>
    </row>
    <row r="2719" spans="1:5" x14ac:dyDescent="0.25">
      <c r="A2719" s="377">
        <v>40916</v>
      </c>
      <c r="B2719" s="378">
        <v>4.5</v>
      </c>
      <c r="C2719" s="379" t="s">
        <v>611</v>
      </c>
      <c r="D2719" s="378" t="s">
        <v>611</v>
      </c>
      <c r="E2719" s="20">
        <f t="shared" si="42"/>
        <v>4.7815000000000003</v>
      </c>
    </row>
    <row r="2720" spans="1:5" x14ac:dyDescent="0.25">
      <c r="A2720" s="377">
        <v>40917</v>
      </c>
      <c r="B2720" s="378">
        <v>4.5</v>
      </c>
      <c r="C2720" s="379">
        <v>4.4800000000000004</v>
      </c>
      <c r="D2720" s="378">
        <v>4.78</v>
      </c>
      <c r="E2720" s="20">
        <f t="shared" si="42"/>
        <v>4.78</v>
      </c>
    </row>
    <row r="2721" spans="1:5" x14ac:dyDescent="0.25">
      <c r="A2721" s="377">
        <v>40918</v>
      </c>
      <c r="B2721" s="378">
        <v>4.5</v>
      </c>
      <c r="C2721" s="379">
        <v>4.4800000000000004</v>
      </c>
      <c r="D2721" s="378">
        <v>4.7949999999999999</v>
      </c>
      <c r="E2721" s="20">
        <f t="shared" si="42"/>
        <v>4.7949999999999999</v>
      </c>
    </row>
    <row r="2722" spans="1:5" x14ac:dyDescent="0.25">
      <c r="A2722" s="377">
        <v>40919</v>
      </c>
      <c r="B2722" s="378">
        <v>4.5</v>
      </c>
      <c r="C2722" s="379">
        <v>4.46</v>
      </c>
      <c r="D2722" s="378">
        <v>4.7874999999999996</v>
      </c>
      <c r="E2722" s="20">
        <f t="shared" si="42"/>
        <v>4.7874999999999996</v>
      </c>
    </row>
    <row r="2723" spans="1:5" x14ac:dyDescent="0.25">
      <c r="A2723" s="377">
        <v>40920</v>
      </c>
      <c r="B2723" s="378">
        <v>4.5</v>
      </c>
      <c r="C2723" s="379">
        <v>4.4400000000000004</v>
      </c>
      <c r="D2723" s="378">
        <v>4.78</v>
      </c>
      <c r="E2723" s="20">
        <f t="shared" si="42"/>
        <v>4.78</v>
      </c>
    </row>
    <row r="2724" spans="1:5" x14ac:dyDescent="0.25">
      <c r="A2724" s="377">
        <v>40921</v>
      </c>
      <c r="B2724" s="378">
        <v>4.5</v>
      </c>
      <c r="C2724" s="379">
        <v>4.45</v>
      </c>
      <c r="D2724" s="378">
        <v>4.7836999999999996</v>
      </c>
      <c r="E2724" s="20">
        <f t="shared" si="42"/>
        <v>4.7836999999999996</v>
      </c>
    </row>
    <row r="2725" spans="1:5" x14ac:dyDescent="0.25">
      <c r="A2725" s="377">
        <v>40922</v>
      </c>
      <c r="B2725" s="378">
        <v>4.5</v>
      </c>
      <c r="C2725" s="379" t="s">
        <v>611</v>
      </c>
      <c r="D2725" s="378" t="s">
        <v>611</v>
      </c>
      <c r="E2725" s="20">
        <f t="shared" si="42"/>
        <v>4.7836999999999996</v>
      </c>
    </row>
    <row r="2726" spans="1:5" x14ac:dyDescent="0.25">
      <c r="A2726" s="377">
        <v>40923</v>
      </c>
      <c r="B2726" s="378">
        <v>4.5</v>
      </c>
      <c r="C2726" s="379" t="s">
        <v>611</v>
      </c>
      <c r="D2726" s="378" t="s">
        <v>611</v>
      </c>
      <c r="E2726" s="20">
        <f t="shared" si="42"/>
        <v>4.7836999999999996</v>
      </c>
    </row>
    <row r="2727" spans="1:5" x14ac:dyDescent="0.25">
      <c r="A2727" s="377">
        <v>40924</v>
      </c>
      <c r="B2727" s="378">
        <v>4.5</v>
      </c>
      <c r="C2727" s="379">
        <v>4.45</v>
      </c>
      <c r="D2727" s="378">
        <v>4.79</v>
      </c>
      <c r="E2727" s="20">
        <f t="shared" si="42"/>
        <v>4.79</v>
      </c>
    </row>
    <row r="2728" spans="1:5" x14ac:dyDescent="0.25">
      <c r="A2728" s="377">
        <v>40925</v>
      </c>
      <c r="B2728" s="378">
        <v>4.5</v>
      </c>
      <c r="C2728" s="379">
        <v>4.45</v>
      </c>
      <c r="D2728" s="378">
        <v>4.79</v>
      </c>
      <c r="E2728" s="20">
        <f t="shared" si="42"/>
        <v>4.79</v>
      </c>
    </row>
    <row r="2729" spans="1:5" x14ac:dyDescent="0.25">
      <c r="A2729" s="377">
        <v>40926</v>
      </c>
      <c r="B2729" s="378">
        <v>4.5</v>
      </c>
      <c r="C2729" s="379">
        <v>4.42</v>
      </c>
      <c r="D2729" s="378">
        <v>4.78</v>
      </c>
      <c r="E2729" s="20">
        <f t="shared" si="42"/>
        <v>4.78</v>
      </c>
    </row>
    <row r="2730" spans="1:5" x14ac:dyDescent="0.25">
      <c r="A2730" s="377">
        <v>40927</v>
      </c>
      <c r="B2730" s="378">
        <v>4.5</v>
      </c>
      <c r="C2730" s="379">
        <v>4.41</v>
      </c>
      <c r="D2730" s="378">
        <v>4.7750000000000004</v>
      </c>
      <c r="E2730" s="20">
        <f t="shared" si="42"/>
        <v>4.7750000000000004</v>
      </c>
    </row>
    <row r="2731" spans="1:5" x14ac:dyDescent="0.25">
      <c r="A2731" s="377">
        <v>40928</v>
      </c>
      <c r="B2731" s="378">
        <v>4.5</v>
      </c>
      <c r="C2731" s="379">
        <v>4.41</v>
      </c>
      <c r="D2731" s="378">
        <v>4.7850000000000001</v>
      </c>
      <c r="E2731" s="20">
        <f t="shared" si="42"/>
        <v>4.7850000000000001</v>
      </c>
    </row>
    <row r="2732" spans="1:5" x14ac:dyDescent="0.25">
      <c r="A2732" s="377">
        <v>40929</v>
      </c>
      <c r="B2732" s="378" t="s">
        <v>611</v>
      </c>
      <c r="C2732" s="379" t="s">
        <v>611</v>
      </c>
      <c r="D2732" s="378" t="s">
        <v>611</v>
      </c>
      <c r="E2732" s="20">
        <f t="shared" si="42"/>
        <v>4.7850000000000001</v>
      </c>
    </row>
    <row r="2733" spans="1:5" x14ac:dyDescent="0.25">
      <c r="A2733" s="377">
        <v>40930</v>
      </c>
      <c r="B2733" s="378">
        <v>4.5</v>
      </c>
      <c r="C2733" s="379" t="s">
        <v>611</v>
      </c>
      <c r="D2733" s="378" t="s">
        <v>611</v>
      </c>
      <c r="E2733" s="20">
        <f t="shared" si="42"/>
        <v>4.7850000000000001</v>
      </c>
    </row>
    <row r="2734" spans="1:5" x14ac:dyDescent="0.25">
      <c r="A2734" s="377">
        <v>40931</v>
      </c>
      <c r="B2734" s="378">
        <v>4.5</v>
      </c>
      <c r="C2734" s="379">
        <v>4.5</v>
      </c>
      <c r="D2734" s="378">
        <v>4.7725</v>
      </c>
      <c r="E2734" s="20">
        <f t="shared" si="42"/>
        <v>4.7725</v>
      </c>
    </row>
    <row r="2735" spans="1:5" x14ac:dyDescent="0.25">
      <c r="A2735" s="377">
        <v>40932</v>
      </c>
      <c r="B2735" s="378">
        <v>4.5</v>
      </c>
      <c r="C2735" s="379">
        <v>4.5199999999999996</v>
      </c>
      <c r="D2735" s="378">
        <v>4.7878999999999996</v>
      </c>
      <c r="E2735" s="20">
        <f t="shared" si="42"/>
        <v>4.7878999999999996</v>
      </c>
    </row>
    <row r="2736" spans="1:5" x14ac:dyDescent="0.25">
      <c r="A2736" s="377">
        <v>40933</v>
      </c>
      <c r="B2736" s="378">
        <v>4.5</v>
      </c>
      <c r="C2736" s="379">
        <v>4.51</v>
      </c>
      <c r="D2736" s="378">
        <v>4.7975000000000003</v>
      </c>
      <c r="E2736" s="20">
        <f t="shared" si="42"/>
        <v>4.7975000000000003</v>
      </c>
    </row>
    <row r="2737" spans="1:5" x14ac:dyDescent="0.25">
      <c r="A2737" s="377">
        <v>40934</v>
      </c>
      <c r="B2737" s="378">
        <v>4.5</v>
      </c>
      <c r="C2737" s="379">
        <v>4.5</v>
      </c>
      <c r="D2737" s="378">
        <v>4.7750000000000004</v>
      </c>
      <c r="E2737" s="20">
        <f t="shared" si="42"/>
        <v>4.7750000000000004</v>
      </c>
    </row>
    <row r="2738" spans="1:5" x14ac:dyDescent="0.25">
      <c r="A2738" s="377">
        <v>40935</v>
      </c>
      <c r="B2738" s="378">
        <v>4.5</v>
      </c>
      <c r="C2738" s="379">
        <v>4.5</v>
      </c>
      <c r="D2738" s="378">
        <v>4.78</v>
      </c>
      <c r="E2738" s="20">
        <f t="shared" si="42"/>
        <v>4.78</v>
      </c>
    </row>
    <row r="2739" spans="1:5" x14ac:dyDescent="0.25">
      <c r="A2739" s="377">
        <v>40936</v>
      </c>
      <c r="B2739" s="378">
        <v>4.5</v>
      </c>
      <c r="C2739" s="379" t="s">
        <v>611</v>
      </c>
      <c r="D2739" s="378" t="s">
        <v>611</v>
      </c>
      <c r="E2739" s="20">
        <f t="shared" si="42"/>
        <v>4.78</v>
      </c>
    </row>
    <row r="2740" spans="1:5" x14ac:dyDescent="0.25">
      <c r="A2740" s="377">
        <v>40937</v>
      </c>
      <c r="B2740" s="378">
        <v>4.5</v>
      </c>
      <c r="C2740" s="379" t="s">
        <v>611</v>
      </c>
      <c r="D2740" s="378" t="s">
        <v>611</v>
      </c>
      <c r="E2740" s="20">
        <f t="shared" si="42"/>
        <v>4.78</v>
      </c>
    </row>
    <row r="2741" spans="1:5" x14ac:dyDescent="0.25">
      <c r="A2741" s="377">
        <v>40938</v>
      </c>
      <c r="B2741" s="378">
        <v>4.5</v>
      </c>
      <c r="C2741" s="379">
        <v>4.5</v>
      </c>
      <c r="D2741" s="378">
        <v>4.79</v>
      </c>
      <c r="E2741" s="20">
        <f t="shared" si="42"/>
        <v>4.79</v>
      </c>
    </row>
    <row r="2742" spans="1:5" x14ac:dyDescent="0.25">
      <c r="A2742" s="377">
        <v>40939</v>
      </c>
      <c r="B2742" s="378">
        <v>4.5</v>
      </c>
      <c r="C2742" s="379">
        <v>4.53</v>
      </c>
      <c r="D2742" s="378">
        <v>4.7925000000000004</v>
      </c>
      <c r="E2742" s="20">
        <f t="shared" si="42"/>
        <v>4.7925000000000004</v>
      </c>
    </row>
    <row r="2743" spans="1:5" x14ac:dyDescent="0.25">
      <c r="A2743" s="377">
        <v>40940</v>
      </c>
      <c r="B2743" s="378">
        <v>4.5</v>
      </c>
      <c r="C2743" s="379">
        <v>4.51</v>
      </c>
      <c r="D2743" s="378">
        <v>4.7918000000000003</v>
      </c>
      <c r="E2743" s="20">
        <f t="shared" si="42"/>
        <v>4.7918000000000003</v>
      </c>
    </row>
    <row r="2744" spans="1:5" x14ac:dyDescent="0.25">
      <c r="A2744" s="377">
        <v>40941</v>
      </c>
      <c r="B2744" s="378">
        <v>4.5</v>
      </c>
      <c r="C2744" s="379">
        <v>4.51</v>
      </c>
      <c r="D2744" s="378">
        <v>4.7850000000000001</v>
      </c>
      <c r="E2744" s="20">
        <f t="shared" si="42"/>
        <v>4.7850000000000001</v>
      </c>
    </row>
    <row r="2745" spans="1:5" x14ac:dyDescent="0.25">
      <c r="A2745" s="377">
        <v>40942</v>
      </c>
      <c r="B2745" s="378">
        <v>4.5</v>
      </c>
      <c r="C2745" s="379">
        <v>4.49</v>
      </c>
      <c r="D2745" s="378">
        <v>4.7869000000000002</v>
      </c>
      <c r="E2745" s="20">
        <f t="shared" si="42"/>
        <v>4.7869000000000002</v>
      </c>
    </row>
    <row r="2746" spans="1:5" x14ac:dyDescent="0.25">
      <c r="A2746" s="377">
        <v>40943</v>
      </c>
      <c r="B2746" s="378">
        <v>4.5</v>
      </c>
      <c r="C2746" s="379" t="s">
        <v>611</v>
      </c>
      <c r="D2746" s="378" t="s">
        <v>611</v>
      </c>
      <c r="E2746" s="20">
        <f t="shared" si="42"/>
        <v>4.7869000000000002</v>
      </c>
    </row>
    <row r="2747" spans="1:5" x14ac:dyDescent="0.25">
      <c r="A2747" s="377">
        <v>40944</v>
      </c>
      <c r="B2747" s="378">
        <v>4.5</v>
      </c>
      <c r="C2747" s="379" t="s">
        <v>611</v>
      </c>
      <c r="D2747" s="378" t="s">
        <v>611</v>
      </c>
      <c r="E2747" s="20">
        <f t="shared" si="42"/>
        <v>4.7869000000000002</v>
      </c>
    </row>
    <row r="2748" spans="1:5" x14ac:dyDescent="0.25">
      <c r="A2748" s="377">
        <v>40945</v>
      </c>
      <c r="B2748" s="378">
        <v>4.5</v>
      </c>
      <c r="C2748" s="379" t="s">
        <v>611</v>
      </c>
      <c r="D2748" s="378" t="s">
        <v>611</v>
      </c>
      <c r="E2748" s="20">
        <f t="shared" si="42"/>
        <v>4.7869000000000002</v>
      </c>
    </row>
    <row r="2749" spans="1:5" x14ac:dyDescent="0.25">
      <c r="A2749" s="377">
        <v>40946</v>
      </c>
      <c r="B2749" s="378">
        <v>4.5</v>
      </c>
      <c r="C2749" s="379">
        <v>4.5</v>
      </c>
      <c r="D2749" s="378">
        <v>4.7850000000000001</v>
      </c>
      <c r="E2749" s="20">
        <f t="shared" si="42"/>
        <v>4.7850000000000001</v>
      </c>
    </row>
    <row r="2750" spans="1:5" x14ac:dyDescent="0.25">
      <c r="A2750" s="377">
        <v>40947</v>
      </c>
      <c r="B2750" s="378">
        <v>4.5</v>
      </c>
      <c r="C2750" s="379">
        <v>4.5</v>
      </c>
      <c r="D2750" s="378">
        <v>4.7824999999999998</v>
      </c>
      <c r="E2750" s="20">
        <f t="shared" si="42"/>
        <v>4.7824999999999998</v>
      </c>
    </row>
    <row r="2751" spans="1:5" x14ac:dyDescent="0.25">
      <c r="A2751" s="377">
        <v>40948</v>
      </c>
      <c r="B2751" s="378">
        <v>4.5</v>
      </c>
      <c r="C2751" s="379">
        <v>4.5</v>
      </c>
      <c r="D2751" s="378">
        <v>4.7850000000000001</v>
      </c>
      <c r="E2751" s="20">
        <f t="shared" si="42"/>
        <v>4.7850000000000001</v>
      </c>
    </row>
    <row r="2752" spans="1:5" x14ac:dyDescent="0.25">
      <c r="A2752" s="377">
        <v>40949</v>
      </c>
      <c r="B2752" s="378">
        <v>4.5</v>
      </c>
      <c r="C2752" s="379">
        <v>4.5</v>
      </c>
      <c r="D2752" s="378">
        <v>4.7850000000000001</v>
      </c>
      <c r="E2752" s="20">
        <f t="shared" si="42"/>
        <v>4.7850000000000001</v>
      </c>
    </row>
    <row r="2753" spans="1:5" x14ac:dyDescent="0.25">
      <c r="A2753" s="377">
        <v>40950</v>
      </c>
      <c r="B2753" s="378">
        <v>4.5</v>
      </c>
      <c r="C2753" s="379" t="s">
        <v>611</v>
      </c>
      <c r="D2753" s="378" t="s">
        <v>611</v>
      </c>
      <c r="E2753" s="20">
        <f t="shared" si="42"/>
        <v>4.7850000000000001</v>
      </c>
    </row>
    <row r="2754" spans="1:5" x14ac:dyDescent="0.25">
      <c r="A2754" s="377">
        <v>40951</v>
      </c>
      <c r="B2754" s="378">
        <v>4.5</v>
      </c>
      <c r="C2754" s="379" t="s">
        <v>611</v>
      </c>
      <c r="D2754" s="378" t="s">
        <v>611</v>
      </c>
      <c r="E2754" s="20">
        <f t="shared" si="42"/>
        <v>4.7850000000000001</v>
      </c>
    </row>
    <row r="2755" spans="1:5" x14ac:dyDescent="0.25">
      <c r="A2755" s="377">
        <v>40952</v>
      </c>
      <c r="B2755" s="378">
        <v>4.5</v>
      </c>
      <c r="C2755" s="379">
        <v>4.5</v>
      </c>
      <c r="D2755" s="378">
        <v>4.79</v>
      </c>
      <c r="E2755" s="20">
        <f t="shared" si="42"/>
        <v>4.79</v>
      </c>
    </row>
    <row r="2756" spans="1:5" x14ac:dyDescent="0.25">
      <c r="A2756" s="377">
        <v>40953</v>
      </c>
      <c r="B2756" s="378">
        <v>4.5</v>
      </c>
      <c r="C2756" s="379">
        <v>4.5</v>
      </c>
      <c r="D2756" s="378">
        <v>4.7850000000000001</v>
      </c>
      <c r="E2756" s="20">
        <f t="shared" si="42"/>
        <v>4.7850000000000001</v>
      </c>
    </row>
    <row r="2757" spans="1:5" x14ac:dyDescent="0.25">
      <c r="A2757" s="377">
        <v>40954</v>
      </c>
      <c r="B2757" s="378">
        <v>4.5</v>
      </c>
      <c r="C2757" s="379">
        <v>4.49</v>
      </c>
      <c r="D2757" s="378">
        <v>4.7850000000000001</v>
      </c>
      <c r="E2757" s="20">
        <f t="shared" si="42"/>
        <v>4.7850000000000001</v>
      </c>
    </row>
    <row r="2758" spans="1:5" x14ac:dyDescent="0.25">
      <c r="A2758" s="377">
        <v>40955</v>
      </c>
      <c r="B2758" s="378">
        <v>4.5</v>
      </c>
      <c r="C2758" s="379">
        <v>4.49</v>
      </c>
      <c r="D2758" s="378">
        <v>4.78</v>
      </c>
      <c r="E2758" s="20">
        <f t="shared" si="42"/>
        <v>4.78</v>
      </c>
    </row>
    <row r="2759" spans="1:5" x14ac:dyDescent="0.25">
      <c r="A2759" s="377">
        <v>40956</v>
      </c>
      <c r="B2759" s="378">
        <v>4.5</v>
      </c>
      <c r="C2759" s="379">
        <v>4.49</v>
      </c>
      <c r="D2759" s="378">
        <v>4.7850000000000001</v>
      </c>
      <c r="E2759" s="20">
        <f t="shared" si="42"/>
        <v>4.7850000000000001</v>
      </c>
    </row>
    <row r="2760" spans="1:5" x14ac:dyDescent="0.25">
      <c r="A2760" s="377">
        <v>40957</v>
      </c>
      <c r="B2760" s="378">
        <v>4.5</v>
      </c>
      <c r="C2760" s="379" t="s">
        <v>611</v>
      </c>
      <c r="D2760" s="378" t="s">
        <v>611</v>
      </c>
      <c r="E2760" s="20">
        <f t="shared" si="42"/>
        <v>4.7850000000000001</v>
      </c>
    </row>
    <row r="2761" spans="1:5" x14ac:dyDescent="0.25">
      <c r="A2761" s="377">
        <v>40958</v>
      </c>
      <c r="B2761" s="378">
        <v>4.5</v>
      </c>
      <c r="C2761" s="379" t="s">
        <v>611</v>
      </c>
      <c r="D2761" s="378" t="s">
        <v>611</v>
      </c>
      <c r="E2761" s="20">
        <f t="shared" si="42"/>
        <v>4.7850000000000001</v>
      </c>
    </row>
    <row r="2762" spans="1:5" x14ac:dyDescent="0.25">
      <c r="A2762" s="377">
        <v>40959</v>
      </c>
      <c r="B2762" s="378">
        <v>4.5</v>
      </c>
      <c r="C2762" s="379">
        <v>4.49</v>
      </c>
      <c r="D2762" s="378">
        <v>4.7824999999999998</v>
      </c>
      <c r="E2762" s="20">
        <f t="shared" si="42"/>
        <v>4.7824999999999998</v>
      </c>
    </row>
    <row r="2763" spans="1:5" x14ac:dyDescent="0.25">
      <c r="A2763" s="377">
        <v>40960</v>
      </c>
      <c r="B2763" s="378">
        <v>4.5</v>
      </c>
      <c r="C2763" s="379">
        <v>4.5</v>
      </c>
      <c r="D2763" s="378">
        <v>4.7801</v>
      </c>
      <c r="E2763" s="20">
        <f t="shared" si="42"/>
        <v>4.7801</v>
      </c>
    </row>
    <row r="2764" spans="1:5" x14ac:dyDescent="0.25">
      <c r="A2764" s="377">
        <v>40961</v>
      </c>
      <c r="B2764" s="378">
        <v>4.5</v>
      </c>
      <c r="C2764" s="379">
        <v>4.49</v>
      </c>
      <c r="D2764" s="378">
        <v>4.7824999999999998</v>
      </c>
      <c r="E2764" s="20">
        <f t="shared" ref="E2764:E2827" si="43">IF(D2764="N/E",E2763,D2764)</f>
        <v>4.7824999999999998</v>
      </c>
    </row>
    <row r="2765" spans="1:5" x14ac:dyDescent="0.25">
      <c r="A2765" s="377">
        <v>40962</v>
      </c>
      <c r="B2765" s="378">
        <v>4.5</v>
      </c>
      <c r="C2765" s="379">
        <v>4.49</v>
      </c>
      <c r="D2765" s="378">
        <v>4.78</v>
      </c>
      <c r="E2765" s="20">
        <f t="shared" si="43"/>
        <v>4.78</v>
      </c>
    </row>
    <row r="2766" spans="1:5" x14ac:dyDescent="0.25">
      <c r="A2766" s="377">
        <v>40963</v>
      </c>
      <c r="B2766" s="378">
        <v>4.5</v>
      </c>
      <c r="C2766" s="379">
        <v>4.5</v>
      </c>
      <c r="D2766" s="378">
        <v>4.7850000000000001</v>
      </c>
      <c r="E2766" s="20">
        <f t="shared" si="43"/>
        <v>4.7850000000000001</v>
      </c>
    </row>
    <row r="2767" spans="1:5" x14ac:dyDescent="0.25">
      <c r="A2767" s="377">
        <v>40964</v>
      </c>
      <c r="B2767" s="378">
        <v>4.5</v>
      </c>
      <c r="C2767" s="379" t="s">
        <v>611</v>
      </c>
      <c r="D2767" s="378" t="s">
        <v>611</v>
      </c>
      <c r="E2767" s="20">
        <f t="shared" si="43"/>
        <v>4.7850000000000001</v>
      </c>
    </row>
    <row r="2768" spans="1:5" x14ac:dyDescent="0.25">
      <c r="A2768" s="377">
        <v>40965</v>
      </c>
      <c r="B2768" s="378">
        <v>4.5</v>
      </c>
      <c r="C2768" s="379" t="s">
        <v>611</v>
      </c>
      <c r="D2768" s="378" t="s">
        <v>611</v>
      </c>
      <c r="E2768" s="20">
        <f t="shared" si="43"/>
        <v>4.7850000000000001</v>
      </c>
    </row>
    <row r="2769" spans="1:5" x14ac:dyDescent="0.25">
      <c r="A2769" s="377">
        <v>40966</v>
      </c>
      <c r="B2769" s="378">
        <v>4.5</v>
      </c>
      <c r="C2769" s="379">
        <v>4.49</v>
      </c>
      <c r="D2769" s="378">
        <v>4.7850000000000001</v>
      </c>
      <c r="E2769" s="20">
        <f t="shared" si="43"/>
        <v>4.7850000000000001</v>
      </c>
    </row>
    <row r="2770" spans="1:5" x14ac:dyDescent="0.25">
      <c r="A2770" s="377">
        <v>40967</v>
      </c>
      <c r="B2770" s="378">
        <v>4.5</v>
      </c>
      <c r="C2770" s="379">
        <v>4.49</v>
      </c>
      <c r="D2770" s="378">
        <v>4.7832999999999997</v>
      </c>
      <c r="E2770" s="20">
        <f t="shared" si="43"/>
        <v>4.7832999999999997</v>
      </c>
    </row>
    <row r="2771" spans="1:5" x14ac:dyDescent="0.25">
      <c r="A2771" s="377">
        <v>40968</v>
      </c>
      <c r="B2771" s="378">
        <v>4.5</v>
      </c>
      <c r="C2771" s="379">
        <v>4.51</v>
      </c>
      <c r="D2771" s="378">
        <v>4.78</v>
      </c>
      <c r="E2771" s="20">
        <f t="shared" si="43"/>
        <v>4.78</v>
      </c>
    </row>
    <row r="2772" spans="1:5" x14ac:dyDescent="0.25">
      <c r="A2772" s="377">
        <v>40969</v>
      </c>
      <c r="B2772" s="378">
        <v>4.5</v>
      </c>
      <c r="C2772" s="379">
        <v>4.49</v>
      </c>
      <c r="D2772" s="378">
        <v>4.7850000000000001</v>
      </c>
      <c r="E2772" s="20">
        <f t="shared" si="43"/>
        <v>4.7850000000000001</v>
      </c>
    </row>
    <row r="2773" spans="1:5" x14ac:dyDescent="0.25">
      <c r="A2773" s="377">
        <v>40970</v>
      </c>
      <c r="B2773" s="378">
        <v>4.5</v>
      </c>
      <c r="C2773" s="379">
        <v>4.5</v>
      </c>
      <c r="D2773" s="378">
        <v>4.7850000000000001</v>
      </c>
      <c r="E2773" s="20">
        <f t="shared" si="43"/>
        <v>4.7850000000000001</v>
      </c>
    </row>
    <row r="2774" spans="1:5" x14ac:dyDescent="0.25">
      <c r="A2774" s="377">
        <v>40971</v>
      </c>
      <c r="B2774" s="378">
        <v>4.5</v>
      </c>
      <c r="C2774" s="379" t="s">
        <v>611</v>
      </c>
      <c r="D2774" s="378" t="s">
        <v>611</v>
      </c>
      <c r="E2774" s="20">
        <f t="shared" si="43"/>
        <v>4.7850000000000001</v>
      </c>
    </row>
    <row r="2775" spans="1:5" x14ac:dyDescent="0.25">
      <c r="A2775" s="377">
        <v>40972</v>
      </c>
      <c r="B2775" s="378">
        <v>4.5</v>
      </c>
      <c r="C2775" s="379" t="s">
        <v>611</v>
      </c>
      <c r="D2775" s="378" t="s">
        <v>611</v>
      </c>
      <c r="E2775" s="20">
        <f t="shared" si="43"/>
        <v>4.7850000000000001</v>
      </c>
    </row>
    <row r="2776" spans="1:5" x14ac:dyDescent="0.25">
      <c r="A2776" s="377">
        <v>40973</v>
      </c>
      <c r="B2776" s="378">
        <v>4.5</v>
      </c>
      <c r="C2776" s="379">
        <v>4.5</v>
      </c>
      <c r="D2776" s="378">
        <v>4.7737999999999996</v>
      </c>
      <c r="E2776" s="20">
        <f t="shared" si="43"/>
        <v>4.7737999999999996</v>
      </c>
    </row>
    <row r="2777" spans="1:5" x14ac:dyDescent="0.25">
      <c r="A2777" s="377">
        <v>40974</v>
      </c>
      <c r="B2777" s="378">
        <v>4.5</v>
      </c>
      <c r="C2777" s="379">
        <v>4.5</v>
      </c>
      <c r="D2777" s="378">
        <v>4.7750000000000004</v>
      </c>
      <c r="E2777" s="20">
        <f t="shared" si="43"/>
        <v>4.7750000000000004</v>
      </c>
    </row>
    <row r="2778" spans="1:5" x14ac:dyDescent="0.25">
      <c r="A2778" s="377">
        <v>40975</v>
      </c>
      <c r="B2778" s="378">
        <v>4.5</v>
      </c>
      <c r="C2778" s="379">
        <v>4.51</v>
      </c>
      <c r="D2778" s="378">
        <v>4.78</v>
      </c>
      <c r="E2778" s="20">
        <f t="shared" si="43"/>
        <v>4.78</v>
      </c>
    </row>
    <row r="2779" spans="1:5" x14ac:dyDescent="0.25">
      <c r="A2779" s="377">
        <v>40976</v>
      </c>
      <c r="B2779" s="378">
        <v>4.5</v>
      </c>
      <c r="C2779" s="379">
        <v>4.49</v>
      </c>
      <c r="D2779" s="378">
        <v>4.7737999999999996</v>
      </c>
      <c r="E2779" s="20">
        <f t="shared" si="43"/>
        <v>4.7737999999999996</v>
      </c>
    </row>
    <row r="2780" spans="1:5" x14ac:dyDescent="0.25">
      <c r="A2780" s="377">
        <v>40977</v>
      </c>
      <c r="B2780" s="378">
        <v>4.5</v>
      </c>
      <c r="C2780" s="379">
        <v>4.5</v>
      </c>
      <c r="D2780" s="378">
        <v>4.7590000000000003</v>
      </c>
      <c r="E2780" s="20">
        <f t="shared" si="43"/>
        <v>4.7590000000000003</v>
      </c>
    </row>
    <row r="2781" spans="1:5" x14ac:dyDescent="0.25">
      <c r="A2781" s="377">
        <v>40978</v>
      </c>
      <c r="B2781" s="378">
        <v>4.5</v>
      </c>
      <c r="C2781" s="379" t="s">
        <v>611</v>
      </c>
      <c r="D2781" s="378" t="s">
        <v>611</v>
      </c>
      <c r="E2781" s="20">
        <f t="shared" si="43"/>
        <v>4.7590000000000003</v>
      </c>
    </row>
    <row r="2782" spans="1:5" x14ac:dyDescent="0.25">
      <c r="A2782" s="377">
        <v>40979</v>
      </c>
      <c r="B2782" s="378">
        <v>4.5</v>
      </c>
      <c r="C2782" s="379" t="s">
        <v>611</v>
      </c>
      <c r="D2782" s="378" t="s">
        <v>611</v>
      </c>
      <c r="E2782" s="20">
        <f t="shared" si="43"/>
        <v>4.7590000000000003</v>
      </c>
    </row>
    <row r="2783" spans="1:5" x14ac:dyDescent="0.25">
      <c r="A2783" s="377">
        <v>40980</v>
      </c>
      <c r="B2783" s="378">
        <v>4.5</v>
      </c>
      <c r="C2783" s="379">
        <v>4.5</v>
      </c>
      <c r="D2783" s="378">
        <v>4.7640000000000002</v>
      </c>
      <c r="E2783" s="20">
        <f t="shared" si="43"/>
        <v>4.7640000000000002</v>
      </c>
    </row>
    <row r="2784" spans="1:5" x14ac:dyDescent="0.25">
      <c r="A2784" s="377">
        <v>40981</v>
      </c>
      <c r="B2784" s="378">
        <v>4.5</v>
      </c>
      <c r="C2784" s="379">
        <v>4.5</v>
      </c>
      <c r="D2784" s="378">
        <v>4.7587000000000002</v>
      </c>
      <c r="E2784" s="20">
        <f t="shared" si="43"/>
        <v>4.7587000000000002</v>
      </c>
    </row>
    <row r="2785" spans="1:5" x14ac:dyDescent="0.25">
      <c r="A2785" s="377">
        <v>40982</v>
      </c>
      <c r="B2785" s="378">
        <v>4.5</v>
      </c>
      <c r="C2785" s="379">
        <v>4.5</v>
      </c>
      <c r="D2785" s="378">
        <v>4.7649999999999997</v>
      </c>
      <c r="E2785" s="20">
        <f t="shared" si="43"/>
        <v>4.7649999999999997</v>
      </c>
    </row>
    <row r="2786" spans="1:5" x14ac:dyDescent="0.25">
      <c r="A2786" s="377">
        <v>40983</v>
      </c>
      <c r="B2786" s="378">
        <v>4.5</v>
      </c>
      <c r="C2786" s="379">
        <v>4.49</v>
      </c>
      <c r="D2786" s="378">
        <v>4.7649999999999997</v>
      </c>
      <c r="E2786" s="20">
        <f t="shared" si="43"/>
        <v>4.7649999999999997</v>
      </c>
    </row>
    <row r="2787" spans="1:5" x14ac:dyDescent="0.25">
      <c r="A2787" s="377">
        <v>40984</v>
      </c>
      <c r="B2787" s="378">
        <v>4.5</v>
      </c>
      <c r="C2787" s="379">
        <v>4.5</v>
      </c>
      <c r="D2787" s="378">
        <v>4.7649999999999997</v>
      </c>
      <c r="E2787" s="20">
        <f t="shared" si="43"/>
        <v>4.7649999999999997</v>
      </c>
    </row>
    <row r="2788" spans="1:5" x14ac:dyDescent="0.25">
      <c r="A2788" s="377">
        <v>40985</v>
      </c>
      <c r="B2788" s="378">
        <v>4.5</v>
      </c>
      <c r="C2788" s="379" t="s">
        <v>611</v>
      </c>
      <c r="D2788" s="378" t="s">
        <v>611</v>
      </c>
      <c r="E2788" s="20">
        <f t="shared" si="43"/>
        <v>4.7649999999999997</v>
      </c>
    </row>
    <row r="2789" spans="1:5" x14ac:dyDescent="0.25">
      <c r="A2789" s="377">
        <v>40986</v>
      </c>
      <c r="B2789" s="378">
        <v>4.5</v>
      </c>
      <c r="C2789" s="379" t="s">
        <v>611</v>
      </c>
      <c r="D2789" s="378" t="s">
        <v>611</v>
      </c>
      <c r="E2789" s="20">
        <f t="shared" si="43"/>
        <v>4.7649999999999997</v>
      </c>
    </row>
    <row r="2790" spans="1:5" x14ac:dyDescent="0.25">
      <c r="A2790" s="377">
        <v>40987</v>
      </c>
      <c r="B2790" s="378">
        <v>4.5</v>
      </c>
      <c r="C2790" s="379" t="s">
        <v>611</v>
      </c>
      <c r="D2790" s="378" t="s">
        <v>611</v>
      </c>
      <c r="E2790" s="20">
        <f t="shared" si="43"/>
        <v>4.7649999999999997</v>
      </c>
    </row>
    <row r="2791" spans="1:5" x14ac:dyDescent="0.25">
      <c r="A2791" s="377">
        <v>40988</v>
      </c>
      <c r="B2791" s="378">
        <v>4.5</v>
      </c>
      <c r="C2791" s="379">
        <v>4.5</v>
      </c>
      <c r="D2791" s="378">
        <v>4.7649999999999997</v>
      </c>
      <c r="E2791" s="20">
        <f t="shared" si="43"/>
        <v>4.7649999999999997</v>
      </c>
    </row>
    <row r="2792" spans="1:5" x14ac:dyDescent="0.25">
      <c r="A2792" s="377">
        <v>40989</v>
      </c>
      <c r="B2792" s="378">
        <v>4.5</v>
      </c>
      <c r="C2792" s="379">
        <v>4.5</v>
      </c>
      <c r="D2792" s="378">
        <v>4.7699999999999996</v>
      </c>
      <c r="E2792" s="20">
        <f t="shared" si="43"/>
        <v>4.7699999999999996</v>
      </c>
    </row>
    <row r="2793" spans="1:5" x14ac:dyDescent="0.25">
      <c r="A2793" s="377">
        <v>40990</v>
      </c>
      <c r="B2793" s="378">
        <v>4.5</v>
      </c>
      <c r="C2793" s="379">
        <v>4.5</v>
      </c>
      <c r="D2793" s="378">
        <v>4.7687999999999997</v>
      </c>
      <c r="E2793" s="20">
        <f t="shared" si="43"/>
        <v>4.7687999999999997</v>
      </c>
    </row>
    <row r="2794" spans="1:5" x14ac:dyDescent="0.25">
      <c r="A2794" s="377">
        <v>40991</v>
      </c>
      <c r="B2794" s="378">
        <v>4.5</v>
      </c>
      <c r="C2794" s="379">
        <v>4.49</v>
      </c>
      <c r="D2794" s="378">
        <v>4.7683</v>
      </c>
      <c r="E2794" s="20">
        <f t="shared" si="43"/>
        <v>4.7683</v>
      </c>
    </row>
    <row r="2795" spans="1:5" x14ac:dyDescent="0.25">
      <c r="A2795" s="377">
        <v>40992</v>
      </c>
      <c r="B2795" s="378">
        <v>4.5</v>
      </c>
      <c r="C2795" s="379" t="s">
        <v>611</v>
      </c>
      <c r="D2795" s="378" t="s">
        <v>611</v>
      </c>
      <c r="E2795" s="20">
        <f t="shared" si="43"/>
        <v>4.7683</v>
      </c>
    </row>
    <row r="2796" spans="1:5" x14ac:dyDescent="0.25">
      <c r="A2796" s="377">
        <v>40993</v>
      </c>
      <c r="B2796" s="378">
        <v>4.5</v>
      </c>
      <c r="C2796" s="379" t="s">
        <v>611</v>
      </c>
      <c r="D2796" s="378" t="s">
        <v>611</v>
      </c>
      <c r="E2796" s="20">
        <f t="shared" si="43"/>
        <v>4.7683</v>
      </c>
    </row>
    <row r="2797" spans="1:5" x14ac:dyDescent="0.25">
      <c r="A2797" s="377">
        <v>40994</v>
      </c>
      <c r="B2797" s="378">
        <v>4.5</v>
      </c>
      <c r="C2797" s="379">
        <v>4.49</v>
      </c>
      <c r="D2797" s="378">
        <v>4.7683</v>
      </c>
      <c r="E2797" s="20">
        <f t="shared" si="43"/>
        <v>4.7683</v>
      </c>
    </row>
    <row r="2798" spans="1:5" x14ac:dyDescent="0.25">
      <c r="A2798" s="377">
        <v>40995</v>
      </c>
      <c r="B2798" s="378">
        <v>4.5</v>
      </c>
      <c r="C2798" s="379">
        <v>4.49</v>
      </c>
      <c r="D2798" s="378">
        <v>4.7666000000000004</v>
      </c>
      <c r="E2798" s="20">
        <f t="shared" si="43"/>
        <v>4.7666000000000004</v>
      </c>
    </row>
    <row r="2799" spans="1:5" x14ac:dyDescent="0.25">
      <c r="A2799" s="377">
        <v>40996</v>
      </c>
      <c r="B2799" s="378">
        <v>4.5</v>
      </c>
      <c r="C2799" s="379">
        <v>4.49</v>
      </c>
      <c r="D2799" s="378">
        <v>4.7640000000000002</v>
      </c>
      <c r="E2799" s="20">
        <f t="shared" si="43"/>
        <v>4.7640000000000002</v>
      </c>
    </row>
    <row r="2800" spans="1:5" x14ac:dyDescent="0.25">
      <c r="A2800" s="377">
        <v>40997</v>
      </c>
      <c r="B2800" s="378">
        <v>4.5</v>
      </c>
      <c r="C2800" s="379">
        <v>4.49</v>
      </c>
      <c r="D2800" s="378">
        <v>4.7640000000000002</v>
      </c>
      <c r="E2800" s="20">
        <f t="shared" si="43"/>
        <v>4.7640000000000002</v>
      </c>
    </row>
    <row r="2801" spans="1:5" x14ac:dyDescent="0.25">
      <c r="A2801" s="377">
        <v>40998</v>
      </c>
      <c r="B2801" s="378">
        <v>4.5</v>
      </c>
      <c r="C2801" s="379">
        <v>4.5199999999999996</v>
      </c>
      <c r="D2801" s="378">
        <v>4.7699999999999996</v>
      </c>
      <c r="E2801" s="20">
        <f t="shared" si="43"/>
        <v>4.7699999999999996</v>
      </c>
    </row>
    <row r="2802" spans="1:5" x14ac:dyDescent="0.25">
      <c r="A2802" s="377">
        <v>40999</v>
      </c>
      <c r="B2802" s="378">
        <v>4.5</v>
      </c>
      <c r="C2802" s="379" t="s">
        <v>611</v>
      </c>
      <c r="D2802" s="378" t="s">
        <v>611</v>
      </c>
      <c r="E2802" s="20">
        <f t="shared" si="43"/>
        <v>4.7699999999999996</v>
      </c>
    </row>
    <row r="2803" spans="1:5" x14ac:dyDescent="0.25">
      <c r="A2803" s="377">
        <v>41000</v>
      </c>
      <c r="B2803" s="378">
        <v>4.5</v>
      </c>
      <c r="C2803" s="379" t="s">
        <v>611</v>
      </c>
      <c r="D2803" s="378" t="s">
        <v>611</v>
      </c>
      <c r="E2803" s="20">
        <f t="shared" si="43"/>
        <v>4.7699999999999996</v>
      </c>
    </row>
    <row r="2804" spans="1:5" x14ac:dyDescent="0.25">
      <c r="A2804" s="377">
        <v>41001</v>
      </c>
      <c r="B2804" s="378">
        <v>4.5</v>
      </c>
      <c r="C2804" s="379">
        <v>4.5</v>
      </c>
      <c r="D2804" s="378">
        <v>4.7699999999999996</v>
      </c>
      <c r="E2804" s="20">
        <f t="shared" si="43"/>
        <v>4.7699999999999996</v>
      </c>
    </row>
    <row r="2805" spans="1:5" x14ac:dyDescent="0.25">
      <c r="A2805" s="377">
        <v>41002</v>
      </c>
      <c r="B2805" s="378">
        <v>4.5</v>
      </c>
      <c r="C2805" s="379">
        <v>4.51</v>
      </c>
      <c r="D2805" s="378">
        <v>4.76</v>
      </c>
      <c r="E2805" s="20">
        <f t="shared" si="43"/>
        <v>4.76</v>
      </c>
    </row>
    <row r="2806" spans="1:5" x14ac:dyDescent="0.25">
      <c r="A2806" s="377">
        <v>41003</v>
      </c>
      <c r="B2806" s="378">
        <v>4.5</v>
      </c>
      <c r="C2806" s="379">
        <v>4.5199999999999996</v>
      </c>
      <c r="D2806" s="378">
        <v>4.76</v>
      </c>
      <c r="E2806" s="20">
        <f t="shared" si="43"/>
        <v>4.76</v>
      </c>
    </row>
    <row r="2807" spans="1:5" x14ac:dyDescent="0.25">
      <c r="A2807" s="377">
        <v>41004</v>
      </c>
      <c r="B2807" s="378">
        <v>4.5</v>
      </c>
      <c r="C2807" s="379" t="s">
        <v>611</v>
      </c>
      <c r="D2807" s="378" t="s">
        <v>611</v>
      </c>
      <c r="E2807" s="20">
        <f t="shared" si="43"/>
        <v>4.76</v>
      </c>
    </row>
    <row r="2808" spans="1:5" x14ac:dyDescent="0.25">
      <c r="A2808" s="377">
        <v>41005</v>
      </c>
      <c r="B2808" s="378">
        <v>4.5</v>
      </c>
      <c r="C2808" s="379" t="s">
        <v>611</v>
      </c>
      <c r="D2808" s="378" t="s">
        <v>611</v>
      </c>
      <c r="E2808" s="20">
        <f t="shared" si="43"/>
        <v>4.76</v>
      </c>
    </row>
    <row r="2809" spans="1:5" x14ac:dyDescent="0.25">
      <c r="A2809" s="377">
        <v>41006</v>
      </c>
      <c r="B2809" s="378">
        <v>4.5</v>
      </c>
      <c r="C2809" s="379" t="s">
        <v>611</v>
      </c>
      <c r="D2809" s="378" t="s">
        <v>611</v>
      </c>
      <c r="E2809" s="20">
        <f t="shared" si="43"/>
        <v>4.76</v>
      </c>
    </row>
    <row r="2810" spans="1:5" x14ac:dyDescent="0.25">
      <c r="A2810" s="377">
        <v>41007</v>
      </c>
      <c r="B2810" s="378">
        <v>4.5</v>
      </c>
      <c r="C2810" s="379" t="s">
        <v>611</v>
      </c>
      <c r="D2810" s="378" t="s">
        <v>611</v>
      </c>
      <c r="E2810" s="20">
        <f t="shared" si="43"/>
        <v>4.76</v>
      </c>
    </row>
    <row r="2811" spans="1:5" x14ac:dyDescent="0.25">
      <c r="A2811" s="377">
        <v>41008</v>
      </c>
      <c r="B2811" s="378">
        <v>4.5</v>
      </c>
      <c r="C2811" s="379">
        <v>4.49</v>
      </c>
      <c r="D2811" s="378">
        <v>4.76</v>
      </c>
      <c r="E2811" s="20">
        <f t="shared" si="43"/>
        <v>4.76</v>
      </c>
    </row>
    <row r="2812" spans="1:5" x14ac:dyDescent="0.25">
      <c r="A2812" s="377">
        <v>41009</v>
      </c>
      <c r="B2812" s="378">
        <v>4.5</v>
      </c>
      <c r="C2812" s="379">
        <v>4.49</v>
      </c>
      <c r="D2812" s="378">
        <v>4.7575000000000003</v>
      </c>
      <c r="E2812" s="20">
        <f t="shared" si="43"/>
        <v>4.7575000000000003</v>
      </c>
    </row>
    <row r="2813" spans="1:5" x14ac:dyDescent="0.25">
      <c r="A2813" s="377">
        <v>41010</v>
      </c>
      <c r="B2813" s="378">
        <v>4.5</v>
      </c>
      <c r="C2813" s="379">
        <v>4.49</v>
      </c>
      <c r="D2813" s="378">
        <v>4.7595000000000001</v>
      </c>
      <c r="E2813" s="20">
        <f t="shared" si="43"/>
        <v>4.7595000000000001</v>
      </c>
    </row>
    <row r="2814" spans="1:5" x14ac:dyDescent="0.25">
      <c r="A2814" s="377">
        <v>41011</v>
      </c>
      <c r="B2814" s="378">
        <v>4.5</v>
      </c>
      <c r="C2814" s="379">
        <v>4.5</v>
      </c>
      <c r="D2814" s="378">
        <v>4.75</v>
      </c>
      <c r="E2814" s="20">
        <f t="shared" si="43"/>
        <v>4.75</v>
      </c>
    </row>
    <row r="2815" spans="1:5" x14ac:dyDescent="0.25">
      <c r="A2815" s="377">
        <v>41012</v>
      </c>
      <c r="B2815" s="378">
        <v>4.5</v>
      </c>
      <c r="C2815" s="379">
        <v>4.49</v>
      </c>
      <c r="D2815" s="378">
        <v>4.75</v>
      </c>
      <c r="E2815" s="20">
        <f t="shared" si="43"/>
        <v>4.75</v>
      </c>
    </row>
    <row r="2816" spans="1:5" x14ac:dyDescent="0.25">
      <c r="A2816" s="377">
        <v>41013</v>
      </c>
      <c r="B2816" s="378" t="s">
        <v>611</v>
      </c>
      <c r="C2816" s="379" t="s">
        <v>611</v>
      </c>
      <c r="D2816" s="378" t="s">
        <v>611</v>
      </c>
      <c r="E2816" s="20">
        <f t="shared" si="43"/>
        <v>4.75</v>
      </c>
    </row>
    <row r="2817" spans="1:5" x14ac:dyDescent="0.25">
      <c r="A2817" s="377">
        <v>41014</v>
      </c>
      <c r="B2817" s="378">
        <v>4.5</v>
      </c>
      <c r="C2817" s="379" t="s">
        <v>611</v>
      </c>
      <c r="D2817" s="378" t="s">
        <v>611</v>
      </c>
      <c r="E2817" s="20">
        <f t="shared" si="43"/>
        <v>4.75</v>
      </c>
    </row>
    <row r="2818" spans="1:5" x14ac:dyDescent="0.25">
      <c r="A2818" s="377">
        <v>41015</v>
      </c>
      <c r="B2818" s="378">
        <v>4.5</v>
      </c>
      <c r="C2818" s="379">
        <v>4.49</v>
      </c>
      <c r="D2818" s="378">
        <v>4.7557</v>
      </c>
      <c r="E2818" s="20">
        <f t="shared" si="43"/>
        <v>4.7557</v>
      </c>
    </row>
    <row r="2819" spans="1:5" x14ac:dyDescent="0.25">
      <c r="A2819" s="377">
        <v>41016</v>
      </c>
      <c r="B2819" s="378">
        <v>4.5</v>
      </c>
      <c r="C2819" s="379">
        <v>4.4800000000000004</v>
      </c>
      <c r="D2819" s="378">
        <v>4.7525000000000004</v>
      </c>
      <c r="E2819" s="20">
        <f t="shared" si="43"/>
        <v>4.7525000000000004</v>
      </c>
    </row>
    <row r="2820" spans="1:5" x14ac:dyDescent="0.25">
      <c r="A2820" s="377">
        <v>41017</v>
      </c>
      <c r="B2820" s="378">
        <v>4.5</v>
      </c>
      <c r="C2820" s="379">
        <v>4.38</v>
      </c>
      <c r="D2820" s="378">
        <v>4.7474999999999996</v>
      </c>
      <c r="E2820" s="20">
        <f t="shared" si="43"/>
        <v>4.7474999999999996</v>
      </c>
    </row>
    <row r="2821" spans="1:5" x14ac:dyDescent="0.25">
      <c r="A2821" s="377">
        <v>41018</v>
      </c>
      <c r="B2821" s="378">
        <v>4.5</v>
      </c>
      <c r="C2821" s="379">
        <v>4.34</v>
      </c>
      <c r="D2821" s="378">
        <v>4.7249999999999996</v>
      </c>
      <c r="E2821" s="20">
        <f t="shared" si="43"/>
        <v>4.7249999999999996</v>
      </c>
    </row>
    <row r="2822" spans="1:5" x14ac:dyDescent="0.25">
      <c r="A2822" s="377">
        <v>41019</v>
      </c>
      <c r="B2822" s="378">
        <v>4.5</v>
      </c>
      <c r="C2822" s="379">
        <v>4.47</v>
      </c>
      <c r="D2822" s="378">
        <v>4.7175000000000002</v>
      </c>
      <c r="E2822" s="20">
        <f t="shared" si="43"/>
        <v>4.7175000000000002</v>
      </c>
    </row>
    <row r="2823" spans="1:5" x14ac:dyDescent="0.25">
      <c r="A2823" s="377">
        <v>41020</v>
      </c>
      <c r="B2823" s="378">
        <v>4.5</v>
      </c>
      <c r="C2823" s="379" t="s">
        <v>611</v>
      </c>
      <c r="D2823" s="378" t="s">
        <v>611</v>
      </c>
      <c r="E2823" s="20">
        <f t="shared" si="43"/>
        <v>4.7175000000000002</v>
      </c>
    </row>
    <row r="2824" spans="1:5" x14ac:dyDescent="0.25">
      <c r="A2824" s="377">
        <v>41021</v>
      </c>
      <c r="B2824" s="378">
        <v>4.5</v>
      </c>
      <c r="C2824" s="379" t="s">
        <v>611</v>
      </c>
      <c r="D2824" s="378" t="s">
        <v>611</v>
      </c>
      <c r="E2824" s="20">
        <f t="shared" si="43"/>
        <v>4.7175000000000002</v>
      </c>
    </row>
    <row r="2825" spans="1:5" x14ac:dyDescent="0.25">
      <c r="A2825" s="377">
        <v>41022</v>
      </c>
      <c r="B2825" s="378">
        <v>4.5</v>
      </c>
      <c r="C2825" s="379">
        <v>4.5</v>
      </c>
      <c r="D2825" s="378">
        <v>4.7249999999999996</v>
      </c>
      <c r="E2825" s="20">
        <f t="shared" si="43"/>
        <v>4.7249999999999996</v>
      </c>
    </row>
    <row r="2826" spans="1:5" x14ac:dyDescent="0.25">
      <c r="A2826" s="377">
        <v>41023</v>
      </c>
      <c r="B2826" s="378">
        <v>4.5</v>
      </c>
      <c r="C2826" s="379">
        <v>4.5</v>
      </c>
      <c r="D2826" s="378">
        <v>4.72</v>
      </c>
      <c r="E2826" s="20">
        <f t="shared" si="43"/>
        <v>4.72</v>
      </c>
    </row>
    <row r="2827" spans="1:5" x14ac:dyDescent="0.25">
      <c r="A2827" s="377">
        <v>41024</v>
      </c>
      <c r="B2827" s="378">
        <v>4.5</v>
      </c>
      <c r="C2827" s="379">
        <v>4.51</v>
      </c>
      <c r="D2827" s="378">
        <v>4.7249999999999996</v>
      </c>
      <c r="E2827" s="20">
        <f t="shared" si="43"/>
        <v>4.7249999999999996</v>
      </c>
    </row>
    <row r="2828" spans="1:5" x14ac:dyDescent="0.25">
      <c r="A2828" s="377">
        <v>41025</v>
      </c>
      <c r="B2828" s="378">
        <v>4.5</v>
      </c>
      <c r="C2828" s="379">
        <v>4.5</v>
      </c>
      <c r="D2828" s="378">
        <v>4.7249999999999996</v>
      </c>
      <c r="E2828" s="20">
        <f t="shared" ref="E2828:E2891" si="44">IF(D2828="N/E",E2827,D2828)</f>
        <v>4.7249999999999996</v>
      </c>
    </row>
    <row r="2829" spans="1:5" x14ac:dyDescent="0.25">
      <c r="A2829" s="377">
        <v>41026</v>
      </c>
      <c r="B2829" s="378">
        <v>4.5</v>
      </c>
      <c r="C2829" s="379">
        <v>4.5</v>
      </c>
      <c r="D2829" s="378">
        <v>4.7249999999999996</v>
      </c>
      <c r="E2829" s="20">
        <f t="shared" si="44"/>
        <v>4.7249999999999996</v>
      </c>
    </row>
    <row r="2830" spans="1:5" x14ac:dyDescent="0.25">
      <c r="A2830" s="377">
        <v>41027</v>
      </c>
      <c r="B2830" s="378">
        <v>4.5</v>
      </c>
      <c r="C2830" s="379" t="s">
        <v>611</v>
      </c>
      <c r="D2830" s="378" t="s">
        <v>611</v>
      </c>
      <c r="E2830" s="20">
        <f t="shared" si="44"/>
        <v>4.7249999999999996</v>
      </c>
    </row>
    <row r="2831" spans="1:5" x14ac:dyDescent="0.25">
      <c r="A2831" s="377">
        <v>41028</v>
      </c>
      <c r="B2831" s="378">
        <v>4.5</v>
      </c>
      <c r="C2831" s="379" t="s">
        <v>611</v>
      </c>
      <c r="D2831" s="378" t="s">
        <v>611</v>
      </c>
      <c r="E2831" s="20">
        <f t="shared" si="44"/>
        <v>4.7249999999999996</v>
      </c>
    </row>
    <row r="2832" spans="1:5" x14ac:dyDescent="0.25">
      <c r="A2832" s="377">
        <v>41029</v>
      </c>
      <c r="B2832" s="378">
        <v>4.5</v>
      </c>
      <c r="C2832" s="379">
        <v>4.5199999999999996</v>
      </c>
      <c r="D2832" s="378">
        <v>4.7474999999999996</v>
      </c>
      <c r="E2832" s="20">
        <f t="shared" si="44"/>
        <v>4.7474999999999996</v>
      </c>
    </row>
    <row r="2833" spans="1:5" x14ac:dyDescent="0.25">
      <c r="A2833" s="377">
        <v>41030</v>
      </c>
      <c r="B2833" s="378">
        <v>4.5</v>
      </c>
      <c r="C2833" s="379" t="s">
        <v>611</v>
      </c>
      <c r="D2833" s="378" t="s">
        <v>611</v>
      </c>
      <c r="E2833" s="20">
        <f t="shared" si="44"/>
        <v>4.7474999999999996</v>
      </c>
    </row>
    <row r="2834" spans="1:5" x14ac:dyDescent="0.25">
      <c r="A2834" s="377">
        <v>41031</v>
      </c>
      <c r="B2834" s="378">
        <v>4.5</v>
      </c>
      <c r="C2834" s="379">
        <v>4.5</v>
      </c>
      <c r="D2834" s="378">
        <v>4.7549999999999999</v>
      </c>
      <c r="E2834" s="20">
        <f t="shared" si="44"/>
        <v>4.7549999999999999</v>
      </c>
    </row>
    <row r="2835" spans="1:5" x14ac:dyDescent="0.25">
      <c r="A2835" s="377">
        <v>41032</v>
      </c>
      <c r="B2835" s="378">
        <v>4.5</v>
      </c>
      <c r="C2835" s="379">
        <v>4.5</v>
      </c>
      <c r="D2835" s="378">
        <v>4.7525000000000004</v>
      </c>
      <c r="E2835" s="20">
        <f t="shared" si="44"/>
        <v>4.7525000000000004</v>
      </c>
    </row>
    <row r="2836" spans="1:5" x14ac:dyDescent="0.25">
      <c r="A2836" s="377">
        <v>41033</v>
      </c>
      <c r="B2836" s="378">
        <v>4.5</v>
      </c>
      <c r="C2836" s="379">
        <v>4.51</v>
      </c>
      <c r="D2836" s="378">
        <v>4.7525000000000004</v>
      </c>
      <c r="E2836" s="20">
        <f t="shared" si="44"/>
        <v>4.7525000000000004</v>
      </c>
    </row>
    <row r="2837" spans="1:5" x14ac:dyDescent="0.25">
      <c r="A2837" s="377">
        <v>41034</v>
      </c>
      <c r="B2837" s="378">
        <v>4.5</v>
      </c>
      <c r="C2837" s="379" t="s">
        <v>611</v>
      </c>
      <c r="D2837" s="378" t="s">
        <v>611</v>
      </c>
      <c r="E2837" s="20">
        <f t="shared" si="44"/>
        <v>4.7525000000000004</v>
      </c>
    </row>
    <row r="2838" spans="1:5" x14ac:dyDescent="0.25">
      <c r="A2838" s="377">
        <v>41035</v>
      </c>
      <c r="B2838" s="378">
        <v>4.5</v>
      </c>
      <c r="C2838" s="379" t="s">
        <v>611</v>
      </c>
      <c r="D2838" s="378" t="s">
        <v>611</v>
      </c>
      <c r="E2838" s="20">
        <f t="shared" si="44"/>
        <v>4.7525000000000004</v>
      </c>
    </row>
    <row r="2839" spans="1:5" x14ac:dyDescent="0.25">
      <c r="A2839" s="377">
        <v>41036</v>
      </c>
      <c r="B2839" s="378">
        <v>4.5</v>
      </c>
      <c r="C2839" s="379">
        <v>4.51</v>
      </c>
      <c r="D2839" s="378">
        <v>4.7450000000000001</v>
      </c>
      <c r="E2839" s="20">
        <f t="shared" si="44"/>
        <v>4.7450000000000001</v>
      </c>
    </row>
    <row r="2840" spans="1:5" x14ac:dyDescent="0.25">
      <c r="A2840" s="377">
        <v>41037</v>
      </c>
      <c r="B2840" s="378">
        <v>4.5</v>
      </c>
      <c r="C2840" s="379">
        <v>4.51</v>
      </c>
      <c r="D2840" s="378">
        <v>4.76</v>
      </c>
      <c r="E2840" s="20">
        <f t="shared" si="44"/>
        <v>4.76</v>
      </c>
    </row>
    <row r="2841" spans="1:5" x14ac:dyDescent="0.25">
      <c r="A2841" s="377">
        <v>41038</v>
      </c>
      <c r="B2841" s="378">
        <v>4.5</v>
      </c>
      <c r="C2841" s="379">
        <v>4.5199999999999996</v>
      </c>
      <c r="D2841" s="378">
        <v>4.7575000000000003</v>
      </c>
      <c r="E2841" s="20">
        <f t="shared" si="44"/>
        <v>4.7575000000000003</v>
      </c>
    </row>
    <row r="2842" spans="1:5" x14ac:dyDescent="0.25">
      <c r="A2842" s="377">
        <v>41039</v>
      </c>
      <c r="B2842" s="378">
        <v>4.5</v>
      </c>
      <c r="C2842" s="379">
        <v>4.51</v>
      </c>
      <c r="D2842" s="378">
        <v>4.7699999999999996</v>
      </c>
      <c r="E2842" s="20">
        <f t="shared" si="44"/>
        <v>4.7699999999999996</v>
      </c>
    </row>
    <row r="2843" spans="1:5" x14ac:dyDescent="0.25">
      <c r="A2843" s="377">
        <v>41040</v>
      </c>
      <c r="B2843" s="378">
        <v>4.5</v>
      </c>
      <c r="C2843" s="379">
        <v>4.5199999999999996</v>
      </c>
      <c r="D2843" s="378">
        <v>4.7699999999999996</v>
      </c>
      <c r="E2843" s="20">
        <f t="shared" si="44"/>
        <v>4.7699999999999996</v>
      </c>
    </row>
    <row r="2844" spans="1:5" x14ac:dyDescent="0.25">
      <c r="A2844" s="377">
        <v>41041</v>
      </c>
      <c r="B2844" s="378">
        <v>4.5</v>
      </c>
      <c r="C2844" s="379" t="s">
        <v>611</v>
      </c>
      <c r="D2844" s="378" t="s">
        <v>611</v>
      </c>
      <c r="E2844" s="20">
        <f t="shared" si="44"/>
        <v>4.7699999999999996</v>
      </c>
    </row>
    <row r="2845" spans="1:5" x14ac:dyDescent="0.25">
      <c r="A2845" s="377">
        <v>41042</v>
      </c>
      <c r="B2845" s="378">
        <v>4.5</v>
      </c>
      <c r="C2845" s="379" t="s">
        <v>611</v>
      </c>
      <c r="D2845" s="378" t="s">
        <v>611</v>
      </c>
      <c r="E2845" s="20">
        <f t="shared" si="44"/>
        <v>4.7699999999999996</v>
      </c>
    </row>
    <row r="2846" spans="1:5" x14ac:dyDescent="0.25">
      <c r="A2846" s="377">
        <v>41043</v>
      </c>
      <c r="B2846" s="378">
        <v>4.5</v>
      </c>
      <c r="C2846" s="379">
        <v>4.51</v>
      </c>
      <c r="D2846" s="378">
        <v>4.7690999999999999</v>
      </c>
      <c r="E2846" s="20">
        <f t="shared" si="44"/>
        <v>4.7690999999999999</v>
      </c>
    </row>
    <row r="2847" spans="1:5" x14ac:dyDescent="0.25">
      <c r="A2847" s="377">
        <v>41044</v>
      </c>
      <c r="B2847" s="378">
        <v>4.5</v>
      </c>
      <c r="C2847" s="379">
        <v>4.51</v>
      </c>
      <c r="D2847" s="378">
        <v>4.75</v>
      </c>
      <c r="E2847" s="20">
        <f t="shared" si="44"/>
        <v>4.75</v>
      </c>
    </row>
    <row r="2848" spans="1:5" x14ac:dyDescent="0.25">
      <c r="A2848" s="377">
        <v>41045</v>
      </c>
      <c r="B2848" s="378">
        <v>4.5</v>
      </c>
      <c r="C2848" s="379">
        <v>4.5</v>
      </c>
      <c r="D2848" s="378">
        <v>4.75</v>
      </c>
      <c r="E2848" s="20">
        <f t="shared" si="44"/>
        <v>4.75</v>
      </c>
    </row>
    <row r="2849" spans="1:5" x14ac:dyDescent="0.25">
      <c r="A2849" s="377">
        <v>41046</v>
      </c>
      <c r="B2849" s="378">
        <v>4.5</v>
      </c>
      <c r="C2849" s="379">
        <v>4.49</v>
      </c>
      <c r="D2849" s="378">
        <v>4.76</v>
      </c>
      <c r="E2849" s="20">
        <f t="shared" si="44"/>
        <v>4.76</v>
      </c>
    </row>
    <row r="2850" spans="1:5" x14ac:dyDescent="0.25">
      <c r="A2850" s="377">
        <v>41047</v>
      </c>
      <c r="B2850" s="378">
        <v>4.5</v>
      </c>
      <c r="C2850" s="379">
        <v>4.4800000000000004</v>
      </c>
      <c r="D2850" s="378">
        <v>4.7549999999999999</v>
      </c>
      <c r="E2850" s="20">
        <f t="shared" si="44"/>
        <v>4.7549999999999999</v>
      </c>
    </row>
    <row r="2851" spans="1:5" x14ac:dyDescent="0.25">
      <c r="A2851" s="377">
        <v>41048</v>
      </c>
      <c r="B2851" s="378">
        <v>4.5</v>
      </c>
      <c r="C2851" s="379" t="s">
        <v>611</v>
      </c>
      <c r="D2851" s="378" t="s">
        <v>611</v>
      </c>
      <c r="E2851" s="20">
        <f t="shared" si="44"/>
        <v>4.7549999999999999</v>
      </c>
    </row>
    <row r="2852" spans="1:5" x14ac:dyDescent="0.25">
      <c r="A2852" s="377">
        <v>41049</v>
      </c>
      <c r="B2852" s="378">
        <v>4.5</v>
      </c>
      <c r="C2852" s="379" t="s">
        <v>611</v>
      </c>
      <c r="D2852" s="378" t="s">
        <v>611</v>
      </c>
      <c r="E2852" s="20">
        <f t="shared" si="44"/>
        <v>4.7549999999999999</v>
      </c>
    </row>
    <row r="2853" spans="1:5" x14ac:dyDescent="0.25">
      <c r="A2853" s="377">
        <v>41050</v>
      </c>
      <c r="B2853" s="378">
        <v>4.5</v>
      </c>
      <c r="C2853" s="379">
        <v>4.5</v>
      </c>
      <c r="D2853" s="378">
        <v>4.7649999999999997</v>
      </c>
      <c r="E2853" s="20">
        <f t="shared" si="44"/>
        <v>4.7649999999999997</v>
      </c>
    </row>
    <row r="2854" spans="1:5" x14ac:dyDescent="0.25">
      <c r="A2854" s="377">
        <v>41051</v>
      </c>
      <c r="B2854" s="378">
        <v>4.5</v>
      </c>
      <c r="C2854" s="379">
        <v>4.5</v>
      </c>
      <c r="D2854" s="378">
        <v>4.7575000000000003</v>
      </c>
      <c r="E2854" s="20">
        <f t="shared" si="44"/>
        <v>4.7575000000000003</v>
      </c>
    </row>
    <row r="2855" spans="1:5" x14ac:dyDescent="0.25">
      <c r="A2855" s="377">
        <v>41052</v>
      </c>
      <c r="B2855" s="378">
        <v>4.5</v>
      </c>
      <c r="C2855" s="379">
        <v>4.51</v>
      </c>
      <c r="D2855" s="378">
        <v>4.7675000000000001</v>
      </c>
      <c r="E2855" s="20">
        <f t="shared" si="44"/>
        <v>4.7675000000000001</v>
      </c>
    </row>
    <row r="2856" spans="1:5" x14ac:dyDescent="0.25">
      <c r="A2856" s="377">
        <v>41053</v>
      </c>
      <c r="B2856" s="378">
        <v>4.5</v>
      </c>
      <c r="C2856" s="379">
        <v>4.51</v>
      </c>
      <c r="D2856" s="378">
        <v>4.7686999999999999</v>
      </c>
      <c r="E2856" s="20">
        <f t="shared" si="44"/>
        <v>4.7686999999999999</v>
      </c>
    </row>
    <row r="2857" spans="1:5" x14ac:dyDescent="0.25">
      <c r="A2857" s="377">
        <v>41054</v>
      </c>
      <c r="B2857" s="378">
        <v>4.5</v>
      </c>
      <c r="C2857" s="379">
        <v>4.51</v>
      </c>
      <c r="D2857" s="378">
        <v>4.7817999999999996</v>
      </c>
      <c r="E2857" s="20">
        <f t="shared" si="44"/>
        <v>4.7817999999999996</v>
      </c>
    </row>
    <row r="2858" spans="1:5" x14ac:dyDescent="0.25">
      <c r="A2858" s="377">
        <v>41055</v>
      </c>
      <c r="B2858" s="378">
        <v>4.5</v>
      </c>
      <c r="C2858" s="379" t="s">
        <v>611</v>
      </c>
      <c r="D2858" s="378" t="s">
        <v>611</v>
      </c>
      <c r="E2858" s="20">
        <f t="shared" si="44"/>
        <v>4.7817999999999996</v>
      </c>
    </row>
    <row r="2859" spans="1:5" x14ac:dyDescent="0.25">
      <c r="A2859" s="377">
        <v>41056</v>
      </c>
      <c r="B2859" s="378">
        <v>4.5</v>
      </c>
      <c r="C2859" s="379" t="s">
        <v>611</v>
      </c>
      <c r="D2859" s="378" t="s">
        <v>611</v>
      </c>
      <c r="E2859" s="20">
        <f t="shared" si="44"/>
        <v>4.7817999999999996</v>
      </c>
    </row>
    <row r="2860" spans="1:5" x14ac:dyDescent="0.25">
      <c r="A2860" s="377">
        <v>41057</v>
      </c>
      <c r="B2860" s="378">
        <v>4.5</v>
      </c>
      <c r="C2860" s="379">
        <v>4.51</v>
      </c>
      <c r="D2860" s="378">
        <v>4.7575000000000003</v>
      </c>
      <c r="E2860" s="20">
        <f t="shared" si="44"/>
        <v>4.7575000000000003</v>
      </c>
    </row>
    <row r="2861" spans="1:5" x14ac:dyDescent="0.25">
      <c r="A2861" s="377">
        <v>41058</v>
      </c>
      <c r="B2861" s="378">
        <v>4.5</v>
      </c>
      <c r="C2861" s="379">
        <v>4.51</v>
      </c>
      <c r="D2861" s="378">
        <v>4.7549999999999999</v>
      </c>
      <c r="E2861" s="20">
        <f t="shared" si="44"/>
        <v>4.7549999999999999</v>
      </c>
    </row>
    <row r="2862" spans="1:5" x14ac:dyDescent="0.25">
      <c r="A2862" s="377">
        <v>41059</v>
      </c>
      <c r="B2862" s="378">
        <v>4.5</v>
      </c>
      <c r="C2862" s="379">
        <v>4.5</v>
      </c>
      <c r="D2862" s="378">
        <v>4.7649999999999997</v>
      </c>
      <c r="E2862" s="20">
        <f t="shared" si="44"/>
        <v>4.7649999999999997</v>
      </c>
    </row>
    <row r="2863" spans="1:5" x14ac:dyDescent="0.25">
      <c r="A2863" s="377">
        <v>41060</v>
      </c>
      <c r="B2863" s="378">
        <v>4.5</v>
      </c>
      <c r="C2863" s="379">
        <v>4.5</v>
      </c>
      <c r="D2863" s="378">
        <v>4.76</v>
      </c>
      <c r="E2863" s="20">
        <f t="shared" si="44"/>
        <v>4.76</v>
      </c>
    </row>
    <row r="2864" spans="1:5" x14ac:dyDescent="0.25">
      <c r="A2864" s="377">
        <v>41061</v>
      </c>
      <c r="B2864" s="378">
        <v>4.5</v>
      </c>
      <c r="C2864" s="379">
        <v>4.51</v>
      </c>
      <c r="D2864" s="378">
        <v>4.75</v>
      </c>
      <c r="E2864" s="20">
        <f t="shared" si="44"/>
        <v>4.75</v>
      </c>
    </row>
    <row r="2865" spans="1:5" x14ac:dyDescent="0.25">
      <c r="A2865" s="377">
        <v>41062</v>
      </c>
      <c r="B2865" s="378">
        <v>4.5</v>
      </c>
      <c r="C2865" s="379" t="s">
        <v>611</v>
      </c>
      <c r="D2865" s="378" t="s">
        <v>611</v>
      </c>
      <c r="E2865" s="20">
        <f t="shared" si="44"/>
        <v>4.75</v>
      </c>
    </row>
    <row r="2866" spans="1:5" x14ac:dyDescent="0.25">
      <c r="A2866" s="377">
        <v>41063</v>
      </c>
      <c r="B2866" s="378">
        <v>4.5</v>
      </c>
      <c r="C2866" s="379" t="s">
        <v>611</v>
      </c>
      <c r="D2866" s="378" t="s">
        <v>611</v>
      </c>
      <c r="E2866" s="20">
        <f t="shared" si="44"/>
        <v>4.75</v>
      </c>
    </row>
    <row r="2867" spans="1:5" x14ac:dyDescent="0.25">
      <c r="A2867" s="377">
        <v>41064</v>
      </c>
      <c r="B2867" s="378">
        <v>4.5</v>
      </c>
      <c r="C2867" s="379">
        <v>4.51</v>
      </c>
      <c r="D2867" s="378">
        <v>4.7649999999999997</v>
      </c>
      <c r="E2867" s="20">
        <f t="shared" si="44"/>
        <v>4.7649999999999997</v>
      </c>
    </row>
    <row r="2868" spans="1:5" x14ac:dyDescent="0.25">
      <c r="A2868" s="377">
        <v>41065</v>
      </c>
      <c r="B2868" s="378">
        <v>4.5</v>
      </c>
      <c r="C2868" s="379">
        <v>4.5</v>
      </c>
      <c r="D2868" s="378">
        <v>4.7625000000000002</v>
      </c>
      <c r="E2868" s="20">
        <f t="shared" si="44"/>
        <v>4.7625000000000002</v>
      </c>
    </row>
    <row r="2869" spans="1:5" x14ac:dyDescent="0.25">
      <c r="A2869" s="377">
        <v>41066</v>
      </c>
      <c r="B2869" s="378">
        <v>4.5</v>
      </c>
      <c r="C2869" s="379">
        <v>4.5</v>
      </c>
      <c r="D2869" s="378">
        <v>4.7662000000000004</v>
      </c>
      <c r="E2869" s="20">
        <f t="shared" si="44"/>
        <v>4.7662000000000004</v>
      </c>
    </row>
    <row r="2870" spans="1:5" x14ac:dyDescent="0.25">
      <c r="A2870" s="377">
        <v>41067</v>
      </c>
      <c r="B2870" s="378">
        <v>4.5</v>
      </c>
      <c r="C2870" s="379">
        <v>4.5</v>
      </c>
      <c r="D2870" s="378">
        <v>4.7679999999999998</v>
      </c>
      <c r="E2870" s="20">
        <f t="shared" si="44"/>
        <v>4.7679999999999998</v>
      </c>
    </row>
    <row r="2871" spans="1:5" x14ac:dyDescent="0.25">
      <c r="A2871" s="377">
        <v>41068</v>
      </c>
      <c r="B2871" s="378">
        <v>4.5</v>
      </c>
      <c r="C2871" s="379">
        <v>4.5</v>
      </c>
      <c r="D2871" s="378">
        <v>4.7640000000000002</v>
      </c>
      <c r="E2871" s="20">
        <f t="shared" si="44"/>
        <v>4.7640000000000002</v>
      </c>
    </row>
    <row r="2872" spans="1:5" x14ac:dyDescent="0.25">
      <c r="A2872" s="377">
        <v>41069</v>
      </c>
      <c r="B2872" s="378">
        <v>4.5</v>
      </c>
      <c r="C2872" s="379" t="s">
        <v>611</v>
      </c>
      <c r="D2872" s="378" t="s">
        <v>611</v>
      </c>
      <c r="E2872" s="20">
        <f t="shared" si="44"/>
        <v>4.7640000000000002</v>
      </c>
    </row>
    <row r="2873" spans="1:5" x14ac:dyDescent="0.25">
      <c r="A2873" s="377">
        <v>41070</v>
      </c>
      <c r="B2873" s="378">
        <v>4.5</v>
      </c>
      <c r="C2873" s="379" t="s">
        <v>611</v>
      </c>
      <c r="D2873" s="378" t="s">
        <v>611</v>
      </c>
      <c r="E2873" s="20">
        <f t="shared" si="44"/>
        <v>4.7640000000000002</v>
      </c>
    </row>
    <row r="2874" spans="1:5" x14ac:dyDescent="0.25">
      <c r="A2874" s="377">
        <v>41071</v>
      </c>
      <c r="B2874" s="378">
        <v>4.5</v>
      </c>
      <c r="C2874" s="379">
        <v>4.5</v>
      </c>
      <c r="D2874" s="378">
        <v>4.75</v>
      </c>
      <c r="E2874" s="20">
        <f t="shared" si="44"/>
        <v>4.75</v>
      </c>
    </row>
    <row r="2875" spans="1:5" x14ac:dyDescent="0.25">
      <c r="A2875" s="377">
        <v>41072</v>
      </c>
      <c r="B2875" s="378">
        <v>4.5</v>
      </c>
      <c r="C2875" s="379">
        <v>4.5</v>
      </c>
      <c r="D2875" s="378">
        <v>4.7549999999999999</v>
      </c>
      <c r="E2875" s="20">
        <f t="shared" si="44"/>
        <v>4.7549999999999999</v>
      </c>
    </row>
    <row r="2876" spans="1:5" x14ac:dyDescent="0.25">
      <c r="A2876" s="377">
        <v>41073</v>
      </c>
      <c r="B2876" s="378">
        <v>4.5</v>
      </c>
      <c r="C2876" s="379">
        <v>4.5</v>
      </c>
      <c r="D2876" s="378">
        <v>4.7649999999999997</v>
      </c>
      <c r="E2876" s="20">
        <f t="shared" si="44"/>
        <v>4.7649999999999997</v>
      </c>
    </row>
    <row r="2877" spans="1:5" x14ac:dyDescent="0.25">
      <c r="A2877" s="377">
        <v>41074</v>
      </c>
      <c r="B2877" s="378">
        <v>4.5</v>
      </c>
      <c r="C2877" s="379">
        <v>4.5</v>
      </c>
      <c r="D2877" s="378">
        <v>4.7656000000000001</v>
      </c>
      <c r="E2877" s="20">
        <f t="shared" si="44"/>
        <v>4.7656000000000001</v>
      </c>
    </row>
    <row r="2878" spans="1:5" x14ac:dyDescent="0.25">
      <c r="A2878" s="377">
        <v>41075</v>
      </c>
      <c r="B2878" s="378">
        <v>4.5</v>
      </c>
      <c r="C2878" s="379">
        <v>4.5</v>
      </c>
      <c r="D2878" s="378">
        <v>4.7649999999999997</v>
      </c>
      <c r="E2878" s="20">
        <f t="shared" si="44"/>
        <v>4.7649999999999997</v>
      </c>
    </row>
    <row r="2879" spans="1:5" x14ac:dyDescent="0.25">
      <c r="A2879" s="377">
        <v>41076</v>
      </c>
      <c r="B2879" s="378">
        <v>4.5</v>
      </c>
      <c r="C2879" s="379" t="s">
        <v>611</v>
      </c>
      <c r="D2879" s="378" t="s">
        <v>611</v>
      </c>
      <c r="E2879" s="20">
        <f t="shared" si="44"/>
        <v>4.7649999999999997</v>
      </c>
    </row>
    <row r="2880" spans="1:5" x14ac:dyDescent="0.25">
      <c r="A2880" s="377">
        <v>41077</v>
      </c>
      <c r="B2880" s="378">
        <v>4.5</v>
      </c>
      <c r="C2880" s="379" t="s">
        <v>611</v>
      </c>
      <c r="D2880" s="378" t="s">
        <v>611</v>
      </c>
      <c r="E2880" s="20">
        <f t="shared" si="44"/>
        <v>4.7649999999999997</v>
      </c>
    </row>
    <row r="2881" spans="1:5" x14ac:dyDescent="0.25">
      <c r="A2881" s="377">
        <v>41078</v>
      </c>
      <c r="B2881" s="378">
        <v>4.5</v>
      </c>
      <c r="C2881" s="379">
        <v>4.4800000000000004</v>
      </c>
      <c r="D2881" s="378">
        <v>4.76</v>
      </c>
      <c r="E2881" s="20">
        <f t="shared" si="44"/>
        <v>4.76</v>
      </c>
    </row>
    <row r="2882" spans="1:5" x14ac:dyDescent="0.25">
      <c r="A2882" s="377">
        <v>41079</v>
      </c>
      <c r="B2882" s="378">
        <v>4.5</v>
      </c>
      <c r="C2882" s="379">
        <v>4.49</v>
      </c>
      <c r="D2882" s="378">
        <v>4.7645</v>
      </c>
      <c r="E2882" s="20">
        <f t="shared" si="44"/>
        <v>4.7645</v>
      </c>
    </row>
    <row r="2883" spans="1:5" x14ac:dyDescent="0.25">
      <c r="A2883" s="377">
        <v>41080</v>
      </c>
      <c r="B2883" s="378">
        <v>4.5</v>
      </c>
      <c r="C2883" s="379">
        <v>4.5</v>
      </c>
      <c r="D2883" s="378">
        <v>4.7675000000000001</v>
      </c>
      <c r="E2883" s="20">
        <f t="shared" si="44"/>
        <v>4.7675000000000001</v>
      </c>
    </row>
    <row r="2884" spans="1:5" x14ac:dyDescent="0.25">
      <c r="A2884" s="377">
        <v>41081</v>
      </c>
      <c r="B2884" s="378">
        <v>4.5</v>
      </c>
      <c r="C2884" s="379">
        <v>4.4800000000000004</v>
      </c>
      <c r="D2884" s="378">
        <v>4.7571000000000003</v>
      </c>
      <c r="E2884" s="20">
        <f t="shared" si="44"/>
        <v>4.7571000000000003</v>
      </c>
    </row>
    <row r="2885" spans="1:5" x14ac:dyDescent="0.25">
      <c r="A2885" s="377">
        <v>41082</v>
      </c>
      <c r="B2885" s="378">
        <v>4.5</v>
      </c>
      <c r="C2885" s="379">
        <v>4.4800000000000004</v>
      </c>
      <c r="D2885" s="378">
        <v>4.76</v>
      </c>
      <c r="E2885" s="20">
        <f t="shared" si="44"/>
        <v>4.76</v>
      </c>
    </row>
    <row r="2886" spans="1:5" x14ac:dyDescent="0.25">
      <c r="A2886" s="377">
        <v>41083</v>
      </c>
      <c r="B2886" s="378">
        <v>4.5</v>
      </c>
      <c r="C2886" s="379" t="s">
        <v>611</v>
      </c>
      <c r="D2886" s="378" t="s">
        <v>611</v>
      </c>
      <c r="E2886" s="20">
        <f t="shared" si="44"/>
        <v>4.76</v>
      </c>
    </row>
    <row r="2887" spans="1:5" x14ac:dyDescent="0.25">
      <c r="A2887" s="377">
        <v>41084</v>
      </c>
      <c r="B2887" s="378">
        <v>4.5</v>
      </c>
      <c r="C2887" s="379" t="s">
        <v>611</v>
      </c>
      <c r="D2887" s="378" t="s">
        <v>611</v>
      </c>
      <c r="E2887" s="20">
        <f t="shared" si="44"/>
        <v>4.76</v>
      </c>
    </row>
    <row r="2888" spans="1:5" x14ac:dyDescent="0.25">
      <c r="A2888" s="377">
        <v>41085</v>
      </c>
      <c r="B2888" s="378">
        <v>4.5</v>
      </c>
      <c r="C2888" s="379">
        <v>4.4800000000000004</v>
      </c>
      <c r="D2888" s="378">
        <v>4.7694999999999999</v>
      </c>
      <c r="E2888" s="20">
        <f t="shared" si="44"/>
        <v>4.7694999999999999</v>
      </c>
    </row>
    <row r="2889" spans="1:5" x14ac:dyDescent="0.25">
      <c r="A2889" s="377">
        <v>41086</v>
      </c>
      <c r="B2889" s="378">
        <v>4.5</v>
      </c>
      <c r="C2889" s="379">
        <v>4.4800000000000004</v>
      </c>
      <c r="D2889" s="378">
        <v>4.7729999999999997</v>
      </c>
      <c r="E2889" s="20">
        <f t="shared" si="44"/>
        <v>4.7729999999999997</v>
      </c>
    </row>
    <row r="2890" spans="1:5" x14ac:dyDescent="0.25">
      <c r="A2890" s="377">
        <v>41087</v>
      </c>
      <c r="B2890" s="378">
        <v>4.5</v>
      </c>
      <c r="C2890" s="379">
        <v>4.4800000000000004</v>
      </c>
      <c r="D2890" s="378">
        <v>4.7725</v>
      </c>
      <c r="E2890" s="20">
        <f t="shared" si="44"/>
        <v>4.7725</v>
      </c>
    </row>
    <row r="2891" spans="1:5" x14ac:dyDescent="0.25">
      <c r="A2891" s="377">
        <v>41088</v>
      </c>
      <c r="B2891" s="378">
        <v>4.5</v>
      </c>
      <c r="C2891" s="379">
        <v>4.4800000000000004</v>
      </c>
      <c r="D2891" s="378">
        <v>4.7636000000000003</v>
      </c>
      <c r="E2891" s="20">
        <f t="shared" si="44"/>
        <v>4.7636000000000003</v>
      </c>
    </row>
    <row r="2892" spans="1:5" x14ac:dyDescent="0.25">
      <c r="A2892" s="377">
        <v>41089</v>
      </c>
      <c r="B2892" s="378">
        <v>4.5</v>
      </c>
      <c r="C2892" s="379">
        <v>4.4800000000000004</v>
      </c>
      <c r="D2892" s="378">
        <v>4.7651000000000003</v>
      </c>
      <c r="E2892" s="20">
        <f t="shared" ref="E2892:E2955" si="45">IF(D2892="N/E",E2891,D2892)</f>
        <v>4.7651000000000003</v>
      </c>
    </row>
    <row r="2893" spans="1:5" x14ac:dyDescent="0.25">
      <c r="A2893" s="377">
        <v>41090</v>
      </c>
      <c r="B2893" s="378">
        <v>4.5</v>
      </c>
      <c r="C2893" s="379" t="s">
        <v>611</v>
      </c>
      <c r="D2893" s="378" t="s">
        <v>611</v>
      </c>
      <c r="E2893" s="20">
        <f t="shared" si="45"/>
        <v>4.7651000000000003</v>
      </c>
    </row>
    <row r="2894" spans="1:5" x14ac:dyDescent="0.25">
      <c r="A2894" s="377">
        <v>41091</v>
      </c>
      <c r="B2894" s="378">
        <v>4.5</v>
      </c>
      <c r="C2894" s="379" t="s">
        <v>611</v>
      </c>
      <c r="D2894" s="378" t="s">
        <v>611</v>
      </c>
      <c r="E2894" s="20">
        <f t="shared" si="45"/>
        <v>4.7651000000000003</v>
      </c>
    </row>
    <row r="2895" spans="1:5" x14ac:dyDescent="0.25">
      <c r="A2895" s="377">
        <v>41092</v>
      </c>
      <c r="B2895" s="378">
        <v>4.5</v>
      </c>
      <c r="C2895" s="379">
        <v>4.4800000000000004</v>
      </c>
      <c r="D2895" s="378">
        <v>4.7699999999999996</v>
      </c>
      <c r="E2895" s="20">
        <f t="shared" si="45"/>
        <v>4.7699999999999996</v>
      </c>
    </row>
    <row r="2896" spans="1:5" x14ac:dyDescent="0.25">
      <c r="A2896" s="377">
        <v>41093</v>
      </c>
      <c r="B2896" s="378">
        <v>4.5</v>
      </c>
      <c r="C2896" s="379">
        <v>4.4800000000000004</v>
      </c>
      <c r="D2896" s="378">
        <v>4.7651000000000003</v>
      </c>
      <c r="E2896" s="20">
        <f t="shared" si="45"/>
        <v>4.7651000000000003</v>
      </c>
    </row>
    <row r="2897" spans="1:5" x14ac:dyDescent="0.25">
      <c r="A2897" s="377">
        <v>41094</v>
      </c>
      <c r="B2897" s="378">
        <v>4.5</v>
      </c>
      <c r="C2897" s="379">
        <v>4.4800000000000004</v>
      </c>
      <c r="D2897" s="378">
        <v>4.7625000000000002</v>
      </c>
      <c r="E2897" s="20">
        <f t="shared" si="45"/>
        <v>4.7625000000000002</v>
      </c>
    </row>
    <row r="2898" spans="1:5" x14ac:dyDescent="0.25">
      <c r="A2898" s="377">
        <v>41095</v>
      </c>
      <c r="B2898" s="378">
        <v>4.5</v>
      </c>
      <c r="C2898" s="379">
        <v>4.4800000000000004</v>
      </c>
      <c r="D2898" s="378">
        <v>4.7584999999999997</v>
      </c>
      <c r="E2898" s="20">
        <f t="shared" si="45"/>
        <v>4.7584999999999997</v>
      </c>
    </row>
    <row r="2899" spans="1:5" x14ac:dyDescent="0.25">
      <c r="A2899" s="377">
        <v>41096</v>
      </c>
      <c r="B2899" s="378">
        <v>4.5</v>
      </c>
      <c r="C2899" s="379">
        <v>4.4800000000000004</v>
      </c>
      <c r="D2899" s="378">
        <v>4.7649999999999997</v>
      </c>
      <c r="E2899" s="20">
        <f t="shared" si="45"/>
        <v>4.7649999999999997</v>
      </c>
    </row>
    <row r="2900" spans="1:5" x14ac:dyDescent="0.25">
      <c r="A2900" s="377">
        <v>41097</v>
      </c>
      <c r="B2900" s="378">
        <v>4.5</v>
      </c>
      <c r="C2900" s="379" t="s">
        <v>611</v>
      </c>
      <c r="D2900" s="378" t="s">
        <v>611</v>
      </c>
      <c r="E2900" s="20">
        <f t="shared" si="45"/>
        <v>4.7649999999999997</v>
      </c>
    </row>
    <row r="2901" spans="1:5" x14ac:dyDescent="0.25">
      <c r="A2901" s="377">
        <v>41098</v>
      </c>
      <c r="B2901" s="378">
        <v>4.5</v>
      </c>
      <c r="C2901" s="379" t="s">
        <v>611</v>
      </c>
      <c r="D2901" s="378" t="s">
        <v>611</v>
      </c>
      <c r="E2901" s="20">
        <f t="shared" si="45"/>
        <v>4.7649999999999997</v>
      </c>
    </row>
    <row r="2902" spans="1:5" x14ac:dyDescent="0.25">
      <c r="A2902" s="377">
        <v>41099</v>
      </c>
      <c r="B2902" s="378">
        <v>4.5</v>
      </c>
      <c r="C2902" s="379">
        <v>4.4800000000000004</v>
      </c>
      <c r="D2902" s="378">
        <v>4.7634999999999996</v>
      </c>
      <c r="E2902" s="20">
        <f t="shared" si="45"/>
        <v>4.7634999999999996</v>
      </c>
    </row>
    <row r="2903" spans="1:5" x14ac:dyDescent="0.25">
      <c r="A2903" s="377">
        <v>41100</v>
      </c>
      <c r="B2903" s="378">
        <v>4.5</v>
      </c>
      <c r="C2903" s="379">
        <v>4.4800000000000004</v>
      </c>
      <c r="D2903" s="378">
        <v>4.7934999999999999</v>
      </c>
      <c r="E2903" s="20">
        <f t="shared" si="45"/>
        <v>4.7934999999999999</v>
      </c>
    </row>
    <row r="2904" spans="1:5" x14ac:dyDescent="0.25">
      <c r="A2904" s="377">
        <v>41101</v>
      </c>
      <c r="B2904" s="378">
        <v>4.5</v>
      </c>
      <c r="C2904" s="379">
        <v>4.4800000000000004</v>
      </c>
      <c r="D2904" s="378">
        <v>4.7824999999999998</v>
      </c>
      <c r="E2904" s="20">
        <f t="shared" si="45"/>
        <v>4.7824999999999998</v>
      </c>
    </row>
    <row r="2905" spans="1:5" x14ac:dyDescent="0.25">
      <c r="A2905" s="377">
        <v>41102</v>
      </c>
      <c r="B2905" s="378">
        <v>4.5</v>
      </c>
      <c r="C2905" s="379">
        <v>4.46</v>
      </c>
      <c r="D2905" s="378">
        <v>4.78</v>
      </c>
      <c r="E2905" s="20">
        <f t="shared" si="45"/>
        <v>4.78</v>
      </c>
    </row>
    <row r="2906" spans="1:5" x14ac:dyDescent="0.25">
      <c r="A2906" s="377">
        <v>41103</v>
      </c>
      <c r="B2906" s="378">
        <v>4.5</v>
      </c>
      <c r="C2906" s="379">
        <v>4.47</v>
      </c>
      <c r="D2906" s="378">
        <v>4.7850000000000001</v>
      </c>
      <c r="E2906" s="20">
        <f t="shared" si="45"/>
        <v>4.7850000000000001</v>
      </c>
    </row>
    <row r="2907" spans="1:5" x14ac:dyDescent="0.25">
      <c r="A2907" s="377">
        <v>41104</v>
      </c>
      <c r="B2907" s="378">
        <v>4.5</v>
      </c>
      <c r="C2907" s="379" t="s">
        <v>611</v>
      </c>
      <c r="D2907" s="378" t="s">
        <v>611</v>
      </c>
      <c r="E2907" s="20">
        <f t="shared" si="45"/>
        <v>4.7850000000000001</v>
      </c>
    </row>
    <row r="2908" spans="1:5" x14ac:dyDescent="0.25">
      <c r="A2908" s="377">
        <v>41105</v>
      </c>
      <c r="B2908" s="378">
        <v>4.5</v>
      </c>
      <c r="C2908" s="379" t="s">
        <v>611</v>
      </c>
      <c r="D2908" s="378" t="s">
        <v>611</v>
      </c>
      <c r="E2908" s="20">
        <f t="shared" si="45"/>
        <v>4.7850000000000001</v>
      </c>
    </row>
    <row r="2909" spans="1:5" x14ac:dyDescent="0.25">
      <c r="A2909" s="377">
        <v>41106</v>
      </c>
      <c r="B2909" s="378">
        <v>4.5</v>
      </c>
      <c r="C2909" s="379">
        <v>4.47</v>
      </c>
      <c r="D2909" s="378">
        <v>4.7874999999999996</v>
      </c>
      <c r="E2909" s="20">
        <f t="shared" si="45"/>
        <v>4.7874999999999996</v>
      </c>
    </row>
    <row r="2910" spans="1:5" x14ac:dyDescent="0.25">
      <c r="A2910" s="377">
        <v>41107</v>
      </c>
      <c r="B2910" s="378">
        <v>4.5</v>
      </c>
      <c r="C2910" s="379">
        <v>4.46</v>
      </c>
      <c r="D2910" s="378">
        <v>4.7836999999999996</v>
      </c>
      <c r="E2910" s="20">
        <f t="shared" si="45"/>
        <v>4.7836999999999996</v>
      </c>
    </row>
    <row r="2911" spans="1:5" x14ac:dyDescent="0.25">
      <c r="A2911" s="377">
        <v>41108</v>
      </c>
      <c r="B2911" s="378">
        <v>4.5</v>
      </c>
      <c r="C2911" s="379">
        <v>4.46</v>
      </c>
      <c r="D2911" s="378">
        <v>4.7812000000000001</v>
      </c>
      <c r="E2911" s="20">
        <f t="shared" si="45"/>
        <v>4.7812000000000001</v>
      </c>
    </row>
    <row r="2912" spans="1:5" x14ac:dyDescent="0.25">
      <c r="A2912" s="377">
        <v>41109</v>
      </c>
      <c r="B2912" s="378">
        <v>4.5</v>
      </c>
      <c r="C2912" s="379">
        <v>4.47</v>
      </c>
      <c r="D2912" s="378">
        <v>4.7774999999999999</v>
      </c>
      <c r="E2912" s="20">
        <f t="shared" si="45"/>
        <v>4.7774999999999999</v>
      </c>
    </row>
    <row r="2913" spans="1:5" x14ac:dyDescent="0.25">
      <c r="A2913" s="377">
        <v>41110</v>
      </c>
      <c r="B2913" s="378">
        <v>4.5</v>
      </c>
      <c r="C2913" s="379">
        <v>4.47</v>
      </c>
      <c r="D2913" s="378">
        <v>4.7805999999999997</v>
      </c>
      <c r="E2913" s="20">
        <f t="shared" si="45"/>
        <v>4.7805999999999997</v>
      </c>
    </row>
    <row r="2914" spans="1:5" x14ac:dyDescent="0.25">
      <c r="A2914" s="377">
        <v>41111</v>
      </c>
      <c r="B2914" s="378">
        <v>4.5</v>
      </c>
      <c r="C2914" s="379" t="s">
        <v>611</v>
      </c>
      <c r="D2914" s="378" t="s">
        <v>611</v>
      </c>
      <c r="E2914" s="20">
        <f t="shared" si="45"/>
        <v>4.7805999999999997</v>
      </c>
    </row>
    <row r="2915" spans="1:5" x14ac:dyDescent="0.25">
      <c r="A2915" s="377">
        <v>41112</v>
      </c>
      <c r="B2915" s="378">
        <v>4.5</v>
      </c>
      <c r="C2915" s="379" t="s">
        <v>611</v>
      </c>
      <c r="D2915" s="378" t="s">
        <v>611</v>
      </c>
      <c r="E2915" s="20">
        <f t="shared" si="45"/>
        <v>4.7805999999999997</v>
      </c>
    </row>
    <row r="2916" spans="1:5" x14ac:dyDescent="0.25">
      <c r="A2916" s="377">
        <v>41113</v>
      </c>
      <c r="B2916" s="378">
        <v>4.5</v>
      </c>
      <c r="C2916" s="379">
        <v>4.47</v>
      </c>
      <c r="D2916" s="378">
        <v>4.7850000000000001</v>
      </c>
      <c r="E2916" s="20">
        <f t="shared" si="45"/>
        <v>4.7850000000000001</v>
      </c>
    </row>
    <row r="2917" spans="1:5" x14ac:dyDescent="0.25">
      <c r="A2917" s="377">
        <v>41114</v>
      </c>
      <c r="B2917" s="378">
        <v>4.5</v>
      </c>
      <c r="C2917" s="379">
        <v>4.5</v>
      </c>
      <c r="D2917" s="378">
        <v>4.7874999999999996</v>
      </c>
      <c r="E2917" s="20">
        <f t="shared" si="45"/>
        <v>4.7874999999999996</v>
      </c>
    </row>
    <row r="2918" spans="1:5" x14ac:dyDescent="0.25">
      <c r="A2918" s="377">
        <v>41115</v>
      </c>
      <c r="B2918" s="378">
        <v>4.5</v>
      </c>
      <c r="C2918" s="379">
        <v>4.49</v>
      </c>
      <c r="D2918" s="378">
        <v>4.7850000000000001</v>
      </c>
      <c r="E2918" s="20">
        <f t="shared" si="45"/>
        <v>4.7850000000000001</v>
      </c>
    </row>
    <row r="2919" spans="1:5" x14ac:dyDescent="0.25">
      <c r="A2919" s="377">
        <v>41116</v>
      </c>
      <c r="B2919" s="378">
        <v>4.5</v>
      </c>
      <c r="C2919" s="379">
        <v>4.49</v>
      </c>
      <c r="D2919" s="378">
        <v>4.7824999999999998</v>
      </c>
      <c r="E2919" s="20">
        <f t="shared" si="45"/>
        <v>4.7824999999999998</v>
      </c>
    </row>
    <row r="2920" spans="1:5" x14ac:dyDescent="0.25">
      <c r="A2920" s="377">
        <v>41117</v>
      </c>
      <c r="B2920" s="378">
        <v>4.5</v>
      </c>
      <c r="C2920" s="379">
        <v>4.49</v>
      </c>
      <c r="D2920" s="378">
        <v>4.7812000000000001</v>
      </c>
      <c r="E2920" s="20">
        <f t="shared" si="45"/>
        <v>4.7812000000000001</v>
      </c>
    </row>
    <row r="2921" spans="1:5" x14ac:dyDescent="0.25">
      <c r="A2921" s="377">
        <v>41118</v>
      </c>
      <c r="B2921" s="378">
        <v>4.5</v>
      </c>
      <c r="C2921" s="379" t="s">
        <v>611</v>
      </c>
      <c r="D2921" s="378" t="s">
        <v>611</v>
      </c>
      <c r="E2921" s="20">
        <f t="shared" si="45"/>
        <v>4.7812000000000001</v>
      </c>
    </row>
    <row r="2922" spans="1:5" x14ac:dyDescent="0.25">
      <c r="A2922" s="377">
        <v>41119</v>
      </c>
      <c r="B2922" s="378">
        <v>4.5</v>
      </c>
      <c r="C2922" s="379" t="s">
        <v>611</v>
      </c>
      <c r="D2922" s="378" t="s">
        <v>611</v>
      </c>
      <c r="E2922" s="20">
        <f t="shared" si="45"/>
        <v>4.7812000000000001</v>
      </c>
    </row>
    <row r="2923" spans="1:5" x14ac:dyDescent="0.25">
      <c r="A2923" s="377">
        <v>41120</v>
      </c>
      <c r="B2923" s="378">
        <v>4.5</v>
      </c>
      <c r="C2923" s="379">
        <v>4.49</v>
      </c>
      <c r="D2923" s="378">
        <v>4.7774999999999999</v>
      </c>
      <c r="E2923" s="20">
        <f t="shared" si="45"/>
        <v>4.7774999999999999</v>
      </c>
    </row>
    <row r="2924" spans="1:5" x14ac:dyDescent="0.25">
      <c r="A2924" s="377">
        <v>41121</v>
      </c>
      <c r="B2924" s="378">
        <v>4.5</v>
      </c>
      <c r="C2924" s="379">
        <v>4.5</v>
      </c>
      <c r="D2924" s="378">
        <v>4.7788000000000004</v>
      </c>
      <c r="E2924" s="20">
        <f t="shared" si="45"/>
        <v>4.7788000000000004</v>
      </c>
    </row>
    <row r="2925" spans="1:5" x14ac:dyDescent="0.25">
      <c r="A2925" s="377">
        <v>41122</v>
      </c>
      <c r="B2925" s="378">
        <v>4.5</v>
      </c>
      <c r="C2925" s="379">
        <v>4.49</v>
      </c>
      <c r="D2925" s="378">
        <v>4.7804000000000002</v>
      </c>
      <c r="E2925" s="20">
        <f t="shared" si="45"/>
        <v>4.7804000000000002</v>
      </c>
    </row>
    <row r="2926" spans="1:5" x14ac:dyDescent="0.25">
      <c r="A2926" s="377">
        <v>41123</v>
      </c>
      <c r="B2926" s="378">
        <v>4.5</v>
      </c>
      <c r="C2926" s="379">
        <v>4.49</v>
      </c>
      <c r="D2926" s="378">
        <v>4.7850000000000001</v>
      </c>
      <c r="E2926" s="20">
        <f t="shared" si="45"/>
        <v>4.7850000000000001</v>
      </c>
    </row>
    <row r="2927" spans="1:5" x14ac:dyDescent="0.25">
      <c r="A2927" s="377">
        <v>41124</v>
      </c>
      <c r="B2927" s="378">
        <v>4.5</v>
      </c>
      <c r="C2927" s="379">
        <v>4.49</v>
      </c>
      <c r="D2927" s="378">
        <v>4.7896999999999998</v>
      </c>
      <c r="E2927" s="20">
        <f t="shared" si="45"/>
        <v>4.7896999999999998</v>
      </c>
    </row>
    <row r="2928" spans="1:5" x14ac:dyDescent="0.25">
      <c r="A2928" s="377">
        <v>41125</v>
      </c>
      <c r="B2928" s="378">
        <v>4.5</v>
      </c>
      <c r="C2928" s="379" t="s">
        <v>611</v>
      </c>
      <c r="D2928" s="378" t="s">
        <v>611</v>
      </c>
      <c r="E2928" s="20">
        <f t="shared" si="45"/>
        <v>4.7896999999999998</v>
      </c>
    </row>
    <row r="2929" spans="1:5" x14ac:dyDescent="0.25">
      <c r="A2929" s="377">
        <v>41126</v>
      </c>
      <c r="B2929" s="378">
        <v>4.5</v>
      </c>
      <c r="C2929" s="379" t="s">
        <v>611</v>
      </c>
      <c r="D2929" s="378" t="s">
        <v>611</v>
      </c>
      <c r="E2929" s="20">
        <f t="shared" si="45"/>
        <v>4.7896999999999998</v>
      </c>
    </row>
    <row r="2930" spans="1:5" x14ac:dyDescent="0.25">
      <c r="A2930" s="377">
        <v>41127</v>
      </c>
      <c r="B2930" s="378">
        <v>4.5</v>
      </c>
      <c r="C2930" s="379">
        <v>4.49</v>
      </c>
      <c r="D2930" s="378">
        <v>4.7850000000000001</v>
      </c>
      <c r="E2930" s="20">
        <f t="shared" si="45"/>
        <v>4.7850000000000001</v>
      </c>
    </row>
    <row r="2931" spans="1:5" x14ac:dyDescent="0.25">
      <c r="A2931" s="377">
        <v>41128</v>
      </c>
      <c r="B2931" s="378">
        <v>4.5</v>
      </c>
      <c r="C2931" s="379">
        <v>4.49</v>
      </c>
      <c r="D2931" s="378">
        <v>4.7824999999999998</v>
      </c>
      <c r="E2931" s="20">
        <f t="shared" si="45"/>
        <v>4.7824999999999998</v>
      </c>
    </row>
    <row r="2932" spans="1:5" x14ac:dyDescent="0.25">
      <c r="A2932" s="377">
        <v>41129</v>
      </c>
      <c r="B2932" s="378">
        <v>4.5</v>
      </c>
      <c r="C2932" s="379">
        <v>4.49</v>
      </c>
      <c r="D2932" s="378">
        <v>4.78</v>
      </c>
      <c r="E2932" s="20">
        <f t="shared" si="45"/>
        <v>4.78</v>
      </c>
    </row>
    <row r="2933" spans="1:5" x14ac:dyDescent="0.25">
      <c r="A2933" s="377">
        <v>41130</v>
      </c>
      <c r="B2933" s="378">
        <v>4.5</v>
      </c>
      <c r="C2933" s="379">
        <v>4.49</v>
      </c>
      <c r="D2933" s="378">
        <v>4.7874999999999996</v>
      </c>
      <c r="E2933" s="20">
        <f t="shared" si="45"/>
        <v>4.7874999999999996</v>
      </c>
    </row>
    <row r="2934" spans="1:5" x14ac:dyDescent="0.25">
      <c r="A2934" s="377">
        <v>41131</v>
      </c>
      <c r="B2934" s="378">
        <v>4.5</v>
      </c>
      <c r="C2934" s="379">
        <v>4.49</v>
      </c>
      <c r="D2934" s="378">
        <v>4.7915999999999999</v>
      </c>
      <c r="E2934" s="20">
        <f t="shared" si="45"/>
        <v>4.7915999999999999</v>
      </c>
    </row>
    <row r="2935" spans="1:5" x14ac:dyDescent="0.25">
      <c r="A2935" s="377">
        <v>41132</v>
      </c>
      <c r="B2935" s="378">
        <v>4.5</v>
      </c>
      <c r="C2935" s="379" t="s">
        <v>611</v>
      </c>
      <c r="D2935" s="378" t="s">
        <v>611</v>
      </c>
      <c r="E2935" s="20">
        <f t="shared" si="45"/>
        <v>4.7915999999999999</v>
      </c>
    </row>
    <row r="2936" spans="1:5" x14ac:dyDescent="0.25">
      <c r="A2936" s="377">
        <v>41133</v>
      </c>
      <c r="B2936" s="378">
        <v>4.5</v>
      </c>
      <c r="C2936" s="379" t="s">
        <v>611</v>
      </c>
      <c r="D2936" s="378" t="s">
        <v>611</v>
      </c>
      <c r="E2936" s="20">
        <f t="shared" si="45"/>
        <v>4.7915999999999999</v>
      </c>
    </row>
    <row r="2937" spans="1:5" x14ac:dyDescent="0.25">
      <c r="A2937" s="377">
        <v>41134</v>
      </c>
      <c r="B2937" s="378">
        <v>4.5</v>
      </c>
      <c r="C2937" s="379">
        <v>4.49</v>
      </c>
      <c r="D2937" s="378">
        <v>4.78</v>
      </c>
      <c r="E2937" s="20">
        <f t="shared" si="45"/>
        <v>4.78</v>
      </c>
    </row>
    <row r="2938" spans="1:5" x14ac:dyDescent="0.25">
      <c r="A2938" s="377">
        <v>41135</v>
      </c>
      <c r="B2938" s="378">
        <v>4.5</v>
      </c>
      <c r="C2938" s="379">
        <v>4.49</v>
      </c>
      <c r="D2938" s="378">
        <v>4.7866</v>
      </c>
      <c r="E2938" s="20">
        <f t="shared" si="45"/>
        <v>4.7866</v>
      </c>
    </row>
    <row r="2939" spans="1:5" x14ac:dyDescent="0.25">
      <c r="A2939" s="377">
        <v>41136</v>
      </c>
      <c r="B2939" s="378">
        <v>4.5</v>
      </c>
      <c r="C2939" s="379">
        <v>4.49</v>
      </c>
      <c r="D2939" s="378">
        <v>4.7843999999999998</v>
      </c>
      <c r="E2939" s="20">
        <f t="shared" si="45"/>
        <v>4.7843999999999998</v>
      </c>
    </row>
    <row r="2940" spans="1:5" x14ac:dyDescent="0.25">
      <c r="A2940" s="377">
        <v>41137</v>
      </c>
      <c r="B2940" s="378">
        <v>4.5</v>
      </c>
      <c r="C2940" s="379">
        <v>4.49</v>
      </c>
      <c r="D2940" s="378">
        <v>4.7874999999999996</v>
      </c>
      <c r="E2940" s="20">
        <f t="shared" si="45"/>
        <v>4.7874999999999996</v>
      </c>
    </row>
    <row r="2941" spans="1:5" x14ac:dyDescent="0.25">
      <c r="A2941" s="377">
        <v>41138</v>
      </c>
      <c r="B2941" s="378">
        <v>4.5</v>
      </c>
      <c r="C2941" s="379">
        <v>4.49</v>
      </c>
      <c r="D2941" s="378">
        <v>4.7850000000000001</v>
      </c>
      <c r="E2941" s="20">
        <f t="shared" si="45"/>
        <v>4.7850000000000001</v>
      </c>
    </row>
    <row r="2942" spans="1:5" x14ac:dyDescent="0.25">
      <c r="A2942" s="377">
        <v>41139</v>
      </c>
      <c r="B2942" s="378">
        <v>4.5</v>
      </c>
      <c r="C2942" s="379" t="s">
        <v>611</v>
      </c>
      <c r="D2942" s="378" t="s">
        <v>611</v>
      </c>
      <c r="E2942" s="20">
        <f t="shared" si="45"/>
        <v>4.7850000000000001</v>
      </c>
    </row>
    <row r="2943" spans="1:5" x14ac:dyDescent="0.25">
      <c r="A2943" s="377">
        <v>41140</v>
      </c>
      <c r="B2943" s="378">
        <v>4.5</v>
      </c>
      <c r="C2943" s="379" t="s">
        <v>611</v>
      </c>
      <c r="D2943" s="378" t="s">
        <v>611</v>
      </c>
      <c r="E2943" s="20">
        <f t="shared" si="45"/>
        <v>4.7850000000000001</v>
      </c>
    </row>
    <row r="2944" spans="1:5" x14ac:dyDescent="0.25">
      <c r="A2944" s="377">
        <v>41141</v>
      </c>
      <c r="B2944" s="378">
        <v>4.5</v>
      </c>
      <c r="C2944" s="379">
        <v>4.4800000000000004</v>
      </c>
      <c r="D2944" s="378">
        <v>4.79</v>
      </c>
      <c r="E2944" s="20">
        <f t="shared" si="45"/>
        <v>4.79</v>
      </c>
    </row>
    <row r="2945" spans="1:5" x14ac:dyDescent="0.25">
      <c r="A2945" s="377">
        <v>41142</v>
      </c>
      <c r="B2945" s="378">
        <v>4.5</v>
      </c>
      <c r="C2945" s="379">
        <v>4.4800000000000004</v>
      </c>
      <c r="D2945" s="378">
        <v>4.79</v>
      </c>
      <c r="E2945" s="20">
        <f t="shared" si="45"/>
        <v>4.79</v>
      </c>
    </row>
    <row r="2946" spans="1:5" x14ac:dyDescent="0.25">
      <c r="A2946" s="377">
        <v>41143</v>
      </c>
      <c r="B2946" s="378">
        <v>4.5</v>
      </c>
      <c r="C2946" s="379">
        <v>4.49</v>
      </c>
      <c r="D2946" s="378">
        <v>4.7900999999999998</v>
      </c>
      <c r="E2946" s="20">
        <f t="shared" si="45"/>
        <v>4.7900999999999998</v>
      </c>
    </row>
    <row r="2947" spans="1:5" x14ac:dyDescent="0.25">
      <c r="A2947" s="377">
        <v>41144</v>
      </c>
      <c r="B2947" s="378">
        <v>4.5</v>
      </c>
      <c r="C2947" s="379">
        <v>4.5</v>
      </c>
      <c r="D2947" s="378">
        <v>4.79</v>
      </c>
      <c r="E2947" s="20">
        <f t="shared" si="45"/>
        <v>4.79</v>
      </c>
    </row>
    <row r="2948" spans="1:5" x14ac:dyDescent="0.25">
      <c r="A2948" s="377">
        <v>41145</v>
      </c>
      <c r="B2948" s="378">
        <v>4.5</v>
      </c>
      <c r="C2948" s="379">
        <v>4.5</v>
      </c>
      <c r="D2948" s="378">
        <v>4.7949999999999999</v>
      </c>
      <c r="E2948" s="20">
        <f t="shared" si="45"/>
        <v>4.7949999999999999</v>
      </c>
    </row>
    <row r="2949" spans="1:5" x14ac:dyDescent="0.25">
      <c r="A2949" s="377">
        <v>41146</v>
      </c>
      <c r="B2949" s="378">
        <v>4.5</v>
      </c>
      <c r="C2949" s="379" t="s">
        <v>611</v>
      </c>
      <c r="D2949" s="378" t="s">
        <v>611</v>
      </c>
      <c r="E2949" s="20">
        <f t="shared" si="45"/>
        <v>4.7949999999999999</v>
      </c>
    </row>
    <row r="2950" spans="1:5" x14ac:dyDescent="0.25">
      <c r="A2950" s="377">
        <v>41147</v>
      </c>
      <c r="B2950" s="378">
        <v>4.5</v>
      </c>
      <c r="C2950" s="379" t="s">
        <v>611</v>
      </c>
      <c r="D2950" s="378" t="s">
        <v>611</v>
      </c>
      <c r="E2950" s="20">
        <f t="shared" si="45"/>
        <v>4.7949999999999999</v>
      </c>
    </row>
    <row r="2951" spans="1:5" x14ac:dyDescent="0.25">
      <c r="A2951" s="377">
        <v>41148</v>
      </c>
      <c r="B2951" s="378">
        <v>4.5</v>
      </c>
      <c r="C2951" s="379">
        <v>4.5</v>
      </c>
      <c r="D2951" s="378">
        <v>4.7949999999999999</v>
      </c>
      <c r="E2951" s="20">
        <f t="shared" si="45"/>
        <v>4.7949999999999999</v>
      </c>
    </row>
    <row r="2952" spans="1:5" x14ac:dyDescent="0.25">
      <c r="A2952" s="377">
        <v>41149</v>
      </c>
      <c r="B2952" s="378">
        <v>4.5</v>
      </c>
      <c r="C2952" s="379">
        <v>4.5</v>
      </c>
      <c r="D2952" s="378">
        <v>4.8</v>
      </c>
      <c r="E2952" s="20">
        <f t="shared" si="45"/>
        <v>4.8</v>
      </c>
    </row>
    <row r="2953" spans="1:5" x14ac:dyDescent="0.25">
      <c r="A2953" s="377">
        <v>41150</v>
      </c>
      <c r="B2953" s="378">
        <v>4.5</v>
      </c>
      <c r="C2953" s="379">
        <v>4.5</v>
      </c>
      <c r="D2953" s="378">
        <v>4.79</v>
      </c>
      <c r="E2953" s="20">
        <f t="shared" si="45"/>
        <v>4.79</v>
      </c>
    </row>
    <row r="2954" spans="1:5" x14ac:dyDescent="0.25">
      <c r="A2954" s="377">
        <v>41151</v>
      </c>
      <c r="B2954" s="378">
        <v>4.5</v>
      </c>
      <c r="C2954" s="379">
        <v>4.51</v>
      </c>
      <c r="D2954" s="378">
        <v>4.79</v>
      </c>
      <c r="E2954" s="20">
        <f t="shared" si="45"/>
        <v>4.79</v>
      </c>
    </row>
    <row r="2955" spans="1:5" x14ac:dyDescent="0.25">
      <c r="A2955" s="377">
        <v>41152</v>
      </c>
      <c r="B2955" s="378">
        <v>4.5</v>
      </c>
      <c r="C2955" s="379">
        <v>4.5199999999999996</v>
      </c>
      <c r="D2955" s="378">
        <v>4.7925000000000004</v>
      </c>
      <c r="E2955" s="20">
        <f t="shared" si="45"/>
        <v>4.7925000000000004</v>
      </c>
    </row>
    <row r="2956" spans="1:5" x14ac:dyDescent="0.25">
      <c r="A2956" s="377">
        <v>41153</v>
      </c>
      <c r="B2956" s="378">
        <v>4.5</v>
      </c>
      <c r="C2956" s="379" t="s">
        <v>611</v>
      </c>
      <c r="D2956" s="378" t="s">
        <v>611</v>
      </c>
      <c r="E2956" s="20">
        <f t="shared" ref="E2956:E3019" si="46">IF(D2956="N/E",E2955,D2956)</f>
        <v>4.7925000000000004</v>
      </c>
    </row>
    <row r="2957" spans="1:5" x14ac:dyDescent="0.25">
      <c r="A2957" s="377">
        <v>41154</v>
      </c>
      <c r="B2957" s="378">
        <v>4.5</v>
      </c>
      <c r="C2957" s="379" t="s">
        <v>611</v>
      </c>
      <c r="D2957" s="378" t="s">
        <v>611</v>
      </c>
      <c r="E2957" s="20">
        <f t="shared" si="46"/>
        <v>4.7925000000000004</v>
      </c>
    </row>
    <row r="2958" spans="1:5" x14ac:dyDescent="0.25">
      <c r="A2958" s="377">
        <v>41155</v>
      </c>
      <c r="B2958" s="378">
        <v>4.5</v>
      </c>
      <c r="C2958" s="379">
        <v>4.5</v>
      </c>
      <c r="D2958" s="378">
        <v>4.7911999999999999</v>
      </c>
      <c r="E2958" s="20">
        <f t="shared" si="46"/>
        <v>4.7911999999999999</v>
      </c>
    </row>
    <row r="2959" spans="1:5" x14ac:dyDescent="0.25">
      <c r="A2959" s="377">
        <v>41156</v>
      </c>
      <c r="B2959" s="378">
        <v>4.5</v>
      </c>
      <c r="C2959" s="379">
        <v>4.5</v>
      </c>
      <c r="D2959" s="378">
        <v>4.7874999999999996</v>
      </c>
      <c r="E2959" s="20">
        <f t="shared" si="46"/>
        <v>4.7874999999999996</v>
      </c>
    </row>
    <row r="2960" spans="1:5" x14ac:dyDescent="0.25">
      <c r="A2960" s="377">
        <v>41157</v>
      </c>
      <c r="B2960" s="378">
        <v>4.5</v>
      </c>
      <c r="C2960" s="379">
        <v>4.5</v>
      </c>
      <c r="D2960" s="378">
        <v>4.7937000000000003</v>
      </c>
      <c r="E2960" s="20">
        <f t="shared" si="46"/>
        <v>4.7937000000000003</v>
      </c>
    </row>
    <row r="2961" spans="1:5" x14ac:dyDescent="0.25">
      <c r="A2961" s="377">
        <v>41158</v>
      </c>
      <c r="B2961" s="378">
        <v>4.5</v>
      </c>
      <c r="C2961" s="379">
        <v>4.5</v>
      </c>
      <c r="D2961" s="378">
        <v>4.7925000000000004</v>
      </c>
      <c r="E2961" s="20">
        <f t="shared" si="46"/>
        <v>4.7925000000000004</v>
      </c>
    </row>
    <row r="2962" spans="1:5" x14ac:dyDescent="0.25">
      <c r="A2962" s="377">
        <v>41159</v>
      </c>
      <c r="B2962" s="378">
        <v>4.5</v>
      </c>
      <c r="C2962" s="379">
        <v>4.5</v>
      </c>
      <c r="D2962" s="378">
        <v>4.8</v>
      </c>
      <c r="E2962" s="20">
        <f t="shared" si="46"/>
        <v>4.8</v>
      </c>
    </row>
    <row r="2963" spans="1:5" x14ac:dyDescent="0.25">
      <c r="A2963" s="377">
        <v>41160</v>
      </c>
      <c r="B2963" s="378">
        <v>4.5</v>
      </c>
      <c r="C2963" s="379" t="s">
        <v>611</v>
      </c>
      <c r="D2963" s="378" t="s">
        <v>611</v>
      </c>
      <c r="E2963" s="20">
        <f t="shared" si="46"/>
        <v>4.8</v>
      </c>
    </row>
    <row r="2964" spans="1:5" x14ac:dyDescent="0.25">
      <c r="A2964" s="377">
        <v>41161</v>
      </c>
      <c r="B2964" s="378">
        <v>4.5</v>
      </c>
      <c r="C2964" s="379" t="s">
        <v>611</v>
      </c>
      <c r="D2964" s="378" t="s">
        <v>611</v>
      </c>
      <c r="E2964" s="20">
        <f t="shared" si="46"/>
        <v>4.8</v>
      </c>
    </row>
    <row r="2965" spans="1:5" x14ac:dyDescent="0.25">
      <c r="A2965" s="377">
        <v>41162</v>
      </c>
      <c r="B2965" s="378">
        <v>4.5</v>
      </c>
      <c r="C2965" s="379">
        <v>4.5</v>
      </c>
      <c r="D2965" s="378">
        <v>4.8025000000000002</v>
      </c>
      <c r="E2965" s="20">
        <f t="shared" si="46"/>
        <v>4.8025000000000002</v>
      </c>
    </row>
    <row r="2966" spans="1:5" x14ac:dyDescent="0.25">
      <c r="A2966" s="377">
        <v>41163</v>
      </c>
      <c r="B2966" s="378">
        <v>4.5</v>
      </c>
      <c r="C2966" s="379">
        <v>4.5</v>
      </c>
      <c r="D2966" s="378">
        <v>4.8</v>
      </c>
      <c r="E2966" s="20">
        <f t="shared" si="46"/>
        <v>4.8</v>
      </c>
    </row>
    <row r="2967" spans="1:5" x14ac:dyDescent="0.25">
      <c r="A2967" s="377">
        <v>41164</v>
      </c>
      <c r="B2967" s="378">
        <v>4.5</v>
      </c>
      <c r="C2967" s="379">
        <v>4.5</v>
      </c>
      <c r="D2967" s="378">
        <v>4.8040000000000003</v>
      </c>
      <c r="E2967" s="20">
        <f t="shared" si="46"/>
        <v>4.8040000000000003</v>
      </c>
    </row>
    <row r="2968" spans="1:5" x14ac:dyDescent="0.25">
      <c r="A2968" s="377">
        <v>41165</v>
      </c>
      <c r="B2968" s="378">
        <v>4.5</v>
      </c>
      <c r="C2968" s="379">
        <v>4.5</v>
      </c>
      <c r="D2968" s="378">
        <v>4.8049999999999997</v>
      </c>
      <c r="E2968" s="20">
        <f t="shared" si="46"/>
        <v>4.8049999999999997</v>
      </c>
    </row>
    <row r="2969" spans="1:5" x14ac:dyDescent="0.25">
      <c r="A2969" s="377">
        <v>41166</v>
      </c>
      <c r="B2969" s="378">
        <v>4.5</v>
      </c>
      <c r="C2969" s="379">
        <v>4.5</v>
      </c>
      <c r="D2969" s="378">
        <v>4.7969999999999997</v>
      </c>
      <c r="E2969" s="20">
        <f t="shared" si="46"/>
        <v>4.7969999999999997</v>
      </c>
    </row>
    <row r="2970" spans="1:5" x14ac:dyDescent="0.25">
      <c r="A2970" s="377">
        <v>41167</v>
      </c>
      <c r="B2970" s="378">
        <v>4.5</v>
      </c>
      <c r="C2970" s="379" t="s">
        <v>611</v>
      </c>
      <c r="D2970" s="378" t="s">
        <v>611</v>
      </c>
      <c r="E2970" s="20">
        <f t="shared" si="46"/>
        <v>4.7969999999999997</v>
      </c>
    </row>
    <row r="2971" spans="1:5" x14ac:dyDescent="0.25">
      <c r="A2971" s="377">
        <v>41168</v>
      </c>
      <c r="B2971" s="378">
        <v>4.5</v>
      </c>
      <c r="C2971" s="379" t="s">
        <v>611</v>
      </c>
      <c r="D2971" s="378" t="s">
        <v>611</v>
      </c>
      <c r="E2971" s="20">
        <f t="shared" si="46"/>
        <v>4.7969999999999997</v>
      </c>
    </row>
    <row r="2972" spans="1:5" x14ac:dyDescent="0.25">
      <c r="A2972" s="377">
        <v>41169</v>
      </c>
      <c r="B2972" s="378">
        <v>4.5</v>
      </c>
      <c r="C2972" s="379">
        <v>4.5</v>
      </c>
      <c r="D2972" s="378">
        <v>4.8</v>
      </c>
      <c r="E2972" s="20">
        <f t="shared" si="46"/>
        <v>4.8</v>
      </c>
    </row>
    <row r="2973" spans="1:5" x14ac:dyDescent="0.25">
      <c r="A2973" s="377">
        <v>41170</v>
      </c>
      <c r="B2973" s="378">
        <v>4.5</v>
      </c>
      <c r="C2973" s="379">
        <v>4.5</v>
      </c>
      <c r="D2973" s="378">
        <v>4.8040000000000003</v>
      </c>
      <c r="E2973" s="20">
        <f t="shared" si="46"/>
        <v>4.8040000000000003</v>
      </c>
    </row>
    <row r="2974" spans="1:5" x14ac:dyDescent="0.25">
      <c r="A2974" s="377">
        <v>41171</v>
      </c>
      <c r="B2974" s="378">
        <v>4.5</v>
      </c>
      <c r="C2974" s="379">
        <v>4.5</v>
      </c>
      <c r="D2974" s="378">
        <v>4.8075000000000001</v>
      </c>
      <c r="E2974" s="20">
        <f t="shared" si="46"/>
        <v>4.8075000000000001</v>
      </c>
    </row>
    <row r="2975" spans="1:5" x14ac:dyDescent="0.25">
      <c r="A2975" s="377">
        <v>41172</v>
      </c>
      <c r="B2975" s="378">
        <v>4.5</v>
      </c>
      <c r="C2975" s="379">
        <v>4.5</v>
      </c>
      <c r="D2975" s="378">
        <v>4.8087</v>
      </c>
      <c r="E2975" s="20">
        <f t="shared" si="46"/>
        <v>4.8087</v>
      </c>
    </row>
    <row r="2976" spans="1:5" x14ac:dyDescent="0.25">
      <c r="A2976" s="377">
        <v>41173</v>
      </c>
      <c r="B2976" s="378">
        <v>4.5</v>
      </c>
      <c r="C2976" s="379">
        <v>4.5</v>
      </c>
      <c r="D2976" s="378">
        <v>4.8025000000000002</v>
      </c>
      <c r="E2976" s="20">
        <f t="shared" si="46"/>
        <v>4.8025000000000002</v>
      </c>
    </row>
    <row r="2977" spans="1:5" x14ac:dyDescent="0.25">
      <c r="A2977" s="377">
        <v>41174</v>
      </c>
      <c r="B2977" s="378">
        <v>4.5</v>
      </c>
      <c r="C2977" s="379" t="s">
        <v>611</v>
      </c>
      <c r="D2977" s="378" t="s">
        <v>611</v>
      </c>
      <c r="E2977" s="20">
        <f t="shared" si="46"/>
        <v>4.8025000000000002</v>
      </c>
    </row>
    <row r="2978" spans="1:5" x14ac:dyDescent="0.25">
      <c r="A2978" s="377">
        <v>41175</v>
      </c>
      <c r="B2978" s="378">
        <v>4.5</v>
      </c>
      <c r="C2978" s="379" t="s">
        <v>611</v>
      </c>
      <c r="D2978" s="378" t="s">
        <v>611</v>
      </c>
      <c r="E2978" s="20">
        <f t="shared" si="46"/>
        <v>4.8025000000000002</v>
      </c>
    </row>
    <row r="2979" spans="1:5" x14ac:dyDescent="0.25">
      <c r="A2979" s="377">
        <v>41176</v>
      </c>
      <c r="B2979" s="378">
        <v>4.5</v>
      </c>
      <c r="C2979" s="379">
        <v>4.5</v>
      </c>
      <c r="D2979" s="378">
        <v>4.8099999999999996</v>
      </c>
      <c r="E2979" s="20">
        <f t="shared" si="46"/>
        <v>4.8099999999999996</v>
      </c>
    </row>
    <row r="2980" spans="1:5" x14ac:dyDescent="0.25">
      <c r="A2980" s="377">
        <v>41177</v>
      </c>
      <c r="B2980" s="378">
        <v>4.5</v>
      </c>
      <c r="C2980" s="379">
        <v>4.5</v>
      </c>
      <c r="D2980" s="378">
        <v>4.8150000000000004</v>
      </c>
      <c r="E2980" s="20">
        <f t="shared" si="46"/>
        <v>4.8150000000000004</v>
      </c>
    </row>
    <row r="2981" spans="1:5" x14ac:dyDescent="0.25">
      <c r="A2981" s="377">
        <v>41178</v>
      </c>
      <c r="B2981" s="378">
        <v>4.5</v>
      </c>
      <c r="C2981" s="379">
        <v>4.5</v>
      </c>
      <c r="D2981" s="378">
        <v>4.8099999999999996</v>
      </c>
      <c r="E2981" s="20">
        <f t="shared" si="46"/>
        <v>4.8099999999999996</v>
      </c>
    </row>
    <row r="2982" spans="1:5" x14ac:dyDescent="0.25">
      <c r="A2982" s="377">
        <v>41179</v>
      </c>
      <c r="B2982" s="378">
        <v>4.5</v>
      </c>
      <c r="C2982" s="379">
        <v>4.5</v>
      </c>
      <c r="D2982" s="378">
        <v>4.8099999999999996</v>
      </c>
      <c r="E2982" s="20">
        <f t="shared" si="46"/>
        <v>4.8099999999999996</v>
      </c>
    </row>
    <row r="2983" spans="1:5" x14ac:dyDescent="0.25">
      <c r="A2983" s="377">
        <v>41180</v>
      </c>
      <c r="B2983" s="378">
        <v>4.5</v>
      </c>
      <c r="C2983" s="379">
        <v>4.5199999999999996</v>
      </c>
      <c r="D2983" s="378">
        <v>4.8049999999999997</v>
      </c>
      <c r="E2983" s="20">
        <f t="shared" si="46"/>
        <v>4.8049999999999997</v>
      </c>
    </row>
    <row r="2984" spans="1:5" x14ac:dyDescent="0.25">
      <c r="A2984" s="377">
        <v>41181</v>
      </c>
      <c r="B2984" s="378">
        <v>4.5</v>
      </c>
      <c r="C2984" s="379" t="s">
        <v>611</v>
      </c>
      <c r="D2984" s="378" t="s">
        <v>611</v>
      </c>
      <c r="E2984" s="20">
        <f t="shared" si="46"/>
        <v>4.8049999999999997</v>
      </c>
    </row>
    <row r="2985" spans="1:5" x14ac:dyDescent="0.25">
      <c r="A2985" s="377">
        <v>41182</v>
      </c>
      <c r="B2985" s="378">
        <v>4.5</v>
      </c>
      <c r="C2985" s="379" t="s">
        <v>611</v>
      </c>
      <c r="D2985" s="378" t="s">
        <v>611</v>
      </c>
      <c r="E2985" s="20">
        <f t="shared" si="46"/>
        <v>4.8049999999999997</v>
      </c>
    </row>
    <row r="2986" spans="1:5" x14ac:dyDescent="0.25">
      <c r="A2986" s="377">
        <v>41183</v>
      </c>
      <c r="B2986" s="378">
        <v>4.5</v>
      </c>
      <c r="C2986" s="379">
        <v>4.5</v>
      </c>
      <c r="D2986" s="378">
        <v>4.8075000000000001</v>
      </c>
      <c r="E2986" s="20">
        <f t="shared" si="46"/>
        <v>4.8075000000000001</v>
      </c>
    </row>
    <row r="2987" spans="1:5" x14ac:dyDescent="0.25">
      <c r="A2987" s="377">
        <v>41184</v>
      </c>
      <c r="B2987" s="378">
        <v>4.5</v>
      </c>
      <c r="C2987" s="379">
        <v>4.5</v>
      </c>
      <c r="D2987" s="378">
        <v>4.8099999999999996</v>
      </c>
      <c r="E2987" s="20">
        <f t="shared" si="46"/>
        <v>4.8099999999999996</v>
      </c>
    </row>
    <row r="2988" spans="1:5" x14ac:dyDescent="0.25">
      <c r="A2988" s="377">
        <v>41185</v>
      </c>
      <c r="B2988" s="378">
        <v>4.5</v>
      </c>
      <c r="C2988" s="379">
        <v>4.5</v>
      </c>
      <c r="D2988" s="378">
        <v>4.8099999999999996</v>
      </c>
      <c r="E2988" s="20">
        <f t="shared" si="46"/>
        <v>4.8099999999999996</v>
      </c>
    </row>
    <row r="2989" spans="1:5" x14ac:dyDescent="0.25">
      <c r="A2989" s="377">
        <v>41186</v>
      </c>
      <c r="B2989" s="378">
        <v>4.5</v>
      </c>
      <c r="C2989" s="379">
        <v>4.5</v>
      </c>
      <c r="D2989" s="378">
        <v>4.8099999999999996</v>
      </c>
      <c r="E2989" s="20">
        <f t="shared" si="46"/>
        <v>4.8099999999999996</v>
      </c>
    </row>
    <row r="2990" spans="1:5" x14ac:dyDescent="0.25">
      <c r="A2990" s="377">
        <v>41187</v>
      </c>
      <c r="B2990" s="378">
        <v>4.5</v>
      </c>
      <c r="C2990" s="379">
        <v>4.5</v>
      </c>
      <c r="D2990" s="378">
        <v>4.8099999999999996</v>
      </c>
      <c r="E2990" s="20">
        <f t="shared" si="46"/>
        <v>4.8099999999999996</v>
      </c>
    </row>
    <row r="2991" spans="1:5" x14ac:dyDescent="0.25">
      <c r="A2991" s="377">
        <v>41188</v>
      </c>
      <c r="B2991" s="378">
        <v>4.5</v>
      </c>
      <c r="C2991" s="379" t="s">
        <v>611</v>
      </c>
      <c r="D2991" s="378" t="s">
        <v>611</v>
      </c>
      <c r="E2991" s="20">
        <f t="shared" si="46"/>
        <v>4.8099999999999996</v>
      </c>
    </row>
    <row r="2992" spans="1:5" x14ac:dyDescent="0.25">
      <c r="A2992" s="377">
        <v>41189</v>
      </c>
      <c r="B2992" s="378">
        <v>4.5</v>
      </c>
      <c r="C2992" s="379" t="s">
        <v>611</v>
      </c>
      <c r="D2992" s="378" t="s">
        <v>611</v>
      </c>
      <c r="E2992" s="20">
        <f t="shared" si="46"/>
        <v>4.8099999999999996</v>
      </c>
    </row>
    <row r="2993" spans="1:5" x14ac:dyDescent="0.25">
      <c r="A2993" s="377">
        <v>41190</v>
      </c>
      <c r="B2993" s="378">
        <v>4.5</v>
      </c>
      <c r="C2993" s="379">
        <v>4.5</v>
      </c>
      <c r="D2993" s="378">
        <v>4.8099999999999996</v>
      </c>
      <c r="E2993" s="20">
        <f t="shared" si="46"/>
        <v>4.8099999999999996</v>
      </c>
    </row>
    <row r="2994" spans="1:5" x14ac:dyDescent="0.25">
      <c r="A2994" s="377">
        <v>41191</v>
      </c>
      <c r="B2994" s="378">
        <v>4.5</v>
      </c>
      <c r="C2994" s="379">
        <v>4.5</v>
      </c>
      <c r="D2994" s="378">
        <v>4.8099999999999996</v>
      </c>
      <c r="E2994" s="20">
        <f t="shared" si="46"/>
        <v>4.8099999999999996</v>
      </c>
    </row>
    <row r="2995" spans="1:5" x14ac:dyDescent="0.25">
      <c r="A2995" s="377">
        <v>41192</v>
      </c>
      <c r="B2995" s="378">
        <v>4.5</v>
      </c>
      <c r="C2995" s="379">
        <v>4.5</v>
      </c>
      <c r="D2995" s="378">
        <v>4.8125</v>
      </c>
      <c r="E2995" s="20">
        <f t="shared" si="46"/>
        <v>4.8125</v>
      </c>
    </row>
    <row r="2996" spans="1:5" x14ac:dyDescent="0.25">
      <c r="A2996" s="377">
        <v>41193</v>
      </c>
      <c r="B2996" s="378">
        <v>4.5</v>
      </c>
      <c r="C2996" s="379">
        <v>4.5</v>
      </c>
      <c r="D2996" s="378">
        <v>4.8112000000000004</v>
      </c>
      <c r="E2996" s="20">
        <f t="shared" si="46"/>
        <v>4.8112000000000004</v>
      </c>
    </row>
    <row r="2997" spans="1:5" x14ac:dyDescent="0.25">
      <c r="A2997" s="377">
        <v>41194</v>
      </c>
      <c r="B2997" s="378">
        <v>4.5</v>
      </c>
      <c r="C2997" s="379">
        <v>4.5</v>
      </c>
      <c r="D2997" s="378">
        <v>4.8112000000000004</v>
      </c>
      <c r="E2997" s="20">
        <f t="shared" si="46"/>
        <v>4.8112000000000004</v>
      </c>
    </row>
    <row r="2998" spans="1:5" x14ac:dyDescent="0.25">
      <c r="A2998" s="377">
        <v>41195</v>
      </c>
      <c r="B2998" s="378">
        <v>4.5</v>
      </c>
      <c r="C2998" s="379" t="s">
        <v>611</v>
      </c>
      <c r="D2998" s="378" t="s">
        <v>611</v>
      </c>
      <c r="E2998" s="20">
        <f t="shared" si="46"/>
        <v>4.8112000000000004</v>
      </c>
    </row>
    <row r="2999" spans="1:5" x14ac:dyDescent="0.25">
      <c r="A2999" s="377">
        <v>41196</v>
      </c>
      <c r="B2999" s="378">
        <v>4.5</v>
      </c>
      <c r="C2999" s="379" t="s">
        <v>611</v>
      </c>
      <c r="D2999" s="378" t="s">
        <v>611</v>
      </c>
      <c r="E2999" s="20">
        <f t="shared" si="46"/>
        <v>4.8112000000000004</v>
      </c>
    </row>
    <row r="3000" spans="1:5" x14ac:dyDescent="0.25">
      <c r="A3000" s="377">
        <v>41197</v>
      </c>
      <c r="B3000" s="378">
        <v>4.5</v>
      </c>
      <c r="C3000" s="379">
        <v>4.5</v>
      </c>
      <c r="D3000" s="378">
        <v>4.8125</v>
      </c>
      <c r="E3000" s="20">
        <f t="shared" si="46"/>
        <v>4.8125</v>
      </c>
    </row>
    <row r="3001" spans="1:5" x14ac:dyDescent="0.25">
      <c r="A3001" s="377">
        <v>41198</v>
      </c>
      <c r="B3001" s="378">
        <v>4.5</v>
      </c>
      <c r="C3001" s="379">
        <v>4.5</v>
      </c>
      <c r="D3001" s="378">
        <v>4.8162000000000003</v>
      </c>
      <c r="E3001" s="20">
        <f t="shared" si="46"/>
        <v>4.8162000000000003</v>
      </c>
    </row>
    <row r="3002" spans="1:5" x14ac:dyDescent="0.25">
      <c r="A3002" s="377">
        <v>41199</v>
      </c>
      <c r="B3002" s="378">
        <v>4.5</v>
      </c>
      <c r="C3002" s="379">
        <v>4.5</v>
      </c>
      <c r="D3002" s="378">
        <v>4.82</v>
      </c>
      <c r="E3002" s="20">
        <f t="shared" si="46"/>
        <v>4.82</v>
      </c>
    </row>
    <row r="3003" spans="1:5" x14ac:dyDescent="0.25">
      <c r="A3003" s="377">
        <v>41200</v>
      </c>
      <c r="B3003" s="378">
        <v>4.5</v>
      </c>
      <c r="C3003" s="379">
        <v>4.5</v>
      </c>
      <c r="D3003" s="378">
        <v>4.8189000000000002</v>
      </c>
      <c r="E3003" s="20">
        <f t="shared" si="46"/>
        <v>4.8189000000000002</v>
      </c>
    </row>
    <row r="3004" spans="1:5" x14ac:dyDescent="0.25">
      <c r="A3004" s="377">
        <v>41201</v>
      </c>
      <c r="B3004" s="378">
        <v>4.5</v>
      </c>
      <c r="C3004" s="379">
        <v>4.5</v>
      </c>
      <c r="D3004" s="378">
        <v>4.82</v>
      </c>
      <c r="E3004" s="20">
        <f t="shared" si="46"/>
        <v>4.82</v>
      </c>
    </row>
    <row r="3005" spans="1:5" x14ac:dyDescent="0.25">
      <c r="A3005" s="377">
        <v>41202</v>
      </c>
      <c r="B3005" s="378">
        <v>4.5</v>
      </c>
      <c r="C3005" s="379" t="s">
        <v>611</v>
      </c>
      <c r="D3005" s="378" t="s">
        <v>611</v>
      </c>
      <c r="E3005" s="20">
        <f t="shared" si="46"/>
        <v>4.82</v>
      </c>
    </row>
    <row r="3006" spans="1:5" x14ac:dyDescent="0.25">
      <c r="A3006" s="377">
        <v>41203</v>
      </c>
      <c r="B3006" s="378">
        <v>4.5</v>
      </c>
      <c r="C3006" s="379" t="s">
        <v>611</v>
      </c>
      <c r="D3006" s="378" t="s">
        <v>611</v>
      </c>
      <c r="E3006" s="20">
        <f t="shared" si="46"/>
        <v>4.82</v>
      </c>
    </row>
    <row r="3007" spans="1:5" x14ac:dyDescent="0.25">
      <c r="A3007" s="377">
        <v>41204</v>
      </c>
      <c r="B3007" s="378">
        <v>4.5</v>
      </c>
      <c r="C3007" s="379">
        <v>4.5</v>
      </c>
      <c r="D3007" s="378">
        <v>4.82</v>
      </c>
      <c r="E3007" s="20">
        <f t="shared" si="46"/>
        <v>4.82</v>
      </c>
    </row>
    <row r="3008" spans="1:5" x14ac:dyDescent="0.25">
      <c r="A3008" s="377">
        <v>41205</v>
      </c>
      <c r="B3008" s="378">
        <v>4.5</v>
      </c>
      <c r="C3008" s="379">
        <v>4.5</v>
      </c>
      <c r="D3008" s="378">
        <v>4.8236999999999997</v>
      </c>
      <c r="E3008" s="20">
        <f t="shared" si="46"/>
        <v>4.8236999999999997</v>
      </c>
    </row>
    <row r="3009" spans="1:5" x14ac:dyDescent="0.25">
      <c r="A3009" s="377">
        <v>41206</v>
      </c>
      <c r="B3009" s="378">
        <v>4.5</v>
      </c>
      <c r="C3009" s="379">
        <v>4.5</v>
      </c>
      <c r="D3009" s="378">
        <v>4.8224999999999998</v>
      </c>
      <c r="E3009" s="20">
        <f t="shared" si="46"/>
        <v>4.8224999999999998</v>
      </c>
    </row>
    <row r="3010" spans="1:5" x14ac:dyDescent="0.25">
      <c r="A3010" s="377">
        <v>41207</v>
      </c>
      <c r="B3010" s="378">
        <v>4.5</v>
      </c>
      <c r="C3010" s="379">
        <v>4.5</v>
      </c>
      <c r="D3010" s="378">
        <v>4.8262</v>
      </c>
      <c r="E3010" s="20">
        <f t="shared" si="46"/>
        <v>4.8262</v>
      </c>
    </row>
    <row r="3011" spans="1:5" x14ac:dyDescent="0.25">
      <c r="A3011" s="377">
        <v>41208</v>
      </c>
      <c r="B3011" s="378">
        <v>4.5</v>
      </c>
      <c r="C3011" s="379">
        <v>4.5</v>
      </c>
      <c r="D3011" s="378">
        <v>4.8224999999999998</v>
      </c>
      <c r="E3011" s="20">
        <f t="shared" si="46"/>
        <v>4.8224999999999998</v>
      </c>
    </row>
    <row r="3012" spans="1:5" x14ac:dyDescent="0.25">
      <c r="A3012" s="377">
        <v>41209</v>
      </c>
      <c r="B3012" s="378">
        <v>4.5</v>
      </c>
      <c r="C3012" s="379" t="s">
        <v>611</v>
      </c>
      <c r="D3012" s="378" t="s">
        <v>611</v>
      </c>
      <c r="E3012" s="20">
        <f t="shared" si="46"/>
        <v>4.8224999999999998</v>
      </c>
    </row>
    <row r="3013" spans="1:5" x14ac:dyDescent="0.25">
      <c r="A3013" s="377">
        <v>41210</v>
      </c>
      <c r="B3013" s="378">
        <v>4.5</v>
      </c>
      <c r="C3013" s="379" t="s">
        <v>611</v>
      </c>
      <c r="D3013" s="378" t="s">
        <v>611</v>
      </c>
      <c r="E3013" s="20">
        <f t="shared" si="46"/>
        <v>4.8224999999999998</v>
      </c>
    </row>
    <row r="3014" spans="1:5" x14ac:dyDescent="0.25">
      <c r="A3014" s="377">
        <v>41211</v>
      </c>
      <c r="B3014" s="378">
        <v>4.5</v>
      </c>
      <c r="C3014" s="379">
        <v>4.5</v>
      </c>
      <c r="D3014" s="378">
        <v>4.8274999999999997</v>
      </c>
      <c r="E3014" s="20">
        <f t="shared" si="46"/>
        <v>4.8274999999999997</v>
      </c>
    </row>
    <row r="3015" spans="1:5" x14ac:dyDescent="0.25">
      <c r="A3015" s="377">
        <v>41212</v>
      </c>
      <c r="B3015" s="378">
        <v>4.5</v>
      </c>
      <c r="C3015" s="379">
        <v>4.5</v>
      </c>
      <c r="D3015" s="378">
        <v>4.8280000000000003</v>
      </c>
      <c r="E3015" s="20">
        <f t="shared" si="46"/>
        <v>4.8280000000000003</v>
      </c>
    </row>
    <row r="3016" spans="1:5" x14ac:dyDescent="0.25">
      <c r="A3016" s="377">
        <v>41213</v>
      </c>
      <c r="B3016" s="378">
        <v>4.5</v>
      </c>
      <c r="C3016" s="379">
        <v>4.5199999999999996</v>
      </c>
      <c r="D3016" s="378">
        <v>4.83</v>
      </c>
      <c r="E3016" s="20">
        <f t="shared" si="46"/>
        <v>4.83</v>
      </c>
    </row>
    <row r="3017" spans="1:5" x14ac:dyDescent="0.25">
      <c r="A3017" s="377">
        <v>41214</v>
      </c>
      <c r="B3017" s="378">
        <v>4.5</v>
      </c>
      <c r="C3017" s="379">
        <v>4.53</v>
      </c>
      <c r="D3017" s="378">
        <v>4.8310000000000004</v>
      </c>
      <c r="E3017" s="20">
        <f t="shared" si="46"/>
        <v>4.8310000000000004</v>
      </c>
    </row>
    <row r="3018" spans="1:5" x14ac:dyDescent="0.25">
      <c r="A3018" s="377">
        <v>41215</v>
      </c>
      <c r="B3018" s="378">
        <v>4.5</v>
      </c>
      <c r="C3018" s="379" t="s">
        <v>611</v>
      </c>
      <c r="D3018" s="378" t="s">
        <v>611</v>
      </c>
      <c r="E3018" s="20">
        <f t="shared" si="46"/>
        <v>4.8310000000000004</v>
      </c>
    </row>
    <row r="3019" spans="1:5" x14ac:dyDescent="0.25">
      <c r="A3019" s="377">
        <v>41216</v>
      </c>
      <c r="B3019" s="378">
        <v>4.5</v>
      </c>
      <c r="C3019" s="379" t="s">
        <v>611</v>
      </c>
      <c r="D3019" s="378" t="s">
        <v>611</v>
      </c>
      <c r="E3019" s="20">
        <f t="shared" si="46"/>
        <v>4.8310000000000004</v>
      </c>
    </row>
    <row r="3020" spans="1:5" x14ac:dyDescent="0.25">
      <c r="A3020" s="377">
        <v>41217</v>
      </c>
      <c r="B3020" s="378">
        <v>4.5</v>
      </c>
      <c r="C3020" s="379" t="s">
        <v>611</v>
      </c>
      <c r="D3020" s="378" t="s">
        <v>611</v>
      </c>
      <c r="E3020" s="20">
        <f t="shared" ref="E3020:E3083" si="47">IF(D3020="N/E",E3019,D3020)</f>
        <v>4.8310000000000004</v>
      </c>
    </row>
    <row r="3021" spans="1:5" x14ac:dyDescent="0.25">
      <c r="A3021" s="377">
        <v>41218</v>
      </c>
      <c r="B3021" s="378">
        <v>4.5</v>
      </c>
      <c r="C3021" s="379">
        <v>4.51</v>
      </c>
      <c r="D3021" s="378">
        <v>4.835</v>
      </c>
      <c r="E3021" s="20">
        <f t="shared" si="47"/>
        <v>4.835</v>
      </c>
    </row>
    <row r="3022" spans="1:5" x14ac:dyDescent="0.25">
      <c r="A3022" s="377">
        <v>41219</v>
      </c>
      <c r="B3022" s="378">
        <v>4.5</v>
      </c>
      <c r="C3022" s="379">
        <v>4.5</v>
      </c>
      <c r="D3022" s="378">
        <v>4.8525</v>
      </c>
      <c r="E3022" s="20">
        <f t="shared" si="47"/>
        <v>4.8525</v>
      </c>
    </row>
    <row r="3023" spans="1:5" x14ac:dyDescent="0.25">
      <c r="A3023" s="377">
        <v>41220</v>
      </c>
      <c r="B3023" s="378">
        <v>4.5</v>
      </c>
      <c r="C3023" s="379">
        <v>4.5</v>
      </c>
      <c r="D3023" s="378">
        <v>4.8437000000000001</v>
      </c>
      <c r="E3023" s="20">
        <f t="shared" si="47"/>
        <v>4.8437000000000001</v>
      </c>
    </row>
    <row r="3024" spans="1:5" x14ac:dyDescent="0.25">
      <c r="A3024" s="377">
        <v>41221</v>
      </c>
      <c r="B3024" s="378">
        <v>4.5</v>
      </c>
      <c r="C3024" s="379">
        <v>4.5</v>
      </c>
      <c r="D3024" s="378">
        <v>4.8390000000000004</v>
      </c>
      <c r="E3024" s="20">
        <f t="shared" si="47"/>
        <v>4.8390000000000004</v>
      </c>
    </row>
    <row r="3025" spans="1:5" x14ac:dyDescent="0.25">
      <c r="A3025" s="377">
        <v>41222</v>
      </c>
      <c r="B3025" s="378">
        <v>4.5</v>
      </c>
      <c r="C3025" s="379">
        <v>4.5</v>
      </c>
      <c r="D3025" s="378">
        <v>4.84</v>
      </c>
      <c r="E3025" s="20">
        <f t="shared" si="47"/>
        <v>4.84</v>
      </c>
    </row>
    <row r="3026" spans="1:5" x14ac:dyDescent="0.25">
      <c r="A3026" s="377">
        <v>41223</v>
      </c>
      <c r="B3026" s="378">
        <v>4.5</v>
      </c>
      <c r="C3026" s="379" t="s">
        <v>611</v>
      </c>
      <c r="D3026" s="378" t="s">
        <v>611</v>
      </c>
      <c r="E3026" s="20">
        <f t="shared" si="47"/>
        <v>4.84</v>
      </c>
    </row>
    <row r="3027" spans="1:5" x14ac:dyDescent="0.25">
      <c r="A3027" s="377">
        <v>41224</v>
      </c>
      <c r="B3027" s="378">
        <v>4.5</v>
      </c>
      <c r="C3027" s="379" t="s">
        <v>611</v>
      </c>
      <c r="D3027" s="378" t="s">
        <v>611</v>
      </c>
      <c r="E3027" s="20">
        <f t="shared" si="47"/>
        <v>4.84</v>
      </c>
    </row>
    <row r="3028" spans="1:5" x14ac:dyDescent="0.25">
      <c r="A3028" s="377">
        <v>41225</v>
      </c>
      <c r="B3028" s="378">
        <v>4.5</v>
      </c>
      <c r="C3028" s="379">
        <v>4.5</v>
      </c>
      <c r="D3028" s="378">
        <v>4.8460000000000001</v>
      </c>
      <c r="E3028" s="20">
        <f t="shared" si="47"/>
        <v>4.8460000000000001</v>
      </c>
    </row>
    <row r="3029" spans="1:5" x14ac:dyDescent="0.25">
      <c r="A3029" s="377">
        <v>41226</v>
      </c>
      <c r="B3029" s="378">
        <v>4.5</v>
      </c>
      <c r="C3029" s="379">
        <v>4.5</v>
      </c>
      <c r="D3029" s="378">
        <v>4.8419999999999996</v>
      </c>
      <c r="E3029" s="20">
        <f t="shared" si="47"/>
        <v>4.8419999999999996</v>
      </c>
    </row>
    <row r="3030" spans="1:5" x14ac:dyDescent="0.25">
      <c r="A3030" s="377">
        <v>41227</v>
      </c>
      <c r="B3030" s="378">
        <v>4.5</v>
      </c>
      <c r="C3030" s="379">
        <v>4.5</v>
      </c>
      <c r="D3030" s="378">
        <v>4.84</v>
      </c>
      <c r="E3030" s="20">
        <f t="shared" si="47"/>
        <v>4.84</v>
      </c>
    </row>
    <row r="3031" spans="1:5" x14ac:dyDescent="0.25">
      <c r="A3031" s="377">
        <v>41228</v>
      </c>
      <c r="B3031" s="378">
        <v>4.5</v>
      </c>
      <c r="C3031" s="379">
        <v>4.5</v>
      </c>
      <c r="D3031" s="378">
        <v>4.8449999999999998</v>
      </c>
      <c r="E3031" s="20">
        <f t="shared" si="47"/>
        <v>4.8449999999999998</v>
      </c>
    </row>
    <row r="3032" spans="1:5" x14ac:dyDescent="0.25">
      <c r="A3032" s="377">
        <v>41229</v>
      </c>
      <c r="B3032" s="378">
        <v>4.5</v>
      </c>
      <c r="C3032" s="379">
        <v>4.5199999999999996</v>
      </c>
      <c r="D3032" s="378">
        <v>4.84</v>
      </c>
      <c r="E3032" s="20">
        <f t="shared" si="47"/>
        <v>4.84</v>
      </c>
    </row>
    <row r="3033" spans="1:5" x14ac:dyDescent="0.25">
      <c r="A3033" s="377">
        <v>41230</v>
      </c>
      <c r="B3033" s="378">
        <v>4.5</v>
      </c>
      <c r="C3033" s="379" t="s">
        <v>611</v>
      </c>
      <c r="D3033" s="378" t="s">
        <v>611</v>
      </c>
      <c r="E3033" s="20">
        <f t="shared" si="47"/>
        <v>4.84</v>
      </c>
    </row>
    <row r="3034" spans="1:5" x14ac:dyDescent="0.25">
      <c r="A3034" s="377">
        <v>41231</v>
      </c>
      <c r="B3034" s="378">
        <v>4.5</v>
      </c>
      <c r="C3034" s="379" t="s">
        <v>611</v>
      </c>
      <c r="D3034" s="378" t="s">
        <v>611</v>
      </c>
      <c r="E3034" s="20">
        <f t="shared" si="47"/>
        <v>4.84</v>
      </c>
    </row>
    <row r="3035" spans="1:5" x14ac:dyDescent="0.25">
      <c r="A3035" s="377">
        <v>41232</v>
      </c>
      <c r="B3035" s="378">
        <v>4.5</v>
      </c>
      <c r="C3035" s="379" t="s">
        <v>611</v>
      </c>
      <c r="D3035" s="378" t="s">
        <v>611</v>
      </c>
      <c r="E3035" s="20">
        <f t="shared" si="47"/>
        <v>4.84</v>
      </c>
    </row>
    <row r="3036" spans="1:5" x14ac:dyDescent="0.25">
      <c r="A3036" s="377">
        <v>41233</v>
      </c>
      <c r="B3036" s="378">
        <v>4.5</v>
      </c>
      <c r="C3036" s="379">
        <v>4.5</v>
      </c>
      <c r="D3036" s="378">
        <v>4.8360000000000003</v>
      </c>
      <c r="E3036" s="20">
        <f t="shared" si="47"/>
        <v>4.8360000000000003</v>
      </c>
    </row>
    <row r="3037" spans="1:5" x14ac:dyDescent="0.25">
      <c r="A3037" s="377">
        <v>41234</v>
      </c>
      <c r="B3037" s="378">
        <v>4.5</v>
      </c>
      <c r="C3037" s="379">
        <v>4.5</v>
      </c>
      <c r="D3037" s="378">
        <v>4.8375000000000004</v>
      </c>
      <c r="E3037" s="20">
        <f t="shared" si="47"/>
        <v>4.8375000000000004</v>
      </c>
    </row>
    <row r="3038" spans="1:5" x14ac:dyDescent="0.25">
      <c r="A3038" s="377">
        <v>41235</v>
      </c>
      <c r="B3038" s="378">
        <v>4.5</v>
      </c>
      <c r="C3038" s="379">
        <v>4.5</v>
      </c>
      <c r="D3038" s="378">
        <v>4.84</v>
      </c>
      <c r="E3038" s="20">
        <f t="shared" si="47"/>
        <v>4.84</v>
      </c>
    </row>
    <row r="3039" spans="1:5" x14ac:dyDescent="0.25">
      <c r="A3039" s="377">
        <v>41236</v>
      </c>
      <c r="B3039" s="378">
        <v>4.5</v>
      </c>
      <c r="C3039" s="379">
        <v>4.5</v>
      </c>
      <c r="D3039" s="378">
        <v>4.8562000000000003</v>
      </c>
      <c r="E3039" s="20">
        <f t="shared" si="47"/>
        <v>4.8562000000000003</v>
      </c>
    </row>
    <row r="3040" spans="1:5" x14ac:dyDescent="0.25">
      <c r="A3040" s="377">
        <v>41237</v>
      </c>
      <c r="B3040" s="378">
        <v>4.5</v>
      </c>
      <c r="C3040" s="379" t="s">
        <v>611</v>
      </c>
      <c r="D3040" s="378" t="s">
        <v>611</v>
      </c>
      <c r="E3040" s="20">
        <f t="shared" si="47"/>
        <v>4.8562000000000003</v>
      </c>
    </row>
    <row r="3041" spans="1:5" x14ac:dyDescent="0.25">
      <c r="A3041" s="377">
        <v>41238</v>
      </c>
      <c r="B3041" s="378">
        <v>4.5</v>
      </c>
      <c r="C3041" s="379" t="s">
        <v>611</v>
      </c>
      <c r="D3041" s="378" t="s">
        <v>611</v>
      </c>
      <c r="E3041" s="20">
        <f t="shared" si="47"/>
        <v>4.8562000000000003</v>
      </c>
    </row>
    <row r="3042" spans="1:5" x14ac:dyDescent="0.25">
      <c r="A3042" s="377">
        <v>41239</v>
      </c>
      <c r="B3042" s="378">
        <v>4.5</v>
      </c>
      <c r="C3042" s="379">
        <v>4.5</v>
      </c>
      <c r="D3042" s="378">
        <v>4.8499999999999996</v>
      </c>
      <c r="E3042" s="20">
        <f t="shared" si="47"/>
        <v>4.8499999999999996</v>
      </c>
    </row>
    <row r="3043" spans="1:5" x14ac:dyDescent="0.25">
      <c r="A3043" s="377">
        <v>41240</v>
      </c>
      <c r="B3043" s="378">
        <v>4.5</v>
      </c>
      <c r="C3043" s="379">
        <v>4.5</v>
      </c>
      <c r="D3043" s="378">
        <v>4.8425000000000002</v>
      </c>
      <c r="E3043" s="20">
        <f t="shared" si="47"/>
        <v>4.8425000000000002</v>
      </c>
    </row>
    <row r="3044" spans="1:5" x14ac:dyDescent="0.25">
      <c r="A3044" s="377">
        <v>41241</v>
      </c>
      <c r="B3044" s="378">
        <v>4.5</v>
      </c>
      <c r="C3044" s="379">
        <v>4.5</v>
      </c>
      <c r="D3044" s="378">
        <v>4.8461999999999996</v>
      </c>
      <c r="E3044" s="20">
        <f t="shared" si="47"/>
        <v>4.8461999999999996</v>
      </c>
    </row>
    <row r="3045" spans="1:5" x14ac:dyDescent="0.25">
      <c r="A3045" s="377">
        <v>41242</v>
      </c>
      <c r="B3045" s="378">
        <v>4.5</v>
      </c>
      <c r="C3045" s="379">
        <v>4.5</v>
      </c>
      <c r="D3045" s="378">
        <v>4.8460000000000001</v>
      </c>
      <c r="E3045" s="20">
        <f t="shared" si="47"/>
        <v>4.8460000000000001</v>
      </c>
    </row>
    <row r="3046" spans="1:5" x14ac:dyDescent="0.25">
      <c r="A3046" s="377">
        <v>41243</v>
      </c>
      <c r="B3046" s="378">
        <v>4.5</v>
      </c>
      <c r="C3046" s="379">
        <v>4.51</v>
      </c>
      <c r="D3046" s="378">
        <v>4.8475000000000001</v>
      </c>
      <c r="E3046" s="20">
        <f t="shared" si="47"/>
        <v>4.8475000000000001</v>
      </c>
    </row>
    <row r="3047" spans="1:5" x14ac:dyDescent="0.25">
      <c r="A3047" s="377">
        <v>41244</v>
      </c>
      <c r="B3047" s="378">
        <v>4.5</v>
      </c>
      <c r="C3047" s="379" t="s">
        <v>611</v>
      </c>
      <c r="D3047" s="378" t="s">
        <v>611</v>
      </c>
      <c r="E3047" s="20">
        <f t="shared" si="47"/>
        <v>4.8475000000000001</v>
      </c>
    </row>
    <row r="3048" spans="1:5" x14ac:dyDescent="0.25">
      <c r="A3048" s="377">
        <v>41245</v>
      </c>
      <c r="B3048" s="378">
        <v>4.5</v>
      </c>
      <c r="C3048" s="379" t="s">
        <v>611</v>
      </c>
      <c r="D3048" s="378" t="s">
        <v>611</v>
      </c>
      <c r="E3048" s="20">
        <f t="shared" si="47"/>
        <v>4.8475000000000001</v>
      </c>
    </row>
    <row r="3049" spans="1:5" x14ac:dyDescent="0.25">
      <c r="A3049" s="377">
        <v>41246</v>
      </c>
      <c r="B3049" s="378">
        <v>4.5</v>
      </c>
      <c r="C3049" s="379">
        <v>4.5</v>
      </c>
      <c r="D3049" s="378">
        <v>4.8461999999999996</v>
      </c>
      <c r="E3049" s="20">
        <f t="shared" si="47"/>
        <v>4.8461999999999996</v>
      </c>
    </row>
    <row r="3050" spans="1:5" x14ac:dyDescent="0.25">
      <c r="A3050" s="377">
        <v>41247</v>
      </c>
      <c r="B3050" s="378">
        <v>4.5</v>
      </c>
      <c r="C3050" s="379">
        <v>4.5</v>
      </c>
      <c r="D3050" s="378">
        <v>4.8430999999999997</v>
      </c>
      <c r="E3050" s="20">
        <f t="shared" si="47"/>
        <v>4.8430999999999997</v>
      </c>
    </row>
    <row r="3051" spans="1:5" x14ac:dyDescent="0.25">
      <c r="A3051" s="377">
        <v>41248</v>
      </c>
      <c r="B3051" s="378">
        <v>4.5</v>
      </c>
      <c r="C3051" s="379">
        <v>4.5</v>
      </c>
      <c r="D3051" s="378">
        <v>4.835</v>
      </c>
      <c r="E3051" s="20">
        <f t="shared" si="47"/>
        <v>4.835</v>
      </c>
    </row>
    <row r="3052" spans="1:5" x14ac:dyDescent="0.25">
      <c r="A3052" s="377">
        <v>41249</v>
      </c>
      <c r="B3052" s="378">
        <v>4.5</v>
      </c>
      <c r="C3052" s="379">
        <v>4.5</v>
      </c>
      <c r="D3052" s="378">
        <v>4.8395000000000001</v>
      </c>
      <c r="E3052" s="20">
        <f t="shared" si="47"/>
        <v>4.8395000000000001</v>
      </c>
    </row>
    <row r="3053" spans="1:5" x14ac:dyDescent="0.25">
      <c r="A3053" s="377">
        <v>41250</v>
      </c>
      <c r="B3053" s="378">
        <v>4.5</v>
      </c>
      <c r="C3053" s="379">
        <v>4.5</v>
      </c>
      <c r="D3053" s="378">
        <v>4.84</v>
      </c>
      <c r="E3053" s="20">
        <f t="shared" si="47"/>
        <v>4.84</v>
      </c>
    </row>
    <row r="3054" spans="1:5" x14ac:dyDescent="0.25">
      <c r="A3054" s="377">
        <v>41251</v>
      </c>
      <c r="B3054" s="378">
        <v>4.5</v>
      </c>
      <c r="C3054" s="379" t="s">
        <v>611</v>
      </c>
      <c r="D3054" s="378" t="s">
        <v>611</v>
      </c>
      <c r="E3054" s="20">
        <f t="shared" si="47"/>
        <v>4.84</v>
      </c>
    </row>
    <row r="3055" spans="1:5" x14ac:dyDescent="0.25">
      <c r="A3055" s="377">
        <v>41252</v>
      </c>
      <c r="B3055" s="378">
        <v>4.5</v>
      </c>
      <c r="C3055" s="379" t="s">
        <v>611</v>
      </c>
      <c r="D3055" s="378" t="s">
        <v>611</v>
      </c>
      <c r="E3055" s="20">
        <f t="shared" si="47"/>
        <v>4.84</v>
      </c>
    </row>
    <row r="3056" spans="1:5" x14ac:dyDescent="0.25">
      <c r="A3056" s="377">
        <v>41253</v>
      </c>
      <c r="B3056" s="378">
        <v>4.5</v>
      </c>
      <c r="C3056" s="379">
        <v>4.5</v>
      </c>
      <c r="D3056" s="378">
        <v>4.84</v>
      </c>
      <c r="E3056" s="20">
        <f t="shared" si="47"/>
        <v>4.84</v>
      </c>
    </row>
    <row r="3057" spans="1:5" x14ac:dyDescent="0.25">
      <c r="A3057" s="377">
        <v>41254</v>
      </c>
      <c r="B3057" s="378">
        <v>4.5</v>
      </c>
      <c r="C3057" s="379">
        <v>4.5</v>
      </c>
      <c r="D3057" s="378">
        <v>4.84</v>
      </c>
      <c r="E3057" s="20">
        <f t="shared" si="47"/>
        <v>4.84</v>
      </c>
    </row>
    <row r="3058" spans="1:5" x14ac:dyDescent="0.25">
      <c r="A3058" s="377">
        <v>41255</v>
      </c>
      <c r="B3058" s="378">
        <v>4.5</v>
      </c>
      <c r="C3058" s="379" t="s">
        <v>611</v>
      </c>
      <c r="D3058" s="378" t="s">
        <v>611</v>
      </c>
      <c r="E3058" s="20">
        <f t="shared" si="47"/>
        <v>4.84</v>
      </c>
    </row>
    <row r="3059" spans="1:5" x14ac:dyDescent="0.25">
      <c r="A3059" s="377">
        <v>41256</v>
      </c>
      <c r="B3059" s="378">
        <v>4.5</v>
      </c>
      <c r="C3059" s="379">
        <v>4.5</v>
      </c>
      <c r="D3059" s="378">
        <v>4.84</v>
      </c>
      <c r="E3059" s="20">
        <f t="shared" si="47"/>
        <v>4.84</v>
      </c>
    </row>
    <row r="3060" spans="1:5" x14ac:dyDescent="0.25">
      <c r="A3060" s="377">
        <v>41257</v>
      </c>
      <c r="B3060" s="378">
        <v>4.5</v>
      </c>
      <c r="C3060" s="379">
        <v>4.5</v>
      </c>
      <c r="D3060" s="378">
        <v>4.84</v>
      </c>
      <c r="E3060" s="20">
        <f t="shared" si="47"/>
        <v>4.84</v>
      </c>
    </row>
    <row r="3061" spans="1:5" x14ac:dyDescent="0.25">
      <c r="A3061" s="377">
        <v>41258</v>
      </c>
      <c r="B3061" s="378">
        <v>4.5</v>
      </c>
      <c r="C3061" s="379" t="s">
        <v>611</v>
      </c>
      <c r="D3061" s="378" t="s">
        <v>611</v>
      </c>
      <c r="E3061" s="20">
        <f t="shared" si="47"/>
        <v>4.84</v>
      </c>
    </row>
    <row r="3062" spans="1:5" x14ac:dyDescent="0.25">
      <c r="A3062" s="377">
        <v>41259</v>
      </c>
      <c r="B3062" s="378">
        <v>4.5</v>
      </c>
      <c r="C3062" s="379" t="s">
        <v>611</v>
      </c>
      <c r="D3062" s="378" t="s">
        <v>611</v>
      </c>
      <c r="E3062" s="20">
        <f t="shared" si="47"/>
        <v>4.84</v>
      </c>
    </row>
    <row r="3063" spans="1:5" x14ac:dyDescent="0.25">
      <c r="A3063" s="377">
        <v>41260</v>
      </c>
      <c r="B3063" s="378">
        <v>4.5</v>
      </c>
      <c r="C3063" s="379">
        <v>4.5</v>
      </c>
      <c r="D3063" s="378">
        <v>4.84</v>
      </c>
      <c r="E3063" s="20">
        <f t="shared" si="47"/>
        <v>4.84</v>
      </c>
    </row>
    <row r="3064" spans="1:5" x14ac:dyDescent="0.25">
      <c r="A3064" s="377">
        <v>41261</v>
      </c>
      <c r="B3064" s="378">
        <v>4.5</v>
      </c>
      <c r="C3064" s="379">
        <v>4.53</v>
      </c>
      <c r="D3064" s="378">
        <v>4.84</v>
      </c>
      <c r="E3064" s="20">
        <f t="shared" si="47"/>
        <v>4.84</v>
      </c>
    </row>
    <row r="3065" spans="1:5" x14ac:dyDescent="0.25">
      <c r="A3065" s="377">
        <v>41262</v>
      </c>
      <c r="B3065" s="378">
        <v>4.5</v>
      </c>
      <c r="C3065" s="379">
        <v>4.53</v>
      </c>
      <c r="D3065" s="378">
        <v>4.84</v>
      </c>
      <c r="E3065" s="20">
        <f t="shared" si="47"/>
        <v>4.84</v>
      </c>
    </row>
    <row r="3066" spans="1:5" x14ac:dyDescent="0.25">
      <c r="A3066" s="377">
        <v>41263</v>
      </c>
      <c r="B3066" s="378">
        <v>4.5</v>
      </c>
      <c r="C3066" s="379">
        <v>4.51</v>
      </c>
      <c r="D3066" s="378">
        <v>4.84</v>
      </c>
      <c r="E3066" s="20">
        <f t="shared" si="47"/>
        <v>4.84</v>
      </c>
    </row>
    <row r="3067" spans="1:5" x14ac:dyDescent="0.25">
      <c r="A3067" s="377">
        <v>41264</v>
      </c>
      <c r="B3067" s="378">
        <v>4.5</v>
      </c>
      <c r="C3067" s="379">
        <v>4.51</v>
      </c>
      <c r="D3067" s="378">
        <v>4.84</v>
      </c>
      <c r="E3067" s="20">
        <f t="shared" si="47"/>
        <v>4.84</v>
      </c>
    </row>
    <row r="3068" spans="1:5" x14ac:dyDescent="0.25">
      <c r="A3068" s="377">
        <v>41265</v>
      </c>
      <c r="B3068" s="378">
        <v>4.5</v>
      </c>
      <c r="C3068" s="379" t="s">
        <v>611</v>
      </c>
      <c r="D3068" s="378" t="s">
        <v>611</v>
      </c>
      <c r="E3068" s="20">
        <f t="shared" si="47"/>
        <v>4.84</v>
      </c>
    </row>
    <row r="3069" spans="1:5" x14ac:dyDescent="0.25">
      <c r="A3069" s="377">
        <v>41266</v>
      </c>
      <c r="B3069" s="378">
        <v>4.5</v>
      </c>
      <c r="C3069" s="379" t="s">
        <v>611</v>
      </c>
      <c r="D3069" s="378" t="s">
        <v>611</v>
      </c>
      <c r="E3069" s="20">
        <f t="shared" si="47"/>
        <v>4.84</v>
      </c>
    </row>
    <row r="3070" spans="1:5" x14ac:dyDescent="0.25">
      <c r="A3070" s="377">
        <v>41267</v>
      </c>
      <c r="B3070" s="378">
        <v>4.5</v>
      </c>
      <c r="C3070" s="379">
        <v>4.51</v>
      </c>
      <c r="D3070" s="378">
        <v>4.8446999999999996</v>
      </c>
      <c r="E3070" s="20">
        <f t="shared" si="47"/>
        <v>4.8446999999999996</v>
      </c>
    </row>
    <row r="3071" spans="1:5" x14ac:dyDescent="0.25">
      <c r="A3071" s="377">
        <v>41268</v>
      </c>
      <c r="B3071" s="378">
        <v>4.5</v>
      </c>
      <c r="C3071" s="379" t="s">
        <v>611</v>
      </c>
      <c r="D3071" s="378" t="s">
        <v>611</v>
      </c>
      <c r="E3071" s="20">
        <f t="shared" si="47"/>
        <v>4.8446999999999996</v>
      </c>
    </row>
    <row r="3072" spans="1:5" x14ac:dyDescent="0.25">
      <c r="A3072" s="377">
        <v>41269</v>
      </c>
      <c r="B3072" s="378">
        <v>4.5</v>
      </c>
      <c r="C3072" s="379">
        <v>4.51</v>
      </c>
      <c r="D3072" s="378">
        <v>4.8550000000000004</v>
      </c>
      <c r="E3072" s="20">
        <f t="shared" si="47"/>
        <v>4.8550000000000004</v>
      </c>
    </row>
    <row r="3073" spans="1:5" x14ac:dyDescent="0.25">
      <c r="A3073" s="377">
        <v>41270</v>
      </c>
      <c r="B3073" s="378">
        <v>4.5</v>
      </c>
      <c r="C3073" s="379">
        <v>4.51</v>
      </c>
      <c r="D3073" s="378">
        <v>4.8475000000000001</v>
      </c>
      <c r="E3073" s="20">
        <f t="shared" si="47"/>
        <v>4.8475000000000001</v>
      </c>
    </row>
    <row r="3074" spans="1:5" x14ac:dyDescent="0.25">
      <c r="A3074" s="377">
        <v>41271</v>
      </c>
      <c r="B3074" s="378">
        <v>4.5</v>
      </c>
      <c r="C3074" s="379">
        <v>4.51</v>
      </c>
      <c r="D3074" s="378">
        <v>4.8437000000000001</v>
      </c>
      <c r="E3074" s="20">
        <f t="shared" si="47"/>
        <v>4.8437000000000001</v>
      </c>
    </row>
    <row r="3075" spans="1:5" x14ac:dyDescent="0.25">
      <c r="A3075" s="377">
        <v>41272</v>
      </c>
      <c r="B3075" s="378">
        <v>4.5</v>
      </c>
      <c r="C3075" s="379" t="s">
        <v>611</v>
      </c>
      <c r="D3075" s="378" t="s">
        <v>611</v>
      </c>
      <c r="E3075" s="20">
        <f t="shared" si="47"/>
        <v>4.8437000000000001</v>
      </c>
    </row>
    <row r="3076" spans="1:5" x14ac:dyDescent="0.25">
      <c r="A3076" s="377">
        <v>41273</v>
      </c>
      <c r="B3076" s="378">
        <v>4.5</v>
      </c>
      <c r="C3076" s="379" t="s">
        <v>611</v>
      </c>
      <c r="D3076" s="378" t="s">
        <v>611</v>
      </c>
      <c r="E3076" s="20">
        <f t="shared" si="47"/>
        <v>4.8437000000000001</v>
      </c>
    </row>
    <row r="3077" spans="1:5" x14ac:dyDescent="0.25">
      <c r="A3077" s="377">
        <v>41274</v>
      </c>
      <c r="B3077" s="378">
        <v>4.5</v>
      </c>
      <c r="C3077" s="379">
        <v>4.5199999999999996</v>
      </c>
      <c r="D3077" s="378">
        <v>4.8449999999999998</v>
      </c>
      <c r="E3077" s="20">
        <f t="shared" si="47"/>
        <v>4.8449999999999998</v>
      </c>
    </row>
    <row r="3078" spans="1:5" x14ac:dyDescent="0.25">
      <c r="A3078" s="377">
        <v>41275</v>
      </c>
      <c r="B3078" s="378">
        <v>4.5</v>
      </c>
      <c r="C3078" s="379" t="s">
        <v>611</v>
      </c>
      <c r="D3078" s="378" t="s">
        <v>611</v>
      </c>
      <c r="E3078" s="20">
        <f t="shared" si="47"/>
        <v>4.8449999999999998</v>
      </c>
    </row>
    <row r="3079" spans="1:5" x14ac:dyDescent="0.25">
      <c r="A3079" s="377">
        <v>41276</v>
      </c>
      <c r="B3079" s="378">
        <v>4.5</v>
      </c>
      <c r="C3079" s="379">
        <v>4.51</v>
      </c>
      <c r="D3079" s="378">
        <v>4.8475000000000001</v>
      </c>
      <c r="E3079" s="20">
        <f t="shared" si="47"/>
        <v>4.8475000000000001</v>
      </c>
    </row>
    <row r="3080" spans="1:5" x14ac:dyDescent="0.25">
      <c r="A3080" s="377">
        <v>41277</v>
      </c>
      <c r="B3080" s="378">
        <v>4.5</v>
      </c>
      <c r="C3080" s="379">
        <v>4.5</v>
      </c>
      <c r="D3080" s="378">
        <v>4.8437000000000001</v>
      </c>
      <c r="E3080" s="20">
        <f t="shared" si="47"/>
        <v>4.8437000000000001</v>
      </c>
    </row>
    <row r="3081" spans="1:5" x14ac:dyDescent="0.25">
      <c r="A3081" s="377">
        <v>41278</v>
      </c>
      <c r="B3081" s="378">
        <v>4.5</v>
      </c>
      <c r="C3081" s="379">
        <v>4.49</v>
      </c>
      <c r="D3081" s="378">
        <v>4.8449999999999998</v>
      </c>
      <c r="E3081" s="20">
        <f t="shared" si="47"/>
        <v>4.8449999999999998</v>
      </c>
    </row>
    <row r="3082" spans="1:5" x14ac:dyDescent="0.25">
      <c r="A3082" s="377">
        <v>41279</v>
      </c>
      <c r="B3082" s="378">
        <v>4.5</v>
      </c>
      <c r="C3082" s="379" t="s">
        <v>611</v>
      </c>
      <c r="D3082" s="378" t="s">
        <v>611</v>
      </c>
      <c r="E3082" s="20">
        <f t="shared" si="47"/>
        <v>4.8449999999999998</v>
      </c>
    </row>
    <row r="3083" spans="1:5" x14ac:dyDescent="0.25">
      <c r="A3083" s="377">
        <v>41280</v>
      </c>
      <c r="B3083" s="378">
        <v>4.5</v>
      </c>
      <c r="C3083" s="379" t="s">
        <v>611</v>
      </c>
      <c r="D3083" s="378" t="s">
        <v>611</v>
      </c>
      <c r="E3083" s="20">
        <f t="shared" si="47"/>
        <v>4.8449999999999998</v>
      </c>
    </row>
    <row r="3084" spans="1:5" x14ac:dyDescent="0.25">
      <c r="A3084" s="377">
        <v>41281</v>
      </c>
      <c r="B3084" s="378">
        <v>4.5</v>
      </c>
      <c r="C3084" s="379">
        <v>4.49</v>
      </c>
      <c r="D3084" s="378">
        <v>4.8475000000000001</v>
      </c>
      <c r="E3084" s="20">
        <f t="shared" ref="E3084:E3147" si="48">IF(D3084="N/E",E3083,D3084)</f>
        <v>4.8475000000000001</v>
      </c>
    </row>
    <row r="3085" spans="1:5" x14ac:dyDescent="0.25">
      <c r="A3085" s="377">
        <v>41282</v>
      </c>
      <c r="B3085" s="378">
        <v>4.5</v>
      </c>
      <c r="C3085" s="379">
        <v>4.4800000000000004</v>
      </c>
      <c r="D3085" s="378">
        <v>4.8437000000000001</v>
      </c>
      <c r="E3085" s="20">
        <f t="shared" si="48"/>
        <v>4.8437000000000001</v>
      </c>
    </row>
    <row r="3086" spans="1:5" x14ac:dyDescent="0.25">
      <c r="A3086" s="377">
        <v>41283</v>
      </c>
      <c r="B3086" s="378">
        <v>4.5</v>
      </c>
      <c r="C3086" s="379">
        <v>4.47</v>
      </c>
      <c r="D3086" s="378">
        <v>4.8475000000000001</v>
      </c>
      <c r="E3086" s="20">
        <f t="shared" si="48"/>
        <v>4.8475000000000001</v>
      </c>
    </row>
    <row r="3087" spans="1:5" x14ac:dyDescent="0.25">
      <c r="A3087" s="377">
        <v>41284</v>
      </c>
      <c r="B3087" s="378">
        <v>4.5</v>
      </c>
      <c r="C3087" s="379">
        <v>4.46</v>
      </c>
      <c r="D3087" s="378">
        <v>4.8425000000000002</v>
      </c>
      <c r="E3087" s="20">
        <f t="shared" si="48"/>
        <v>4.8425000000000002</v>
      </c>
    </row>
    <row r="3088" spans="1:5" x14ac:dyDescent="0.25">
      <c r="A3088" s="377">
        <v>41285</v>
      </c>
      <c r="B3088" s="378">
        <v>4.5</v>
      </c>
      <c r="C3088" s="379">
        <v>4.5</v>
      </c>
      <c r="D3088" s="378">
        <v>4.8468</v>
      </c>
      <c r="E3088" s="20">
        <f t="shared" si="48"/>
        <v>4.8468</v>
      </c>
    </row>
    <row r="3089" spans="1:5" x14ac:dyDescent="0.25">
      <c r="A3089" s="377">
        <v>41286</v>
      </c>
      <c r="B3089" s="378">
        <v>4.5</v>
      </c>
      <c r="C3089" s="379" t="s">
        <v>611</v>
      </c>
      <c r="D3089" s="378" t="s">
        <v>611</v>
      </c>
      <c r="E3089" s="20">
        <f t="shared" si="48"/>
        <v>4.8468</v>
      </c>
    </row>
    <row r="3090" spans="1:5" x14ac:dyDescent="0.25">
      <c r="A3090" s="377">
        <v>41287</v>
      </c>
      <c r="B3090" s="378">
        <v>4.5</v>
      </c>
      <c r="C3090" s="379" t="s">
        <v>611</v>
      </c>
      <c r="D3090" s="378" t="s">
        <v>611</v>
      </c>
      <c r="E3090" s="20">
        <f t="shared" si="48"/>
        <v>4.8468</v>
      </c>
    </row>
    <row r="3091" spans="1:5" x14ac:dyDescent="0.25">
      <c r="A3091" s="377">
        <v>41288</v>
      </c>
      <c r="B3091" s="378">
        <v>4.5</v>
      </c>
      <c r="C3091" s="379">
        <v>4.5</v>
      </c>
      <c r="D3091" s="378">
        <v>4.8434999999999997</v>
      </c>
      <c r="E3091" s="20">
        <f t="shared" si="48"/>
        <v>4.8434999999999997</v>
      </c>
    </row>
    <row r="3092" spans="1:5" x14ac:dyDescent="0.25">
      <c r="A3092" s="377">
        <v>41289</v>
      </c>
      <c r="B3092" s="378">
        <v>4.5</v>
      </c>
      <c r="C3092" s="379">
        <v>4.5</v>
      </c>
      <c r="D3092" s="378">
        <v>4.8442999999999996</v>
      </c>
      <c r="E3092" s="20">
        <f t="shared" si="48"/>
        <v>4.8442999999999996</v>
      </c>
    </row>
    <row r="3093" spans="1:5" x14ac:dyDescent="0.25">
      <c r="A3093" s="377">
        <v>41290</v>
      </c>
      <c r="B3093" s="378">
        <v>4.5</v>
      </c>
      <c r="C3093" s="379">
        <v>4.5</v>
      </c>
      <c r="D3093" s="378">
        <v>4.8425000000000002</v>
      </c>
      <c r="E3093" s="20">
        <f t="shared" si="48"/>
        <v>4.8425000000000002</v>
      </c>
    </row>
    <row r="3094" spans="1:5" x14ac:dyDescent="0.25">
      <c r="A3094" s="377">
        <v>41291</v>
      </c>
      <c r="B3094" s="378">
        <v>4.5</v>
      </c>
      <c r="C3094" s="379">
        <v>4.5</v>
      </c>
      <c r="D3094" s="378">
        <v>4.8446999999999996</v>
      </c>
      <c r="E3094" s="20">
        <f t="shared" si="48"/>
        <v>4.8446999999999996</v>
      </c>
    </row>
    <row r="3095" spans="1:5" x14ac:dyDescent="0.25">
      <c r="A3095" s="377">
        <v>41292</v>
      </c>
      <c r="B3095" s="378">
        <v>4.5</v>
      </c>
      <c r="C3095" s="379">
        <v>4.5</v>
      </c>
      <c r="D3095" s="378">
        <v>4.8475000000000001</v>
      </c>
      <c r="E3095" s="20">
        <f t="shared" si="48"/>
        <v>4.8475000000000001</v>
      </c>
    </row>
    <row r="3096" spans="1:5" x14ac:dyDescent="0.25">
      <c r="A3096" s="377">
        <v>41293</v>
      </c>
      <c r="B3096" s="378">
        <v>4.5</v>
      </c>
      <c r="C3096" s="379" t="s">
        <v>611</v>
      </c>
      <c r="D3096" s="378" t="s">
        <v>611</v>
      </c>
      <c r="E3096" s="20">
        <f t="shared" si="48"/>
        <v>4.8475000000000001</v>
      </c>
    </row>
    <row r="3097" spans="1:5" x14ac:dyDescent="0.25">
      <c r="A3097" s="377">
        <v>41294</v>
      </c>
      <c r="B3097" s="378">
        <v>4.5</v>
      </c>
      <c r="C3097" s="379" t="s">
        <v>611</v>
      </c>
      <c r="D3097" s="378" t="s">
        <v>611</v>
      </c>
      <c r="E3097" s="20">
        <f t="shared" si="48"/>
        <v>4.8475000000000001</v>
      </c>
    </row>
    <row r="3098" spans="1:5" x14ac:dyDescent="0.25">
      <c r="A3098" s="377">
        <v>41295</v>
      </c>
      <c r="B3098" s="378">
        <v>4.5</v>
      </c>
      <c r="C3098" s="379">
        <v>4.5</v>
      </c>
      <c r="D3098" s="378">
        <v>4.8337000000000003</v>
      </c>
      <c r="E3098" s="20">
        <f t="shared" si="48"/>
        <v>4.8337000000000003</v>
      </c>
    </row>
    <row r="3099" spans="1:5" x14ac:dyDescent="0.25">
      <c r="A3099" s="377">
        <v>41296</v>
      </c>
      <c r="B3099" s="378">
        <v>4.5</v>
      </c>
      <c r="C3099" s="379">
        <v>4.5</v>
      </c>
      <c r="D3099" s="378">
        <v>4.8324999999999996</v>
      </c>
      <c r="E3099" s="20">
        <f t="shared" si="48"/>
        <v>4.8324999999999996</v>
      </c>
    </row>
    <row r="3100" spans="1:5" x14ac:dyDescent="0.25">
      <c r="A3100" s="377">
        <v>41297</v>
      </c>
      <c r="B3100" s="378">
        <v>4.5</v>
      </c>
      <c r="C3100" s="379">
        <v>4.5</v>
      </c>
      <c r="D3100" s="378">
        <v>4.8387000000000002</v>
      </c>
      <c r="E3100" s="20">
        <f t="shared" si="48"/>
        <v>4.8387000000000002</v>
      </c>
    </row>
    <row r="3101" spans="1:5" x14ac:dyDescent="0.25">
      <c r="A3101" s="377">
        <v>41298</v>
      </c>
      <c r="B3101" s="378">
        <v>4.5</v>
      </c>
      <c r="C3101" s="379">
        <v>4.5</v>
      </c>
      <c r="D3101" s="378">
        <v>4.84</v>
      </c>
      <c r="E3101" s="20">
        <f t="shared" si="48"/>
        <v>4.84</v>
      </c>
    </row>
    <row r="3102" spans="1:5" x14ac:dyDescent="0.25">
      <c r="A3102" s="377">
        <v>41299</v>
      </c>
      <c r="B3102" s="378">
        <v>4.5</v>
      </c>
      <c r="C3102" s="379">
        <v>4.5</v>
      </c>
      <c r="D3102" s="378">
        <v>4.835</v>
      </c>
      <c r="E3102" s="20">
        <f t="shared" si="48"/>
        <v>4.835</v>
      </c>
    </row>
    <row r="3103" spans="1:5" x14ac:dyDescent="0.25">
      <c r="A3103" s="377">
        <v>41300</v>
      </c>
      <c r="B3103" s="378">
        <v>4.5</v>
      </c>
      <c r="C3103" s="379" t="s">
        <v>611</v>
      </c>
      <c r="D3103" s="378" t="s">
        <v>611</v>
      </c>
      <c r="E3103" s="20">
        <f t="shared" si="48"/>
        <v>4.835</v>
      </c>
    </row>
    <row r="3104" spans="1:5" x14ac:dyDescent="0.25">
      <c r="A3104" s="377">
        <v>41301</v>
      </c>
      <c r="B3104" s="378">
        <v>4.5</v>
      </c>
      <c r="C3104" s="379" t="s">
        <v>611</v>
      </c>
      <c r="D3104" s="378" t="s">
        <v>611</v>
      </c>
      <c r="E3104" s="20">
        <f t="shared" si="48"/>
        <v>4.835</v>
      </c>
    </row>
    <row r="3105" spans="1:5" x14ac:dyDescent="0.25">
      <c r="A3105" s="377">
        <v>41302</v>
      </c>
      <c r="B3105" s="378">
        <v>4.5</v>
      </c>
      <c r="C3105" s="379">
        <v>4.49</v>
      </c>
      <c r="D3105" s="378">
        <v>4.83</v>
      </c>
      <c r="E3105" s="20">
        <f t="shared" si="48"/>
        <v>4.83</v>
      </c>
    </row>
    <row r="3106" spans="1:5" x14ac:dyDescent="0.25">
      <c r="A3106" s="377">
        <v>41303</v>
      </c>
      <c r="B3106" s="378">
        <v>4.5</v>
      </c>
      <c r="C3106" s="379">
        <v>4.4800000000000004</v>
      </c>
      <c r="D3106" s="378">
        <v>4.835</v>
      </c>
      <c r="E3106" s="20">
        <f t="shared" si="48"/>
        <v>4.835</v>
      </c>
    </row>
    <row r="3107" spans="1:5" x14ac:dyDescent="0.25">
      <c r="A3107" s="377">
        <v>41304</v>
      </c>
      <c r="B3107" s="378">
        <v>4.5</v>
      </c>
      <c r="C3107" s="379">
        <v>4.47</v>
      </c>
      <c r="D3107" s="378">
        <v>4.8375000000000004</v>
      </c>
      <c r="E3107" s="20">
        <f t="shared" si="48"/>
        <v>4.8375000000000004</v>
      </c>
    </row>
    <row r="3108" spans="1:5" x14ac:dyDescent="0.25">
      <c r="A3108" s="377">
        <v>41305</v>
      </c>
      <c r="B3108" s="378">
        <v>4.5</v>
      </c>
      <c r="C3108" s="379">
        <v>4.49</v>
      </c>
      <c r="D3108" s="378">
        <v>4.84</v>
      </c>
      <c r="E3108" s="20">
        <f t="shared" si="48"/>
        <v>4.84</v>
      </c>
    </row>
    <row r="3109" spans="1:5" x14ac:dyDescent="0.25">
      <c r="A3109" s="377">
        <v>41306</v>
      </c>
      <c r="B3109" s="378">
        <v>4.5</v>
      </c>
      <c r="C3109" s="379">
        <v>4.49</v>
      </c>
      <c r="D3109" s="378">
        <v>4.84</v>
      </c>
      <c r="E3109" s="20">
        <f t="shared" si="48"/>
        <v>4.84</v>
      </c>
    </row>
    <row r="3110" spans="1:5" x14ac:dyDescent="0.25">
      <c r="A3110" s="377">
        <v>41307</v>
      </c>
      <c r="B3110" s="378">
        <v>4.5</v>
      </c>
      <c r="C3110" s="379" t="s">
        <v>611</v>
      </c>
      <c r="D3110" s="378" t="s">
        <v>611</v>
      </c>
      <c r="E3110" s="20">
        <f t="shared" si="48"/>
        <v>4.84</v>
      </c>
    </row>
    <row r="3111" spans="1:5" x14ac:dyDescent="0.25">
      <c r="A3111" s="377">
        <v>41308</v>
      </c>
      <c r="B3111" s="378">
        <v>4.5</v>
      </c>
      <c r="C3111" s="379" t="s">
        <v>611</v>
      </c>
      <c r="D3111" s="378" t="s">
        <v>611</v>
      </c>
      <c r="E3111" s="20">
        <f t="shared" si="48"/>
        <v>4.84</v>
      </c>
    </row>
    <row r="3112" spans="1:5" x14ac:dyDescent="0.25">
      <c r="A3112" s="377">
        <v>41309</v>
      </c>
      <c r="B3112" s="378">
        <v>4.5</v>
      </c>
      <c r="C3112" s="379" t="s">
        <v>611</v>
      </c>
      <c r="D3112" s="378" t="s">
        <v>611</v>
      </c>
      <c r="E3112" s="20">
        <f t="shared" si="48"/>
        <v>4.84</v>
      </c>
    </row>
    <row r="3113" spans="1:5" x14ac:dyDescent="0.25">
      <c r="A3113" s="377">
        <v>41310</v>
      </c>
      <c r="B3113" s="378">
        <v>4.5</v>
      </c>
      <c r="C3113" s="379">
        <v>4.5</v>
      </c>
      <c r="D3113" s="378">
        <v>4.835</v>
      </c>
      <c r="E3113" s="20">
        <f t="shared" si="48"/>
        <v>4.835</v>
      </c>
    </row>
    <row r="3114" spans="1:5" x14ac:dyDescent="0.25">
      <c r="A3114" s="377">
        <v>41311</v>
      </c>
      <c r="B3114" s="378">
        <v>4.5</v>
      </c>
      <c r="C3114" s="379">
        <v>4.5</v>
      </c>
      <c r="D3114" s="378">
        <v>4.8324999999999996</v>
      </c>
      <c r="E3114" s="20">
        <f t="shared" si="48"/>
        <v>4.8324999999999996</v>
      </c>
    </row>
    <row r="3115" spans="1:5" x14ac:dyDescent="0.25">
      <c r="A3115" s="377">
        <v>41312</v>
      </c>
      <c r="B3115" s="378">
        <v>4.5</v>
      </c>
      <c r="C3115" s="379">
        <v>4.5</v>
      </c>
      <c r="D3115" s="378">
        <v>4.8361999999999998</v>
      </c>
      <c r="E3115" s="20">
        <f t="shared" si="48"/>
        <v>4.8361999999999998</v>
      </c>
    </row>
    <row r="3116" spans="1:5" x14ac:dyDescent="0.25">
      <c r="A3116" s="377">
        <v>41313</v>
      </c>
      <c r="B3116" s="378">
        <v>4.5</v>
      </c>
      <c r="C3116" s="379">
        <v>4.49</v>
      </c>
      <c r="D3116" s="378">
        <v>4.8250000000000002</v>
      </c>
      <c r="E3116" s="20">
        <f t="shared" si="48"/>
        <v>4.8250000000000002</v>
      </c>
    </row>
    <row r="3117" spans="1:5" x14ac:dyDescent="0.25">
      <c r="A3117" s="377">
        <v>41314</v>
      </c>
      <c r="B3117" s="378">
        <v>4.5</v>
      </c>
      <c r="C3117" s="379" t="s">
        <v>611</v>
      </c>
      <c r="D3117" s="378" t="s">
        <v>611</v>
      </c>
      <c r="E3117" s="20">
        <f t="shared" si="48"/>
        <v>4.8250000000000002</v>
      </c>
    </row>
    <row r="3118" spans="1:5" x14ac:dyDescent="0.25">
      <c r="A3118" s="377">
        <v>41315</v>
      </c>
      <c r="B3118" s="378">
        <v>4.5</v>
      </c>
      <c r="C3118" s="379" t="s">
        <v>611</v>
      </c>
      <c r="D3118" s="378" t="s">
        <v>611</v>
      </c>
      <c r="E3118" s="20">
        <f t="shared" si="48"/>
        <v>4.8250000000000002</v>
      </c>
    </row>
    <row r="3119" spans="1:5" x14ac:dyDescent="0.25">
      <c r="A3119" s="377">
        <v>41316</v>
      </c>
      <c r="B3119" s="378">
        <v>4.5</v>
      </c>
      <c r="C3119" s="379">
        <v>4.49</v>
      </c>
      <c r="D3119" s="378">
        <v>4.8250000000000002</v>
      </c>
      <c r="E3119" s="20">
        <f t="shared" si="48"/>
        <v>4.8250000000000002</v>
      </c>
    </row>
    <row r="3120" spans="1:5" x14ac:dyDescent="0.25">
      <c r="A3120" s="377">
        <v>41317</v>
      </c>
      <c r="B3120" s="378">
        <v>4.5</v>
      </c>
      <c r="C3120" s="379">
        <v>4.4800000000000004</v>
      </c>
      <c r="D3120" s="378">
        <v>4.8235000000000001</v>
      </c>
      <c r="E3120" s="20">
        <f t="shared" si="48"/>
        <v>4.8235000000000001</v>
      </c>
    </row>
    <row r="3121" spans="1:5" x14ac:dyDescent="0.25">
      <c r="A3121" s="377">
        <v>41318</v>
      </c>
      <c r="B3121" s="378">
        <v>4.5</v>
      </c>
      <c r="C3121" s="379">
        <v>4.4800000000000004</v>
      </c>
      <c r="D3121" s="378">
        <v>4.8185000000000002</v>
      </c>
      <c r="E3121" s="20">
        <f t="shared" si="48"/>
        <v>4.8185000000000002</v>
      </c>
    </row>
    <row r="3122" spans="1:5" x14ac:dyDescent="0.25">
      <c r="A3122" s="377">
        <v>41319</v>
      </c>
      <c r="B3122" s="378">
        <v>4.5</v>
      </c>
      <c r="C3122" s="379">
        <v>4.4800000000000004</v>
      </c>
      <c r="D3122" s="378">
        <v>4.8254999999999999</v>
      </c>
      <c r="E3122" s="20">
        <f t="shared" si="48"/>
        <v>4.8254999999999999</v>
      </c>
    </row>
    <row r="3123" spans="1:5" x14ac:dyDescent="0.25">
      <c r="A3123" s="377">
        <v>41320</v>
      </c>
      <c r="B3123" s="378">
        <v>4.5</v>
      </c>
      <c r="C3123" s="379">
        <v>4.49</v>
      </c>
      <c r="D3123" s="378">
        <v>4.83</v>
      </c>
      <c r="E3123" s="20">
        <f t="shared" si="48"/>
        <v>4.83</v>
      </c>
    </row>
    <row r="3124" spans="1:5" x14ac:dyDescent="0.25">
      <c r="A3124" s="377">
        <v>41321</v>
      </c>
      <c r="B3124" s="378">
        <v>4.5</v>
      </c>
      <c r="C3124" s="379" t="s">
        <v>611</v>
      </c>
      <c r="D3124" s="378" t="s">
        <v>611</v>
      </c>
      <c r="E3124" s="20">
        <f t="shared" si="48"/>
        <v>4.83</v>
      </c>
    </row>
    <row r="3125" spans="1:5" x14ac:dyDescent="0.25">
      <c r="A3125" s="377">
        <v>41322</v>
      </c>
      <c r="B3125" s="378">
        <v>4.5</v>
      </c>
      <c r="C3125" s="379" t="s">
        <v>611</v>
      </c>
      <c r="D3125" s="378" t="s">
        <v>611</v>
      </c>
      <c r="E3125" s="20">
        <f t="shared" si="48"/>
        <v>4.83</v>
      </c>
    </row>
    <row r="3126" spans="1:5" x14ac:dyDescent="0.25">
      <c r="A3126" s="377">
        <v>41323</v>
      </c>
      <c r="B3126" s="378">
        <v>4.5</v>
      </c>
      <c r="C3126" s="379">
        <v>4.49</v>
      </c>
      <c r="D3126" s="378">
        <v>4.8324999999999996</v>
      </c>
      <c r="E3126" s="20">
        <f t="shared" si="48"/>
        <v>4.8324999999999996</v>
      </c>
    </row>
    <row r="3127" spans="1:5" x14ac:dyDescent="0.25">
      <c r="A3127" s="377">
        <v>41324</v>
      </c>
      <c r="B3127" s="378">
        <v>4.5</v>
      </c>
      <c r="C3127" s="379">
        <v>4.49</v>
      </c>
      <c r="D3127" s="378">
        <v>4.8262</v>
      </c>
      <c r="E3127" s="20">
        <f t="shared" si="48"/>
        <v>4.8262</v>
      </c>
    </row>
    <row r="3128" spans="1:5" x14ac:dyDescent="0.25">
      <c r="A3128" s="377">
        <v>41325</v>
      </c>
      <c r="B3128" s="378">
        <v>4.5</v>
      </c>
      <c r="C3128" s="379">
        <v>4.49</v>
      </c>
      <c r="D3128" s="378">
        <v>4.8235000000000001</v>
      </c>
      <c r="E3128" s="20">
        <f t="shared" si="48"/>
        <v>4.8235000000000001</v>
      </c>
    </row>
    <row r="3129" spans="1:5" x14ac:dyDescent="0.25">
      <c r="A3129" s="377">
        <v>41326</v>
      </c>
      <c r="B3129" s="378">
        <v>4.5</v>
      </c>
      <c r="C3129" s="379">
        <v>4.49</v>
      </c>
      <c r="D3129" s="378">
        <v>4.8174999999999999</v>
      </c>
      <c r="E3129" s="20">
        <f t="shared" si="48"/>
        <v>4.8174999999999999</v>
      </c>
    </row>
    <row r="3130" spans="1:5" x14ac:dyDescent="0.25">
      <c r="A3130" s="377">
        <v>41327</v>
      </c>
      <c r="B3130" s="378">
        <v>4.5</v>
      </c>
      <c r="C3130" s="379">
        <v>4.5</v>
      </c>
      <c r="D3130" s="378">
        <v>4.8135000000000003</v>
      </c>
      <c r="E3130" s="20">
        <f t="shared" si="48"/>
        <v>4.8135000000000003</v>
      </c>
    </row>
    <row r="3131" spans="1:5" x14ac:dyDescent="0.25">
      <c r="A3131" s="377">
        <v>41328</v>
      </c>
      <c r="B3131" s="378">
        <v>4.5</v>
      </c>
      <c r="C3131" s="379" t="s">
        <v>611</v>
      </c>
      <c r="D3131" s="378" t="s">
        <v>611</v>
      </c>
      <c r="E3131" s="20">
        <f t="shared" si="48"/>
        <v>4.8135000000000003</v>
      </c>
    </row>
    <row r="3132" spans="1:5" x14ac:dyDescent="0.25">
      <c r="A3132" s="377">
        <v>41329</v>
      </c>
      <c r="B3132" s="378">
        <v>4.5</v>
      </c>
      <c r="C3132" s="379" t="s">
        <v>611</v>
      </c>
      <c r="D3132" s="378" t="s">
        <v>611</v>
      </c>
      <c r="E3132" s="20">
        <f t="shared" si="48"/>
        <v>4.8135000000000003</v>
      </c>
    </row>
    <row r="3133" spans="1:5" x14ac:dyDescent="0.25">
      <c r="A3133" s="377">
        <v>41330</v>
      </c>
      <c r="B3133" s="378">
        <v>4.5</v>
      </c>
      <c r="C3133" s="379">
        <v>4.5</v>
      </c>
      <c r="D3133" s="378">
        <v>4.8174999999999999</v>
      </c>
      <c r="E3133" s="20">
        <f t="shared" si="48"/>
        <v>4.8174999999999999</v>
      </c>
    </row>
    <row r="3134" spans="1:5" x14ac:dyDescent="0.25">
      <c r="A3134" s="377">
        <v>41331</v>
      </c>
      <c r="B3134" s="378">
        <v>4.5</v>
      </c>
      <c r="C3134" s="379">
        <v>4.5</v>
      </c>
      <c r="D3134" s="378">
        <v>4.8132000000000001</v>
      </c>
      <c r="E3134" s="20">
        <f t="shared" si="48"/>
        <v>4.8132000000000001</v>
      </c>
    </row>
    <row r="3135" spans="1:5" x14ac:dyDescent="0.25">
      <c r="A3135" s="377">
        <v>41332</v>
      </c>
      <c r="B3135" s="378">
        <v>4.5</v>
      </c>
      <c r="C3135" s="379">
        <v>4.5</v>
      </c>
      <c r="D3135" s="378">
        <v>4.8049999999999997</v>
      </c>
      <c r="E3135" s="20">
        <f t="shared" si="48"/>
        <v>4.8049999999999997</v>
      </c>
    </row>
    <row r="3136" spans="1:5" x14ac:dyDescent="0.25">
      <c r="A3136" s="377">
        <v>41333</v>
      </c>
      <c r="B3136" s="378">
        <v>4.5</v>
      </c>
      <c r="C3136" s="379">
        <v>4.51</v>
      </c>
      <c r="D3136" s="378">
        <v>4.7990000000000004</v>
      </c>
      <c r="E3136" s="20">
        <f t="shared" si="48"/>
        <v>4.7990000000000004</v>
      </c>
    </row>
    <row r="3137" spans="1:5" x14ac:dyDescent="0.25">
      <c r="A3137" s="377">
        <v>41334</v>
      </c>
      <c r="B3137" s="378">
        <v>4.5</v>
      </c>
      <c r="C3137" s="379">
        <v>4.5</v>
      </c>
      <c r="D3137" s="378">
        <v>4.7949999999999999</v>
      </c>
      <c r="E3137" s="20">
        <f t="shared" si="48"/>
        <v>4.7949999999999999</v>
      </c>
    </row>
    <row r="3138" spans="1:5" x14ac:dyDescent="0.25">
      <c r="A3138" s="377">
        <v>41335</v>
      </c>
      <c r="B3138" s="378">
        <v>4.5</v>
      </c>
      <c r="C3138" s="379" t="s">
        <v>611</v>
      </c>
      <c r="D3138" s="378" t="s">
        <v>611</v>
      </c>
      <c r="E3138" s="20">
        <f t="shared" si="48"/>
        <v>4.7949999999999999</v>
      </c>
    </row>
    <row r="3139" spans="1:5" x14ac:dyDescent="0.25">
      <c r="A3139" s="377">
        <v>41336</v>
      </c>
      <c r="B3139" s="378">
        <v>4.5</v>
      </c>
      <c r="C3139" s="379" t="s">
        <v>611</v>
      </c>
      <c r="D3139" s="378" t="s">
        <v>611</v>
      </c>
      <c r="E3139" s="20">
        <f t="shared" si="48"/>
        <v>4.7949999999999999</v>
      </c>
    </row>
    <row r="3140" spans="1:5" x14ac:dyDescent="0.25">
      <c r="A3140" s="377">
        <v>41337</v>
      </c>
      <c r="B3140" s="378">
        <v>4.5</v>
      </c>
      <c r="C3140" s="379">
        <v>4.5</v>
      </c>
      <c r="D3140" s="378">
        <v>4.7925000000000004</v>
      </c>
      <c r="E3140" s="20">
        <f t="shared" si="48"/>
        <v>4.7925000000000004</v>
      </c>
    </row>
    <row r="3141" spans="1:5" x14ac:dyDescent="0.25">
      <c r="A3141" s="377">
        <v>41338</v>
      </c>
      <c r="B3141" s="378">
        <v>4.5</v>
      </c>
      <c r="C3141" s="379">
        <v>4.5</v>
      </c>
      <c r="D3141" s="378">
        <v>4.7836999999999996</v>
      </c>
      <c r="E3141" s="20">
        <f t="shared" si="48"/>
        <v>4.7836999999999996</v>
      </c>
    </row>
    <row r="3142" spans="1:5" x14ac:dyDescent="0.25">
      <c r="A3142" s="377">
        <v>41339</v>
      </c>
      <c r="B3142" s="378">
        <v>4.5</v>
      </c>
      <c r="C3142" s="379">
        <v>4.51</v>
      </c>
      <c r="D3142" s="378">
        <v>4.7759999999999998</v>
      </c>
      <c r="E3142" s="20">
        <f t="shared" si="48"/>
        <v>4.7759999999999998</v>
      </c>
    </row>
    <row r="3143" spans="1:5" x14ac:dyDescent="0.25">
      <c r="A3143" s="377">
        <v>41340</v>
      </c>
      <c r="B3143" s="378">
        <v>4.5</v>
      </c>
      <c r="C3143" s="379">
        <v>4.5</v>
      </c>
      <c r="D3143" s="378">
        <v>4.7685000000000004</v>
      </c>
      <c r="E3143" s="20">
        <f t="shared" si="48"/>
        <v>4.7685000000000004</v>
      </c>
    </row>
    <row r="3144" spans="1:5" x14ac:dyDescent="0.25">
      <c r="A3144" s="377">
        <v>41341</v>
      </c>
      <c r="B3144" s="378">
        <v>4</v>
      </c>
      <c r="C3144" s="379">
        <v>4.01</v>
      </c>
      <c r="D3144" s="378">
        <v>4.7549999999999999</v>
      </c>
      <c r="E3144" s="20">
        <f t="shared" si="48"/>
        <v>4.7549999999999999</v>
      </c>
    </row>
    <row r="3145" spans="1:5" x14ac:dyDescent="0.25">
      <c r="A3145" s="377">
        <v>41342</v>
      </c>
      <c r="B3145" s="378">
        <v>4</v>
      </c>
      <c r="C3145" s="379" t="s">
        <v>611</v>
      </c>
      <c r="D3145" s="378" t="s">
        <v>611</v>
      </c>
      <c r="E3145" s="20">
        <f t="shared" si="48"/>
        <v>4.7549999999999999</v>
      </c>
    </row>
    <row r="3146" spans="1:5" x14ac:dyDescent="0.25">
      <c r="A3146" s="377">
        <v>41343</v>
      </c>
      <c r="B3146" s="378">
        <v>4</v>
      </c>
      <c r="C3146" s="379" t="s">
        <v>611</v>
      </c>
      <c r="D3146" s="378" t="s">
        <v>611</v>
      </c>
      <c r="E3146" s="20">
        <f t="shared" si="48"/>
        <v>4.7549999999999999</v>
      </c>
    </row>
    <row r="3147" spans="1:5" x14ac:dyDescent="0.25">
      <c r="A3147" s="377">
        <v>41344</v>
      </c>
      <c r="B3147" s="378">
        <v>4</v>
      </c>
      <c r="C3147" s="379">
        <v>4.01</v>
      </c>
      <c r="D3147" s="378">
        <v>4.3449999999999998</v>
      </c>
      <c r="E3147" s="20">
        <f t="shared" si="48"/>
        <v>4.3449999999999998</v>
      </c>
    </row>
    <row r="3148" spans="1:5" x14ac:dyDescent="0.25">
      <c r="A3148" s="377">
        <v>41345</v>
      </c>
      <c r="B3148" s="378">
        <v>4</v>
      </c>
      <c r="C3148" s="379">
        <v>4</v>
      </c>
      <c r="D3148" s="378">
        <v>4.3375000000000004</v>
      </c>
      <c r="E3148" s="20">
        <f t="shared" ref="E3148:E3211" si="49">IF(D3148="N/E",E3147,D3148)</f>
        <v>4.3375000000000004</v>
      </c>
    </row>
    <row r="3149" spans="1:5" x14ac:dyDescent="0.25">
      <c r="A3149" s="377">
        <v>41346</v>
      </c>
      <c r="B3149" s="378">
        <v>4</v>
      </c>
      <c r="C3149" s="379">
        <v>4</v>
      </c>
      <c r="D3149" s="378">
        <v>4.34</v>
      </c>
      <c r="E3149" s="20">
        <f t="shared" si="49"/>
        <v>4.34</v>
      </c>
    </row>
    <row r="3150" spans="1:5" x14ac:dyDescent="0.25">
      <c r="A3150" s="377">
        <v>41347</v>
      </c>
      <c r="B3150" s="378">
        <v>4</v>
      </c>
      <c r="C3150" s="379">
        <v>4</v>
      </c>
      <c r="D3150" s="378">
        <v>4.3223000000000003</v>
      </c>
      <c r="E3150" s="20">
        <f t="shared" si="49"/>
        <v>4.3223000000000003</v>
      </c>
    </row>
    <row r="3151" spans="1:5" x14ac:dyDescent="0.25">
      <c r="A3151" s="377">
        <v>41348</v>
      </c>
      <c r="B3151" s="378">
        <v>4</v>
      </c>
      <c r="C3151" s="379">
        <v>4.04</v>
      </c>
      <c r="D3151" s="378">
        <v>4.3209999999999997</v>
      </c>
      <c r="E3151" s="20">
        <f t="shared" si="49"/>
        <v>4.3209999999999997</v>
      </c>
    </row>
    <row r="3152" spans="1:5" x14ac:dyDescent="0.25">
      <c r="A3152" s="377">
        <v>41349</v>
      </c>
      <c r="B3152" s="378">
        <v>4</v>
      </c>
      <c r="C3152" s="379" t="s">
        <v>611</v>
      </c>
      <c r="D3152" s="378" t="s">
        <v>611</v>
      </c>
      <c r="E3152" s="20">
        <f t="shared" si="49"/>
        <v>4.3209999999999997</v>
      </c>
    </row>
    <row r="3153" spans="1:5" x14ac:dyDescent="0.25">
      <c r="A3153" s="377">
        <v>41350</v>
      </c>
      <c r="B3153" s="378">
        <v>4</v>
      </c>
      <c r="C3153" s="379" t="s">
        <v>611</v>
      </c>
      <c r="D3153" s="378" t="s">
        <v>611</v>
      </c>
      <c r="E3153" s="20">
        <f t="shared" si="49"/>
        <v>4.3209999999999997</v>
      </c>
    </row>
    <row r="3154" spans="1:5" x14ac:dyDescent="0.25">
      <c r="A3154" s="377">
        <v>41351</v>
      </c>
      <c r="B3154" s="378">
        <v>4</v>
      </c>
      <c r="C3154" s="379" t="s">
        <v>611</v>
      </c>
      <c r="D3154" s="378" t="s">
        <v>611</v>
      </c>
      <c r="E3154" s="20">
        <f t="shared" si="49"/>
        <v>4.3209999999999997</v>
      </c>
    </row>
    <row r="3155" spans="1:5" x14ac:dyDescent="0.25">
      <c r="A3155" s="377">
        <v>41352</v>
      </c>
      <c r="B3155" s="378">
        <v>4</v>
      </c>
      <c r="C3155" s="379">
        <v>4</v>
      </c>
      <c r="D3155" s="378">
        <v>4.3239999999999998</v>
      </c>
      <c r="E3155" s="20">
        <f t="shared" si="49"/>
        <v>4.3239999999999998</v>
      </c>
    </row>
    <row r="3156" spans="1:5" x14ac:dyDescent="0.25">
      <c r="A3156" s="377">
        <v>41353</v>
      </c>
      <c r="B3156" s="378">
        <v>4</v>
      </c>
      <c r="C3156" s="379">
        <v>4</v>
      </c>
      <c r="D3156" s="378">
        <v>4.3181000000000003</v>
      </c>
      <c r="E3156" s="20">
        <f t="shared" si="49"/>
        <v>4.3181000000000003</v>
      </c>
    </row>
    <row r="3157" spans="1:5" x14ac:dyDescent="0.25">
      <c r="A3157" s="377">
        <v>41354</v>
      </c>
      <c r="B3157" s="378">
        <v>4</v>
      </c>
      <c r="C3157" s="379">
        <v>4</v>
      </c>
      <c r="D3157" s="378">
        <v>4.3310000000000004</v>
      </c>
      <c r="E3157" s="20">
        <f t="shared" si="49"/>
        <v>4.3310000000000004</v>
      </c>
    </row>
    <row r="3158" spans="1:5" x14ac:dyDescent="0.25">
      <c r="A3158" s="377">
        <v>41355</v>
      </c>
      <c r="B3158" s="378">
        <v>4</v>
      </c>
      <c r="C3158" s="379">
        <v>4.01</v>
      </c>
      <c r="D3158" s="378">
        <v>4.3360000000000003</v>
      </c>
      <c r="E3158" s="20">
        <f t="shared" si="49"/>
        <v>4.3360000000000003</v>
      </c>
    </row>
    <row r="3159" spans="1:5" x14ac:dyDescent="0.25">
      <c r="A3159" s="377">
        <v>41356</v>
      </c>
      <c r="B3159" s="378">
        <v>4</v>
      </c>
      <c r="C3159" s="379" t="s">
        <v>611</v>
      </c>
      <c r="D3159" s="378" t="s">
        <v>611</v>
      </c>
      <c r="E3159" s="20">
        <f t="shared" si="49"/>
        <v>4.3360000000000003</v>
      </c>
    </row>
    <row r="3160" spans="1:5" x14ac:dyDescent="0.25">
      <c r="A3160" s="377">
        <v>41357</v>
      </c>
      <c r="B3160" s="378">
        <v>4</v>
      </c>
      <c r="C3160" s="379" t="s">
        <v>611</v>
      </c>
      <c r="D3160" s="378" t="s">
        <v>611</v>
      </c>
      <c r="E3160" s="20">
        <f t="shared" si="49"/>
        <v>4.3360000000000003</v>
      </c>
    </row>
    <row r="3161" spans="1:5" x14ac:dyDescent="0.25">
      <c r="A3161" s="377">
        <v>41358</v>
      </c>
      <c r="B3161" s="378">
        <v>4</v>
      </c>
      <c r="C3161" s="379">
        <v>4.01</v>
      </c>
      <c r="D3161" s="378">
        <v>4.343</v>
      </c>
      <c r="E3161" s="20">
        <f t="shared" si="49"/>
        <v>4.343</v>
      </c>
    </row>
    <row r="3162" spans="1:5" x14ac:dyDescent="0.25">
      <c r="A3162" s="377">
        <v>41359</v>
      </c>
      <c r="B3162" s="378">
        <v>4</v>
      </c>
      <c r="C3162" s="379">
        <v>4.05</v>
      </c>
      <c r="D3162" s="378">
        <v>4.3464999999999998</v>
      </c>
      <c r="E3162" s="20">
        <f t="shared" si="49"/>
        <v>4.3464999999999998</v>
      </c>
    </row>
    <row r="3163" spans="1:5" x14ac:dyDescent="0.25">
      <c r="A3163" s="377">
        <v>41360</v>
      </c>
      <c r="B3163" s="378">
        <v>4</v>
      </c>
      <c r="C3163" s="379">
        <v>4.07</v>
      </c>
      <c r="D3163" s="378">
        <v>4.3475000000000001</v>
      </c>
      <c r="E3163" s="20">
        <f t="shared" si="49"/>
        <v>4.3475000000000001</v>
      </c>
    </row>
    <row r="3164" spans="1:5" x14ac:dyDescent="0.25">
      <c r="A3164" s="377">
        <v>41361</v>
      </c>
      <c r="B3164" s="378">
        <v>4</v>
      </c>
      <c r="C3164" s="379" t="s">
        <v>611</v>
      </c>
      <c r="D3164" s="378" t="s">
        <v>611</v>
      </c>
      <c r="E3164" s="20">
        <f t="shared" si="49"/>
        <v>4.3475000000000001</v>
      </c>
    </row>
    <row r="3165" spans="1:5" x14ac:dyDescent="0.25">
      <c r="A3165" s="377">
        <v>41362</v>
      </c>
      <c r="B3165" s="378">
        <v>4</v>
      </c>
      <c r="C3165" s="379" t="s">
        <v>611</v>
      </c>
      <c r="D3165" s="378" t="s">
        <v>611</v>
      </c>
      <c r="E3165" s="20">
        <f t="shared" si="49"/>
        <v>4.3475000000000001</v>
      </c>
    </row>
    <row r="3166" spans="1:5" x14ac:dyDescent="0.25">
      <c r="A3166" s="377">
        <v>41363</v>
      </c>
      <c r="B3166" s="378">
        <v>4</v>
      </c>
      <c r="C3166" s="379" t="s">
        <v>611</v>
      </c>
      <c r="D3166" s="378" t="s">
        <v>611</v>
      </c>
      <c r="E3166" s="20">
        <f t="shared" si="49"/>
        <v>4.3475000000000001</v>
      </c>
    </row>
    <row r="3167" spans="1:5" x14ac:dyDescent="0.25">
      <c r="A3167" s="377">
        <v>41364</v>
      </c>
      <c r="B3167" s="378">
        <v>4</v>
      </c>
      <c r="C3167" s="379" t="s">
        <v>611</v>
      </c>
      <c r="D3167" s="378" t="s">
        <v>611</v>
      </c>
      <c r="E3167" s="20">
        <f t="shared" si="49"/>
        <v>4.3475000000000001</v>
      </c>
    </row>
    <row r="3168" spans="1:5" x14ac:dyDescent="0.25">
      <c r="A3168" s="377">
        <v>41365</v>
      </c>
      <c r="B3168" s="378">
        <v>4</v>
      </c>
      <c r="C3168" s="379">
        <v>4.01</v>
      </c>
      <c r="D3168" s="378">
        <v>4.3512000000000004</v>
      </c>
      <c r="E3168" s="20">
        <f t="shared" si="49"/>
        <v>4.3512000000000004</v>
      </c>
    </row>
    <row r="3169" spans="1:5" x14ac:dyDescent="0.25">
      <c r="A3169" s="377">
        <v>41366</v>
      </c>
      <c r="B3169" s="378">
        <v>4</v>
      </c>
      <c r="C3169" s="379">
        <v>4.01</v>
      </c>
      <c r="D3169" s="378">
        <v>4.3540000000000001</v>
      </c>
      <c r="E3169" s="20">
        <f t="shared" si="49"/>
        <v>4.3540000000000001</v>
      </c>
    </row>
    <row r="3170" spans="1:5" x14ac:dyDescent="0.25">
      <c r="A3170" s="377">
        <v>41367</v>
      </c>
      <c r="B3170" s="378">
        <v>4</v>
      </c>
      <c r="C3170" s="379">
        <v>4.04</v>
      </c>
      <c r="D3170" s="378">
        <v>4.3425000000000002</v>
      </c>
      <c r="E3170" s="20">
        <f t="shared" si="49"/>
        <v>4.3425000000000002</v>
      </c>
    </row>
    <row r="3171" spans="1:5" x14ac:dyDescent="0.25">
      <c r="A3171" s="377">
        <v>41368</v>
      </c>
      <c r="B3171" s="378">
        <v>4</v>
      </c>
      <c r="C3171" s="379">
        <v>4.04</v>
      </c>
      <c r="D3171" s="378">
        <v>4.3461999999999996</v>
      </c>
      <c r="E3171" s="20">
        <f t="shared" si="49"/>
        <v>4.3461999999999996</v>
      </c>
    </row>
    <row r="3172" spans="1:5" x14ac:dyDescent="0.25">
      <c r="A3172" s="377">
        <v>41369</v>
      </c>
      <c r="B3172" s="378">
        <v>4</v>
      </c>
      <c r="C3172" s="379">
        <v>4.0199999999999996</v>
      </c>
      <c r="D3172" s="378">
        <v>4.3375000000000004</v>
      </c>
      <c r="E3172" s="20">
        <f t="shared" si="49"/>
        <v>4.3375000000000004</v>
      </c>
    </row>
    <row r="3173" spans="1:5" x14ac:dyDescent="0.25">
      <c r="A3173" s="377">
        <v>41370</v>
      </c>
      <c r="B3173" s="378">
        <v>4</v>
      </c>
      <c r="C3173" s="379" t="s">
        <v>611</v>
      </c>
      <c r="D3173" s="378" t="s">
        <v>611</v>
      </c>
      <c r="E3173" s="20">
        <f t="shared" si="49"/>
        <v>4.3375000000000004</v>
      </c>
    </row>
    <row r="3174" spans="1:5" x14ac:dyDescent="0.25">
      <c r="A3174" s="377">
        <v>41371</v>
      </c>
      <c r="B3174" s="378">
        <v>4</v>
      </c>
      <c r="C3174" s="379" t="s">
        <v>611</v>
      </c>
      <c r="D3174" s="378" t="s">
        <v>611</v>
      </c>
      <c r="E3174" s="20">
        <f t="shared" si="49"/>
        <v>4.3375000000000004</v>
      </c>
    </row>
    <row r="3175" spans="1:5" x14ac:dyDescent="0.25">
      <c r="A3175" s="377">
        <v>41372</v>
      </c>
      <c r="B3175" s="378">
        <v>4</v>
      </c>
      <c r="C3175" s="379">
        <v>4.0199999999999996</v>
      </c>
      <c r="D3175" s="378">
        <v>4.3334999999999999</v>
      </c>
      <c r="E3175" s="20">
        <f t="shared" si="49"/>
        <v>4.3334999999999999</v>
      </c>
    </row>
    <row r="3176" spans="1:5" x14ac:dyDescent="0.25">
      <c r="A3176" s="377">
        <v>41373</v>
      </c>
      <c r="B3176" s="378">
        <v>4</v>
      </c>
      <c r="C3176" s="379">
        <v>4.03</v>
      </c>
      <c r="D3176" s="378">
        <v>4.3425000000000002</v>
      </c>
      <c r="E3176" s="20">
        <f t="shared" si="49"/>
        <v>4.3425000000000002</v>
      </c>
    </row>
    <row r="3177" spans="1:5" x14ac:dyDescent="0.25">
      <c r="A3177" s="377">
        <v>41374</v>
      </c>
      <c r="B3177" s="378">
        <v>4</v>
      </c>
      <c r="C3177" s="379">
        <v>4.0199999999999996</v>
      </c>
      <c r="D3177" s="378">
        <v>4.3361999999999998</v>
      </c>
      <c r="E3177" s="20">
        <f t="shared" si="49"/>
        <v>4.3361999999999998</v>
      </c>
    </row>
    <row r="3178" spans="1:5" x14ac:dyDescent="0.25">
      <c r="A3178" s="377">
        <v>41375</v>
      </c>
      <c r="B3178" s="378">
        <v>4</v>
      </c>
      <c r="C3178" s="379">
        <v>4.0199999999999996</v>
      </c>
      <c r="D3178" s="378">
        <v>4.3281000000000001</v>
      </c>
      <c r="E3178" s="20">
        <f t="shared" si="49"/>
        <v>4.3281000000000001</v>
      </c>
    </row>
    <row r="3179" spans="1:5" x14ac:dyDescent="0.25">
      <c r="A3179" s="377">
        <v>41376</v>
      </c>
      <c r="B3179" s="378">
        <v>4</v>
      </c>
      <c r="C3179" s="379">
        <v>4.01</v>
      </c>
      <c r="D3179" s="378">
        <v>4.3314000000000004</v>
      </c>
      <c r="E3179" s="20">
        <f t="shared" si="49"/>
        <v>4.3314000000000004</v>
      </c>
    </row>
    <row r="3180" spans="1:5" x14ac:dyDescent="0.25">
      <c r="A3180" s="377">
        <v>41377</v>
      </c>
      <c r="B3180" s="378">
        <v>4</v>
      </c>
      <c r="C3180" s="379" t="s">
        <v>611</v>
      </c>
      <c r="D3180" s="378" t="s">
        <v>611</v>
      </c>
      <c r="E3180" s="20">
        <f t="shared" si="49"/>
        <v>4.3314000000000004</v>
      </c>
    </row>
    <row r="3181" spans="1:5" x14ac:dyDescent="0.25">
      <c r="A3181" s="377">
        <v>41378</v>
      </c>
      <c r="B3181" s="378">
        <v>4</v>
      </c>
      <c r="C3181" s="379" t="s">
        <v>611</v>
      </c>
      <c r="D3181" s="378" t="s">
        <v>611</v>
      </c>
      <c r="E3181" s="20">
        <f t="shared" si="49"/>
        <v>4.3314000000000004</v>
      </c>
    </row>
    <row r="3182" spans="1:5" x14ac:dyDescent="0.25">
      <c r="A3182" s="377">
        <v>41379</v>
      </c>
      <c r="B3182" s="378">
        <v>4</v>
      </c>
      <c r="C3182" s="379">
        <v>4.01</v>
      </c>
      <c r="D3182" s="378">
        <v>4.3348000000000004</v>
      </c>
      <c r="E3182" s="20">
        <f t="shared" si="49"/>
        <v>4.3348000000000004</v>
      </c>
    </row>
    <row r="3183" spans="1:5" x14ac:dyDescent="0.25">
      <c r="A3183" s="377">
        <v>41380</v>
      </c>
      <c r="B3183" s="378">
        <v>4</v>
      </c>
      <c r="C3183" s="379">
        <v>4.0199999999999996</v>
      </c>
      <c r="D3183" s="378">
        <v>4.3375000000000004</v>
      </c>
      <c r="E3183" s="20">
        <f t="shared" si="49"/>
        <v>4.3375000000000004</v>
      </c>
    </row>
    <row r="3184" spans="1:5" x14ac:dyDescent="0.25">
      <c r="A3184" s="377">
        <v>41381</v>
      </c>
      <c r="B3184" s="378">
        <v>4</v>
      </c>
      <c r="C3184" s="379">
        <v>4.01</v>
      </c>
      <c r="D3184" s="378">
        <v>4.3350999999999997</v>
      </c>
      <c r="E3184" s="20">
        <f t="shared" si="49"/>
        <v>4.3350999999999997</v>
      </c>
    </row>
    <row r="3185" spans="1:5" x14ac:dyDescent="0.25">
      <c r="A3185" s="377">
        <v>41382</v>
      </c>
      <c r="B3185" s="378">
        <v>4</v>
      </c>
      <c r="C3185" s="379">
        <v>4.01</v>
      </c>
      <c r="D3185" s="378">
        <v>4.3274999999999997</v>
      </c>
      <c r="E3185" s="20">
        <f t="shared" si="49"/>
        <v>4.3274999999999997</v>
      </c>
    </row>
    <row r="3186" spans="1:5" x14ac:dyDescent="0.25">
      <c r="A3186" s="377">
        <v>41383</v>
      </c>
      <c r="B3186" s="378">
        <v>4</v>
      </c>
      <c r="C3186" s="379">
        <v>4.01</v>
      </c>
      <c r="D3186" s="378">
        <v>4.3311999999999999</v>
      </c>
      <c r="E3186" s="20">
        <f t="shared" si="49"/>
        <v>4.3311999999999999</v>
      </c>
    </row>
    <row r="3187" spans="1:5" x14ac:dyDescent="0.25">
      <c r="A3187" s="377">
        <v>41384</v>
      </c>
      <c r="B3187" s="378">
        <v>4</v>
      </c>
      <c r="C3187" s="379" t="s">
        <v>611</v>
      </c>
      <c r="D3187" s="378" t="s">
        <v>611</v>
      </c>
      <c r="E3187" s="20">
        <f t="shared" si="49"/>
        <v>4.3311999999999999</v>
      </c>
    </row>
    <row r="3188" spans="1:5" x14ac:dyDescent="0.25">
      <c r="A3188" s="377">
        <v>41385</v>
      </c>
      <c r="B3188" s="378">
        <v>4</v>
      </c>
      <c r="C3188" s="379" t="s">
        <v>611</v>
      </c>
      <c r="D3188" s="378" t="s">
        <v>611</v>
      </c>
      <c r="E3188" s="20">
        <f t="shared" si="49"/>
        <v>4.3311999999999999</v>
      </c>
    </row>
    <row r="3189" spans="1:5" x14ac:dyDescent="0.25">
      <c r="A3189" s="377">
        <v>41386</v>
      </c>
      <c r="B3189" s="378">
        <v>4</v>
      </c>
      <c r="C3189" s="379">
        <v>4.01</v>
      </c>
      <c r="D3189" s="378">
        <v>4.3250000000000002</v>
      </c>
      <c r="E3189" s="20">
        <f t="shared" si="49"/>
        <v>4.3250000000000002</v>
      </c>
    </row>
    <row r="3190" spans="1:5" x14ac:dyDescent="0.25">
      <c r="A3190" s="377">
        <v>41387</v>
      </c>
      <c r="B3190" s="378">
        <v>4</v>
      </c>
      <c r="C3190" s="379">
        <v>4.01</v>
      </c>
      <c r="D3190" s="378">
        <v>4.3258000000000001</v>
      </c>
      <c r="E3190" s="20">
        <f t="shared" si="49"/>
        <v>4.3258000000000001</v>
      </c>
    </row>
    <row r="3191" spans="1:5" x14ac:dyDescent="0.25">
      <c r="A3191" s="377">
        <v>41388</v>
      </c>
      <c r="B3191" s="378">
        <v>4</v>
      </c>
      <c r="C3191" s="379">
        <v>4.01</v>
      </c>
      <c r="D3191" s="378">
        <v>4.3303000000000003</v>
      </c>
      <c r="E3191" s="20">
        <f t="shared" si="49"/>
        <v>4.3303000000000003</v>
      </c>
    </row>
    <row r="3192" spans="1:5" x14ac:dyDescent="0.25">
      <c r="A3192" s="377">
        <v>41389</v>
      </c>
      <c r="B3192" s="378">
        <v>4</v>
      </c>
      <c r="C3192" s="379">
        <v>4.01</v>
      </c>
      <c r="D3192" s="378">
        <v>4.3250999999999999</v>
      </c>
      <c r="E3192" s="20">
        <f t="shared" si="49"/>
        <v>4.3250999999999999</v>
      </c>
    </row>
    <row r="3193" spans="1:5" x14ac:dyDescent="0.25">
      <c r="A3193" s="377">
        <v>41390</v>
      </c>
      <c r="B3193" s="378">
        <v>4</v>
      </c>
      <c r="C3193" s="379">
        <v>4.01</v>
      </c>
      <c r="D3193" s="378">
        <v>4.3250000000000002</v>
      </c>
      <c r="E3193" s="20">
        <f t="shared" si="49"/>
        <v>4.3250000000000002</v>
      </c>
    </row>
    <row r="3194" spans="1:5" x14ac:dyDescent="0.25">
      <c r="A3194" s="377">
        <v>41391</v>
      </c>
      <c r="B3194" s="378">
        <v>4</v>
      </c>
      <c r="C3194" s="379" t="s">
        <v>611</v>
      </c>
      <c r="D3194" s="378" t="s">
        <v>611</v>
      </c>
      <c r="E3194" s="20">
        <f t="shared" si="49"/>
        <v>4.3250000000000002</v>
      </c>
    </row>
    <row r="3195" spans="1:5" x14ac:dyDescent="0.25">
      <c r="A3195" s="377">
        <v>41392</v>
      </c>
      <c r="B3195" s="378">
        <v>4</v>
      </c>
      <c r="C3195" s="379" t="s">
        <v>611</v>
      </c>
      <c r="D3195" s="378" t="s">
        <v>611</v>
      </c>
      <c r="E3195" s="20">
        <f t="shared" si="49"/>
        <v>4.3250000000000002</v>
      </c>
    </row>
    <row r="3196" spans="1:5" x14ac:dyDescent="0.25">
      <c r="A3196" s="377">
        <v>41393</v>
      </c>
      <c r="B3196" s="378">
        <v>4</v>
      </c>
      <c r="C3196" s="379">
        <v>4.01</v>
      </c>
      <c r="D3196" s="378">
        <v>4.3324999999999996</v>
      </c>
      <c r="E3196" s="20">
        <f t="shared" si="49"/>
        <v>4.3324999999999996</v>
      </c>
    </row>
    <row r="3197" spans="1:5" x14ac:dyDescent="0.25">
      <c r="A3197" s="377">
        <v>41394</v>
      </c>
      <c r="B3197" s="378">
        <v>4</v>
      </c>
      <c r="C3197" s="379">
        <v>4.0599999999999996</v>
      </c>
      <c r="D3197" s="378">
        <v>4.3274999999999997</v>
      </c>
      <c r="E3197" s="20">
        <f t="shared" si="49"/>
        <v>4.3274999999999997</v>
      </c>
    </row>
    <row r="3198" spans="1:5" x14ac:dyDescent="0.25">
      <c r="A3198" s="377">
        <v>41395</v>
      </c>
      <c r="B3198" s="378">
        <v>4</v>
      </c>
      <c r="C3198" s="379" t="s">
        <v>611</v>
      </c>
      <c r="D3198" s="378" t="s">
        <v>611</v>
      </c>
      <c r="E3198" s="20">
        <f t="shared" si="49"/>
        <v>4.3274999999999997</v>
      </c>
    </row>
    <row r="3199" spans="1:5" x14ac:dyDescent="0.25">
      <c r="A3199" s="377">
        <v>41396</v>
      </c>
      <c r="B3199" s="378">
        <v>4</v>
      </c>
      <c r="C3199" s="379">
        <v>4.03</v>
      </c>
      <c r="D3199" s="378">
        <v>4.3236999999999997</v>
      </c>
      <c r="E3199" s="20">
        <f t="shared" si="49"/>
        <v>4.3236999999999997</v>
      </c>
    </row>
    <row r="3200" spans="1:5" x14ac:dyDescent="0.25">
      <c r="A3200" s="377">
        <v>41397</v>
      </c>
      <c r="B3200" s="378">
        <v>4</v>
      </c>
      <c r="C3200" s="379">
        <v>4.0199999999999996</v>
      </c>
      <c r="D3200" s="378">
        <v>4.3292999999999999</v>
      </c>
      <c r="E3200" s="20">
        <f t="shared" si="49"/>
        <v>4.3292999999999999</v>
      </c>
    </row>
    <row r="3201" spans="1:5" x14ac:dyDescent="0.25">
      <c r="A3201" s="377">
        <v>41398</v>
      </c>
      <c r="B3201" s="378">
        <v>4</v>
      </c>
      <c r="C3201" s="379" t="s">
        <v>611</v>
      </c>
      <c r="D3201" s="378" t="s">
        <v>611</v>
      </c>
      <c r="E3201" s="20">
        <f t="shared" si="49"/>
        <v>4.3292999999999999</v>
      </c>
    </row>
    <row r="3202" spans="1:5" x14ac:dyDescent="0.25">
      <c r="A3202" s="377">
        <v>41399</v>
      </c>
      <c r="B3202" s="378">
        <v>4</v>
      </c>
      <c r="C3202" s="379" t="s">
        <v>611</v>
      </c>
      <c r="D3202" s="378" t="s">
        <v>611</v>
      </c>
      <c r="E3202" s="20">
        <f t="shared" si="49"/>
        <v>4.3292999999999999</v>
      </c>
    </row>
    <row r="3203" spans="1:5" x14ac:dyDescent="0.25">
      <c r="A3203" s="377">
        <v>41400</v>
      </c>
      <c r="B3203" s="378">
        <v>4</v>
      </c>
      <c r="C3203" s="379">
        <v>4.0199999999999996</v>
      </c>
      <c r="D3203" s="378">
        <v>4.3250000000000002</v>
      </c>
      <c r="E3203" s="20">
        <f t="shared" si="49"/>
        <v>4.3250000000000002</v>
      </c>
    </row>
    <row r="3204" spans="1:5" x14ac:dyDescent="0.25">
      <c r="A3204" s="377">
        <v>41401</v>
      </c>
      <c r="B3204" s="378">
        <v>4</v>
      </c>
      <c r="C3204" s="379">
        <v>4.0199999999999996</v>
      </c>
      <c r="D3204" s="378">
        <v>4.3320999999999996</v>
      </c>
      <c r="E3204" s="20">
        <f t="shared" si="49"/>
        <v>4.3320999999999996</v>
      </c>
    </row>
    <row r="3205" spans="1:5" x14ac:dyDescent="0.25">
      <c r="A3205" s="377">
        <v>41402</v>
      </c>
      <c r="B3205" s="378">
        <v>4</v>
      </c>
      <c r="C3205" s="379">
        <v>4.01</v>
      </c>
      <c r="D3205" s="378">
        <v>4.3310000000000004</v>
      </c>
      <c r="E3205" s="20">
        <f t="shared" si="49"/>
        <v>4.3310000000000004</v>
      </c>
    </row>
    <row r="3206" spans="1:5" x14ac:dyDescent="0.25">
      <c r="A3206" s="377">
        <v>41403</v>
      </c>
      <c r="B3206" s="378">
        <v>4</v>
      </c>
      <c r="C3206" s="379">
        <v>4.0199999999999996</v>
      </c>
      <c r="D3206" s="378">
        <v>4.3250000000000002</v>
      </c>
      <c r="E3206" s="20">
        <f t="shared" si="49"/>
        <v>4.3250000000000002</v>
      </c>
    </row>
    <row r="3207" spans="1:5" x14ac:dyDescent="0.25">
      <c r="A3207" s="377">
        <v>41404</v>
      </c>
      <c r="B3207" s="378">
        <v>4</v>
      </c>
      <c r="C3207" s="379">
        <v>4.01</v>
      </c>
      <c r="D3207" s="378">
        <v>4.3155999999999999</v>
      </c>
      <c r="E3207" s="20">
        <f t="shared" si="49"/>
        <v>4.3155999999999999</v>
      </c>
    </row>
    <row r="3208" spans="1:5" x14ac:dyDescent="0.25">
      <c r="A3208" s="377">
        <v>41405</v>
      </c>
      <c r="B3208" s="378">
        <v>4</v>
      </c>
      <c r="C3208" s="379" t="s">
        <v>611</v>
      </c>
      <c r="D3208" s="378" t="s">
        <v>611</v>
      </c>
      <c r="E3208" s="20">
        <f t="shared" si="49"/>
        <v>4.3155999999999999</v>
      </c>
    </row>
    <row r="3209" spans="1:5" x14ac:dyDescent="0.25">
      <c r="A3209" s="377">
        <v>41406</v>
      </c>
      <c r="B3209" s="378">
        <v>4</v>
      </c>
      <c r="C3209" s="379" t="s">
        <v>611</v>
      </c>
      <c r="D3209" s="378" t="s">
        <v>611</v>
      </c>
      <c r="E3209" s="20">
        <f t="shared" si="49"/>
        <v>4.3155999999999999</v>
      </c>
    </row>
    <row r="3210" spans="1:5" x14ac:dyDescent="0.25">
      <c r="A3210" s="377">
        <v>41407</v>
      </c>
      <c r="B3210" s="378">
        <v>4</v>
      </c>
      <c r="C3210" s="379">
        <v>4.01</v>
      </c>
      <c r="D3210" s="378">
        <v>4.3150000000000004</v>
      </c>
      <c r="E3210" s="20">
        <f t="shared" si="49"/>
        <v>4.3150000000000004</v>
      </c>
    </row>
    <row r="3211" spans="1:5" x14ac:dyDescent="0.25">
      <c r="A3211" s="377">
        <v>41408</v>
      </c>
      <c r="B3211" s="378">
        <v>4</v>
      </c>
      <c r="C3211" s="379">
        <v>4.01</v>
      </c>
      <c r="D3211" s="378">
        <v>4.3174999999999999</v>
      </c>
      <c r="E3211" s="20">
        <f t="shared" si="49"/>
        <v>4.3174999999999999</v>
      </c>
    </row>
    <row r="3212" spans="1:5" x14ac:dyDescent="0.25">
      <c r="A3212" s="377">
        <v>41409</v>
      </c>
      <c r="B3212" s="378">
        <v>4</v>
      </c>
      <c r="C3212" s="379">
        <v>4.0199999999999996</v>
      </c>
      <c r="D3212" s="378">
        <v>4.3150000000000004</v>
      </c>
      <c r="E3212" s="20">
        <f t="shared" ref="E3212:E3275" si="50">IF(D3212="N/E",E3211,D3212)</f>
        <v>4.3150000000000004</v>
      </c>
    </row>
    <row r="3213" spans="1:5" x14ac:dyDescent="0.25">
      <c r="A3213" s="377">
        <v>41410</v>
      </c>
      <c r="B3213" s="378">
        <v>4</v>
      </c>
      <c r="C3213" s="379">
        <v>4.03</v>
      </c>
      <c r="D3213" s="378">
        <v>4.3114999999999997</v>
      </c>
      <c r="E3213" s="20">
        <f t="shared" si="50"/>
        <v>4.3114999999999997</v>
      </c>
    </row>
    <row r="3214" spans="1:5" x14ac:dyDescent="0.25">
      <c r="A3214" s="377">
        <v>41411</v>
      </c>
      <c r="B3214" s="378">
        <v>4</v>
      </c>
      <c r="C3214" s="379">
        <v>4.0199999999999996</v>
      </c>
      <c r="D3214" s="378">
        <v>4.3139000000000003</v>
      </c>
      <c r="E3214" s="20">
        <f t="shared" si="50"/>
        <v>4.3139000000000003</v>
      </c>
    </row>
    <row r="3215" spans="1:5" x14ac:dyDescent="0.25">
      <c r="A3215" s="377">
        <v>41412</v>
      </c>
      <c r="B3215" s="378">
        <v>4</v>
      </c>
      <c r="C3215" s="379" t="s">
        <v>611</v>
      </c>
      <c r="D3215" s="378" t="s">
        <v>611</v>
      </c>
      <c r="E3215" s="20">
        <f t="shared" si="50"/>
        <v>4.3139000000000003</v>
      </c>
    </row>
    <row r="3216" spans="1:5" x14ac:dyDescent="0.25">
      <c r="A3216" s="377">
        <v>41413</v>
      </c>
      <c r="B3216" s="378">
        <v>4</v>
      </c>
      <c r="C3216" s="379" t="s">
        <v>611</v>
      </c>
      <c r="D3216" s="378" t="s">
        <v>611</v>
      </c>
      <c r="E3216" s="20">
        <f t="shared" si="50"/>
        <v>4.3139000000000003</v>
      </c>
    </row>
    <row r="3217" spans="1:5" x14ac:dyDescent="0.25">
      <c r="A3217" s="377">
        <v>41414</v>
      </c>
      <c r="B3217" s="378">
        <v>4</v>
      </c>
      <c r="C3217" s="379">
        <v>4.0199999999999996</v>
      </c>
      <c r="D3217" s="378">
        <v>4.3170000000000002</v>
      </c>
      <c r="E3217" s="20">
        <f t="shared" si="50"/>
        <v>4.3170000000000002</v>
      </c>
    </row>
    <row r="3218" spans="1:5" x14ac:dyDescent="0.25">
      <c r="A3218" s="377">
        <v>41415</v>
      </c>
      <c r="B3218" s="378">
        <v>4</v>
      </c>
      <c r="C3218" s="379">
        <v>4.03</v>
      </c>
      <c r="D3218" s="378">
        <v>4.3174999999999999</v>
      </c>
      <c r="E3218" s="20">
        <f t="shared" si="50"/>
        <v>4.3174999999999999</v>
      </c>
    </row>
    <row r="3219" spans="1:5" x14ac:dyDescent="0.25">
      <c r="A3219" s="377">
        <v>41416</v>
      </c>
      <c r="B3219" s="378">
        <v>4</v>
      </c>
      <c r="C3219" s="379">
        <v>4.0199999999999996</v>
      </c>
      <c r="D3219" s="378">
        <v>4.3150000000000004</v>
      </c>
      <c r="E3219" s="20">
        <f t="shared" si="50"/>
        <v>4.3150000000000004</v>
      </c>
    </row>
    <row r="3220" spans="1:5" x14ac:dyDescent="0.25">
      <c r="A3220" s="377">
        <v>41417</v>
      </c>
      <c r="B3220" s="378">
        <v>4</v>
      </c>
      <c r="C3220" s="379">
        <v>4.01</v>
      </c>
      <c r="D3220" s="378">
        <v>4.3064999999999998</v>
      </c>
      <c r="E3220" s="20">
        <f t="shared" si="50"/>
        <v>4.3064999999999998</v>
      </c>
    </row>
    <row r="3221" spans="1:5" x14ac:dyDescent="0.25">
      <c r="A3221" s="377">
        <v>41418</v>
      </c>
      <c r="B3221" s="378">
        <v>4</v>
      </c>
      <c r="C3221" s="379">
        <v>4.01</v>
      </c>
      <c r="D3221" s="378">
        <v>4.3109999999999999</v>
      </c>
      <c r="E3221" s="20">
        <f t="shared" si="50"/>
        <v>4.3109999999999999</v>
      </c>
    </row>
    <row r="3222" spans="1:5" x14ac:dyDescent="0.25">
      <c r="A3222" s="377">
        <v>41419</v>
      </c>
      <c r="B3222" s="378">
        <v>4</v>
      </c>
      <c r="C3222" s="379" t="s">
        <v>611</v>
      </c>
      <c r="D3222" s="378" t="s">
        <v>611</v>
      </c>
      <c r="E3222" s="20">
        <f t="shared" si="50"/>
        <v>4.3109999999999999</v>
      </c>
    </row>
    <row r="3223" spans="1:5" x14ac:dyDescent="0.25">
      <c r="A3223" s="377">
        <v>41420</v>
      </c>
      <c r="B3223" s="378">
        <v>4</v>
      </c>
      <c r="C3223" s="379" t="s">
        <v>611</v>
      </c>
      <c r="D3223" s="378" t="s">
        <v>611</v>
      </c>
      <c r="E3223" s="20">
        <f t="shared" si="50"/>
        <v>4.3109999999999999</v>
      </c>
    </row>
    <row r="3224" spans="1:5" x14ac:dyDescent="0.25">
      <c r="A3224" s="377">
        <v>41421</v>
      </c>
      <c r="B3224" s="378">
        <v>4</v>
      </c>
      <c r="C3224" s="379">
        <v>4.01</v>
      </c>
      <c r="D3224" s="378">
        <v>4.3139000000000003</v>
      </c>
      <c r="E3224" s="20">
        <f t="shared" si="50"/>
        <v>4.3139000000000003</v>
      </c>
    </row>
    <row r="3225" spans="1:5" x14ac:dyDescent="0.25">
      <c r="A3225" s="377">
        <v>41422</v>
      </c>
      <c r="B3225" s="378">
        <v>4</v>
      </c>
      <c r="C3225" s="379">
        <v>4.0199999999999996</v>
      </c>
      <c r="D3225" s="378">
        <v>4.3075000000000001</v>
      </c>
      <c r="E3225" s="20">
        <f t="shared" si="50"/>
        <v>4.3075000000000001</v>
      </c>
    </row>
    <row r="3226" spans="1:5" x14ac:dyDescent="0.25">
      <c r="A3226" s="377">
        <v>41423</v>
      </c>
      <c r="B3226" s="378">
        <v>4</v>
      </c>
      <c r="C3226" s="379">
        <v>4.0199999999999996</v>
      </c>
      <c r="D3226" s="378">
        <v>4.3075000000000001</v>
      </c>
      <c r="E3226" s="20">
        <f t="shared" si="50"/>
        <v>4.3075000000000001</v>
      </c>
    </row>
    <row r="3227" spans="1:5" x14ac:dyDescent="0.25">
      <c r="A3227" s="377">
        <v>41424</v>
      </c>
      <c r="B3227" s="378">
        <v>4</v>
      </c>
      <c r="C3227" s="379">
        <v>4.0199999999999996</v>
      </c>
      <c r="D3227" s="378">
        <v>4.3075000000000001</v>
      </c>
      <c r="E3227" s="20">
        <f t="shared" si="50"/>
        <v>4.3075000000000001</v>
      </c>
    </row>
    <row r="3228" spans="1:5" x14ac:dyDescent="0.25">
      <c r="A3228" s="377">
        <v>41425</v>
      </c>
      <c r="B3228" s="378">
        <v>4</v>
      </c>
      <c r="C3228" s="379">
        <v>4.0599999999999996</v>
      </c>
      <c r="D3228" s="378">
        <v>4.3040000000000003</v>
      </c>
      <c r="E3228" s="20">
        <f t="shared" si="50"/>
        <v>4.3040000000000003</v>
      </c>
    </row>
    <row r="3229" spans="1:5" x14ac:dyDescent="0.25">
      <c r="A3229" s="377">
        <v>41426</v>
      </c>
      <c r="B3229" s="378">
        <v>4</v>
      </c>
      <c r="C3229" s="379" t="s">
        <v>611</v>
      </c>
      <c r="D3229" s="378" t="s">
        <v>611</v>
      </c>
      <c r="E3229" s="20">
        <f t="shared" si="50"/>
        <v>4.3040000000000003</v>
      </c>
    </row>
    <row r="3230" spans="1:5" x14ac:dyDescent="0.25">
      <c r="A3230" s="377">
        <v>41427</v>
      </c>
      <c r="B3230" s="378">
        <v>4</v>
      </c>
      <c r="C3230" s="379" t="s">
        <v>611</v>
      </c>
      <c r="D3230" s="378" t="s">
        <v>611</v>
      </c>
      <c r="E3230" s="20">
        <f t="shared" si="50"/>
        <v>4.3040000000000003</v>
      </c>
    </row>
    <row r="3231" spans="1:5" x14ac:dyDescent="0.25">
      <c r="A3231" s="377">
        <v>41428</v>
      </c>
      <c r="B3231" s="378">
        <v>4</v>
      </c>
      <c r="C3231" s="379">
        <v>4.0199999999999996</v>
      </c>
      <c r="D3231" s="378">
        <v>4.3098000000000001</v>
      </c>
      <c r="E3231" s="20">
        <f t="shared" si="50"/>
        <v>4.3098000000000001</v>
      </c>
    </row>
    <row r="3232" spans="1:5" x14ac:dyDescent="0.25">
      <c r="A3232" s="377">
        <v>41429</v>
      </c>
      <c r="B3232" s="378">
        <v>4</v>
      </c>
      <c r="C3232" s="379">
        <v>4.0199999999999996</v>
      </c>
      <c r="D3232" s="378">
        <v>4.3049999999999997</v>
      </c>
      <c r="E3232" s="20">
        <f t="shared" si="50"/>
        <v>4.3049999999999997</v>
      </c>
    </row>
    <row r="3233" spans="1:5" x14ac:dyDescent="0.25">
      <c r="A3233" s="377">
        <v>41430</v>
      </c>
      <c r="B3233" s="378">
        <v>4</v>
      </c>
      <c r="C3233" s="379">
        <v>4.0199999999999996</v>
      </c>
      <c r="D3233" s="378">
        <v>4.3019999999999996</v>
      </c>
      <c r="E3233" s="20">
        <f t="shared" si="50"/>
        <v>4.3019999999999996</v>
      </c>
    </row>
    <row r="3234" spans="1:5" x14ac:dyDescent="0.25">
      <c r="A3234" s="377">
        <v>41431</v>
      </c>
      <c r="B3234" s="378">
        <v>4</v>
      </c>
      <c r="C3234" s="379">
        <v>4.0199999999999996</v>
      </c>
      <c r="D3234" s="378">
        <v>4.3</v>
      </c>
      <c r="E3234" s="20">
        <f t="shared" si="50"/>
        <v>4.3</v>
      </c>
    </row>
    <row r="3235" spans="1:5" x14ac:dyDescent="0.25">
      <c r="A3235" s="377">
        <v>41432</v>
      </c>
      <c r="B3235" s="378">
        <v>4</v>
      </c>
      <c r="C3235" s="379">
        <v>4.0199999999999996</v>
      </c>
      <c r="D3235" s="378">
        <v>4.2975000000000003</v>
      </c>
      <c r="E3235" s="20">
        <f t="shared" si="50"/>
        <v>4.2975000000000003</v>
      </c>
    </row>
    <row r="3236" spans="1:5" x14ac:dyDescent="0.25">
      <c r="A3236" s="377">
        <v>41433</v>
      </c>
      <c r="B3236" s="378">
        <v>4</v>
      </c>
      <c r="C3236" s="379" t="s">
        <v>611</v>
      </c>
      <c r="D3236" s="378" t="s">
        <v>611</v>
      </c>
      <c r="E3236" s="20">
        <f t="shared" si="50"/>
        <v>4.2975000000000003</v>
      </c>
    </row>
    <row r="3237" spans="1:5" x14ac:dyDescent="0.25">
      <c r="A3237" s="377">
        <v>41434</v>
      </c>
      <c r="B3237" s="378">
        <v>4</v>
      </c>
      <c r="C3237" s="379" t="s">
        <v>611</v>
      </c>
      <c r="D3237" s="378" t="s">
        <v>611</v>
      </c>
      <c r="E3237" s="20">
        <f t="shared" si="50"/>
        <v>4.2975000000000003</v>
      </c>
    </row>
    <row r="3238" spans="1:5" x14ac:dyDescent="0.25">
      <c r="A3238" s="377">
        <v>41435</v>
      </c>
      <c r="B3238" s="378">
        <v>4</v>
      </c>
      <c r="C3238" s="379">
        <v>4.0199999999999996</v>
      </c>
      <c r="D3238" s="378">
        <v>4.3</v>
      </c>
      <c r="E3238" s="20">
        <f t="shared" si="50"/>
        <v>4.3</v>
      </c>
    </row>
    <row r="3239" spans="1:5" x14ac:dyDescent="0.25">
      <c r="A3239" s="377">
        <v>41436</v>
      </c>
      <c r="B3239" s="378">
        <v>4</v>
      </c>
      <c r="C3239" s="379">
        <v>4.0199999999999996</v>
      </c>
      <c r="D3239" s="378">
        <v>4.2986000000000004</v>
      </c>
      <c r="E3239" s="20">
        <f t="shared" si="50"/>
        <v>4.2986000000000004</v>
      </c>
    </row>
    <row r="3240" spans="1:5" x14ac:dyDescent="0.25">
      <c r="A3240" s="377">
        <v>41437</v>
      </c>
      <c r="B3240" s="378">
        <v>4</v>
      </c>
      <c r="C3240" s="379">
        <v>4.0199999999999996</v>
      </c>
      <c r="D3240" s="378">
        <v>4.2854999999999999</v>
      </c>
      <c r="E3240" s="20">
        <f t="shared" si="50"/>
        <v>4.2854999999999999</v>
      </c>
    </row>
    <row r="3241" spans="1:5" x14ac:dyDescent="0.25">
      <c r="A3241" s="377">
        <v>41438</v>
      </c>
      <c r="B3241" s="378">
        <v>4</v>
      </c>
      <c r="C3241" s="379">
        <v>4.0199999999999996</v>
      </c>
      <c r="D3241" s="378">
        <v>4.2942</v>
      </c>
      <c r="E3241" s="20">
        <f t="shared" si="50"/>
        <v>4.2942</v>
      </c>
    </row>
    <row r="3242" spans="1:5" x14ac:dyDescent="0.25">
      <c r="A3242" s="377">
        <v>41439</v>
      </c>
      <c r="B3242" s="378">
        <v>4</v>
      </c>
      <c r="C3242" s="379">
        <v>4.0199999999999996</v>
      </c>
      <c r="D3242" s="378">
        <v>4.2971000000000004</v>
      </c>
      <c r="E3242" s="20">
        <f t="shared" si="50"/>
        <v>4.2971000000000004</v>
      </c>
    </row>
    <row r="3243" spans="1:5" x14ac:dyDescent="0.25">
      <c r="A3243" s="377">
        <v>41440</v>
      </c>
      <c r="B3243" s="378">
        <v>4</v>
      </c>
      <c r="C3243" s="379" t="s">
        <v>611</v>
      </c>
      <c r="D3243" s="378" t="s">
        <v>611</v>
      </c>
      <c r="E3243" s="20">
        <f t="shared" si="50"/>
        <v>4.2971000000000004</v>
      </c>
    </row>
    <row r="3244" spans="1:5" x14ac:dyDescent="0.25">
      <c r="A3244" s="377">
        <v>41441</v>
      </c>
      <c r="B3244" s="378">
        <v>4</v>
      </c>
      <c r="C3244" s="379" t="s">
        <v>611</v>
      </c>
      <c r="D3244" s="378" t="s">
        <v>611</v>
      </c>
      <c r="E3244" s="20">
        <f t="shared" si="50"/>
        <v>4.2971000000000004</v>
      </c>
    </row>
    <row r="3245" spans="1:5" x14ac:dyDescent="0.25">
      <c r="A3245" s="377">
        <v>41442</v>
      </c>
      <c r="B3245" s="378">
        <v>4</v>
      </c>
      <c r="C3245" s="379">
        <v>4.0199999999999996</v>
      </c>
      <c r="D3245" s="378">
        <v>4.3010000000000002</v>
      </c>
      <c r="E3245" s="20">
        <f t="shared" si="50"/>
        <v>4.3010000000000002</v>
      </c>
    </row>
    <row r="3246" spans="1:5" x14ac:dyDescent="0.25">
      <c r="A3246" s="377">
        <v>41443</v>
      </c>
      <c r="B3246" s="378">
        <v>4</v>
      </c>
      <c r="C3246" s="379">
        <v>4.0199999999999996</v>
      </c>
      <c r="D3246" s="378">
        <v>4.3014999999999999</v>
      </c>
      <c r="E3246" s="20">
        <f t="shared" si="50"/>
        <v>4.3014999999999999</v>
      </c>
    </row>
    <row r="3247" spans="1:5" x14ac:dyDescent="0.25">
      <c r="A3247" s="377">
        <v>41444</v>
      </c>
      <c r="B3247" s="378">
        <v>4</v>
      </c>
      <c r="C3247" s="379">
        <v>4.0199999999999996</v>
      </c>
      <c r="D3247" s="378">
        <v>4.3025000000000002</v>
      </c>
      <c r="E3247" s="20">
        <f t="shared" si="50"/>
        <v>4.3025000000000002</v>
      </c>
    </row>
    <row r="3248" spans="1:5" x14ac:dyDescent="0.25">
      <c r="A3248" s="377">
        <v>41445</v>
      </c>
      <c r="B3248" s="378">
        <v>4</v>
      </c>
      <c r="C3248" s="379">
        <v>4.0199999999999996</v>
      </c>
      <c r="D3248" s="378">
        <v>4.3025000000000002</v>
      </c>
      <c r="E3248" s="20">
        <f t="shared" si="50"/>
        <v>4.3025000000000002</v>
      </c>
    </row>
    <row r="3249" spans="1:5" x14ac:dyDescent="0.25">
      <c r="A3249" s="377">
        <v>41446</v>
      </c>
      <c r="B3249" s="378">
        <v>4</v>
      </c>
      <c r="C3249" s="379">
        <v>4.0199999999999996</v>
      </c>
      <c r="D3249" s="378">
        <v>4.3108000000000004</v>
      </c>
      <c r="E3249" s="20">
        <f t="shared" si="50"/>
        <v>4.3108000000000004</v>
      </c>
    </row>
    <row r="3250" spans="1:5" x14ac:dyDescent="0.25">
      <c r="A3250" s="377">
        <v>41447</v>
      </c>
      <c r="B3250" s="378">
        <v>4</v>
      </c>
      <c r="C3250" s="379" t="s">
        <v>611</v>
      </c>
      <c r="D3250" s="378" t="s">
        <v>611</v>
      </c>
      <c r="E3250" s="20">
        <f t="shared" si="50"/>
        <v>4.3108000000000004</v>
      </c>
    </row>
    <row r="3251" spans="1:5" x14ac:dyDescent="0.25">
      <c r="A3251" s="377">
        <v>41448</v>
      </c>
      <c r="B3251" s="378">
        <v>4</v>
      </c>
      <c r="C3251" s="379" t="s">
        <v>611</v>
      </c>
      <c r="D3251" s="378" t="s">
        <v>611</v>
      </c>
      <c r="E3251" s="20">
        <f t="shared" si="50"/>
        <v>4.3108000000000004</v>
      </c>
    </row>
    <row r="3252" spans="1:5" x14ac:dyDescent="0.25">
      <c r="A3252" s="377">
        <v>41449</v>
      </c>
      <c r="B3252" s="378">
        <v>4</v>
      </c>
      <c r="C3252" s="379">
        <v>4.01</v>
      </c>
      <c r="D3252" s="378">
        <v>4.3166000000000002</v>
      </c>
      <c r="E3252" s="20">
        <f t="shared" si="50"/>
        <v>4.3166000000000002</v>
      </c>
    </row>
    <row r="3253" spans="1:5" x14ac:dyDescent="0.25">
      <c r="A3253" s="377">
        <v>41450</v>
      </c>
      <c r="B3253" s="378">
        <v>4</v>
      </c>
      <c r="C3253" s="379">
        <v>4</v>
      </c>
      <c r="D3253" s="378">
        <v>4.3148</v>
      </c>
      <c r="E3253" s="20">
        <f t="shared" si="50"/>
        <v>4.3148</v>
      </c>
    </row>
    <row r="3254" spans="1:5" x14ac:dyDescent="0.25">
      <c r="A3254" s="377">
        <v>41451</v>
      </c>
      <c r="B3254" s="378">
        <v>4</v>
      </c>
      <c r="C3254" s="379">
        <v>3.99</v>
      </c>
      <c r="D3254" s="378">
        <v>4.3074000000000003</v>
      </c>
      <c r="E3254" s="20">
        <f t="shared" si="50"/>
        <v>4.3074000000000003</v>
      </c>
    </row>
    <row r="3255" spans="1:5" x14ac:dyDescent="0.25">
      <c r="A3255" s="377">
        <v>41452</v>
      </c>
      <c r="B3255" s="378">
        <v>4</v>
      </c>
      <c r="C3255" s="379">
        <v>3.99</v>
      </c>
      <c r="D3255" s="378">
        <v>4.3114999999999997</v>
      </c>
      <c r="E3255" s="20">
        <f t="shared" si="50"/>
        <v>4.3114999999999997</v>
      </c>
    </row>
    <row r="3256" spans="1:5" x14ac:dyDescent="0.25">
      <c r="A3256" s="377">
        <v>41453</v>
      </c>
      <c r="B3256" s="378">
        <v>4</v>
      </c>
      <c r="C3256" s="379">
        <v>4.04</v>
      </c>
      <c r="D3256" s="378">
        <v>4.3144</v>
      </c>
      <c r="E3256" s="20">
        <f t="shared" si="50"/>
        <v>4.3144</v>
      </c>
    </row>
    <row r="3257" spans="1:5" x14ac:dyDescent="0.25">
      <c r="A3257" s="377">
        <v>41454</v>
      </c>
      <c r="B3257" s="378">
        <v>4</v>
      </c>
      <c r="C3257" s="379" t="s">
        <v>611</v>
      </c>
      <c r="D3257" s="378" t="s">
        <v>611</v>
      </c>
      <c r="E3257" s="20">
        <f t="shared" si="50"/>
        <v>4.3144</v>
      </c>
    </row>
    <row r="3258" spans="1:5" x14ac:dyDescent="0.25">
      <c r="A3258" s="377">
        <v>41455</v>
      </c>
      <c r="B3258" s="378">
        <v>4</v>
      </c>
      <c r="C3258" s="379" t="s">
        <v>611</v>
      </c>
      <c r="D3258" s="378" t="s">
        <v>611</v>
      </c>
      <c r="E3258" s="20">
        <f t="shared" si="50"/>
        <v>4.3144</v>
      </c>
    </row>
    <row r="3259" spans="1:5" x14ac:dyDescent="0.25">
      <c r="A3259" s="377">
        <v>41456</v>
      </c>
      <c r="B3259" s="378">
        <v>4</v>
      </c>
      <c r="C3259" s="379">
        <v>4.01</v>
      </c>
      <c r="D3259" s="378">
        <v>4.3136999999999999</v>
      </c>
      <c r="E3259" s="20">
        <f t="shared" si="50"/>
        <v>4.3136999999999999</v>
      </c>
    </row>
    <row r="3260" spans="1:5" x14ac:dyDescent="0.25">
      <c r="A3260" s="377">
        <v>41457</v>
      </c>
      <c r="B3260" s="378">
        <v>4</v>
      </c>
      <c r="C3260" s="379">
        <v>4.01</v>
      </c>
      <c r="D3260" s="378">
        <v>4.327</v>
      </c>
      <c r="E3260" s="20">
        <f t="shared" si="50"/>
        <v>4.327</v>
      </c>
    </row>
    <row r="3261" spans="1:5" x14ac:dyDescent="0.25">
      <c r="A3261" s="377">
        <v>41458</v>
      </c>
      <c r="B3261" s="378">
        <v>4</v>
      </c>
      <c r="C3261" s="379">
        <v>4.01</v>
      </c>
      <c r="D3261" s="378">
        <v>4.3209999999999997</v>
      </c>
      <c r="E3261" s="20">
        <f t="shared" si="50"/>
        <v>4.3209999999999997</v>
      </c>
    </row>
    <row r="3262" spans="1:5" x14ac:dyDescent="0.25">
      <c r="A3262" s="377">
        <v>41459</v>
      </c>
      <c r="B3262" s="378">
        <v>4</v>
      </c>
      <c r="C3262" s="379">
        <v>4</v>
      </c>
      <c r="D3262" s="378">
        <v>4.3205</v>
      </c>
      <c r="E3262" s="20">
        <f t="shared" si="50"/>
        <v>4.3205</v>
      </c>
    </row>
    <row r="3263" spans="1:5" x14ac:dyDescent="0.25">
      <c r="A3263" s="377">
        <v>41460</v>
      </c>
      <c r="B3263" s="378">
        <v>4</v>
      </c>
      <c r="C3263" s="379">
        <v>4.01</v>
      </c>
      <c r="D3263" s="378">
        <v>4.3144999999999998</v>
      </c>
      <c r="E3263" s="20">
        <f t="shared" si="50"/>
        <v>4.3144999999999998</v>
      </c>
    </row>
    <row r="3264" spans="1:5" x14ac:dyDescent="0.25">
      <c r="A3264" s="377">
        <v>41461</v>
      </c>
      <c r="B3264" s="378">
        <v>4</v>
      </c>
      <c r="C3264" s="379" t="s">
        <v>611</v>
      </c>
      <c r="D3264" s="378" t="s">
        <v>611</v>
      </c>
      <c r="E3264" s="20">
        <f t="shared" si="50"/>
        <v>4.3144999999999998</v>
      </c>
    </row>
    <row r="3265" spans="1:5" x14ac:dyDescent="0.25">
      <c r="A3265" s="377">
        <v>41462</v>
      </c>
      <c r="B3265" s="378">
        <v>4</v>
      </c>
      <c r="C3265" s="379" t="s">
        <v>611</v>
      </c>
      <c r="D3265" s="378" t="s">
        <v>611</v>
      </c>
      <c r="E3265" s="20">
        <f t="shared" si="50"/>
        <v>4.3144999999999998</v>
      </c>
    </row>
    <row r="3266" spans="1:5" x14ac:dyDescent="0.25">
      <c r="A3266" s="377">
        <v>41463</v>
      </c>
      <c r="B3266" s="378">
        <v>4</v>
      </c>
      <c r="C3266" s="379">
        <v>4.01</v>
      </c>
      <c r="D3266" s="378">
        <v>4.3125</v>
      </c>
      <c r="E3266" s="20">
        <f t="shared" si="50"/>
        <v>4.3125</v>
      </c>
    </row>
    <row r="3267" spans="1:5" x14ac:dyDescent="0.25">
      <c r="A3267" s="377">
        <v>41464</v>
      </c>
      <c r="B3267" s="378">
        <v>4</v>
      </c>
      <c r="C3267" s="379">
        <v>4.01</v>
      </c>
      <c r="D3267" s="378">
        <v>4.3151999999999999</v>
      </c>
      <c r="E3267" s="20">
        <f t="shared" si="50"/>
        <v>4.3151999999999999</v>
      </c>
    </row>
    <row r="3268" spans="1:5" x14ac:dyDescent="0.25">
      <c r="A3268" s="377">
        <v>41465</v>
      </c>
      <c r="B3268" s="378">
        <v>4</v>
      </c>
      <c r="C3268" s="379">
        <v>4.01</v>
      </c>
      <c r="D3268" s="378">
        <v>4.3166000000000002</v>
      </c>
      <c r="E3268" s="20">
        <f t="shared" si="50"/>
        <v>4.3166000000000002</v>
      </c>
    </row>
    <row r="3269" spans="1:5" x14ac:dyDescent="0.25">
      <c r="A3269" s="377">
        <v>41466</v>
      </c>
      <c r="B3269" s="378">
        <v>4</v>
      </c>
      <c r="C3269" s="379">
        <v>4.01</v>
      </c>
      <c r="D3269" s="378">
        <v>4.3159999999999998</v>
      </c>
      <c r="E3269" s="20">
        <f t="shared" si="50"/>
        <v>4.3159999999999998</v>
      </c>
    </row>
    <row r="3270" spans="1:5" x14ac:dyDescent="0.25">
      <c r="A3270" s="377">
        <v>41467</v>
      </c>
      <c r="B3270" s="378">
        <v>4</v>
      </c>
      <c r="C3270" s="379">
        <v>4.01</v>
      </c>
      <c r="D3270" s="378">
        <v>4.3193000000000001</v>
      </c>
      <c r="E3270" s="20">
        <f t="shared" si="50"/>
        <v>4.3193000000000001</v>
      </c>
    </row>
    <row r="3271" spans="1:5" x14ac:dyDescent="0.25">
      <c r="A3271" s="377">
        <v>41468</v>
      </c>
      <c r="B3271" s="378">
        <v>4</v>
      </c>
      <c r="C3271" s="379" t="s">
        <v>611</v>
      </c>
      <c r="D3271" s="378" t="s">
        <v>611</v>
      </c>
      <c r="E3271" s="20">
        <f t="shared" si="50"/>
        <v>4.3193000000000001</v>
      </c>
    </row>
    <row r="3272" spans="1:5" x14ac:dyDescent="0.25">
      <c r="A3272" s="377">
        <v>41469</v>
      </c>
      <c r="B3272" s="378">
        <v>4</v>
      </c>
      <c r="C3272" s="379" t="s">
        <v>611</v>
      </c>
      <c r="D3272" s="378" t="s">
        <v>611</v>
      </c>
      <c r="E3272" s="20">
        <f t="shared" si="50"/>
        <v>4.3193000000000001</v>
      </c>
    </row>
    <row r="3273" spans="1:5" x14ac:dyDescent="0.25">
      <c r="A3273" s="377">
        <v>41470</v>
      </c>
      <c r="B3273" s="378">
        <v>4</v>
      </c>
      <c r="C3273" s="379">
        <v>4.01</v>
      </c>
      <c r="D3273" s="378">
        <v>4.32</v>
      </c>
      <c r="E3273" s="20">
        <f t="shared" si="50"/>
        <v>4.32</v>
      </c>
    </row>
    <row r="3274" spans="1:5" x14ac:dyDescent="0.25">
      <c r="A3274" s="377">
        <v>41471</v>
      </c>
      <c r="B3274" s="378">
        <v>4</v>
      </c>
      <c r="C3274" s="379">
        <v>4.01</v>
      </c>
      <c r="D3274" s="378">
        <v>4.32</v>
      </c>
      <c r="E3274" s="20">
        <f t="shared" si="50"/>
        <v>4.32</v>
      </c>
    </row>
    <row r="3275" spans="1:5" x14ac:dyDescent="0.25">
      <c r="A3275" s="377">
        <v>41472</v>
      </c>
      <c r="B3275" s="378">
        <v>4</v>
      </c>
      <c r="C3275" s="379">
        <v>4.01</v>
      </c>
      <c r="D3275" s="378">
        <v>4.3164999999999996</v>
      </c>
      <c r="E3275" s="20">
        <f t="shared" si="50"/>
        <v>4.3164999999999996</v>
      </c>
    </row>
    <row r="3276" spans="1:5" x14ac:dyDescent="0.25">
      <c r="A3276" s="377">
        <v>41473</v>
      </c>
      <c r="B3276" s="378">
        <v>4</v>
      </c>
      <c r="C3276" s="379">
        <v>4.01</v>
      </c>
      <c r="D3276" s="378">
        <v>4.3182</v>
      </c>
      <c r="E3276" s="20">
        <f t="shared" ref="E3276:E3339" si="51">IF(D3276="N/E",E3275,D3276)</f>
        <v>4.3182</v>
      </c>
    </row>
    <row r="3277" spans="1:5" x14ac:dyDescent="0.25">
      <c r="A3277" s="377">
        <v>41474</v>
      </c>
      <c r="B3277" s="378">
        <v>4</v>
      </c>
      <c r="C3277" s="379">
        <v>4.01</v>
      </c>
      <c r="D3277" s="378">
        <v>4.3174999999999999</v>
      </c>
      <c r="E3277" s="20">
        <f t="shared" si="51"/>
        <v>4.3174999999999999</v>
      </c>
    </row>
    <row r="3278" spans="1:5" x14ac:dyDescent="0.25">
      <c r="A3278" s="377">
        <v>41475</v>
      </c>
      <c r="B3278" s="378">
        <v>4</v>
      </c>
      <c r="C3278" s="379" t="s">
        <v>611</v>
      </c>
      <c r="D3278" s="378" t="s">
        <v>611</v>
      </c>
      <c r="E3278" s="20">
        <f t="shared" si="51"/>
        <v>4.3174999999999999</v>
      </c>
    </row>
    <row r="3279" spans="1:5" x14ac:dyDescent="0.25">
      <c r="A3279" s="377">
        <v>41476</v>
      </c>
      <c r="B3279" s="378">
        <v>4</v>
      </c>
      <c r="C3279" s="379" t="s">
        <v>611</v>
      </c>
      <c r="D3279" s="378" t="s">
        <v>611</v>
      </c>
      <c r="E3279" s="20">
        <f t="shared" si="51"/>
        <v>4.3174999999999999</v>
      </c>
    </row>
    <row r="3280" spans="1:5" x14ac:dyDescent="0.25">
      <c r="A3280" s="377">
        <v>41477</v>
      </c>
      <c r="B3280" s="378">
        <v>4</v>
      </c>
      <c r="C3280" s="379">
        <v>4.01</v>
      </c>
      <c r="D3280" s="378">
        <v>4.32</v>
      </c>
      <c r="E3280" s="20">
        <f t="shared" si="51"/>
        <v>4.32</v>
      </c>
    </row>
    <row r="3281" spans="1:5" x14ac:dyDescent="0.25">
      <c r="A3281" s="377">
        <v>41478</v>
      </c>
      <c r="B3281" s="378">
        <v>4</v>
      </c>
      <c r="C3281" s="379">
        <v>4.01</v>
      </c>
      <c r="D3281" s="378">
        <v>4.32</v>
      </c>
      <c r="E3281" s="20">
        <f t="shared" si="51"/>
        <v>4.32</v>
      </c>
    </row>
    <row r="3282" spans="1:5" x14ac:dyDescent="0.25">
      <c r="A3282" s="377">
        <v>41479</v>
      </c>
      <c r="B3282" s="378">
        <v>4</v>
      </c>
      <c r="C3282" s="379">
        <v>4</v>
      </c>
      <c r="D3282" s="378">
        <v>4.3150000000000004</v>
      </c>
      <c r="E3282" s="20">
        <f t="shared" si="51"/>
        <v>4.3150000000000004</v>
      </c>
    </row>
    <row r="3283" spans="1:5" x14ac:dyDescent="0.25">
      <c r="A3283" s="377">
        <v>41480</v>
      </c>
      <c r="B3283" s="378">
        <v>4</v>
      </c>
      <c r="C3283" s="379">
        <v>4</v>
      </c>
      <c r="D3283" s="378">
        <v>4.3174999999999999</v>
      </c>
      <c r="E3283" s="20">
        <f t="shared" si="51"/>
        <v>4.3174999999999999</v>
      </c>
    </row>
    <row r="3284" spans="1:5" x14ac:dyDescent="0.25">
      <c r="A3284" s="377">
        <v>41481</v>
      </c>
      <c r="B3284" s="378">
        <v>4</v>
      </c>
      <c r="C3284" s="379">
        <v>4</v>
      </c>
      <c r="D3284" s="378">
        <v>4.32</v>
      </c>
      <c r="E3284" s="20">
        <f t="shared" si="51"/>
        <v>4.32</v>
      </c>
    </row>
    <row r="3285" spans="1:5" x14ac:dyDescent="0.25">
      <c r="A3285" s="377">
        <v>41482</v>
      </c>
      <c r="B3285" s="378">
        <v>4</v>
      </c>
      <c r="C3285" s="379" t="s">
        <v>611</v>
      </c>
      <c r="D3285" s="378" t="s">
        <v>611</v>
      </c>
      <c r="E3285" s="20">
        <f t="shared" si="51"/>
        <v>4.32</v>
      </c>
    </row>
    <row r="3286" spans="1:5" x14ac:dyDescent="0.25">
      <c r="A3286" s="377">
        <v>41483</v>
      </c>
      <c r="B3286" s="378">
        <v>4</v>
      </c>
      <c r="C3286" s="379" t="s">
        <v>611</v>
      </c>
      <c r="D3286" s="378" t="s">
        <v>611</v>
      </c>
      <c r="E3286" s="20">
        <f t="shared" si="51"/>
        <v>4.32</v>
      </c>
    </row>
    <row r="3287" spans="1:5" x14ac:dyDescent="0.25">
      <c r="A3287" s="377">
        <v>41484</v>
      </c>
      <c r="B3287" s="378">
        <v>4</v>
      </c>
      <c r="C3287" s="379">
        <v>4</v>
      </c>
      <c r="D3287" s="378">
        <v>4.32</v>
      </c>
      <c r="E3287" s="20">
        <f t="shared" si="51"/>
        <v>4.32</v>
      </c>
    </row>
    <row r="3288" spans="1:5" x14ac:dyDescent="0.25">
      <c r="A3288" s="377">
        <v>41485</v>
      </c>
      <c r="B3288" s="378">
        <v>4</v>
      </c>
      <c r="C3288" s="379">
        <v>4</v>
      </c>
      <c r="D3288" s="378">
        <v>4.32</v>
      </c>
      <c r="E3288" s="20">
        <f t="shared" si="51"/>
        <v>4.32</v>
      </c>
    </row>
    <row r="3289" spans="1:5" x14ac:dyDescent="0.25">
      <c r="A3289" s="377">
        <v>41486</v>
      </c>
      <c r="B3289" s="378">
        <v>4</v>
      </c>
      <c r="C3289" s="379">
        <v>4.0199999999999996</v>
      </c>
      <c r="D3289" s="378">
        <v>4.32</v>
      </c>
      <c r="E3289" s="20">
        <f t="shared" si="51"/>
        <v>4.32</v>
      </c>
    </row>
    <row r="3290" spans="1:5" x14ac:dyDescent="0.25">
      <c r="A3290" s="377">
        <v>41487</v>
      </c>
      <c r="B3290" s="378">
        <v>4</v>
      </c>
      <c r="C3290" s="379">
        <v>4.01</v>
      </c>
      <c r="D3290" s="378">
        <v>4.32</v>
      </c>
      <c r="E3290" s="20">
        <f t="shared" si="51"/>
        <v>4.32</v>
      </c>
    </row>
    <row r="3291" spans="1:5" x14ac:dyDescent="0.25">
      <c r="A3291" s="377">
        <v>41488</v>
      </c>
      <c r="B3291" s="378">
        <v>4</v>
      </c>
      <c r="C3291" s="379">
        <v>4.01</v>
      </c>
      <c r="D3291" s="378">
        <v>4.3239999999999998</v>
      </c>
      <c r="E3291" s="20">
        <f t="shared" si="51"/>
        <v>4.3239999999999998</v>
      </c>
    </row>
    <row r="3292" spans="1:5" x14ac:dyDescent="0.25">
      <c r="A3292" s="377">
        <v>41489</v>
      </c>
      <c r="B3292" s="378">
        <v>4</v>
      </c>
      <c r="C3292" s="379" t="s">
        <v>611</v>
      </c>
      <c r="D3292" s="378" t="s">
        <v>611</v>
      </c>
      <c r="E3292" s="20">
        <f t="shared" si="51"/>
        <v>4.3239999999999998</v>
      </c>
    </row>
    <row r="3293" spans="1:5" x14ac:dyDescent="0.25">
      <c r="A3293" s="377">
        <v>41490</v>
      </c>
      <c r="B3293" s="378">
        <v>4</v>
      </c>
      <c r="C3293" s="379" t="s">
        <v>611</v>
      </c>
      <c r="D3293" s="378" t="s">
        <v>611</v>
      </c>
      <c r="E3293" s="20">
        <f t="shared" si="51"/>
        <v>4.3239999999999998</v>
      </c>
    </row>
    <row r="3294" spans="1:5" x14ac:dyDescent="0.25">
      <c r="A3294" s="377">
        <v>41491</v>
      </c>
      <c r="B3294" s="378">
        <v>4</v>
      </c>
      <c r="C3294" s="379">
        <v>4.01</v>
      </c>
      <c r="D3294" s="378">
        <v>4.3220000000000001</v>
      </c>
      <c r="E3294" s="20">
        <f t="shared" si="51"/>
        <v>4.3220000000000001</v>
      </c>
    </row>
    <row r="3295" spans="1:5" x14ac:dyDescent="0.25">
      <c r="A3295" s="377">
        <v>41492</v>
      </c>
      <c r="B3295" s="378">
        <v>4</v>
      </c>
      <c r="C3295" s="379">
        <v>4.01</v>
      </c>
      <c r="D3295" s="378">
        <v>4.3159999999999998</v>
      </c>
      <c r="E3295" s="20">
        <f t="shared" si="51"/>
        <v>4.3159999999999998</v>
      </c>
    </row>
    <row r="3296" spans="1:5" x14ac:dyDescent="0.25">
      <c r="A3296" s="377">
        <v>41493</v>
      </c>
      <c r="B3296" s="378">
        <v>4</v>
      </c>
      <c r="C3296" s="379">
        <v>4.01</v>
      </c>
      <c r="D3296" s="378">
        <v>4.3075000000000001</v>
      </c>
      <c r="E3296" s="20">
        <f t="shared" si="51"/>
        <v>4.3075000000000001</v>
      </c>
    </row>
    <row r="3297" spans="1:5" x14ac:dyDescent="0.25">
      <c r="A3297" s="377">
        <v>41494</v>
      </c>
      <c r="B3297" s="378">
        <v>4</v>
      </c>
      <c r="C3297" s="379">
        <v>4.01</v>
      </c>
      <c r="D3297" s="378">
        <v>4.3075000000000001</v>
      </c>
      <c r="E3297" s="20">
        <f t="shared" si="51"/>
        <v>4.3075000000000001</v>
      </c>
    </row>
    <row r="3298" spans="1:5" x14ac:dyDescent="0.25">
      <c r="A3298" s="377">
        <v>41495</v>
      </c>
      <c r="B3298" s="378">
        <v>4</v>
      </c>
      <c r="C3298" s="379">
        <v>4.01</v>
      </c>
      <c r="D3298" s="378">
        <v>4.3087</v>
      </c>
      <c r="E3298" s="20">
        <f t="shared" si="51"/>
        <v>4.3087</v>
      </c>
    </row>
    <row r="3299" spans="1:5" x14ac:dyDescent="0.25">
      <c r="A3299" s="377">
        <v>41496</v>
      </c>
      <c r="B3299" s="378">
        <v>4</v>
      </c>
      <c r="C3299" s="379" t="s">
        <v>611</v>
      </c>
      <c r="D3299" s="378" t="s">
        <v>611</v>
      </c>
      <c r="E3299" s="20">
        <f t="shared" si="51"/>
        <v>4.3087</v>
      </c>
    </row>
    <row r="3300" spans="1:5" x14ac:dyDescent="0.25">
      <c r="A3300" s="377">
        <v>41497</v>
      </c>
      <c r="B3300" s="378">
        <v>4</v>
      </c>
      <c r="C3300" s="379" t="s">
        <v>611</v>
      </c>
      <c r="D3300" s="378" t="s">
        <v>611</v>
      </c>
      <c r="E3300" s="20">
        <f t="shared" si="51"/>
        <v>4.3087</v>
      </c>
    </row>
    <row r="3301" spans="1:5" x14ac:dyDescent="0.25">
      <c r="A3301" s="377">
        <v>41498</v>
      </c>
      <c r="B3301" s="378">
        <v>4</v>
      </c>
      <c r="C3301" s="379">
        <v>4</v>
      </c>
      <c r="D3301" s="378">
        <v>4.3049999999999997</v>
      </c>
      <c r="E3301" s="20">
        <f t="shared" si="51"/>
        <v>4.3049999999999997</v>
      </c>
    </row>
    <row r="3302" spans="1:5" x14ac:dyDescent="0.25">
      <c r="A3302" s="377">
        <v>41499</v>
      </c>
      <c r="B3302" s="378">
        <v>4</v>
      </c>
      <c r="C3302" s="379">
        <v>4.01</v>
      </c>
      <c r="D3302" s="378">
        <v>4.3025000000000002</v>
      </c>
      <c r="E3302" s="20">
        <f t="shared" si="51"/>
        <v>4.3025000000000002</v>
      </c>
    </row>
    <row r="3303" spans="1:5" x14ac:dyDescent="0.25">
      <c r="A3303" s="377">
        <v>41500</v>
      </c>
      <c r="B3303" s="378">
        <v>4</v>
      </c>
      <c r="C3303" s="379">
        <v>4</v>
      </c>
      <c r="D3303" s="378">
        <v>4.3061999999999996</v>
      </c>
      <c r="E3303" s="20">
        <f t="shared" si="51"/>
        <v>4.3061999999999996</v>
      </c>
    </row>
    <row r="3304" spans="1:5" x14ac:dyDescent="0.25">
      <c r="A3304" s="377">
        <v>41501</v>
      </c>
      <c r="B3304" s="378">
        <v>4</v>
      </c>
      <c r="C3304" s="379">
        <v>4</v>
      </c>
      <c r="D3304" s="378">
        <v>4.2975000000000003</v>
      </c>
      <c r="E3304" s="20">
        <f t="shared" si="51"/>
        <v>4.2975000000000003</v>
      </c>
    </row>
    <row r="3305" spans="1:5" x14ac:dyDescent="0.25">
      <c r="A3305" s="377">
        <v>41502</v>
      </c>
      <c r="B3305" s="378">
        <v>4</v>
      </c>
      <c r="C3305" s="379">
        <v>4</v>
      </c>
      <c r="D3305" s="378">
        <v>4.2975000000000003</v>
      </c>
      <c r="E3305" s="20">
        <f t="shared" si="51"/>
        <v>4.2975000000000003</v>
      </c>
    </row>
    <row r="3306" spans="1:5" x14ac:dyDescent="0.25">
      <c r="A3306" s="377">
        <v>41503</v>
      </c>
      <c r="B3306" s="378">
        <v>4</v>
      </c>
      <c r="C3306" s="379" t="s">
        <v>611</v>
      </c>
      <c r="D3306" s="378" t="s">
        <v>611</v>
      </c>
      <c r="E3306" s="20">
        <f t="shared" si="51"/>
        <v>4.2975000000000003</v>
      </c>
    </row>
    <row r="3307" spans="1:5" x14ac:dyDescent="0.25">
      <c r="A3307" s="377">
        <v>41504</v>
      </c>
      <c r="B3307" s="378">
        <v>4</v>
      </c>
      <c r="C3307" s="379" t="s">
        <v>611</v>
      </c>
      <c r="D3307" s="378" t="s">
        <v>611</v>
      </c>
      <c r="E3307" s="20">
        <f t="shared" si="51"/>
        <v>4.2975000000000003</v>
      </c>
    </row>
    <row r="3308" spans="1:5" x14ac:dyDescent="0.25">
      <c r="A3308" s="377">
        <v>41505</v>
      </c>
      <c r="B3308" s="378">
        <v>4</v>
      </c>
      <c r="C3308" s="379">
        <v>4</v>
      </c>
      <c r="D3308" s="378">
        <v>4.3014999999999999</v>
      </c>
      <c r="E3308" s="20">
        <f t="shared" si="51"/>
        <v>4.3014999999999999</v>
      </c>
    </row>
    <row r="3309" spans="1:5" x14ac:dyDescent="0.25">
      <c r="A3309" s="377">
        <v>41506</v>
      </c>
      <c r="B3309" s="378">
        <v>4</v>
      </c>
      <c r="C3309" s="379">
        <v>4</v>
      </c>
      <c r="D3309" s="378">
        <v>4.3007</v>
      </c>
      <c r="E3309" s="20">
        <f t="shared" si="51"/>
        <v>4.3007</v>
      </c>
    </row>
    <row r="3310" spans="1:5" x14ac:dyDescent="0.25">
      <c r="A3310" s="377">
        <v>41507</v>
      </c>
      <c r="B3310" s="378">
        <v>4</v>
      </c>
      <c r="C3310" s="379">
        <v>4.01</v>
      </c>
      <c r="D3310" s="378">
        <v>4.3</v>
      </c>
      <c r="E3310" s="20">
        <f t="shared" si="51"/>
        <v>4.3</v>
      </c>
    </row>
    <row r="3311" spans="1:5" x14ac:dyDescent="0.25">
      <c r="A3311" s="377">
        <v>41508</v>
      </c>
      <c r="B3311" s="378">
        <v>4</v>
      </c>
      <c r="C3311" s="379">
        <v>4.01</v>
      </c>
      <c r="D3311" s="378">
        <v>4.3042999999999996</v>
      </c>
      <c r="E3311" s="20">
        <f t="shared" si="51"/>
        <v>4.3042999999999996</v>
      </c>
    </row>
    <row r="3312" spans="1:5" x14ac:dyDescent="0.25">
      <c r="A3312" s="377">
        <v>41509</v>
      </c>
      <c r="B3312" s="378">
        <v>4</v>
      </c>
      <c r="C3312" s="379">
        <v>4.01</v>
      </c>
      <c r="D3312" s="378">
        <v>4.3</v>
      </c>
      <c r="E3312" s="20">
        <f t="shared" si="51"/>
        <v>4.3</v>
      </c>
    </row>
    <row r="3313" spans="1:5" x14ac:dyDescent="0.25">
      <c r="A3313" s="377">
        <v>41510</v>
      </c>
      <c r="B3313" s="378">
        <v>4</v>
      </c>
      <c r="C3313" s="379" t="s">
        <v>611</v>
      </c>
      <c r="D3313" s="378" t="s">
        <v>611</v>
      </c>
      <c r="E3313" s="20">
        <f t="shared" si="51"/>
        <v>4.3</v>
      </c>
    </row>
    <row r="3314" spans="1:5" x14ac:dyDescent="0.25">
      <c r="A3314" s="377">
        <v>41511</v>
      </c>
      <c r="B3314" s="378">
        <v>4</v>
      </c>
      <c r="C3314" s="379" t="s">
        <v>611</v>
      </c>
      <c r="D3314" s="378" t="s">
        <v>611</v>
      </c>
      <c r="E3314" s="20">
        <f t="shared" si="51"/>
        <v>4.3</v>
      </c>
    </row>
    <row r="3315" spans="1:5" x14ac:dyDescent="0.25">
      <c r="A3315" s="377">
        <v>41512</v>
      </c>
      <c r="B3315" s="378">
        <v>4</v>
      </c>
      <c r="C3315" s="379">
        <v>4.01</v>
      </c>
      <c r="D3315" s="378">
        <v>4.3</v>
      </c>
      <c r="E3315" s="20">
        <f t="shared" si="51"/>
        <v>4.3</v>
      </c>
    </row>
    <row r="3316" spans="1:5" x14ac:dyDescent="0.25">
      <c r="A3316" s="377">
        <v>41513</v>
      </c>
      <c r="B3316" s="378">
        <v>4</v>
      </c>
      <c r="C3316" s="379">
        <v>4.01</v>
      </c>
      <c r="D3316" s="378">
        <v>4.3</v>
      </c>
      <c r="E3316" s="20">
        <f t="shared" si="51"/>
        <v>4.3</v>
      </c>
    </row>
    <row r="3317" spans="1:5" x14ac:dyDescent="0.25">
      <c r="A3317" s="377">
        <v>41514</v>
      </c>
      <c r="B3317" s="378">
        <v>4</v>
      </c>
      <c r="C3317" s="379">
        <v>4</v>
      </c>
      <c r="D3317" s="378">
        <v>4.3045999999999998</v>
      </c>
      <c r="E3317" s="20">
        <f t="shared" si="51"/>
        <v>4.3045999999999998</v>
      </c>
    </row>
    <row r="3318" spans="1:5" x14ac:dyDescent="0.25">
      <c r="A3318" s="377">
        <v>41515</v>
      </c>
      <c r="B3318" s="378">
        <v>4</v>
      </c>
      <c r="C3318" s="379">
        <v>4.01</v>
      </c>
      <c r="D3318" s="378">
        <v>4.306</v>
      </c>
      <c r="E3318" s="20">
        <f t="shared" si="51"/>
        <v>4.306</v>
      </c>
    </row>
    <row r="3319" spans="1:5" x14ac:dyDescent="0.25">
      <c r="A3319" s="377">
        <v>41516</v>
      </c>
      <c r="B3319" s="378">
        <v>4</v>
      </c>
      <c r="C3319" s="379">
        <v>4.0199999999999996</v>
      </c>
      <c r="D3319" s="378">
        <v>4.3037999999999998</v>
      </c>
      <c r="E3319" s="20">
        <f t="shared" si="51"/>
        <v>4.3037999999999998</v>
      </c>
    </row>
    <row r="3320" spans="1:5" x14ac:dyDescent="0.25">
      <c r="A3320" s="377">
        <v>41517</v>
      </c>
      <c r="B3320" s="378">
        <v>4</v>
      </c>
      <c r="C3320" s="379" t="s">
        <v>611</v>
      </c>
      <c r="D3320" s="378" t="s">
        <v>611</v>
      </c>
      <c r="E3320" s="20">
        <f t="shared" si="51"/>
        <v>4.3037999999999998</v>
      </c>
    </row>
    <row r="3321" spans="1:5" x14ac:dyDescent="0.25">
      <c r="A3321" s="377">
        <v>41518</v>
      </c>
      <c r="B3321" s="378">
        <v>4</v>
      </c>
      <c r="C3321" s="379" t="s">
        <v>611</v>
      </c>
      <c r="D3321" s="378" t="s">
        <v>611</v>
      </c>
      <c r="E3321" s="20">
        <f t="shared" si="51"/>
        <v>4.3037999999999998</v>
      </c>
    </row>
    <row r="3322" spans="1:5" x14ac:dyDescent="0.25">
      <c r="A3322" s="377">
        <v>41519</v>
      </c>
      <c r="B3322" s="378">
        <v>4</v>
      </c>
      <c r="C3322" s="379">
        <v>4.01</v>
      </c>
      <c r="D3322" s="378">
        <v>4.3044000000000002</v>
      </c>
      <c r="E3322" s="20">
        <f t="shared" si="51"/>
        <v>4.3044000000000002</v>
      </c>
    </row>
    <row r="3323" spans="1:5" x14ac:dyDescent="0.25">
      <c r="A3323" s="377">
        <v>41520</v>
      </c>
      <c r="B3323" s="378">
        <v>4</v>
      </c>
      <c r="C3323" s="379">
        <v>4.01</v>
      </c>
      <c r="D3323" s="378">
        <v>4.3025000000000002</v>
      </c>
      <c r="E3323" s="20">
        <f t="shared" si="51"/>
        <v>4.3025000000000002</v>
      </c>
    </row>
    <row r="3324" spans="1:5" x14ac:dyDescent="0.25">
      <c r="A3324" s="377">
        <v>41521</v>
      </c>
      <c r="B3324" s="378">
        <v>4</v>
      </c>
      <c r="C3324" s="379">
        <v>4.01</v>
      </c>
      <c r="D3324" s="378">
        <v>4.3049999999999997</v>
      </c>
      <c r="E3324" s="20">
        <f t="shared" si="51"/>
        <v>4.3049999999999997</v>
      </c>
    </row>
    <row r="3325" spans="1:5" x14ac:dyDescent="0.25">
      <c r="A3325" s="377">
        <v>41522</v>
      </c>
      <c r="B3325" s="378">
        <v>4</v>
      </c>
      <c r="C3325" s="379">
        <v>4.01</v>
      </c>
      <c r="D3325" s="378">
        <v>4.3075000000000001</v>
      </c>
      <c r="E3325" s="20">
        <f t="shared" si="51"/>
        <v>4.3075000000000001</v>
      </c>
    </row>
    <row r="3326" spans="1:5" x14ac:dyDescent="0.25">
      <c r="A3326" s="377">
        <v>41523</v>
      </c>
      <c r="B3326" s="378">
        <v>3.75</v>
      </c>
      <c r="C3326" s="379">
        <v>3.76</v>
      </c>
      <c r="D3326" s="378">
        <v>4.3075000000000001</v>
      </c>
      <c r="E3326" s="20">
        <f t="shared" si="51"/>
        <v>4.3075000000000001</v>
      </c>
    </row>
    <row r="3327" spans="1:5" x14ac:dyDescent="0.25">
      <c r="A3327" s="377">
        <v>41524</v>
      </c>
      <c r="B3327" s="378">
        <v>3.75</v>
      </c>
      <c r="C3327" s="379" t="s">
        <v>611</v>
      </c>
      <c r="D3327" s="378" t="s">
        <v>611</v>
      </c>
      <c r="E3327" s="20">
        <f t="shared" si="51"/>
        <v>4.3075000000000001</v>
      </c>
    </row>
    <row r="3328" spans="1:5" x14ac:dyDescent="0.25">
      <c r="A3328" s="377">
        <v>41525</v>
      </c>
      <c r="B3328" s="378">
        <v>3.75</v>
      </c>
      <c r="C3328" s="379" t="s">
        <v>611</v>
      </c>
      <c r="D3328" s="378" t="s">
        <v>611</v>
      </c>
      <c r="E3328" s="20">
        <f t="shared" si="51"/>
        <v>4.3075000000000001</v>
      </c>
    </row>
    <row r="3329" spans="1:5" x14ac:dyDescent="0.25">
      <c r="A3329" s="377">
        <v>41526</v>
      </c>
      <c r="B3329" s="378">
        <v>3.75</v>
      </c>
      <c r="C3329" s="379">
        <v>3.76</v>
      </c>
      <c r="D3329" s="378">
        <v>4.0570000000000004</v>
      </c>
      <c r="E3329" s="20">
        <f t="shared" si="51"/>
        <v>4.0570000000000004</v>
      </c>
    </row>
    <row r="3330" spans="1:5" x14ac:dyDescent="0.25">
      <c r="A3330" s="377">
        <v>41527</v>
      </c>
      <c r="B3330" s="378">
        <v>3.75</v>
      </c>
      <c r="C3330" s="379">
        <v>3.76</v>
      </c>
      <c r="D3330" s="378">
        <v>4.048</v>
      </c>
      <c r="E3330" s="20">
        <f t="shared" si="51"/>
        <v>4.048</v>
      </c>
    </row>
    <row r="3331" spans="1:5" x14ac:dyDescent="0.25">
      <c r="A3331" s="377">
        <v>41528</v>
      </c>
      <c r="B3331" s="378">
        <v>3.75</v>
      </c>
      <c r="C3331" s="379">
        <v>3.76</v>
      </c>
      <c r="D3331" s="378">
        <v>4.0289999999999999</v>
      </c>
      <c r="E3331" s="20">
        <f t="shared" si="51"/>
        <v>4.0289999999999999</v>
      </c>
    </row>
    <row r="3332" spans="1:5" x14ac:dyDescent="0.25">
      <c r="A3332" s="377">
        <v>41529</v>
      </c>
      <c r="B3332" s="378">
        <v>3.75</v>
      </c>
      <c r="C3332" s="379">
        <v>3.76</v>
      </c>
      <c r="D3332" s="378">
        <v>4.0361000000000002</v>
      </c>
      <c r="E3332" s="20">
        <f t="shared" si="51"/>
        <v>4.0361000000000002</v>
      </c>
    </row>
    <row r="3333" spans="1:5" x14ac:dyDescent="0.25">
      <c r="A3333" s="377">
        <v>41530</v>
      </c>
      <c r="B3333" s="378">
        <v>3.75</v>
      </c>
      <c r="C3333" s="379">
        <v>3.77</v>
      </c>
      <c r="D3333" s="378">
        <v>4.0369999999999999</v>
      </c>
      <c r="E3333" s="20">
        <f t="shared" si="51"/>
        <v>4.0369999999999999</v>
      </c>
    </row>
    <row r="3334" spans="1:5" x14ac:dyDescent="0.25">
      <c r="A3334" s="377">
        <v>41531</v>
      </c>
      <c r="B3334" s="378">
        <v>3.75</v>
      </c>
      <c r="C3334" s="379" t="s">
        <v>611</v>
      </c>
      <c r="D3334" s="378" t="s">
        <v>611</v>
      </c>
      <c r="E3334" s="20">
        <f t="shared" si="51"/>
        <v>4.0369999999999999</v>
      </c>
    </row>
    <row r="3335" spans="1:5" x14ac:dyDescent="0.25">
      <c r="A3335" s="377">
        <v>41532</v>
      </c>
      <c r="B3335" s="378">
        <v>3.75</v>
      </c>
      <c r="C3335" s="379" t="s">
        <v>611</v>
      </c>
      <c r="D3335" s="378" t="s">
        <v>611</v>
      </c>
      <c r="E3335" s="20">
        <f t="shared" si="51"/>
        <v>4.0369999999999999</v>
      </c>
    </row>
    <row r="3336" spans="1:5" x14ac:dyDescent="0.25">
      <c r="A3336" s="377">
        <v>41533</v>
      </c>
      <c r="B3336" s="378">
        <v>3.75</v>
      </c>
      <c r="C3336" s="379" t="s">
        <v>611</v>
      </c>
      <c r="D3336" s="378" t="s">
        <v>611</v>
      </c>
      <c r="E3336" s="20">
        <f t="shared" si="51"/>
        <v>4.0369999999999999</v>
      </c>
    </row>
    <row r="3337" spans="1:5" x14ac:dyDescent="0.25">
      <c r="A3337" s="377">
        <v>41534</v>
      </c>
      <c r="B3337" s="378">
        <v>3.75</v>
      </c>
      <c r="C3337" s="379">
        <v>3.77</v>
      </c>
      <c r="D3337" s="378">
        <v>4.0355999999999996</v>
      </c>
      <c r="E3337" s="20">
        <f t="shared" si="51"/>
        <v>4.0355999999999996</v>
      </c>
    </row>
    <row r="3338" spans="1:5" x14ac:dyDescent="0.25">
      <c r="A3338" s="377">
        <v>41535</v>
      </c>
      <c r="B3338" s="378">
        <v>3.75</v>
      </c>
      <c r="C3338" s="379">
        <v>3.77</v>
      </c>
      <c r="D3338" s="378">
        <v>4.04</v>
      </c>
      <c r="E3338" s="20">
        <f t="shared" si="51"/>
        <v>4.04</v>
      </c>
    </row>
    <row r="3339" spans="1:5" x14ac:dyDescent="0.25">
      <c r="A3339" s="377">
        <v>41536</v>
      </c>
      <c r="B3339" s="378">
        <v>3.75</v>
      </c>
      <c r="C3339" s="379">
        <v>3.77</v>
      </c>
      <c r="D3339" s="378">
        <v>4.0425000000000004</v>
      </c>
      <c r="E3339" s="20">
        <f t="shared" si="51"/>
        <v>4.0425000000000004</v>
      </c>
    </row>
    <row r="3340" spans="1:5" x14ac:dyDescent="0.25">
      <c r="A3340" s="377">
        <v>41537</v>
      </c>
      <c r="B3340" s="378">
        <v>3.75</v>
      </c>
      <c r="C3340" s="379">
        <v>3.76</v>
      </c>
      <c r="D3340" s="378">
        <v>4.0437000000000003</v>
      </c>
      <c r="E3340" s="20">
        <f t="shared" ref="E3340:E3403" si="52">IF(D3340="N/E",E3339,D3340)</f>
        <v>4.0437000000000003</v>
      </c>
    </row>
    <row r="3341" spans="1:5" x14ac:dyDescent="0.25">
      <c r="A3341" s="377">
        <v>41538</v>
      </c>
      <c r="B3341" s="378">
        <v>3.75</v>
      </c>
      <c r="C3341" s="379" t="s">
        <v>611</v>
      </c>
      <c r="D3341" s="378" t="s">
        <v>611</v>
      </c>
      <c r="E3341" s="20">
        <f t="shared" si="52"/>
        <v>4.0437000000000003</v>
      </c>
    </row>
    <row r="3342" spans="1:5" x14ac:dyDescent="0.25">
      <c r="A3342" s="377">
        <v>41539</v>
      </c>
      <c r="B3342" s="378">
        <v>3.75</v>
      </c>
      <c r="C3342" s="379" t="s">
        <v>611</v>
      </c>
      <c r="D3342" s="378" t="s">
        <v>611</v>
      </c>
      <c r="E3342" s="20">
        <f t="shared" si="52"/>
        <v>4.0437000000000003</v>
      </c>
    </row>
    <row r="3343" spans="1:5" x14ac:dyDescent="0.25">
      <c r="A3343" s="377">
        <v>41540</v>
      </c>
      <c r="B3343" s="378">
        <v>3.75</v>
      </c>
      <c r="C3343" s="379">
        <v>3.76</v>
      </c>
      <c r="D3343" s="378">
        <v>4.0365000000000002</v>
      </c>
      <c r="E3343" s="20">
        <f t="shared" si="52"/>
        <v>4.0365000000000002</v>
      </c>
    </row>
    <row r="3344" spans="1:5" x14ac:dyDescent="0.25">
      <c r="A3344" s="377">
        <v>41541</v>
      </c>
      <c r="B3344" s="378">
        <v>3.75</v>
      </c>
      <c r="C3344" s="379">
        <v>3.77</v>
      </c>
      <c r="D3344" s="378">
        <v>4.03</v>
      </c>
      <c r="E3344" s="20">
        <f t="shared" si="52"/>
        <v>4.03</v>
      </c>
    </row>
    <row r="3345" spans="1:5" x14ac:dyDescent="0.25">
      <c r="A3345" s="377">
        <v>41542</v>
      </c>
      <c r="B3345" s="378">
        <v>3.75</v>
      </c>
      <c r="C3345" s="379">
        <v>3.77</v>
      </c>
      <c r="D3345" s="378">
        <v>4.0389999999999997</v>
      </c>
      <c r="E3345" s="20">
        <f t="shared" si="52"/>
        <v>4.0389999999999997</v>
      </c>
    </row>
    <row r="3346" spans="1:5" x14ac:dyDescent="0.25">
      <c r="A3346" s="377">
        <v>41543</v>
      </c>
      <c r="B3346" s="378">
        <v>3.75</v>
      </c>
      <c r="C3346" s="379">
        <v>3.77</v>
      </c>
      <c r="D3346" s="378">
        <v>4.0286</v>
      </c>
      <c r="E3346" s="20">
        <f t="shared" si="52"/>
        <v>4.0286</v>
      </c>
    </row>
    <row r="3347" spans="1:5" x14ac:dyDescent="0.25">
      <c r="A3347" s="377">
        <v>41544</v>
      </c>
      <c r="B3347" s="378">
        <v>3.75</v>
      </c>
      <c r="C3347" s="379">
        <v>3.77</v>
      </c>
      <c r="D3347" s="378">
        <v>4.0354999999999999</v>
      </c>
      <c r="E3347" s="20">
        <f t="shared" si="52"/>
        <v>4.0354999999999999</v>
      </c>
    </row>
    <row r="3348" spans="1:5" x14ac:dyDescent="0.25">
      <c r="A3348" s="377">
        <v>41545</v>
      </c>
      <c r="B3348" s="378">
        <v>3.75</v>
      </c>
      <c r="C3348" s="379" t="s">
        <v>611</v>
      </c>
      <c r="D3348" s="378" t="s">
        <v>611</v>
      </c>
      <c r="E3348" s="20">
        <f t="shared" si="52"/>
        <v>4.0354999999999999</v>
      </c>
    </row>
    <row r="3349" spans="1:5" x14ac:dyDescent="0.25">
      <c r="A3349" s="377">
        <v>41546</v>
      </c>
      <c r="B3349" s="378">
        <v>3.75</v>
      </c>
      <c r="C3349" s="379" t="s">
        <v>611</v>
      </c>
      <c r="D3349" s="378" t="s">
        <v>611</v>
      </c>
      <c r="E3349" s="20">
        <f t="shared" si="52"/>
        <v>4.0354999999999999</v>
      </c>
    </row>
    <row r="3350" spans="1:5" x14ac:dyDescent="0.25">
      <c r="A3350" s="377">
        <v>41547</v>
      </c>
      <c r="B3350" s="378">
        <v>3.75</v>
      </c>
      <c r="C3350" s="379">
        <v>3.81</v>
      </c>
      <c r="D3350" s="378">
        <v>4.0327000000000002</v>
      </c>
      <c r="E3350" s="20">
        <f t="shared" si="52"/>
        <v>4.0327000000000002</v>
      </c>
    </row>
    <row r="3351" spans="1:5" x14ac:dyDescent="0.25">
      <c r="A3351" s="377">
        <v>41548</v>
      </c>
      <c r="B3351" s="378">
        <v>3.75</v>
      </c>
      <c r="C3351" s="379">
        <v>3.78</v>
      </c>
      <c r="D3351" s="378">
        <v>4.0265000000000004</v>
      </c>
      <c r="E3351" s="20">
        <f t="shared" si="52"/>
        <v>4.0265000000000004</v>
      </c>
    </row>
    <row r="3352" spans="1:5" x14ac:dyDescent="0.25">
      <c r="A3352" s="377">
        <v>41549</v>
      </c>
      <c r="B3352" s="378">
        <v>3.75</v>
      </c>
      <c r="C3352" s="379">
        <v>3.78</v>
      </c>
      <c r="D3352" s="378">
        <v>4.0309999999999997</v>
      </c>
      <c r="E3352" s="20">
        <f t="shared" si="52"/>
        <v>4.0309999999999997</v>
      </c>
    </row>
    <row r="3353" spans="1:5" x14ac:dyDescent="0.25">
      <c r="A3353" s="377">
        <v>41550</v>
      </c>
      <c r="B3353" s="378">
        <v>3.75</v>
      </c>
      <c r="C3353" s="379">
        <v>3.77</v>
      </c>
      <c r="D3353" s="378">
        <v>4.0255000000000001</v>
      </c>
      <c r="E3353" s="20">
        <f t="shared" si="52"/>
        <v>4.0255000000000001</v>
      </c>
    </row>
    <row r="3354" spans="1:5" x14ac:dyDescent="0.25">
      <c r="A3354" s="377">
        <v>41551</v>
      </c>
      <c r="B3354" s="378">
        <v>3.75</v>
      </c>
      <c r="C3354" s="379">
        <v>3.77</v>
      </c>
      <c r="D3354" s="378">
        <v>4.0340999999999996</v>
      </c>
      <c r="E3354" s="20">
        <f t="shared" si="52"/>
        <v>4.0340999999999996</v>
      </c>
    </row>
    <row r="3355" spans="1:5" x14ac:dyDescent="0.25">
      <c r="A3355" s="377">
        <v>41552</v>
      </c>
      <c r="B3355" s="378">
        <v>3.75</v>
      </c>
      <c r="C3355" s="379" t="s">
        <v>611</v>
      </c>
      <c r="D3355" s="378" t="s">
        <v>611</v>
      </c>
      <c r="E3355" s="20">
        <f t="shared" si="52"/>
        <v>4.0340999999999996</v>
      </c>
    </row>
    <row r="3356" spans="1:5" x14ac:dyDescent="0.25">
      <c r="A3356" s="377">
        <v>41553</v>
      </c>
      <c r="B3356" s="378">
        <v>3.75</v>
      </c>
      <c r="C3356" s="379" t="s">
        <v>611</v>
      </c>
      <c r="D3356" s="378" t="s">
        <v>611</v>
      </c>
      <c r="E3356" s="20">
        <f t="shared" si="52"/>
        <v>4.0340999999999996</v>
      </c>
    </row>
    <row r="3357" spans="1:5" x14ac:dyDescent="0.25">
      <c r="A3357" s="377">
        <v>41554</v>
      </c>
      <c r="B3357" s="378">
        <v>3.75</v>
      </c>
      <c r="C3357" s="379">
        <v>3.77</v>
      </c>
      <c r="D3357" s="378">
        <v>4.0324999999999998</v>
      </c>
      <c r="E3357" s="20">
        <f t="shared" si="52"/>
        <v>4.0324999999999998</v>
      </c>
    </row>
    <row r="3358" spans="1:5" x14ac:dyDescent="0.25">
      <c r="A3358" s="377">
        <v>41555</v>
      </c>
      <c r="B3358" s="378">
        <v>3.75</v>
      </c>
      <c r="C3358" s="379">
        <v>3.77</v>
      </c>
      <c r="D3358" s="378">
        <v>4.0270000000000001</v>
      </c>
      <c r="E3358" s="20">
        <f t="shared" si="52"/>
        <v>4.0270000000000001</v>
      </c>
    </row>
    <row r="3359" spans="1:5" x14ac:dyDescent="0.25">
      <c r="A3359" s="377">
        <v>41556</v>
      </c>
      <c r="B3359" s="378">
        <v>3.75</v>
      </c>
      <c r="C3359" s="379">
        <v>3.77</v>
      </c>
      <c r="D3359" s="378">
        <v>4.0235000000000003</v>
      </c>
      <c r="E3359" s="20">
        <f t="shared" si="52"/>
        <v>4.0235000000000003</v>
      </c>
    </row>
    <row r="3360" spans="1:5" x14ac:dyDescent="0.25">
      <c r="A3360" s="377">
        <v>41557</v>
      </c>
      <c r="B3360" s="378">
        <v>3.75</v>
      </c>
      <c r="C3360" s="379">
        <v>3.77</v>
      </c>
      <c r="D3360" s="378">
        <v>4.03</v>
      </c>
      <c r="E3360" s="20">
        <f t="shared" si="52"/>
        <v>4.03</v>
      </c>
    </row>
    <row r="3361" spans="1:5" x14ac:dyDescent="0.25">
      <c r="A3361" s="377">
        <v>41558</v>
      </c>
      <c r="B3361" s="378">
        <v>3.75</v>
      </c>
      <c r="C3361" s="379">
        <v>3.77</v>
      </c>
      <c r="D3361" s="378">
        <v>4.0199999999999996</v>
      </c>
      <c r="E3361" s="20">
        <f t="shared" si="52"/>
        <v>4.0199999999999996</v>
      </c>
    </row>
    <row r="3362" spans="1:5" x14ac:dyDescent="0.25">
      <c r="A3362" s="377">
        <v>41559</v>
      </c>
      <c r="B3362" s="378">
        <v>3.75</v>
      </c>
      <c r="C3362" s="379" t="s">
        <v>611</v>
      </c>
      <c r="D3362" s="378" t="s">
        <v>611</v>
      </c>
      <c r="E3362" s="20">
        <f t="shared" si="52"/>
        <v>4.0199999999999996</v>
      </c>
    </row>
    <row r="3363" spans="1:5" x14ac:dyDescent="0.25">
      <c r="A3363" s="377">
        <v>41560</v>
      </c>
      <c r="B3363" s="378">
        <v>3.75</v>
      </c>
      <c r="C3363" s="379" t="s">
        <v>611</v>
      </c>
      <c r="D3363" s="378" t="s">
        <v>611</v>
      </c>
      <c r="E3363" s="20">
        <f t="shared" si="52"/>
        <v>4.0199999999999996</v>
      </c>
    </row>
    <row r="3364" spans="1:5" x14ac:dyDescent="0.25">
      <c r="A3364" s="377">
        <v>41561</v>
      </c>
      <c r="B3364" s="378">
        <v>3.75</v>
      </c>
      <c r="C3364" s="379">
        <v>3.77</v>
      </c>
      <c r="D3364" s="378">
        <v>4.0185000000000004</v>
      </c>
      <c r="E3364" s="20">
        <f t="shared" si="52"/>
        <v>4.0185000000000004</v>
      </c>
    </row>
    <row r="3365" spans="1:5" x14ac:dyDescent="0.25">
      <c r="A3365" s="377">
        <v>41562</v>
      </c>
      <c r="B3365" s="378">
        <v>3.75</v>
      </c>
      <c r="C3365" s="379">
        <v>3.77</v>
      </c>
      <c r="D3365" s="378">
        <v>4.0167000000000002</v>
      </c>
      <c r="E3365" s="20">
        <f t="shared" si="52"/>
        <v>4.0167000000000002</v>
      </c>
    </row>
    <row r="3366" spans="1:5" x14ac:dyDescent="0.25">
      <c r="A3366" s="377">
        <v>41563</v>
      </c>
      <c r="B3366" s="378">
        <v>3.75</v>
      </c>
      <c r="C3366" s="379">
        <v>3.77</v>
      </c>
      <c r="D3366" s="378">
        <v>4.0133000000000001</v>
      </c>
      <c r="E3366" s="20">
        <f t="shared" si="52"/>
        <v>4.0133000000000001</v>
      </c>
    </row>
    <row r="3367" spans="1:5" x14ac:dyDescent="0.25">
      <c r="A3367" s="377">
        <v>41564</v>
      </c>
      <c r="B3367" s="378">
        <v>3.75</v>
      </c>
      <c r="C3367" s="379">
        <v>3.77</v>
      </c>
      <c r="D3367" s="378">
        <v>4.01</v>
      </c>
      <c r="E3367" s="20">
        <f t="shared" si="52"/>
        <v>4.01</v>
      </c>
    </row>
    <row r="3368" spans="1:5" x14ac:dyDescent="0.25">
      <c r="A3368" s="377">
        <v>41565</v>
      </c>
      <c r="B3368" s="378">
        <v>3.75</v>
      </c>
      <c r="C3368" s="379">
        <v>3.77</v>
      </c>
      <c r="D3368" s="378">
        <v>4.01</v>
      </c>
      <c r="E3368" s="20">
        <f t="shared" si="52"/>
        <v>4.01</v>
      </c>
    </row>
    <row r="3369" spans="1:5" x14ac:dyDescent="0.25">
      <c r="A3369" s="377">
        <v>41566</v>
      </c>
      <c r="B3369" s="378">
        <v>3.75</v>
      </c>
      <c r="C3369" s="379" t="s">
        <v>611</v>
      </c>
      <c r="D3369" s="378" t="s">
        <v>611</v>
      </c>
      <c r="E3369" s="20">
        <f t="shared" si="52"/>
        <v>4.01</v>
      </c>
    </row>
    <row r="3370" spans="1:5" x14ac:dyDescent="0.25">
      <c r="A3370" s="377">
        <v>41567</v>
      </c>
      <c r="B3370" s="378">
        <v>3.75</v>
      </c>
      <c r="C3370" s="379" t="s">
        <v>611</v>
      </c>
      <c r="D3370" s="378" t="s">
        <v>611</v>
      </c>
      <c r="E3370" s="20">
        <f t="shared" si="52"/>
        <v>4.01</v>
      </c>
    </row>
    <row r="3371" spans="1:5" x14ac:dyDescent="0.25">
      <c r="A3371" s="377">
        <v>41568</v>
      </c>
      <c r="B3371" s="378">
        <v>3.75</v>
      </c>
      <c r="C3371" s="379">
        <v>3.77</v>
      </c>
      <c r="D3371" s="378">
        <v>4.0119999999999996</v>
      </c>
      <c r="E3371" s="20">
        <f t="shared" si="52"/>
        <v>4.0119999999999996</v>
      </c>
    </row>
    <row r="3372" spans="1:5" x14ac:dyDescent="0.25">
      <c r="A3372" s="377">
        <v>41569</v>
      </c>
      <c r="B3372" s="378">
        <v>3.75</v>
      </c>
      <c r="C3372" s="379">
        <v>3.77</v>
      </c>
      <c r="D3372" s="378">
        <v>4.0080999999999998</v>
      </c>
      <c r="E3372" s="20">
        <f t="shared" si="52"/>
        <v>4.0080999999999998</v>
      </c>
    </row>
    <row r="3373" spans="1:5" x14ac:dyDescent="0.25">
      <c r="A3373" s="377">
        <v>41570</v>
      </c>
      <c r="B3373" s="378">
        <v>3.75</v>
      </c>
      <c r="C3373" s="379">
        <v>3.79</v>
      </c>
      <c r="D3373" s="378">
        <v>4.0015000000000001</v>
      </c>
      <c r="E3373" s="20">
        <f t="shared" si="52"/>
        <v>4.0015000000000001</v>
      </c>
    </row>
    <row r="3374" spans="1:5" x14ac:dyDescent="0.25">
      <c r="A3374" s="377">
        <v>41571</v>
      </c>
      <c r="B3374" s="378">
        <v>3.75</v>
      </c>
      <c r="C3374" s="379">
        <v>3.81</v>
      </c>
      <c r="D3374" s="378">
        <v>4.0034999999999998</v>
      </c>
      <c r="E3374" s="20">
        <f t="shared" si="52"/>
        <v>4.0034999999999998</v>
      </c>
    </row>
    <row r="3375" spans="1:5" x14ac:dyDescent="0.25">
      <c r="A3375" s="377">
        <v>41572</v>
      </c>
      <c r="B3375" s="378">
        <v>3.5</v>
      </c>
      <c r="C3375" s="379">
        <v>3.53</v>
      </c>
      <c r="D3375" s="378">
        <v>3.9767000000000001</v>
      </c>
      <c r="E3375" s="20">
        <f t="shared" si="52"/>
        <v>3.9767000000000001</v>
      </c>
    </row>
    <row r="3376" spans="1:5" x14ac:dyDescent="0.25">
      <c r="A3376" s="377">
        <v>41573</v>
      </c>
      <c r="B3376" s="378">
        <v>3.5</v>
      </c>
      <c r="C3376" s="379" t="s">
        <v>611</v>
      </c>
      <c r="D3376" s="378" t="s">
        <v>611</v>
      </c>
      <c r="E3376" s="20">
        <f t="shared" si="52"/>
        <v>3.9767000000000001</v>
      </c>
    </row>
    <row r="3377" spans="1:5" x14ac:dyDescent="0.25">
      <c r="A3377" s="377">
        <v>41574</v>
      </c>
      <c r="B3377" s="378">
        <v>3.5</v>
      </c>
      <c r="C3377" s="379" t="s">
        <v>611</v>
      </c>
      <c r="D3377" s="378" t="s">
        <v>611</v>
      </c>
      <c r="E3377" s="20">
        <f t="shared" si="52"/>
        <v>3.9767000000000001</v>
      </c>
    </row>
    <row r="3378" spans="1:5" x14ac:dyDescent="0.25">
      <c r="A3378" s="377">
        <v>41575</v>
      </c>
      <c r="B3378" s="378">
        <v>3.5</v>
      </c>
      <c r="C3378" s="379">
        <v>3.53</v>
      </c>
      <c r="D3378" s="378">
        <v>3.7972000000000001</v>
      </c>
      <c r="E3378" s="20">
        <f t="shared" si="52"/>
        <v>3.7972000000000001</v>
      </c>
    </row>
    <row r="3379" spans="1:5" x14ac:dyDescent="0.25">
      <c r="A3379" s="377">
        <v>41576</v>
      </c>
      <c r="B3379" s="378">
        <v>3.5</v>
      </c>
      <c r="C3379" s="379">
        <v>3.54</v>
      </c>
      <c r="D3379" s="378">
        <v>3.79</v>
      </c>
      <c r="E3379" s="20">
        <f t="shared" si="52"/>
        <v>3.79</v>
      </c>
    </row>
    <row r="3380" spans="1:5" x14ac:dyDescent="0.25">
      <c r="A3380" s="377">
        <v>41577</v>
      </c>
      <c r="B3380" s="378">
        <v>3.5</v>
      </c>
      <c r="C3380" s="379">
        <v>3.53</v>
      </c>
      <c r="D3380" s="378">
        <v>3.782</v>
      </c>
      <c r="E3380" s="20">
        <f t="shared" si="52"/>
        <v>3.782</v>
      </c>
    </row>
    <row r="3381" spans="1:5" x14ac:dyDescent="0.25">
      <c r="A3381" s="377">
        <v>41578</v>
      </c>
      <c r="B3381" s="378">
        <v>3.5</v>
      </c>
      <c r="C3381" s="379">
        <v>3.59</v>
      </c>
      <c r="D3381" s="378">
        <v>3.7780999999999998</v>
      </c>
      <c r="E3381" s="20">
        <f t="shared" si="52"/>
        <v>3.7780999999999998</v>
      </c>
    </row>
    <row r="3382" spans="1:5" x14ac:dyDescent="0.25">
      <c r="A3382" s="377">
        <v>41579</v>
      </c>
      <c r="B3382" s="378">
        <v>3.5</v>
      </c>
      <c r="C3382" s="379">
        <v>3.54</v>
      </c>
      <c r="D3382" s="378">
        <v>3.7852999999999999</v>
      </c>
      <c r="E3382" s="20">
        <f t="shared" si="52"/>
        <v>3.7852999999999999</v>
      </c>
    </row>
    <row r="3383" spans="1:5" x14ac:dyDescent="0.25">
      <c r="A3383" s="377">
        <v>41580</v>
      </c>
      <c r="B3383" s="378">
        <v>3.5</v>
      </c>
      <c r="C3383" s="379" t="s">
        <v>611</v>
      </c>
      <c r="D3383" s="378" t="s">
        <v>611</v>
      </c>
      <c r="E3383" s="20">
        <f t="shared" si="52"/>
        <v>3.7852999999999999</v>
      </c>
    </row>
    <row r="3384" spans="1:5" x14ac:dyDescent="0.25">
      <c r="A3384" s="377">
        <v>41581</v>
      </c>
      <c r="B3384" s="378">
        <v>3.5</v>
      </c>
      <c r="C3384" s="379" t="s">
        <v>611</v>
      </c>
      <c r="D3384" s="378" t="s">
        <v>611</v>
      </c>
      <c r="E3384" s="20">
        <f t="shared" si="52"/>
        <v>3.7852999999999999</v>
      </c>
    </row>
    <row r="3385" spans="1:5" x14ac:dyDescent="0.25">
      <c r="A3385" s="377">
        <v>41582</v>
      </c>
      <c r="B3385" s="378">
        <v>3.5</v>
      </c>
      <c r="C3385" s="379">
        <v>3.54</v>
      </c>
      <c r="D3385" s="378">
        <v>3.7812000000000001</v>
      </c>
      <c r="E3385" s="20">
        <f t="shared" si="52"/>
        <v>3.7812000000000001</v>
      </c>
    </row>
    <row r="3386" spans="1:5" x14ac:dyDescent="0.25">
      <c r="A3386" s="377">
        <v>41583</v>
      </c>
      <c r="B3386" s="378">
        <v>3.5</v>
      </c>
      <c r="C3386" s="379">
        <v>3.55</v>
      </c>
      <c r="D3386" s="378">
        <v>3.7894999999999999</v>
      </c>
      <c r="E3386" s="20">
        <f t="shared" si="52"/>
        <v>3.7894999999999999</v>
      </c>
    </row>
    <row r="3387" spans="1:5" x14ac:dyDescent="0.25">
      <c r="A3387" s="377">
        <v>41584</v>
      </c>
      <c r="B3387" s="378">
        <v>3.5</v>
      </c>
      <c r="C3387" s="379">
        <v>3.56</v>
      </c>
      <c r="D3387" s="378">
        <v>3.7850000000000001</v>
      </c>
      <c r="E3387" s="20">
        <f t="shared" si="52"/>
        <v>3.7850000000000001</v>
      </c>
    </row>
    <row r="3388" spans="1:5" x14ac:dyDescent="0.25">
      <c r="A3388" s="377">
        <v>41585</v>
      </c>
      <c r="B3388" s="378">
        <v>3.5</v>
      </c>
      <c r="C3388" s="379">
        <v>3.56</v>
      </c>
      <c r="D3388" s="378">
        <v>3.782</v>
      </c>
      <c r="E3388" s="20">
        <f t="shared" si="52"/>
        <v>3.782</v>
      </c>
    </row>
    <row r="3389" spans="1:5" x14ac:dyDescent="0.25">
      <c r="A3389" s="377">
        <v>41586</v>
      </c>
      <c r="B3389" s="378">
        <v>3.5</v>
      </c>
      <c r="C3389" s="379">
        <v>3.58</v>
      </c>
      <c r="D3389" s="378">
        <v>3.7774999999999999</v>
      </c>
      <c r="E3389" s="20">
        <f t="shared" si="52"/>
        <v>3.7774999999999999</v>
      </c>
    </row>
    <row r="3390" spans="1:5" x14ac:dyDescent="0.25">
      <c r="A3390" s="377">
        <v>41587</v>
      </c>
      <c r="B3390" s="378">
        <v>3.5</v>
      </c>
      <c r="C3390" s="379" t="s">
        <v>611</v>
      </c>
      <c r="D3390" s="378" t="s">
        <v>611</v>
      </c>
      <c r="E3390" s="20">
        <f t="shared" si="52"/>
        <v>3.7774999999999999</v>
      </c>
    </row>
    <row r="3391" spans="1:5" x14ac:dyDescent="0.25">
      <c r="A3391" s="377">
        <v>41588</v>
      </c>
      <c r="B3391" s="378">
        <v>3.5</v>
      </c>
      <c r="C3391" s="379" t="s">
        <v>611</v>
      </c>
      <c r="D3391" s="378" t="s">
        <v>611</v>
      </c>
      <c r="E3391" s="20">
        <f t="shared" si="52"/>
        <v>3.7774999999999999</v>
      </c>
    </row>
    <row r="3392" spans="1:5" x14ac:dyDescent="0.25">
      <c r="A3392" s="377">
        <v>41589</v>
      </c>
      <c r="B3392" s="378">
        <v>3.5</v>
      </c>
      <c r="C3392" s="379">
        <v>3.58</v>
      </c>
      <c r="D3392" s="378">
        <v>3.7765</v>
      </c>
      <c r="E3392" s="20">
        <f t="shared" si="52"/>
        <v>3.7765</v>
      </c>
    </row>
    <row r="3393" spans="1:5" x14ac:dyDescent="0.25">
      <c r="A3393" s="377">
        <v>41590</v>
      </c>
      <c r="B3393" s="378">
        <v>3.5</v>
      </c>
      <c r="C3393" s="379">
        <v>3.59</v>
      </c>
      <c r="D3393" s="378">
        <v>3.7885</v>
      </c>
      <c r="E3393" s="20">
        <f t="shared" si="52"/>
        <v>3.7885</v>
      </c>
    </row>
    <row r="3394" spans="1:5" x14ac:dyDescent="0.25">
      <c r="A3394" s="377">
        <v>41591</v>
      </c>
      <c r="B3394" s="378">
        <v>3.5</v>
      </c>
      <c r="C3394" s="379">
        <v>3.61</v>
      </c>
      <c r="D3394" s="378">
        <v>3.7826</v>
      </c>
      <c r="E3394" s="20">
        <f t="shared" si="52"/>
        <v>3.7826</v>
      </c>
    </row>
    <row r="3395" spans="1:5" x14ac:dyDescent="0.25">
      <c r="A3395" s="377">
        <v>41592</v>
      </c>
      <c r="B3395" s="378">
        <v>3.5</v>
      </c>
      <c r="C3395" s="379">
        <v>3.59</v>
      </c>
      <c r="D3395" s="378">
        <v>3.7812999999999999</v>
      </c>
      <c r="E3395" s="20">
        <f t="shared" si="52"/>
        <v>3.7812999999999999</v>
      </c>
    </row>
    <row r="3396" spans="1:5" x14ac:dyDescent="0.25">
      <c r="A3396" s="377">
        <v>41593</v>
      </c>
      <c r="B3396" s="378">
        <v>3.5</v>
      </c>
      <c r="C3396" s="379">
        <v>3.63</v>
      </c>
      <c r="D3396" s="378">
        <v>3.7774999999999999</v>
      </c>
      <c r="E3396" s="20">
        <f t="shared" si="52"/>
        <v>3.7774999999999999</v>
      </c>
    </row>
    <row r="3397" spans="1:5" x14ac:dyDescent="0.25">
      <c r="A3397" s="377">
        <v>41594</v>
      </c>
      <c r="B3397" s="378">
        <v>3.5</v>
      </c>
      <c r="C3397" s="379" t="s">
        <v>611</v>
      </c>
      <c r="D3397" s="378" t="s">
        <v>611</v>
      </c>
      <c r="E3397" s="20">
        <f t="shared" si="52"/>
        <v>3.7774999999999999</v>
      </c>
    </row>
    <row r="3398" spans="1:5" x14ac:dyDescent="0.25">
      <c r="A3398" s="377">
        <v>41595</v>
      </c>
      <c r="B3398" s="378">
        <v>3.5</v>
      </c>
      <c r="C3398" s="379" t="s">
        <v>611</v>
      </c>
      <c r="D3398" s="378" t="s">
        <v>611</v>
      </c>
      <c r="E3398" s="20">
        <f t="shared" si="52"/>
        <v>3.7774999999999999</v>
      </c>
    </row>
    <row r="3399" spans="1:5" x14ac:dyDescent="0.25">
      <c r="A3399" s="377">
        <v>41596</v>
      </c>
      <c r="B3399" s="378">
        <v>3.5</v>
      </c>
      <c r="C3399" s="379" t="s">
        <v>611</v>
      </c>
      <c r="D3399" s="378" t="s">
        <v>611</v>
      </c>
      <c r="E3399" s="20">
        <f t="shared" si="52"/>
        <v>3.7774999999999999</v>
      </c>
    </row>
    <row r="3400" spans="1:5" x14ac:dyDescent="0.25">
      <c r="A3400" s="377">
        <v>41597</v>
      </c>
      <c r="B3400" s="378">
        <v>3.5</v>
      </c>
      <c r="C3400" s="379">
        <v>3.59</v>
      </c>
      <c r="D3400" s="378">
        <v>3.7974999999999999</v>
      </c>
      <c r="E3400" s="20">
        <f t="shared" si="52"/>
        <v>3.7974999999999999</v>
      </c>
    </row>
    <row r="3401" spans="1:5" x14ac:dyDescent="0.25">
      <c r="A3401" s="377">
        <v>41598</v>
      </c>
      <c r="B3401" s="378">
        <v>3.5</v>
      </c>
      <c r="C3401" s="379">
        <v>3.6</v>
      </c>
      <c r="D3401" s="378">
        <v>3.7936999999999999</v>
      </c>
      <c r="E3401" s="20">
        <f t="shared" si="52"/>
        <v>3.7936999999999999</v>
      </c>
    </row>
    <row r="3402" spans="1:5" x14ac:dyDescent="0.25">
      <c r="A3402" s="377">
        <v>41599</v>
      </c>
      <c r="B3402" s="378">
        <v>3.5</v>
      </c>
      <c r="C3402" s="379">
        <v>3.55</v>
      </c>
      <c r="D3402" s="378">
        <v>3.7919999999999998</v>
      </c>
      <c r="E3402" s="20">
        <f t="shared" si="52"/>
        <v>3.7919999999999998</v>
      </c>
    </row>
    <row r="3403" spans="1:5" x14ac:dyDescent="0.25">
      <c r="A3403" s="377">
        <v>41600</v>
      </c>
      <c r="B3403" s="378">
        <v>3.5</v>
      </c>
      <c r="C3403" s="379">
        <v>3.53</v>
      </c>
      <c r="D3403" s="378">
        <v>3.7911000000000001</v>
      </c>
      <c r="E3403" s="20">
        <f t="shared" si="52"/>
        <v>3.7911000000000001</v>
      </c>
    </row>
    <row r="3404" spans="1:5" x14ac:dyDescent="0.25">
      <c r="A3404" s="377">
        <v>41601</v>
      </c>
      <c r="B3404" s="378">
        <v>3.5</v>
      </c>
      <c r="C3404" s="379" t="s">
        <v>611</v>
      </c>
      <c r="D3404" s="378" t="s">
        <v>611</v>
      </c>
      <c r="E3404" s="20">
        <f t="shared" ref="E3404:E3467" si="53">IF(D3404="N/E",E3403,D3404)</f>
        <v>3.7911000000000001</v>
      </c>
    </row>
    <row r="3405" spans="1:5" x14ac:dyDescent="0.25">
      <c r="A3405" s="377">
        <v>41602</v>
      </c>
      <c r="B3405" s="378">
        <v>3.5</v>
      </c>
      <c r="C3405" s="379" t="s">
        <v>611</v>
      </c>
      <c r="D3405" s="378" t="s">
        <v>611</v>
      </c>
      <c r="E3405" s="20">
        <f t="shared" si="53"/>
        <v>3.7911000000000001</v>
      </c>
    </row>
    <row r="3406" spans="1:5" x14ac:dyDescent="0.25">
      <c r="A3406" s="377">
        <v>41603</v>
      </c>
      <c r="B3406" s="378">
        <v>3.5</v>
      </c>
      <c r="C3406" s="379">
        <v>3.53</v>
      </c>
      <c r="D3406" s="378">
        <v>3.8065000000000002</v>
      </c>
      <c r="E3406" s="20">
        <f t="shared" si="53"/>
        <v>3.8065000000000002</v>
      </c>
    </row>
    <row r="3407" spans="1:5" x14ac:dyDescent="0.25">
      <c r="A3407" s="377">
        <v>41604</v>
      </c>
      <c r="B3407" s="378">
        <v>3.5</v>
      </c>
      <c r="C3407" s="379">
        <v>3.53</v>
      </c>
      <c r="D3407" s="378">
        <v>3.7982</v>
      </c>
      <c r="E3407" s="20">
        <f t="shared" si="53"/>
        <v>3.7982</v>
      </c>
    </row>
    <row r="3408" spans="1:5" x14ac:dyDescent="0.25">
      <c r="A3408" s="377">
        <v>41605</v>
      </c>
      <c r="B3408" s="378">
        <v>3.5</v>
      </c>
      <c r="C3408" s="379">
        <v>3.53</v>
      </c>
      <c r="D3408" s="378">
        <v>3.8018000000000001</v>
      </c>
      <c r="E3408" s="20">
        <f t="shared" si="53"/>
        <v>3.8018000000000001</v>
      </c>
    </row>
    <row r="3409" spans="1:5" x14ac:dyDescent="0.25">
      <c r="A3409" s="377">
        <v>41606</v>
      </c>
      <c r="B3409" s="378">
        <v>3.5</v>
      </c>
      <c r="C3409" s="379">
        <v>3.53</v>
      </c>
      <c r="D3409" s="378">
        <v>3.8008999999999999</v>
      </c>
      <c r="E3409" s="20">
        <f t="shared" si="53"/>
        <v>3.8008999999999999</v>
      </c>
    </row>
    <row r="3410" spans="1:5" x14ac:dyDescent="0.25">
      <c r="A3410" s="377">
        <v>41607</v>
      </c>
      <c r="B3410" s="378">
        <v>3.5</v>
      </c>
      <c r="C3410" s="379">
        <v>3.62</v>
      </c>
      <c r="D3410" s="378">
        <v>3.802</v>
      </c>
      <c r="E3410" s="20">
        <f t="shared" si="53"/>
        <v>3.802</v>
      </c>
    </row>
    <row r="3411" spans="1:5" x14ac:dyDescent="0.25">
      <c r="A3411" s="377">
        <v>41608</v>
      </c>
      <c r="B3411" s="378">
        <v>3.5</v>
      </c>
      <c r="C3411" s="379" t="s">
        <v>611</v>
      </c>
      <c r="D3411" s="378" t="s">
        <v>611</v>
      </c>
      <c r="E3411" s="20">
        <f t="shared" si="53"/>
        <v>3.802</v>
      </c>
    </row>
    <row r="3412" spans="1:5" x14ac:dyDescent="0.25">
      <c r="A3412" s="377">
        <v>41609</v>
      </c>
      <c r="B3412" s="378">
        <v>3.5</v>
      </c>
      <c r="C3412" s="379" t="s">
        <v>611</v>
      </c>
      <c r="D3412" s="378" t="s">
        <v>611</v>
      </c>
      <c r="E3412" s="20">
        <f t="shared" si="53"/>
        <v>3.802</v>
      </c>
    </row>
    <row r="3413" spans="1:5" x14ac:dyDescent="0.25">
      <c r="A3413" s="377">
        <v>41610</v>
      </c>
      <c r="B3413" s="378">
        <v>3.5</v>
      </c>
      <c r="C3413" s="379">
        <v>3.54</v>
      </c>
      <c r="D3413" s="378">
        <v>3.7959999999999998</v>
      </c>
      <c r="E3413" s="20">
        <f t="shared" si="53"/>
        <v>3.7959999999999998</v>
      </c>
    </row>
    <row r="3414" spans="1:5" x14ac:dyDescent="0.25">
      <c r="A3414" s="377">
        <v>41611</v>
      </c>
      <c r="B3414" s="378">
        <v>3.5</v>
      </c>
      <c r="C3414" s="379">
        <v>3.58</v>
      </c>
      <c r="D3414" s="378">
        <v>3.79</v>
      </c>
      <c r="E3414" s="20">
        <f t="shared" si="53"/>
        <v>3.79</v>
      </c>
    </row>
    <row r="3415" spans="1:5" x14ac:dyDescent="0.25">
      <c r="A3415" s="377">
        <v>41612</v>
      </c>
      <c r="B3415" s="378">
        <v>3.5</v>
      </c>
      <c r="C3415" s="379">
        <v>3.61</v>
      </c>
      <c r="D3415" s="378">
        <v>3.7862</v>
      </c>
      <c r="E3415" s="20">
        <f t="shared" si="53"/>
        <v>3.7862</v>
      </c>
    </row>
    <row r="3416" spans="1:5" x14ac:dyDescent="0.25">
      <c r="A3416" s="377">
        <v>41613</v>
      </c>
      <c r="B3416" s="378">
        <v>3.5</v>
      </c>
      <c r="C3416" s="379">
        <v>3.65</v>
      </c>
      <c r="D3416" s="378">
        <v>3.7877000000000001</v>
      </c>
      <c r="E3416" s="20">
        <f t="shared" si="53"/>
        <v>3.7877000000000001</v>
      </c>
    </row>
    <row r="3417" spans="1:5" x14ac:dyDescent="0.25">
      <c r="A3417" s="377">
        <v>41614</v>
      </c>
      <c r="B3417" s="378">
        <v>3.5</v>
      </c>
      <c r="C3417" s="379">
        <v>3.58</v>
      </c>
      <c r="D3417" s="378">
        <v>3.7888000000000002</v>
      </c>
      <c r="E3417" s="20">
        <f t="shared" si="53"/>
        <v>3.7888000000000002</v>
      </c>
    </row>
    <row r="3418" spans="1:5" x14ac:dyDescent="0.25">
      <c r="A3418" s="377">
        <v>41615</v>
      </c>
      <c r="B3418" s="378">
        <v>3.5</v>
      </c>
      <c r="C3418" s="379" t="s">
        <v>611</v>
      </c>
      <c r="D3418" s="378" t="s">
        <v>611</v>
      </c>
      <c r="E3418" s="20">
        <f t="shared" si="53"/>
        <v>3.7888000000000002</v>
      </c>
    </row>
    <row r="3419" spans="1:5" x14ac:dyDescent="0.25">
      <c r="A3419" s="377">
        <v>41616</v>
      </c>
      <c r="B3419" s="378">
        <v>3.5</v>
      </c>
      <c r="C3419" s="379" t="s">
        <v>611</v>
      </c>
      <c r="D3419" s="378" t="s">
        <v>611</v>
      </c>
      <c r="E3419" s="20">
        <f t="shared" si="53"/>
        <v>3.7888000000000002</v>
      </c>
    </row>
    <row r="3420" spans="1:5" x14ac:dyDescent="0.25">
      <c r="A3420" s="377">
        <v>41617</v>
      </c>
      <c r="B3420" s="378">
        <v>3.5</v>
      </c>
      <c r="C3420" s="379">
        <v>3.56</v>
      </c>
      <c r="D3420" s="378">
        <v>3.7919</v>
      </c>
      <c r="E3420" s="20">
        <f t="shared" si="53"/>
        <v>3.7919</v>
      </c>
    </row>
    <row r="3421" spans="1:5" x14ac:dyDescent="0.25">
      <c r="A3421" s="377">
        <v>41618</v>
      </c>
      <c r="B3421" s="378">
        <v>3.5</v>
      </c>
      <c r="C3421" s="379">
        <v>3.59</v>
      </c>
      <c r="D3421" s="378">
        <v>3.7858999999999998</v>
      </c>
      <c r="E3421" s="20">
        <f t="shared" si="53"/>
        <v>3.7858999999999998</v>
      </c>
    </row>
    <row r="3422" spans="1:5" x14ac:dyDescent="0.25">
      <c r="A3422" s="377">
        <v>41619</v>
      </c>
      <c r="B3422" s="378">
        <v>3.5</v>
      </c>
      <c r="C3422" s="379">
        <v>3.65</v>
      </c>
      <c r="D3422" s="378">
        <v>3.7825000000000002</v>
      </c>
      <c r="E3422" s="20">
        <f t="shared" si="53"/>
        <v>3.7825000000000002</v>
      </c>
    </row>
    <row r="3423" spans="1:5" x14ac:dyDescent="0.25">
      <c r="A3423" s="377">
        <v>41620</v>
      </c>
      <c r="B3423" s="378">
        <v>3.5</v>
      </c>
      <c r="C3423" s="379" t="s">
        <v>611</v>
      </c>
      <c r="D3423" s="378" t="s">
        <v>611</v>
      </c>
      <c r="E3423" s="20">
        <f t="shared" si="53"/>
        <v>3.7825000000000002</v>
      </c>
    </row>
    <row r="3424" spans="1:5" x14ac:dyDescent="0.25">
      <c r="A3424" s="377">
        <v>41621</v>
      </c>
      <c r="B3424" s="378">
        <v>3.5</v>
      </c>
      <c r="C3424" s="379">
        <v>3.7</v>
      </c>
      <c r="D3424" s="378">
        <v>3.79</v>
      </c>
      <c r="E3424" s="20">
        <f t="shared" si="53"/>
        <v>3.79</v>
      </c>
    </row>
    <row r="3425" spans="1:5" x14ac:dyDescent="0.25">
      <c r="A3425" s="377">
        <v>41622</v>
      </c>
      <c r="B3425" s="378">
        <v>3.5</v>
      </c>
      <c r="C3425" s="379" t="s">
        <v>611</v>
      </c>
      <c r="D3425" s="378" t="s">
        <v>611</v>
      </c>
      <c r="E3425" s="20">
        <f t="shared" si="53"/>
        <v>3.79</v>
      </c>
    </row>
    <row r="3426" spans="1:5" x14ac:dyDescent="0.25">
      <c r="A3426" s="377">
        <v>41623</v>
      </c>
      <c r="B3426" s="378">
        <v>3.5</v>
      </c>
      <c r="C3426" s="379" t="s">
        <v>611</v>
      </c>
      <c r="D3426" s="378" t="s">
        <v>611</v>
      </c>
      <c r="E3426" s="20">
        <f t="shared" si="53"/>
        <v>3.79</v>
      </c>
    </row>
    <row r="3427" spans="1:5" x14ac:dyDescent="0.25">
      <c r="A3427" s="377">
        <v>41624</v>
      </c>
      <c r="B3427" s="378">
        <v>3.5</v>
      </c>
      <c r="C3427" s="379">
        <v>3.7</v>
      </c>
      <c r="D3427" s="378">
        <v>3.7915000000000001</v>
      </c>
      <c r="E3427" s="20">
        <f t="shared" si="53"/>
        <v>3.7915000000000001</v>
      </c>
    </row>
    <row r="3428" spans="1:5" x14ac:dyDescent="0.25">
      <c r="A3428" s="377">
        <v>41625</v>
      </c>
      <c r="B3428" s="378">
        <v>3.5</v>
      </c>
      <c r="C3428" s="379">
        <v>3.65</v>
      </c>
      <c r="D3428" s="378">
        <v>3.7932000000000001</v>
      </c>
      <c r="E3428" s="20">
        <f t="shared" si="53"/>
        <v>3.7932000000000001</v>
      </c>
    </row>
    <row r="3429" spans="1:5" x14ac:dyDescent="0.25">
      <c r="A3429" s="377">
        <v>41626</v>
      </c>
      <c r="B3429" s="378">
        <v>3.5</v>
      </c>
      <c r="C3429" s="379">
        <v>3.55</v>
      </c>
      <c r="D3429" s="378">
        <v>3.7915999999999999</v>
      </c>
      <c r="E3429" s="20">
        <f t="shared" si="53"/>
        <v>3.7915999999999999</v>
      </c>
    </row>
    <row r="3430" spans="1:5" x14ac:dyDescent="0.25">
      <c r="A3430" s="377">
        <v>41627</v>
      </c>
      <c r="B3430" s="378">
        <v>3.5</v>
      </c>
      <c r="C3430" s="379">
        <v>3.55</v>
      </c>
      <c r="D3430" s="378">
        <v>3.7953999999999999</v>
      </c>
      <c r="E3430" s="20">
        <f t="shared" si="53"/>
        <v>3.7953999999999999</v>
      </c>
    </row>
    <row r="3431" spans="1:5" x14ac:dyDescent="0.25">
      <c r="A3431" s="377">
        <v>41628</v>
      </c>
      <c r="B3431" s="378">
        <v>3.5</v>
      </c>
      <c r="C3431" s="379">
        <v>3.55</v>
      </c>
      <c r="D3431" s="378">
        <v>3.7875000000000001</v>
      </c>
      <c r="E3431" s="20">
        <f t="shared" si="53"/>
        <v>3.7875000000000001</v>
      </c>
    </row>
    <row r="3432" spans="1:5" x14ac:dyDescent="0.25">
      <c r="A3432" s="377">
        <v>41629</v>
      </c>
      <c r="B3432" s="378">
        <v>3.5</v>
      </c>
      <c r="C3432" s="379" t="s">
        <v>611</v>
      </c>
      <c r="D3432" s="378" t="s">
        <v>611</v>
      </c>
      <c r="E3432" s="20">
        <f t="shared" si="53"/>
        <v>3.7875000000000001</v>
      </c>
    </row>
    <row r="3433" spans="1:5" x14ac:dyDescent="0.25">
      <c r="A3433" s="377">
        <v>41630</v>
      </c>
      <c r="B3433" s="378">
        <v>3.5</v>
      </c>
      <c r="C3433" s="379" t="s">
        <v>611</v>
      </c>
      <c r="D3433" s="378" t="s">
        <v>611</v>
      </c>
      <c r="E3433" s="20">
        <f t="shared" si="53"/>
        <v>3.7875000000000001</v>
      </c>
    </row>
    <row r="3434" spans="1:5" x14ac:dyDescent="0.25">
      <c r="A3434" s="377">
        <v>41631</v>
      </c>
      <c r="B3434" s="378">
        <v>3.5</v>
      </c>
      <c r="C3434" s="379">
        <v>3.6</v>
      </c>
      <c r="D3434" s="378">
        <v>3.7854999999999999</v>
      </c>
      <c r="E3434" s="20">
        <f t="shared" si="53"/>
        <v>3.7854999999999999</v>
      </c>
    </row>
    <row r="3435" spans="1:5" x14ac:dyDescent="0.25">
      <c r="A3435" s="377">
        <v>41632</v>
      </c>
      <c r="B3435" s="378">
        <v>3.5</v>
      </c>
      <c r="C3435" s="379">
        <v>3.7</v>
      </c>
      <c r="D3435" s="378">
        <v>3.7902</v>
      </c>
      <c r="E3435" s="20">
        <f t="shared" si="53"/>
        <v>3.7902</v>
      </c>
    </row>
    <row r="3436" spans="1:5" x14ac:dyDescent="0.25">
      <c r="A3436" s="377">
        <v>41633</v>
      </c>
      <c r="B3436" s="378">
        <v>3.5</v>
      </c>
      <c r="C3436" s="379" t="s">
        <v>611</v>
      </c>
      <c r="D3436" s="378" t="s">
        <v>611</v>
      </c>
      <c r="E3436" s="20">
        <f t="shared" si="53"/>
        <v>3.7902</v>
      </c>
    </row>
    <row r="3437" spans="1:5" x14ac:dyDescent="0.25">
      <c r="A3437" s="377">
        <v>41634</v>
      </c>
      <c r="B3437" s="378">
        <v>3.5</v>
      </c>
      <c r="C3437" s="379">
        <v>3.67</v>
      </c>
      <c r="D3437" s="378">
        <v>3.7940999999999998</v>
      </c>
      <c r="E3437" s="20">
        <f t="shared" si="53"/>
        <v>3.7940999999999998</v>
      </c>
    </row>
    <row r="3438" spans="1:5" x14ac:dyDescent="0.25">
      <c r="A3438" s="377">
        <v>41635</v>
      </c>
      <c r="B3438" s="378">
        <v>3.5</v>
      </c>
      <c r="C3438" s="379">
        <v>3.68</v>
      </c>
      <c r="D3438" s="378">
        <v>3.7925</v>
      </c>
      <c r="E3438" s="20">
        <f t="shared" si="53"/>
        <v>3.7925</v>
      </c>
    </row>
    <row r="3439" spans="1:5" x14ac:dyDescent="0.25">
      <c r="A3439" s="377">
        <v>41636</v>
      </c>
      <c r="B3439" s="378">
        <v>3.5</v>
      </c>
      <c r="C3439" s="379" t="s">
        <v>611</v>
      </c>
      <c r="D3439" s="378" t="s">
        <v>611</v>
      </c>
      <c r="E3439" s="20">
        <f t="shared" si="53"/>
        <v>3.7925</v>
      </c>
    </row>
    <row r="3440" spans="1:5" x14ac:dyDescent="0.25">
      <c r="A3440" s="377">
        <v>41637</v>
      </c>
      <c r="B3440" s="378">
        <v>3.5</v>
      </c>
      <c r="C3440" s="379" t="s">
        <v>611</v>
      </c>
      <c r="D3440" s="378" t="s">
        <v>611</v>
      </c>
      <c r="E3440" s="20">
        <f t="shared" si="53"/>
        <v>3.7925</v>
      </c>
    </row>
    <row r="3441" spans="1:5" x14ac:dyDescent="0.25">
      <c r="A3441" s="377">
        <v>41638</v>
      </c>
      <c r="B3441" s="378">
        <v>3.5</v>
      </c>
      <c r="C3441" s="379">
        <v>3.67</v>
      </c>
      <c r="D3441" s="378">
        <v>3.7961999999999998</v>
      </c>
      <c r="E3441" s="20">
        <f t="shared" si="53"/>
        <v>3.7961999999999998</v>
      </c>
    </row>
    <row r="3442" spans="1:5" x14ac:dyDescent="0.25">
      <c r="A3442" s="377">
        <v>41639</v>
      </c>
      <c r="B3442" s="378">
        <v>3.5</v>
      </c>
      <c r="C3442" s="379">
        <v>3.71</v>
      </c>
      <c r="D3442" s="378">
        <v>3.79</v>
      </c>
      <c r="E3442" s="20">
        <f t="shared" si="53"/>
        <v>3.79</v>
      </c>
    </row>
    <row r="3443" spans="1:5" x14ac:dyDescent="0.25">
      <c r="A3443" s="377">
        <v>41640</v>
      </c>
      <c r="B3443" s="378">
        <v>3.5</v>
      </c>
      <c r="C3443" s="379" t="s">
        <v>611</v>
      </c>
      <c r="D3443" s="378" t="s">
        <v>611</v>
      </c>
      <c r="E3443" s="20">
        <f t="shared" si="53"/>
        <v>3.79</v>
      </c>
    </row>
    <row r="3444" spans="1:5" x14ac:dyDescent="0.25">
      <c r="A3444" s="377">
        <v>41641</v>
      </c>
      <c r="B3444" s="378">
        <v>3.5</v>
      </c>
      <c r="C3444" s="379">
        <v>3.58</v>
      </c>
      <c r="D3444" s="378">
        <v>3.7949999999999999</v>
      </c>
      <c r="E3444" s="20">
        <f t="shared" si="53"/>
        <v>3.7949999999999999</v>
      </c>
    </row>
    <row r="3445" spans="1:5" x14ac:dyDescent="0.25">
      <c r="A3445" s="377">
        <v>41642</v>
      </c>
      <c r="B3445" s="378">
        <v>3.5</v>
      </c>
      <c r="C3445" s="379">
        <v>3.55</v>
      </c>
      <c r="D3445" s="378">
        <v>3.7949999999999999</v>
      </c>
      <c r="E3445" s="20">
        <f t="shared" si="53"/>
        <v>3.7949999999999999</v>
      </c>
    </row>
    <row r="3446" spans="1:5" x14ac:dyDescent="0.25">
      <c r="A3446" s="377">
        <v>41643</v>
      </c>
      <c r="B3446" s="378">
        <v>3.5</v>
      </c>
      <c r="C3446" s="379" t="s">
        <v>611</v>
      </c>
      <c r="D3446" s="378" t="s">
        <v>611</v>
      </c>
      <c r="E3446" s="20">
        <f t="shared" si="53"/>
        <v>3.7949999999999999</v>
      </c>
    </row>
    <row r="3447" spans="1:5" x14ac:dyDescent="0.25">
      <c r="A3447" s="377">
        <v>41644</v>
      </c>
      <c r="B3447" s="378">
        <v>3.5</v>
      </c>
      <c r="C3447" s="379" t="s">
        <v>611</v>
      </c>
      <c r="D3447" s="378" t="s">
        <v>611</v>
      </c>
      <c r="E3447" s="20">
        <f t="shared" si="53"/>
        <v>3.7949999999999999</v>
      </c>
    </row>
    <row r="3448" spans="1:5" x14ac:dyDescent="0.25">
      <c r="A3448" s="377">
        <v>41645</v>
      </c>
      <c r="B3448" s="378">
        <v>3.5</v>
      </c>
      <c r="C3448" s="379">
        <v>3.52</v>
      </c>
      <c r="D3448" s="378">
        <v>3.7925</v>
      </c>
      <c r="E3448" s="20">
        <f t="shared" si="53"/>
        <v>3.7925</v>
      </c>
    </row>
    <row r="3449" spans="1:5" x14ac:dyDescent="0.25">
      <c r="A3449" s="377">
        <v>41646</v>
      </c>
      <c r="B3449" s="378">
        <v>3.5</v>
      </c>
      <c r="C3449" s="379">
        <v>3.49</v>
      </c>
      <c r="D3449" s="378">
        <v>3.7961999999999998</v>
      </c>
      <c r="E3449" s="20">
        <f t="shared" si="53"/>
        <v>3.7961999999999998</v>
      </c>
    </row>
    <row r="3450" spans="1:5" x14ac:dyDescent="0.25">
      <c r="A3450" s="377">
        <v>41647</v>
      </c>
      <c r="B3450" s="378">
        <v>3.5</v>
      </c>
      <c r="C3450" s="379">
        <v>3.48</v>
      </c>
      <c r="D3450" s="378">
        <v>3.7993999999999999</v>
      </c>
      <c r="E3450" s="20">
        <f t="shared" si="53"/>
        <v>3.7993999999999999</v>
      </c>
    </row>
    <row r="3451" spans="1:5" x14ac:dyDescent="0.25">
      <c r="A3451" s="377">
        <v>41648</v>
      </c>
      <c r="B3451" s="378">
        <v>3.5</v>
      </c>
      <c r="C3451" s="379">
        <v>3.47</v>
      </c>
      <c r="D3451" s="378">
        <v>3.8005</v>
      </c>
      <c r="E3451" s="20">
        <f t="shared" si="53"/>
        <v>3.8005</v>
      </c>
    </row>
    <row r="3452" spans="1:5" x14ac:dyDescent="0.25">
      <c r="A3452" s="377">
        <v>41649</v>
      </c>
      <c r="B3452" s="378">
        <v>3.5</v>
      </c>
      <c r="C3452" s="379">
        <v>3.47</v>
      </c>
      <c r="D3452" s="378">
        <v>3.7927</v>
      </c>
      <c r="E3452" s="20">
        <f t="shared" si="53"/>
        <v>3.7927</v>
      </c>
    </row>
    <row r="3453" spans="1:5" x14ac:dyDescent="0.25">
      <c r="A3453" s="377">
        <v>41650</v>
      </c>
      <c r="B3453" s="378">
        <v>3.5</v>
      </c>
      <c r="C3453" s="379" t="s">
        <v>611</v>
      </c>
      <c r="D3453" s="378" t="s">
        <v>611</v>
      </c>
      <c r="E3453" s="20">
        <f t="shared" si="53"/>
        <v>3.7927</v>
      </c>
    </row>
    <row r="3454" spans="1:5" x14ac:dyDescent="0.25">
      <c r="A3454" s="377">
        <v>41651</v>
      </c>
      <c r="B3454" s="378">
        <v>3.5</v>
      </c>
      <c r="C3454" s="379" t="s">
        <v>611</v>
      </c>
      <c r="D3454" s="378" t="s">
        <v>611</v>
      </c>
      <c r="E3454" s="20">
        <f t="shared" si="53"/>
        <v>3.7927</v>
      </c>
    </row>
    <row r="3455" spans="1:5" x14ac:dyDescent="0.25">
      <c r="A3455" s="377">
        <v>41652</v>
      </c>
      <c r="B3455" s="378">
        <v>3.5</v>
      </c>
      <c r="C3455" s="379">
        <v>3.46</v>
      </c>
      <c r="D3455" s="378">
        <v>3.7945000000000002</v>
      </c>
      <c r="E3455" s="20">
        <f t="shared" si="53"/>
        <v>3.7945000000000002</v>
      </c>
    </row>
    <row r="3456" spans="1:5" x14ac:dyDescent="0.25">
      <c r="A3456" s="377">
        <v>41653</v>
      </c>
      <c r="B3456" s="378">
        <v>3.5</v>
      </c>
      <c r="C3456" s="379">
        <v>3.46</v>
      </c>
      <c r="D3456" s="378">
        <v>3.7972000000000001</v>
      </c>
      <c r="E3456" s="20">
        <f t="shared" si="53"/>
        <v>3.7972000000000001</v>
      </c>
    </row>
    <row r="3457" spans="1:5" x14ac:dyDescent="0.25">
      <c r="A3457" s="377">
        <v>41654</v>
      </c>
      <c r="B3457" s="378">
        <v>3.5</v>
      </c>
      <c r="C3457" s="379">
        <v>3.46</v>
      </c>
      <c r="D3457" s="378">
        <v>3.7932999999999999</v>
      </c>
      <c r="E3457" s="20">
        <f t="shared" si="53"/>
        <v>3.7932999999999999</v>
      </c>
    </row>
    <row r="3458" spans="1:5" x14ac:dyDescent="0.25">
      <c r="A3458" s="377">
        <v>41655</v>
      </c>
      <c r="B3458" s="378">
        <v>3.5</v>
      </c>
      <c r="C3458" s="379">
        <v>3.47</v>
      </c>
      <c r="D3458" s="378">
        <v>3.7843</v>
      </c>
      <c r="E3458" s="20">
        <f t="shared" si="53"/>
        <v>3.7843</v>
      </c>
    </row>
    <row r="3459" spans="1:5" x14ac:dyDescent="0.25">
      <c r="A3459" s="377">
        <v>41656</v>
      </c>
      <c r="B3459" s="378">
        <v>3.5</v>
      </c>
      <c r="C3459" s="379">
        <v>3.5</v>
      </c>
      <c r="D3459" s="378">
        <v>3.7825000000000002</v>
      </c>
      <c r="E3459" s="20">
        <f t="shared" si="53"/>
        <v>3.7825000000000002</v>
      </c>
    </row>
    <row r="3460" spans="1:5" x14ac:dyDescent="0.25">
      <c r="A3460" s="377">
        <v>41657</v>
      </c>
      <c r="B3460" s="378">
        <v>3.5</v>
      </c>
      <c r="C3460" s="379" t="s">
        <v>611</v>
      </c>
      <c r="D3460" s="378" t="s">
        <v>611</v>
      </c>
      <c r="E3460" s="20">
        <f t="shared" si="53"/>
        <v>3.7825000000000002</v>
      </c>
    </row>
    <row r="3461" spans="1:5" x14ac:dyDescent="0.25">
      <c r="A3461" s="377">
        <v>41658</v>
      </c>
      <c r="B3461" s="378">
        <v>3.5</v>
      </c>
      <c r="C3461" s="379" t="s">
        <v>611</v>
      </c>
      <c r="D3461" s="378" t="s">
        <v>611</v>
      </c>
      <c r="E3461" s="20">
        <f t="shared" si="53"/>
        <v>3.7825000000000002</v>
      </c>
    </row>
    <row r="3462" spans="1:5" x14ac:dyDescent="0.25">
      <c r="A3462" s="377">
        <v>41659</v>
      </c>
      <c r="B3462" s="378">
        <v>3.5</v>
      </c>
      <c r="C3462" s="379">
        <v>3.49</v>
      </c>
      <c r="D3462" s="378">
        <v>3.7665000000000002</v>
      </c>
      <c r="E3462" s="20">
        <f t="shared" si="53"/>
        <v>3.7665000000000002</v>
      </c>
    </row>
    <row r="3463" spans="1:5" x14ac:dyDescent="0.25">
      <c r="A3463" s="377">
        <v>41660</v>
      </c>
      <c r="B3463" s="378">
        <v>3.5</v>
      </c>
      <c r="C3463" s="379">
        <v>3.5</v>
      </c>
      <c r="D3463" s="378">
        <v>3.7614999999999998</v>
      </c>
      <c r="E3463" s="20">
        <f t="shared" si="53"/>
        <v>3.7614999999999998</v>
      </c>
    </row>
    <row r="3464" spans="1:5" x14ac:dyDescent="0.25">
      <c r="A3464" s="377">
        <v>41661</v>
      </c>
      <c r="B3464" s="378">
        <v>3.5</v>
      </c>
      <c r="C3464" s="379">
        <v>3.52</v>
      </c>
      <c r="D3464" s="378">
        <v>3.7669999999999999</v>
      </c>
      <c r="E3464" s="20">
        <f t="shared" si="53"/>
        <v>3.7669999999999999</v>
      </c>
    </row>
    <row r="3465" spans="1:5" x14ac:dyDescent="0.25">
      <c r="A3465" s="377">
        <v>41662</v>
      </c>
      <c r="B3465" s="378">
        <v>3.5</v>
      </c>
      <c r="C3465" s="379">
        <v>3.53</v>
      </c>
      <c r="D3465" s="378">
        <v>3.7770999999999999</v>
      </c>
      <c r="E3465" s="20">
        <f t="shared" si="53"/>
        <v>3.7770999999999999</v>
      </c>
    </row>
    <row r="3466" spans="1:5" x14ac:dyDescent="0.25">
      <c r="A3466" s="377">
        <v>41663</v>
      </c>
      <c r="B3466" s="378">
        <v>3.5</v>
      </c>
      <c r="C3466" s="379">
        <v>3.55</v>
      </c>
      <c r="D3466" s="378">
        <v>3.7645</v>
      </c>
      <c r="E3466" s="20">
        <f t="shared" si="53"/>
        <v>3.7645</v>
      </c>
    </row>
    <row r="3467" spans="1:5" x14ac:dyDescent="0.25">
      <c r="A3467" s="377">
        <v>41664</v>
      </c>
      <c r="B3467" s="378">
        <v>3.5</v>
      </c>
      <c r="C3467" s="379" t="s">
        <v>611</v>
      </c>
      <c r="D3467" s="378" t="s">
        <v>611</v>
      </c>
      <c r="E3467" s="20">
        <f t="shared" si="53"/>
        <v>3.7645</v>
      </c>
    </row>
    <row r="3468" spans="1:5" x14ac:dyDescent="0.25">
      <c r="A3468" s="377">
        <v>41665</v>
      </c>
      <c r="B3468" s="378">
        <v>3.5</v>
      </c>
      <c r="C3468" s="379" t="s">
        <v>611</v>
      </c>
      <c r="D3468" s="378" t="s">
        <v>611</v>
      </c>
      <c r="E3468" s="20">
        <f t="shared" ref="E3468:E3531" si="54">IF(D3468="N/E",E3467,D3468)</f>
        <v>3.7645</v>
      </c>
    </row>
    <row r="3469" spans="1:5" x14ac:dyDescent="0.25">
      <c r="A3469" s="377">
        <v>41666</v>
      </c>
      <c r="B3469" s="378">
        <v>3.5</v>
      </c>
      <c r="C3469" s="379">
        <v>3.54</v>
      </c>
      <c r="D3469" s="378">
        <v>3.7650000000000001</v>
      </c>
      <c r="E3469" s="20">
        <f t="shared" si="54"/>
        <v>3.7650000000000001</v>
      </c>
    </row>
    <row r="3470" spans="1:5" x14ac:dyDescent="0.25">
      <c r="A3470" s="377">
        <v>41667</v>
      </c>
      <c r="B3470" s="378">
        <v>3.5</v>
      </c>
      <c r="C3470" s="379">
        <v>3.51</v>
      </c>
      <c r="D3470" s="378">
        <v>3.7650000000000001</v>
      </c>
      <c r="E3470" s="20">
        <f t="shared" si="54"/>
        <v>3.7650000000000001</v>
      </c>
    </row>
    <row r="3471" spans="1:5" x14ac:dyDescent="0.25">
      <c r="A3471" s="377">
        <v>41668</v>
      </c>
      <c r="B3471" s="378">
        <v>3.5</v>
      </c>
      <c r="C3471" s="379">
        <v>3.5</v>
      </c>
      <c r="D3471" s="378">
        <v>3.7650000000000001</v>
      </c>
      <c r="E3471" s="20">
        <f t="shared" si="54"/>
        <v>3.7650000000000001</v>
      </c>
    </row>
    <row r="3472" spans="1:5" x14ac:dyDescent="0.25">
      <c r="A3472" s="377">
        <v>41669</v>
      </c>
      <c r="B3472" s="378">
        <v>3.5</v>
      </c>
      <c r="C3472" s="379">
        <v>3.51</v>
      </c>
      <c r="D3472" s="378">
        <v>3.7726000000000002</v>
      </c>
      <c r="E3472" s="20">
        <f t="shared" si="54"/>
        <v>3.7726000000000002</v>
      </c>
    </row>
    <row r="3473" spans="1:5" x14ac:dyDescent="0.25">
      <c r="A3473" s="377">
        <v>41670</v>
      </c>
      <c r="B3473" s="378">
        <v>3.5</v>
      </c>
      <c r="C3473" s="379">
        <v>3.53</v>
      </c>
      <c r="D3473" s="378">
        <v>3.7761</v>
      </c>
      <c r="E3473" s="20">
        <f t="shared" si="54"/>
        <v>3.7761</v>
      </c>
    </row>
    <row r="3474" spans="1:5" x14ac:dyDescent="0.25">
      <c r="A3474" s="377">
        <v>41671</v>
      </c>
      <c r="B3474" s="378">
        <v>3.5</v>
      </c>
      <c r="C3474" s="379" t="s">
        <v>611</v>
      </c>
      <c r="D3474" s="378" t="s">
        <v>611</v>
      </c>
      <c r="E3474" s="20">
        <f t="shared" si="54"/>
        <v>3.7761</v>
      </c>
    </row>
    <row r="3475" spans="1:5" x14ac:dyDescent="0.25">
      <c r="A3475" s="377">
        <v>41672</v>
      </c>
      <c r="B3475" s="378">
        <v>3.5</v>
      </c>
      <c r="C3475" s="379" t="s">
        <v>611</v>
      </c>
      <c r="D3475" s="378" t="s">
        <v>611</v>
      </c>
      <c r="E3475" s="20">
        <f t="shared" si="54"/>
        <v>3.7761</v>
      </c>
    </row>
    <row r="3476" spans="1:5" x14ac:dyDescent="0.25">
      <c r="A3476" s="377">
        <v>41673</v>
      </c>
      <c r="B3476" s="378">
        <v>3.5</v>
      </c>
      <c r="C3476" s="379" t="s">
        <v>611</v>
      </c>
      <c r="D3476" s="378" t="s">
        <v>611</v>
      </c>
      <c r="E3476" s="20">
        <f t="shared" si="54"/>
        <v>3.7761</v>
      </c>
    </row>
    <row r="3477" spans="1:5" x14ac:dyDescent="0.25">
      <c r="A3477" s="377">
        <v>41674</v>
      </c>
      <c r="B3477" s="378">
        <v>3.5</v>
      </c>
      <c r="C3477" s="379">
        <v>3.51</v>
      </c>
      <c r="D3477" s="378">
        <v>3.7705000000000002</v>
      </c>
      <c r="E3477" s="20">
        <f t="shared" si="54"/>
        <v>3.7705000000000002</v>
      </c>
    </row>
    <row r="3478" spans="1:5" x14ac:dyDescent="0.25">
      <c r="A3478" s="377">
        <v>41675</v>
      </c>
      <c r="B3478" s="378">
        <v>3.5</v>
      </c>
      <c r="C3478" s="379">
        <v>3.51</v>
      </c>
      <c r="D3478" s="378">
        <v>3.7755000000000001</v>
      </c>
      <c r="E3478" s="20">
        <f t="shared" si="54"/>
        <v>3.7755000000000001</v>
      </c>
    </row>
    <row r="3479" spans="1:5" x14ac:dyDescent="0.25">
      <c r="A3479" s="377">
        <v>41676</v>
      </c>
      <c r="B3479" s="378">
        <v>3.5</v>
      </c>
      <c r="C3479" s="379">
        <v>3.5</v>
      </c>
      <c r="D3479" s="378">
        <v>3.7643</v>
      </c>
      <c r="E3479" s="20">
        <f t="shared" si="54"/>
        <v>3.7643</v>
      </c>
    </row>
    <row r="3480" spans="1:5" x14ac:dyDescent="0.25">
      <c r="A3480" s="377">
        <v>41677</v>
      </c>
      <c r="B3480" s="378">
        <v>3.5</v>
      </c>
      <c r="C3480" s="379">
        <v>3.5</v>
      </c>
      <c r="D3480" s="378">
        <v>3.7671000000000001</v>
      </c>
      <c r="E3480" s="20">
        <f t="shared" si="54"/>
        <v>3.7671000000000001</v>
      </c>
    </row>
    <row r="3481" spans="1:5" x14ac:dyDescent="0.25">
      <c r="A3481" s="377">
        <v>41678</v>
      </c>
      <c r="B3481" s="378">
        <v>3.5</v>
      </c>
      <c r="C3481" s="379" t="s">
        <v>611</v>
      </c>
      <c r="D3481" s="378" t="s">
        <v>611</v>
      </c>
      <c r="E3481" s="20">
        <f t="shared" si="54"/>
        <v>3.7671000000000001</v>
      </c>
    </row>
    <row r="3482" spans="1:5" x14ac:dyDescent="0.25">
      <c r="A3482" s="377">
        <v>41679</v>
      </c>
      <c r="B3482" s="378">
        <v>3.5</v>
      </c>
      <c r="C3482" s="379" t="s">
        <v>611</v>
      </c>
      <c r="D3482" s="378" t="s">
        <v>611</v>
      </c>
      <c r="E3482" s="20">
        <f t="shared" si="54"/>
        <v>3.7671000000000001</v>
      </c>
    </row>
    <row r="3483" spans="1:5" x14ac:dyDescent="0.25">
      <c r="A3483" s="377">
        <v>41680</v>
      </c>
      <c r="B3483" s="378">
        <v>3.5</v>
      </c>
      <c r="C3483" s="379">
        <v>3.5</v>
      </c>
      <c r="D3483" s="378">
        <v>3.7814999999999999</v>
      </c>
      <c r="E3483" s="20">
        <f t="shared" si="54"/>
        <v>3.7814999999999999</v>
      </c>
    </row>
    <row r="3484" spans="1:5" x14ac:dyDescent="0.25">
      <c r="A3484" s="377">
        <v>41681</v>
      </c>
      <c r="B3484" s="378">
        <v>3.5</v>
      </c>
      <c r="C3484" s="379">
        <v>3.5</v>
      </c>
      <c r="D3484" s="378">
        <v>3.7839999999999998</v>
      </c>
      <c r="E3484" s="20">
        <f t="shared" si="54"/>
        <v>3.7839999999999998</v>
      </c>
    </row>
    <row r="3485" spans="1:5" x14ac:dyDescent="0.25">
      <c r="A3485" s="377">
        <v>41682</v>
      </c>
      <c r="B3485" s="378">
        <v>3.5</v>
      </c>
      <c r="C3485" s="379">
        <v>3.51</v>
      </c>
      <c r="D3485" s="378">
        <v>3.7778</v>
      </c>
      <c r="E3485" s="20">
        <f t="shared" si="54"/>
        <v>3.7778</v>
      </c>
    </row>
    <row r="3486" spans="1:5" x14ac:dyDescent="0.25">
      <c r="A3486" s="377">
        <v>41683</v>
      </c>
      <c r="B3486" s="378">
        <v>3.5</v>
      </c>
      <c r="C3486" s="379">
        <v>3.51</v>
      </c>
      <c r="D3486" s="378">
        <v>3.7890000000000001</v>
      </c>
      <c r="E3486" s="20">
        <f t="shared" si="54"/>
        <v>3.7890000000000001</v>
      </c>
    </row>
    <row r="3487" spans="1:5" x14ac:dyDescent="0.25">
      <c r="A3487" s="377">
        <v>41684</v>
      </c>
      <c r="B3487" s="378">
        <v>3.5</v>
      </c>
      <c r="C3487" s="379">
        <v>3.52</v>
      </c>
      <c r="D3487" s="378">
        <v>3.7915000000000001</v>
      </c>
      <c r="E3487" s="20">
        <f t="shared" si="54"/>
        <v>3.7915000000000001</v>
      </c>
    </row>
    <row r="3488" spans="1:5" x14ac:dyDescent="0.25">
      <c r="A3488" s="377">
        <v>41685</v>
      </c>
      <c r="B3488" s="378">
        <v>3.5</v>
      </c>
      <c r="C3488" s="379" t="s">
        <v>611</v>
      </c>
      <c r="D3488" s="378" t="s">
        <v>611</v>
      </c>
      <c r="E3488" s="20">
        <f t="shared" si="54"/>
        <v>3.7915000000000001</v>
      </c>
    </row>
    <row r="3489" spans="1:5" x14ac:dyDescent="0.25">
      <c r="A3489" s="377">
        <v>41686</v>
      </c>
      <c r="B3489" s="378">
        <v>3.5</v>
      </c>
      <c r="C3489" s="379" t="s">
        <v>611</v>
      </c>
      <c r="D3489" s="378" t="s">
        <v>611</v>
      </c>
      <c r="E3489" s="20">
        <f t="shared" si="54"/>
        <v>3.7915000000000001</v>
      </c>
    </row>
    <row r="3490" spans="1:5" x14ac:dyDescent="0.25">
      <c r="A3490" s="377">
        <v>41687</v>
      </c>
      <c r="B3490" s="378">
        <v>3.5</v>
      </c>
      <c r="C3490" s="379">
        <v>3.5</v>
      </c>
      <c r="D3490" s="378">
        <v>3.7871999999999999</v>
      </c>
      <c r="E3490" s="20">
        <f t="shared" si="54"/>
        <v>3.7871999999999999</v>
      </c>
    </row>
    <row r="3491" spans="1:5" x14ac:dyDescent="0.25">
      <c r="A3491" s="377">
        <v>41688</v>
      </c>
      <c r="B3491" s="378">
        <v>3.5</v>
      </c>
      <c r="C3491" s="379">
        <v>3.51</v>
      </c>
      <c r="D3491" s="378">
        <v>3.7949999999999999</v>
      </c>
      <c r="E3491" s="20">
        <f t="shared" si="54"/>
        <v>3.7949999999999999</v>
      </c>
    </row>
    <row r="3492" spans="1:5" x14ac:dyDescent="0.25">
      <c r="A3492" s="377">
        <v>41689</v>
      </c>
      <c r="B3492" s="378">
        <v>3.5</v>
      </c>
      <c r="C3492" s="379">
        <v>3.51</v>
      </c>
      <c r="D3492" s="378">
        <v>3.8025000000000002</v>
      </c>
      <c r="E3492" s="20">
        <f t="shared" si="54"/>
        <v>3.8025000000000002</v>
      </c>
    </row>
    <row r="3493" spans="1:5" x14ac:dyDescent="0.25">
      <c r="A3493" s="377">
        <v>41690</v>
      </c>
      <c r="B3493" s="378">
        <v>3.5</v>
      </c>
      <c r="C3493" s="379">
        <v>3.51</v>
      </c>
      <c r="D3493" s="378">
        <v>3.7930000000000001</v>
      </c>
      <c r="E3493" s="20">
        <f t="shared" si="54"/>
        <v>3.7930000000000001</v>
      </c>
    </row>
    <row r="3494" spans="1:5" x14ac:dyDescent="0.25">
      <c r="A3494" s="377">
        <v>41691</v>
      </c>
      <c r="B3494" s="378">
        <v>3.5</v>
      </c>
      <c r="C3494" s="379">
        <v>3.52</v>
      </c>
      <c r="D3494" s="378">
        <v>3.7934999999999999</v>
      </c>
      <c r="E3494" s="20">
        <f t="shared" si="54"/>
        <v>3.7934999999999999</v>
      </c>
    </row>
    <row r="3495" spans="1:5" x14ac:dyDescent="0.25">
      <c r="A3495" s="377">
        <v>41692</v>
      </c>
      <c r="B3495" s="378">
        <v>3.5</v>
      </c>
      <c r="C3495" s="379" t="s">
        <v>611</v>
      </c>
      <c r="D3495" s="378" t="s">
        <v>611</v>
      </c>
      <c r="E3495" s="20">
        <f t="shared" si="54"/>
        <v>3.7934999999999999</v>
      </c>
    </row>
    <row r="3496" spans="1:5" x14ac:dyDescent="0.25">
      <c r="A3496" s="377">
        <v>41693</v>
      </c>
      <c r="B3496" s="378">
        <v>3.5</v>
      </c>
      <c r="C3496" s="379" t="s">
        <v>611</v>
      </c>
      <c r="D3496" s="378" t="s">
        <v>611</v>
      </c>
      <c r="E3496" s="20">
        <f t="shared" si="54"/>
        <v>3.7934999999999999</v>
      </c>
    </row>
    <row r="3497" spans="1:5" x14ac:dyDescent="0.25">
      <c r="A3497" s="377">
        <v>41694</v>
      </c>
      <c r="B3497" s="378">
        <v>3.5</v>
      </c>
      <c r="C3497" s="379">
        <v>3.52</v>
      </c>
      <c r="D3497" s="378">
        <v>3.7974999999999999</v>
      </c>
      <c r="E3497" s="20">
        <f t="shared" si="54"/>
        <v>3.7974999999999999</v>
      </c>
    </row>
    <row r="3498" spans="1:5" x14ac:dyDescent="0.25">
      <c r="A3498" s="377">
        <v>41695</v>
      </c>
      <c r="B3498" s="378">
        <v>3.5</v>
      </c>
      <c r="C3498" s="379">
        <v>3.52</v>
      </c>
      <c r="D3498" s="378">
        <v>3.7936999999999999</v>
      </c>
      <c r="E3498" s="20">
        <f t="shared" si="54"/>
        <v>3.7936999999999999</v>
      </c>
    </row>
    <row r="3499" spans="1:5" x14ac:dyDescent="0.25">
      <c r="A3499" s="377">
        <v>41696</v>
      </c>
      <c r="B3499" s="378">
        <v>3.5</v>
      </c>
      <c r="C3499" s="379">
        <v>3.52</v>
      </c>
      <c r="D3499" s="378">
        <v>3.8025000000000002</v>
      </c>
      <c r="E3499" s="20">
        <f t="shared" si="54"/>
        <v>3.8025000000000002</v>
      </c>
    </row>
    <row r="3500" spans="1:5" x14ac:dyDescent="0.25">
      <c r="A3500" s="377">
        <v>41697</v>
      </c>
      <c r="B3500" s="378">
        <v>3.5</v>
      </c>
      <c r="C3500" s="379">
        <v>3.53</v>
      </c>
      <c r="D3500" s="378">
        <v>3.7961999999999998</v>
      </c>
      <c r="E3500" s="20">
        <f t="shared" si="54"/>
        <v>3.7961999999999998</v>
      </c>
    </row>
    <row r="3501" spans="1:5" x14ac:dyDescent="0.25">
      <c r="A3501" s="377">
        <v>41698</v>
      </c>
      <c r="B3501" s="378">
        <v>3.5</v>
      </c>
      <c r="C3501" s="379">
        <v>3.61</v>
      </c>
      <c r="D3501" s="378">
        <v>3.7917000000000001</v>
      </c>
      <c r="E3501" s="20">
        <f t="shared" si="54"/>
        <v>3.7917000000000001</v>
      </c>
    </row>
    <row r="3502" spans="1:5" x14ac:dyDescent="0.25">
      <c r="A3502" s="377">
        <v>41699</v>
      </c>
      <c r="B3502" s="378">
        <v>3.5</v>
      </c>
      <c r="C3502" s="379" t="s">
        <v>611</v>
      </c>
      <c r="D3502" s="378" t="s">
        <v>611</v>
      </c>
      <c r="E3502" s="20">
        <f t="shared" si="54"/>
        <v>3.7917000000000001</v>
      </c>
    </row>
    <row r="3503" spans="1:5" x14ac:dyDescent="0.25">
      <c r="A3503" s="377">
        <v>41700</v>
      </c>
      <c r="B3503" s="378">
        <v>3.5</v>
      </c>
      <c r="C3503" s="379" t="s">
        <v>611</v>
      </c>
      <c r="D3503" s="378" t="s">
        <v>611</v>
      </c>
      <c r="E3503" s="20">
        <f t="shared" si="54"/>
        <v>3.7917000000000001</v>
      </c>
    </row>
    <row r="3504" spans="1:5" x14ac:dyDescent="0.25">
      <c r="A3504" s="377">
        <v>41701</v>
      </c>
      <c r="B3504" s="378">
        <v>3.5</v>
      </c>
      <c r="C3504" s="379">
        <v>3.52</v>
      </c>
      <c r="D3504" s="378">
        <v>3.7919</v>
      </c>
      <c r="E3504" s="20">
        <f t="shared" si="54"/>
        <v>3.7919</v>
      </c>
    </row>
    <row r="3505" spans="1:5" x14ac:dyDescent="0.25">
      <c r="A3505" s="377">
        <v>41702</v>
      </c>
      <c r="B3505" s="378">
        <v>3.5</v>
      </c>
      <c r="C3505" s="379">
        <v>3.51</v>
      </c>
      <c r="D3505" s="378">
        <v>3.7955999999999999</v>
      </c>
      <c r="E3505" s="20">
        <f t="shared" si="54"/>
        <v>3.7955999999999999</v>
      </c>
    </row>
    <row r="3506" spans="1:5" x14ac:dyDescent="0.25">
      <c r="A3506" s="377">
        <v>41703</v>
      </c>
      <c r="B3506" s="378">
        <v>3.5</v>
      </c>
      <c r="C3506" s="379">
        <v>3.51</v>
      </c>
      <c r="D3506" s="378">
        <v>3.7987000000000002</v>
      </c>
      <c r="E3506" s="20">
        <f t="shared" si="54"/>
        <v>3.7987000000000002</v>
      </c>
    </row>
    <row r="3507" spans="1:5" x14ac:dyDescent="0.25">
      <c r="A3507" s="377">
        <v>41704</v>
      </c>
      <c r="B3507" s="378">
        <v>3.5</v>
      </c>
      <c r="C3507" s="379">
        <v>3.51</v>
      </c>
      <c r="D3507" s="378">
        <v>3.8</v>
      </c>
      <c r="E3507" s="20">
        <f t="shared" si="54"/>
        <v>3.8</v>
      </c>
    </row>
    <row r="3508" spans="1:5" x14ac:dyDescent="0.25">
      <c r="A3508" s="377">
        <v>41705</v>
      </c>
      <c r="B3508" s="378">
        <v>3.5</v>
      </c>
      <c r="C3508" s="379">
        <v>3.51</v>
      </c>
      <c r="D3508" s="378">
        <v>3.8012000000000001</v>
      </c>
      <c r="E3508" s="20">
        <f t="shared" si="54"/>
        <v>3.8012000000000001</v>
      </c>
    </row>
    <row r="3509" spans="1:5" x14ac:dyDescent="0.25">
      <c r="A3509" s="377">
        <v>41706</v>
      </c>
      <c r="B3509" s="378">
        <v>3.5</v>
      </c>
      <c r="C3509" s="379" t="s">
        <v>611</v>
      </c>
      <c r="D3509" s="378" t="s">
        <v>611</v>
      </c>
      <c r="E3509" s="20">
        <f t="shared" si="54"/>
        <v>3.8012000000000001</v>
      </c>
    </row>
    <row r="3510" spans="1:5" x14ac:dyDescent="0.25">
      <c r="A3510" s="377">
        <v>41707</v>
      </c>
      <c r="B3510" s="378">
        <v>3.5</v>
      </c>
      <c r="C3510" s="379" t="s">
        <v>611</v>
      </c>
      <c r="D3510" s="378" t="s">
        <v>611</v>
      </c>
      <c r="E3510" s="20">
        <f t="shared" si="54"/>
        <v>3.8012000000000001</v>
      </c>
    </row>
    <row r="3511" spans="1:5" x14ac:dyDescent="0.25">
      <c r="A3511" s="377">
        <v>41708</v>
      </c>
      <c r="B3511" s="378">
        <v>3.5</v>
      </c>
      <c r="C3511" s="379">
        <v>3.51</v>
      </c>
      <c r="D3511" s="378">
        <v>3.8006000000000002</v>
      </c>
      <c r="E3511" s="20">
        <f t="shared" si="54"/>
        <v>3.8006000000000002</v>
      </c>
    </row>
    <row r="3512" spans="1:5" x14ac:dyDescent="0.25">
      <c r="A3512" s="377">
        <v>41709</v>
      </c>
      <c r="B3512" s="378">
        <v>3.5</v>
      </c>
      <c r="C3512" s="379">
        <v>3.51</v>
      </c>
      <c r="D3512" s="378">
        <v>3.8025000000000002</v>
      </c>
      <c r="E3512" s="20">
        <f t="shared" si="54"/>
        <v>3.8025000000000002</v>
      </c>
    </row>
    <row r="3513" spans="1:5" x14ac:dyDescent="0.25">
      <c r="A3513" s="377">
        <v>41710</v>
      </c>
      <c r="B3513" s="378">
        <v>3.5</v>
      </c>
      <c r="C3513" s="379">
        <v>3.51</v>
      </c>
      <c r="D3513" s="378">
        <v>3.7936999999999999</v>
      </c>
      <c r="E3513" s="20">
        <f t="shared" si="54"/>
        <v>3.7936999999999999</v>
      </c>
    </row>
    <row r="3514" spans="1:5" x14ac:dyDescent="0.25">
      <c r="A3514" s="377">
        <v>41711</v>
      </c>
      <c r="B3514" s="378">
        <v>3.5</v>
      </c>
      <c r="C3514" s="379">
        <v>3.51</v>
      </c>
      <c r="D3514" s="378">
        <v>3.7917999999999998</v>
      </c>
      <c r="E3514" s="20">
        <f t="shared" si="54"/>
        <v>3.7917999999999998</v>
      </c>
    </row>
    <row r="3515" spans="1:5" x14ac:dyDescent="0.25">
      <c r="A3515" s="377">
        <v>41712</v>
      </c>
      <c r="B3515" s="378">
        <v>3.5</v>
      </c>
      <c r="C3515" s="379">
        <v>3.53</v>
      </c>
      <c r="D3515" s="378">
        <v>3.8</v>
      </c>
      <c r="E3515" s="20">
        <f t="shared" si="54"/>
        <v>3.8</v>
      </c>
    </row>
    <row r="3516" spans="1:5" x14ac:dyDescent="0.25">
      <c r="A3516" s="377">
        <v>41713</v>
      </c>
      <c r="B3516" s="378">
        <v>3.5</v>
      </c>
      <c r="C3516" s="379" t="s">
        <v>611</v>
      </c>
      <c r="D3516" s="378" t="s">
        <v>611</v>
      </c>
      <c r="E3516" s="20">
        <f t="shared" si="54"/>
        <v>3.8</v>
      </c>
    </row>
    <row r="3517" spans="1:5" x14ac:dyDescent="0.25">
      <c r="A3517" s="377">
        <v>41714</v>
      </c>
      <c r="B3517" s="378">
        <v>3.5</v>
      </c>
      <c r="C3517" s="379" t="s">
        <v>611</v>
      </c>
      <c r="D3517" s="378" t="s">
        <v>611</v>
      </c>
      <c r="E3517" s="20">
        <f t="shared" si="54"/>
        <v>3.8</v>
      </c>
    </row>
    <row r="3518" spans="1:5" x14ac:dyDescent="0.25">
      <c r="A3518" s="377">
        <v>41715</v>
      </c>
      <c r="B3518" s="378">
        <v>3.5</v>
      </c>
      <c r="C3518" s="379" t="s">
        <v>611</v>
      </c>
      <c r="D3518" s="378" t="s">
        <v>611</v>
      </c>
      <c r="E3518" s="20">
        <f t="shared" si="54"/>
        <v>3.8</v>
      </c>
    </row>
    <row r="3519" spans="1:5" x14ac:dyDescent="0.25">
      <c r="A3519" s="377">
        <v>41716</v>
      </c>
      <c r="B3519" s="378">
        <v>3.5</v>
      </c>
      <c r="C3519" s="379">
        <v>3.51</v>
      </c>
      <c r="D3519" s="378">
        <v>3.8075000000000001</v>
      </c>
      <c r="E3519" s="20">
        <f t="shared" si="54"/>
        <v>3.8075000000000001</v>
      </c>
    </row>
    <row r="3520" spans="1:5" x14ac:dyDescent="0.25">
      <c r="A3520" s="377">
        <v>41717</v>
      </c>
      <c r="B3520" s="378">
        <v>3.5</v>
      </c>
      <c r="C3520" s="379">
        <v>3.51</v>
      </c>
      <c r="D3520" s="378">
        <v>3.7949999999999999</v>
      </c>
      <c r="E3520" s="20">
        <f t="shared" si="54"/>
        <v>3.7949999999999999</v>
      </c>
    </row>
    <row r="3521" spans="1:5" x14ac:dyDescent="0.25">
      <c r="A3521" s="377">
        <v>41718</v>
      </c>
      <c r="B3521" s="378">
        <v>3.5</v>
      </c>
      <c r="C3521" s="379">
        <v>3.51</v>
      </c>
      <c r="D3521" s="378">
        <v>3.8</v>
      </c>
      <c r="E3521" s="20">
        <f t="shared" si="54"/>
        <v>3.8</v>
      </c>
    </row>
    <row r="3522" spans="1:5" x14ac:dyDescent="0.25">
      <c r="A3522" s="377">
        <v>41719</v>
      </c>
      <c r="B3522" s="378">
        <v>3.5</v>
      </c>
      <c r="C3522" s="379">
        <v>3.52</v>
      </c>
      <c r="D3522" s="378">
        <v>3.8012000000000001</v>
      </c>
      <c r="E3522" s="20">
        <f t="shared" si="54"/>
        <v>3.8012000000000001</v>
      </c>
    </row>
    <row r="3523" spans="1:5" x14ac:dyDescent="0.25">
      <c r="A3523" s="377">
        <v>41720</v>
      </c>
      <c r="B3523" s="378">
        <v>3.5</v>
      </c>
      <c r="C3523" s="379" t="s">
        <v>611</v>
      </c>
      <c r="D3523" s="378" t="s">
        <v>611</v>
      </c>
      <c r="E3523" s="20">
        <f t="shared" si="54"/>
        <v>3.8012000000000001</v>
      </c>
    </row>
    <row r="3524" spans="1:5" x14ac:dyDescent="0.25">
      <c r="A3524" s="377">
        <v>41721</v>
      </c>
      <c r="B3524" s="378">
        <v>3.5</v>
      </c>
      <c r="C3524" s="379" t="s">
        <v>611</v>
      </c>
      <c r="D3524" s="378" t="s">
        <v>611</v>
      </c>
      <c r="E3524" s="20">
        <f t="shared" si="54"/>
        <v>3.8012000000000001</v>
      </c>
    </row>
    <row r="3525" spans="1:5" x14ac:dyDescent="0.25">
      <c r="A3525" s="377">
        <v>41722</v>
      </c>
      <c r="B3525" s="378">
        <v>3.5</v>
      </c>
      <c r="C3525" s="379">
        <v>3.51</v>
      </c>
      <c r="D3525" s="378">
        <v>3.8062</v>
      </c>
      <c r="E3525" s="20">
        <f t="shared" si="54"/>
        <v>3.8062</v>
      </c>
    </row>
    <row r="3526" spans="1:5" x14ac:dyDescent="0.25">
      <c r="A3526" s="377">
        <v>41723</v>
      </c>
      <c r="B3526" s="378">
        <v>3.5</v>
      </c>
      <c r="C3526" s="379">
        <v>3.51</v>
      </c>
      <c r="D3526" s="378">
        <v>3.8050000000000002</v>
      </c>
      <c r="E3526" s="20">
        <f t="shared" si="54"/>
        <v>3.8050000000000002</v>
      </c>
    </row>
    <row r="3527" spans="1:5" x14ac:dyDescent="0.25">
      <c r="A3527" s="377">
        <v>41724</v>
      </c>
      <c r="B3527" s="378">
        <v>3.5</v>
      </c>
      <c r="C3527" s="379">
        <v>3.51</v>
      </c>
      <c r="D3527" s="378">
        <v>3.8125</v>
      </c>
      <c r="E3527" s="20">
        <f t="shared" si="54"/>
        <v>3.8125</v>
      </c>
    </row>
    <row r="3528" spans="1:5" x14ac:dyDescent="0.25">
      <c r="A3528" s="377">
        <v>41725</v>
      </c>
      <c r="B3528" s="378">
        <v>3.5</v>
      </c>
      <c r="C3528" s="379">
        <v>3.51</v>
      </c>
      <c r="D3528" s="378">
        <v>3.8067000000000002</v>
      </c>
      <c r="E3528" s="20">
        <f t="shared" si="54"/>
        <v>3.8067000000000002</v>
      </c>
    </row>
    <row r="3529" spans="1:5" x14ac:dyDescent="0.25">
      <c r="A3529" s="377">
        <v>41726</v>
      </c>
      <c r="B3529" s="378">
        <v>3.5</v>
      </c>
      <c r="C3529" s="379">
        <v>3.51</v>
      </c>
      <c r="D3529" s="378">
        <v>3.8033000000000001</v>
      </c>
      <c r="E3529" s="20">
        <f t="shared" si="54"/>
        <v>3.8033000000000001</v>
      </c>
    </row>
    <row r="3530" spans="1:5" x14ac:dyDescent="0.25">
      <c r="A3530" s="377">
        <v>41727</v>
      </c>
      <c r="B3530" s="378">
        <v>3.5</v>
      </c>
      <c r="C3530" s="379" t="s">
        <v>611</v>
      </c>
      <c r="D3530" s="378" t="s">
        <v>611</v>
      </c>
      <c r="E3530" s="20">
        <f t="shared" si="54"/>
        <v>3.8033000000000001</v>
      </c>
    </row>
    <row r="3531" spans="1:5" x14ac:dyDescent="0.25">
      <c r="A3531" s="377">
        <v>41728</v>
      </c>
      <c r="B3531" s="378">
        <v>3.5</v>
      </c>
      <c r="C3531" s="379" t="s">
        <v>611</v>
      </c>
      <c r="D3531" s="378" t="s">
        <v>611</v>
      </c>
      <c r="E3531" s="20">
        <f t="shared" si="54"/>
        <v>3.8033000000000001</v>
      </c>
    </row>
    <row r="3532" spans="1:5" x14ac:dyDescent="0.25">
      <c r="A3532" s="377">
        <v>41729</v>
      </c>
      <c r="B3532" s="378">
        <v>3.5</v>
      </c>
      <c r="C3532" s="379">
        <v>3.55</v>
      </c>
      <c r="D3532" s="378">
        <v>3.8125</v>
      </c>
      <c r="E3532" s="20">
        <f t="shared" ref="E3532:E3595" si="55">IF(D3532="N/E",E3531,D3532)</f>
        <v>3.8125</v>
      </c>
    </row>
    <row r="3533" spans="1:5" x14ac:dyDescent="0.25">
      <c r="A3533" s="377">
        <v>41730</v>
      </c>
      <c r="B3533" s="378">
        <v>3.5</v>
      </c>
      <c r="C3533" s="379">
        <v>3.51</v>
      </c>
      <c r="D3533" s="378">
        <v>3.8149999999999999</v>
      </c>
      <c r="E3533" s="20">
        <f t="shared" si="55"/>
        <v>3.8149999999999999</v>
      </c>
    </row>
    <row r="3534" spans="1:5" x14ac:dyDescent="0.25">
      <c r="A3534" s="377">
        <v>41731</v>
      </c>
      <c r="B3534" s="378">
        <v>3.5</v>
      </c>
      <c r="C3534" s="379">
        <v>3.52</v>
      </c>
      <c r="D3534" s="378">
        <v>3.8125</v>
      </c>
      <c r="E3534" s="20">
        <f t="shared" si="55"/>
        <v>3.8125</v>
      </c>
    </row>
    <row r="3535" spans="1:5" x14ac:dyDescent="0.25">
      <c r="A3535" s="377">
        <v>41732</v>
      </c>
      <c r="B3535" s="378">
        <v>3.5</v>
      </c>
      <c r="C3535" s="379">
        <v>3.54</v>
      </c>
      <c r="D3535" s="378">
        <v>3.8157000000000001</v>
      </c>
      <c r="E3535" s="20">
        <f t="shared" si="55"/>
        <v>3.8157000000000001</v>
      </c>
    </row>
    <row r="3536" spans="1:5" x14ac:dyDescent="0.25">
      <c r="A3536" s="377">
        <v>41733</v>
      </c>
      <c r="B3536" s="378">
        <v>3.5</v>
      </c>
      <c r="C3536" s="379">
        <v>3.55</v>
      </c>
      <c r="D3536" s="378">
        <v>3.8125</v>
      </c>
      <c r="E3536" s="20">
        <f t="shared" si="55"/>
        <v>3.8125</v>
      </c>
    </row>
    <row r="3537" spans="1:5" x14ac:dyDescent="0.25">
      <c r="A3537" s="377">
        <v>41734</v>
      </c>
      <c r="B3537" s="378">
        <v>3.5</v>
      </c>
      <c r="C3537" s="379" t="s">
        <v>611</v>
      </c>
      <c r="D3537" s="378" t="s">
        <v>611</v>
      </c>
      <c r="E3537" s="20">
        <f t="shared" si="55"/>
        <v>3.8125</v>
      </c>
    </row>
    <row r="3538" spans="1:5" x14ac:dyDescent="0.25">
      <c r="A3538" s="377">
        <v>41735</v>
      </c>
      <c r="B3538" s="378">
        <v>3.5</v>
      </c>
      <c r="C3538" s="379" t="s">
        <v>611</v>
      </c>
      <c r="D3538" s="378" t="s">
        <v>611</v>
      </c>
      <c r="E3538" s="20">
        <f t="shared" si="55"/>
        <v>3.8125</v>
      </c>
    </row>
    <row r="3539" spans="1:5" x14ac:dyDescent="0.25">
      <c r="A3539" s="377">
        <v>41736</v>
      </c>
      <c r="B3539" s="378">
        <v>3.5</v>
      </c>
      <c r="C3539" s="379">
        <v>3.55</v>
      </c>
      <c r="D3539" s="378">
        <v>3.8012000000000001</v>
      </c>
      <c r="E3539" s="20">
        <f t="shared" si="55"/>
        <v>3.8012000000000001</v>
      </c>
    </row>
    <row r="3540" spans="1:5" x14ac:dyDescent="0.25">
      <c r="A3540" s="377">
        <v>41737</v>
      </c>
      <c r="B3540" s="378">
        <v>3.5</v>
      </c>
      <c r="C3540" s="379">
        <v>3.53</v>
      </c>
      <c r="D3540" s="378">
        <v>3.8054000000000001</v>
      </c>
      <c r="E3540" s="20">
        <f t="shared" si="55"/>
        <v>3.8054000000000001</v>
      </c>
    </row>
    <row r="3541" spans="1:5" x14ac:dyDescent="0.25">
      <c r="A3541" s="377">
        <v>41738</v>
      </c>
      <c r="B3541" s="378">
        <v>3.5</v>
      </c>
      <c r="C3541" s="379">
        <v>3.54</v>
      </c>
      <c r="D3541" s="378">
        <v>3.8132000000000001</v>
      </c>
      <c r="E3541" s="20">
        <f t="shared" si="55"/>
        <v>3.8132000000000001</v>
      </c>
    </row>
    <row r="3542" spans="1:5" x14ac:dyDescent="0.25">
      <c r="A3542" s="377">
        <v>41739</v>
      </c>
      <c r="B3542" s="378">
        <v>3.5</v>
      </c>
      <c r="C3542" s="379">
        <v>3.54</v>
      </c>
      <c r="D3542" s="378">
        <v>3.8087</v>
      </c>
      <c r="E3542" s="20">
        <f t="shared" si="55"/>
        <v>3.8087</v>
      </c>
    </row>
    <row r="3543" spans="1:5" x14ac:dyDescent="0.25">
      <c r="A3543" s="377">
        <v>41740</v>
      </c>
      <c r="B3543" s="378">
        <v>3.5</v>
      </c>
      <c r="C3543" s="379">
        <v>3.54</v>
      </c>
      <c r="D3543" s="378">
        <v>3.8039999999999998</v>
      </c>
      <c r="E3543" s="20">
        <f t="shared" si="55"/>
        <v>3.8039999999999998</v>
      </c>
    </row>
    <row r="3544" spans="1:5" x14ac:dyDescent="0.25">
      <c r="A3544" s="377">
        <v>41741</v>
      </c>
      <c r="B3544" s="378">
        <v>3.5</v>
      </c>
      <c r="C3544" s="379" t="s">
        <v>611</v>
      </c>
      <c r="D3544" s="378" t="s">
        <v>611</v>
      </c>
      <c r="E3544" s="20">
        <f t="shared" si="55"/>
        <v>3.8039999999999998</v>
      </c>
    </row>
    <row r="3545" spans="1:5" x14ac:dyDescent="0.25">
      <c r="A3545" s="377">
        <v>41742</v>
      </c>
      <c r="B3545" s="378">
        <v>3.5</v>
      </c>
      <c r="C3545" s="379" t="s">
        <v>611</v>
      </c>
      <c r="D3545" s="378" t="s">
        <v>611</v>
      </c>
      <c r="E3545" s="20">
        <f t="shared" si="55"/>
        <v>3.8039999999999998</v>
      </c>
    </row>
    <row r="3546" spans="1:5" x14ac:dyDescent="0.25">
      <c r="A3546" s="377">
        <v>41743</v>
      </c>
      <c r="B3546" s="378">
        <v>3.5</v>
      </c>
      <c r="C3546" s="379">
        <v>3.53</v>
      </c>
      <c r="D3546" s="378">
        <v>3.7959999999999998</v>
      </c>
      <c r="E3546" s="20">
        <f t="shared" si="55"/>
        <v>3.7959999999999998</v>
      </c>
    </row>
    <row r="3547" spans="1:5" x14ac:dyDescent="0.25">
      <c r="A3547" s="377">
        <v>41744</v>
      </c>
      <c r="B3547" s="378">
        <v>3.5</v>
      </c>
      <c r="C3547" s="379">
        <v>3.55</v>
      </c>
      <c r="D3547" s="378">
        <v>3.8</v>
      </c>
      <c r="E3547" s="20">
        <f t="shared" si="55"/>
        <v>3.8</v>
      </c>
    </row>
    <row r="3548" spans="1:5" x14ac:dyDescent="0.25">
      <c r="A3548" s="377">
        <v>41745</v>
      </c>
      <c r="B3548" s="378">
        <v>3.5</v>
      </c>
      <c r="C3548" s="379">
        <v>3.57</v>
      </c>
      <c r="D3548" s="378">
        <v>3.8085</v>
      </c>
      <c r="E3548" s="20">
        <f t="shared" si="55"/>
        <v>3.8085</v>
      </c>
    </row>
    <row r="3549" spans="1:5" x14ac:dyDescent="0.25">
      <c r="A3549" s="377">
        <v>41746</v>
      </c>
      <c r="B3549" s="378">
        <v>3.5</v>
      </c>
      <c r="C3549" s="379" t="s">
        <v>611</v>
      </c>
      <c r="D3549" s="378" t="s">
        <v>611</v>
      </c>
      <c r="E3549" s="20">
        <f t="shared" si="55"/>
        <v>3.8085</v>
      </c>
    </row>
    <row r="3550" spans="1:5" x14ac:dyDescent="0.25">
      <c r="A3550" s="377">
        <v>41747</v>
      </c>
      <c r="B3550" s="378">
        <v>3.5</v>
      </c>
      <c r="C3550" s="379" t="s">
        <v>611</v>
      </c>
      <c r="D3550" s="378" t="s">
        <v>611</v>
      </c>
      <c r="E3550" s="20">
        <f t="shared" si="55"/>
        <v>3.8085</v>
      </c>
    </row>
    <row r="3551" spans="1:5" x14ac:dyDescent="0.25">
      <c r="A3551" s="377">
        <v>41748</v>
      </c>
      <c r="B3551" s="378">
        <v>3.5</v>
      </c>
      <c r="C3551" s="379" t="s">
        <v>611</v>
      </c>
      <c r="D3551" s="378" t="s">
        <v>611</v>
      </c>
      <c r="E3551" s="20">
        <f t="shared" si="55"/>
        <v>3.8085</v>
      </c>
    </row>
    <row r="3552" spans="1:5" x14ac:dyDescent="0.25">
      <c r="A3552" s="377">
        <v>41749</v>
      </c>
      <c r="B3552" s="378">
        <v>3.5</v>
      </c>
      <c r="C3552" s="379" t="s">
        <v>611</v>
      </c>
      <c r="D3552" s="378" t="s">
        <v>611</v>
      </c>
      <c r="E3552" s="20">
        <f t="shared" si="55"/>
        <v>3.8085</v>
      </c>
    </row>
    <row r="3553" spans="1:5" x14ac:dyDescent="0.25">
      <c r="A3553" s="377">
        <v>41750</v>
      </c>
      <c r="B3553" s="378">
        <v>3.5</v>
      </c>
      <c r="C3553" s="379">
        <v>3.53</v>
      </c>
      <c r="D3553" s="378">
        <v>3.7949999999999999</v>
      </c>
      <c r="E3553" s="20">
        <f t="shared" si="55"/>
        <v>3.7949999999999999</v>
      </c>
    </row>
    <row r="3554" spans="1:5" x14ac:dyDescent="0.25">
      <c r="A3554" s="377">
        <v>41751</v>
      </c>
      <c r="B3554" s="378">
        <v>3.5</v>
      </c>
      <c r="C3554" s="379">
        <v>3.52</v>
      </c>
      <c r="D3554" s="378">
        <v>3.8109999999999999</v>
      </c>
      <c r="E3554" s="20">
        <f t="shared" si="55"/>
        <v>3.8109999999999999</v>
      </c>
    </row>
    <row r="3555" spans="1:5" x14ac:dyDescent="0.25">
      <c r="A3555" s="377">
        <v>41752</v>
      </c>
      <c r="B3555" s="378">
        <v>3.5</v>
      </c>
      <c r="C3555" s="379">
        <v>3.51</v>
      </c>
      <c r="D3555" s="378">
        <v>3.8075000000000001</v>
      </c>
      <c r="E3555" s="20">
        <f t="shared" si="55"/>
        <v>3.8075000000000001</v>
      </c>
    </row>
    <row r="3556" spans="1:5" x14ac:dyDescent="0.25">
      <c r="A3556" s="377">
        <v>41753</v>
      </c>
      <c r="B3556" s="378">
        <v>3.5</v>
      </c>
      <c r="C3556" s="379">
        <v>3.51</v>
      </c>
      <c r="D3556" s="378">
        <v>3.8144999999999998</v>
      </c>
      <c r="E3556" s="20">
        <f t="shared" si="55"/>
        <v>3.8144999999999998</v>
      </c>
    </row>
    <row r="3557" spans="1:5" x14ac:dyDescent="0.25">
      <c r="A3557" s="377">
        <v>41754</v>
      </c>
      <c r="B3557" s="378">
        <v>3.5</v>
      </c>
      <c r="C3557" s="379">
        <v>3.51</v>
      </c>
      <c r="D3557" s="378">
        <v>3.8022</v>
      </c>
      <c r="E3557" s="20">
        <f t="shared" si="55"/>
        <v>3.8022</v>
      </c>
    </row>
    <row r="3558" spans="1:5" x14ac:dyDescent="0.25">
      <c r="A3558" s="377">
        <v>41755</v>
      </c>
      <c r="B3558" s="378">
        <v>3.5</v>
      </c>
      <c r="C3558" s="379" t="s">
        <v>611</v>
      </c>
      <c r="D3558" s="378" t="s">
        <v>611</v>
      </c>
      <c r="E3558" s="20">
        <f t="shared" si="55"/>
        <v>3.8022</v>
      </c>
    </row>
    <row r="3559" spans="1:5" x14ac:dyDescent="0.25">
      <c r="A3559" s="377">
        <v>41756</v>
      </c>
      <c r="B3559" s="378">
        <v>3.5</v>
      </c>
      <c r="C3559" s="379" t="s">
        <v>611</v>
      </c>
      <c r="D3559" s="378" t="s">
        <v>611</v>
      </c>
      <c r="E3559" s="20">
        <f t="shared" si="55"/>
        <v>3.8022</v>
      </c>
    </row>
    <row r="3560" spans="1:5" x14ac:dyDescent="0.25">
      <c r="A3560" s="377">
        <v>41757</v>
      </c>
      <c r="B3560" s="378">
        <v>3.5</v>
      </c>
      <c r="C3560" s="379">
        <v>3.51</v>
      </c>
      <c r="D3560" s="378">
        <v>3.8151999999999999</v>
      </c>
      <c r="E3560" s="20">
        <f t="shared" si="55"/>
        <v>3.8151999999999999</v>
      </c>
    </row>
    <row r="3561" spans="1:5" x14ac:dyDescent="0.25">
      <c r="A3561" s="377">
        <v>41758</v>
      </c>
      <c r="B3561" s="378">
        <v>3.5</v>
      </c>
      <c r="C3561" s="379">
        <v>3.52</v>
      </c>
      <c r="D3561" s="378">
        <v>3.7955999999999999</v>
      </c>
      <c r="E3561" s="20">
        <f t="shared" si="55"/>
        <v>3.7955999999999999</v>
      </c>
    </row>
    <row r="3562" spans="1:5" x14ac:dyDescent="0.25">
      <c r="A3562" s="377">
        <v>41759</v>
      </c>
      <c r="B3562" s="378">
        <v>3.5</v>
      </c>
      <c r="C3562" s="379">
        <v>3.56</v>
      </c>
      <c r="D3562" s="378">
        <v>3.7949999999999999</v>
      </c>
      <c r="E3562" s="20">
        <f t="shared" si="55"/>
        <v>3.7949999999999999</v>
      </c>
    </row>
    <row r="3563" spans="1:5" x14ac:dyDescent="0.25">
      <c r="A3563" s="377">
        <v>41760</v>
      </c>
      <c r="B3563" s="378">
        <v>3.5</v>
      </c>
      <c r="C3563" s="379" t="s">
        <v>611</v>
      </c>
      <c r="D3563" s="378" t="s">
        <v>611</v>
      </c>
      <c r="E3563" s="20">
        <f t="shared" si="55"/>
        <v>3.7949999999999999</v>
      </c>
    </row>
    <row r="3564" spans="1:5" x14ac:dyDescent="0.25">
      <c r="A3564" s="377">
        <v>41761</v>
      </c>
      <c r="B3564" s="378">
        <v>3.5</v>
      </c>
      <c r="C3564" s="379">
        <v>3.53</v>
      </c>
      <c r="D3564" s="378">
        <v>3.7905000000000002</v>
      </c>
      <c r="E3564" s="20">
        <f t="shared" si="55"/>
        <v>3.7905000000000002</v>
      </c>
    </row>
    <row r="3565" spans="1:5" x14ac:dyDescent="0.25">
      <c r="A3565" s="377">
        <v>41762</v>
      </c>
      <c r="B3565" s="378">
        <v>3.5</v>
      </c>
      <c r="C3565" s="379" t="s">
        <v>611</v>
      </c>
      <c r="D3565" s="378" t="s">
        <v>611</v>
      </c>
      <c r="E3565" s="20">
        <f t="shared" si="55"/>
        <v>3.7905000000000002</v>
      </c>
    </row>
    <row r="3566" spans="1:5" x14ac:dyDescent="0.25">
      <c r="A3566" s="377">
        <v>41763</v>
      </c>
      <c r="B3566" s="378">
        <v>3.5</v>
      </c>
      <c r="C3566" s="379" t="s">
        <v>611</v>
      </c>
      <c r="D3566" s="378" t="s">
        <v>611</v>
      </c>
      <c r="E3566" s="20">
        <f t="shared" si="55"/>
        <v>3.7905000000000002</v>
      </c>
    </row>
    <row r="3567" spans="1:5" x14ac:dyDescent="0.25">
      <c r="A3567" s="377">
        <v>41764</v>
      </c>
      <c r="B3567" s="378">
        <v>3.5</v>
      </c>
      <c r="C3567" s="379">
        <v>3.52</v>
      </c>
      <c r="D3567" s="378">
        <v>3.8</v>
      </c>
      <c r="E3567" s="20">
        <f t="shared" si="55"/>
        <v>3.8</v>
      </c>
    </row>
    <row r="3568" spans="1:5" x14ac:dyDescent="0.25">
      <c r="A3568" s="377">
        <v>41765</v>
      </c>
      <c r="B3568" s="378">
        <v>3.5</v>
      </c>
      <c r="C3568" s="379">
        <v>3.53</v>
      </c>
      <c r="D3568" s="378">
        <v>3.8050000000000002</v>
      </c>
      <c r="E3568" s="20">
        <f t="shared" si="55"/>
        <v>3.8050000000000002</v>
      </c>
    </row>
    <row r="3569" spans="1:5" x14ac:dyDescent="0.25">
      <c r="A3569" s="377">
        <v>41766</v>
      </c>
      <c r="B3569" s="378">
        <v>3.5</v>
      </c>
      <c r="C3569" s="379">
        <v>3.54</v>
      </c>
      <c r="D3569" s="378">
        <v>3.798</v>
      </c>
      <c r="E3569" s="20">
        <f t="shared" si="55"/>
        <v>3.798</v>
      </c>
    </row>
    <row r="3570" spans="1:5" x14ac:dyDescent="0.25">
      <c r="A3570" s="377">
        <v>41767</v>
      </c>
      <c r="B3570" s="378">
        <v>3.5</v>
      </c>
      <c r="C3570" s="379">
        <v>3.54</v>
      </c>
      <c r="D3570" s="378">
        <v>3.8010000000000002</v>
      </c>
      <c r="E3570" s="20">
        <f t="shared" si="55"/>
        <v>3.8010000000000002</v>
      </c>
    </row>
    <row r="3571" spans="1:5" x14ac:dyDescent="0.25">
      <c r="A3571" s="377">
        <v>41768</v>
      </c>
      <c r="B3571" s="378">
        <v>3.5</v>
      </c>
      <c r="C3571" s="379">
        <v>3.54</v>
      </c>
      <c r="D3571" s="378">
        <v>3.8149000000000002</v>
      </c>
      <c r="E3571" s="20">
        <f t="shared" si="55"/>
        <v>3.8149000000000002</v>
      </c>
    </row>
    <row r="3572" spans="1:5" x14ac:dyDescent="0.25">
      <c r="A3572" s="377">
        <v>41769</v>
      </c>
      <c r="B3572" s="378">
        <v>3.5</v>
      </c>
      <c r="C3572" s="379" t="s">
        <v>611</v>
      </c>
      <c r="D3572" s="378" t="s">
        <v>611</v>
      </c>
      <c r="E3572" s="20">
        <f t="shared" si="55"/>
        <v>3.8149000000000002</v>
      </c>
    </row>
    <row r="3573" spans="1:5" x14ac:dyDescent="0.25">
      <c r="A3573" s="377">
        <v>41770</v>
      </c>
      <c r="B3573" s="378">
        <v>3.5</v>
      </c>
      <c r="C3573" s="379" t="s">
        <v>611</v>
      </c>
      <c r="D3573" s="378" t="s">
        <v>611</v>
      </c>
      <c r="E3573" s="20">
        <f t="shared" si="55"/>
        <v>3.8149000000000002</v>
      </c>
    </row>
    <row r="3574" spans="1:5" x14ac:dyDescent="0.25">
      <c r="A3574" s="377">
        <v>41771</v>
      </c>
      <c r="B3574" s="378">
        <v>3.5</v>
      </c>
      <c r="C3574" s="379">
        <v>3.52</v>
      </c>
      <c r="D3574" s="378">
        <v>3.7987000000000002</v>
      </c>
      <c r="E3574" s="20">
        <f t="shared" si="55"/>
        <v>3.7987000000000002</v>
      </c>
    </row>
    <row r="3575" spans="1:5" x14ac:dyDescent="0.25">
      <c r="A3575" s="377">
        <v>41772</v>
      </c>
      <c r="B3575" s="378">
        <v>3.5</v>
      </c>
      <c r="C3575" s="379">
        <v>3.54</v>
      </c>
      <c r="D3575" s="378">
        <v>3.7934999999999999</v>
      </c>
      <c r="E3575" s="20">
        <f t="shared" si="55"/>
        <v>3.7934999999999999</v>
      </c>
    </row>
    <row r="3576" spans="1:5" x14ac:dyDescent="0.25">
      <c r="A3576" s="377">
        <v>41773</v>
      </c>
      <c r="B3576" s="378">
        <v>3.5</v>
      </c>
      <c r="C3576" s="379">
        <v>3.53</v>
      </c>
      <c r="D3576" s="378">
        <v>3.8090000000000002</v>
      </c>
      <c r="E3576" s="20">
        <f t="shared" si="55"/>
        <v>3.8090000000000002</v>
      </c>
    </row>
    <row r="3577" spans="1:5" x14ac:dyDescent="0.25">
      <c r="A3577" s="377">
        <v>41774</v>
      </c>
      <c r="B3577" s="378">
        <v>3.5</v>
      </c>
      <c r="C3577" s="379">
        <v>3.54</v>
      </c>
      <c r="D3577" s="378">
        <v>3.8170999999999999</v>
      </c>
      <c r="E3577" s="20">
        <f t="shared" si="55"/>
        <v>3.8170999999999999</v>
      </c>
    </row>
    <row r="3578" spans="1:5" x14ac:dyDescent="0.25">
      <c r="A3578" s="377">
        <v>41775</v>
      </c>
      <c r="B3578" s="378">
        <v>3.5</v>
      </c>
      <c r="C3578" s="379">
        <v>3.53</v>
      </c>
      <c r="D3578" s="378">
        <v>3.8075000000000001</v>
      </c>
      <c r="E3578" s="20">
        <f t="shared" si="55"/>
        <v>3.8075000000000001</v>
      </c>
    </row>
    <row r="3579" spans="1:5" x14ac:dyDescent="0.25">
      <c r="A3579" s="377">
        <v>41776</v>
      </c>
      <c r="B3579" s="378">
        <v>3.5</v>
      </c>
      <c r="C3579" s="379" t="s">
        <v>611</v>
      </c>
      <c r="D3579" s="378" t="s">
        <v>611</v>
      </c>
      <c r="E3579" s="20">
        <f t="shared" si="55"/>
        <v>3.8075000000000001</v>
      </c>
    </row>
    <row r="3580" spans="1:5" x14ac:dyDescent="0.25">
      <c r="A3580" s="377">
        <v>41777</v>
      </c>
      <c r="B3580" s="378">
        <v>3.5</v>
      </c>
      <c r="C3580" s="379" t="s">
        <v>611</v>
      </c>
      <c r="D3580" s="378" t="s">
        <v>611</v>
      </c>
      <c r="E3580" s="20">
        <f t="shared" si="55"/>
        <v>3.8075000000000001</v>
      </c>
    </row>
    <row r="3581" spans="1:5" x14ac:dyDescent="0.25">
      <c r="A3581" s="377">
        <v>41778</v>
      </c>
      <c r="B3581" s="378">
        <v>3.5</v>
      </c>
      <c r="C3581" s="379">
        <v>3.53</v>
      </c>
      <c r="D3581" s="378">
        <v>3.8083999999999998</v>
      </c>
      <c r="E3581" s="20">
        <f t="shared" si="55"/>
        <v>3.8083999999999998</v>
      </c>
    </row>
    <row r="3582" spans="1:5" x14ac:dyDescent="0.25">
      <c r="A3582" s="377">
        <v>41779</v>
      </c>
      <c r="B3582" s="378">
        <v>3.5</v>
      </c>
      <c r="C3582" s="379">
        <v>3.52</v>
      </c>
      <c r="D3582" s="378">
        <v>3.7948</v>
      </c>
      <c r="E3582" s="20">
        <f t="shared" si="55"/>
        <v>3.7948</v>
      </c>
    </row>
    <row r="3583" spans="1:5" x14ac:dyDescent="0.25">
      <c r="A3583" s="377">
        <v>41780</v>
      </c>
      <c r="B3583" s="378">
        <v>3.5</v>
      </c>
      <c r="C3583" s="379">
        <v>3.52</v>
      </c>
      <c r="D3583" s="378">
        <v>3.8</v>
      </c>
      <c r="E3583" s="20">
        <f t="shared" si="55"/>
        <v>3.8</v>
      </c>
    </row>
    <row r="3584" spans="1:5" x14ac:dyDescent="0.25">
      <c r="A3584" s="377">
        <v>41781</v>
      </c>
      <c r="B3584" s="378">
        <v>3.5</v>
      </c>
      <c r="C3584" s="379">
        <v>3.53</v>
      </c>
      <c r="D3584" s="378">
        <v>3.8085</v>
      </c>
      <c r="E3584" s="20">
        <f t="shared" si="55"/>
        <v>3.8085</v>
      </c>
    </row>
    <row r="3585" spans="1:5" x14ac:dyDescent="0.25">
      <c r="A3585" s="377">
        <v>41782</v>
      </c>
      <c r="B3585" s="378">
        <v>3.5</v>
      </c>
      <c r="C3585" s="379">
        <v>3.53</v>
      </c>
      <c r="D3585" s="378">
        <v>3.8071999999999999</v>
      </c>
      <c r="E3585" s="20">
        <f t="shared" si="55"/>
        <v>3.8071999999999999</v>
      </c>
    </row>
    <row r="3586" spans="1:5" x14ac:dyDescent="0.25">
      <c r="A3586" s="377">
        <v>41783</v>
      </c>
      <c r="B3586" s="378">
        <v>3.5</v>
      </c>
      <c r="C3586" s="379" t="s">
        <v>611</v>
      </c>
      <c r="D3586" s="378" t="s">
        <v>611</v>
      </c>
      <c r="E3586" s="20">
        <f t="shared" si="55"/>
        <v>3.8071999999999999</v>
      </c>
    </row>
    <row r="3587" spans="1:5" x14ac:dyDescent="0.25">
      <c r="A3587" s="377">
        <v>41784</v>
      </c>
      <c r="B3587" s="378">
        <v>3.5</v>
      </c>
      <c r="C3587" s="379" t="s">
        <v>611</v>
      </c>
      <c r="D3587" s="378" t="s">
        <v>611</v>
      </c>
      <c r="E3587" s="20">
        <f t="shared" si="55"/>
        <v>3.8071999999999999</v>
      </c>
    </row>
    <row r="3588" spans="1:5" x14ac:dyDescent="0.25">
      <c r="A3588" s="377">
        <v>41785</v>
      </c>
      <c r="B3588" s="378">
        <v>3.5</v>
      </c>
      <c r="C3588" s="379">
        <v>3.54</v>
      </c>
      <c r="D3588" s="378">
        <v>3.8159999999999998</v>
      </c>
      <c r="E3588" s="20">
        <f t="shared" si="55"/>
        <v>3.8159999999999998</v>
      </c>
    </row>
    <row r="3589" spans="1:5" x14ac:dyDescent="0.25">
      <c r="A3589" s="377">
        <v>41786</v>
      </c>
      <c r="B3589" s="378">
        <v>3.5</v>
      </c>
      <c r="C3589" s="379">
        <v>3.53</v>
      </c>
      <c r="D3589" s="378">
        <v>3.7915000000000001</v>
      </c>
      <c r="E3589" s="20">
        <f t="shared" si="55"/>
        <v>3.7915000000000001</v>
      </c>
    </row>
    <row r="3590" spans="1:5" x14ac:dyDescent="0.25">
      <c r="A3590" s="377">
        <v>41787</v>
      </c>
      <c r="B3590" s="378">
        <v>3.5</v>
      </c>
      <c r="C3590" s="379">
        <v>3.53</v>
      </c>
      <c r="D3590" s="378">
        <v>3.8085</v>
      </c>
      <c r="E3590" s="20">
        <f t="shared" si="55"/>
        <v>3.8085</v>
      </c>
    </row>
    <row r="3591" spans="1:5" x14ac:dyDescent="0.25">
      <c r="A3591" s="377">
        <v>41788</v>
      </c>
      <c r="B3591" s="378">
        <v>3.5</v>
      </c>
      <c r="C3591" s="379">
        <v>3.53</v>
      </c>
      <c r="D3591" s="378">
        <v>3.7968000000000002</v>
      </c>
      <c r="E3591" s="20">
        <f t="shared" si="55"/>
        <v>3.7968000000000002</v>
      </c>
    </row>
    <row r="3592" spans="1:5" x14ac:dyDescent="0.25">
      <c r="A3592" s="377">
        <v>41789</v>
      </c>
      <c r="B3592" s="378">
        <v>3.5</v>
      </c>
      <c r="C3592" s="379">
        <v>3.57</v>
      </c>
      <c r="D3592" s="378">
        <v>3.7858000000000001</v>
      </c>
      <c r="E3592" s="20">
        <f t="shared" si="55"/>
        <v>3.7858000000000001</v>
      </c>
    </row>
    <row r="3593" spans="1:5" x14ac:dyDescent="0.25">
      <c r="A3593" s="377">
        <v>41790</v>
      </c>
      <c r="B3593" s="378">
        <v>3.5</v>
      </c>
      <c r="C3593" s="379" t="s">
        <v>611</v>
      </c>
      <c r="D3593" s="378" t="s">
        <v>611</v>
      </c>
      <c r="E3593" s="20">
        <f t="shared" si="55"/>
        <v>3.7858000000000001</v>
      </c>
    </row>
    <row r="3594" spans="1:5" x14ac:dyDescent="0.25">
      <c r="A3594" s="377">
        <v>41791</v>
      </c>
      <c r="B3594" s="378">
        <v>3.5</v>
      </c>
      <c r="C3594" s="379" t="s">
        <v>611</v>
      </c>
      <c r="D3594" s="378" t="s">
        <v>611</v>
      </c>
      <c r="E3594" s="20">
        <f t="shared" si="55"/>
        <v>3.7858000000000001</v>
      </c>
    </row>
    <row r="3595" spans="1:5" x14ac:dyDescent="0.25">
      <c r="A3595" s="377">
        <v>41792</v>
      </c>
      <c r="B3595" s="378">
        <v>3.5</v>
      </c>
      <c r="C3595" s="379">
        <v>3.53</v>
      </c>
      <c r="D3595" s="378">
        <v>3.7785000000000002</v>
      </c>
      <c r="E3595" s="20">
        <f t="shared" si="55"/>
        <v>3.7785000000000002</v>
      </c>
    </row>
    <row r="3596" spans="1:5" x14ac:dyDescent="0.25">
      <c r="A3596" s="377">
        <v>41793</v>
      </c>
      <c r="B3596" s="378">
        <v>3.5</v>
      </c>
      <c r="C3596" s="379">
        <v>3.54</v>
      </c>
      <c r="D3596" s="378">
        <v>3.8043</v>
      </c>
      <c r="E3596" s="20">
        <f t="shared" ref="E3596:E3659" si="56">IF(D3596="N/E",E3595,D3596)</f>
        <v>3.8043</v>
      </c>
    </row>
    <row r="3597" spans="1:5" x14ac:dyDescent="0.25">
      <c r="A3597" s="377">
        <v>41794</v>
      </c>
      <c r="B3597" s="378">
        <v>3.5</v>
      </c>
      <c r="C3597" s="379">
        <v>3.54</v>
      </c>
      <c r="D3597" s="378">
        <v>3.8085</v>
      </c>
      <c r="E3597" s="20">
        <f t="shared" si="56"/>
        <v>3.8085</v>
      </c>
    </row>
    <row r="3598" spans="1:5" x14ac:dyDescent="0.25">
      <c r="A3598" s="377">
        <v>41795</v>
      </c>
      <c r="B3598" s="378">
        <v>3.5</v>
      </c>
      <c r="C3598" s="379">
        <v>3.54</v>
      </c>
      <c r="D3598" s="378">
        <v>3.8094999999999999</v>
      </c>
      <c r="E3598" s="20">
        <f t="shared" si="56"/>
        <v>3.8094999999999999</v>
      </c>
    </row>
    <row r="3599" spans="1:5" x14ac:dyDescent="0.25">
      <c r="A3599" s="377">
        <v>41796</v>
      </c>
      <c r="B3599" s="378">
        <v>3</v>
      </c>
      <c r="C3599" s="379">
        <v>3.04</v>
      </c>
      <c r="D3599" s="378">
        <v>3.8085</v>
      </c>
      <c r="E3599" s="20">
        <f t="shared" si="56"/>
        <v>3.8085</v>
      </c>
    </row>
    <row r="3600" spans="1:5" x14ac:dyDescent="0.25">
      <c r="A3600" s="377">
        <v>41797</v>
      </c>
      <c r="B3600" s="378">
        <v>3</v>
      </c>
      <c r="C3600" s="379" t="s">
        <v>611</v>
      </c>
      <c r="D3600" s="378" t="s">
        <v>611</v>
      </c>
      <c r="E3600" s="20">
        <f t="shared" si="56"/>
        <v>3.8085</v>
      </c>
    </row>
    <row r="3601" spans="1:5" x14ac:dyDescent="0.25">
      <c r="A3601" s="377">
        <v>41798</v>
      </c>
      <c r="B3601" s="378">
        <v>3</v>
      </c>
      <c r="C3601" s="379" t="s">
        <v>611</v>
      </c>
      <c r="D3601" s="378" t="s">
        <v>611</v>
      </c>
      <c r="E3601" s="20">
        <f t="shared" si="56"/>
        <v>3.8085</v>
      </c>
    </row>
    <row r="3602" spans="1:5" x14ac:dyDescent="0.25">
      <c r="A3602" s="377">
        <v>41799</v>
      </c>
      <c r="B3602" s="378">
        <v>3</v>
      </c>
      <c r="C3602" s="379">
        <v>3.04</v>
      </c>
      <c r="D3602" s="378">
        <v>3.3250000000000002</v>
      </c>
      <c r="E3602" s="20">
        <f t="shared" si="56"/>
        <v>3.3250000000000002</v>
      </c>
    </row>
    <row r="3603" spans="1:5" x14ac:dyDescent="0.25">
      <c r="A3603" s="377">
        <v>41800</v>
      </c>
      <c r="B3603" s="378">
        <v>3</v>
      </c>
      <c r="C3603" s="379">
        <v>3.04</v>
      </c>
      <c r="D3603" s="378">
        <v>3.3220000000000001</v>
      </c>
      <c r="E3603" s="20">
        <f t="shared" si="56"/>
        <v>3.3220000000000001</v>
      </c>
    </row>
    <row r="3604" spans="1:5" x14ac:dyDescent="0.25">
      <c r="A3604" s="377">
        <v>41801</v>
      </c>
      <c r="B3604" s="378">
        <v>3</v>
      </c>
      <c r="C3604" s="379">
        <v>3.05</v>
      </c>
      <c r="D3604" s="378">
        <v>3.3159999999999998</v>
      </c>
      <c r="E3604" s="20">
        <f t="shared" si="56"/>
        <v>3.3159999999999998</v>
      </c>
    </row>
    <row r="3605" spans="1:5" x14ac:dyDescent="0.25">
      <c r="A3605" s="377">
        <v>41802</v>
      </c>
      <c r="B3605" s="378">
        <v>3</v>
      </c>
      <c r="C3605" s="379">
        <v>3.06</v>
      </c>
      <c r="D3605" s="378">
        <v>3.3092999999999999</v>
      </c>
      <c r="E3605" s="20">
        <f t="shared" si="56"/>
        <v>3.3092999999999999</v>
      </c>
    </row>
    <row r="3606" spans="1:5" x14ac:dyDescent="0.25">
      <c r="A3606" s="377">
        <v>41803</v>
      </c>
      <c r="B3606" s="378">
        <v>3</v>
      </c>
      <c r="C3606" s="379">
        <v>3.09</v>
      </c>
      <c r="D3606" s="378">
        <v>3.3090999999999999</v>
      </c>
      <c r="E3606" s="20">
        <f t="shared" si="56"/>
        <v>3.3090999999999999</v>
      </c>
    </row>
    <row r="3607" spans="1:5" x14ac:dyDescent="0.25">
      <c r="A3607" s="377">
        <v>41804</v>
      </c>
      <c r="B3607" s="378">
        <v>3</v>
      </c>
      <c r="C3607" s="379" t="s">
        <v>611</v>
      </c>
      <c r="D3607" s="378" t="s">
        <v>611</v>
      </c>
      <c r="E3607" s="20">
        <f t="shared" si="56"/>
        <v>3.3090999999999999</v>
      </c>
    </row>
    <row r="3608" spans="1:5" x14ac:dyDescent="0.25">
      <c r="A3608" s="377">
        <v>41805</v>
      </c>
      <c r="B3608" s="378">
        <v>3</v>
      </c>
      <c r="C3608" s="379" t="s">
        <v>611</v>
      </c>
      <c r="D3608" s="378" t="s">
        <v>611</v>
      </c>
      <c r="E3608" s="20">
        <f t="shared" si="56"/>
        <v>3.3090999999999999</v>
      </c>
    </row>
    <row r="3609" spans="1:5" x14ac:dyDescent="0.25">
      <c r="A3609" s="377">
        <v>41806</v>
      </c>
      <c r="B3609" s="378">
        <v>3</v>
      </c>
      <c r="C3609" s="379">
        <v>3.07</v>
      </c>
      <c r="D3609" s="378">
        <v>3.3117999999999999</v>
      </c>
      <c r="E3609" s="20">
        <f t="shared" si="56"/>
        <v>3.3117999999999999</v>
      </c>
    </row>
    <row r="3610" spans="1:5" x14ac:dyDescent="0.25">
      <c r="A3610" s="377">
        <v>41807</v>
      </c>
      <c r="B3610" s="378">
        <v>3</v>
      </c>
      <c r="C3610" s="379">
        <v>3.08</v>
      </c>
      <c r="D3610" s="378">
        <v>3.3075000000000001</v>
      </c>
      <c r="E3610" s="20">
        <f t="shared" si="56"/>
        <v>3.3075000000000001</v>
      </c>
    </row>
    <row r="3611" spans="1:5" x14ac:dyDescent="0.25">
      <c r="A3611" s="377">
        <v>41808</v>
      </c>
      <c r="B3611" s="378">
        <v>3</v>
      </c>
      <c r="C3611" s="379">
        <v>3.08</v>
      </c>
      <c r="D3611" s="378">
        <v>3.3094999999999999</v>
      </c>
      <c r="E3611" s="20">
        <f t="shared" si="56"/>
        <v>3.3094999999999999</v>
      </c>
    </row>
    <row r="3612" spans="1:5" x14ac:dyDescent="0.25">
      <c r="A3612" s="377">
        <v>41809</v>
      </c>
      <c r="B3612" s="378">
        <v>3</v>
      </c>
      <c r="C3612" s="379">
        <v>3.07</v>
      </c>
      <c r="D3612" s="378">
        <v>3.31</v>
      </c>
      <c r="E3612" s="20">
        <f t="shared" si="56"/>
        <v>3.31</v>
      </c>
    </row>
    <row r="3613" spans="1:5" x14ac:dyDescent="0.25">
      <c r="A3613" s="377">
        <v>41810</v>
      </c>
      <c r="B3613" s="378">
        <v>3</v>
      </c>
      <c r="C3613" s="379">
        <v>3.05</v>
      </c>
      <c r="D3613" s="378">
        <v>3.31</v>
      </c>
      <c r="E3613" s="20">
        <f t="shared" si="56"/>
        <v>3.31</v>
      </c>
    </row>
    <row r="3614" spans="1:5" x14ac:dyDescent="0.25">
      <c r="A3614" s="377">
        <v>41811</v>
      </c>
      <c r="B3614" s="378">
        <v>3</v>
      </c>
      <c r="C3614" s="379" t="s">
        <v>611</v>
      </c>
      <c r="D3614" s="378" t="s">
        <v>611</v>
      </c>
      <c r="E3614" s="20">
        <f t="shared" si="56"/>
        <v>3.31</v>
      </c>
    </row>
    <row r="3615" spans="1:5" x14ac:dyDescent="0.25">
      <c r="A3615" s="377">
        <v>41812</v>
      </c>
      <c r="B3615" s="378">
        <v>3</v>
      </c>
      <c r="C3615" s="379" t="s">
        <v>611</v>
      </c>
      <c r="D3615" s="378" t="s">
        <v>611</v>
      </c>
      <c r="E3615" s="20">
        <f t="shared" si="56"/>
        <v>3.31</v>
      </c>
    </row>
    <row r="3616" spans="1:5" x14ac:dyDescent="0.25">
      <c r="A3616" s="377">
        <v>41813</v>
      </c>
      <c r="B3616" s="378">
        <v>3</v>
      </c>
      <c r="C3616" s="379">
        <v>3.03</v>
      </c>
      <c r="D3616" s="378">
        <v>3.3184</v>
      </c>
      <c r="E3616" s="20">
        <f t="shared" si="56"/>
        <v>3.3184</v>
      </c>
    </row>
    <row r="3617" spans="1:5" x14ac:dyDescent="0.25">
      <c r="A3617" s="377">
        <v>41814</v>
      </c>
      <c r="B3617" s="378">
        <v>3</v>
      </c>
      <c r="C3617" s="379">
        <v>3.03</v>
      </c>
      <c r="D3617" s="378">
        <v>3.31</v>
      </c>
      <c r="E3617" s="20">
        <f t="shared" si="56"/>
        <v>3.31</v>
      </c>
    </row>
    <row r="3618" spans="1:5" x14ac:dyDescent="0.25">
      <c r="A3618" s="377">
        <v>41815</v>
      </c>
      <c r="B3618" s="378">
        <v>3</v>
      </c>
      <c r="C3618" s="379">
        <v>3.02</v>
      </c>
      <c r="D3618" s="378">
        <v>3.3075000000000001</v>
      </c>
      <c r="E3618" s="20">
        <f t="shared" si="56"/>
        <v>3.3075000000000001</v>
      </c>
    </row>
    <row r="3619" spans="1:5" x14ac:dyDescent="0.25">
      <c r="A3619" s="377">
        <v>41816</v>
      </c>
      <c r="B3619" s="378">
        <v>3</v>
      </c>
      <c r="C3619" s="379">
        <v>3.03</v>
      </c>
      <c r="D3619" s="378">
        <v>3.3125</v>
      </c>
      <c r="E3619" s="20">
        <f t="shared" si="56"/>
        <v>3.3125</v>
      </c>
    </row>
    <row r="3620" spans="1:5" x14ac:dyDescent="0.25">
      <c r="A3620" s="377">
        <v>41817</v>
      </c>
      <c r="B3620" s="378">
        <v>3</v>
      </c>
      <c r="C3620" s="379">
        <v>3.03</v>
      </c>
      <c r="D3620" s="378">
        <v>3.3087</v>
      </c>
      <c r="E3620" s="20">
        <f t="shared" si="56"/>
        <v>3.3087</v>
      </c>
    </row>
    <row r="3621" spans="1:5" x14ac:dyDescent="0.25">
      <c r="A3621" s="377">
        <v>41818</v>
      </c>
      <c r="B3621" s="378">
        <v>3</v>
      </c>
      <c r="C3621" s="379" t="s">
        <v>611</v>
      </c>
      <c r="D3621" s="378" t="s">
        <v>611</v>
      </c>
      <c r="E3621" s="20">
        <f t="shared" si="56"/>
        <v>3.3087</v>
      </c>
    </row>
    <row r="3622" spans="1:5" x14ac:dyDescent="0.25">
      <c r="A3622" s="377">
        <v>41819</v>
      </c>
      <c r="B3622" s="378">
        <v>3</v>
      </c>
      <c r="C3622" s="379" t="s">
        <v>611</v>
      </c>
      <c r="D3622" s="378" t="s">
        <v>611</v>
      </c>
      <c r="E3622" s="20">
        <f t="shared" si="56"/>
        <v>3.3087</v>
      </c>
    </row>
    <row r="3623" spans="1:5" x14ac:dyDescent="0.25">
      <c r="A3623" s="377">
        <v>41820</v>
      </c>
      <c r="B3623" s="378">
        <v>3</v>
      </c>
      <c r="C3623" s="379">
        <v>3.09</v>
      </c>
      <c r="D3623" s="378">
        <v>3.3050000000000002</v>
      </c>
      <c r="E3623" s="20">
        <f t="shared" si="56"/>
        <v>3.3050000000000002</v>
      </c>
    </row>
    <row r="3624" spans="1:5" x14ac:dyDescent="0.25">
      <c r="A3624" s="377">
        <v>41821</v>
      </c>
      <c r="B3624" s="378">
        <v>3</v>
      </c>
      <c r="C3624" s="379">
        <v>3.04</v>
      </c>
      <c r="D3624" s="378">
        <v>3.3075000000000001</v>
      </c>
      <c r="E3624" s="20">
        <f t="shared" si="56"/>
        <v>3.3075000000000001</v>
      </c>
    </row>
    <row r="3625" spans="1:5" x14ac:dyDescent="0.25">
      <c r="A3625" s="377">
        <v>41822</v>
      </c>
      <c r="B3625" s="378">
        <v>3</v>
      </c>
      <c r="C3625" s="379">
        <v>3.04</v>
      </c>
      <c r="D3625" s="378">
        <v>3.3077000000000001</v>
      </c>
      <c r="E3625" s="20">
        <f t="shared" si="56"/>
        <v>3.3077000000000001</v>
      </c>
    </row>
    <row r="3626" spans="1:5" x14ac:dyDescent="0.25">
      <c r="A3626" s="377">
        <v>41823</v>
      </c>
      <c r="B3626" s="378">
        <v>3</v>
      </c>
      <c r="C3626" s="379">
        <v>3.03</v>
      </c>
      <c r="D3626" s="378">
        <v>3.3125</v>
      </c>
      <c r="E3626" s="20">
        <f t="shared" si="56"/>
        <v>3.3125</v>
      </c>
    </row>
    <row r="3627" spans="1:5" x14ac:dyDescent="0.25">
      <c r="A3627" s="377">
        <v>41824</v>
      </c>
      <c r="B3627" s="378">
        <v>3</v>
      </c>
      <c r="C3627" s="379">
        <v>3.03</v>
      </c>
      <c r="D3627" s="378">
        <v>3.3068</v>
      </c>
      <c r="E3627" s="20">
        <f t="shared" si="56"/>
        <v>3.3068</v>
      </c>
    </row>
    <row r="3628" spans="1:5" x14ac:dyDescent="0.25">
      <c r="A3628" s="377">
        <v>41825</v>
      </c>
      <c r="B3628" s="378">
        <v>3</v>
      </c>
      <c r="C3628" s="379" t="s">
        <v>611</v>
      </c>
      <c r="D3628" s="378" t="s">
        <v>611</v>
      </c>
      <c r="E3628" s="20">
        <f t="shared" si="56"/>
        <v>3.3068</v>
      </c>
    </row>
    <row r="3629" spans="1:5" x14ac:dyDescent="0.25">
      <c r="A3629" s="377">
        <v>41826</v>
      </c>
      <c r="B3629" s="378">
        <v>3</v>
      </c>
      <c r="C3629" s="379" t="s">
        <v>611</v>
      </c>
      <c r="D3629" s="378" t="s">
        <v>611</v>
      </c>
      <c r="E3629" s="20">
        <f t="shared" si="56"/>
        <v>3.3068</v>
      </c>
    </row>
    <row r="3630" spans="1:5" x14ac:dyDescent="0.25">
      <c r="A3630" s="377">
        <v>41827</v>
      </c>
      <c r="B3630" s="378">
        <v>3</v>
      </c>
      <c r="C3630" s="379">
        <v>3.03</v>
      </c>
      <c r="D3630" s="378">
        <v>3.3008000000000002</v>
      </c>
      <c r="E3630" s="20">
        <f t="shared" si="56"/>
        <v>3.3008000000000002</v>
      </c>
    </row>
    <row r="3631" spans="1:5" x14ac:dyDescent="0.25">
      <c r="A3631" s="377">
        <v>41828</v>
      </c>
      <c r="B3631" s="378">
        <v>3</v>
      </c>
      <c r="C3631" s="379">
        <v>3.01</v>
      </c>
      <c r="D3631" s="378">
        <v>3.2959999999999998</v>
      </c>
      <c r="E3631" s="20">
        <f t="shared" si="56"/>
        <v>3.2959999999999998</v>
      </c>
    </row>
    <row r="3632" spans="1:5" x14ac:dyDescent="0.25">
      <c r="A3632" s="377">
        <v>41829</v>
      </c>
      <c r="B3632" s="378">
        <v>3</v>
      </c>
      <c r="C3632" s="379">
        <v>3.01</v>
      </c>
      <c r="D3632" s="378">
        <v>3.2919</v>
      </c>
      <c r="E3632" s="20">
        <f t="shared" si="56"/>
        <v>3.2919</v>
      </c>
    </row>
    <row r="3633" spans="1:5" x14ac:dyDescent="0.25">
      <c r="A3633" s="377">
        <v>41830</v>
      </c>
      <c r="B3633" s="378">
        <v>3</v>
      </c>
      <c r="C3633" s="379">
        <v>3.01</v>
      </c>
      <c r="D3633" s="378">
        <v>3.2945000000000002</v>
      </c>
      <c r="E3633" s="20">
        <f t="shared" si="56"/>
        <v>3.2945000000000002</v>
      </c>
    </row>
    <row r="3634" spans="1:5" x14ac:dyDescent="0.25">
      <c r="A3634" s="377">
        <v>41831</v>
      </c>
      <c r="B3634" s="378">
        <v>3</v>
      </c>
      <c r="C3634" s="379">
        <v>3.02</v>
      </c>
      <c r="D3634" s="378">
        <v>3.294</v>
      </c>
      <c r="E3634" s="20">
        <f t="shared" si="56"/>
        <v>3.294</v>
      </c>
    </row>
    <row r="3635" spans="1:5" x14ac:dyDescent="0.25">
      <c r="A3635" s="377">
        <v>41832</v>
      </c>
      <c r="B3635" s="378">
        <v>3</v>
      </c>
      <c r="C3635" s="379" t="s">
        <v>611</v>
      </c>
      <c r="D3635" s="378" t="s">
        <v>611</v>
      </c>
      <c r="E3635" s="20">
        <f t="shared" si="56"/>
        <v>3.294</v>
      </c>
    </row>
    <row r="3636" spans="1:5" x14ac:dyDescent="0.25">
      <c r="A3636" s="377">
        <v>41833</v>
      </c>
      <c r="B3636" s="378">
        <v>3</v>
      </c>
      <c r="C3636" s="379" t="s">
        <v>611</v>
      </c>
      <c r="D3636" s="378" t="s">
        <v>611</v>
      </c>
      <c r="E3636" s="20">
        <f t="shared" si="56"/>
        <v>3.294</v>
      </c>
    </row>
    <row r="3637" spans="1:5" x14ac:dyDescent="0.25">
      <c r="A3637" s="377">
        <v>41834</v>
      </c>
      <c r="B3637" s="378">
        <v>3</v>
      </c>
      <c r="C3637" s="379">
        <v>3.02</v>
      </c>
      <c r="D3637" s="378">
        <v>3.3073999999999999</v>
      </c>
      <c r="E3637" s="20">
        <f t="shared" si="56"/>
        <v>3.3073999999999999</v>
      </c>
    </row>
    <row r="3638" spans="1:5" x14ac:dyDescent="0.25">
      <c r="A3638" s="377">
        <v>41835</v>
      </c>
      <c r="B3638" s="378">
        <v>3</v>
      </c>
      <c r="C3638" s="379">
        <v>3.02</v>
      </c>
      <c r="D3638" s="378">
        <v>3.3094999999999999</v>
      </c>
      <c r="E3638" s="20">
        <f t="shared" si="56"/>
        <v>3.3094999999999999</v>
      </c>
    </row>
    <row r="3639" spans="1:5" x14ac:dyDescent="0.25">
      <c r="A3639" s="377">
        <v>41836</v>
      </c>
      <c r="B3639" s="378">
        <v>3</v>
      </c>
      <c r="C3639" s="379">
        <v>3.02</v>
      </c>
      <c r="D3639" s="378">
        <v>3.2972000000000001</v>
      </c>
      <c r="E3639" s="20">
        <f t="shared" si="56"/>
        <v>3.2972000000000001</v>
      </c>
    </row>
    <row r="3640" spans="1:5" x14ac:dyDescent="0.25">
      <c r="A3640" s="377">
        <v>41837</v>
      </c>
      <c r="B3640" s="378">
        <v>3</v>
      </c>
      <c r="C3640" s="379">
        <v>3.02</v>
      </c>
      <c r="D3640" s="378">
        <v>3.2970000000000002</v>
      </c>
      <c r="E3640" s="20">
        <f t="shared" si="56"/>
        <v>3.2970000000000002</v>
      </c>
    </row>
    <row r="3641" spans="1:5" x14ac:dyDescent="0.25">
      <c r="A3641" s="377">
        <v>41838</v>
      </c>
      <c r="B3641" s="378">
        <v>3</v>
      </c>
      <c r="C3641" s="379">
        <v>3.02</v>
      </c>
      <c r="D3641" s="378">
        <v>3.2932000000000001</v>
      </c>
      <c r="E3641" s="20">
        <f t="shared" si="56"/>
        <v>3.2932000000000001</v>
      </c>
    </row>
    <row r="3642" spans="1:5" x14ac:dyDescent="0.25">
      <c r="A3642" s="377">
        <v>41839</v>
      </c>
      <c r="B3642" s="378">
        <v>3</v>
      </c>
      <c r="C3642" s="379" t="s">
        <v>611</v>
      </c>
      <c r="D3642" s="378" t="s">
        <v>611</v>
      </c>
      <c r="E3642" s="20">
        <f t="shared" si="56"/>
        <v>3.2932000000000001</v>
      </c>
    </row>
    <row r="3643" spans="1:5" x14ac:dyDescent="0.25">
      <c r="A3643" s="377">
        <v>41840</v>
      </c>
      <c r="B3643" s="378">
        <v>3</v>
      </c>
      <c r="C3643" s="379" t="s">
        <v>611</v>
      </c>
      <c r="D3643" s="378" t="s">
        <v>611</v>
      </c>
      <c r="E3643" s="20">
        <f t="shared" si="56"/>
        <v>3.2932000000000001</v>
      </c>
    </row>
    <row r="3644" spans="1:5" x14ac:dyDescent="0.25">
      <c r="A3644" s="377">
        <v>41841</v>
      </c>
      <c r="B3644" s="378">
        <v>3</v>
      </c>
      <c r="C3644" s="379">
        <v>3.02</v>
      </c>
      <c r="D3644" s="378">
        <v>3.2820999999999998</v>
      </c>
      <c r="E3644" s="20">
        <f t="shared" si="56"/>
        <v>3.2820999999999998</v>
      </c>
    </row>
    <row r="3645" spans="1:5" x14ac:dyDescent="0.25">
      <c r="A3645" s="377">
        <v>41842</v>
      </c>
      <c r="B3645" s="378">
        <v>3</v>
      </c>
      <c r="C3645" s="379">
        <v>3.02</v>
      </c>
      <c r="D3645" s="378">
        <v>3.2890999999999999</v>
      </c>
      <c r="E3645" s="20">
        <f t="shared" si="56"/>
        <v>3.2890999999999999</v>
      </c>
    </row>
    <row r="3646" spans="1:5" x14ac:dyDescent="0.25">
      <c r="A3646" s="377">
        <v>41843</v>
      </c>
      <c r="B3646" s="378">
        <v>3</v>
      </c>
      <c r="C3646" s="379">
        <v>3.02</v>
      </c>
      <c r="D3646" s="378">
        <v>3.2850000000000001</v>
      </c>
      <c r="E3646" s="20">
        <f t="shared" si="56"/>
        <v>3.2850000000000001</v>
      </c>
    </row>
    <row r="3647" spans="1:5" x14ac:dyDescent="0.25">
      <c r="A3647" s="377">
        <v>41844</v>
      </c>
      <c r="B3647" s="378">
        <v>3</v>
      </c>
      <c r="C3647" s="379">
        <v>3.02</v>
      </c>
      <c r="D3647" s="378">
        <v>3.2875000000000001</v>
      </c>
      <c r="E3647" s="20">
        <f t="shared" si="56"/>
        <v>3.2875000000000001</v>
      </c>
    </row>
    <row r="3648" spans="1:5" x14ac:dyDescent="0.25">
      <c r="A3648" s="377">
        <v>41845</v>
      </c>
      <c r="B3648" s="378">
        <v>3</v>
      </c>
      <c r="C3648" s="379">
        <v>3.02</v>
      </c>
      <c r="D3648" s="378">
        <v>3.2936000000000001</v>
      </c>
      <c r="E3648" s="20">
        <f t="shared" si="56"/>
        <v>3.2936000000000001</v>
      </c>
    </row>
    <row r="3649" spans="1:5" x14ac:dyDescent="0.25">
      <c r="A3649" s="377">
        <v>41846</v>
      </c>
      <c r="B3649" s="378">
        <v>3</v>
      </c>
      <c r="C3649" s="379" t="s">
        <v>611</v>
      </c>
      <c r="D3649" s="378" t="s">
        <v>611</v>
      </c>
      <c r="E3649" s="20">
        <f t="shared" si="56"/>
        <v>3.2936000000000001</v>
      </c>
    </row>
    <row r="3650" spans="1:5" x14ac:dyDescent="0.25">
      <c r="A3650" s="377">
        <v>41847</v>
      </c>
      <c r="B3650" s="378">
        <v>3</v>
      </c>
      <c r="C3650" s="379" t="s">
        <v>611</v>
      </c>
      <c r="D3650" s="378" t="s">
        <v>611</v>
      </c>
      <c r="E3650" s="20">
        <f t="shared" si="56"/>
        <v>3.2936000000000001</v>
      </c>
    </row>
    <row r="3651" spans="1:5" x14ac:dyDescent="0.25">
      <c r="A3651" s="377">
        <v>41848</v>
      </c>
      <c r="B3651" s="378">
        <v>3</v>
      </c>
      <c r="C3651" s="379">
        <v>3.02</v>
      </c>
      <c r="D3651" s="378">
        <v>3.2909999999999999</v>
      </c>
      <c r="E3651" s="20">
        <f t="shared" si="56"/>
        <v>3.2909999999999999</v>
      </c>
    </row>
    <row r="3652" spans="1:5" x14ac:dyDescent="0.25">
      <c r="A3652" s="377">
        <v>41849</v>
      </c>
      <c r="B3652" s="378">
        <v>3</v>
      </c>
      <c r="C3652" s="379">
        <v>3.02</v>
      </c>
      <c r="D3652" s="378">
        <v>3.2886000000000002</v>
      </c>
      <c r="E3652" s="20">
        <f t="shared" si="56"/>
        <v>3.2886000000000002</v>
      </c>
    </row>
    <row r="3653" spans="1:5" x14ac:dyDescent="0.25">
      <c r="A3653" s="377">
        <v>41850</v>
      </c>
      <c r="B3653" s="378">
        <v>3</v>
      </c>
      <c r="C3653" s="379">
        <v>3.02</v>
      </c>
      <c r="D3653" s="378">
        <v>3.3022999999999998</v>
      </c>
      <c r="E3653" s="20">
        <f t="shared" si="56"/>
        <v>3.3022999999999998</v>
      </c>
    </row>
    <row r="3654" spans="1:5" x14ac:dyDescent="0.25">
      <c r="A3654" s="377">
        <v>41851</v>
      </c>
      <c r="B3654" s="378">
        <v>3</v>
      </c>
      <c r="C3654" s="379">
        <v>3.07</v>
      </c>
      <c r="D3654" s="378">
        <v>3.3075000000000001</v>
      </c>
      <c r="E3654" s="20">
        <f t="shared" si="56"/>
        <v>3.3075000000000001</v>
      </c>
    </row>
    <row r="3655" spans="1:5" x14ac:dyDescent="0.25">
      <c r="A3655" s="377">
        <v>41852</v>
      </c>
      <c r="B3655" s="378">
        <v>3</v>
      </c>
      <c r="C3655" s="379">
        <v>3.03</v>
      </c>
      <c r="D3655" s="378">
        <v>3.31</v>
      </c>
      <c r="E3655" s="20">
        <f t="shared" si="56"/>
        <v>3.31</v>
      </c>
    </row>
    <row r="3656" spans="1:5" x14ac:dyDescent="0.25">
      <c r="A3656" s="377">
        <v>41853</v>
      </c>
      <c r="B3656" s="378">
        <v>3</v>
      </c>
      <c r="C3656" s="379" t="s">
        <v>611</v>
      </c>
      <c r="D3656" s="378" t="s">
        <v>611</v>
      </c>
      <c r="E3656" s="20">
        <f t="shared" si="56"/>
        <v>3.31</v>
      </c>
    </row>
    <row r="3657" spans="1:5" x14ac:dyDescent="0.25">
      <c r="A3657" s="377">
        <v>41854</v>
      </c>
      <c r="B3657" s="378">
        <v>3</v>
      </c>
      <c r="C3657" s="379" t="s">
        <v>611</v>
      </c>
      <c r="D3657" s="378" t="s">
        <v>611</v>
      </c>
      <c r="E3657" s="20">
        <f t="shared" si="56"/>
        <v>3.31</v>
      </c>
    </row>
    <row r="3658" spans="1:5" x14ac:dyDescent="0.25">
      <c r="A3658" s="377">
        <v>41855</v>
      </c>
      <c r="B3658" s="378">
        <v>3</v>
      </c>
      <c r="C3658" s="379">
        <v>3.03</v>
      </c>
      <c r="D3658" s="378">
        <v>3.3</v>
      </c>
      <c r="E3658" s="20">
        <f t="shared" si="56"/>
        <v>3.3</v>
      </c>
    </row>
    <row r="3659" spans="1:5" x14ac:dyDescent="0.25">
      <c r="A3659" s="377">
        <v>41856</v>
      </c>
      <c r="B3659" s="378">
        <v>3</v>
      </c>
      <c r="C3659" s="379">
        <v>3.05</v>
      </c>
      <c r="D3659" s="378">
        <v>3.3125</v>
      </c>
      <c r="E3659" s="20">
        <f t="shared" si="56"/>
        <v>3.3125</v>
      </c>
    </row>
    <row r="3660" spans="1:5" x14ac:dyDescent="0.25">
      <c r="A3660" s="377">
        <v>41857</v>
      </c>
      <c r="B3660" s="378">
        <v>3</v>
      </c>
      <c r="C3660" s="379">
        <v>3.08</v>
      </c>
      <c r="D3660" s="378">
        <v>3.2965</v>
      </c>
      <c r="E3660" s="20">
        <f t="shared" ref="E3660:E3723" si="57">IF(D3660="N/E",E3659,D3660)</f>
        <v>3.2965</v>
      </c>
    </row>
    <row r="3661" spans="1:5" x14ac:dyDescent="0.25">
      <c r="A3661" s="377">
        <v>41858</v>
      </c>
      <c r="B3661" s="378">
        <v>3</v>
      </c>
      <c r="C3661" s="379">
        <v>3.07</v>
      </c>
      <c r="D3661" s="378">
        <v>3.2970000000000002</v>
      </c>
      <c r="E3661" s="20">
        <f t="shared" si="57"/>
        <v>3.2970000000000002</v>
      </c>
    </row>
    <row r="3662" spans="1:5" x14ac:dyDescent="0.25">
      <c r="A3662" s="377">
        <v>41859</v>
      </c>
      <c r="B3662" s="378">
        <v>3</v>
      </c>
      <c r="C3662" s="379">
        <v>3.05</v>
      </c>
      <c r="D3662" s="378">
        <v>3.2934999999999999</v>
      </c>
      <c r="E3662" s="20">
        <f t="shared" si="57"/>
        <v>3.2934999999999999</v>
      </c>
    </row>
    <row r="3663" spans="1:5" x14ac:dyDescent="0.25">
      <c r="A3663" s="377">
        <v>41860</v>
      </c>
      <c r="B3663" s="378">
        <v>3</v>
      </c>
      <c r="C3663" s="379" t="s">
        <v>611</v>
      </c>
      <c r="D3663" s="378" t="s">
        <v>611</v>
      </c>
      <c r="E3663" s="20">
        <f t="shared" si="57"/>
        <v>3.2934999999999999</v>
      </c>
    </row>
    <row r="3664" spans="1:5" x14ac:dyDescent="0.25">
      <c r="A3664" s="377">
        <v>41861</v>
      </c>
      <c r="B3664" s="378">
        <v>3</v>
      </c>
      <c r="C3664" s="379" t="s">
        <v>611</v>
      </c>
      <c r="D3664" s="378" t="s">
        <v>611</v>
      </c>
      <c r="E3664" s="20">
        <f t="shared" si="57"/>
        <v>3.2934999999999999</v>
      </c>
    </row>
    <row r="3665" spans="1:5" x14ac:dyDescent="0.25">
      <c r="A3665" s="377">
        <v>41862</v>
      </c>
      <c r="B3665" s="378">
        <v>3</v>
      </c>
      <c r="C3665" s="379">
        <v>3.04</v>
      </c>
      <c r="D3665" s="378">
        <v>3.298</v>
      </c>
      <c r="E3665" s="20">
        <f t="shared" si="57"/>
        <v>3.298</v>
      </c>
    </row>
    <row r="3666" spans="1:5" x14ac:dyDescent="0.25">
      <c r="A3666" s="377">
        <v>41863</v>
      </c>
      <c r="B3666" s="378">
        <v>3</v>
      </c>
      <c r="C3666" s="379">
        <v>3.04</v>
      </c>
      <c r="D3666" s="378">
        <v>3.2972000000000001</v>
      </c>
      <c r="E3666" s="20">
        <f t="shared" si="57"/>
        <v>3.2972000000000001</v>
      </c>
    </row>
    <row r="3667" spans="1:5" x14ac:dyDescent="0.25">
      <c r="A3667" s="377">
        <v>41864</v>
      </c>
      <c r="B3667" s="378">
        <v>3</v>
      </c>
      <c r="C3667" s="379">
        <v>3.04</v>
      </c>
      <c r="D3667" s="378">
        <v>3.3010000000000002</v>
      </c>
      <c r="E3667" s="20">
        <f t="shared" si="57"/>
        <v>3.3010000000000002</v>
      </c>
    </row>
    <row r="3668" spans="1:5" x14ac:dyDescent="0.25">
      <c r="A3668" s="377">
        <v>41865</v>
      </c>
      <c r="B3668" s="378">
        <v>3</v>
      </c>
      <c r="C3668" s="379">
        <v>3.03</v>
      </c>
      <c r="D3668" s="378">
        <v>3.2940999999999998</v>
      </c>
      <c r="E3668" s="20">
        <f t="shared" si="57"/>
        <v>3.2940999999999998</v>
      </c>
    </row>
    <row r="3669" spans="1:5" x14ac:dyDescent="0.25">
      <c r="A3669" s="377">
        <v>41866</v>
      </c>
      <c r="B3669" s="378">
        <v>3</v>
      </c>
      <c r="C3669" s="379">
        <v>3.03</v>
      </c>
      <c r="D3669" s="378">
        <v>3.3025000000000002</v>
      </c>
      <c r="E3669" s="20">
        <f t="shared" si="57"/>
        <v>3.3025000000000002</v>
      </c>
    </row>
    <row r="3670" spans="1:5" x14ac:dyDescent="0.25">
      <c r="A3670" s="377">
        <v>41867</v>
      </c>
      <c r="B3670" s="378">
        <v>3</v>
      </c>
      <c r="C3670" s="379" t="s">
        <v>611</v>
      </c>
      <c r="D3670" s="378" t="s">
        <v>611</v>
      </c>
      <c r="E3670" s="20">
        <f t="shared" si="57"/>
        <v>3.3025000000000002</v>
      </c>
    </row>
    <row r="3671" spans="1:5" x14ac:dyDescent="0.25">
      <c r="A3671" s="377">
        <v>41868</v>
      </c>
      <c r="B3671" s="378">
        <v>3</v>
      </c>
      <c r="C3671" s="379" t="s">
        <v>611</v>
      </c>
      <c r="D3671" s="378" t="s">
        <v>611</v>
      </c>
      <c r="E3671" s="20">
        <f t="shared" si="57"/>
        <v>3.3025000000000002</v>
      </c>
    </row>
    <row r="3672" spans="1:5" x14ac:dyDescent="0.25">
      <c r="A3672" s="377">
        <v>41869</v>
      </c>
      <c r="B3672" s="378">
        <v>3</v>
      </c>
      <c r="C3672" s="379">
        <v>3.03</v>
      </c>
      <c r="D3672" s="378">
        <v>3.2982999999999998</v>
      </c>
      <c r="E3672" s="20">
        <f t="shared" si="57"/>
        <v>3.2982999999999998</v>
      </c>
    </row>
    <row r="3673" spans="1:5" x14ac:dyDescent="0.25">
      <c r="A3673" s="377">
        <v>41870</v>
      </c>
      <c r="B3673" s="378">
        <v>3</v>
      </c>
      <c r="C3673" s="379">
        <v>3.05</v>
      </c>
      <c r="D3673" s="378">
        <v>3.2925</v>
      </c>
      <c r="E3673" s="20">
        <f t="shared" si="57"/>
        <v>3.2925</v>
      </c>
    </row>
    <row r="3674" spans="1:5" x14ac:dyDescent="0.25">
      <c r="A3674" s="377">
        <v>41871</v>
      </c>
      <c r="B3674" s="378">
        <v>3</v>
      </c>
      <c r="C3674" s="379">
        <v>3.05</v>
      </c>
      <c r="D3674" s="378">
        <v>3.2864</v>
      </c>
      <c r="E3674" s="20">
        <f t="shared" si="57"/>
        <v>3.2864</v>
      </c>
    </row>
    <row r="3675" spans="1:5" x14ac:dyDescent="0.25">
      <c r="A3675" s="377">
        <v>41872</v>
      </c>
      <c r="B3675" s="378">
        <v>3</v>
      </c>
      <c r="C3675" s="379">
        <v>3.06</v>
      </c>
      <c r="D3675" s="378">
        <v>3.3025000000000002</v>
      </c>
      <c r="E3675" s="20">
        <f t="shared" si="57"/>
        <v>3.3025000000000002</v>
      </c>
    </row>
    <row r="3676" spans="1:5" x14ac:dyDescent="0.25">
      <c r="A3676" s="377">
        <v>41873</v>
      </c>
      <c r="B3676" s="378">
        <v>3</v>
      </c>
      <c r="C3676" s="379">
        <v>3.08</v>
      </c>
      <c r="D3676" s="378">
        <v>3.3025000000000002</v>
      </c>
      <c r="E3676" s="20">
        <f t="shared" si="57"/>
        <v>3.3025000000000002</v>
      </c>
    </row>
    <row r="3677" spans="1:5" x14ac:dyDescent="0.25">
      <c r="A3677" s="377">
        <v>41874</v>
      </c>
      <c r="B3677" s="378" t="s">
        <v>611</v>
      </c>
      <c r="C3677" s="379" t="s">
        <v>611</v>
      </c>
      <c r="D3677" s="378" t="s">
        <v>611</v>
      </c>
      <c r="E3677" s="20">
        <f t="shared" si="57"/>
        <v>3.3025000000000002</v>
      </c>
    </row>
    <row r="3678" spans="1:5" x14ac:dyDescent="0.25">
      <c r="A3678" s="377">
        <v>41875</v>
      </c>
      <c r="B3678" s="378">
        <v>3</v>
      </c>
      <c r="C3678" s="379" t="s">
        <v>611</v>
      </c>
      <c r="D3678" s="378" t="s">
        <v>611</v>
      </c>
      <c r="E3678" s="20">
        <f t="shared" si="57"/>
        <v>3.3025000000000002</v>
      </c>
    </row>
    <row r="3679" spans="1:5" x14ac:dyDescent="0.25">
      <c r="A3679" s="377">
        <v>41876</v>
      </c>
      <c r="B3679" s="378">
        <v>3</v>
      </c>
      <c r="C3679" s="379">
        <v>3.06</v>
      </c>
      <c r="D3679" s="378">
        <v>3.2974999999999999</v>
      </c>
      <c r="E3679" s="20">
        <f t="shared" si="57"/>
        <v>3.2974999999999999</v>
      </c>
    </row>
    <row r="3680" spans="1:5" x14ac:dyDescent="0.25">
      <c r="A3680" s="377">
        <v>41877</v>
      </c>
      <c r="B3680" s="378">
        <v>3</v>
      </c>
      <c r="C3680" s="379">
        <v>3.04</v>
      </c>
      <c r="D3680" s="378">
        <v>3.3025000000000002</v>
      </c>
      <c r="E3680" s="20">
        <f t="shared" si="57"/>
        <v>3.3025000000000002</v>
      </c>
    </row>
    <row r="3681" spans="1:5" x14ac:dyDescent="0.25">
      <c r="A3681" s="377">
        <v>41878</v>
      </c>
      <c r="B3681" s="378">
        <v>3</v>
      </c>
      <c r="C3681" s="379">
        <v>3.04</v>
      </c>
      <c r="D3681" s="378">
        <v>3.2925</v>
      </c>
      <c r="E3681" s="20">
        <f t="shared" si="57"/>
        <v>3.2925</v>
      </c>
    </row>
    <row r="3682" spans="1:5" x14ac:dyDescent="0.25">
      <c r="A3682" s="377">
        <v>41879</v>
      </c>
      <c r="B3682" s="378">
        <v>3</v>
      </c>
      <c r="C3682" s="379">
        <v>3.04</v>
      </c>
      <c r="D3682" s="378">
        <v>3.2951000000000001</v>
      </c>
      <c r="E3682" s="20">
        <f t="shared" si="57"/>
        <v>3.2951000000000001</v>
      </c>
    </row>
    <row r="3683" spans="1:5" x14ac:dyDescent="0.25">
      <c r="A3683" s="377">
        <v>41880</v>
      </c>
      <c r="B3683" s="378">
        <v>3</v>
      </c>
      <c r="C3683" s="379">
        <v>3.1</v>
      </c>
      <c r="D3683" s="378">
        <v>3.2974999999999999</v>
      </c>
      <c r="E3683" s="20">
        <f t="shared" si="57"/>
        <v>3.2974999999999999</v>
      </c>
    </row>
    <row r="3684" spans="1:5" x14ac:dyDescent="0.25">
      <c r="A3684" s="377">
        <v>41881</v>
      </c>
      <c r="B3684" s="378">
        <v>3</v>
      </c>
      <c r="C3684" s="379" t="s">
        <v>611</v>
      </c>
      <c r="D3684" s="378" t="s">
        <v>611</v>
      </c>
      <c r="E3684" s="20">
        <f t="shared" si="57"/>
        <v>3.2974999999999999</v>
      </c>
    </row>
    <row r="3685" spans="1:5" x14ac:dyDescent="0.25">
      <c r="A3685" s="377">
        <v>41882</v>
      </c>
      <c r="B3685" s="378">
        <v>3</v>
      </c>
      <c r="C3685" s="379" t="s">
        <v>611</v>
      </c>
      <c r="D3685" s="378" t="s">
        <v>611</v>
      </c>
      <c r="E3685" s="20">
        <f t="shared" si="57"/>
        <v>3.2974999999999999</v>
      </c>
    </row>
    <row r="3686" spans="1:5" x14ac:dyDescent="0.25">
      <c r="A3686" s="377">
        <v>41883</v>
      </c>
      <c r="B3686" s="378">
        <v>3</v>
      </c>
      <c r="C3686" s="379">
        <v>3.04</v>
      </c>
      <c r="D3686" s="378">
        <v>3.286</v>
      </c>
      <c r="E3686" s="20">
        <f t="shared" si="57"/>
        <v>3.286</v>
      </c>
    </row>
    <row r="3687" spans="1:5" x14ac:dyDescent="0.25">
      <c r="A3687" s="377">
        <v>41884</v>
      </c>
      <c r="B3687" s="378">
        <v>3</v>
      </c>
      <c r="C3687" s="379">
        <v>3.04</v>
      </c>
      <c r="D3687" s="378">
        <v>3.2909999999999999</v>
      </c>
      <c r="E3687" s="20">
        <f t="shared" si="57"/>
        <v>3.2909999999999999</v>
      </c>
    </row>
    <row r="3688" spans="1:5" x14ac:dyDescent="0.25">
      <c r="A3688" s="377">
        <v>41885</v>
      </c>
      <c r="B3688" s="378">
        <v>3</v>
      </c>
      <c r="C3688" s="379">
        <v>3.04</v>
      </c>
      <c r="D3688" s="378">
        <v>3.2909999999999999</v>
      </c>
      <c r="E3688" s="20">
        <f t="shared" si="57"/>
        <v>3.2909999999999999</v>
      </c>
    </row>
    <row r="3689" spans="1:5" x14ac:dyDescent="0.25">
      <c r="A3689" s="377">
        <v>41886</v>
      </c>
      <c r="B3689" s="378">
        <v>3</v>
      </c>
      <c r="C3689" s="379">
        <v>3.04</v>
      </c>
      <c r="D3689" s="378">
        <v>3.2949999999999999</v>
      </c>
      <c r="E3689" s="20">
        <f t="shared" si="57"/>
        <v>3.2949999999999999</v>
      </c>
    </row>
    <row r="3690" spans="1:5" x14ac:dyDescent="0.25">
      <c r="A3690" s="377">
        <v>41887</v>
      </c>
      <c r="B3690" s="378">
        <v>3</v>
      </c>
      <c r="C3690" s="379">
        <v>3.04</v>
      </c>
      <c r="D3690" s="378">
        <v>3.2826</v>
      </c>
      <c r="E3690" s="20">
        <f t="shared" si="57"/>
        <v>3.2826</v>
      </c>
    </row>
    <row r="3691" spans="1:5" x14ac:dyDescent="0.25">
      <c r="A3691" s="377">
        <v>41888</v>
      </c>
      <c r="B3691" s="378">
        <v>3</v>
      </c>
      <c r="C3691" s="379" t="s">
        <v>611</v>
      </c>
      <c r="D3691" s="378" t="s">
        <v>611</v>
      </c>
      <c r="E3691" s="20">
        <f t="shared" si="57"/>
        <v>3.2826</v>
      </c>
    </row>
    <row r="3692" spans="1:5" x14ac:dyDescent="0.25">
      <c r="A3692" s="377">
        <v>41889</v>
      </c>
      <c r="B3692" s="378">
        <v>3</v>
      </c>
      <c r="C3692" s="379" t="s">
        <v>611</v>
      </c>
      <c r="D3692" s="378" t="s">
        <v>611</v>
      </c>
      <c r="E3692" s="20">
        <f t="shared" si="57"/>
        <v>3.2826</v>
      </c>
    </row>
    <row r="3693" spans="1:5" x14ac:dyDescent="0.25">
      <c r="A3693" s="377">
        <v>41890</v>
      </c>
      <c r="B3693" s="378">
        <v>3</v>
      </c>
      <c r="C3693" s="379">
        <v>3.03</v>
      </c>
      <c r="D3693" s="378">
        <v>3.2925</v>
      </c>
      <c r="E3693" s="20">
        <f t="shared" si="57"/>
        <v>3.2925</v>
      </c>
    </row>
    <row r="3694" spans="1:5" x14ac:dyDescent="0.25">
      <c r="A3694" s="377">
        <v>41891</v>
      </c>
      <c r="B3694" s="378">
        <v>3</v>
      </c>
      <c r="C3694" s="379">
        <v>3.02</v>
      </c>
      <c r="D3694" s="378">
        <v>3.2925</v>
      </c>
      <c r="E3694" s="20">
        <f t="shared" si="57"/>
        <v>3.2925</v>
      </c>
    </row>
    <row r="3695" spans="1:5" x14ac:dyDescent="0.25">
      <c r="A3695" s="377">
        <v>41892</v>
      </c>
      <c r="B3695" s="378">
        <v>3</v>
      </c>
      <c r="C3695" s="379">
        <v>3.02</v>
      </c>
      <c r="D3695" s="378">
        <v>3.2926000000000002</v>
      </c>
      <c r="E3695" s="20">
        <f t="shared" si="57"/>
        <v>3.2926000000000002</v>
      </c>
    </row>
    <row r="3696" spans="1:5" x14ac:dyDescent="0.25">
      <c r="A3696" s="377">
        <v>41893</v>
      </c>
      <c r="B3696" s="378">
        <v>3</v>
      </c>
      <c r="C3696" s="379">
        <v>3.01</v>
      </c>
      <c r="D3696" s="378">
        <v>3.2818000000000001</v>
      </c>
      <c r="E3696" s="20">
        <f t="shared" si="57"/>
        <v>3.2818000000000001</v>
      </c>
    </row>
    <row r="3697" spans="1:5" x14ac:dyDescent="0.25">
      <c r="A3697" s="377">
        <v>41894</v>
      </c>
      <c r="B3697" s="378">
        <v>3</v>
      </c>
      <c r="C3697" s="379">
        <v>3.01</v>
      </c>
      <c r="D3697" s="378">
        <v>3.2930000000000001</v>
      </c>
      <c r="E3697" s="20">
        <f t="shared" si="57"/>
        <v>3.2930000000000001</v>
      </c>
    </row>
    <row r="3698" spans="1:5" x14ac:dyDescent="0.25">
      <c r="A3698" s="377">
        <v>41895</v>
      </c>
      <c r="B3698" s="378">
        <v>3</v>
      </c>
      <c r="C3698" s="379" t="s">
        <v>611</v>
      </c>
      <c r="D3698" s="378" t="s">
        <v>611</v>
      </c>
      <c r="E3698" s="20">
        <f t="shared" si="57"/>
        <v>3.2930000000000001</v>
      </c>
    </row>
    <row r="3699" spans="1:5" x14ac:dyDescent="0.25">
      <c r="A3699" s="377">
        <v>41896</v>
      </c>
      <c r="B3699" s="378">
        <v>3</v>
      </c>
      <c r="C3699" s="379" t="s">
        <v>611</v>
      </c>
      <c r="D3699" s="378" t="s">
        <v>611</v>
      </c>
      <c r="E3699" s="20">
        <f t="shared" si="57"/>
        <v>3.2930000000000001</v>
      </c>
    </row>
    <row r="3700" spans="1:5" x14ac:dyDescent="0.25">
      <c r="A3700" s="377">
        <v>41897</v>
      </c>
      <c r="B3700" s="378">
        <v>3</v>
      </c>
      <c r="C3700" s="379">
        <v>3.02</v>
      </c>
      <c r="D3700" s="378">
        <v>3.2926000000000002</v>
      </c>
      <c r="E3700" s="20">
        <f t="shared" si="57"/>
        <v>3.2926000000000002</v>
      </c>
    </row>
    <row r="3701" spans="1:5" x14ac:dyDescent="0.25">
      <c r="A3701" s="377">
        <v>41898</v>
      </c>
      <c r="B3701" s="378">
        <v>3</v>
      </c>
      <c r="C3701" s="379" t="s">
        <v>611</v>
      </c>
      <c r="D3701" s="378" t="s">
        <v>611</v>
      </c>
      <c r="E3701" s="20">
        <f t="shared" si="57"/>
        <v>3.2926000000000002</v>
      </c>
    </row>
    <row r="3702" spans="1:5" x14ac:dyDescent="0.25">
      <c r="A3702" s="377">
        <v>41899</v>
      </c>
      <c r="B3702" s="378">
        <v>3</v>
      </c>
      <c r="C3702" s="379">
        <v>3.02</v>
      </c>
      <c r="D3702" s="378">
        <v>3.3065000000000002</v>
      </c>
      <c r="E3702" s="20">
        <f t="shared" si="57"/>
        <v>3.3065000000000002</v>
      </c>
    </row>
    <row r="3703" spans="1:5" x14ac:dyDescent="0.25">
      <c r="A3703" s="377">
        <v>41900</v>
      </c>
      <c r="B3703" s="378">
        <v>3</v>
      </c>
      <c r="C3703" s="379">
        <v>3.01</v>
      </c>
      <c r="D3703" s="378">
        <v>3.29</v>
      </c>
      <c r="E3703" s="20">
        <f t="shared" si="57"/>
        <v>3.29</v>
      </c>
    </row>
    <row r="3704" spans="1:5" x14ac:dyDescent="0.25">
      <c r="A3704" s="377">
        <v>41901</v>
      </c>
      <c r="B3704" s="378">
        <v>3</v>
      </c>
      <c r="C3704" s="379">
        <v>3.01</v>
      </c>
      <c r="D3704" s="378">
        <v>3.2974999999999999</v>
      </c>
      <c r="E3704" s="20">
        <f t="shared" si="57"/>
        <v>3.2974999999999999</v>
      </c>
    </row>
    <row r="3705" spans="1:5" x14ac:dyDescent="0.25">
      <c r="A3705" s="377">
        <v>41902</v>
      </c>
      <c r="B3705" s="378">
        <v>3</v>
      </c>
      <c r="C3705" s="379" t="s">
        <v>611</v>
      </c>
      <c r="D3705" s="378" t="s">
        <v>611</v>
      </c>
      <c r="E3705" s="20">
        <f t="shared" si="57"/>
        <v>3.2974999999999999</v>
      </c>
    </row>
    <row r="3706" spans="1:5" x14ac:dyDescent="0.25">
      <c r="A3706" s="377">
        <v>41903</v>
      </c>
      <c r="B3706" s="378">
        <v>3</v>
      </c>
      <c r="C3706" s="379" t="s">
        <v>611</v>
      </c>
      <c r="D3706" s="378" t="s">
        <v>611</v>
      </c>
      <c r="E3706" s="20">
        <f t="shared" si="57"/>
        <v>3.2974999999999999</v>
      </c>
    </row>
    <row r="3707" spans="1:5" x14ac:dyDescent="0.25">
      <c r="A3707" s="377">
        <v>41904</v>
      </c>
      <c r="B3707" s="378">
        <v>3</v>
      </c>
      <c r="C3707" s="379">
        <v>3.01</v>
      </c>
      <c r="D3707" s="378">
        <v>3.2974999999999999</v>
      </c>
      <c r="E3707" s="20">
        <f t="shared" si="57"/>
        <v>3.2974999999999999</v>
      </c>
    </row>
    <row r="3708" spans="1:5" x14ac:dyDescent="0.25">
      <c r="A3708" s="377">
        <v>41905</v>
      </c>
      <c r="B3708" s="378">
        <v>3</v>
      </c>
      <c r="C3708" s="379">
        <v>2.99</v>
      </c>
      <c r="D3708" s="378">
        <v>3.2865000000000002</v>
      </c>
      <c r="E3708" s="20">
        <f t="shared" si="57"/>
        <v>3.2865000000000002</v>
      </c>
    </row>
    <row r="3709" spans="1:5" x14ac:dyDescent="0.25">
      <c r="A3709" s="377">
        <v>41906</v>
      </c>
      <c r="B3709" s="378">
        <v>3</v>
      </c>
      <c r="C3709" s="379">
        <v>2.98</v>
      </c>
      <c r="D3709" s="378">
        <v>3.282</v>
      </c>
      <c r="E3709" s="20">
        <f t="shared" si="57"/>
        <v>3.282</v>
      </c>
    </row>
    <row r="3710" spans="1:5" x14ac:dyDescent="0.25">
      <c r="A3710" s="377">
        <v>41907</v>
      </c>
      <c r="B3710" s="378">
        <v>3</v>
      </c>
      <c r="C3710" s="379">
        <v>2.99</v>
      </c>
      <c r="D3710" s="378">
        <v>3.2825000000000002</v>
      </c>
      <c r="E3710" s="20">
        <f t="shared" si="57"/>
        <v>3.2825000000000002</v>
      </c>
    </row>
    <row r="3711" spans="1:5" x14ac:dyDescent="0.25">
      <c r="A3711" s="377">
        <v>41908</v>
      </c>
      <c r="B3711" s="378">
        <v>3</v>
      </c>
      <c r="C3711" s="379">
        <v>2.99</v>
      </c>
      <c r="D3711" s="378">
        <v>3.2768000000000002</v>
      </c>
      <c r="E3711" s="20">
        <f t="shared" si="57"/>
        <v>3.2768000000000002</v>
      </c>
    </row>
    <row r="3712" spans="1:5" x14ac:dyDescent="0.25">
      <c r="A3712" s="377">
        <v>41909</v>
      </c>
      <c r="B3712" s="378">
        <v>3</v>
      </c>
      <c r="C3712" s="379" t="s">
        <v>611</v>
      </c>
      <c r="D3712" s="378" t="s">
        <v>611</v>
      </c>
      <c r="E3712" s="20">
        <f t="shared" si="57"/>
        <v>3.2768000000000002</v>
      </c>
    </row>
    <row r="3713" spans="1:5" x14ac:dyDescent="0.25">
      <c r="A3713" s="377">
        <v>41910</v>
      </c>
      <c r="B3713" s="378">
        <v>3</v>
      </c>
      <c r="C3713" s="379" t="s">
        <v>611</v>
      </c>
      <c r="D3713" s="378" t="s">
        <v>611</v>
      </c>
      <c r="E3713" s="20">
        <f t="shared" si="57"/>
        <v>3.2768000000000002</v>
      </c>
    </row>
    <row r="3714" spans="1:5" x14ac:dyDescent="0.25">
      <c r="A3714" s="377">
        <v>41911</v>
      </c>
      <c r="B3714" s="378">
        <v>3</v>
      </c>
      <c r="C3714" s="379">
        <v>2.99</v>
      </c>
      <c r="D3714" s="378">
        <v>3.2740999999999998</v>
      </c>
      <c r="E3714" s="20">
        <f t="shared" si="57"/>
        <v>3.2740999999999998</v>
      </c>
    </row>
    <row r="3715" spans="1:5" x14ac:dyDescent="0.25">
      <c r="A3715" s="377">
        <v>41912</v>
      </c>
      <c r="B3715" s="378">
        <v>3</v>
      </c>
      <c r="C3715" s="379">
        <v>3.07</v>
      </c>
      <c r="D3715" s="378">
        <v>3.2915999999999999</v>
      </c>
      <c r="E3715" s="20">
        <f t="shared" si="57"/>
        <v>3.2915999999999999</v>
      </c>
    </row>
    <row r="3716" spans="1:5" x14ac:dyDescent="0.25">
      <c r="A3716" s="377">
        <v>41913</v>
      </c>
      <c r="B3716" s="378">
        <v>3</v>
      </c>
      <c r="C3716" s="379">
        <v>3.01</v>
      </c>
      <c r="D3716" s="378">
        <v>3.2793000000000001</v>
      </c>
      <c r="E3716" s="20">
        <f t="shared" si="57"/>
        <v>3.2793000000000001</v>
      </c>
    </row>
    <row r="3717" spans="1:5" x14ac:dyDescent="0.25">
      <c r="A3717" s="377">
        <v>41914</v>
      </c>
      <c r="B3717" s="378">
        <v>3</v>
      </c>
      <c r="C3717" s="379">
        <v>3.04</v>
      </c>
      <c r="D3717" s="378">
        <v>3.2896000000000001</v>
      </c>
      <c r="E3717" s="20">
        <f t="shared" si="57"/>
        <v>3.2896000000000001</v>
      </c>
    </row>
    <row r="3718" spans="1:5" x14ac:dyDescent="0.25">
      <c r="A3718" s="377">
        <v>41915</v>
      </c>
      <c r="B3718" s="378">
        <v>3</v>
      </c>
      <c r="C3718" s="379">
        <v>3.05</v>
      </c>
      <c r="D3718" s="378">
        <v>3.3</v>
      </c>
      <c r="E3718" s="20">
        <f t="shared" si="57"/>
        <v>3.3</v>
      </c>
    </row>
    <row r="3719" spans="1:5" x14ac:dyDescent="0.25">
      <c r="A3719" s="377">
        <v>41916</v>
      </c>
      <c r="B3719" s="378">
        <v>3</v>
      </c>
      <c r="C3719" s="379" t="s">
        <v>611</v>
      </c>
      <c r="D3719" s="378" t="s">
        <v>611</v>
      </c>
      <c r="E3719" s="20">
        <f t="shared" si="57"/>
        <v>3.3</v>
      </c>
    </row>
    <row r="3720" spans="1:5" x14ac:dyDescent="0.25">
      <c r="A3720" s="377">
        <v>41917</v>
      </c>
      <c r="B3720" s="378">
        <v>3</v>
      </c>
      <c r="C3720" s="379" t="s">
        <v>611</v>
      </c>
      <c r="D3720" s="378" t="s">
        <v>611</v>
      </c>
      <c r="E3720" s="20">
        <f t="shared" si="57"/>
        <v>3.3</v>
      </c>
    </row>
    <row r="3721" spans="1:5" x14ac:dyDescent="0.25">
      <c r="A3721" s="377">
        <v>41918</v>
      </c>
      <c r="B3721" s="378">
        <v>3</v>
      </c>
      <c r="C3721" s="379">
        <v>3.03</v>
      </c>
      <c r="D3721" s="378">
        <v>3.2949999999999999</v>
      </c>
      <c r="E3721" s="20">
        <f t="shared" si="57"/>
        <v>3.2949999999999999</v>
      </c>
    </row>
    <row r="3722" spans="1:5" x14ac:dyDescent="0.25">
      <c r="A3722" s="377">
        <v>41919</v>
      </c>
      <c r="B3722" s="378">
        <v>3</v>
      </c>
      <c r="C3722" s="379">
        <v>3.03</v>
      </c>
      <c r="D3722" s="378">
        <v>3.2949999999999999</v>
      </c>
      <c r="E3722" s="20">
        <f t="shared" si="57"/>
        <v>3.2949999999999999</v>
      </c>
    </row>
    <row r="3723" spans="1:5" x14ac:dyDescent="0.25">
      <c r="A3723" s="377">
        <v>41920</v>
      </c>
      <c r="B3723" s="378">
        <v>3</v>
      </c>
      <c r="C3723" s="379">
        <v>3.02</v>
      </c>
      <c r="D3723" s="378">
        <v>3.3050000000000002</v>
      </c>
      <c r="E3723" s="20">
        <f t="shared" si="57"/>
        <v>3.3050000000000002</v>
      </c>
    </row>
    <row r="3724" spans="1:5" x14ac:dyDescent="0.25">
      <c r="A3724" s="377">
        <v>41921</v>
      </c>
      <c r="B3724" s="378">
        <v>3</v>
      </c>
      <c r="C3724" s="379">
        <v>3.04</v>
      </c>
      <c r="D3724" s="378">
        <v>3.2974999999999999</v>
      </c>
      <c r="E3724" s="20">
        <f t="shared" ref="E3724:E3787" si="58">IF(D3724="N/E",E3723,D3724)</f>
        <v>3.2974999999999999</v>
      </c>
    </row>
    <row r="3725" spans="1:5" x14ac:dyDescent="0.25">
      <c r="A3725" s="377">
        <v>41922</v>
      </c>
      <c r="B3725" s="378">
        <v>3</v>
      </c>
      <c r="C3725" s="379">
        <v>3.02</v>
      </c>
      <c r="D3725" s="378">
        <v>3.2995999999999999</v>
      </c>
      <c r="E3725" s="20">
        <f t="shared" si="58"/>
        <v>3.2995999999999999</v>
      </c>
    </row>
    <row r="3726" spans="1:5" x14ac:dyDescent="0.25">
      <c r="A3726" s="377">
        <v>41923</v>
      </c>
      <c r="B3726" s="378">
        <v>3</v>
      </c>
      <c r="C3726" s="379" t="s">
        <v>611</v>
      </c>
      <c r="D3726" s="378" t="s">
        <v>611</v>
      </c>
      <c r="E3726" s="20">
        <f t="shared" si="58"/>
        <v>3.2995999999999999</v>
      </c>
    </row>
    <row r="3727" spans="1:5" x14ac:dyDescent="0.25">
      <c r="A3727" s="377">
        <v>41924</v>
      </c>
      <c r="B3727" s="378">
        <v>3</v>
      </c>
      <c r="C3727" s="379" t="s">
        <v>611</v>
      </c>
      <c r="D3727" s="378" t="s">
        <v>611</v>
      </c>
      <c r="E3727" s="20">
        <f t="shared" si="58"/>
        <v>3.2995999999999999</v>
      </c>
    </row>
    <row r="3728" spans="1:5" x14ac:dyDescent="0.25">
      <c r="A3728" s="377">
        <v>41925</v>
      </c>
      <c r="B3728" s="378">
        <v>3</v>
      </c>
      <c r="C3728" s="379">
        <v>3.02</v>
      </c>
      <c r="D3728" s="378">
        <v>3.29</v>
      </c>
      <c r="E3728" s="20">
        <f t="shared" si="58"/>
        <v>3.29</v>
      </c>
    </row>
    <row r="3729" spans="1:5" x14ac:dyDescent="0.25">
      <c r="A3729" s="377">
        <v>41926</v>
      </c>
      <c r="B3729" s="378">
        <v>3</v>
      </c>
      <c r="C3729" s="379">
        <v>3.02</v>
      </c>
      <c r="D3729" s="378">
        <v>3.3031000000000001</v>
      </c>
      <c r="E3729" s="20">
        <f t="shared" si="58"/>
        <v>3.3031000000000001</v>
      </c>
    </row>
    <row r="3730" spans="1:5" x14ac:dyDescent="0.25">
      <c r="A3730" s="377">
        <v>41927</v>
      </c>
      <c r="B3730" s="378">
        <v>3</v>
      </c>
      <c r="C3730" s="379">
        <v>3.04</v>
      </c>
      <c r="D3730" s="378">
        <v>3.2965</v>
      </c>
      <c r="E3730" s="20">
        <f t="shared" si="58"/>
        <v>3.2965</v>
      </c>
    </row>
    <row r="3731" spans="1:5" x14ac:dyDescent="0.25">
      <c r="A3731" s="377">
        <v>41928</v>
      </c>
      <c r="B3731" s="378">
        <v>3</v>
      </c>
      <c r="C3731" s="379">
        <v>3.03</v>
      </c>
      <c r="D3731" s="378">
        <v>3.2886000000000002</v>
      </c>
      <c r="E3731" s="20">
        <f t="shared" si="58"/>
        <v>3.2886000000000002</v>
      </c>
    </row>
    <row r="3732" spans="1:5" x14ac:dyDescent="0.25">
      <c r="A3732" s="377">
        <v>41929</v>
      </c>
      <c r="B3732" s="378">
        <v>3</v>
      </c>
      <c r="C3732" s="379">
        <v>3.05</v>
      </c>
      <c r="D3732" s="378">
        <v>3.2835000000000001</v>
      </c>
      <c r="E3732" s="20">
        <f t="shared" si="58"/>
        <v>3.2835000000000001</v>
      </c>
    </row>
    <row r="3733" spans="1:5" x14ac:dyDescent="0.25">
      <c r="A3733" s="377">
        <v>41930</v>
      </c>
      <c r="B3733" s="378">
        <v>3</v>
      </c>
      <c r="C3733" s="379" t="s">
        <v>611</v>
      </c>
      <c r="D3733" s="378" t="s">
        <v>611</v>
      </c>
      <c r="E3733" s="20">
        <f t="shared" si="58"/>
        <v>3.2835000000000001</v>
      </c>
    </row>
    <row r="3734" spans="1:5" x14ac:dyDescent="0.25">
      <c r="A3734" s="377">
        <v>41931</v>
      </c>
      <c r="B3734" s="378">
        <v>3</v>
      </c>
      <c r="C3734" s="379" t="s">
        <v>611</v>
      </c>
      <c r="D3734" s="378" t="s">
        <v>611</v>
      </c>
      <c r="E3734" s="20">
        <f t="shared" si="58"/>
        <v>3.2835000000000001</v>
      </c>
    </row>
    <row r="3735" spans="1:5" x14ac:dyDescent="0.25">
      <c r="A3735" s="377">
        <v>41932</v>
      </c>
      <c r="B3735" s="378">
        <v>3</v>
      </c>
      <c r="C3735" s="379">
        <v>3.06</v>
      </c>
      <c r="D3735" s="378">
        <v>3.2850000000000001</v>
      </c>
      <c r="E3735" s="20">
        <f t="shared" si="58"/>
        <v>3.2850000000000001</v>
      </c>
    </row>
    <row r="3736" spans="1:5" x14ac:dyDescent="0.25">
      <c r="A3736" s="377">
        <v>41933</v>
      </c>
      <c r="B3736" s="378">
        <v>3</v>
      </c>
      <c r="C3736" s="379">
        <v>3.03</v>
      </c>
      <c r="D3736" s="378">
        <v>3.2974999999999999</v>
      </c>
      <c r="E3736" s="20">
        <f t="shared" si="58"/>
        <v>3.2974999999999999</v>
      </c>
    </row>
    <row r="3737" spans="1:5" x14ac:dyDescent="0.25">
      <c r="A3737" s="377">
        <v>41934</v>
      </c>
      <c r="B3737" s="378">
        <v>3</v>
      </c>
      <c r="C3737" s="379">
        <v>3.04</v>
      </c>
      <c r="D3737" s="378">
        <v>3.3</v>
      </c>
      <c r="E3737" s="20">
        <f t="shared" si="58"/>
        <v>3.3</v>
      </c>
    </row>
    <row r="3738" spans="1:5" x14ac:dyDescent="0.25">
      <c r="A3738" s="377">
        <v>41935</v>
      </c>
      <c r="B3738" s="378">
        <v>3</v>
      </c>
      <c r="C3738" s="379">
        <v>3.03</v>
      </c>
      <c r="D3738" s="378">
        <v>3.2949999999999999</v>
      </c>
      <c r="E3738" s="20">
        <f t="shared" si="58"/>
        <v>3.2949999999999999</v>
      </c>
    </row>
    <row r="3739" spans="1:5" x14ac:dyDescent="0.25">
      <c r="A3739" s="377">
        <v>41936</v>
      </c>
      <c r="B3739" s="378">
        <v>3</v>
      </c>
      <c r="C3739" s="379">
        <v>3.03</v>
      </c>
      <c r="D3739" s="378">
        <v>3.2875000000000001</v>
      </c>
      <c r="E3739" s="20">
        <f t="shared" si="58"/>
        <v>3.2875000000000001</v>
      </c>
    </row>
    <row r="3740" spans="1:5" x14ac:dyDescent="0.25">
      <c r="A3740" s="377">
        <v>41937</v>
      </c>
      <c r="B3740" s="378">
        <v>3</v>
      </c>
      <c r="C3740" s="379" t="s">
        <v>611</v>
      </c>
      <c r="D3740" s="378" t="s">
        <v>611</v>
      </c>
      <c r="E3740" s="20">
        <f t="shared" si="58"/>
        <v>3.2875000000000001</v>
      </c>
    </row>
    <row r="3741" spans="1:5" x14ac:dyDescent="0.25">
      <c r="A3741" s="377">
        <v>41938</v>
      </c>
      <c r="B3741" s="378">
        <v>3</v>
      </c>
      <c r="C3741" s="379" t="s">
        <v>611</v>
      </c>
      <c r="D3741" s="378" t="s">
        <v>611</v>
      </c>
      <c r="E3741" s="20">
        <f t="shared" si="58"/>
        <v>3.2875000000000001</v>
      </c>
    </row>
    <row r="3742" spans="1:5" x14ac:dyDescent="0.25">
      <c r="A3742" s="377">
        <v>41939</v>
      </c>
      <c r="B3742" s="378">
        <v>3</v>
      </c>
      <c r="C3742" s="379">
        <v>3.04</v>
      </c>
      <c r="D3742" s="378">
        <v>3.2837999999999998</v>
      </c>
      <c r="E3742" s="20">
        <f t="shared" si="58"/>
        <v>3.2837999999999998</v>
      </c>
    </row>
    <row r="3743" spans="1:5" x14ac:dyDescent="0.25">
      <c r="A3743" s="377">
        <v>41940</v>
      </c>
      <c r="B3743" s="378">
        <v>3</v>
      </c>
      <c r="C3743" s="379">
        <v>3.06</v>
      </c>
      <c r="D3743" s="378">
        <v>3.2949999999999999</v>
      </c>
      <c r="E3743" s="20">
        <f t="shared" si="58"/>
        <v>3.2949999999999999</v>
      </c>
    </row>
    <row r="3744" spans="1:5" x14ac:dyDescent="0.25">
      <c r="A3744" s="377">
        <v>41941</v>
      </c>
      <c r="B3744" s="378">
        <v>3</v>
      </c>
      <c r="C3744" s="379">
        <v>3.03</v>
      </c>
      <c r="D3744" s="378">
        <v>3.2902999999999998</v>
      </c>
      <c r="E3744" s="20">
        <f t="shared" si="58"/>
        <v>3.2902999999999998</v>
      </c>
    </row>
    <row r="3745" spans="1:5" x14ac:dyDescent="0.25">
      <c r="A3745" s="377">
        <v>41942</v>
      </c>
      <c r="B3745" s="378">
        <v>3</v>
      </c>
      <c r="C3745" s="379">
        <v>3.04</v>
      </c>
      <c r="D3745" s="378">
        <v>3.2761999999999998</v>
      </c>
      <c r="E3745" s="20">
        <f t="shared" si="58"/>
        <v>3.2761999999999998</v>
      </c>
    </row>
    <row r="3746" spans="1:5" x14ac:dyDescent="0.25">
      <c r="A3746" s="377">
        <v>41943</v>
      </c>
      <c r="B3746" s="378">
        <v>3</v>
      </c>
      <c r="C3746" s="379">
        <v>3.08</v>
      </c>
      <c r="D3746" s="378">
        <v>3.2810000000000001</v>
      </c>
      <c r="E3746" s="20">
        <f t="shared" si="58"/>
        <v>3.2810000000000001</v>
      </c>
    </row>
    <row r="3747" spans="1:5" x14ac:dyDescent="0.25">
      <c r="A3747" s="377">
        <v>41944</v>
      </c>
      <c r="B3747" s="378">
        <v>3</v>
      </c>
      <c r="C3747" s="379" t="s">
        <v>611</v>
      </c>
      <c r="D3747" s="378" t="s">
        <v>611</v>
      </c>
      <c r="E3747" s="20">
        <f t="shared" si="58"/>
        <v>3.2810000000000001</v>
      </c>
    </row>
    <row r="3748" spans="1:5" x14ac:dyDescent="0.25">
      <c r="A3748" s="377">
        <v>41945</v>
      </c>
      <c r="B3748" s="378">
        <v>3</v>
      </c>
      <c r="C3748" s="379" t="s">
        <v>611</v>
      </c>
      <c r="D3748" s="378" t="s">
        <v>611</v>
      </c>
      <c r="E3748" s="20">
        <f t="shared" si="58"/>
        <v>3.2810000000000001</v>
      </c>
    </row>
    <row r="3749" spans="1:5" x14ac:dyDescent="0.25">
      <c r="A3749" s="377">
        <v>41946</v>
      </c>
      <c r="B3749" s="378">
        <v>3</v>
      </c>
      <c r="C3749" s="379">
        <v>3.05</v>
      </c>
      <c r="D3749" s="378">
        <v>3.28</v>
      </c>
      <c r="E3749" s="20">
        <f t="shared" si="58"/>
        <v>3.28</v>
      </c>
    </row>
    <row r="3750" spans="1:5" x14ac:dyDescent="0.25">
      <c r="A3750" s="377">
        <v>41947</v>
      </c>
      <c r="B3750" s="378">
        <v>3</v>
      </c>
      <c r="C3750" s="379">
        <v>3.08</v>
      </c>
      <c r="D3750" s="378">
        <v>3.2938000000000001</v>
      </c>
      <c r="E3750" s="20">
        <f t="shared" si="58"/>
        <v>3.2938000000000001</v>
      </c>
    </row>
    <row r="3751" spans="1:5" x14ac:dyDescent="0.25">
      <c r="A3751" s="377">
        <v>41948</v>
      </c>
      <c r="B3751" s="378">
        <v>3</v>
      </c>
      <c r="C3751" s="379">
        <v>3.04</v>
      </c>
      <c r="D3751" s="378">
        <v>3.2818999999999998</v>
      </c>
      <c r="E3751" s="20">
        <f t="shared" si="58"/>
        <v>3.2818999999999998</v>
      </c>
    </row>
    <row r="3752" spans="1:5" x14ac:dyDescent="0.25">
      <c r="A3752" s="377">
        <v>41949</v>
      </c>
      <c r="B3752" s="378">
        <v>3</v>
      </c>
      <c r="C3752" s="379">
        <v>3.04</v>
      </c>
      <c r="D3752" s="378">
        <v>3.2755000000000001</v>
      </c>
      <c r="E3752" s="20">
        <f t="shared" si="58"/>
        <v>3.2755000000000001</v>
      </c>
    </row>
    <row r="3753" spans="1:5" x14ac:dyDescent="0.25">
      <c r="A3753" s="377">
        <v>41950</v>
      </c>
      <c r="B3753" s="378">
        <v>3</v>
      </c>
      <c r="C3753" s="379">
        <v>3.05</v>
      </c>
      <c r="D3753" s="378">
        <v>3.2797999999999998</v>
      </c>
      <c r="E3753" s="20">
        <f t="shared" si="58"/>
        <v>3.2797999999999998</v>
      </c>
    </row>
    <row r="3754" spans="1:5" x14ac:dyDescent="0.25">
      <c r="A3754" s="377">
        <v>41951</v>
      </c>
      <c r="B3754" s="378">
        <v>3</v>
      </c>
      <c r="C3754" s="379" t="s">
        <v>611</v>
      </c>
      <c r="D3754" s="378" t="s">
        <v>611</v>
      </c>
      <c r="E3754" s="20">
        <f t="shared" si="58"/>
        <v>3.2797999999999998</v>
      </c>
    </row>
    <row r="3755" spans="1:5" x14ac:dyDescent="0.25">
      <c r="A3755" s="377">
        <v>41952</v>
      </c>
      <c r="B3755" s="378">
        <v>3</v>
      </c>
      <c r="C3755" s="379" t="s">
        <v>611</v>
      </c>
      <c r="D3755" s="378" t="s">
        <v>611</v>
      </c>
      <c r="E3755" s="20">
        <f t="shared" si="58"/>
        <v>3.2797999999999998</v>
      </c>
    </row>
    <row r="3756" spans="1:5" x14ac:dyDescent="0.25">
      <c r="A3756" s="377">
        <v>41953</v>
      </c>
      <c r="B3756" s="378">
        <v>3</v>
      </c>
      <c r="C3756" s="379">
        <v>3.05</v>
      </c>
      <c r="D3756" s="378">
        <v>3.2761999999999998</v>
      </c>
      <c r="E3756" s="20">
        <f t="shared" si="58"/>
        <v>3.2761999999999998</v>
      </c>
    </row>
    <row r="3757" spans="1:5" x14ac:dyDescent="0.25">
      <c r="A3757" s="377">
        <v>41954</v>
      </c>
      <c r="B3757" s="378">
        <v>3</v>
      </c>
      <c r="C3757" s="379">
        <v>3.06</v>
      </c>
      <c r="D3757" s="378">
        <v>3.2746</v>
      </c>
      <c r="E3757" s="20">
        <f t="shared" si="58"/>
        <v>3.2746</v>
      </c>
    </row>
    <row r="3758" spans="1:5" x14ac:dyDescent="0.25">
      <c r="A3758" s="377">
        <v>41955</v>
      </c>
      <c r="B3758" s="378">
        <v>3</v>
      </c>
      <c r="C3758" s="379">
        <v>3.06</v>
      </c>
      <c r="D3758" s="378">
        <v>3.2949999999999999</v>
      </c>
      <c r="E3758" s="20">
        <f t="shared" si="58"/>
        <v>3.2949999999999999</v>
      </c>
    </row>
    <row r="3759" spans="1:5" x14ac:dyDescent="0.25">
      <c r="A3759" s="377">
        <v>41956</v>
      </c>
      <c r="B3759" s="378">
        <v>3</v>
      </c>
      <c r="C3759" s="379">
        <v>3.06</v>
      </c>
      <c r="D3759" s="378">
        <v>3.2949999999999999</v>
      </c>
      <c r="E3759" s="20">
        <f t="shared" si="58"/>
        <v>3.2949999999999999</v>
      </c>
    </row>
    <row r="3760" spans="1:5" x14ac:dyDescent="0.25">
      <c r="A3760" s="377">
        <v>41957</v>
      </c>
      <c r="B3760" s="378">
        <v>3</v>
      </c>
      <c r="C3760" s="379">
        <v>3.07</v>
      </c>
      <c r="D3760" s="378">
        <v>3.28</v>
      </c>
      <c r="E3760" s="20">
        <f t="shared" si="58"/>
        <v>3.28</v>
      </c>
    </row>
    <row r="3761" spans="1:5" x14ac:dyDescent="0.25">
      <c r="A3761" s="377">
        <v>41958</v>
      </c>
      <c r="B3761" s="378">
        <v>3</v>
      </c>
      <c r="C3761" s="379" t="s">
        <v>611</v>
      </c>
      <c r="D3761" s="378" t="s">
        <v>611</v>
      </c>
      <c r="E3761" s="20">
        <f t="shared" si="58"/>
        <v>3.28</v>
      </c>
    </row>
    <row r="3762" spans="1:5" x14ac:dyDescent="0.25">
      <c r="A3762" s="377">
        <v>41959</v>
      </c>
      <c r="B3762" s="378">
        <v>3</v>
      </c>
      <c r="C3762" s="379" t="s">
        <v>611</v>
      </c>
      <c r="D3762" s="378" t="s">
        <v>611</v>
      </c>
      <c r="E3762" s="20">
        <f t="shared" si="58"/>
        <v>3.28</v>
      </c>
    </row>
    <row r="3763" spans="1:5" x14ac:dyDescent="0.25">
      <c r="A3763" s="377">
        <v>41960</v>
      </c>
      <c r="B3763" s="378">
        <v>3</v>
      </c>
      <c r="C3763" s="379" t="s">
        <v>611</v>
      </c>
      <c r="D3763" s="378" t="s">
        <v>611</v>
      </c>
      <c r="E3763" s="20">
        <f t="shared" si="58"/>
        <v>3.28</v>
      </c>
    </row>
    <row r="3764" spans="1:5" x14ac:dyDescent="0.25">
      <c r="A3764" s="377">
        <v>41961</v>
      </c>
      <c r="B3764" s="378">
        <v>3</v>
      </c>
      <c r="C3764" s="379">
        <v>3.06</v>
      </c>
      <c r="D3764" s="378">
        <v>3.28</v>
      </c>
      <c r="E3764" s="20">
        <f t="shared" si="58"/>
        <v>3.28</v>
      </c>
    </row>
    <row r="3765" spans="1:5" x14ac:dyDescent="0.25">
      <c r="A3765" s="377">
        <v>41962</v>
      </c>
      <c r="B3765" s="378">
        <v>3</v>
      </c>
      <c r="C3765" s="379">
        <v>3.07</v>
      </c>
      <c r="D3765" s="378">
        <v>3.2774999999999999</v>
      </c>
      <c r="E3765" s="20">
        <f t="shared" si="58"/>
        <v>3.2774999999999999</v>
      </c>
    </row>
    <row r="3766" spans="1:5" x14ac:dyDescent="0.25">
      <c r="A3766" s="377">
        <v>41963</v>
      </c>
      <c r="B3766" s="378">
        <v>3</v>
      </c>
      <c r="C3766" s="379">
        <v>3.07</v>
      </c>
      <c r="D3766" s="378">
        <v>3.2774999999999999</v>
      </c>
      <c r="E3766" s="20">
        <f t="shared" si="58"/>
        <v>3.2774999999999999</v>
      </c>
    </row>
    <row r="3767" spans="1:5" x14ac:dyDescent="0.25">
      <c r="A3767" s="377">
        <v>41964</v>
      </c>
      <c r="B3767" s="378">
        <v>3</v>
      </c>
      <c r="C3767" s="379">
        <v>3.04</v>
      </c>
      <c r="D3767" s="378">
        <v>3.2976999999999999</v>
      </c>
      <c r="E3767" s="20">
        <f t="shared" si="58"/>
        <v>3.2976999999999999</v>
      </c>
    </row>
    <row r="3768" spans="1:5" x14ac:dyDescent="0.25">
      <c r="A3768" s="377">
        <v>41965</v>
      </c>
      <c r="B3768" s="378">
        <v>3</v>
      </c>
      <c r="C3768" s="379" t="s">
        <v>611</v>
      </c>
      <c r="D3768" s="378" t="s">
        <v>611</v>
      </c>
      <c r="E3768" s="20">
        <f t="shared" si="58"/>
        <v>3.2976999999999999</v>
      </c>
    </row>
    <row r="3769" spans="1:5" x14ac:dyDescent="0.25">
      <c r="A3769" s="377">
        <v>41966</v>
      </c>
      <c r="B3769" s="378">
        <v>3</v>
      </c>
      <c r="C3769" s="379" t="s">
        <v>611</v>
      </c>
      <c r="D3769" s="378" t="s">
        <v>611</v>
      </c>
      <c r="E3769" s="20">
        <f t="shared" si="58"/>
        <v>3.2976999999999999</v>
      </c>
    </row>
    <row r="3770" spans="1:5" x14ac:dyDescent="0.25">
      <c r="A3770" s="377">
        <v>41967</v>
      </c>
      <c r="B3770" s="378">
        <v>3</v>
      </c>
      <c r="C3770" s="379">
        <v>3.04</v>
      </c>
      <c r="D3770" s="378">
        <v>3.3025000000000002</v>
      </c>
      <c r="E3770" s="20">
        <f t="shared" si="58"/>
        <v>3.3025000000000002</v>
      </c>
    </row>
    <row r="3771" spans="1:5" x14ac:dyDescent="0.25">
      <c r="A3771" s="377">
        <v>41968</v>
      </c>
      <c r="B3771" s="378">
        <v>3</v>
      </c>
      <c r="C3771" s="379">
        <v>3.03</v>
      </c>
      <c r="D3771" s="378">
        <v>3.2974999999999999</v>
      </c>
      <c r="E3771" s="20">
        <f t="shared" si="58"/>
        <v>3.2974999999999999</v>
      </c>
    </row>
    <row r="3772" spans="1:5" x14ac:dyDescent="0.25">
      <c r="A3772" s="377">
        <v>41969</v>
      </c>
      <c r="B3772" s="378">
        <v>3</v>
      </c>
      <c r="C3772" s="379">
        <v>3.03</v>
      </c>
      <c r="D3772" s="378">
        <v>3.2904</v>
      </c>
      <c r="E3772" s="20">
        <f t="shared" si="58"/>
        <v>3.2904</v>
      </c>
    </row>
    <row r="3773" spans="1:5" x14ac:dyDescent="0.25">
      <c r="A3773" s="377">
        <v>41970</v>
      </c>
      <c r="B3773" s="378">
        <v>3</v>
      </c>
      <c r="C3773" s="379">
        <v>3.03</v>
      </c>
      <c r="D3773" s="378">
        <v>3.2957000000000001</v>
      </c>
      <c r="E3773" s="20">
        <f t="shared" si="58"/>
        <v>3.2957000000000001</v>
      </c>
    </row>
    <row r="3774" spans="1:5" x14ac:dyDescent="0.25">
      <c r="A3774" s="377">
        <v>41971</v>
      </c>
      <c r="B3774" s="378">
        <v>3</v>
      </c>
      <c r="C3774" s="379">
        <v>3.05</v>
      </c>
      <c r="D3774" s="378">
        <v>3.3085</v>
      </c>
      <c r="E3774" s="20">
        <f t="shared" si="58"/>
        <v>3.3085</v>
      </c>
    </row>
    <row r="3775" spans="1:5" x14ac:dyDescent="0.25">
      <c r="A3775" s="377">
        <v>41972</v>
      </c>
      <c r="B3775" s="378">
        <v>3</v>
      </c>
      <c r="C3775" s="379" t="s">
        <v>611</v>
      </c>
      <c r="D3775" s="378" t="s">
        <v>611</v>
      </c>
      <c r="E3775" s="20">
        <f t="shared" si="58"/>
        <v>3.3085</v>
      </c>
    </row>
    <row r="3776" spans="1:5" x14ac:dyDescent="0.25">
      <c r="A3776" s="377">
        <v>41973</v>
      </c>
      <c r="B3776" s="378">
        <v>3</v>
      </c>
      <c r="C3776" s="379" t="s">
        <v>611</v>
      </c>
      <c r="D3776" s="378" t="s">
        <v>611</v>
      </c>
      <c r="E3776" s="20">
        <f t="shared" si="58"/>
        <v>3.3085</v>
      </c>
    </row>
    <row r="3777" spans="1:5" x14ac:dyDescent="0.25">
      <c r="A3777" s="377">
        <v>41974</v>
      </c>
      <c r="B3777" s="378">
        <v>3</v>
      </c>
      <c r="C3777" s="379">
        <v>3.03</v>
      </c>
      <c r="D3777" s="378">
        <v>3.2965</v>
      </c>
      <c r="E3777" s="20">
        <f t="shared" si="58"/>
        <v>3.2965</v>
      </c>
    </row>
    <row r="3778" spans="1:5" x14ac:dyDescent="0.25">
      <c r="A3778" s="377">
        <v>41975</v>
      </c>
      <c r="B3778" s="378">
        <v>3</v>
      </c>
      <c r="C3778" s="379">
        <v>3.05</v>
      </c>
      <c r="D3778" s="378">
        <v>3.3025000000000002</v>
      </c>
      <c r="E3778" s="20">
        <f t="shared" si="58"/>
        <v>3.3025000000000002</v>
      </c>
    </row>
    <row r="3779" spans="1:5" x14ac:dyDescent="0.25">
      <c r="A3779" s="377">
        <v>41976</v>
      </c>
      <c r="B3779" s="378">
        <v>3</v>
      </c>
      <c r="C3779" s="379">
        <v>3.03</v>
      </c>
      <c r="D3779" s="378">
        <v>3.2940999999999998</v>
      </c>
      <c r="E3779" s="20">
        <f t="shared" si="58"/>
        <v>3.2940999999999998</v>
      </c>
    </row>
    <row r="3780" spans="1:5" x14ac:dyDescent="0.25">
      <c r="A3780" s="377">
        <v>41977</v>
      </c>
      <c r="B3780" s="378">
        <v>3</v>
      </c>
      <c r="C3780" s="379">
        <v>3.03</v>
      </c>
      <c r="D3780" s="378">
        <v>3.2875000000000001</v>
      </c>
      <c r="E3780" s="20">
        <f t="shared" si="58"/>
        <v>3.2875000000000001</v>
      </c>
    </row>
    <row r="3781" spans="1:5" x14ac:dyDescent="0.25">
      <c r="A3781" s="377">
        <v>41978</v>
      </c>
      <c r="B3781" s="378">
        <v>3</v>
      </c>
      <c r="C3781" s="379">
        <v>3.04</v>
      </c>
      <c r="D3781" s="378">
        <v>3.2850000000000001</v>
      </c>
      <c r="E3781" s="20">
        <f t="shared" si="58"/>
        <v>3.2850000000000001</v>
      </c>
    </row>
    <row r="3782" spans="1:5" x14ac:dyDescent="0.25">
      <c r="A3782" s="377">
        <v>41979</v>
      </c>
      <c r="B3782" s="378">
        <v>3</v>
      </c>
      <c r="C3782" s="379" t="s">
        <v>611</v>
      </c>
      <c r="D3782" s="378" t="s">
        <v>611</v>
      </c>
      <c r="E3782" s="20">
        <f t="shared" si="58"/>
        <v>3.2850000000000001</v>
      </c>
    </row>
    <row r="3783" spans="1:5" x14ac:dyDescent="0.25">
      <c r="A3783" s="377">
        <v>41980</v>
      </c>
      <c r="B3783" s="378">
        <v>3</v>
      </c>
      <c r="C3783" s="379" t="s">
        <v>611</v>
      </c>
      <c r="D3783" s="378" t="s">
        <v>611</v>
      </c>
      <c r="E3783" s="20">
        <f t="shared" si="58"/>
        <v>3.2850000000000001</v>
      </c>
    </row>
    <row r="3784" spans="1:5" x14ac:dyDescent="0.25">
      <c r="A3784" s="377">
        <v>41981</v>
      </c>
      <c r="B3784" s="378">
        <v>3</v>
      </c>
      <c r="C3784" s="379">
        <v>3.03</v>
      </c>
      <c r="D3784" s="378">
        <v>3.2974999999999999</v>
      </c>
      <c r="E3784" s="20">
        <f t="shared" si="58"/>
        <v>3.2974999999999999</v>
      </c>
    </row>
    <row r="3785" spans="1:5" x14ac:dyDescent="0.25">
      <c r="A3785" s="377">
        <v>41982</v>
      </c>
      <c r="B3785" s="378">
        <v>3</v>
      </c>
      <c r="C3785" s="379">
        <v>3.05</v>
      </c>
      <c r="D3785" s="378">
        <v>3.2974999999999999</v>
      </c>
      <c r="E3785" s="20">
        <f t="shared" si="58"/>
        <v>3.2974999999999999</v>
      </c>
    </row>
    <row r="3786" spans="1:5" x14ac:dyDescent="0.25">
      <c r="A3786" s="377">
        <v>41983</v>
      </c>
      <c r="B3786" s="378">
        <v>3</v>
      </c>
      <c r="C3786" s="379">
        <v>3.05</v>
      </c>
      <c r="D3786" s="378">
        <v>3.3007</v>
      </c>
      <c r="E3786" s="20">
        <f t="shared" si="58"/>
        <v>3.3007</v>
      </c>
    </row>
    <row r="3787" spans="1:5" x14ac:dyDescent="0.25">
      <c r="A3787" s="377">
        <v>41984</v>
      </c>
      <c r="B3787" s="378">
        <v>3</v>
      </c>
      <c r="C3787" s="379">
        <v>3.07</v>
      </c>
      <c r="D3787" s="378">
        <v>3.2928000000000002</v>
      </c>
      <c r="E3787" s="20">
        <f t="shared" si="58"/>
        <v>3.2928000000000002</v>
      </c>
    </row>
    <row r="3788" spans="1:5" x14ac:dyDescent="0.25">
      <c r="A3788" s="377">
        <v>41985</v>
      </c>
      <c r="B3788" s="378">
        <v>3</v>
      </c>
      <c r="C3788" s="379" t="s">
        <v>611</v>
      </c>
      <c r="D3788" s="378" t="s">
        <v>611</v>
      </c>
      <c r="E3788" s="20">
        <f t="shared" ref="E3788:E3851" si="59">IF(D3788="N/E",E3787,D3788)</f>
        <v>3.2928000000000002</v>
      </c>
    </row>
    <row r="3789" spans="1:5" x14ac:dyDescent="0.25">
      <c r="A3789" s="377">
        <v>41986</v>
      </c>
      <c r="B3789" s="378">
        <v>3</v>
      </c>
      <c r="C3789" s="379" t="s">
        <v>611</v>
      </c>
      <c r="D3789" s="378" t="s">
        <v>611</v>
      </c>
      <c r="E3789" s="20">
        <f t="shared" si="59"/>
        <v>3.2928000000000002</v>
      </c>
    </row>
    <row r="3790" spans="1:5" x14ac:dyDescent="0.25">
      <c r="A3790" s="377">
        <v>41987</v>
      </c>
      <c r="B3790" s="378">
        <v>3</v>
      </c>
      <c r="C3790" s="379" t="s">
        <v>611</v>
      </c>
      <c r="D3790" s="378" t="s">
        <v>611</v>
      </c>
      <c r="E3790" s="20">
        <f t="shared" si="59"/>
        <v>3.2928000000000002</v>
      </c>
    </row>
    <row r="3791" spans="1:5" x14ac:dyDescent="0.25">
      <c r="A3791" s="377">
        <v>41988</v>
      </c>
      <c r="B3791" s="378">
        <v>3</v>
      </c>
      <c r="C3791" s="379">
        <v>3.07</v>
      </c>
      <c r="D3791" s="378">
        <v>3.2974999999999999</v>
      </c>
      <c r="E3791" s="20">
        <f t="shared" si="59"/>
        <v>3.2974999999999999</v>
      </c>
    </row>
    <row r="3792" spans="1:5" x14ac:dyDescent="0.25">
      <c r="A3792" s="377">
        <v>41989</v>
      </c>
      <c r="B3792" s="378">
        <v>3</v>
      </c>
      <c r="C3792" s="379">
        <v>3.08</v>
      </c>
      <c r="D3792" s="378">
        <v>3.2974999999999999</v>
      </c>
      <c r="E3792" s="20">
        <f t="shared" si="59"/>
        <v>3.2974999999999999</v>
      </c>
    </row>
    <row r="3793" spans="1:5" x14ac:dyDescent="0.25">
      <c r="A3793" s="377">
        <v>41990</v>
      </c>
      <c r="B3793" s="378">
        <v>3</v>
      </c>
      <c r="C3793" s="379">
        <v>3.09</v>
      </c>
      <c r="D3793" s="378">
        <v>3.2995999999999999</v>
      </c>
      <c r="E3793" s="20">
        <f t="shared" si="59"/>
        <v>3.2995999999999999</v>
      </c>
    </row>
    <row r="3794" spans="1:5" x14ac:dyDescent="0.25">
      <c r="A3794" s="377">
        <v>41991</v>
      </c>
      <c r="B3794" s="378">
        <v>3</v>
      </c>
      <c r="C3794" s="379">
        <v>3.1</v>
      </c>
      <c r="D3794" s="378">
        <v>3.2995999999999999</v>
      </c>
      <c r="E3794" s="20">
        <f t="shared" si="59"/>
        <v>3.2995999999999999</v>
      </c>
    </row>
    <row r="3795" spans="1:5" x14ac:dyDescent="0.25">
      <c r="A3795" s="377">
        <v>41992</v>
      </c>
      <c r="B3795" s="378">
        <v>3</v>
      </c>
      <c r="C3795" s="379">
        <v>3.11</v>
      </c>
      <c r="D3795" s="378">
        <v>3.2995999999999999</v>
      </c>
      <c r="E3795" s="20">
        <f t="shared" si="59"/>
        <v>3.2995999999999999</v>
      </c>
    </row>
    <row r="3796" spans="1:5" x14ac:dyDescent="0.25">
      <c r="A3796" s="377">
        <v>41993</v>
      </c>
      <c r="B3796" s="378">
        <v>3</v>
      </c>
      <c r="C3796" s="379" t="s">
        <v>611</v>
      </c>
      <c r="D3796" s="378" t="s">
        <v>611</v>
      </c>
      <c r="E3796" s="20">
        <f t="shared" si="59"/>
        <v>3.2995999999999999</v>
      </c>
    </row>
    <row r="3797" spans="1:5" x14ac:dyDescent="0.25">
      <c r="A3797" s="377">
        <v>41994</v>
      </c>
      <c r="B3797" s="378">
        <v>3</v>
      </c>
      <c r="C3797" s="379" t="s">
        <v>611</v>
      </c>
      <c r="D3797" s="378" t="s">
        <v>611</v>
      </c>
      <c r="E3797" s="20">
        <f t="shared" si="59"/>
        <v>3.2995999999999999</v>
      </c>
    </row>
    <row r="3798" spans="1:5" x14ac:dyDescent="0.25">
      <c r="A3798" s="377">
        <v>41995</v>
      </c>
      <c r="B3798" s="378">
        <v>3</v>
      </c>
      <c r="C3798" s="379">
        <v>3.1</v>
      </c>
      <c r="D3798" s="378">
        <v>3.2974999999999999</v>
      </c>
      <c r="E3798" s="20">
        <f t="shared" si="59"/>
        <v>3.2974999999999999</v>
      </c>
    </row>
    <row r="3799" spans="1:5" x14ac:dyDescent="0.25">
      <c r="A3799" s="377">
        <v>41996</v>
      </c>
      <c r="B3799" s="378">
        <v>3</v>
      </c>
      <c r="C3799" s="379">
        <v>3.1</v>
      </c>
      <c r="D3799" s="378">
        <v>3.3111999999999999</v>
      </c>
      <c r="E3799" s="20">
        <f t="shared" si="59"/>
        <v>3.3111999999999999</v>
      </c>
    </row>
    <row r="3800" spans="1:5" x14ac:dyDescent="0.25">
      <c r="A3800" s="377">
        <v>41997</v>
      </c>
      <c r="B3800" s="378">
        <v>3</v>
      </c>
      <c r="C3800" s="379">
        <v>3.16</v>
      </c>
      <c r="D3800" s="378">
        <v>3.3119999999999998</v>
      </c>
      <c r="E3800" s="20">
        <f t="shared" si="59"/>
        <v>3.3119999999999998</v>
      </c>
    </row>
    <row r="3801" spans="1:5" x14ac:dyDescent="0.25">
      <c r="A3801" s="377">
        <v>41998</v>
      </c>
      <c r="B3801" s="378">
        <v>3</v>
      </c>
      <c r="C3801" s="379" t="s">
        <v>611</v>
      </c>
      <c r="D3801" s="378" t="s">
        <v>611</v>
      </c>
      <c r="E3801" s="20">
        <f t="shared" si="59"/>
        <v>3.3119999999999998</v>
      </c>
    </row>
    <row r="3802" spans="1:5" x14ac:dyDescent="0.25">
      <c r="A3802" s="377">
        <v>41999</v>
      </c>
      <c r="B3802" s="378">
        <v>3</v>
      </c>
      <c r="C3802" s="379">
        <v>3.12</v>
      </c>
      <c r="D3802" s="378">
        <v>3.306</v>
      </c>
      <c r="E3802" s="20">
        <f t="shared" si="59"/>
        <v>3.306</v>
      </c>
    </row>
    <row r="3803" spans="1:5" x14ac:dyDescent="0.25">
      <c r="A3803" s="377">
        <v>42000</v>
      </c>
      <c r="B3803" s="378">
        <v>3</v>
      </c>
      <c r="C3803" s="379" t="s">
        <v>611</v>
      </c>
      <c r="D3803" s="378" t="s">
        <v>611</v>
      </c>
      <c r="E3803" s="20">
        <f t="shared" si="59"/>
        <v>3.306</v>
      </c>
    </row>
    <row r="3804" spans="1:5" x14ac:dyDescent="0.25">
      <c r="A3804" s="377">
        <v>42001</v>
      </c>
      <c r="B3804" s="378">
        <v>3</v>
      </c>
      <c r="C3804" s="379" t="s">
        <v>611</v>
      </c>
      <c r="D3804" s="378" t="s">
        <v>611</v>
      </c>
      <c r="E3804" s="20">
        <f t="shared" si="59"/>
        <v>3.306</v>
      </c>
    </row>
    <row r="3805" spans="1:5" x14ac:dyDescent="0.25">
      <c r="A3805" s="377">
        <v>42002</v>
      </c>
      <c r="B3805" s="378">
        <v>3</v>
      </c>
      <c r="C3805" s="379">
        <v>3.12</v>
      </c>
      <c r="D3805" s="378">
        <v>3.302</v>
      </c>
      <c r="E3805" s="20">
        <f t="shared" si="59"/>
        <v>3.302</v>
      </c>
    </row>
    <row r="3806" spans="1:5" x14ac:dyDescent="0.25">
      <c r="A3806" s="377">
        <v>42003</v>
      </c>
      <c r="B3806" s="378">
        <v>3</v>
      </c>
      <c r="C3806" s="379">
        <v>3.1</v>
      </c>
      <c r="D3806" s="378">
        <v>3.3066</v>
      </c>
      <c r="E3806" s="20">
        <f t="shared" si="59"/>
        <v>3.3066</v>
      </c>
    </row>
    <row r="3807" spans="1:5" x14ac:dyDescent="0.25">
      <c r="A3807" s="377">
        <v>42004</v>
      </c>
      <c r="B3807" s="378">
        <v>3</v>
      </c>
      <c r="C3807" s="379">
        <v>3.23</v>
      </c>
      <c r="D3807" s="378">
        <v>3.3109999999999999</v>
      </c>
      <c r="E3807" s="20">
        <f t="shared" si="59"/>
        <v>3.3109999999999999</v>
      </c>
    </row>
    <row r="3808" spans="1:5" x14ac:dyDescent="0.25">
      <c r="A3808" s="377">
        <v>42005</v>
      </c>
      <c r="B3808" s="378">
        <v>3</v>
      </c>
      <c r="C3808" s="379" t="s">
        <v>611</v>
      </c>
      <c r="D3808" s="378" t="s">
        <v>611</v>
      </c>
      <c r="E3808" s="20">
        <f t="shared" si="59"/>
        <v>3.3109999999999999</v>
      </c>
    </row>
    <row r="3809" spans="1:5" x14ac:dyDescent="0.25">
      <c r="A3809" s="377">
        <v>42006</v>
      </c>
      <c r="B3809" s="378">
        <v>3</v>
      </c>
      <c r="C3809" s="379">
        <v>3.16</v>
      </c>
      <c r="D3809" s="378">
        <v>3.3205</v>
      </c>
      <c r="E3809" s="20">
        <f t="shared" si="59"/>
        <v>3.3205</v>
      </c>
    </row>
    <row r="3810" spans="1:5" x14ac:dyDescent="0.25">
      <c r="A3810" s="377">
        <v>42007</v>
      </c>
      <c r="B3810" s="378">
        <v>3</v>
      </c>
      <c r="C3810" s="379" t="s">
        <v>611</v>
      </c>
      <c r="D3810" s="378" t="s">
        <v>611</v>
      </c>
      <c r="E3810" s="20">
        <f t="shared" si="59"/>
        <v>3.3205</v>
      </c>
    </row>
    <row r="3811" spans="1:5" x14ac:dyDescent="0.25">
      <c r="A3811" s="377">
        <v>42008</v>
      </c>
      <c r="B3811" s="378">
        <v>3</v>
      </c>
      <c r="C3811" s="379" t="s">
        <v>611</v>
      </c>
      <c r="D3811" s="378" t="s">
        <v>611</v>
      </c>
      <c r="E3811" s="20">
        <f t="shared" si="59"/>
        <v>3.3205</v>
      </c>
    </row>
    <row r="3812" spans="1:5" x14ac:dyDescent="0.25">
      <c r="A3812" s="377">
        <v>42009</v>
      </c>
      <c r="B3812" s="378">
        <v>3</v>
      </c>
      <c r="C3812" s="379">
        <v>3.11</v>
      </c>
      <c r="D3812" s="378">
        <v>3.3239999999999998</v>
      </c>
      <c r="E3812" s="20">
        <f t="shared" si="59"/>
        <v>3.3239999999999998</v>
      </c>
    </row>
    <row r="3813" spans="1:5" x14ac:dyDescent="0.25">
      <c r="A3813" s="377">
        <v>42010</v>
      </c>
      <c r="B3813" s="378">
        <v>3</v>
      </c>
      <c r="C3813" s="379">
        <v>3.05</v>
      </c>
      <c r="D3813" s="378">
        <v>3.3224999999999998</v>
      </c>
      <c r="E3813" s="20">
        <f t="shared" si="59"/>
        <v>3.3224999999999998</v>
      </c>
    </row>
    <row r="3814" spans="1:5" x14ac:dyDescent="0.25">
      <c r="A3814" s="377">
        <v>42011</v>
      </c>
      <c r="B3814" s="378">
        <v>3</v>
      </c>
      <c r="C3814" s="379">
        <v>3.03</v>
      </c>
      <c r="D3814" s="378">
        <v>3.3050000000000002</v>
      </c>
      <c r="E3814" s="20">
        <f t="shared" si="59"/>
        <v>3.3050000000000002</v>
      </c>
    </row>
    <row r="3815" spans="1:5" x14ac:dyDescent="0.25">
      <c r="A3815" s="377">
        <v>42012</v>
      </c>
      <c r="B3815" s="378">
        <v>3</v>
      </c>
      <c r="C3815" s="379">
        <v>3.02</v>
      </c>
      <c r="D3815" s="378">
        <v>3.3</v>
      </c>
      <c r="E3815" s="20">
        <f t="shared" si="59"/>
        <v>3.3</v>
      </c>
    </row>
    <row r="3816" spans="1:5" x14ac:dyDescent="0.25">
      <c r="A3816" s="377">
        <v>42013</v>
      </c>
      <c r="B3816" s="378">
        <v>3</v>
      </c>
      <c r="C3816" s="379">
        <v>3.02</v>
      </c>
      <c r="D3816" s="378">
        <v>3.3075000000000001</v>
      </c>
      <c r="E3816" s="20">
        <f t="shared" si="59"/>
        <v>3.3075000000000001</v>
      </c>
    </row>
    <row r="3817" spans="1:5" x14ac:dyDescent="0.25">
      <c r="A3817" s="377">
        <v>42014</v>
      </c>
      <c r="B3817" s="378">
        <v>3</v>
      </c>
      <c r="C3817" s="379" t="s">
        <v>611</v>
      </c>
      <c r="D3817" s="378" t="s">
        <v>611</v>
      </c>
      <c r="E3817" s="20">
        <f t="shared" si="59"/>
        <v>3.3075000000000001</v>
      </c>
    </row>
    <row r="3818" spans="1:5" x14ac:dyDescent="0.25">
      <c r="A3818" s="377">
        <v>42015</v>
      </c>
      <c r="B3818" s="378">
        <v>3</v>
      </c>
      <c r="C3818" s="379" t="s">
        <v>611</v>
      </c>
      <c r="D3818" s="378" t="s">
        <v>611</v>
      </c>
      <c r="E3818" s="20">
        <f t="shared" si="59"/>
        <v>3.3075000000000001</v>
      </c>
    </row>
    <row r="3819" spans="1:5" x14ac:dyDescent="0.25">
      <c r="A3819" s="377">
        <v>42016</v>
      </c>
      <c r="B3819" s="378">
        <v>3</v>
      </c>
      <c r="C3819" s="379">
        <v>3.02</v>
      </c>
      <c r="D3819" s="378">
        <v>3.3</v>
      </c>
      <c r="E3819" s="20">
        <f t="shared" si="59"/>
        <v>3.3</v>
      </c>
    </row>
    <row r="3820" spans="1:5" x14ac:dyDescent="0.25">
      <c r="A3820" s="377">
        <v>42017</v>
      </c>
      <c r="B3820" s="378">
        <v>3</v>
      </c>
      <c r="C3820" s="379">
        <v>3.02</v>
      </c>
      <c r="D3820" s="378">
        <v>3.2885</v>
      </c>
      <c r="E3820" s="20">
        <f t="shared" si="59"/>
        <v>3.2885</v>
      </c>
    </row>
    <row r="3821" spans="1:5" x14ac:dyDescent="0.25">
      <c r="A3821" s="377">
        <v>42018</v>
      </c>
      <c r="B3821" s="378">
        <v>3</v>
      </c>
      <c r="C3821" s="379">
        <v>3.02</v>
      </c>
      <c r="D3821" s="378">
        <v>3.2991000000000001</v>
      </c>
      <c r="E3821" s="20">
        <f t="shared" si="59"/>
        <v>3.2991000000000001</v>
      </c>
    </row>
    <row r="3822" spans="1:5" x14ac:dyDescent="0.25">
      <c r="A3822" s="377">
        <v>42019</v>
      </c>
      <c r="B3822" s="378">
        <v>3</v>
      </c>
      <c r="C3822" s="379">
        <v>3.03</v>
      </c>
      <c r="D3822" s="378">
        <v>3.2974999999999999</v>
      </c>
      <c r="E3822" s="20">
        <f t="shared" si="59"/>
        <v>3.2974999999999999</v>
      </c>
    </row>
    <row r="3823" spans="1:5" x14ac:dyDescent="0.25">
      <c r="A3823" s="377">
        <v>42020</v>
      </c>
      <c r="B3823" s="378">
        <v>3</v>
      </c>
      <c r="C3823" s="379">
        <v>3.03</v>
      </c>
      <c r="D3823" s="378">
        <v>3.3025000000000002</v>
      </c>
      <c r="E3823" s="20">
        <f t="shared" si="59"/>
        <v>3.3025000000000002</v>
      </c>
    </row>
    <row r="3824" spans="1:5" x14ac:dyDescent="0.25">
      <c r="A3824" s="377">
        <v>42021</v>
      </c>
      <c r="B3824" s="378">
        <v>3</v>
      </c>
      <c r="C3824" s="379" t="s">
        <v>611</v>
      </c>
      <c r="D3824" s="378" t="s">
        <v>611</v>
      </c>
      <c r="E3824" s="20">
        <f t="shared" si="59"/>
        <v>3.3025000000000002</v>
      </c>
    </row>
    <row r="3825" spans="1:5" x14ac:dyDescent="0.25">
      <c r="A3825" s="377">
        <v>42022</v>
      </c>
      <c r="B3825" s="378">
        <v>3</v>
      </c>
      <c r="C3825" s="379" t="s">
        <v>611</v>
      </c>
      <c r="D3825" s="378" t="s">
        <v>611</v>
      </c>
      <c r="E3825" s="20">
        <f t="shared" si="59"/>
        <v>3.3025000000000002</v>
      </c>
    </row>
    <row r="3826" spans="1:5" x14ac:dyDescent="0.25">
      <c r="A3826" s="377">
        <v>42023</v>
      </c>
      <c r="B3826" s="378">
        <v>3</v>
      </c>
      <c r="C3826" s="379">
        <v>3.02</v>
      </c>
      <c r="D3826" s="378">
        <v>3.2961999999999998</v>
      </c>
      <c r="E3826" s="20">
        <f t="shared" si="59"/>
        <v>3.2961999999999998</v>
      </c>
    </row>
    <row r="3827" spans="1:5" x14ac:dyDescent="0.25">
      <c r="A3827" s="377">
        <v>42024</v>
      </c>
      <c r="B3827" s="378">
        <v>3</v>
      </c>
      <c r="C3827" s="379">
        <v>3.02</v>
      </c>
      <c r="D3827" s="378">
        <v>3.3016999999999999</v>
      </c>
      <c r="E3827" s="20">
        <f t="shared" si="59"/>
        <v>3.3016999999999999</v>
      </c>
    </row>
    <row r="3828" spans="1:5" x14ac:dyDescent="0.25">
      <c r="A3828" s="377">
        <v>42025</v>
      </c>
      <c r="B3828" s="378">
        <v>3</v>
      </c>
      <c r="C3828" s="379">
        <v>3.02</v>
      </c>
      <c r="D3828" s="378">
        <v>3.29</v>
      </c>
      <c r="E3828" s="20">
        <f t="shared" si="59"/>
        <v>3.29</v>
      </c>
    </row>
    <row r="3829" spans="1:5" x14ac:dyDescent="0.25">
      <c r="A3829" s="377">
        <v>42026</v>
      </c>
      <c r="B3829" s="378">
        <v>3</v>
      </c>
      <c r="C3829" s="379">
        <v>3.02</v>
      </c>
      <c r="D3829" s="378">
        <v>3.2949999999999999</v>
      </c>
      <c r="E3829" s="20">
        <f t="shared" si="59"/>
        <v>3.2949999999999999</v>
      </c>
    </row>
    <row r="3830" spans="1:5" x14ac:dyDescent="0.25">
      <c r="A3830" s="377">
        <v>42027</v>
      </c>
      <c r="B3830" s="378">
        <v>3</v>
      </c>
      <c r="C3830" s="379">
        <v>3.01</v>
      </c>
      <c r="D3830" s="378">
        <v>3.2925</v>
      </c>
      <c r="E3830" s="20">
        <f t="shared" si="59"/>
        <v>3.2925</v>
      </c>
    </row>
    <row r="3831" spans="1:5" x14ac:dyDescent="0.25">
      <c r="A3831" s="377">
        <v>42028</v>
      </c>
      <c r="B3831" s="378">
        <v>3</v>
      </c>
      <c r="C3831" s="379" t="s">
        <v>611</v>
      </c>
      <c r="D3831" s="378" t="s">
        <v>611</v>
      </c>
      <c r="E3831" s="20">
        <f t="shared" si="59"/>
        <v>3.2925</v>
      </c>
    </row>
    <row r="3832" spans="1:5" x14ac:dyDescent="0.25">
      <c r="A3832" s="377">
        <v>42029</v>
      </c>
      <c r="B3832" s="378">
        <v>3</v>
      </c>
      <c r="C3832" s="379" t="s">
        <v>611</v>
      </c>
      <c r="D3832" s="378" t="s">
        <v>611</v>
      </c>
      <c r="E3832" s="20">
        <f t="shared" si="59"/>
        <v>3.2925</v>
      </c>
    </row>
    <row r="3833" spans="1:5" x14ac:dyDescent="0.25">
      <c r="A3833" s="377">
        <v>42030</v>
      </c>
      <c r="B3833" s="378">
        <v>3</v>
      </c>
      <c r="C3833" s="379">
        <v>3.03</v>
      </c>
      <c r="D3833" s="378">
        <v>3.2974999999999999</v>
      </c>
      <c r="E3833" s="20">
        <f t="shared" si="59"/>
        <v>3.2974999999999999</v>
      </c>
    </row>
    <row r="3834" spans="1:5" x14ac:dyDescent="0.25">
      <c r="A3834" s="377">
        <v>42031</v>
      </c>
      <c r="B3834" s="378">
        <v>3</v>
      </c>
      <c r="C3834" s="379">
        <v>3.02</v>
      </c>
      <c r="D3834" s="378">
        <v>3.3039000000000001</v>
      </c>
      <c r="E3834" s="20">
        <f t="shared" si="59"/>
        <v>3.3039000000000001</v>
      </c>
    </row>
    <row r="3835" spans="1:5" x14ac:dyDescent="0.25">
      <c r="A3835" s="377">
        <v>42032</v>
      </c>
      <c r="B3835" s="378">
        <v>3</v>
      </c>
      <c r="C3835" s="379">
        <v>3.03</v>
      </c>
      <c r="D3835" s="378">
        <v>3.2976999999999999</v>
      </c>
      <c r="E3835" s="20">
        <f t="shared" si="59"/>
        <v>3.2976999999999999</v>
      </c>
    </row>
    <row r="3836" spans="1:5" x14ac:dyDescent="0.25">
      <c r="A3836" s="377">
        <v>42033</v>
      </c>
      <c r="B3836" s="378">
        <v>3</v>
      </c>
      <c r="C3836" s="379">
        <v>3.02</v>
      </c>
      <c r="D3836" s="378">
        <v>3.3050000000000002</v>
      </c>
      <c r="E3836" s="20">
        <f t="shared" si="59"/>
        <v>3.3050000000000002</v>
      </c>
    </row>
    <row r="3837" spans="1:5" x14ac:dyDescent="0.25">
      <c r="A3837" s="377">
        <v>42034</v>
      </c>
      <c r="B3837" s="378">
        <v>3</v>
      </c>
      <c r="C3837" s="379">
        <v>3.07</v>
      </c>
      <c r="D3837" s="378">
        <v>3.2875000000000001</v>
      </c>
      <c r="E3837" s="20">
        <f t="shared" si="59"/>
        <v>3.2875000000000001</v>
      </c>
    </row>
    <row r="3838" spans="1:5" x14ac:dyDescent="0.25">
      <c r="A3838" s="377">
        <v>42035</v>
      </c>
      <c r="B3838" s="378">
        <v>3</v>
      </c>
      <c r="C3838" s="379" t="s">
        <v>611</v>
      </c>
      <c r="D3838" s="378" t="s">
        <v>611</v>
      </c>
      <c r="E3838" s="20">
        <f t="shared" si="59"/>
        <v>3.2875000000000001</v>
      </c>
    </row>
    <row r="3839" spans="1:5" x14ac:dyDescent="0.25">
      <c r="A3839" s="377">
        <v>42036</v>
      </c>
      <c r="B3839" s="378">
        <v>3</v>
      </c>
      <c r="C3839" s="379" t="s">
        <v>611</v>
      </c>
      <c r="D3839" s="378" t="s">
        <v>611</v>
      </c>
      <c r="E3839" s="20">
        <f t="shared" si="59"/>
        <v>3.2875000000000001</v>
      </c>
    </row>
    <row r="3840" spans="1:5" x14ac:dyDescent="0.25">
      <c r="A3840" s="377">
        <v>42037</v>
      </c>
      <c r="B3840" s="378">
        <v>3</v>
      </c>
      <c r="C3840" s="379" t="s">
        <v>611</v>
      </c>
      <c r="D3840" s="378" t="s">
        <v>611</v>
      </c>
      <c r="E3840" s="20">
        <f t="shared" si="59"/>
        <v>3.2875000000000001</v>
      </c>
    </row>
    <row r="3841" spans="1:5" x14ac:dyDescent="0.25">
      <c r="A3841" s="377">
        <v>42038</v>
      </c>
      <c r="B3841" s="378">
        <v>3</v>
      </c>
      <c r="C3841" s="379">
        <v>3.04</v>
      </c>
      <c r="D3841" s="378">
        <v>3.2949999999999999</v>
      </c>
      <c r="E3841" s="20">
        <f t="shared" si="59"/>
        <v>3.2949999999999999</v>
      </c>
    </row>
    <row r="3842" spans="1:5" x14ac:dyDescent="0.25">
      <c r="A3842" s="377">
        <v>42039</v>
      </c>
      <c r="B3842" s="378">
        <v>3</v>
      </c>
      <c r="C3842" s="379">
        <v>3.08</v>
      </c>
      <c r="D3842" s="378">
        <v>3.3010000000000002</v>
      </c>
      <c r="E3842" s="20">
        <f t="shared" si="59"/>
        <v>3.3010000000000002</v>
      </c>
    </row>
    <row r="3843" spans="1:5" x14ac:dyDescent="0.25">
      <c r="A3843" s="377">
        <v>42040</v>
      </c>
      <c r="B3843" s="378">
        <v>3</v>
      </c>
      <c r="C3843" s="379">
        <v>3.04</v>
      </c>
      <c r="D3843" s="378">
        <v>3.3</v>
      </c>
      <c r="E3843" s="20">
        <f t="shared" si="59"/>
        <v>3.3</v>
      </c>
    </row>
    <row r="3844" spans="1:5" x14ac:dyDescent="0.25">
      <c r="A3844" s="377">
        <v>42041</v>
      </c>
      <c r="B3844" s="378">
        <v>3</v>
      </c>
      <c r="C3844" s="379">
        <v>3.05</v>
      </c>
      <c r="D3844" s="378">
        <v>3.2925</v>
      </c>
      <c r="E3844" s="20">
        <f t="shared" si="59"/>
        <v>3.2925</v>
      </c>
    </row>
    <row r="3845" spans="1:5" x14ac:dyDescent="0.25">
      <c r="A3845" s="377">
        <v>42042</v>
      </c>
      <c r="B3845" s="378">
        <v>3</v>
      </c>
      <c r="C3845" s="379" t="s">
        <v>611</v>
      </c>
      <c r="D3845" s="378" t="s">
        <v>611</v>
      </c>
      <c r="E3845" s="20">
        <f t="shared" si="59"/>
        <v>3.2925</v>
      </c>
    </row>
    <row r="3846" spans="1:5" x14ac:dyDescent="0.25">
      <c r="A3846" s="377">
        <v>42043</v>
      </c>
      <c r="B3846" s="378">
        <v>3</v>
      </c>
      <c r="C3846" s="379" t="s">
        <v>611</v>
      </c>
      <c r="D3846" s="378" t="s">
        <v>611</v>
      </c>
      <c r="E3846" s="20">
        <f t="shared" si="59"/>
        <v>3.2925</v>
      </c>
    </row>
    <row r="3847" spans="1:5" x14ac:dyDescent="0.25">
      <c r="A3847" s="377">
        <v>42044</v>
      </c>
      <c r="B3847" s="378">
        <v>3</v>
      </c>
      <c r="C3847" s="379">
        <v>3.04</v>
      </c>
      <c r="D3847" s="378">
        <v>3.2909999999999999</v>
      </c>
      <c r="E3847" s="20">
        <f t="shared" si="59"/>
        <v>3.2909999999999999</v>
      </c>
    </row>
    <row r="3848" spans="1:5" x14ac:dyDescent="0.25">
      <c r="A3848" s="377">
        <v>42045</v>
      </c>
      <c r="B3848" s="378">
        <v>3</v>
      </c>
      <c r="C3848" s="379">
        <v>3.05</v>
      </c>
      <c r="D3848" s="378">
        <v>3.2974999999999999</v>
      </c>
      <c r="E3848" s="20">
        <f t="shared" si="59"/>
        <v>3.2974999999999999</v>
      </c>
    </row>
    <row r="3849" spans="1:5" x14ac:dyDescent="0.25">
      <c r="A3849" s="377">
        <v>42046</v>
      </c>
      <c r="B3849" s="378">
        <v>3</v>
      </c>
      <c r="C3849" s="379">
        <v>3.07</v>
      </c>
      <c r="D3849" s="378">
        <v>3.2955000000000001</v>
      </c>
      <c r="E3849" s="20">
        <f t="shared" si="59"/>
        <v>3.2955000000000001</v>
      </c>
    </row>
    <row r="3850" spans="1:5" x14ac:dyDescent="0.25">
      <c r="A3850" s="377">
        <v>42047</v>
      </c>
      <c r="B3850" s="378">
        <v>3</v>
      </c>
      <c r="C3850" s="379">
        <v>3.07</v>
      </c>
      <c r="D3850" s="378">
        <v>3.2890999999999999</v>
      </c>
      <c r="E3850" s="20">
        <f t="shared" si="59"/>
        <v>3.2890999999999999</v>
      </c>
    </row>
    <row r="3851" spans="1:5" x14ac:dyDescent="0.25">
      <c r="A3851" s="377">
        <v>42048</v>
      </c>
      <c r="B3851" s="378">
        <v>3</v>
      </c>
      <c r="C3851" s="379">
        <v>3.09</v>
      </c>
      <c r="D3851" s="378">
        <v>3.3029000000000002</v>
      </c>
      <c r="E3851" s="20">
        <f t="shared" si="59"/>
        <v>3.3029000000000002</v>
      </c>
    </row>
    <row r="3852" spans="1:5" x14ac:dyDescent="0.25">
      <c r="A3852" s="377">
        <v>42049</v>
      </c>
      <c r="B3852" s="378">
        <v>3</v>
      </c>
      <c r="C3852" s="379" t="s">
        <v>611</v>
      </c>
      <c r="D3852" s="378" t="s">
        <v>611</v>
      </c>
      <c r="E3852" s="20">
        <f t="shared" ref="E3852:E3915" si="60">IF(D3852="N/E",E3851,D3852)</f>
        <v>3.3029000000000002</v>
      </c>
    </row>
    <row r="3853" spans="1:5" x14ac:dyDescent="0.25">
      <c r="A3853" s="377">
        <v>42050</v>
      </c>
      <c r="B3853" s="378">
        <v>3</v>
      </c>
      <c r="C3853" s="379" t="s">
        <v>611</v>
      </c>
      <c r="D3853" s="378" t="s">
        <v>611</v>
      </c>
      <c r="E3853" s="20">
        <f t="shared" si="60"/>
        <v>3.3029000000000002</v>
      </c>
    </row>
    <row r="3854" spans="1:5" x14ac:dyDescent="0.25">
      <c r="A3854" s="377">
        <v>42051</v>
      </c>
      <c r="B3854" s="378">
        <v>3</v>
      </c>
      <c r="C3854" s="379">
        <v>3.08</v>
      </c>
      <c r="D3854" s="378">
        <v>3.2961</v>
      </c>
      <c r="E3854" s="20">
        <f t="shared" si="60"/>
        <v>3.2961</v>
      </c>
    </row>
    <row r="3855" spans="1:5" x14ac:dyDescent="0.25">
      <c r="A3855" s="377">
        <v>42052</v>
      </c>
      <c r="B3855" s="378">
        <v>3</v>
      </c>
      <c r="C3855" s="379">
        <v>3.06</v>
      </c>
      <c r="D3855" s="378">
        <v>3.2974999999999999</v>
      </c>
      <c r="E3855" s="20">
        <f t="shared" si="60"/>
        <v>3.2974999999999999</v>
      </c>
    </row>
    <row r="3856" spans="1:5" x14ac:dyDescent="0.25">
      <c r="A3856" s="377">
        <v>42053</v>
      </c>
      <c r="B3856" s="378">
        <v>3</v>
      </c>
      <c r="C3856" s="379">
        <v>3.07</v>
      </c>
      <c r="D3856" s="378">
        <v>3.3</v>
      </c>
      <c r="E3856" s="20">
        <f t="shared" si="60"/>
        <v>3.3</v>
      </c>
    </row>
    <row r="3857" spans="1:5" x14ac:dyDescent="0.25">
      <c r="A3857" s="377">
        <v>42054</v>
      </c>
      <c r="B3857" s="378">
        <v>3</v>
      </c>
      <c r="C3857" s="379">
        <v>3.07</v>
      </c>
      <c r="D3857" s="378">
        <v>3.3</v>
      </c>
      <c r="E3857" s="20">
        <f t="shared" si="60"/>
        <v>3.3</v>
      </c>
    </row>
    <row r="3858" spans="1:5" x14ac:dyDescent="0.25">
      <c r="A3858" s="377">
        <v>42055</v>
      </c>
      <c r="B3858" s="378">
        <v>3</v>
      </c>
      <c r="C3858" s="379">
        <v>3.06</v>
      </c>
      <c r="D3858" s="378">
        <v>3.2949999999999999</v>
      </c>
      <c r="E3858" s="20">
        <f t="shared" si="60"/>
        <v>3.2949999999999999</v>
      </c>
    </row>
    <row r="3859" spans="1:5" x14ac:dyDescent="0.25">
      <c r="A3859" s="377">
        <v>42056</v>
      </c>
      <c r="B3859" s="378">
        <v>3</v>
      </c>
      <c r="C3859" s="379" t="s">
        <v>611</v>
      </c>
      <c r="D3859" s="378" t="s">
        <v>611</v>
      </c>
      <c r="E3859" s="20">
        <f t="shared" si="60"/>
        <v>3.2949999999999999</v>
      </c>
    </row>
    <row r="3860" spans="1:5" x14ac:dyDescent="0.25">
      <c r="A3860" s="377">
        <v>42057</v>
      </c>
      <c r="B3860" s="378">
        <v>3</v>
      </c>
      <c r="C3860" s="379" t="s">
        <v>611</v>
      </c>
      <c r="D3860" s="378" t="s">
        <v>611</v>
      </c>
      <c r="E3860" s="20">
        <f t="shared" si="60"/>
        <v>3.2949999999999999</v>
      </c>
    </row>
    <row r="3861" spans="1:5" x14ac:dyDescent="0.25">
      <c r="A3861" s="377">
        <v>42058</v>
      </c>
      <c r="B3861" s="378">
        <v>3</v>
      </c>
      <c r="C3861" s="379">
        <v>3.04</v>
      </c>
      <c r="D3861" s="378">
        <v>3.2925</v>
      </c>
      <c r="E3861" s="20">
        <f t="shared" si="60"/>
        <v>3.2925</v>
      </c>
    </row>
    <row r="3862" spans="1:5" x14ac:dyDescent="0.25">
      <c r="A3862" s="377">
        <v>42059</v>
      </c>
      <c r="B3862" s="378">
        <v>3</v>
      </c>
      <c r="C3862" s="379">
        <v>3.04</v>
      </c>
      <c r="D3862" s="378">
        <v>3.3</v>
      </c>
      <c r="E3862" s="20">
        <f t="shared" si="60"/>
        <v>3.3</v>
      </c>
    </row>
    <row r="3863" spans="1:5" x14ac:dyDescent="0.25">
      <c r="A3863" s="377">
        <v>42060</v>
      </c>
      <c r="B3863" s="378">
        <v>3</v>
      </c>
      <c r="C3863" s="379">
        <v>3.04</v>
      </c>
      <c r="D3863" s="378">
        <v>3.3025000000000002</v>
      </c>
      <c r="E3863" s="20">
        <f t="shared" si="60"/>
        <v>3.3025000000000002</v>
      </c>
    </row>
    <row r="3864" spans="1:5" x14ac:dyDescent="0.25">
      <c r="A3864" s="377">
        <v>42061</v>
      </c>
      <c r="B3864" s="378">
        <v>3</v>
      </c>
      <c r="C3864" s="379">
        <v>3.05</v>
      </c>
      <c r="D3864" s="378">
        <v>3.3041</v>
      </c>
      <c r="E3864" s="20">
        <f t="shared" si="60"/>
        <v>3.3041</v>
      </c>
    </row>
    <row r="3865" spans="1:5" x14ac:dyDescent="0.25">
      <c r="A3865" s="377">
        <v>42062</v>
      </c>
      <c r="B3865" s="378">
        <v>3</v>
      </c>
      <c r="C3865" s="379">
        <v>3.09</v>
      </c>
      <c r="D3865" s="378">
        <v>3.2925</v>
      </c>
      <c r="E3865" s="20">
        <f t="shared" si="60"/>
        <v>3.2925</v>
      </c>
    </row>
    <row r="3866" spans="1:5" x14ac:dyDescent="0.25">
      <c r="A3866" s="377">
        <v>42063</v>
      </c>
      <c r="B3866" s="378">
        <v>3</v>
      </c>
      <c r="C3866" s="379" t="s">
        <v>611</v>
      </c>
      <c r="D3866" s="378" t="s">
        <v>611</v>
      </c>
      <c r="E3866" s="20">
        <f t="shared" si="60"/>
        <v>3.2925</v>
      </c>
    </row>
    <row r="3867" spans="1:5" x14ac:dyDescent="0.25">
      <c r="A3867" s="377">
        <v>42064</v>
      </c>
      <c r="B3867" s="378">
        <v>3</v>
      </c>
      <c r="C3867" s="379" t="s">
        <v>611</v>
      </c>
      <c r="D3867" s="378" t="s">
        <v>611</v>
      </c>
      <c r="E3867" s="20">
        <f t="shared" si="60"/>
        <v>3.2925</v>
      </c>
    </row>
    <row r="3868" spans="1:5" x14ac:dyDescent="0.25">
      <c r="A3868" s="377">
        <v>42065</v>
      </c>
      <c r="B3868" s="378">
        <v>3</v>
      </c>
      <c r="C3868" s="379">
        <v>3.06</v>
      </c>
      <c r="D3868" s="378">
        <v>3.2987000000000002</v>
      </c>
      <c r="E3868" s="20">
        <f t="shared" si="60"/>
        <v>3.2987000000000002</v>
      </c>
    </row>
    <row r="3869" spans="1:5" x14ac:dyDescent="0.25">
      <c r="A3869" s="377">
        <v>42066</v>
      </c>
      <c r="B3869" s="378">
        <v>3</v>
      </c>
      <c r="C3869" s="379">
        <v>3.11</v>
      </c>
      <c r="D3869" s="378">
        <v>3.29</v>
      </c>
      <c r="E3869" s="20">
        <f t="shared" si="60"/>
        <v>3.29</v>
      </c>
    </row>
    <row r="3870" spans="1:5" x14ac:dyDescent="0.25">
      <c r="A3870" s="377">
        <v>42067</v>
      </c>
      <c r="B3870" s="378">
        <v>3</v>
      </c>
      <c r="C3870" s="379">
        <v>3.07</v>
      </c>
      <c r="D3870" s="378">
        <v>3.2934000000000001</v>
      </c>
      <c r="E3870" s="20">
        <f t="shared" si="60"/>
        <v>3.2934000000000001</v>
      </c>
    </row>
    <row r="3871" spans="1:5" x14ac:dyDescent="0.25">
      <c r="A3871" s="377">
        <v>42068</v>
      </c>
      <c r="B3871" s="378">
        <v>3</v>
      </c>
      <c r="C3871" s="379">
        <v>3.06</v>
      </c>
      <c r="D3871" s="378">
        <v>3.2953000000000001</v>
      </c>
      <c r="E3871" s="20">
        <f t="shared" si="60"/>
        <v>3.2953000000000001</v>
      </c>
    </row>
    <row r="3872" spans="1:5" x14ac:dyDescent="0.25">
      <c r="A3872" s="377">
        <v>42069</v>
      </c>
      <c r="B3872" s="378">
        <v>3</v>
      </c>
      <c r="C3872" s="379">
        <v>3.07</v>
      </c>
      <c r="D3872" s="378">
        <v>3.2875000000000001</v>
      </c>
      <c r="E3872" s="20">
        <f t="shared" si="60"/>
        <v>3.2875000000000001</v>
      </c>
    </row>
    <row r="3873" spans="1:5" x14ac:dyDescent="0.25">
      <c r="A3873" s="377">
        <v>42070</v>
      </c>
      <c r="B3873" s="378">
        <v>3</v>
      </c>
      <c r="C3873" s="379" t="s">
        <v>611</v>
      </c>
      <c r="D3873" s="378" t="s">
        <v>611</v>
      </c>
      <c r="E3873" s="20">
        <f t="shared" si="60"/>
        <v>3.2875000000000001</v>
      </c>
    </row>
    <row r="3874" spans="1:5" x14ac:dyDescent="0.25">
      <c r="A3874" s="377">
        <v>42071</v>
      </c>
      <c r="B3874" s="378">
        <v>3</v>
      </c>
      <c r="C3874" s="379" t="s">
        <v>611</v>
      </c>
      <c r="D3874" s="378" t="s">
        <v>611</v>
      </c>
      <c r="E3874" s="20">
        <f t="shared" si="60"/>
        <v>3.2875000000000001</v>
      </c>
    </row>
    <row r="3875" spans="1:5" x14ac:dyDescent="0.25">
      <c r="A3875" s="377">
        <v>42072</v>
      </c>
      <c r="B3875" s="378">
        <v>3</v>
      </c>
      <c r="C3875" s="379">
        <v>3.06</v>
      </c>
      <c r="D3875" s="378">
        <v>3.3037000000000001</v>
      </c>
      <c r="E3875" s="20">
        <f t="shared" si="60"/>
        <v>3.3037000000000001</v>
      </c>
    </row>
    <row r="3876" spans="1:5" x14ac:dyDescent="0.25">
      <c r="A3876" s="377">
        <v>42073</v>
      </c>
      <c r="B3876" s="378">
        <v>3</v>
      </c>
      <c r="C3876" s="379">
        <v>3.07</v>
      </c>
      <c r="D3876" s="378">
        <v>3.3050000000000002</v>
      </c>
      <c r="E3876" s="20">
        <f t="shared" si="60"/>
        <v>3.3050000000000002</v>
      </c>
    </row>
    <row r="3877" spans="1:5" x14ac:dyDescent="0.25">
      <c r="A3877" s="377">
        <v>42074</v>
      </c>
      <c r="B3877" s="378">
        <v>3</v>
      </c>
      <c r="C3877" s="379">
        <v>3.09</v>
      </c>
      <c r="D3877" s="378">
        <v>3.3075000000000001</v>
      </c>
      <c r="E3877" s="20">
        <f t="shared" si="60"/>
        <v>3.3075000000000001</v>
      </c>
    </row>
    <row r="3878" spans="1:5" x14ac:dyDescent="0.25">
      <c r="A3878" s="377">
        <v>42075</v>
      </c>
      <c r="B3878" s="378">
        <v>3</v>
      </c>
      <c r="C3878" s="379">
        <v>3.07</v>
      </c>
      <c r="D3878" s="378">
        <v>3.31</v>
      </c>
      <c r="E3878" s="20">
        <f t="shared" si="60"/>
        <v>3.31</v>
      </c>
    </row>
    <row r="3879" spans="1:5" x14ac:dyDescent="0.25">
      <c r="A3879" s="377">
        <v>42076</v>
      </c>
      <c r="B3879" s="378">
        <v>3</v>
      </c>
      <c r="C3879" s="379">
        <v>3.1</v>
      </c>
      <c r="D3879" s="378">
        <v>3.3025000000000002</v>
      </c>
      <c r="E3879" s="20">
        <f t="shared" si="60"/>
        <v>3.3025000000000002</v>
      </c>
    </row>
    <row r="3880" spans="1:5" x14ac:dyDescent="0.25">
      <c r="A3880" s="377">
        <v>42077</v>
      </c>
      <c r="B3880" s="378">
        <v>3</v>
      </c>
      <c r="C3880" s="379" t="s">
        <v>611</v>
      </c>
      <c r="D3880" s="378" t="s">
        <v>611</v>
      </c>
      <c r="E3880" s="20">
        <f t="shared" si="60"/>
        <v>3.3025000000000002</v>
      </c>
    </row>
    <row r="3881" spans="1:5" x14ac:dyDescent="0.25">
      <c r="A3881" s="377">
        <v>42078</v>
      </c>
      <c r="B3881" s="378">
        <v>3</v>
      </c>
      <c r="C3881" s="379" t="s">
        <v>611</v>
      </c>
      <c r="D3881" s="378" t="s">
        <v>611</v>
      </c>
      <c r="E3881" s="20">
        <f t="shared" si="60"/>
        <v>3.3025000000000002</v>
      </c>
    </row>
    <row r="3882" spans="1:5" x14ac:dyDescent="0.25">
      <c r="A3882" s="377">
        <v>42079</v>
      </c>
      <c r="B3882" s="378">
        <v>3</v>
      </c>
      <c r="C3882" s="379" t="s">
        <v>611</v>
      </c>
      <c r="D3882" s="378" t="s">
        <v>611</v>
      </c>
      <c r="E3882" s="20">
        <f t="shared" si="60"/>
        <v>3.3025000000000002</v>
      </c>
    </row>
    <row r="3883" spans="1:5" x14ac:dyDescent="0.25">
      <c r="A3883" s="377">
        <v>42080</v>
      </c>
      <c r="B3883" s="378">
        <v>3</v>
      </c>
      <c r="C3883" s="379">
        <v>3.08</v>
      </c>
      <c r="D3883" s="378">
        <v>3.3111999999999999</v>
      </c>
      <c r="E3883" s="20">
        <f t="shared" si="60"/>
        <v>3.3111999999999999</v>
      </c>
    </row>
    <row r="3884" spans="1:5" x14ac:dyDescent="0.25">
      <c r="A3884" s="377">
        <v>42081</v>
      </c>
      <c r="B3884" s="378">
        <v>3</v>
      </c>
      <c r="C3884" s="379">
        <v>3.1</v>
      </c>
      <c r="D3884" s="378">
        <v>3.3140000000000001</v>
      </c>
      <c r="E3884" s="20">
        <f t="shared" si="60"/>
        <v>3.3140000000000001</v>
      </c>
    </row>
    <row r="3885" spans="1:5" x14ac:dyDescent="0.25">
      <c r="A3885" s="377">
        <v>42082</v>
      </c>
      <c r="B3885" s="378">
        <v>3</v>
      </c>
      <c r="C3885" s="379">
        <v>3.08</v>
      </c>
      <c r="D3885" s="378">
        <v>3.3090000000000002</v>
      </c>
      <c r="E3885" s="20">
        <f t="shared" si="60"/>
        <v>3.3090000000000002</v>
      </c>
    </row>
    <row r="3886" spans="1:5" x14ac:dyDescent="0.25">
      <c r="A3886" s="377">
        <v>42083</v>
      </c>
      <c r="B3886" s="378">
        <v>3</v>
      </c>
      <c r="C3886" s="379">
        <v>3.05</v>
      </c>
      <c r="D3886" s="378">
        <v>3.2989999999999999</v>
      </c>
      <c r="E3886" s="20">
        <f t="shared" si="60"/>
        <v>3.2989999999999999</v>
      </c>
    </row>
    <row r="3887" spans="1:5" x14ac:dyDescent="0.25">
      <c r="A3887" s="377">
        <v>42084</v>
      </c>
      <c r="B3887" s="378">
        <v>3</v>
      </c>
      <c r="C3887" s="379" t="s">
        <v>611</v>
      </c>
      <c r="D3887" s="378" t="s">
        <v>611</v>
      </c>
      <c r="E3887" s="20">
        <f t="shared" si="60"/>
        <v>3.2989999999999999</v>
      </c>
    </row>
    <row r="3888" spans="1:5" x14ac:dyDescent="0.25">
      <c r="A3888" s="377">
        <v>42085</v>
      </c>
      <c r="B3888" s="378">
        <v>3</v>
      </c>
      <c r="C3888" s="379" t="s">
        <v>611</v>
      </c>
      <c r="D3888" s="378" t="s">
        <v>611</v>
      </c>
      <c r="E3888" s="20">
        <f t="shared" si="60"/>
        <v>3.2989999999999999</v>
      </c>
    </row>
    <row r="3889" spans="1:5" x14ac:dyDescent="0.25">
      <c r="A3889" s="377">
        <v>42086</v>
      </c>
      <c r="B3889" s="378">
        <v>3</v>
      </c>
      <c r="C3889" s="379">
        <v>3.05</v>
      </c>
      <c r="D3889" s="378">
        <v>3.3029999999999999</v>
      </c>
      <c r="E3889" s="20">
        <f t="shared" si="60"/>
        <v>3.3029999999999999</v>
      </c>
    </row>
    <row r="3890" spans="1:5" x14ac:dyDescent="0.25">
      <c r="A3890" s="377">
        <v>42087</v>
      </c>
      <c r="B3890" s="378">
        <v>3</v>
      </c>
      <c r="C3890" s="379">
        <v>3.06</v>
      </c>
      <c r="D3890" s="378">
        <v>3.3050000000000002</v>
      </c>
      <c r="E3890" s="20">
        <f t="shared" si="60"/>
        <v>3.3050000000000002</v>
      </c>
    </row>
    <row r="3891" spans="1:5" x14ac:dyDescent="0.25">
      <c r="A3891" s="377">
        <v>42088</v>
      </c>
      <c r="B3891" s="378">
        <v>3</v>
      </c>
      <c r="C3891" s="379">
        <v>3.06</v>
      </c>
      <c r="D3891" s="378">
        <v>3.3083</v>
      </c>
      <c r="E3891" s="20">
        <f t="shared" si="60"/>
        <v>3.3083</v>
      </c>
    </row>
    <row r="3892" spans="1:5" x14ac:dyDescent="0.25">
      <c r="A3892" s="377">
        <v>42089</v>
      </c>
      <c r="B3892" s="378">
        <v>3</v>
      </c>
      <c r="C3892" s="379">
        <v>3.06</v>
      </c>
      <c r="D3892" s="378">
        <v>3.3075000000000001</v>
      </c>
      <c r="E3892" s="20">
        <f t="shared" si="60"/>
        <v>3.3075000000000001</v>
      </c>
    </row>
    <row r="3893" spans="1:5" x14ac:dyDescent="0.25">
      <c r="A3893" s="377">
        <v>42090</v>
      </c>
      <c r="B3893" s="378">
        <v>3</v>
      </c>
      <c r="C3893" s="379">
        <v>3.05</v>
      </c>
      <c r="D3893" s="378">
        <v>3.31</v>
      </c>
      <c r="E3893" s="20">
        <f t="shared" si="60"/>
        <v>3.31</v>
      </c>
    </row>
    <row r="3894" spans="1:5" x14ac:dyDescent="0.25">
      <c r="A3894" s="377">
        <v>42091</v>
      </c>
      <c r="B3894" s="378">
        <v>3</v>
      </c>
      <c r="C3894" s="379" t="s">
        <v>611</v>
      </c>
      <c r="D3894" s="378" t="s">
        <v>611</v>
      </c>
      <c r="E3894" s="20">
        <f t="shared" si="60"/>
        <v>3.31</v>
      </c>
    </row>
    <row r="3895" spans="1:5" x14ac:dyDescent="0.25">
      <c r="A3895" s="377">
        <v>42092</v>
      </c>
      <c r="B3895" s="378">
        <v>3</v>
      </c>
      <c r="C3895" s="379" t="s">
        <v>611</v>
      </c>
      <c r="D3895" s="378" t="s">
        <v>611</v>
      </c>
      <c r="E3895" s="20">
        <f t="shared" si="60"/>
        <v>3.31</v>
      </c>
    </row>
    <row r="3896" spans="1:5" x14ac:dyDescent="0.25">
      <c r="A3896" s="377">
        <v>42093</v>
      </c>
      <c r="B3896" s="378">
        <v>3</v>
      </c>
      <c r="C3896" s="379">
        <v>3.09</v>
      </c>
      <c r="D3896" s="378">
        <v>3.3050000000000002</v>
      </c>
      <c r="E3896" s="20">
        <f t="shared" si="60"/>
        <v>3.3050000000000002</v>
      </c>
    </row>
    <row r="3897" spans="1:5" x14ac:dyDescent="0.25">
      <c r="A3897" s="377">
        <v>42094</v>
      </c>
      <c r="B3897" s="378">
        <v>3</v>
      </c>
      <c r="C3897" s="379">
        <v>3.13</v>
      </c>
      <c r="D3897" s="378">
        <v>3.2955000000000001</v>
      </c>
      <c r="E3897" s="20">
        <f t="shared" si="60"/>
        <v>3.2955000000000001</v>
      </c>
    </row>
    <row r="3898" spans="1:5" x14ac:dyDescent="0.25">
      <c r="A3898" s="377">
        <v>42095</v>
      </c>
      <c r="B3898" s="378">
        <v>3</v>
      </c>
      <c r="C3898" s="379">
        <v>3.14</v>
      </c>
      <c r="D3898" s="378">
        <v>3.2989999999999999</v>
      </c>
      <c r="E3898" s="20">
        <f t="shared" si="60"/>
        <v>3.2989999999999999</v>
      </c>
    </row>
    <row r="3899" spans="1:5" x14ac:dyDescent="0.25">
      <c r="A3899" s="377">
        <v>42096</v>
      </c>
      <c r="B3899" s="378">
        <v>3</v>
      </c>
      <c r="C3899" s="379" t="s">
        <v>611</v>
      </c>
      <c r="D3899" s="378" t="s">
        <v>611</v>
      </c>
      <c r="E3899" s="20">
        <f t="shared" si="60"/>
        <v>3.2989999999999999</v>
      </c>
    </row>
    <row r="3900" spans="1:5" x14ac:dyDescent="0.25">
      <c r="A3900" s="377">
        <v>42097</v>
      </c>
      <c r="B3900" s="378">
        <v>3</v>
      </c>
      <c r="C3900" s="379" t="s">
        <v>611</v>
      </c>
      <c r="D3900" s="378" t="s">
        <v>611</v>
      </c>
      <c r="E3900" s="20">
        <f t="shared" si="60"/>
        <v>3.2989999999999999</v>
      </c>
    </row>
    <row r="3901" spans="1:5" x14ac:dyDescent="0.25">
      <c r="A3901" s="377">
        <v>42098</v>
      </c>
      <c r="B3901" s="378">
        <v>3</v>
      </c>
      <c r="C3901" s="379" t="s">
        <v>611</v>
      </c>
      <c r="D3901" s="378" t="s">
        <v>611</v>
      </c>
      <c r="E3901" s="20">
        <f t="shared" si="60"/>
        <v>3.2989999999999999</v>
      </c>
    </row>
    <row r="3902" spans="1:5" x14ac:dyDescent="0.25">
      <c r="A3902" s="377">
        <v>42099</v>
      </c>
      <c r="B3902" s="378">
        <v>3</v>
      </c>
      <c r="C3902" s="379" t="s">
        <v>611</v>
      </c>
      <c r="D3902" s="378" t="s">
        <v>611</v>
      </c>
      <c r="E3902" s="20">
        <f t="shared" si="60"/>
        <v>3.2989999999999999</v>
      </c>
    </row>
    <row r="3903" spans="1:5" x14ac:dyDescent="0.25">
      <c r="A3903" s="377">
        <v>42100</v>
      </c>
      <c r="B3903" s="378">
        <v>3</v>
      </c>
      <c r="C3903" s="379">
        <v>3.11</v>
      </c>
      <c r="D3903" s="378">
        <v>3.2949999999999999</v>
      </c>
      <c r="E3903" s="20">
        <f t="shared" si="60"/>
        <v>3.2949999999999999</v>
      </c>
    </row>
    <row r="3904" spans="1:5" x14ac:dyDescent="0.25">
      <c r="A3904" s="377">
        <v>42101</v>
      </c>
      <c r="B3904" s="378">
        <v>3</v>
      </c>
      <c r="C3904" s="379">
        <v>3.07</v>
      </c>
      <c r="D3904" s="378">
        <v>3.3</v>
      </c>
      <c r="E3904" s="20">
        <f t="shared" si="60"/>
        <v>3.3</v>
      </c>
    </row>
    <row r="3905" spans="1:5" x14ac:dyDescent="0.25">
      <c r="A3905" s="377">
        <v>42102</v>
      </c>
      <c r="B3905" s="378">
        <v>3</v>
      </c>
      <c r="C3905" s="379">
        <v>3.06</v>
      </c>
      <c r="D3905" s="378">
        <v>3.29</v>
      </c>
      <c r="E3905" s="20">
        <f t="shared" si="60"/>
        <v>3.29</v>
      </c>
    </row>
    <row r="3906" spans="1:5" x14ac:dyDescent="0.25">
      <c r="A3906" s="377">
        <v>42103</v>
      </c>
      <c r="B3906" s="378">
        <v>3</v>
      </c>
      <c r="C3906" s="379">
        <v>3.07</v>
      </c>
      <c r="D3906" s="378">
        <v>3.3050000000000002</v>
      </c>
      <c r="E3906" s="20">
        <f t="shared" si="60"/>
        <v>3.3050000000000002</v>
      </c>
    </row>
    <row r="3907" spans="1:5" x14ac:dyDescent="0.25">
      <c r="A3907" s="377">
        <v>42104</v>
      </c>
      <c r="B3907" s="378">
        <v>3</v>
      </c>
      <c r="C3907" s="379">
        <v>3.05</v>
      </c>
      <c r="D3907" s="378">
        <v>3.31</v>
      </c>
      <c r="E3907" s="20">
        <f t="shared" si="60"/>
        <v>3.31</v>
      </c>
    </row>
    <row r="3908" spans="1:5" x14ac:dyDescent="0.25">
      <c r="A3908" s="377">
        <v>42105</v>
      </c>
      <c r="B3908" s="378">
        <v>3</v>
      </c>
      <c r="C3908" s="379" t="s">
        <v>611</v>
      </c>
      <c r="D3908" s="378" t="s">
        <v>611</v>
      </c>
      <c r="E3908" s="20">
        <f t="shared" si="60"/>
        <v>3.31</v>
      </c>
    </row>
    <row r="3909" spans="1:5" x14ac:dyDescent="0.25">
      <c r="A3909" s="377">
        <v>42106</v>
      </c>
      <c r="B3909" s="378">
        <v>3</v>
      </c>
      <c r="C3909" s="379" t="s">
        <v>611</v>
      </c>
      <c r="D3909" s="378" t="s">
        <v>611</v>
      </c>
      <c r="E3909" s="20">
        <f t="shared" si="60"/>
        <v>3.31</v>
      </c>
    </row>
    <row r="3910" spans="1:5" x14ac:dyDescent="0.25">
      <c r="A3910" s="377">
        <v>42107</v>
      </c>
      <c r="B3910" s="378">
        <v>3</v>
      </c>
      <c r="C3910" s="379">
        <v>3.05</v>
      </c>
      <c r="D3910" s="378">
        <v>3.3081999999999998</v>
      </c>
      <c r="E3910" s="20">
        <f t="shared" si="60"/>
        <v>3.3081999999999998</v>
      </c>
    </row>
    <row r="3911" spans="1:5" x14ac:dyDescent="0.25">
      <c r="A3911" s="377">
        <v>42108</v>
      </c>
      <c r="B3911" s="378">
        <v>3</v>
      </c>
      <c r="C3911" s="379">
        <v>3.05</v>
      </c>
      <c r="D3911" s="378">
        <v>3.3</v>
      </c>
      <c r="E3911" s="20">
        <f t="shared" si="60"/>
        <v>3.3</v>
      </c>
    </row>
    <row r="3912" spans="1:5" x14ac:dyDescent="0.25">
      <c r="A3912" s="377">
        <v>42109</v>
      </c>
      <c r="B3912" s="378">
        <v>3</v>
      </c>
      <c r="C3912" s="379">
        <v>3.04</v>
      </c>
      <c r="D3912" s="378">
        <v>3.3</v>
      </c>
      <c r="E3912" s="20">
        <f t="shared" si="60"/>
        <v>3.3</v>
      </c>
    </row>
    <row r="3913" spans="1:5" x14ac:dyDescent="0.25">
      <c r="A3913" s="377">
        <v>42110</v>
      </c>
      <c r="B3913" s="378">
        <v>3</v>
      </c>
      <c r="C3913" s="379">
        <v>3.04</v>
      </c>
      <c r="D3913" s="378">
        <v>3.278</v>
      </c>
      <c r="E3913" s="20">
        <f t="shared" si="60"/>
        <v>3.278</v>
      </c>
    </row>
    <row r="3914" spans="1:5" x14ac:dyDescent="0.25">
      <c r="A3914" s="377">
        <v>42111</v>
      </c>
      <c r="B3914" s="378">
        <v>3</v>
      </c>
      <c r="C3914" s="379">
        <v>3.04</v>
      </c>
      <c r="D3914" s="378">
        <v>3.2850000000000001</v>
      </c>
      <c r="E3914" s="20">
        <f t="shared" si="60"/>
        <v>3.2850000000000001</v>
      </c>
    </row>
    <row r="3915" spans="1:5" x14ac:dyDescent="0.25">
      <c r="A3915" s="377">
        <v>42112</v>
      </c>
      <c r="B3915" s="378">
        <v>3</v>
      </c>
      <c r="C3915" s="379" t="s">
        <v>611</v>
      </c>
      <c r="D3915" s="378" t="s">
        <v>611</v>
      </c>
      <c r="E3915" s="20">
        <f t="shared" si="60"/>
        <v>3.2850000000000001</v>
      </c>
    </row>
    <row r="3916" spans="1:5" x14ac:dyDescent="0.25">
      <c r="A3916" s="377">
        <v>42113</v>
      </c>
      <c r="B3916" s="378">
        <v>3</v>
      </c>
      <c r="C3916" s="379" t="s">
        <v>611</v>
      </c>
      <c r="D3916" s="378" t="s">
        <v>611</v>
      </c>
      <c r="E3916" s="20">
        <f t="shared" ref="E3916:E3979" si="61">IF(D3916="N/E",E3915,D3916)</f>
        <v>3.2850000000000001</v>
      </c>
    </row>
    <row r="3917" spans="1:5" x14ac:dyDescent="0.25">
      <c r="A3917" s="377">
        <v>42114</v>
      </c>
      <c r="B3917" s="378">
        <v>3</v>
      </c>
      <c r="C3917" s="379">
        <v>3.04</v>
      </c>
      <c r="D3917" s="378">
        <v>3.2949999999999999</v>
      </c>
      <c r="E3917" s="20">
        <f t="shared" si="61"/>
        <v>3.2949999999999999</v>
      </c>
    </row>
    <row r="3918" spans="1:5" x14ac:dyDescent="0.25">
      <c r="A3918" s="377">
        <v>42115</v>
      </c>
      <c r="B3918" s="378">
        <v>3</v>
      </c>
      <c r="C3918" s="379">
        <v>3.04</v>
      </c>
      <c r="D3918" s="378">
        <v>3.2955000000000001</v>
      </c>
      <c r="E3918" s="20">
        <f t="shared" si="61"/>
        <v>3.2955000000000001</v>
      </c>
    </row>
    <row r="3919" spans="1:5" x14ac:dyDescent="0.25">
      <c r="A3919" s="377">
        <v>42116</v>
      </c>
      <c r="B3919" s="378">
        <v>3</v>
      </c>
      <c r="C3919" s="379">
        <v>3.04</v>
      </c>
      <c r="D3919" s="378">
        <v>3.2970000000000002</v>
      </c>
      <c r="E3919" s="20">
        <f t="shared" si="61"/>
        <v>3.2970000000000002</v>
      </c>
    </row>
    <row r="3920" spans="1:5" x14ac:dyDescent="0.25">
      <c r="A3920" s="377">
        <v>42117</v>
      </c>
      <c r="B3920" s="378">
        <v>3</v>
      </c>
      <c r="C3920" s="379">
        <v>3</v>
      </c>
      <c r="D3920" s="378">
        <v>3.2930000000000001</v>
      </c>
      <c r="E3920" s="20">
        <f t="shared" si="61"/>
        <v>3.2930000000000001</v>
      </c>
    </row>
    <row r="3921" spans="1:5" x14ac:dyDescent="0.25">
      <c r="A3921" s="377">
        <v>42118</v>
      </c>
      <c r="B3921" s="378">
        <v>3</v>
      </c>
      <c r="C3921" s="379">
        <v>2.99</v>
      </c>
      <c r="D3921" s="378">
        <v>3.3046000000000002</v>
      </c>
      <c r="E3921" s="20">
        <f t="shared" si="61"/>
        <v>3.3046000000000002</v>
      </c>
    </row>
    <row r="3922" spans="1:5" x14ac:dyDescent="0.25">
      <c r="A3922" s="377">
        <v>42119</v>
      </c>
      <c r="B3922" s="378">
        <v>3</v>
      </c>
      <c r="C3922" s="379" t="s">
        <v>611</v>
      </c>
      <c r="D3922" s="378" t="s">
        <v>611</v>
      </c>
      <c r="E3922" s="20">
        <f t="shared" si="61"/>
        <v>3.3046000000000002</v>
      </c>
    </row>
    <row r="3923" spans="1:5" x14ac:dyDescent="0.25">
      <c r="A3923" s="377">
        <v>42120</v>
      </c>
      <c r="B3923" s="378">
        <v>3</v>
      </c>
      <c r="C3923" s="379" t="s">
        <v>611</v>
      </c>
      <c r="D3923" s="378" t="s">
        <v>611</v>
      </c>
      <c r="E3923" s="20">
        <f t="shared" si="61"/>
        <v>3.3046000000000002</v>
      </c>
    </row>
    <row r="3924" spans="1:5" x14ac:dyDescent="0.25">
      <c r="A3924" s="377">
        <v>42121</v>
      </c>
      <c r="B3924" s="378">
        <v>3</v>
      </c>
      <c r="C3924" s="379">
        <v>2.99</v>
      </c>
      <c r="D3924" s="378">
        <v>3.3</v>
      </c>
      <c r="E3924" s="20">
        <f t="shared" si="61"/>
        <v>3.3</v>
      </c>
    </row>
    <row r="3925" spans="1:5" x14ac:dyDescent="0.25">
      <c r="A3925" s="377">
        <v>42122</v>
      </c>
      <c r="B3925" s="378">
        <v>3</v>
      </c>
      <c r="C3925" s="379">
        <v>2.99</v>
      </c>
      <c r="D3925" s="378">
        <v>3.29</v>
      </c>
      <c r="E3925" s="20">
        <f t="shared" si="61"/>
        <v>3.29</v>
      </c>
    </row>
    <row r="3926" spans="1:5" x14ac:dyDescent="0.25">
      <c r="A3926" s="377">
        <v>42123</v>
      </c>
      <c r="B3926" s="378">
        <v>3</v>
      </c>
      <c r="C3926" s="379">
        <v>2.99</v>
      </c>
      <c r="D3926" s="378">
        <v>3.2875000000000001</v>
      </c>
      <c r="E3926" s="20">
        <f t="shared" si="61"/>
        <v>3.2875000000000001</v>
      </c>
    </row>
    <row r="3927" spans="1:5" x14ac:dyDescent="0.25">
      <c r="A3927" s="377">
        <v>42124</v>
      </c>
      <c r="B3927" s="378">
        <v>3</v>
      </c>
      <c r="C3927" s="379">
        <v>3.07</v>
      </c>
      <c r="D3927" s="378">
        <v>3.2974999999999999</v>
      </c>
      <c r="E3927" s="20">
        <f t="shared" si="61"/>
        <v>3.2974999999999999</v>
      </c>
    </row>
    <row r="3928" spans="1:5" x14ac:dyDescent="0.25">
      <c r="A3928" s="377">
        <v>42125</v>
      </c>
      <c r="B3928" s="378">
        <v>3</v>
      </c>
      <c r="C3928" s="379" t="s">
        <v>611</v>
      </c>
      <c r="D3928" s="378" t="s">
        <v>611</v>
      </c>
      <c r="E3928" s="20">
        <f t="shared" si="61"/>
        <v>3.2974999999999999</v>
      </c>
    </row>
    <row r="3929" spans="1:5" x14ac:dyDescent="0.25">
      <c r="A3929" s="377">
        <v>42126</v>
      </c>
      <c r="B3929" s="378">
        <v>3</v>
      </c>
      <c r="C3929" s="379" t="s">
        <v>611</v>
      </c>
      <c r="D3929" s="378" t="s">
        <v>611</v>
      </c>
      <c r="E3929" s="20">
        <f t="shared" si="61"/>
        <v>3.2974999999999999</v>
      </c>
    </row>
    <row r="3930" spans="1:5" x14ac:dyDescent="0.25">
      <c r="A3930" s="377">
        <v>42127</v>
      </c>
      <c r="B3930" s="378">
        <v>3</v>
      </c>
      <c r="C3930" s="379" t="s">
        <v>611</v>
      </c>
      <c r="D3930" s="378" t="s">
        <v>611</v>
      </c>
      <c r="E3930" s="20">
        <f t="shared" si="61"/>
        <v>3.2974999999999999</v>
      </c>
    </row>
    <row r="3931" spans="1:5" x14ac:dyDescent="0.25">
      <c r="A3931" s="377">
        <v>42128</v>
      </c>
      <c r="B3931" s="378">
        <v>3</v>
      </c>
      <c r="C3931" s="379">
        <v>3.01</v>
      </c>
      <c r="D3931" s="378">
        <v>3.3062</v>
      </c>
      <c r="E3931" s="20">
        <f t="shared" si="61"/>
        <v>3.3062</v>
      </c>
    </row>
    <row r="3932" spans="1:5" x14ac:dyDescent="0.25">
      <c r="A3932" s="377">
        <v>42129</v>
      </c>
      <c r="B3932" s="378">
        <v>3</v>
      </c>
      <c r="C3932" s="379">
        <v>3.05</v>
      </c>
      <c r="D3932" s="378">
        <v>3.3</v>
      </c>
      <c r="E3932" s="20">
        <f t="shared" si="61"/>
        <v>3.3</v>
      </c>
    </row>
    <row r="3933" spans="1:5" x14ac:dyDescent="0.25">
      <c r="A3933" s="377">
        <v>42130</v>
      </c>
      <c r="B3933" s="378">
        <v>3</v>
      </c>
      <c r="C3933" s="379">
        <v>3.01</v>
      </c>
      <c r="D3933" s="378">
        <v>3.2949999999999999</v>
      </c>
      <c r="E3933" s="20">
        <f t="shared" si="61"/>
        <v>3.2949999999999999</v>
      </c>
    </row>
    <row r="3934" spans="1:5" x14ac:dyDescent="0.25">
      <c r="A3934" s="377">
        <v>42131</v>
      </c>
      <c r="B3934" s="378">
        <v>3</v>
      </c>
      <c r="C3934" s="379">
        <v>3.01</v>
      </c>
      <c r="D3934" s="378">
        <v>3.3075000000000001</v>
      </c>
      <c r="E3934" s="20">
        <f t="shared" si="61"/>
        <v>3.3075000000000001</v>
      </c>
    </row>
    <row r="3935" spans="1:5" x14ac:dyDescent="0.25">
      <c r="A3935" s="377">
        <v>42132</v>
      </c>
      <c r="B3935" s="378">
        <v>3</v>
      </c>
      <c r="C3935" s="379">
        <v>3</v>
      </c>
      <c r="D3935" s="378">
        <v>3.3</v>
      </c>
      <c r="E3935" s="20">
        <f t="shared" si="61"/>
        <v>3.3</v>
      </c>
    </row>
    <row r="3936" spans="1:5" x14ac:dyDescent="0.25">
      <c r="A3936" s="377">
        <v>42133</v>
      </c>
      <c r="B3936" s="378">
        <v>3</v>
      </c>
      <c r="C3936" s="379" t="s">
        <v>611</v>
      </c>
      <c r="D3936" s="378" t="s">
        <v>611</v>
      </c>
      <c r="E3936" s="20">
        <f t="shared" si="61"/>
        <v>3.3</v>
      </c>
    </row>
    <row r="3937" spans="1:5" x14ac:dyDescent="0.25">
      <c r="A3937" s="377">
        <v>42134</v>
      </c>
      <c r="B3937" s="378">
        <v>3</v>
      </c>
      <c r="C3937" s="379" t="s">
        <v>611</v>
      </c>
      <c r="D3937" s="378" t="s">
        <v>611</v>
      </c>
      <c r="E3937" s="20">
        <f t="shared" si="61"/>
        <v>3.3</v>
      </c>
    </row>
    <row r="3938" spans="1:5" x14ac:dyDescent="0.25">
      <c r="A3938" s="377">
        <v>42135</v>
      </c>
      <c r="B3938" s="378">
        <v>3</v>
      </c>
      <c r="C3938" s="379">
        <v>3</v>
      </c>
      <c r="D3938" s="378">
        <v>3.3</v>
      </c>
      <c r="E3938" s="20">
        <f t="shared" si="61"/>
        <v>3.3</v>
      </c>
    </row>
    <row r="3939" spans="1:5" x14ac:dyDescent="0.25">
      <c r="A3939" s="377">
        <v>42136</v>
      </c>
      <c r="B3939" s="378">
        <v>3</v>
      </c>
      <c r="C3939" s="379">
        <v>3</v>
      </c>
      <c r="D3939" s="378">
        <v>3.3</v>
      </c>
      <c r="E3939" s="20">
        <f t="shared" si="61"/>
        <v>3.3</v>
      </c>
    </row>
    <row r="3940" spans="1:5" x14ac:dyDescent="0.25">
      <c r="A3940" s="377">
        <v>42137</v>
      </c>
      <c r="B3940" s="378">
        <v>3</v>
      </c>
      <c r="C3940" s="379">
        <v>3.01</v>
      </c>
      <c r="D3940" s="378">
        <v>3.3065000000000002</v>
      </c>
      <c r="E3940" s="20">
        <f t="shared" si="61"/>
        <v>3.3065000000000002</v>
      </c>
    </row>
    <row r="3941" spans="1:5" x14ac:dyDescent="0.25">
      <c r="A3941" s="377">
        <v>42138</v>
      </c>
      <c r="B3941" s="378">
        <v>3</v>
      </c>
      <c r="C3941" s="379">
        <v>3.02</v>
      </c>
      <c r="D3941" s="378">
        <v>3.302</v>
      </c>
      <c r="E3941" s="20">
        <f t="shared" si="61"/>
        <v>3.302</v>
      </c>
    </row>
    <row r="3942" spans="1:5" x14ac:dyDescent="0.25">
      <c r="A3942" s="377">
        <v>42139</v>
      </c>
      <c r="B3942" s="378">
        <v>3</v>
      </c>
      <c r="C3942" s="379">
        <v>3.02</v>
      </c>
      <c r="D3942" s="378">
        <v>3.3</v>
      </c>
      <c r="E3942" s="20">
        <f t="shared" si="61"/>
        <v>3.3</v>
      </c>
    </row>
    <row r="3943" spans="1:5" x14ac:dyDescent="0.25">
      <c r="A3943" s="377">
        <v>42140</v>
      </c>
      <c r="B3943" s="378">
        <v>3</v>
      </c>
      <c r="C3943" s="379" t="s">
        <v>611</v>
      </c>
      <c r="D3943" s="378" t="s">
        <v>611</v>
      </c>
      <c r="E3943" s="20">
        <f t="shared" si="61"/>
        <v>3.3</v>
      </c>
    </row>
    <row r="3944" spans="1:5" x14ac:dyDescent="0.25">
      <c r="A3944" s="377">
        <v>42141</v>
      </c>
      <c r="B3944" s="378">
        <v>3</v>
      </c>
      <c r="C3944" s="379" t="s">
        <v>611</v>
      </c>
      <c r="D3944" s="378" t="s">
        <v>611</v>
      </c>
      <c r="E3944" s="20">
        <f t="shared" si="61"/>
        <v>3.3</v>
      </c>
    </row>
    <row r="3945" spans="1:5" x14ac:dyDescent="0.25">
      <c r="A3945" s="377">
        <v>42142</v>
      </c>
      <c r="B3945" s="378">
        <v>3</v>
      </c>
      <c r="C3945" s="379">
        <v>3.03</v>
      </c>
      <c r="D3945" s="378">
        <v>3.2934999999999999</v>
      </c>
      <c r="E3945" s="20">
        <f t="shared" si="61"/>
        <v>3.2934999999999999</v>
      </c>
    </row>
    <row r="3946" spans="1:5" x14ac:dyDescent="0.25">
      <c r="A3946" s="377">
        <v>42143</v>
      </c>
      <c r="B3946" s="378">
        <v>3</v>
      </c>
      <c r="C3946" s="379">
        <v>3.02</v>
      </c>
      <c r="D3946" s="378">
        <v>3.2995000000000001</v>
      </c>
      <c r="E3946" s="20">
        <f t="shared" si="61"/>
        <v>3.2995000000000001</v>
      </c>
    </row>
    <row r="3947" spans="1:5" x14ac:dyDescent="0.25">
      <c r="A3947" s="377">
        <v>42144</v>
      </c>
      <c r="B3947" s="378">
        <v>3</v>
      </c>
      <c r="C3947" s="379">
        <v>3.02</v>
      </c>
      <c r="D3947" s="378">
        <v>3.2945000000000002</v>
      </c>
      <c r="E3947" s="20">
        <f t="shared" si="61"/>
        <v>3.2945000000000002</v>
      </c>
    </row>
    <row r="3948" spans="1:5" x14ac:dyDescent="0.25">
      <c r="A3948" s="377">
        <v>42145</v>
      </c>
      <c r="B3948" s="378">
        <v>3</v>
      </c>
      <c r="C3948" s="379">
        <v>3.01</v>
      </c>
      <c r="D3948" s="378">
        <v>3.31</v>
      </c>
      <c r="E3948" s="20">
        <f t="shared" si="61"/>
        <v>3.31</v>
      </c>
    </row>
    <row r="3949" spans="1:5" x14ac:dyDescent="0.25">
      <c r="A3949" s="377">
        <v>42146</v>
      </c>
      <c r="B3949" s="378">
        <v>3</v>
      </c>
      <c r="C3949" s="379">
        <v>3</v>
      </c>
      <c r="D3949" s="378">
        <v>3.2989999999999999</v>
      </c>
      <c r="E3949" s="20">
        <f t="shared" si="61"/>
        <v>3.2989999999999999</v>
      </c>
    </row>
    <row r="3950" spans="1:5" x14ac:dyDescent="0.25">
      <c r="A3950" s="377">
        <v>42147</v>
      </c>
      <c r="B3950" s="378">
        <v>3</v>
      </c>
      <c r="C3950" s="379" t="s">
        <v>611</v>
      </c>
      <c r="D3950" s="378" t="s">
        <v>611</v>
      </c>
      <c r="E3950" s="20">
        <f t="shared" si="61"/>
        <v>3.2989999999999999</v>
      </c>
    </row>
    <row r="3951" spans="1:5" x14ac:dyDescent="0.25">
      <c r="A3951" s="377">
        <v>42148</v>
      </c>
      <c r="B3951" s="378">
        <v>3</v>
      </c>
      <c r="C3951" s="379" t="s">
        <v>611</v>
      </c>
      <c r="D3951" s="378" t="s">
        <v>611</v>
      </c>
      <c r="E3951" s="20">
        <f t="shared" si="61"/>
        <v>3.2989999999999999</v>
      </c>
    </row>
    <row r="3952" spans="1:5" x14ac:dyDescent="0.25">
      <c r="A3952" s="377">
        <v>42149</v>
      </c>
      <c r="B3952" s="378">
        <v>3</v>
      </c>
      <c r="C3952" s="379">
        <v>3</v>
      </c>
      <c r="D3952" s="378">
        <v>3.3071999999999999</v>
      </c>
      <c r="E3952" s="20">
        <f t="shared" si="61"/>
        <v>3.3071999999999999</v>
      </c>
    </row>
    <row r="3953" spans="1:5" x14ac:dyDescent="0.25">
      <c r="A3953" s="377">
        <v>42150</v>
      </c>
      <c r="B3953" s="378">
        <v>3</v>
      </c>
      <c r="C3953" s="379">
        <v>2.99</v>
      </c>
      <c r="D3953" s="378">
        <v>3.3050000000000002</v>
      </c>
      <c r="E3953" s="20">
        <f t="shared" si="61"/>
        <v>3.3050000000000002</v>
      </c>
    </row>
    <row r="3954" spans="1:5" x14ac:dyDescent="0.25">
      <c r="A3954" s="377">
        <v>42151</v>
      </c>
      <c r="B3954" s="378">
        <v>3</v>
      </c>
      <c r="C3954" s="379">
        <v>2.99</v>
      </c>
      <c r="D3954" s="378">
        <v>3.3</v>
      </c>
      <c r="E3954" s="20">
        <f t="shared" si="61"/>
        <v>3.3</v>
      </c>
    </row>
    <row r="3955" spans="1:5" x14ac:dyDescent="0.25">
      <c r="A3955" s="377">
        <v>42152</v>
      </c>
      <c r="B3955" s="378">
        <v>3</v>
      </c>
      <c r="C3955" s="379">
        <v>3.02</v>
      </c>
      <c r="D3955" s="378">
        <v>3.3025000000000002</v>
      </c>
      <c r="E3955" s="20">
        <f t="shared" si="61"/>
        <v>3.3025000000000002</v>
      </c>
    </row>
    <row r="3956" spans="1:5" x14ac:dyDescent="0.25">
      <c r="A3956" s="377">
        <v>42153</v>
      </c>
      <c r="B3956" s="378">
        <v>3</v>
      </c>
      <c r="C3956" s="379">
        <v>3.1</v>
      </c>
      <c r="D3956" s="378">
        <v>3.2949999999999999</v>
      </c>
      <c r="E3956" s="20">
        <f t="shared" si="61"/>
        <v>3.2949999999999999</v>
      </c>
    </row>
    <row r="3957" spans="1:5" x14ac:dyDescent="0.25">
      <c r="A3957" s="377">
        <v>42154</v>
      </c>
      <c r="B3957" s="378">
        <v>3</v>
      </c>
      <c r="C3957" s="379" t="s">
        <v>611</v>
      </c>
      <c r="D3957" s="378" t="s">
        <v>611</v>
      </c>
      <c r="E3957" s="20">
        <f t="shared" si="61"/>
        <v>3.2949999999999999</v>
      </c>
    </row>
    <row r="3958" spans="1:5" x14ac:dyDescent="0.25">
      <c r="A3958" s="377">
        <v>42155</v>
      </c>
      <c r="B3958" s="378">
        <v>3</v>
      </c>
      <c r="C3958" s="379" t="s">
        <v>611</v>
      </c>
      <c r="D3958" s="378" t="s">
        <v>611</v>
      </c>
      <c r="E3958" s="20">
        <f t="shared" si="61"/>
        <v>3.2949999999999999</v>
      </c>
    </row>
    <row r="3959" spans="1:5" x14ac:dyDescent="0.25">
      <c r="A3959" s="377">
        <v>42156</v>
      </c>
      <c r="B3959" s="378">
        <v>3</v>
      </c>
      <c r="C3959" s="379">
        <v>3.03</v>
      </c>
      <c r="D3959" s="378">
        <v>3.3</v>
      </c>
      <c r="E3959" s="20">
        <f t="shared" si="61"/>
        <v>3.3</v>
      </c>
    </row>
    <row r="3960" spans="1:5" x14ac:dyDescent="0.25">
      <c r="A3960" s="377">
        <v>42157</v>
      </c>
      <c r="B3960" s="378">
        <v>3</v>
      </c>
      <c r="C3960" s="379">
        <v>3.07</v>
      </c>
      <c r="D3960" s="378">
        <v>3.3089</v>
      </c>
      <c r="E3960" s="20">
        <f t="shared" si="61"/>
        <v>3.3089</v>
      </c>
    </row>
    <row r="3961" spans="1:5" x14ac:dyDescent="0.25">
      <c r="A3961" s="377">
        <v>42158</v>
      </c>
      <c r="B3961" s="378">
        <v>3</v>
      </c>
      <c r="C3961" s="379">
        <v>3.06</v>
      </c>
      <c r="D3961" s="378">
        <v>3.3075000000000001</v>
      </c>
      <c r="E3961" s="20">
        <f t="shared" si="61"/>
        <v>3.3075000000000001</v>
      </c>
    </row>
    <row r="3962" spans="1:5" x14ac:dyDescent="0.25">
      <c r="A3962" s="377">
        <v>42159</v>
      </c>
      <c r="B3962" s="378">
        <v>3</v>
      </c>
      <c r="C3962" s="379">
        <v>3.09</v>
      </c>
      <c r="D3962" s="378">
        <v>3.3</v>
      </c>
      <c r="E3962" s="20">
        <f t="shared" si="61"/>
        <v>3.3</v>
      </c>
    </row>
    <row r="3963" spans="1:5" x14ac:dyDescent="0.25">
      <c r="A3963" s="377">
        <v>42160</v>
      </c>
      <c r="B3963" s="378">
        <v>3</v>
      </c>
      <c r="C3963" s="379">
        <v>3.09</v>
      </c>
      <c r="D3963" s="378">
        <v>3.31</v>
      </c>
      <c r="E3963" s="20">
        <f t="shared" si="61"/>
        <v>3.31</v>
      </c>
    </row>
    <row r="3964" spans="1:5" x14ac:dyDescent="0.25">
      <c r="A3964" s="377">
        <v>42161</v>
      </c>
      <c r="B3964" s="378">
        <v>3</v>
      </c>
      <c r="C3964" s="379" t="s">
        <v>611</v>
      </c>
      <c r="D3964" s="378" t="s">
        <v>611</v>
      </c>
      <c r="E3964" s="20">
        <f t="shared" si="61"/>
        <v>3.31</v>
      </c>
    </row>
    <row r="3965" spans="1:5" x14ac:dyDescent="0.25">
      <c r="A3965" s="377">
        <v>42162</v>
      </c>
      <c r="B3965" s="378">
        <v>3</v>
      </c>
      <c r="C3965" s="379" t="s">
        <v>611</v>
      </c>
      <c r="D3965" s="378" t="s">
        <v>611</v>
      </c>
      <c r="E3965" s="20">
        <f t="shared" si="61"/>
        <v>3.31</v>
      </c>
    </row>
    <row r="3966" spans="1:5" x14ac:dyDescent="0.25">
      <c r="A3966" s="377">
        <v>42163</v>
      </c>
      <c r="B3966" s="378">
        <v>3</v>
      </c>
      <c r="C3966" s="379">
        <v>3.11</v>
      </c>
      <c r="D3966" s="378">
        <v>3.3105000000000002</v>
      </c>
      <c r="E3966" s="20">
        <f t="shared" si="61"/>
        <v>3.3105000000000002</v>
      </c>
    </row>
    <row r="3967" spans="1:5" x14ac:dyDescent="0.25">
      <c r="A3967" s="377">
        <v>42164</v>
      </c>
      <c r="B3967" s="378">
        <v>3</v>
      </c>
      <c r="C3967" s="379">
        <v>3.1</v>
      </c>
      <c r="D3967" s="378">
        <v>3.3094000000000001</v>
      </c>
      <c r="E3967" s="20">
        <f t="shared" si="61"/>
        <v>3.3094000000000001</v>
      </c>
    </row>
    <row r="3968" spans="1:5" x14ac:dyDescent="0.25">
      <c r="A3968" s="377">
        <v>42165</v>
      </c>
      <c r="B3968" s="378">
        <v>3</v>
      </c>
      <c r="C3968" s="379">
        <v>3.09</v>
      </c>
      <c r="D3968" s="378">
        <v>3.3</v>
      </c>
      <c r="E3968" s="20">
        <f t="shared" si="61"/>
        <v>3.3</v>
      </c>
    </row>
    <row r="3969" spans="1:5" x14ac:dyDescent="0.25">
      <c r="A3969" s="377">
        <v>42166</v>
      </c>
      <c r="B3969" s="378">
        <v>3</v>
      </c>
      <c r="C3969" s="379">
        <v>3.04</v>
      </c>
      <c r="D3969" s="378">
        <v>3.2949999999999999</v>
      </c>
      <c r="E3969" s="20">
        <f t="shared" si="61"/>
        <v>3.2949999999999999</v>
      </c>
    </row>
    <row r="3970" spans="1:5" x14ac:dyDescent="0.25">
      <c r="A3970" s="377">
        <v>42167</v>
      </c>
      <c r="B3970" s="378">
        <v>3</v>
      </c>
      <c r="C3970" s="379">
        <v>3.07</v>
      </c>
      <c r="D3970" s="378">
        <v>3.3144999999999998</v>
      </c>
      <c r="E3970" s="20">
        <f t="shared" si="61"/>
        <v>3.3144999999999998</v>
      </c>
    </row>
    <row r="3971" spans="1:5" x14ac:dyDescent="0.25">
      <c r="A3971" s="377">
        <v>42168</v>
      </c>
      <c r="B3971" s="378">
        <v>3</v>
      </c>
      <c r="C3971" s="379" t="s">
        <v>611</v>
      </c>
      <c r="D3971" s="378" t="s">
        <v>611</v>
      </c>
      <c r="E3971" s="20">
        <f t="shared" si="61"/>
        <v>3.3144999999999998</v>
      </c>
    </row>
    <row r="3972" spans="1:5" x14ac:dyDescent="0.25">
      <c r="A3972" s="377">
        <v>42169</v>
      </c>
      <c r="B3972" s="378">
        <v>3</v>
      </c>
      <c r="C3972" s="379" t="s">
        <v>611</v>
      </c>
      <c r="D3972" s="378" t="s">
        <v>611</v>
      </c>
      <c r="E3972" s="20">
        <f t="shared" si="61"/>
        <v>3.3144999999999998</v>
      </c>
    </row>
    <row r="3973" spans="1:5" x14ac:dyDescent="0.25">
      <c r="A3973" s="377">
        <v>42170</v>
      </c>
      <c r="B3973" s="378">
        <v>3</v>
      </c>
      <c r="C3973" s="379">
        <v>3.1</v>
      </c>
      <c r="D3973" s="378">
        <v>3.3025000000000002</v>
      </c>
      <c r="E3973" s="20">
        <f t="shared" si="61"/>
        <v>3.3025000000000002</v>
      </c>
    </row>
    <row r="3974" spans="1:5" x14ac:dyDescent="0.25">
      <c r="A3974" s="377">
        <v>42171</v>
      </c>
      <c r="B3974" s="378">
        <v>3</v>
      </c>
      <c r="C3974" s="379">
        <v>3.14</v>
      </c>
      <c r="D3974" s="378">
        <v>3.3050000000000002</v>
      </c>
      <c r="E3974" s="20">
        <f t="shared" si="61"/>
        <v>3.3050000000000002</v>
      </c>
    </row>
    <row r="3975" spans="1:5" x14ac:dyDescent="0.25">
      <c r="A3975" s="377">
        <v>42172</v>
      </c>
      <c r="B3975" s="378">
        <v>3</v>
      </c>
      <c r="C3975" s="379">
        <v>3.15</v>
      </c>
      <c r="D3975" s="378">
        <v>3.3079999999999998</v>
      </c>
      <c r="E3975" s="20">
        <f t="shared" si="61"/>
        <v>3.3079999999999998</v>
      </c>
    </row>
    <row r="3976" spans="1:5" x14ac:dyDescent="0.25">
      <c r="A3976" s="377">
        <v>42173</v>
      </c>
      <c r="B3976" s="378">
        <v>3</v>
      </c>
      <c r="C3976" s="379">
        <v>3.12</v>
      </c>
      <c r="D3976" s="378">
        <v>3.31</v>
      </c>
      <c r="E3976" s="20">
        <f t="shared" si="61"/>
        <v>3.31</v>
      </c>
    </row>
    <row r="3977" spans="1:5" x14ac:dyDescent="0.25">
      <c r="A3977" s="377">
        <v>42174</v>
      </c>
      <c r="B3977" s="378">
        <v>3</v>
      </c>
      <c r="C3977" s="379">
        <v>3.12</v>
      </c>
      <c r="D3977" s="378">
        <v>3.31</v>
      </c>
      <c r="E3977" s="20">
        <f t="shared" si="61"/>
        <v>3.31</v>
      </c>
    </row>
    <row r="3978" spans="1:5" x14ac:dyDescent="0.25">
      <c r="A3978" s="377">
        <v>42175</v>
      </c>
      <c r="B3978" s="378">
        <v>3</v>
      </c>
      <c r="C3978" s="379" t="s">
        <v>611</v>
      </c>
      <c r="D3978" s="378" t="s">
        <v>611</v>
      </c>
      <c r="E3978" s="20">
        <f t="shared" si="61"/>
        <v>3.31</v>
      </c>
    </row>
    <row r="3979" spans="1:5" x14ac:dyDescent="0.25">
      <c r="A3979" s="377">
        <v>42176</v>
      </c>
      <c r="B3979" s="378">
        <v>3</v>
      </c>
      <c r="C3979" s="379" t="s">
        <v>611</v>
      </c>
      <c r="D3979" s="378" t="s">
        <v>611</v>
      </c>
      <c r="E3979" s="20">
        <f t="shared" si="61"/>
        <v>3.31</v>
      </c>
    </row>
    <row r="3980" spans="1:5" x14ac:dyDescent="0.25">
      <c r="A3980" s="377">
        <v>42177</v>
      </c>
      <c r="B3980" s="378">
        <v>3</v>
      </c>
      <c r="C3980" s="379">
        <v>3.06</v>
      </c>
      <c r="D3980" s="378">
        <v>3.3025000000000002</v>
      </c>
      <c r="E3980" s="20">
        <f t="shared" ref="E3980:E4043" si="62">IF(D3980="N/E",E3979,D3980)</f>
        <v>3.3025000000000002</v>
      </c>
    </row>
    <row r="3981" spans="1:5" x14ac:dyDescent="0.25">
      <c r="A3981" s="377">
        <v>42178</v>
      </c>
      <c r="B3981" s="378">
        <v>3</v>
      </c>
      <c r="C3981" s="379">
        <v>3.07</v>
      </c>
      <c r="D3981" s="378">
        <v>3.3088000000000002</v>
      </c>
      <c r="E3981" s="20">
        <f t="shared" si="62"/>
        <v>3.3088000000000002</v>
      </c>
    </row>
    <row r="3982" spans="1:5" x14ac:dyDescent="0.25">
      <c r="A3982" s="377">
        <v>42179</v>
      </c>
      <c r="B3982" s="378">
        <v>3</v>
      </c>
      <c r="C3982" s="379">
        <v>3.08</v>
      </c>
      <c r="D3982" s="378">
        <v>3.3025000000000002</v>
      </c>
      <c r="E3982" s="20">
        <f t="shared" si="62"/>
        <v>3.3025000000000002</v>
      </c>
    </row>
    <row r="3983" spans="1:5" x14ac:dyDescent="0.25">
      <c r="A3983" s="377">
        <v>42180</v>
      </c>
      <c r="B3983" s="378">
        <v>3</v>
      </c>
      <c r="C3983" s="379">
        <v>3.09</v>
      </c>
      <c r="D3983" s="378">
        <v>3.2974999999999999</v>
      </c>
      <c r="E3983" s="20">
        <f t="shared" si="62"/>
        <v>3.2974999999999999</v>
      </c>
    </row>
    <row r="3984" spans="1:5" x14ac:dyDescent="0.25">
      <c r="A3984" s="377">
        <v>42181</v>
      </c>
      <c r="B3984" s="378">
        <v>3</v>
      </c>
      <c r="C3984" s="379">
        <v>3.11</v>
      </c>
      <c r="D3984" s="378">
        <v>3.2949999999999999</v>
      </c>
      <c r="E3984" s="20">
        <f t="shared" si="62"/>
        <v>3.2949999999999999</v>
      </c>
    </row>
    <row r="3985" spans="1:5" x14ac:dyDescent="0.25">
      <c r="A3985" s="377">
        <v>42182</v>
      </c>
      <c r="B3985" s="378">
        <v>3</v>
      </c>
      <c r="C3985" s="379" t="s">
        <v>611</v>
      </c>
      <c r="D3985" s="378" t="s">
        <v>611</v>
      </c>
      <c r="E3985" s="20">
        <f t="shared" si="62"/>
        <v>3.2949999999999999</v>
      </c>
    </row>
    <row r="3986" spans="1:5" x14ac:dyDescent="0.25">
      <c r="A3986" s="377">
        <v>42183</v>
      </c>
      <c r="B3986" s="378">
        <v>3</v>
      </c>
      <c r="C3986" s="379" t="s">
        <v>611</v>
      </c>
      <c r="D3986" s="378" t="s">
        <v>611</v>
      </c>
      <c r="E3986" s="20">
        <f t="shared" si="62"/>
        <v>3.2949999999999999</v>
      </c>
    </row>
    <row r="3987" spans="1:5" x14ac:dyDescent="0.25">
      <c r="A3987" s="377">
        <v>42184</v>
      </c>
      <c r="B3987" s="378">
        <v>3</v>
      </c>
      <c r="C3987" s="379">
        <v>3.15</v>
      </c>
      <c r="D3987" s="378">
        <v>3.3025000000000002</v>
      </c>
      <c r="E3987" s="20">
        <f t="shared" si="62"/>
        <v>3.3025000000000002</v>
      </c>
    </row>
    <row r="3988" spans="1:5" x14ac:dyDescent="0.25">
      <c r="A3988" s="377">
        <v>42185</v>
      </c>
      <c r="B3988" s="378">
        <v>3</v>
      </c>
      <c r="C3988" s="379">
        <v>3.3</v>
      </c>
      <c r="D3988" s="378">
        <v>3.3025000000000002</v>
      </c>
      <c r="E3988" s="20">
        <f t="shared" si="62"/>
        <v>3.3025000000000002</v>
      </c>
    </row>
    <row r="3989" spans="1:5" x14ac:dyDescent="0.25">
      <c r="A3989" s="377">
        <v>42186</v>
      </c>
      <c r="B3989" s="378">
        <v>3</v>
      </c>
      <c r="C3989" s="379">
        <v>3.1</v>
      </c>
      <c r="D3989" s="378">
        <v>3.31</v>
      </c>
      <c r="E3989" s="20">
        <f t="shared" si="62"/>
        <v>3.31</v>
      </c>
    </row>
    <row r="3990" spans="1:5" x14ac:dyDescent="0.25">
      <c r="A3990" s="377">
        <v>42187</v>
      </c>
      <c r="B3990" s="378">
        <v>3</v>
      </c>
      <c r="C3990" s="379">
        <v>3.08</v>
      </c>
      <c r="D3990" s="378">
        <v>3.3025000000000002</v>
      </c>
      <c r="E3990" s="20">
        <f t="shared" si="62"/>
        <v>3.3025000000000002</v>
      </c>
    </row>
    <row r="3991" spans="1:5" x14ac:dyDescent="0.25">
      <c r="A3991" s="377">
        <v>42188</v>
      </c>
      <c r="B3991" s="378">
        <v>3</v>
      </c>
      <c r="C3991" s="379">
        <v>3.14</v>
      </c>
      <c r="D3991" s="378">
        <v>3.3037000000000001</v>
      </c>
      <c r="E3991" s="20">
        <f t="shared" si="62"/>
        <v>3.3037000000000001</v>
      </c>
    </row>
    <row r="3992" spans="1:5" x14ac:dyDescent="0.25">
      <c r="A3992" s="377">
        <v>42189</v>
      </c>
      <c r="B3992" s="378">
        <v>3</v>
      </c>
      <c r="C3992" s="379" t="s">
        <v>611</v>
      </c>
      <c r="D3992" s="378" t="s">
        <v>611</v>
      </c>
      <c r="E3992" s="20">
        <f t="shared" si="62"/>
        <v>3.3037000000000001</v>
      </c>
    </row>
    <row r="3993" spans="1:5" x14ac:dyDescent="0.25">
      <c r="A3993" s="377">
        <v>42190</v>
      </c>
      <c r="B3993" s="378">
        <v>3</v>
      </c>
      <c r="C3993" s="379" t="s">
        <v>611</v>
      </c>
      <c r="D3993" s="378" t="s">
        <v>611</v>
      </c>
      <c r="E3993" s="20">
        <f t="shared" si="62"/>
        <v>3.3037000000000001</v>
      </c>
    </row>
    <row r="3994" spans="1:5" x14ac:dyDescent="0.25">
      <c r="A3994" s="377">
        <v>42191</v>
      </c>
      <c r="B3994" s="378">
        <v>3</v>
      </c>
      <c r="C3994" s="379">
        <v>3.19</v>
      </c>
      <c r="D3994" s="378">
        <v>3.3</v>
      </c>
      <c r="E3994" s="20">
        <f t="shared" si="62"/>
        <v>3.3</v>
      </c>
    </row>
    <row r="3995" spans="1:5" x14ac:dyDescent="0.25">
      <c r="A3995" s="377">
        <v>42192</v>
      </c>
      <c r="B3995" s="378">
        <v>3</v>
      </c>
      <c r="C3995" s="379">
        <v>3.15</v>
      </c>
      <c r="D3995" s="378">
        <v>3.2988</v>
      </c>
      <c r="E3995" s="20">
        <f t="shared" si="62"/>
        <v>3.2988</v>
      </c>
    </row>
    <row r="3996" spans="1:5" x14ac:dyDescent="0.25">
      <c r="A3996" s="377">
        <v>42193</v>
      </c>
      <c r="B3996" s="378">
        <v>3</v>
      </c>
      <c r="C3996" s="379">
        <v>3.17</v>
      </c>
      <c r="D3996" s="378">
        <v>3.2925</v>
      </c>
      <c r="E3996" s="20">
        <f t="shared" si="62"/>
        <v>3.2925</v>
      </c>
    </row>
    <row r="3997" spans="1:5" x14ac:dyDescent="0.25">
      <c r="A3997" s="377">
        <v>42194</v>
      </c>
      <c r="B3997" s="378">
        <v>3</v>
      </c>
      <c r="C3997" s="379">
        <v>3.08</v>
      </c>
      <c r="D3997" s="378">
        <v>3.2966000000000002</v>
      </c>
      <c r="E3997" s="20">
        <f t="shared" si="62"/>
        <v>3.2966000000000002</v>
      </c>
    </row>
    <row r="3998" spans="1:5" x14ac:dyDescent="0.25">
      <c r="A3998" s="377">
        <v>42195</v>
      </c>
      <c r="B3998" s="378">
        <v>3</v>
      </c>
      <c r="C3998" s="379">
        <v>3.05</v>
      </c>
      <c r="D3998" s="378">
        <v>3.2959999999999998</v>
      </c>
      <c r="E3998" s="20">
        <f t="shared" si="62"/>
        <v>3.2959999999999998</v>
      </c>
    </row>
    <row r="3999" spans="1:5" x14ac:dyDescent="0.25">
      <c r="A3999" s="377">
        <v>42196</v>
      </c>
      <c r="B3999" s="378">
        <v>3</v>
      </c>
      <c r="C3999" s="379" t="s">
        <v>611</v>
      </c>
      <c r="D3999" s="378" t="s">
        <v>611</v>
      </c>
      <c r="E3999" s="20">
        <f t="shared" si="62"/>
        <v>3.2959999999999998</v>
      </c>
    </row>
    <row r="4000" spans="1:5" x14ac:dyDescent="0.25">
      <c r="A4000" s="377">
        <v>42197</v>
      </c>
      <c r="B4000" s="378">
        <v>3</v>
      </c>
      <c r="C4000" s="379" t="s">
        <v>611</v>
      </c>
      <c r="D4000" s="378" t="s">
        <v>611</v>
      </c>
      <c r="E4000" s="20">
        <f t="shared" si="62"/>
        <v>3.2959999999999998</v>
      </c>
    </row>
    <row r="4001" spans="1:5" x14ac:dyDescent="0.25">
      <c r="A4001" s="377">
        <v>42198</v>
      </c>
      <c r="B4001" s="378">
        <v>3</v>
      </c>
      <c r="C4001" s="379">
        <v>3.07</v>
      </c>
      <c r="D4001" s="378">
        <v>3.2955999999999999</v>
      </c>
      <c r="E4001" s="20">
        <f t="shared" si="62"/>
        <v>3.2955999999999999</v>
      </c>
    </row>
    <row r="4002" spans="1:5" x14ac:dyDescent="0.25">
      <c r="A4002" s="377">
        <v>42199</v>
      </c>
      <c r="B4002" s="378">
        <v>3</v>
      </c>
      <c r="C4002" s="379">
        <v>3.09</v>
      </c>
      <c r="D4002" s="378">
        <v>3.2987000000000002</v>
      </c>
      <c r="E4002" s="20">
        <f t="shared" si="62"/>
        <v>3.2987000000000002</v>
      </c>
    </row>
    <row r="4003" spans="1:5" x14ac:dyDescent="0.25">
      <c r="A4003" s="377">
        <v>42200</v>
      </c>
      <c r="B4003" s="378">
        <v>3</v>
      </c>
      <c r="C4003" s="379">
        <v>3.07</v>
      </c>
      <c r="D4003" s="378">
        <v>3.3075000000000001</v>
      </c>
      <c r="E4003" s="20">
        <f t="shared" si="62"/>
        <v>3.3075000000000001</v>
      </c>
    </row>
    <row r="4004" spans="1:5" x14ac:dyDescent="0.25">
      <c r="A4004" s="377">
        <v>42201</v>
      </c>
      <c r="B4004" s="378">
        <v>3</v>
      </c>
      <c r="C4004" s="379">
        <v>3.07</v>
      </c>
      <c r="D4004" s="378">
        <v>3.3094999999999999</v>
      </c>
      <c r="E4004" s="20">
        <f t="shared" si="62"/>
        <v>3.3094999999999999</v>
      </c>
    </row>
    <row r="4005" spans="1:5" x14ac:dyDescent="0.25">
      <c r="A4005" s="377">
        <v>42202</v>
      </c>
      <c r="B4005" s="378">
        <v>3</v>
      </c>
      <c r="C4005" s="379">
        <v>3.1</v>
      </c>
      <c r="D4005" s="378">
        <v>3.3025000000000002</v>
      </c>
      <c r="E4005" s="20">
        <f t="shared" si="62"/>
        <v>3.3025000000000002</v>
      </c>
    </row>
    <row r="4006" spans="1:5" x14ac:dyDescent="0.25">
      <c r="A4006" s="377">
        <v>42203</v>
      </c>
      <c r="B4006" s="378">
        <v>3</v>
      </c>
      <c r="C4006" s="379" t="s">
        <v>611</v>
      </c>
      <c r="D4006" s="378" t="s">
        <v>611</v>
      </c>
      <c r="E4006" s="20">
        <f t="shared" si="62"/>
        <v>3.3025000000000002</v>
      </c>
    </row>
    <row r="4007" spans="1:5" x14ac:dyDescent="0.25">
      <c r="A4007" s="377">
        <v>42204</v>
      </c>
      <c r="B4007" s="378">
        <v>3</v>
      </c>
      <c r="C4007" s="379" t="s">
        <v>611</v>
      </c>
      <c r="D4007" s="378" t="s">
        <v>611</v>
      </c>
      <c r="E4007" s="20">
        <f t="shared" si="62"/>
        <v>3.3025000000000002</v>
      </c>
    </row>
    <row r="4008" spans="1:5" x14ac:dyDescent="0.25">
      <c r="A4008" s="377">
        <v>42205</v>
      </c>
      <c r="B4008" s="378">
        <v>3</v>
      </c>
      <c r="C4008" s="379">
        <v>3.09</v>
      </c>
      <c r="D4008" s="378">
        <v>3.3</v>
      </c>
      <c r="E4008" s="20">
        <f t="shared" si="62"/>
        <v>3.3</v>
      </c>
    </row>
    <row r="4009" spans="1:5" x14ac:dyDescent="0.25">
      <c r="A4009" s="377">
        <v>42206</v>
      </c>
      <c r="B4009" s="378">
        <v>3</v>
      </c>
      <c r="C4009" s="379">
        <v>3.1</v>
      </c>
      <c r="D4009" s="378">
        <v>3.3041999999999998</v>
      </c>
      <c r="E4009" s="20">
        <f t="shared" si="62"/>
        <v>3.3041999999999998</v>
      </c>
    </row>
    <row r="4010" spans="1:5" x14ac:dyDescent="0.25">
      <c r="A4010" s="377">
        <v>42207</v>
      </c>
      <c r="B4010" s="378">
        <v>3</v>
      </c>
      <c r="C4010" s="379">
        <v>3.12</v>
      </c>
      <c r="D4010" s="378">
        <v>3.3087</v>
      </c>
      <c r="E4010" s="20">
        <f t="shared" si="62"/>
        <v>3.3087</v>
      </c>
    </row>
    <row r="4011" spans="1:5" x14ac:dyDescent="0.25">
      <c r="A4011" s="377">
        <v>42208</v>
      </c>
      <c r="B4011" s="378">
        <v>3</v>
      </c>
      <c r="C4011" s="379">
        <v>3.04</v>
      </c>
      <c r="D4011" s="378">
        <v>3.3050000000000002</v>
      </c>
      <c r="E4011" s="20">
        <f t="shared" si="62"/>
        <v>3.3050000000000002</v>
      </c>
    </row>
    <row r="4012" spans="1:5" x14ac:dyDescent="0.25">
      <c r="A4012" s="377">
        <v>42209</v>
      </c>
      <c r="B4012" s="378">
        <v>3</v>
      </c>
      <c r="C4012" s="379">
        <v>3.06</v>
      </c>
      <c r="D4012" s="378">
        <v>3.3075000000000001</v>
      </c>
      <c r="E4012" s="20">
        <f t="shared" si="62"/>
        <v>3.3075000000000001</v>
      </c>
    </row>
    <row r="4013" spans="1:5" x14ac:dyDescent="0.25">
      <c r="A4013" s="377">
        <v>42210</v>
      </c>
      <c r="B4013" s="378">
        <v>3</v>
      </c>
      <c r="C4013" s="379" t="s">
        <v>611</v>
      </c>
      <c r="D4013" s="378" t="s">
        <v>611</v>
      </c>
      <c r="E4013" s="20">
        <f t="shared" si="62"/>
        <v>3.3075000000000001</v>
      </c>
    </row>
    <row r="4014" spans="1:5" x14ac:dyDescent="0.25">
      <c r="A4014" s="377">
        <v>42211</v>
      </c>
      <c r="B4014" s="378">
        <v>3</v>
      </c>
      <c r="C4014" s="379" t="s">
        <v>611</v>
      </c>
      <c r="D4014" s="378" t="s">
        <v>611</v>
      </c>
      <c r="E4014" s="20">
        <f t="shared" si="62"/>
        <v>3.3075000000000001</v>
      </c>
    </row>
    <row r="4015" spans="1:5" x14ac:dyDescent="0.25">
      <c r="A4015" s="377">
        <v>42212</v>
      </c>
      <c r="B4015" s="378">
        <v>3</v>
      </c>
      <c r="C4015" s="379">
        <v>3.06</v>
      </c>
      <c r="D4015" s="378">
        <v>3.31</v>
      </c>
      <c r="E4015" s="20">
        <f t="shared" si="62"/>
        <v>3.31</v>
      </c>
    </row>
    <row r="4016" spans="1:5" x14ac:dyDescent="0.25">
      <c r="A4016" s="377">
        <v>42213</v>
      </c>
      <c r="B4016" s="378">
        <v>3</v>
      </c>
      <c r="C4016" s="379">
        <v>3.08</v>
      </c>
      <c r="D4016" s="378">
        <v>3.3130000000000002</v>
      </c>
      <c r="E4016" s="20">
        <f t="shared" si="62"/>
        <v>3.3130000000000002</v>
      </c>
    </row>
    <row r="4017" spans="1:5" x14ac:dyDescent="0.25">
      <c r="A4017" s="377">
        <v>42214</v>
      </c>
      <c r="B4017" s="378">
        <v>3</v>
      </c>
      <c r="C4017" s="379">
        <v>3.08</v>
      </c>
      <c r="D4017" s="378">
        <v>3.3050000000000002</v>
      </c>
      <c r="E4017" s="20">
        <f t="shared" si="62"/>
        <v>3.3050000000000002</v>
      </c>
    </row>
    <row r="4018" spans="1:5" x14ac:dyDescent="0.25">
      <c r="A4018" s="377">
        <v>42215</v>
      </c>
      <c r="B4018" s="378">
        <v>3</v>
      </c>
      <c r="C4018" s="379">
        <v>3.12</v>
      </c>
      <c r="D4018" s="378">
        <v>3.3025000000000002</v>
      </c>
      <c r="E4018" s="20">
        <f t="shared" si="62"/>
        <v>3.3025000000000002</v>
      </c>
    </row>
    <row r="4019" spans="1:5" x14ac:dyDescent="0.25">
      <c r="A4019" s="377">
        <v>42216</v>
      </c>
      <c r="B4019" s="378">
        <v>3</v>
      </c>
      <c r="C4019" s="379">
        <v>3.2</v>
      </c>
      <c r="D4019" s="378">
        <v>3.3111999999999999</v>
      </c>
      <c r="E4019" s="20">
        <f t="shared" si="62"/>
        <v>3.3111999999999999</v>
      </c>
    </row>
    <row r="4020" spans="1:5" x14ac:dyDescent="0.25">
      <c r="A4020" s="377">
        <v>42217</v>
      </c>
      <c r="B4020" s="378">
        <v>3</v>
      </c>
      <c r="C4020" s="379" t="s">
        <v>611</v>
      </c>
      <c r="D4020" s="378" t="s">
        <v>611</v>
      </c>
      <c r="E4020" s="20">
        <f t="shared" si="62"/>
        <v>3.3111999999999999</v>
      </c>
    </row>
    <row r="4021" spans="1:5" x14ac:dyDescent="0.25">
      <c r="A4021" s="377">
        <v>42218</v>
      </c>
      <c r="B4021" s="378">
        <v>3</v>
      </c>
      <c r="C4021" s="379" t="s">
        <v>611</v>
      </c>
      <c r="D4021" s="378" t="s">
        <v>611</v>
      </c>
      <c r="E4021" s="20">
        <f t="shared" si="62"/>
        <v>3.3111999999999999</v>
      </c>
    </row>
    <row r="4022" spans="1:5" x14ac:dyDescent="0.25">
      <c r="A4022" s="377">
        <v>42219</v>
      </c>
      <c r="B4022" s="378">
        <v>3</v>
      </c>
      <c r="C4022" s="379">
        <v>3.08</v>
      </c>
      <c r="D4022" s="378">
        <v>3.3140000000000001</v>
      </c>
      <c r="E4022" s="20">
        <f t="shared" si="62"/>
        <v>3.3140000000000001</v>
      </c>
    </row>
    <row r="4023" spans="1:5" x14ac:dyDescent="0.25">
      <c r="A4023" s="377">
        <v>42220</v>
      </c>
      <c r="B4023" s="378">
        <v>3</v>
      </c>
      <c r="C4023" s="379">
        <v>3.06</v>
      </c>
      <c r="D4023" s="378">
        <v>3.3075000000000001</v>
      </c>
      <c r="E4023" s="20">
        <f t="shared" si="62"/>
        <v>3.3075000000000001</v>
      </c>
    </row>
    <row r="4024" spans="1:5" x14ac:dyDescent="0.25">
      <c r="A4024" s="377">
        <v>42221</v>
      </c>
      <c r="B4024" s="378">
        <v>3</v>
      </c>
      <c r="C4024" s="379">
        <v>3.06</v>
      </c>
      <c r="D4024" s="378">
        <v>3.31</v>
      </c>
      <c r="E4024" s="20">
        <f t="shared" si="62"/>
        <v>3.31</v>
      </c>
    </row>
    <row r="4025" spans="1:5" x14ac:dyDescent="0.25">
      <c r="A4025" s="377">
        <v>42222</v>
      </c>
      <c r="B4025" s="378">
        <v>3</v>
      </c>
      <c r="C4025" s="379">
        <v>3.08</v>
      </c>
      <c r="D4025" s="378">
        <v>3.3132000000000001</v>
      </c>
      <c r="E4025" s="20">
        <f t="shared" si="62"/>
        <v>3.3132000000000001</v>
      </c>
    </row>
    <row r="4026" spans="1:5" x14ac:dyDescent="0.25">
      <c r="A4026" s="377">
        <v>42223</v>
      </c>
      <c r="B4026" s="378">
        <v>3</v>
      </c>
      <c r="C4026" s="379">
        <v>3.11</v>
      </c>
      <c r="D4026" s="378">
        <v>3.31</v>
      </c>
      <c r="E4026" s="20">
        <f t="shared" si="62"/>
        <v>3.31</v>
      </c>
    </row>
    <row r="4027" spans="1:5" x14ac:dyDescent="0.25">
      <c r="A4027" s="377">
        <v>42224</v>
      </c>
      <c r="B4027" s="378">
        <v>3</v>
      </c>
      <c r="C4027" s="379" t="s">
        <v>611</v>
      </c>
      <c r="D4027" s="378" t="s">
        <v>611</v>
      </c>
      <c r="E4027" s="20">
        <f t="shared" si="62"/>
        <v>3.31</v>
      </c>
    </row>
    <row r="4028" spans="1:5" x14ac:dyDescent="0.25">
      <c r="A4028" s="377">
        <v>42225</v>
      </c>
      <c r="B4028" s="378">
        <v>3</v>
      </c>
      <c r="C4028" s="379" t="s">
        <v>611</v>
      </c>
      <c r="D4028" s="378" t="s">
        <v>611</v>
      </c>
      <c r="E4028" s="20">
        <f t="shared" si="62"/>
        <v>3.31</v>
      </c>
    </row>
    <row r="4029" spans="1:5" x14ac:dyDescent="0.25">
      <c r="A4029" s="377">
        <v>42226</v>
      </c>
      <c r="B4029" s="378">
        <v>3</v>
      </c>
      <c r="C4029" s="379">
        <v>3.13</v>
      </c>
      <c r="D4029" s="378">
        <v>3.3134000000000001</v>
      </c>
      <c r="E4029" s="20">
        <f t="shared" si="62"/>
        <v>3.3134000000000001</v>
      </c>
    </row>
    <row r="4030" spans="1:5" x14ac:dyDescent="0.25">
      <c r="A4030" s="377">
        <v>42227</v>
      </c>
      <c r="B4030" s="378">
        <v>3</v>
      </c>
      <c r="C4030" s="379">
        <v>3.16</v>
      </c>
      <c r="D4030" s="378">
        <v>3.3094999999999999</v>
      </c>
      <c r="E4030" s="20">
        <f t="shared" si="62"/>
        <v>3.3094999999999999</v>
      </c>
    </row>
    <row r="4031" spans="1:5" x14ac:dyDescent="0.25">
      <c r="A4031" s="377">
        <v>42228</v>
      </c>
      <c r="B4031" s="378">
        <v>3</v>
      </c>
      <c r="C4031" s="379">
        <v>3.24</v>
      </c>
      <c r="D4031" s="378">
        <v>3.3075000000000001</v>
      </c>
      <c r="E4031" s="20">
        <f t="shared" si="62"/>
        <v>3.3075000000000001</v>
      </c>
    </row>
    <row r="4032" spans="1:5" x14ac:dyDescent="0.25">
      <c r="A4032" s="377">
        <v>42229</v>
      </c>
      <c r="B4032" s="378">
        <v>3</v>
      </c>
      <c r="C4032" s="379">
        <v>3.1</v>
      </c>
      <c r="D4032" s="378">
        <v>3.3075000000000001</v>
      </c>
      <c r="E4032" s="20">
        <f t="shared" si="62"/>
        <v>3.3075000000000001</v>
      </c>
    </row>
    <row r="4033" spans="1:5" x14ac:dyDescent="0.25">
      <c r="A4033" s="377">
        <v>42230</v>
      </c>
      <c r="B4033" s="378">
        <v>3</v>
      </c>
      <c r="C4033" s="379">
        <v>3.04</v>
      </c>
      <c r="D4033" s="378">
        <v>3.3115999999999999</v>
      </c>
      <c r="E4033" s="20">
        <f t="shared" si="62"/>
        <v>3.3115999999999999</v>
      </c>
    </row>
    <row r="4034" spans="1:5" x14ac:dyDescent="0.25">
      <c r="A4034" s="377">
        <v>42231</v>
      </c>
      <c r="B4034" s="378">
        <v>3</v>
      </c>
      <c r="C4034" s="379" t="s">
        <v>611</v>
      </c>
      <c r="D4034" s="378" t="s">
        <v>611</v>
      </c>
      <c r="E4034" s="20">
        <f t="shared" si="62"/>
        <v>3.3115999999999999</v>
      </c>
    </row>
    <row r="4035" spans="1:5" x14ac:dyDescent="0.25">
      <c r="A4035" s="377">
        <v>42232</v>
      </c>
      <c r="B4035" s="378">
        <v>3</v>
      </c>
      <c r="C4035" s="379" t="s">
        <v>611</v>
      </c>
      <c r="D4035" s="378" t="s">
        <v>611</v>
      </c>
      <c r="E4035" s="20">
        <f t="shared" si="62"/>
        <v>3.3115999999999999</v>
      </c>
    </row>
    <row r="4036" spans="1:5" x14ac:dyDescent="0.25">
      <c r="A4036" s="377">
        <v>42233</v>
      </c>
      <c r="B4036" s="378">
        <v>3</v>
      </c>
      <c r="C4036" s="379">
        <v>3.05</v>
      </c>
      <c r="D4036" s="378">
        <v>3.31</v>
      </c>
      <c r="E4036" s="20">
        <f t="shared" si="62"/>
        <v>3.31</v>
      </c>
    </row>
    <row r="4037" spans="1:5" x14ac:dyDescent="0.25">
      <c r="A4037" s="377">
        <v>42234</v>
      </c>
      <c r="B4037" s="378">
        <v>3</v>
      </c>
      <c r="C4037" s="379">
        <v>3.03</v>
      </c>
      <c r="D4037" s="378">
        <v>3.3130000000000002</v>
      </c>
      <c r="E4037" s="20">
        <f t="shared" si="62"/>
        <v>3.3130000000000002</v>
      </c>
    </row>
    <row r="4038" spans="1:5" x14ac:dyDescent="0.25">
      <c r="A4038" s="377">
        <v>42235</v>
      </c>
      <c r="B4038" s="378">
        <v>3</v>
      </c>
      <c r="C4038" s="379">
        <v>3.03</v>
      </c>
      <c r="D4038" s="378">
        <v>3.31</v>
      </c>
      <c r="E4038" s="20">
        <f t="shared" si="62"/>
        <v>3.31</v>
      </c>
    </row>
    <row r="4039" spans="1:5" x14ac:dyDescent="0.25">
      <c r="A4039" s="377">
        <v>42236</v>
      </c>
      <c r="B4039" s="378">
        <v>3</v>
      </c>
      <c r="C4039" s="379">
        <v>3.02</v>
      </c>
      <c r="D4039" s="378">
        <v>3.3172999999999999</v>
      </c>
      <c r="E4039" s="20">
        <f t="shared" si="62"/>
        <v>3.3172999999999999</v>
      </c>
    </row>
    <row r="4040" spans="1:5" x14ac:dyDescent="0.25">
      <c r="A4040" s="377">
        <v>42237</v>
      </c>
      <c r="B4040" s="378">
        <v>3</v>
      </c>
      <c r="C4040" s="379">
        <v>3.02</v>
      </c>
      <c r="D4040" s="378">
        <v>3.3210000000000002</v>
      </c>
      <c r="E4040" s="20">
        <f t="shared" si="62"/>
        <v>3.3210000000000002</v>
      </c>
    </row>
    <row r="4041" spans="1:5" x14ac:dyDescent="0.25">
      <c r="A4041" s="377">
        <v>42238</v>
      </c>
      <c r="B4041" s="378">
        <v>3</v>
      </c>
      <c r="C4041" s="379" t="s">
        <v>611</v>
      </c>
      <c r="D4041" s="378" t="s">
        <v>611</v>
      </c>
      <c r="E4041" s="20">
        <f t="shared" si="62"/>
        <v>3.3210000000000002</v>
      </c>
    </row>
    <row r="4042" spans="1:5" x14ac:dyDescent="0.25">
      <c r="A4042" s="377">
        <v>42239</v>
      </c>
      <c r="B4042" s="378">
        <v>3</v>
      </c>
      <c r="C4042" s="379" t="s">
        <v>611</v>
      </c>
      <c r="D4042" s="378" t="s">
        <v>611</v>
      </c>
      <c r="E4042" s="20">
        <f t="shared" si="62"/>
        <v>3.3210000000000002</v>
      </c>
    </row>
    <row r="4043" spans="1:5" x14ac:dyDescent="0.25">
      <c r="A4043" s="377">
        <v>42240</v>
      </c>
      <c r="B4043" s="378">
        <v>3</v>
      </c>
      <c r="C4043" s="379">
        <v>3.04</v>
      </c>
      <c r="D4043" s="378">
        <v>3.3199000000000001</v>
      </c>
      <c r="E4043" s="20">
        <f t="shared" si="62"/>
        <v>3.3199000000000001</v>
      </c>
    </row>
    <row r="4044" spans="1:5" x14ac:dyDescent="0.25">
      <c r="A4044" s="377">
        <v>42241</v>
      </c>
      <c r="B4044" s="378">
        <v>3</v>
      </c>
      <c r="C4044" s="379">
        <v>3.04</v>
      </c>
      <c r="D4044" s="378">
        <v>3.3321000000000001</v>
      </c>
      <c r="E4044" s="20">
        <f t="shared" ref="E4044:E4107" si="63">IF(D4044="N/E",E4043,D4044)</f>
        <v>3.3321000000000001</v>
      </c>
    </row>
    <row r="4045" spans="1:5" x14ac:dyDescent="0.25">
      <c r="A4045" s="377">
        <v>42242</v>
      </c>
      <c r="B4045" s="378">
        <v>3</v>
      </c>
      <c r="C4045" s="379">
        <v>3.04</v>
      </c>
      <c r="D4045" s="378">
        <v>3.3260000000000001</v>
      </c>
      <c r="E4045" s="20">
        <f t="shared" si="63"/>
        <v>3.3260000000000001</v>
      </c>
    </row>
    <row r="4046" spans="1:5" x14ac:dyDescent="0.25">
      <c r="A4046" s="377">
        <v>42243</v>
      </c>
      <c r="B4046" s="378">
        <v>3</v>
      </c>
      <c r="C4046" s="379">
        <v>3.05</v>
      </c>
      <c r="D4046" s="378">
        <v>3.33</v>
      </c>
      <c r="E4046" s="20">
        <f t="shared" si="63"/>
        <v>3.33</v>
      </c>
    </row>
    <row r="4047" spans="1:5" x14ac:dyDescent="0.25">
      <c r="A4047" s="377">
        <v>42244</v>
      </c>
      <c r="B4047" s="378">
        <v>3</v>
      </c>
      <c r="C4047" s="379">
        <v>3.07</v>
      </c>
      <c r="D4047" s="378">
        <v>3.3260000000000001</v>
      </c>
      <c r="E4047" s="20">
        <f t="shared" si="63"/>
        <v>3.3260000000000001</v>
      </c>
    </row>
    <row r="4048" spans="1:5" x14ac:dyDescent="0.25">
      <c r="A4048" s="377">
        <v>42245</v>
      </c>
      <c r="B4048" s="378">
        <v>3</v>
      </c>
      <c r="C4048" s="379" t="s">
        <v>611</v>
      </c>
      <c r="D4048" s="378" t="s">
        <v>611</v>
      </c>
      <c r="E4048" s="20">
        <f t="shared" si="63"/>
        <v>3.3260000000000001</v>
      </c>
    </row>
    <row r="4049" spans="1:5" x14ac:dyDescent="0.25">
      <c r="A4049" s="377">
        <v>42246</v>
      </c>
      <c r="B4049" s="378">
        <v>3</v>
      </c>
      <c r="C4049" s="379" t="s">
        <v>611</v>
      </c>
      <c r="D4049" s="378" t="s">
        <v>611</v>
      </c>
      <c r="E4049" s="20">
        <f t="shared" si="63"/>
        <v>3.3260000000000001</v>
      </c>
    </row>
    <row r="4050" spans="1:5" x14ac:dyDescent="0.25">
      <c r="A4050" s="377">
        <v>42247</v>
      </c>
      <c r="B4050" s="378">
        <v>3</v>
      </c>
      <c r="C4050" s="379">
        <v>3.17</v>
      </c>
      <c r="D4050" s="378">
        <v>3.33</v>
      </c>
      <c r="E4050" s="20">
        <f t="shared" si="63"/>
        <v>3.33</v>
      </c>
    </row>
    <row r="4051" spans="1:5" x14ac:dyDescent="0.25">
      <c r="A4051" s="377">
        <v>42248</v>
      </c>
      <c r="B4051" s="378">
        <v>3</v>
      </c>
      <c r="C4051" s="379">
        <v>3.1</v>
      </c>
      <c r="D4051" s="378">
        <v>3.335</v>
      </c>
      <c r="E4051" s="20">
        <f t="shared" si="63"/>
        <v>3.335</v>
      </c>
    </row>
    <row r="4052" spans="1:5" x14ac:dyDescent="0.25">
      <c r="A4052" s="377">
        <v>42249</v>
      </c>
      <c r="B4052" s="378">
        <v>3</v>
      </c>
      <c r="C4052" s="379">
        <v>3.15</v>
      </c>
      <c r="D4052" s="378">
        <v>3.335</v>
      </c>
      <c r="E4052" s="20">
        <f t="shared" si="63"/>
        <v>3.335</v>
      </c>
    </row>
    <row r="4053" spans="1:5" x14ac:dyDescent="0.25">
      <c r="A4053" s="377">
        <v>42250</v>
      </c>
      <c r="B4053" s="378">
        <v>3</v>
      </c>
      <c r="C4053" s="379">
        <v>3.21</v>
      </c>
      <c r="D4053" s="378">
        <v>3.3357999999999999</v>
      </c>
      <c r="E4053" s="20">
        <f t="shared" si="63"/>
        <v>3.3357999999999999</v>
      </c>
    </row>
    <row r="4054" spans="1:5" x14ac:dyDescent="0.25">
      <c r="A4054" s="377">
        <v>42251</v>
      </c>
      <c r="B4054" s="378">
        <v>3</v>
      </c>
      <c r="C4054" s="379">
        <v>3.07</v>
      </c>
      <c r="D4054" s="378">
        <v>3.335</v>
      </c>
      <c r="E4054" s="20">
        <f t="shared" si="63"/>
        <v>3.335</v>
      </c>
    </row>
    <row r="4055" spans="1:5" x14ac:dyDescent="0.25">
      <c r="A4055" s="377">
        <v>42252</v>
      </c>
      <c r="B4055" s="378">
        <v>3</v>
      </c>
      <c r="C4055" s="379" t="s">
        <v>611</v>
      </c>
      <c r="D4055" s="378" t="s">
        <v>611</v>
      </c>
      <c r="E4055" s="20">
        <f t="shared" si="63"/>
        <v>3.335</v>
      </c>
    </row>
    <row r="4056" spans="1:5" x14ac:dyDescent="0.25">
      <c r="A4056" s="377">
        <v>42253</v>
      </c>
      <c r="B4056" s="378">
        <v>3</v>
      </c>
      <c r="C4056" s="379" t="s">
        <v>611</v>
      </c>
      <c r="D4056" s="378" t="s">
        <v>611</v>
      </c>
      <c r="E4056" s="20">
        <f t="shared" si="63"/>
        <v>3.335</v>
      </c>
    </row>
    <row r="4057" spans="1:5" x14ac:dyDescent="0.25">
      <c r="A4057" s="377">
        <v>42254</v>
      </c>
      <c r="B4057" s="378">
        <v>3</v>
      </c>
      <c r="C4057" s="379">
        <v>3.04</v>
      </c>
      <c r="D4057" s="378">
        <v>3.3340000000000001</v>
      </c>
      <c r="E4057" s="20">
        <f t="shared" si="63"/>
        <v>3.3340000000000001</v>
      </c>
    </row>
    <row r="4058" spans="1:5" x14ac:dyDescent="0.25">
      <c r="A4058" s="377">
        <v>42255</v>
      </c>
      <c r="B4058" s="378">
        <v>3</v>
      </c>
      <c r="C4058" s="379">
        <v>3.04</v>
      </c>
      <c r="D4058" s="378">
        <v>3.339</v>
      </c>
      <c r="E4058" s="20">
        <f t="shared" si="63"/>
        <v>3.339</v>
      </c>
    </row>
    <row r="4059" spans="1:5" x14ac:dyDescent="0.25">
      <c r="A4059" s="377">
        <v>42256</v>
      </c>
      <c r="B4059" s="378">
        <v>3</v>
      </c>
      <c r="C4059" s="379">
        <v>3.04</v>
      </c>
      <c r="D4059" s="378">
        <v>3.3420000000000001</v>
      </c>
      <c r="E4059" s="20">
        <f t="shared" si="63"/>
        <v>3.3420000000000001</v>
      </c>
    </row>
    <row r="4060" spans="1:5" x14ac:dyDescent="0.25">
      <c r="A4060" s="377">
        <v>42257</v>
      </c>
      <c r="B4060" s="378">
        <v>3</v>
      </c>
      <c r="C4060" s="379">
        <v>3.05</v>
      </c>
      <c r="D4060" s="378">
        <v>3.3424999999999998</v>
      </c>
      <c r="E4060" s="20">
        <f t="shared" si="63"/>
        <v>3.3424999999999998</v>
      </c>
    </row>
    <row r="4061" spans="1:5" x14ac:dyDescent="0.25">
      <c r="A4061" s="377">
        <v>42258</v>
      </c>
      <c r="B4061" s="378">
        <v>3</v>
      </c>
      <c r="C4061" s="379">
        <v>3.06</v>
      </c>
      <c r="D4061" s="378">
        <v>3.3435999999999999</v>
      </c>
      <c r="E4061" s="20">
        <f t="shared" si="63"/>
        <v>3.3435999999999999</v>
      </c>
    </row>
    <row r="4062" spans="1:5" x14ac:dyDescent="0.25">
      <c r="A4062" s="377">
        <v>42259</v>
      </c>
      <c r="B4062" s="378">
        <v>3</v>
      </c>
      <c r="C4062" s="379" t="s">
        <v>611</v>
      </c>
      <c r="D4062" s="378" t="s">
        <v>611</v>
      </c>
      <c r="E4062" s="20">
        <f t="shared" si="63"/>
        <v>3.3435999999999999</v>
      </c>
    </row>
    <row r="4063" spans="1:5" x14ac:dyDescent="0.25">
      <c r="A4063" s="377">
        <v>42260</v>
      </c>
      <c r="B4063" s="378">
        <v>3</v>
      </c>
      <c r="C4063" s="379" t="s">
        <v>611</v>
      </c>
      <c r="D4063" s="378" t="s">
        <v>611</v>
      </c>
      <c r="E4063" s="20">
        <f t="shared" si="63"/>
        <v>3.3435999999999999</v>
      </c>
    </row>
    <row r="4064" spans="1:5" x14ac:dyDescent="0.25">
      <c r="A4064" s="377">
        <v>42261</v>
      </c>
      <c r="B4064" s="378">
        <v>3</v>
      </c>
      <c r="C4064" s="379">
        <v>3.08</v>
      </c>
      <c r="D4064" s="378">
        <v>3.3443999999999998</v>
      </c>
      <c r="E4064" s="20">
        <f t="shared" si="63"/>
        <v>3.3443999999999998</v>
      </c>
    </row>
    <row r="4065" spans="1:5" x14ac:dyDescent="0.25">
      <c r="A4065" s="377">
        <v>42262</v>
      </c>
      <c r="B4065" s="378">
        <v>3</v>
      </c>
      <c r="C4065" s="379">
        <v>3.12</v>
      </c>
      <c r="D4065" s="378">
        <v>3.3439000000000001</v>
      </c>
      <c r="E4065" s="20">
        <f t="shared" si="63"/>
        <v>3.3439000000000001</v>
      </c>
    </row>
    <row r="4066" spans="1:5" x14ac:dyDescent="0.25">
      <c r="A4066" s="377">
        <v>42263</v>
      </c>
      <c r="B4066" s="378">
        <v>3</v>
      </c>
      <c r="C4066" s="379" t="s">
        <v>611</v>
      </c>
      <c r="D4066" s="378" t="s">
        <v>611</v>
      </c>
      <c r="E4066" s="20">
        <f t="shared" si="63"/>
        <v>3.3439000000000001</v>
      </c>
    </row>
    <row r="4067" spans="1:5" x14ac:dyDescent="0.25">
      <c r="A4067" s="377">
        <v>42264</v>
      </c>
      <c r="B4067" s="378">
        <v>3</v>
      </c>
      <c r="C4067" s="379">
        <v>3.06</v>
      </c>
      <c r="D4067" s="378">
        <v>3.3464999999999998</v>
      </c>
      <c r="E4067" s="20">
        <f t="shared" si="63"/>
        <v>3.3464999999999998</v>
      </c>
    </row>
    <row r="4068" spans="1:5" x14ac:dyDescent="0.25">
      <c r="A4068" s="377">
        <v>42265</v>
      </c>
      <c r="B4068" s="378">
        <v>3</v>
      </c>
      <c r="C4068" s="379">
        <v>3.04</v>
      </c>
      <c r="D4068" s="378">
        <v>3.3414999999999999</v>
      </c>
      <c r="E4068" s="20">
        <f t="shared" si="63"/>
        <v>3.3414999999999999</v>
      </c>
    </row>
    <row r="4069" spans="1:5" x14ac:dyDescent="0.25">
      <c r="A4069" s="377">
        <v>42266</v>
      </c>
      <c r="B4069" s="378">
        <v>3</v>
      </c>
      <c r="C4069" s="379" t="s">
        <v>611</v>
      </c>
      <c r="D4069" s="378" t="s">
        <v>611</v>
      </c>
      <c r="E4069" s="20">
        <f t="shared" si="63"/>
        <v>3.3414999999999999</v>
      </c>
    </row>
    <row r="4070" spans="1:5" x14ac:dyDescent="0.25">
      <c r="A4070" s="377">
        <v>42267</v>
      </c>
      <c r="B4070" s="378">
        <v>3</v>
      </c>
      <c r="C4070" s="379" t="s">
        <v>611</v>
      </c>
      <c r="D4070" s="378" t="s">
        <v>611</v>
      </c>
      <c r="E4070" s="20">
        <f t="shared" si="63"/>
        <v>3.3414999999999999</v>
      </c>
    </row>
    <row r="4071" spans="1:5" x14ac:dyDescent="0.25">
      <c r="A4071" s="377">
        <v>42268</v>
      </c>
      <c r="B4071" s="378">
        <v>3</v>
      </c>
      <c r="C4071" s="379">
        <v>3.04</v>
      </c>
      <c r="D4071" s="378">
        <v>3.3256999999999999</v>
      </c>
      <c r="E4071" s="20">
        <f t="shared" si="63"/>
        <v>3.3256999999999999</v>
      </c>
    </row>
    <row r="4072" spans="1:5" x14ac:dyDescent="0.25">
      <c r="A4072" s="377">
        <v>42269</v>
      </c>
      <c r="B4072" s="378">
        <v>3</v>
      </c>
      <c r="C4072" s="379">
        <v>3.04</v>
      </c>
      <c r="D4072" s="378">
        <v>3.33</v>
      </c>
      <c r="E4072" s="20">
        <f t="shared" si="63"/>
        <v>3.33</v>
      </c>
    </row>
    <row r="4073" spans="1:5" x14ac:dyDescent="0.25">
      <c r="A4073" s="377">
        <v>42270</v>
      </c>
      <c r="B4073" s="378">
        <v>3</v>
      </c>
      <c r="C4073" s="379">
        <v>3.04</v>
      </c>
      <c r="D4073" s="378">
        <v>3.3289</v>
      </c>
      <c r="E4073" s="20">
        <f t="shared" si="63"/>
        <v>3.3289</v>
      </c>
    </row>
    <row r="4074" spans="1:5" x14ac:dyDescent="0.25">
      <c r="A4074" s="377">
        <v>42271</v>
      </c>
      <c r="B4074" s="378">
        <v>3</v>
      </c>
      <c r="C4074" s="379">
        <v>3.04</v>
      </c>
      <c r="D4074" s="378">
        <v>3.32</v>
      </c>
      <c r="E4074" s="20">
        <f t="shared" si="63"/>
        <v>3.32</v>
      </c>
    </row>
    <row r="4075" spans="1:5" x14ac:dyDescent="0.25">
      <c r="A4075" s="377">
        <v>42272</v>
      </c>
      <c r="B4075" s="378">
        <v>3</v>
      </c>
      <c r="C4075" s="379">
        <v>3.04</v>
      </c>
      <c r="D4075" s="378">
        <v>3.3224999999999998</v>
      </c>
      <c r="E4075" s="20">
        <f t="shared" si="63"/>
        <v>3.3224999999999998</v>
      </c>
    </row>
    <row r="4076" spans="1:5" x14ac:dyDescent="0.25">
      <c r="A4076" s="377">
        <v>42273</v>
      </c>
      <c r="B4076" s="378">
        <v>3</v>
      </c>
      <c r="C4076" s="379" t="s">
        <v>611</v>
      </c>
      <c r="D4076" s="378" t="s">
        <v>611</v>
      </c>
      <c r="E4076" s="20">
        <f t="shared" si="63"/>
        <v>3.3224999999999998</v>
      </c>
    </row>
    <row r="4077" spans="1:5" x14ac:dyDescent="0.25">
      <c r="A4077" s="377">
        <v>42274</v>
      </c>
      <c r="B4077" s="378">
        <v>3</v>
      </c>
      <c r="C4077" s="379" t="s">
        <v>611</v>
      </c>
      <c r="D4077" s="378" t="s">
        <v>611</v>
      </c>
      <c r="E4077" s="20">
        <f t="shared" si="63"/>
        <v>3.3224999999999998</v>
      </c>
    </row>
    <row r="4078" spans="1:5" x14ac:dyDescent="0.25">
      <c r="A4078" s="377">
        <v>42275</v>
      </c>
      <c r="B4078" s="378">
        <v>3</v>
      </c>
      <c r="C4078" s="379">
        <v>3.04</v>
      </c>
      <c r="D4078" s="378">
        <v>3.3250000000000002</v>
      </c>
      <c r="E4078" s="20">
        <f t="shared" si="63"/>
        <v>3.3250000000000002</v>
      </c>
    </row>
    <row r="4079" spans="1:5" x14ac:dyDescent="0.25">
      <c r="A4079" s="377">
        <v>42276</v>
      </c>
      <c r="B4079" s="378">
        <v>3</v>
      </c>
      <c r="C4079" s="379">
        <v>3.04</v>
      </c>
      <c r="D4079" s="378">
        <v>3.3250000000000002</v>
      </c>
      <c r="E4079" s="20">
        <f t="shared" si="63"/>
        <v>3.3250000000000002</v>
      </c>
    </row>
    <row r="4080" spans="1:5" x14ac:dyDescent="0.25">
      <c r="A4080" s="377">
        <v>42277</v>
      </c>
      <c r="B4080" s="378">
        <v>3</v>
      </c>
      <c r="C4080" s="379">
        <v>3.08</v>
      </c>
      <c r="D4080" s="378">
        <v>3.3250000000000002</v>
      </c>
      <c r="E4080" s="20">
        <f t="shared" si="63"/>
        <v>3.3250000000000002</v>
      </c>
    </row>
    <row r="4081" spans="1:5" x14ac:dyDescent="0.25">
      <c r="A4081" s="377">
        <v>42278</v>
      </c>
      <c r="B4081" s="378">
        <v>3</v>
      </c>
      <c r="C4081" s="379">
        <v>3.05</v>
      </c>
      <c r="D4081" s="378">
        <v>3.3224999999999998</v>
      </c>
      <c r="E4081" s="20">
        <f t="shared" si="63"/>
        <v>3.3224999999999998</v>
      </c>
    </row>
    <row r="4082" spans="1:5" x14ac:dyDescent="0.25">
      <c r="A4082" s="377">
        <v>42279</v>
      </c>
      <c r="B4082" s="378">
        <v>3</v>
      </c>
      <c r="C4082" s="379">
        <v>3.09</v>
      </c>
      <c r="D4082" s="378">
        <v>3.3247</v>
      </c>
      <c r="E4082" s="20">
        <f t="shared" si="63"/>
        <v>3.3247</v>
      </c>
    </row>
    <row r="4083" spans="1:5" x14ac:dyDescent="0.25">
      <c r="A4083" s="377">
        <v>42280</v>
      </c>
      <c r="B4083" s="378">
        <v>3</v>
      </c>
      <c r="C4083" s="379" t="s">
        <v>611</v>
      </c>
      <c r="D4083" s="378" t="s">
        <v>611</v>
      </c>
      <c r="E4083" s="20">
        <f t="shared" si="63"/>
        <v>3.3247</v>
      </c>
    </row>
    <row r="4084" spans="1:5" x14ac:dyDescent="0.25">
      <c r="A4084" s="377">
        <v>42281</v>
      </c>
      <c r="B4084" s="378">
        <v>3</v>
      </c>
      <c r="C4084" s="379" t="s">
        <v>611</v>
      </c>
      <c r="D4084" s="378" t="s">
        <v>611</v>
      </c>
      <c r="E4084" s="20">
        <f t="shared" si="63"/>
        <v>3.3247</v>
      </c>
    </row>
    <row r="4085" spans="1:5" x14ac:dyDescent="0.25">
      <c r="A4085" s="377">
        <v>42282</v>
      </c>
      <c r="B4085" s="378">
        <v>3</v>
      </c>
      <c r="C4085" s="379">
        <v>3.04</v>
      </c>
      <c r="D4085" s="378">
        <v>3.3125</v>
      </c>
      <c r="E4085" s="20">
        <f t="shared" si="63"/>
        <v>3.3125</v>
      </c>
    </row>
    <row r="4086" spans="1:5" x14ac:dyDescent="0.25">
      <c r="A4086" s="377">
        <v>42283</v>
      </c>
      <c r="B4086" s="378">
        <v>3</v>
      </c>
      <c r="C4086" s="379">
        <v>3.04</v>
      </c>
      <c r="D4086" s="378">
        <v>3.31</v>
      </c>
      <c r="E4086" s="20">
        <f t="shared" si="63"/>
        <v>3.31</v>
      </c>
    </row>
    <row r="4087" spans="1:5" x14ac:dyDescent="0.25">
      <c r="A4087" s="377">
        <v>42284</v>
      </c>
      <c r="B4087" s="378">
        <v>3</v>
      </c>
      <c r="C4087" s="379">
        <v>3.04</v>
      </c>
      <c r="D4087" s="378">
        <v>3.3134000000000001</v>
      </c>
      <c r="E4087" s="20">
        <f t="shared" si="63"/>
        <v>3.3134000000000001</v>
      </c>
    </row>
    <row r="4088" spans="1:5" x14ac:dyDescent="0.25">
      <c r="A4088" s="377">
        <v>42285</v>
      </c>
      <c r="B4088" s="378">
        <v>3</v>
      </c>
      <c r="C4088" s="379">
        <v>3.02</v>
      </c>
      <c r="D4088" s="378">
        <v>3.3050000000000002</v>
      </c>
      <c r="E4088" s="20">
        <f t="shared" si="63"/>
        <v>3.3050000000000002</v>
      </c>
    </row>
    <row r="4089" spans="1:5" x14ac:dyDescent="0.25">
      <c r="A4089" s="377">
        <v>42286</v>
      </c>
      <c r="B4089" s="378">
        <v>3</v>
      </c>
      <c r="C4089" s="379">
        <v>3</v>
      </c>
      <c r="D4089" s="378">
        <v>3.3106</v>
      </c>
      <c r="E4089" s="20">
        <f t="shared" si="63"/>
        <v>3.3106</v>
      </c>
    </row>
    <row r="4090" spans="1:5" x14ac:dyDescent="0.25">
      <c r="A4090" s="377">
        <v>42287</v>
      </c>
      <c r="B4090" s="378">
        <v>3</v>
      </c>
      <c r="C4090" s="379" t="s">
        <v>611</v>
      </c>
      <c r="D4090" s="378" t="s">
        <v>611</v>
      </c>
      <c r="E4090" s="20">
        <f t="shared" si="63"/>
        <v>3.3106</v>
      </c>
    </row>
    <row r="4091" spans="1:5" x14ac:dyDescent="0.25">
      <c r="A4091" s="377">
        <v>42288</v>
      </c>
      <c r="B4091" s="378">
        <v>3</v>
      </c>
      <c r="C4091" s="379" t="s">
        <v>611</v>
      </c>
      <c r="D4091" s="378" t="s">
        <v>611</v>
      </c>
      <c r="E4091" s="20">
        <f t="shared" si="63"/>
        <v>3.3106</v>
      </c>
    </row>
    <row r="4092" spans="1:5" x14ac:dyDescent="0.25">
      <c r="A4092" s="377">
        <v>42289</v>
      </c>
      <c r="B4092" s="378">
        <v>3</v>
      </c>
      <c r="C4092" s="379">
        <v>2.99</v>
      </c>
      <c r="D4092" s="378">
        <v>3.31</v>
      </c>
      <c r="E4092" s="20">
        <f t="shared" si="63"/>
        <v>3.31</v>
      </c>
    </row>
    <row r="4093" spans="1:5" x14ac:dyDescent="0.25">
      <c r="A4093" s="377">
        <v>42290</v>
      </c>
      <c r="B4093" s="378">
        <v>3</v>
      </c>
      <c r="C4093" s="379">
        <v>2.99</v>
      </c>
      <c r="D4093" s="378">
        <v>3.3025000000000002</v>
      </c>
      <c r="E4093" s="20">
        <f t="shared" si="63"/>
        <v>3.3025000000000002</v>
      </c>
    </row>
    <row r="4094" spans="1:5" x14ac:dyDescent="0.25">
      <c r="A4094" s="377">
        <v>42291</v>
      </c>
      <c r="B4094" s="378">
        <v>3</v>
      </c>
      <c r="C4094" s="379">
        <v>3.04</v>
      </c>
      <c r="D4094" s="378">
        <v>3.3050000000000002</v>
      </c>
      <c r="E4094" s="20">
        <f t="shared" si="63"/>
        <v>3.3050000000000002</v>
      </c>
    </row>
    <row r="4095" spans="1:5" x14ac:dyDescent="0.25">
      <c r="A4095" s="377">
        <v>42292</v>
      </c>
      <c r="B4095" s="378">
        <v>3</v>
      </c>
      <c r="C4095" s="379">
        <v>3.03</v>
      </c>
      <c r="D4095" s="378">
        <v>3.3</v>
      </c>
      <c r="E4095" s="20">
        <f t="shared" si="63"/>
        <v>3.3</v>
      </c>
    </row>
    <row r="4096" spans="1:5" x14ac:dyDescent="0.25">
      <c r="A4096" s="377">
        <v>42293</v>
      </c>
      <c r="B4096" s="378">
        <v>3</v>
      </c>
      <c r="C4096" s="379">
        <v>3.03</v>
      </c>
      <c r="D4096" s="378">
        <v>3.3</v>
      </c>
      <c r="E4096" s="20">
        <f t="shared" si="63"/>
        <v>3.3</v>
      </c>
    </row>
    <row r="4097" spans="1:5" x14ac:dyDescent="0.25">
      <c r="A4097" s="377">
        <v>42294</v>
      </c>
      <c r="B4097" s="378">
        <v>3</v>
      </c>
      <c r="C4097" s="379" t="s">
        <v>611</v>
      </c>
      <c r="D4097" s="378" t="s">
        <v>611</v>
      </c>
      <c r="E4097" s="20">
        <f t="shared" si="63"/>
        <v>3.3</v>
      </c>
    </row>
    <row r="4098" spans="1:5" x14ac:dyDescent="0.25">
      <c r="A4098" s="377">
        <v>42295</v>
      </c>
      <c r="B4098" s="378">
        <v>3</v>
      </c>
      <c r="C4098" s="379" t="s">
        <v>611</v>
      </c>
      <c r="D4098" s="378" t="s">
        <v>611</v>
      </c>
      <c r="E4098" s="20">
        <f t="shared" si="63"/>
        <v>3.3</v>
      </c>
    </row>
    <row r="4099" spans="1:5" x14ac:dyDescent="0.25">
      <c r="A4099" s="377">
        <v>42296</v>
      </c>
      <c r="B4099" s="378">
        <v>3</v>
      </c>
      <c r="C4099" s="379">
        <v>3.03</v>
      </c>
      <c r="D4099" s="378">
        <v>3.3079999999999998</v>
      </c>
      <c r="E4099" s="20">
        <f t="shared" si="63"/>
        <v>3.3079999999999998</v>
      </c>
    </row>
    <row r="4100" spans="1:5" x14ac:dyDescent="0.25">
      <c r="A4100" s="377">
        <v>42297</v>
      </c>
      <c r="B4100" s="378">
        <v>3</v>
      </c>
      <c r="C4100" s="379">
        <v>3.03</v>
      </c>
      <c r="D4100" s="378">
        <v>3.31</v>
      </c>
      <c r="E4100" s="20">
        <f t="shared" si="63"/>
        <v>3.31</v>
      </c>
    </row>
    <row r="4101" spans="1:5" x14ac:dyDescent="0.25">
      <c r="A4101" s="377">
        <v>42298</v>
      </c>
      <c r="B4101" s="378">
        <v>3</v>
      </c>
      <c r="C4101" s="379">
        <v>3.06</v>
      </c>
      <c r="D4101" s="378">
        <v>3.3</v>
      </c>
      <c r="E4101" s="20">
        <f t="shared" si="63"/>
        <v>3.3</v>
      </c>
    </row>
    <row r="4102" spans="1:5" x14ac:dyDescent="0.25">
      <c r="A4102" s="377">
        <v>42299</v>
      </c>
      <c r="B4102" s="378">
        <v>3</v>
      </c>
      <c r="C4102" s="379">
        <v>3.03</v>
      </c>
      <c r="D4102" s="378">
        <v>3.3</v>
      </c>
      <c r="E4102" s="20">
        <f t="shared" si="63"/>
        <v>3.3</v>
      </c>
    </row>
    <row r="4103" spans="1:5" x14ac:dyDescent="0.25">
      <c r="A4103" s="377">
        <v>42300</v>
      </c>
      <c r="B4103" s="378">
        <v>3</v>
      </c>
      <c r="C4103" s="379">
        <v>3.02</v>
      </c>
      <c r="D4103" s="378">
        <v>3.2925</v>
      </c>
      <c r="E4103" s="20">
        <f t="shared" si="63"/>
        <v>3.2925</v>
      </c>
    </row>
    <row r="4104" spans="1:5" x14ac:dyDescent="0.25">
      <c r="A4104" s="377">
        <v>42301</v>
      </c>
      <c r="B4104" s="378">
        <v>3</v>
      </c>
      <c r="C4104" s="379" t="s">
        <v>611</v>
      </c>
      <c r="D4104" s="378" t="s">
        <v>611</v>
      </c>
      <c r="E4104" s="20">
        <f t="shared" si="63"/>
        <v>3.2925</v>
      </c>
    </row>
    <row r="4105" spans="1:5" x14ac:dyDescent="0.25">
      <c r="A4105" s="377">
        <v>42302</v>
      </c>
      <c r="B4105" s="378">
        <v>3</v>
      </c>
      <c r="C4105" s="379" t="s">
        <v>611</v>
      </c>
      <c r="D4105" s="378" t="s">
        <v>611</v>
      </c>
      <c r="E4105" s="20">
        <f t="shared" si="63"/>
        <v>3.2925</v>
      </c>
    </row>
    <row r="4106" spans="1:5" x14ac:dyDescent="0.25">
      <c r="A4106" s="377">
        <v>42303</v>
      </c>
      <c r="B4106" s="378">
        <v>3</v>
      </c>
      <c r="C4106" s="379">
        <v>3.02</v>
      </c>
      <c r="D4106" s="378">
        <v>3.29</v>
      </c>
      <c r="E4106" s="20">
        <f t="shared" si="63"/>
        <v>3.29</v>
      </c>
    </row>
    <row r="4107" spans="1:5" x14ac:dyDescent="0.25">
      <c r="A4107" s="377">
        <v>42304</v>
      </c>
      <c r="B4107" s="378">
        <v>3</v>
      </c>
      <c r="C4107" s="379">
        <v>3.06</v>
      </c>
      <c r="D4107" s="378">
        <v>3.29</v>
      </c>
      <c r="E4107" s="20">
        <f t="shared" si="63"/>
        <v>3.29</v>
      </c>
    </row>
    <row r="4108" spans="1:5" x14ac:dyDescent="0.25">
      <c r="A4108" s="377">
        <v>42305</v>
      </c>
      <c r="B4108" s="378">
        <v>3</v>
      </c>
      <c r="C4108" s="379">
        <v>3.07</v>
      </c>
      <c r="D4108" s="378">
        <v>3.3037000000000001</v>
      </c>
      <c r="E4108" s="20">
        <f t="shared" ref="E4108:E4171" si="64">IF(D4108="N/E",E4107,D4108)</f>
        <v>3.3037000000000001</v>
      </c>
    </row>
    <row r="4109" spans="1:5" x14ac:dyDescent="0.25">
      <c r="A4109" s="377">
        <v>42306</v>
      </c>
      <c r="B4109" s="378">
        <v>3</v>
      </c>
      <c r="C4109" s="379">
        <v>3.1</v>
      </c>
      <c r="D4109" s="378">
        <v>3.3</v>
      </c>
      <c r="E4109" s="20">
        <f t="shared" si="64"/>
        <v>3.3</v>
      </c>
    </row>
    <row r="4110" spans="1:5" x14ac:dyDescent="0.25">
      <c r="A4110" s="377">
        <v>42307</v>
      </c>
      <c r="B4110" s="378">
        <v>3</v>
      </c>
      <c r="C4110" s="379">
        <v>3.19</v>
      </c>
      <c r="D4110" s="378">
        <v>3.3</v>
      </c>
      <c r="E4110" s="20">
        <f t="shared" si="64"/>
        <v>3.3</v>
      </c>
    </row>
    <row r="4111" spans="1:5" x14ac:dyDescent="0.25">
      <c r="A4111" s="377">
        <v>42308</v>
      </c>
      <c r="B4111" s="378">
        <v>3</v>
      </c>
      <c r="C4111" s="379" t="s">
        <v>611</v>
      </c>
      <c r="D4111" s="378" t="s">
        <v>611</v>
      </c>
      <c r="E4111" s="20">
        <f t="shared" si="64"/>
        <v>3.3</v>
      </c>
    </row>
    <row r="4112" spans="1:5" x14ac:dyDescent="0.25">
      <c r="A4112" s="377">
        <v>42309</v>
      </c>
      <c r="B4112" s="378">
        <v>3</v>
      </c>
      <c r="C4112" s="379" t="s">
        <v>611</v>
      </c>
      <c r="D4112" s="378" t="s">
        <v>611</v>
      </c>
      <c r="E4112" s="20">
        <f t="shared" si="64"/>
        <v>3.3</v>
      </c>
    </row>
    <row r="4113" spans="1:5" x14ac:dyDescent="0.25">
      <c r="A4113" s="377">
        <v>42310</v>
      </c>
      <c r="B4113" s="378">
        <v>3</v>
      </c>
      <c r="C4113" s="379" t="s">
        <v>611</v>
      </c>
      <c r="D4113" s="378" t="s">
        <v>611</v>
      </c>
      <c r="E4113" s="20">
        <f t="shared" si="64"/>
        <v>3.3</v>
      </c>
    </row>
    <row r="4114" spans="1:5" x14ac:dyDescent="0.25">
      <c r="A4114" s="377">
        <v>42311</v>
      </c>
      <c r="B4114" s="378">
        <v>3</v>
      </c>
      <c r="C4114" s="379">
        <v>3.07</v>
      </c>
      <c r="D4114" s="378">
        <v>3.3025000000000002</v>
      </c>
      <c r="E4114" s="20">
        <f t="shared" si="64"/>
        <v>3.3025000000000002</v>
      </c>
    </row>
    <row r="4115" spans="1:5" x14ac:dyDescent="0.25">
      <c r="A4115" s="377">
        <v>42312</v>
      </c>
      <c r="B4115" s="378">
        <v>3</v>
      </c>
      <c r="C4115" s="379">
        <v>3.06</v>
      </c>
      <c r="D4115" s="378">
        <v>3.3</v>
      </c>
      <c r="E4115" s="20">
        <f t="shared" si="64"/>
        <v>3.3</v>
      </c>
    </row>
    <row r="4116" spans="1:5" x14ac:dyDescent="0.25">
      <c r="A4116" s="377">
        <v>42313</v>
      </c>
      <c r="B4116" s="378">
        <v>3</v>
      </c>
      <c r="C4116" s="379">
        <v>3.15</v>
      </c>
      <c r="D4116" s="378">
        <v>3.3005</v>
      </c>
      <c r="E4116" s="20">
        <f t="shared" si="64"/>
        <v>3.3005</v>
      </c>
    </row>
    <row r="4117" spans="1:5" x14ac:dyDescent="0.25">
      <c r="A4117" s="377">
        <v>42314</v>
      </c>
      <c r="B4117" s="378">
        <v>3</v>
      </c>
      <c r="C4117" s="379">
        <v>3.1</v>
      </c>
      <c r="D4117" s="378">
        <v>3.3025000000000002</v>
      </c>
      <c r="E4117" s="20">
        <f t="shared" si="64"/>
        <v>3.3025000000000002</v>
      </c>
    </row>
    <row r="4118" spans="1:5" x14ac:dyDescent="0.25">
      <c r="A4118" s="377">
        <v>42315</v>
      </c>
      <c r="B4118" s="378">
        <v>3</v>
      </c>
      <c r="C4118" s="379" t="s">
        <v>611</v>
      </c>
      <c r="D4118" s="378" t="s">
        <v>611</v>
      </c>
      <c r="E4118" s="20">
        <f t="shared" si="64"/>
        <v>3.3025000000000002</v>
      </c>
    </row>
    <row r="4119" spans="1:5" x14ac:dyDescent="0.25">
      <c r="A4119" s="377">
        <v>42316</v>
      </c>
      <c r="B4119" s="378">
        <v>3</v>
      </c>
      <c r="C4119" s="379" t="s">
        <v>611</v>
      </c>
      <c r="D4119" s="378" t="s">
        <v>611</v>
      </c>
      <c r="E4119" s="20">
        <f t="shared" si="64"/>
        <v>3.3025000000000002</v>
      </c>
    </row>
    <row r="4120" spans="1:5" x14ac:dyDescent="0.25">
      <c r="A4120" s="377">
        <v>42317</v>
      </c>
      <c r="B4120" s="378">
        <v>3</v>
      </c>
      <c r="C4120" s="379">
        <v>3.07</v>
      </c>
      <c r="D4120" s="378">
        <v>3.3025000000000002</v>
      </c>
      <c r="E4120" s="20">
        <f t="shared" si="64"/>
        <v>3.3025000000000002</v>
      </c>
    </row>
    <row r="4121" spans="1:5" x14ac:dyDescent="0.25">
      <c r="A4121" s="377">
        <v>42318</v>
      </c>
      <c r="B4121" s="378">
        <v>3</v>
      </c>
      <c r="C4121" s="379">
        <v>3.08</v>
      </c>
      <c r="D4121" s="378">
        <v>3.3098999999999998</v>
      </c>
      <c r="E4121" s="20">
        <f t="shared" si="64"/>
        <v>3.3098999999999998</v>
      </c>
    </row>
    <row r="4122" spans="1:5" x14ac:dyDescent="0.25">
      <c r="A4122" s="377">
        <v>42319</v>
      </c>
      <c r="B4122" s="378">
        <v>3</v>
      </c>
      <c r="C4122" s="379">
        <v>3.13</v>
      </c>
      <c r="D4122" s="378">
        <v>3.3149999999999999</v>
      </c>
      <c r="E4122" s="20">
        <f t="shared" si="64"/>
        <v>3.3149999999999999</v>
      </c>
    </row>
    <row r="4123" spans="1:5" x14ac:dyDescent="0.25">
      <c r="A4123" s="377">
        <v>42320</v>
      </c>
      <c r="B4123" s="378">
        <v>3</v>
      </c>
      <c r="C4123" s="379">
        <v>3.17</v>
      </c>
      <c r="D4123" s="378">
        <v>3.31</v>
      </c>
      <c r="E4123" s="20">
        <f t="shared" si="64"/>
        <v>3.31</v>
      </c>
    </row>
    <row r="4124" spans="1:5" x14ac:dyDescent="0.25">
      <c r="A4124" s="377">
        <v>42321</v>
      </c>
      <c r="B4124" s="378">
        <v>3</v>
      </c>
      <c r="C4124" s="379">
        <v>3.06</v>
      </c>
      <c r="D4124" s="378">
        <v>3.32</v>
      </c>
      <c r="E4124" s="20">
        <f t="shared" si="64"/>
        <v>3.32</v>
      </c>
    </row>
    <row r="4125" spans="1:5" x14ac:dyDescent="0.25">
      <c r="A4125" s="377">
        <v>42322</v>
      </c>
      <c r="B4125" s="378">
        <v>3</v>
      </c>
      <c r="C4125" s="379" t="s">
        <v>611</v>
      </c>
      <c r="D4125" s="378" t="s">
        <v>611</v>
      </c>
      <c r="E4125" s="20">
        <f t="shared" si="64"/>
        <v>3.32</v>
      </c>
    </row>
    <row r="4126" spans="1:5" x14ac:dyDescent="0.25">
      <c r="A4126" s="377">
        <v>42323</v>
      </c>
      <c r="B4126" s="378">
        <v>3</v>
      </c>
      <c r="C4126" s="379" t="s">
        <v>611</v>
      </c>
      <c r="D4126" s="378" t="s">
        <v>611</v>
      </c>
      <c r="E4126" s="20">
        <f t="shared" si="64"/>
        <v>3.32</v>
      </c>
    </row>
    <row r="4127" spans="1:5" x14ac:dyDescent="0.25">
      <c r="A4127" s="377">
        <v>42324</v>
      </c>
      <c r="B4127" s="378">
        <v>3</v>
      </c>
      <c r="C4127" s="379" t="s">
        <v>611</v>
      </c>
      <c r="D4127" s="378" t="s">
        <v>611</v>
      </c>
      <c r="E4127" s="20">
        <f t="shared" si="64"/>
        <v>3.32</v>
      </c>
    </row>
    <row r="4128" spans="1:5" x14ac:dyDescent="0.25">
      <c r="A4128" s="377">
        <v>42325</v>
      </c>
      <c r="B4128" s="378">
        <v>3</v>
      </c>
      <c r="C4128" s="379">
        <v>3.05</v>
      </c>
      <c r="D4128" s="378">
        <v>3.3260000000000001</v>
      </c>
      <c r="E4128" s="20">
        <f t="shared" si="64"/>
        <v>3.3260000000000001</v>
      </c>
    </row>
    <row r="4129" spans="1:5" x14ac:dyDescent="0.25">
      <c r="A4129" s="377">
        <v>42326</v>
      </c>
      <c r="B4129" s="378">
        <v>3</v>
      </c>
      <c r="C4129" s="379">
        <v>3.06</v>
      </c>
      <c r="D4129" s="378">
        <v>3.3224999999999998</v>
      </c>
      <c r="E4129" s="20">
        <f t="shared" si="64"/>
        <v>3.3224999999999998</v>
      </c>
    </row>
    <row r="4130" spans="1:5" x14ac:dyDescent="0.25">
      <c r="A4130" s="377">
        <v>42327</v>
      </c>
      <c r="B4130" s="378">
        <v>3</v>
      </c>
      <c r="C4130" s="379">
        <v>3.06</v>
      </c>
      <c r="D4130" s="378">
        <v>3.3317999999999999</v>
      </c>
      <c r="E4130" s="20">
        <f t="shared" si="64"/>
        <v>3.3317999999999999</v>
      </c>
    </row>
    <row r="4131" spans="1:5" x14ac:dyDescent="0.25">
      <c r="A4131" s="377">
        <v>42328</v>
      </c>
      <c r="B4131" s="378">
        <v>3</v>
      </c>
      <c r="C4131" s="379">
        <v>3.03</v>
      </c>
      <c r="D4131" s="378">
        <v>3.3224999999999998</v>
      </c>
      <c r="E4131" s="20">
        <f t="shared" si="64"/>
        <v>3.3224999999999998</v>
      </c>
    </row>
    <row r="4132" spans="1:5" x14ac:dyDescent="0.25">
      <c r="A4132" s="377">
        <v>42329</v>
      </c>
      <c r="B4132" s="378">
        <v>3</v>
      </c>
      <c r="C4132" s="379" t="s">
        <v>611</v>
      </c>
      <c r="D4132" s="378" t="s">
        <v>611</v>
      </c>
      <c r="E4132" s="20">
        <f t="shared" si="64"/>
        <v>3.3224999999999998</v>
      </c>
    </row>
    <row r="4133" spans="1:5" x14ac:dyDescent="0.25">
      <c r="A4133" s="377">
        <v>42330</v>
      </c>
      <c r="B4133" s="378">
        <v>3</v>
      </c>
      <c r="C4133" s="379" t="s">
        <v>611</v>
      </c>
      <c r="D4133" s="378" t="s">
        <v>611</v>
      </c>
      <c r="E4133" s="20">
        <f t="shared" si="64"/>
        <v>3.3224999999999998</v>
      </c>
    </row>
    <row r="4134" spans="1:5" x14ac:dyDescent="0.25">
      <c r="A4134" s="377">
        <v>42331</v>
      </c>
      <c r="B4134" s="378">
        <v>3</v>
      </c>
      <c r="C4134" s="379">
        <v>3.04</v>
      </c>
      <c r="D4134" s="378">
        <v>3.3325</v>
      </c>
      <c r="E4134" s="20">
        <f t="shared" si="64"/>
        <v>3.3325</v>
      </c>
    </row>
    <row r="4135" spans="1:5" x14ac:dyDescent="0.25">
      <c r="A4135" s="377">
        <v>42332</v>
      </c>
      <c r="B4135" s="378">
        <v>3</v>
      </c>
      <c r="C4135" s="379">
        <v>3.03</v>
      </c>
      <c r="D4135" s="378">
        <v>3.3260000000000001</v>
      </c>
      <c r="E4135" s="20">
        <f t="shared" si="64"/>
        <v>3.3260000000000001</v>
      </c>
    </row>
    <row r="4136" spans="1:5" x14ac:dyDescent="0.25">
      <c r="A4136" s="377">
        <v>42333</v>
      </c>
      <c r="B4136" s="378">
        <v>3</v>
      </c>
      <c r="C4136" s="379">
        <v>3.03</v>
      </c>
      <c r="D4136" s="378">
        <v>3.33</v>
      </c>
      <c r="E4136" s="20">
        <f t="shared" si="64"/>
        <v>3.33</v>
      </c>
    </row>
    <row r="4137" spans="1:5" x14ac:dyDescent="0.25">
      <c r="A4137" s="377">
        <v>42334</v>
      </c>
      <c r="B4137" s="378">
        <v>3</v>
      </c>
      <c r="C4137" s="379">
        <v>3.03</v>
      </c>
      <c r="D4137" s="378">
        <v>3.323</v>
      </c>
      <c r="E4137" s="20">
        <f t="shared" si="64"/>
        <v>3.323</v>
      </c>
    </row>
    <row r="4138" spans="1:5" x14ac:dyDescent="0.25">
      <c r="A4138" s="377">
        <v>42335</v>
      </c>
      <c r="B4138" s="378">
        <v>3</v>
      </c>
      <c r="C4138" s="379">
        <v>3.02</v>
      </c>
      <c r="D4138" s="378">
        <v>3.3149999999999999</v>
      </c>
      <c r="E4138" s="20">
        <f t="shared" si="64"/>
        <v>3.3149999999999999</v>
      </c>
    </row>
    <row r="4139" spans="1:5" x14ac:dyDescent="0.25">
      <c r="A4139" s="377">
        <v>42336</v>
      </c>
      <c r="B4139" s="378">
        <v>3</v>
      </c>
      <c r="C4139" s="379" t="s">
        <v>611</v>
      </c>
      <c r="D4139" s="378" t="s">
        <v>611</v>
      </c>
      <c r="E4139" s="20">
        <f t="shared" si="64"/>
        <v>3.3149999999999999</v>
      </c>
    </row>
    <row r="4140" spans="1:5" x14ac:dyDescent="0.25">
      <c r="A4140" s="377">
        <v>42337</v>
      </c>
      <c r="B4140" s="378">
        <v>3</v>
      </c>
      <c r="C4140" s="379" t="s">
        <v>611</v>
      </c>
      <c r="D4140" s="378" t="s">
        <v>611</v>
      </c>
      <c r="E4140" s="20">
        <f t="shared" si="64"/>
        <v>3.3149999999999999</v>
      </c>
    </row>
    <row r="4141" spans="1:5" x14ac:dyDescent="0.25">
      <c r="A4141" s="377">
        <v>42338</v>
      </c>
      <c r="B4141" s="378">
        <v>3</v>
      </c>
      <c r="C4141" s="379">
        <v>3.13</v>
      </c>
      <c r="D4141" s="378">
        <v>3.3174999999999999</v>
      </c>
      <c r="E4141" s="20">
        <f t="shared" si="64"/>
        <v>3.3174999999999999</v>
      </c>
    </row>
    <row r="4142" spans="1:5" x14ac:dyDescent="0.25">
      <c r="A4142" s="377">
        <v>42339</v>
      </c>
      <c r="B4142" s="378">
        <v>3</v>
      </c>
      <c r="C4142" s="379">
        <v>3.07</v>
      </c>
      <c r="D4142" s="378">
        <v>3.3115999999999999</v>
      </c>
      <c r="E4142" s="20">
        <f t="shared" si="64"/>
        <v>3.3115999999999999</v>
      </c>
    </row>
    <row r="4143" spans="1:5" x14ac:dyDescent="0.25">
      <c r="A4143" s="377">
        <v>42340</v>
      </c>
      <c r="B4143" s="378">
        <v>3</v>
      </c>
      <c r="C4143" s="379">
        <v>3.14</v>
      </c>
      <c r="D4143" s="378">
        <v>3.3250000000000002</v>
      </c>
      <c r="E4143" s="20">
        <f t="shared" si="64"/>
        <v>3.3250000000000002</v>
      </c>
    </row>
    <row r="4144" spans="1:5" x14ac:dyDescent="0.25">
      <c r="A4144" s="377">
        <v>42341</v>
      </c>
      <c r="B4144" s="378">
        <v>3</v>
      </c>
      <c r="C4144" s="379">
        <v>3.1</v>
      </c>
      <c r="D4144" s="378">
        <v>3.3357999999999999</v>
      </c>
      <c r="E4144" s="20">
        <f t="shared" si="64"/>
        <v>3.3357999999999999</v>
      </c>
    </row>
    <row r="4145" spans="1:5" x14ac:dyDescent="0.25">
      <c r="A4145" s="377">
        <v>42342</v>
      </c>
      <c r="B4145" s="378">
        <v>3</v>
      </c>
      <c r="C4145" s="379">
        <v>3.12</v>
      </c>
      <c r="D4145" s="378">
        <v>3.34</v>
      </c>
      <c r="E4145" s="20">
        <f t="shared" si="64"/>
        <v>3.34</v>
      </c>
    </row>
    <row r="4146" spans="1:5" x14ac:dyDescent="0.25">
      <c r="A4146" s="377">
        <v>42343</v>
      </c>
      <c r="B4146" s="378">
        <v>3</v>
      </c>
      <c r="C4146" s="379" t="s">
        <v>611</v>
      </c>
      <c r="D4146" s="378" t="s">
        <v>611</v>
      </c>
      <c r="E4146" s="20">
        <f t="shared" si="64"/>
        <v>3.34</v>
      </c>
    </row>
    <row r="4147" spans="1:5" x14ac:dyDescent="0.25">
      <c r="A4147" s="377">
        <v>42344</v>
      </c>
      <c r="B4147" s="378">
        <v>3</v>
      </c>
      <c r="C4147" s="379" t="s">
        <v>611</v>
      </c>
      <c r="D4147" s="378" t="s">
        <v>611</v>
      </c>
      <c r="E4147" s="20">
        <f t="shared" si="64"/>
        <v>3.34</v>
      </c>
    </row>
    <row r="4148" spans="1:5" x14ac:dyDescent="0.25">
      <c r="A4148" s="377">
        <v>42345</v>
      </c>
      <c r="B4148" s="378">
        <v>3</v>
      </c>
      <c r="C4148" s="379">
        <v>3.15</v>
      </c>
      <c r="D4148" s="378">
        <v>3.33</v>
      </c>
      <c r="E4148" s="20">
        <f t="shared" si="64"/>
        <v>3.33</v>
      </c>
    </row>
    <row r="4149" spans="1:5" x14ac:dyDescent="0.25">
      <c r="A4149" s="377">
        <v>42346</v>
      </c>
      <c r="B4149" s="378">
        <v>3</v>
      </c>
      <c r="C4149" s="379">
        <v>3.4</v>
      </c>
      <c r="D4149" s="378">
        <v>3.34</v>
      </c>
      <c r="E4149" s="20">
        <f t="shared" si="64"/>
        <v>3.34</v>
      </c>
    </row>
    <row r="4150" spans="1:5" x14ac:dyDescent="0.25">
      <c r="A4150" s="377">
        <v>42347</v>
      </c>
      <c r="B4150" s="378">
        <v>3</v>
      </c>
      <c r="C4150" s="379">
        <v>3.18</v>
      </c>
      <c r="D4150" s="378">
        <v>3.35</v>
      </c>
      <c r="E4150" s="20">
        <f t="shared" si="64"/>
        <v>3.35</v>
      </c>
    </row>
    <row r="4151" spans="1:5" x14ac:dyDescent="0.25">
      <c r="A4151" s="377">
        <v>42348</v>
      </c>
      <c r="B4151" s="378">
        <v>3</v>
      </c>
      <c r="C4151" s="379">
        <v>3.09</v>
      </c>
      <c r="D4151" s="378">
        <v>3.36</v>
      </c>
      <c r="E4151" s="20">
        <f t="shared" si="64"/>
        <v>3.36</v>
      </c>
    </row>
    <row r="4152" spans="1:5" x14ac:dyDescent="0.25">
      <c r="A4152" s="377">
        <v>42349</v>
      </c>
      <c r="B4152" s="378">
        <v>3</v>
      </c>
      <c r="C4152" s="379">
        <v>3.01</v>
      </c>
      <c r="D4152" s="378">
        <v>3.3525</v>
      </c>
      <c r="E4152" s="20">
        <f t="shared" si="64"/>
        <v>3.3525</v>
      </c>
    </row>
    <row r="4153" spans="1:5" x14ac:dyDescent="0.25">
      <c r="A4153" s="377">
        <v>42350</v>
      </c>
      <c r="B4153" s="378">
        <v>3</v>
      </c>
      <c r="C4153" s="379" t="s">
        <v>611</v>
      </c>
      <c r="D4153" s="378" t="s">
        <v>611</v>
      </c>
      <c r="E4153" s="20">
        <f t="shared" si="64"/>
        <v>3.3525</v>
      </c>
    </row>
    <row r="4154" spans="1:5" x14ac:dyDescent="0.25">
      <c r="A4154" s="377">
        <v>42351</v>
      </c>
      <c r="B4154" s="378">
        <v>3</v>
      </c>
      <c r="C4154" s="379" t="s">
        <v>611</v>
      </c>
      <c r="D4154" s="378" t="s">
        <v>611</v>
      </c>
      <c r="E4154" s="20">
        <f t="shared" si="64"/>
        <v>3.3525</v>
      </c>
    </row>
    <row r="4155" spans="1:5" x14ac:dyDescent="0.25">
      <c r="A4155" s="377">
        <v>42352</v>
      </c>
      <c r="B4155" s="378">
        <v>3</v>
      </c>
      <c r="C4155" s="379">
        <v>3.01</v>
      </c>
      <c r="D4155" s="378">
        <v>3.3555000000000001</v>
      </c>
      <c r="E4155" s="20">
        <f t="shared" si="64"/>
        <v>3.3555000000000001</v>
      </c>
    </row>
    <row r="4156" spans="1:5" x14ac:dyDescent="0.25">
      <c r="A4156" s="377">
        <v>42353</v>
      </c>
      <c r="B4156" s="378">
        <v>3</v>
      </c>
      <c r="C4156" s="379">
        <v>3.05</v>
      </c>
      <c r="D4156" s="378">
        <v>3.34</v>
      </c>
      <c r="E4156" s="20">
        <f t="shared" si="64"/>
        <v>3.34</v>
      </c>
    </row>
    <row r="4157" spans="1:5" x14ac:dyDescent="0.25">
      <c r="A4157" s="377">
        <v>42354</v>
      </c>
      <c r="B4157" s="378">
        <v>3</v>
      </c>
      <c r="C4157" s="379">
        <v>3.35</v>
      </c>
      <c r="D4157" s="378">
        <v>3.3620999999999999</v>
      </c>
      <c r="E4157" s="20">
        <f t="shared" si="64"/>
        <v>3.3620999999999999</v>
      </c>
    </row>
    <row r="4158" spans="1:5" x14ac:dyDescent="0.25">
      <c r="A4158" s="377">
        <v>42355</v>
      </c>
      <c r="B4158" s="378">
        <v>3.25</v>
      </c>
      <c r="C4158" s="379">
        <v>3.55</v>
      </c>
      <c r="D4158" s="378">
        <v>3.3824999999999998</v>
      </c>
      <c r="E4158" s="20">
        <f t="shared" si="64"/>
        <v>3.3824999999999998</v>
      </c>
    </row>
    <row r="4159" spans="1:5" x14ac:dyDescent="0.25">
      <c r="A4159" s="377">
        <v>42356</v>
      </c>
      <c r="B4159" s="378">
        <v>3.25</v>
      </c>
      <c r="C4159" s="379">
        <v>3.34</v>
      </c>
      <c r="D4159" s="378">
        <v>3.4249999999999998</v>
      </c>
      <c r="E4159" s="20">
        <f t="shared" si="64"/>
        <v>3.4249999999999998</v>
      </c>
    </row>
    <row r="4160" spans="1:5" x14ac:dyDescent="0.25">
      <c r="A4160" s="377">
        <v>42357</v>
      </c>
      <c r="B4160" s="378">
        <v>3.25</v>
      </c>
      <c r="C4160" s="379" t="s">
        <v>611</v>
      </c>
      <c r="D4160" s="378" t="s">
        <v>611</v>
      </c>
      <c r="E4160" s="20">
        <f t="shared" si="64"/>
        <v>3.4249999999999998</v>
      </c>
    </row>
    <row r="4161" spans="1:5" x14ac:dyDescent="0.25">
      <c r="A4161" s="377">
        <v>42358</v>
      </c>
      <c r="B4161" s="378">
        <v>3.25</v>
      </c>
      <c r="C4161" s="379" t="s">
        <v>611</v>
      </c>
      <c r="D4161" s="378" t="s">
        <v>611</v>
      </c>
      <c r="E4161" s="20">
        <f t="shared" si="64"/>
        <v>3.4249999999999998</v>
      </c>
    </row>
    <row r="4162" spans="1:5" x14ac:dyDescent="0.25">
      <c r="A4162" s="377">
        <v>42359</v>
      </c>
      <c r="B4162" s="378">
        <v>3.25</v>
      </c>
      <c r="C4162" s="379">
        <v>3.34</v>
      </c>
      <c r="D4162" s="378">
        <v>3.4714999999999998</v>
      </c>
      <c r="E4162" s="20">
        <f t="shared" si="64"/>
        <v>3.4714999999999998</v>
      </c>
    </row>
    <row r="4163" spans="1:5" x14ac:dyDescent="0.25">
      <c r="A4163" s="377">
        <v>42360</v>
      </c>
      <c r="B4163" s="378">
        <v>3.25</v>
      </c>
      <c r="C4163" s="379">
        <v>3.33</v>
      </c>
      <c r="D4163" s="378">
        <v>3.5042</v>
      </c>
      <c r="E4163" s="20">
        <f t="shared" si="64"/>
        <v>3.5042</v>
      </c>
    </row>
    <row r="4164" spans="1:5" x14ac:dyDescent="0.25">
      <c r="A4164" s="377">
        <v>42361</v>
      </c>
      <c r="B4164" s="378">
        <v>3.25</v>
      </c>
      <c r="C4164" s="379">
        <v>3.39</v>
      </c>
      <c r="D4164" s="378">
        <v>3.53</v>
      </c>
      <c r="E4164" s="20">
        <f t="shared" si="64"/>
        <v>3.53</v>
      </c>
    </row>
    <row r="4165" spans="1:5" x14ac:dyDescent="0.25">
      <c r="A4165" s="377">
        <v>42362</v>
      </c>
      <c r="B4165" s="378">
        <v>3.25</v>
      </c>
      <c r="C4165" s="379">
        <v>3.48</v>
      </c>
      <c r="D4165" s="378">
        <v>3.5316000000000001</v>
      </c>
      <c r="E4165" s="20">
        <f t="shared" si="64"/>
        <v>3.5316000000000001</v>
      </c>
    </row>
    <row r="4166" spans="1:5" x14ac:dyDescent="0.25">
      <c r="A4166" s="377">
        <v>42363</v>
      </c>
      <c r="B4166" s="378">
        <v>3.25</v>
      </c>
      <c r="C4166" s="379" t="s">
        <v>611</v>
      </c>
      <c r="D4166" s="378" t="s">
        <v>611</v>
      </c>
      <c r="E4166" s="20">
        <f t="shared" si="64"/>
        <v>3.5316000000000001</v>
      </c>
    </row>
    <row r="4167" spans="1:5" x14ac:dyDescent="0.25">
      <c r="A4167" s="377">
        <v>42364</v>
      </c>
      <c r="B4167" s="378">
        <v>3.25</v>
      </c>
      <c r="C4167" s="379" t="s">
        <v>611</v>
      </c>
      <c r="D4167" s="378" t="s">
        <v>611</v>
      </c>
      <c r="E4167" s="20">
        <f t="shared" si="64"/>
        <v>3.5316000000000001</v>
      </c>
    </row>
    <row r="4168" spans="1:5" x14ac:dyDescent="0.25">
      <c r="A4168" s="377">
        <v>42365</v>
      </c>
      <c r="B4168" s="378">
        <v>3.25</v>
      </c>
      <c r="C4168" s="379" t="s">
        <v>611</v>
      </c>
      <c r="D4168" s="378" t="s">
        <v>611</v>
      </c>
      <c r="E4168" s="20">
        <f t="shared" si="64"/>
        <v>3.5316000000000001</v>
      </c>
    </row>
    <row r="4169" spans="1:5" x14ac:dyDescent="0.25">
      <c r="A4169" s="377">
        <v>42366</v>
      </c>
      <c r="B4169" s="378">
        <v>3.25</v>
      </c>
      <c r="C4169" s="379">
        <v>3.34</v>
      </c>
      <c r="D4169" s="378">
        <v>3.5350000000000001</v>
      </c>
      <c r="E4169" s="20">
        <f t="shared" si="64"/>
        <v>3.5350000000000001</v>
      </c>
    </row>
    <row r="4170" spans="1:5" x14ac:dyDescent="0.25">
      <c r="A4170" s="377">
        <v>42367</v>
      </c>
      <c r="B4170" s="378">
        <v>3.25</v>
      </c>
      <c r="C4170" s="379">
        <v>3.27</v>
      </c>
      <c r="D4170" s="378">
        <v>3.5505</v>
      </c>
      <c r="E4170" s="20">
        <f t="shared" si="64"/>
        <v>3.5505</v>
      </c>
    </row>
    <row r="4171" spans="1:5" x14ac:dyDescent="0.25">
      <c r="A4171" s="377">
        <v>42368</v>
      </c>
      <c r="B4171" s="378">
        <v>3.25</v>
      </c>
      <c r="C4171" s="379">
        <v>3.27</v>
      </c>
      <c r="D4171" s="378">
        <v>3.5525000000000002</v>
      </c>
      <c r="E4171" s="20">
        <f t="shared" si="64"/>
        <v>3.5525000000000002</v>
      </c>
    </row>
    <row r="4172" spans="1:5" x14ac:dyDescent="0.25">
      <c r="A4172" s="377">
        <v>42369</v>
      </c>
      <c r="B4172" s="378">
        <v>3.25</v>
      </c>
      <c r="C4172" s="379">
        <v>3.38</v>
      </c>
      <c r="D4172" s="378">
        <v>3.5474999999999999</v>
      </c>
      <c r="E4172" s="20">
        <f t="shared" ref="E4172:E4235" si="65">IF(D4172="N/E",E4171,D4172)</f>
        <v>3.5474999999999999</v>
      </c>
    </row>
    <row r="4173" spans="1:5" x14ac:dyDescent="0.25">
      <c r="A4173" s="377">
        <v>42370</v>
      </c>
      <c r="B4173" s="378">
        <v>3.25</v>
      </c>
      <c r="C4173" s="379" t="s">
        <v>611</v>
      </c>
      <c r="D4173" s="378" t="s">
        <v>611</v>
      </c>
      <c r="E4173" s="20">
        <f t="shared" si="65"/>
        <v>3.5474999999999999</v>
      </c>
    </row>
    <row r="4174" spans="1:5" x14ac:dyDescent="0.25">
      <c r="A4174" s="377">
        <v>42371</v>
      </c>
      <c r="B4174" s="378">
        <v>3.25</v>
      </c>
      <c r="C4174" s="379" t="s">
        <v>611</v>
      </c>
      <c r="D4174" s="378" t="s">
        <v>611</v>
      </c>
      <c r="E4174" s="20">
        <f t="shared" si="65"/>
        <v>3.5474999999999999</v>
      </c>
    </row>
    <row r="4175" spans="1:5" x14ac:dyDescent="0.25">
      <c r="A4175" s="377">
        <v>42372</v>
      </c>
      <c r="B4175" s="378">
        <v>3.25</v>
      </c>
      <c r="C4175" s="379" t="s">
        <v>611</v>
      </c>
      <c r="D4175" s="378" t="s">
        <v>611</v>
      </c>
      <c r="E4175" s="20">
        <f t="shared" si="65"/>
        <v>3.5474999999999999</v>
      </c>
    </row>
    <row r="4176" spans="1:5" x14ac:dyDescent="0.25">
      <c r="A4176" s="377">
        <v>42373</v>
      </c>
      <c r="B4176" s="378">
        <v>3.25</v>
      </c>
      <c r="C4176" s="379">
        <v>3.3</v>
      </c>
      <c r="D4176" s="378">
        <v>3.5550000000000002</v>
      </c>
      <c r="E4176" s="20">
        <f t="shared" si="65"/>
        <v>3.5550000000000002</v>
      </c>
    </row>
    <row r="4177" spans="1:5" x14ac:dyDescent="0.25">
      <c r="A4177" s="377">
        <v>42374</v>
      </c>
      <c r="B4177" s="378">
        <v>3.25</v>
      </c>
      <c r="C4177" s="379">
        <v>3.37</v>
      </c>
      <c r="D4177" s="378">
        <v>3.5575000000000001</v>
      </c>
      <c r="E4177" s="20">
        <f t="shared" si="65"/>
        <v>3.5575000000000001</v>
      </c>
    </row>
    <row r="4178" spans="1:5" x14ac:dyDescent="0.25">
      <c r="A4178" s="377">
        <v>42375</v>
      </c>
      <c r="B4178" s="378">
        <v>3.25</v>
      </c>
      <c r="C4178" s="379">
        <v>3.34</v>
      </c>
      <c r="D4178" s="378">
        <v>3.5539999999999998</v>
      </c>
      <c r="E4178" s="20">
        <f t="shared" si="65"/>
        <v>3.5539999999999998</v>
      </c>
    </row>
    <row r="4179" spans="1:5" x14ac:dyDescent="0.25">
      <c r="A4179" s="377">
        <v>42376</v>
      </c>
      <c r="B4179" s="378">
        <v>3.25</v>
      </c>
      <c r="C4179" s="379">
        <v>3.3</v>
      </c>
      <c r="D4179" s="378">
        <v>3.56</v>
      </c>
      <c r="E4179" s="20">
        <f t="shared" si="65"/>
        <v>3.56</v>
      </c>
    </row>
    <row r="4180" spans="1:5" x14ac:dyDescent="0.25">
      <c r="A4180" s="377">
        <v>42377</v>
      </c>
      <c r="B4180" s="378">
        <v>3.25</v>
      </c>
      <c r="C4180" s="379">
        <v>3.27</v>
      </c>
      <c r="D4180" s="378">
        <v>3.56</v>
      </c>
      <c r="E4180" s="20">
        <f t="shared" si="65"/>
        <v>3.56</v>
      </c>
    </row>
    <row r="4181" spans="1:5" x14ac:dyDescent="0.25">
      <c r="A4181" s="377">
        <v>42378</v>
      </c>
      <c r="B4181" s="378">
        <v>3.25</v>
      </c>
      <c r="C4181" s="379" t="s">
        <v>611</v>
      </c>
      <c r="D4181" s="378" t="s">
        <v>611</v>
      </c>
      <c r="E4181" s="20">
        <f t="shared" si="65"/>
        <v>3.56</v>
      </c>
    </row>
    <row r="4182" spans="1:5" x14ac:dyDescent="0.25">
      <c r="A4182" s="377">
        <v>42379</v>
      </c>
      <c r="B4182" s="378">
        <v>3.25</v>
      </c>
      <c r="C4182" s="379" t="s">
        <v>611</v>
      </c>
      <c r="D4182" s="378" t="s">
        <v>611</v>
      </c>
      <c r="E4182" s="20">
        <f t="shared" si="65"/>
        <v>3.56</v>
      </c>
    </row>
    <row r="4183" spans="1:5" x14ac:dyDescent="0.25">
      <c r="A4183" s="377">
        <v>42380</v>
      </c>
      <c r="B4183" s="378">
        <v>3.25</v>
      </c>
      <c r="C4183" s="379">
        <v>3.24</v>
      </c>
      <c r="D4183" s="378">
        <v>3.5545</v>
      </c>
      <c r="E4183" s="20">
        <f t="shared" si="65"/>
        <v>3.5545</v>
      </c>
    </row>
    <row r="4184" spans="1:5" x14ac:dyDescent="0.25">
      <c r="A4184" s="377">
        <v>42381</v>
      </c>
      <c r="B4184" s="378">
        <v>3.25</v>
      </c>
      <c r="C4184" s="379">
        <v>3.24</v>
      </c>
      <c r="D4184" s="378">
        <v>3.5539000000000001</v>
      </c>
      <c r="E4184" s="20">
        <f t="shared" si="65"/>
        <v>3.5539000000000001</v>
      </c>
    </row>
    <row r="4185" spans="1:5" x14ac:dyDescent="0.25">
      <c r="A4185" s="377">
        <v>42382</v>
      </c>
      <c r="B4185" s="378">
        <v>3.25</v>
      </c>
      <c r="C4185" s="379">
        <v>3.23</v>
      </c>
      <c r="D4185" s="378">
        <v>3.5505</v>
      </c>
      <c r="E4185" s="20">
        <f t="shared" si="65"/>
        <v>3.5505</v>
      </c>
    </row>
    <row r="4186" spans="1:5" x14ac:dyDescent="0.25">
      <c r="A4186" s="377">
        <v>42383</v>
      </c>
      <c r="B4186" s="378">
        <v>3.25</v>
      </c>
      <c r="C4186" s="379">
        <v>3.23</v>
      </c>
      <c r="D4186" s="378">
        <v>3.5579000000000001</v>
      </c>
      <c r="E4186" s="20">
        <f t="shared" si="65"/>
        <v>3.5579000000000001</v>
      </c>
    </row>
    <row r="4187" spans="1:5" x14ac:dyDescent="0.25">
      <c r="A4187" s="377">
        <v>42384</v>
      </c>
      <c r="B4187" s="378">
        <v>3.25</v>
      </c>
      <c r="C4187" s="379">
        <v>3.23</v>
      </c>
      <c r="D4187" s="378">
        <v>3.5543</v>
      </c>
      <c r="E4187" s="20">
        <f t="shared" si="65"/>
        <v>3.5543</v>
      </c>
    </row>
    <row r="4188" spans="1:5" x14ac:dyDescent="0.25">
      <c r="A4188" s="377">
        <v>42385</v>
      </c>
      <c r="B4188" s="378">
        <v>3.25</v>
      </c>
      <c r="C4188" s="379" t="s">
        <v>611</v>
      </c>
      <c r="D4188" s="378" t="s">
        <v>611</v>
      </c>
      <c r="E4188" s="20">
        <f t="shared" si="65"/>
        <v>3.5543</v>
      </c>
    </row>
    <row r="4189" spans="1:5" x14ac:dyDescent="0.25">
      <c r="A4189" s="377">
        <v>42386</v>
      </c>
      <c r="B4189" s="378">
        <v>3.25</v>
      </c>
      <c r="C4189" s="379" t="s">
        <v>611</v>
      </c>
      <c r="D4189" s="378" t="s">
        <v>611</v>
      </c>
      <c r="E4189" s="20">
        <f t="shared" si="65"/>
        <v>3.5543</v>
      </c>
    </row>
    <row r="4190" spans="1:5" x14ac:dyDescent="0.25">
      <c r="A4190" s="377">
        <v>42387</v>
      </c>
      <c r="B4190" s="378">
        <v>3.25</v>
      </c>
      <c r="C4190" s="379">
        <v>3.24</v>
      </c>
      <c r="D4190" s="378">
        <v>3.5547</v>
      </c>
      <c r="E4190" s="20">
        <f t="shared" si="65"/>
        <v>3.5547</v>
      </c>
    </row>
    <row r="4191" spans="1:5" x14ac:dyDescent="0.25">
      <c r="A4191" s="377">
        <v>42388</v>
      </c>
      <c r="B4191" s="378">
        <v>3.25</v>
      </c>
      <c r="C4191" s="379">
        <v>3.26</v>
      </c>
      <c r="D4191" s="378">
        <v>3.5598000000000001</v>
      </c>
      <c r="E4191" s="20">
        <f t="shared" si="65"/>
        <v>3.5598000000000001</v>
      </c>
    </row>
    <row r="4192" spans="1:5" x14ac:dyDescent="0.25">
      <c r="A4192" s="377">
        <v>42389</v>
      </c>
      <c r="B4192" s="378">
        <v>3.25</v>
      </c>
      <c r="C4192" s="379">
        <v>3.35</v>
      </c>
      <c r="D4192" s="378">
        <v>3.5550999999999999</v>
      </c>
      <c r="E4192" s="20">
        <f t="shared" si="65"/>
        <v>3.5550999999999999</v>
      </c>
    </row>
    <row r="4193" spans="1:5" x14ac:dyDescent="0.25">
      <c r="A4193" s="377">
        <v>42390</v>
      </c>
      <c r="B4193" s="378">
        <v>3.25</v>
      </c>
      <c r="C4193" s="379">
        <v>3.28</v>
      </c>
      <c r="D4193" s="378">
        <v>3.5539999999999998</v>
      </c>
      <c r="E4193" s="20">
        <f t="shared" si="65"/>
        <v>3.5539999999999998</v>
      </c>
    </row>
    <row r="4194" spans="1:5" x14ac:dyDescent="0.25">
      <c r="A4194" s="377">
        <v>42391</v>
      </c>
      <c r="B4194" s="378">
        <v>3.25</v>
      </c>
      <c r="C4194" s="379">
        <v>3.26</v>
      </c>
      <c r="D4194" s="378">
        <v>3.56</v>
      </c>
      <c r="E4194" s="20">
        <f t="shared" si="65"/>
        <v>3.56</v>
      </c>
    </row>
    <row r="4195" spans="1:5" x14ac:dyDescent="0.25">
      <c r="A4195" s="377">
        <v>42392</v>
      </c>
      <c r="B4195" s="378">
        <v>3.25</v>
      </c>
      <c r="C4195" s="379" t="s">
        <v>611</v>
      </c>
      <c r="D4195" s="378" t="s">
        <v>611</v>
      </c>
      <c r="E4195" s="20">
        <f t="shared" si="65"/>
        <v>3.56</v>
      </c>
    </row>
    <row r="4196" spans="1:5" x14ac:dyDescent="0.25">
      <c r="A4196" s="377">
        <v>42393</v>
      </c>
      <c r="B4196" s="378">
        <v>3.25</v>
      </c>
      <c r="C4196" s="379" t="s">
        <v>611</v>
      </c>
      <c r="D4196" s="378" t="s">
        <v>611</v>
      </c>
      <c r="E4196" s="20">
        <f t="shared" si="65"/>
        <v>3.56</v>
      </c>
    </row>
    <row r="4197" spans="1:5" x14ac:dyDescent="0.25">
      <c r="A4197" s="377">
        <v>42394</v>
      </c>
      <c r="B4197" s="378">
        <v>3.25</v>
      </c>
      <c r="C4197" s="379">
        <v>3.25</v>
      </c>
      <c r="D4197" s="378">
        <v>3.5545</v>
      </c>
      <c r="E4197" s="20">
        <f t="shared" si="65"/>
        <v>3.5545</v>
      </c>
    </row>
    <row r="4198" spans="1:5" x14ac:dyDescent="0.25">
      <c r="A4198" s="377">
        <v>42395</v>
      </c>
      <c r="B4198" s="378">
        <v>3.25</v>
      </c>
      <c r="C4198" s="379">
        <v>3.28</v>
      </c>
      <c r="D4198" s="378">
        <v>3.56</v>
      </c>
      <c r="E4198" s="20">
        <f t="shared" si="65"/>
        <v>3.56</v>
      </c>
    </row>
    <row r="4199" spans="1:5" x14ac:dyDescent="0.25">
      <c r="A4199" s="377">
        <v>42396</v>
      </c>
      <c r="B4199" s="378">
        <v>3.25</v>
      </c>
      <c r="C4199" s="379">
        <v>3.31</v>
      </c>
      <c r="D4199" s="378">
        <v>3.5609999999999999</v>
      </c>
      <c r="E4199" s="20">
        <f t="shared" si="65"/>
        <v>3.5609999999999999</v>
      </c>
    </row>
    <row r="4200" spans="1:5" x14ac:dyDescent="0.25">
      <c r="A4200" s="377">
        <v>42397</v>
      </c>
      <c r="B4200" s="378">
        <v>3.25</v>
      </c>
      <c r="C4200" s="379">
        <v>3.25</v>
      </c>
      <c r="D4200" s="378">
        <v>3.56</v>
      </c>
      <c r="E4200" s="20">
        <f t="shared" si="65"/>
        <v>3.56</v>
      </c>
    </row>
    <row r="4201" spans="1:5" x14ac:dyDescent="0.25">
      <c r="A4201" s="377">
        <v>42398</v>
      </c>
      <c r="B4201" s="378">
        <v>3.25</v>
      </c>
      <c r="C4201" s="379">
        <v>3.38</v>
      </c>
      <c r="D4201" s="378">
        <v>3.5550999999999999</v>
      </c>
      <c r="E4201" s="20">
        <f t="shared" si="65"/>
        <v>3.5550999999999999</v>
      </c>
    </row>
    <row r="4202" spans="1:5" x14ac:dyDescent="0.25">
      <c r="A4202" s="377">
        <v>42399</v>
      </c>
      <c r="B4202" s="378">
        <v>3.25</v>
      </c>
      <c r="C4202" s="379" t="s">
        <v>611</v>
      </c>
      <c r="D4202" s="378" t="s">
        <v>611</v>
      </c>
      <c r="E4202" s="20">
        <f t="shared" si="65"/>
        <v>3.5550999999999999</v>
      </c>
    </row>
    <row r="4203" spans="1:5" x14ac:dyDescent="0.25">
      <c r="A4203" s="377">
        <v>42400</v>
      </c>
      <c r="B4203" s="378">
        <v>3.25</v>
      </c>
      <c r="C4203" s="379" t="s">
        <v>611</v>
      </c>
      <c r="D4203" s="378" t="s">
        <v>611</v>
      </c>
      <c r="E4203" s="20">
        <f t="shared" si="65"/>
        <v>3.5550999999999999</v>
      </c>
    </row>
    <row r="4204" spans="1:5" x14ac:dyDescent="0.25">
      <c r="A4204" s="377">
        <v>42401</v>
      </c>
      <c r="B4204" s="378">
        <v>3.25</v>
      </c>
      <c r="C4204" s="379" t="s">
        <v>611</v>
      </c>
      <c r="D4204" s="378" t="s">
        <v>611</v>
      </c>
      <c r="E4204" s="20">
        <f t="shared" si="65"/>
        <v>3.5550999999999999</v>
      </c>
    </row>
    <row r="4205" spans="1:5" x14ac:dyDescent="0.25">
      <c r="A4205" s="377">
        <v>42402</v>
      </c>
      <c r="B4205" s="378">
        <v>3.25</v>
      </c>
      <c r="C4205" s="379">
        <v>3.29</v>
      </c>
      <c r="D4205" s="378">
        <v>3.5569999999999999</v>
      </c>
      <c r="E4205" s="20">
        <f t="shared" si="65"/>
        <v>3.5569999999999999</v>
      </c>
    </row>
    <row r="4206" spans="1:5" x14ac:dyDescent="0.25">
      <c r="A4206" s="377">
        <v>42403</v>
      </c>
      <c r="B4206" s="378">
        <v>3.25</v>
      </c>
      <c r="C4206" s="379">
        <v>3.28</v>
      </c>
      <c r="D4206" s="378">
        <v>3.5550000000000002</v>
      </c>
      <c r="E4206" s="20">
        <f t="shared" si="65"/>
        <v>3.5550000000000002</v>
      </c>
    </row>
    <row r="4207" spans="1:5" x14ac:dyDescent="0.25">
      <c r="A4207" s="377">
        <v>42404</v>
      </c>
      <c r="B4207" s="378">
        <v>3.25</v>
      </c>
      <c r="C4207" s="379">
        <v>3.26</v>
      </c>
      <c r="D4207" s="378">
        <v>3.5588000000000002</v>
      </c>
      <c r="E4207" s="20">
        <f t="shared" si="65"/>
        <v>3.5588000000000002</v>
      </c>
    </row>
    <row r="4208" spans="1:5" x14ac:dyDescent="0.25">
      <c r="A4208" s="377">
        <v>42405</v>
      </c>
      <c r="B4208" s="378">
        <v>3.25</v>
      </c>
      <c r="C4208" s="379">
        <v>3.26</v>
      </c>
      <c r="D4208" s="378">
        <v>3.56</v>
      </c>
      <c r="E4208" s="20">
        <f t="shared" si="65"/>
        <v>3.56</v>
      </c>
    </row>
    <row r="4209" spans="1:5" x14ac:dyDescent="0.25">
      <c r="A4209" s="377">
        <v>42406</v>
      </c>
      <c r="B4209" s="378">
        <v>3.25</v>
      </c>
      <c r="C4209" s="379" t="s">
        <v>611</v>
      </c>
      <c r="D4209" s="378" t="s">
        <v>611</v>
      </c>
      <c r="E4209" s="20">
        <f t="shared" si="65"/>
        <v>3.56</v>
      </c>
    </row>
    <row r="4210" spans="1:5" x14ac:dyDescent="0.25">
      <c r="A4210" s="377">
        <v>42407</v>
      </c>
      <c r="B4210" s="378">
        <v>3.25</v>
      </c>
      <c r="C4210" s="379" t="s">
        <v>611</v>
      </c>
      <c r="D4210" s="378" t="s">
        <v>611</v>
      </c>
      <c r="E4210" s="20">
        <f t="shared" si="65"/>
        <v>3.56</v>
      </c>
    </row>
    <row r="4211" spans="1:5" x14ac:dyDescent="0.25">
      <c r="A4211" s="377">
        <v>42408</v>
      </c>
      <c r="B4211" s="378">
        <v>3.25</v>
      </c>
      <c r="C4211" s="379">
        <v>3.25</v>
      </c>
      <c r="D4211" s="378">
        <v>3.5615999999999999</v>
      </c>
      <c r="E4211" s="20">
        <f t="shared" si="65"/>
        <v>3.5615999999999999</v>
      </c>
    </row>
    <row r="4212" spans="1:5" x14ac:dyDescent="0.25">
      <c r="A4212" s="377">
        <v>42409</v>
      </c>
      <c r="B4212" s="378">
        <v>3.25</v>
      </c>
      <c r="C4212" s="379">
        <v>3.25</v>
      </c>
      <c r="D4212" s="378">
        <v>3.5579999999999998</v>
      </c>
      <c r="E4212" s="20">
        <f t="shared" si="65"/>
        <v>3.5579999999999998</v>
      </c>
    </row>
    <row r="4213" spans="1:5" x14ac:dyDescent="0.25">
      <c r="A4213" s="377">
        <v>42410</v>
      </c>
      <c r="B4213" s="378">
        <v>3.25</v>
      </c>
      <c r="C4213" s="379">
        <v>3.25</v>
      </c>
      <c r="D4213" s="378">
        <v>3.5598000000000001</v>
      </c>
      <c r="E4213" s="20">
        <f t="shared" si="65"/>
        <v>3.5598000000000001</v>
      </c>
    </row>
    <row r="4214" spans="1:5" x14ac:dyDescent="0.25">
      <c r="A4214" s="377">
        <v>42411</v>
      </c>
      <c r="B4214" s="378">
        <v>3.25</v>
      </c>
      <c r="C4214" s="379">
        <v>3.27</v>
      </c>
      <c r="D4214" s="378">
        <v>3.5541</v>
      </c>
      <c r="E4214" s="20">
        <f t="shared" si="65"/>
        <v>3.5541</v>
      </c>
    </row>
    <row r="4215" spans="1:5" x14ac:dyDescent="0.25">
      <c r="A4215" s="377">
        <v>42412</v>
      </c>
      <c r="B4215" s="378">
        <v>3.25</v>
      </c>
      <c r="C4215" s="379">
        <v>3.27</v>
      </c>
      <c r="D4215" s="378">
        <v>3.5550000000000002</v>
      </c>
      <c r="E4215" s="20">
        <f t="shared" si="65"/>
        <v>3.5550000000000002</v>
      </c>
    </row>
    <row r="4216" spans="1:5" x14ac:dyDescent="0.25">
      <c r="A4216" s="377">
        <v>42413</v>
      </c>
      <c r="B4216" s="378">
        <v>3.25</v>
      </c>
      <c r="C4216" s="379" t="s">
        <v>611</v>
      </c>
      <c r="D4216" s="378" t="s">
        <v>611</v>
      </c>
      <c r="E4216" s="20">
        <f t="shared" si="65"/>
        <v>3.5550000000000002</v>
      </c>
    </row>
    <row r="4217" spans="1:5" x14ac:dyDescent="0.25">
      <c r="A4217" s="377">
        <v>42414</v>
      </c>
      <c r="B4217" s="378">
        <v>3.25</v>
      </c>
      <c r="C4217" s="379" t="s">
        <v>611</v>
      </c>
      <c r="D4217" s="378" t="s">
        <v>611</v>
      </c>
      <c r="E4217" s="20">
        <f t="shared" si="65"/>
        <v>3.5550000000000002</v>
      </c>
    </row>
    <row r="4218" spans="1:5" x14ac:dyDescent="0.25">
      <c r="A4218" s="377">
        <v>42415</v>
      </c>
      <c r="B4218" s="378">
        <v>3.25</v>
      </c>
      <c r="C4218" s="379">
        <v>3.26</v>
      </c>
      <c r="D4218" s="378">
        <v>3.5476000000000001</v>
      </c>
      <c r="E4218" s="20">
        <f t="shared" si="65"/>
        <v>3.5476000000000001</v>
      </c>
    </row>
    <row r="4219" spans="1:5" x14ac:dyDescent="0.25">
      <c r="A4219" s="377">
        <v>42416</v>
      </c>
      <c r="B4219" s="378">
        <v>3.25</v>
      </c>
      <c r="C4219" s="379">
        <v>3.25</v>
      </c>
      <c r="D4219" s="378">
        <v>3.5482999999999998</v>
      </c>
      <c r="E4219" s="20">
        <f t="shared" si="65"/>
        <v>3.5482999999999998</v>
      </c>
    </row>
    <row r="4220" spans="1:5" x14ac:dyDescent="0.25">
      <c r="A4220" s="377">
        <v>42417</v>
      </c>
      <c r="B4220" s="378">
        <v>3.75</v>
      </c>
      <c r="C4220" s="379">
        <v>3.26</v>
      </c>
      <c r="D4220" s="378">
        <v>3.5543</v>
      </c>
      <c r="E4220" s="20">
        <f t="shared" si="65"/>
        <v>3.5543</v>
      </c>
    </row>
    <row r="4221" spans="1:5" x14ac:dyDescent="0.25">
      <c r="A4221" s="377">
        <v>42418</v>
      </c>
      <c r="B4221" s="378">
        <v>3.75</v>
      </c>
      <c r="C4221" s="379">
        <v>3.82</v>
      </c>
      <c r="D4221" s="378">
        <v>4.0350000000000001</v>
      </c>
      <c r="E4221" s="20">
        <f t="shared" si="65"/>
        <v>4.0350000000000001</v>
      </c>
    </row>
    <row r="4222" spans="1:5" x14ac:dyDescent="0.25">
      <c r="A4222" s="377">
        <v>42419</v>
      </c>
      <c r="B4222" s="378">
        <v>3.75</v>
      </c>
      <c r="C4222" s="379">
        <v>3.81</v>
      </c>
      <c r="D4222" s="378">
        <v>4.0303000000000004</v>
      </c>
      <c r="E4222" s="20">
        <f t="shared" si="65"/>
        <v>4.0303000000000004</v>
      </c>
    </row>
    <row r="4223" spans="1:5" x14ac:dyDescent="0.25">
      <c r="A4223" s="377">
        <v>42420</v>
      </c>
      <c r="B4223" s="378">
        <v>3.75</v>
      </c>
      <c r="C4223" s="379" t="s">
        <v>611</v>
      </c>
      <c r="D4223" s="378" t="s">
        <v>611</v>
      </c>
      <c r="E4223" s="20">
        <f t="shared" si="65"/>
        <v>4.0303000000000004</v>
      </c>
    </row>
    <row r="4224" spans="1:5" x14ac:dyDescent="0.25">
      <c r="A4224" s="377">
        <v>42421</v>
      </c>
      <c r="B4224" s="378">
        <v>3.75</v>
      </c>
      <c r="C4224" s="379" t="s">
        <v>611</v>
      </c>
      <c r="D4224" s="378" t="s">
        <v>611</v>
      </c>
      <c r="E4224" s="20">
        <f t="shared" si="65"/>
        <v>4.0303000000000004</v>
      </c>
    </row>
    <row r="4225" spans="1:5" x14ac:dyDescent="0.25">
      <c r="A4225" s="377">
        <v>42422</v>
      </c>
      <c r="B4225" s="378">
        <v>3.75</v>
      </c>
      <c r="C4225" s="379">
        <v>3.85</v>
      </c>
      <c r="D4225" s="378">
        <v>4.0350000000000001</v>
      </c>
      <c r="E4225" s="20">
        <f t="shared" si="65"/>
        <v>4.0350000000000001</v>
      </c>
    </row>
    <row r="4226" spans="1:5" x14ac:dyDescent="0.25">
      <c r="A4226" s="377">
        <v>42423</v>
      </c>
      <c r="B4226" s="378">
        <v>3.75</v>
      </c>
      <c r="C4226" s="379">
        <v>3.79</v>
      </c>
      <c r="D4226" s="378">
        <v>4.0316000000000001</v>
      </c>
      <c r="E4226" s="20">
        <f t="shared" si="65"/>
        <v>4.0316000000000001</v>
      </c>
    </row>
    <row r="4227" spans="1:5" x14ac:dyDescent="0.25">
      <c r="A4227" s="377">
        <v>42424</v>
      </c>
      <c r="B4227" s="378">
        <v>3.75</v>
      </c>
      <c r="C4227" s="379">
        <v>3.77</v>
      </c>
      <c r="D4227" s="378">
        <v>4.0507</v>
      </c>
      <c r="E4227" s="20">
        <f t="shared" si="65"/>
        <v>4.0507</v>
      </c>
    </row>
    <row r="4228" spans="1:5" x14ac:dyDescent="0.25">
      <c r="A4228" s="377">
        <v>42425</v>
      </c>
      <c r="B4228" s="378">
        <v>3.75</v>
      </c>
      <c r="C4228" s="379">
        <v>3.77</v>
      </c>
      <c r="D4228" s="378">
        <v>4.0547000000000004</v>
      </c>
      <c r="E4228" s="20">
        <f t="shared" si="65"/>
        <v>4.0547000000000004</v>
      </c>
    </row>
    <row r="4229" spans="1:5" x14ac:dyDescent="0.25">
      <c r="A4229" s="377">
        <v>42426</v>
      </c>
      <c r="B4229" s="378">
        <v>3.75</v>
      </c>
      <c r="C4229" s="379">
        <v>3.82</v>
      </c>
      <c r="D4229" s="378">
        <v>4.0555000000000003</v>
      </c>
      <c r="E4229" s="20">
        <f t="shared" si="65"/>
        <v>4.0555000000000003</v>
      </c>
    </row>
    <row r="4230" spans="1:5" x14ac:dyDescent="0.25">
      <c r="A4230" s="377">
        <v>42427</v>
      </c>
      <c r="B4230" s="378">
        <v>3.75</v>
      </c>
      <c r="C4230" s="379" t="s">
        <v>611</v>
      </c>
      <c r="D4230" s="378" t="s">
        <v>611</v>
      </c>
      <c r="E4230" s="20">
        <f t="shared" si="65"/>
        <v>4.0555000000000003</v>
      </c>
    </row>
    <row r="4231" spans="1:5" x14ac:dyDescent="0.25">
      <c r="A4231" s="377">
        <v>42428</v>
      </c>
      <c r="B4231" s="378">
        <v>3.75</v>
      </c>
      <c r="C4231" s="379" t="s">
        <v>611</v>
      </c>
      <c r="D4231" s="378" t="s">
        <v>611</v>
      </c>
      <c r="E4231" s="20">
        <f t="shared" si="65"/>
        <v>4.0555000000000003</v>
      </c>
    </row>
    <row r="4232" spans="1:5" x14ac:dyDescent="0.25">
      <c r="A4232" s="377">
        <v>42429</v>
      </c>
      <c r="B4232" s="378">
        <v>3.75</v>
      </c>
      <c r="C4232" s="379">
        <v>3.93</v>
      </c>
      <c r="D4232" s="378">
        <v>4.0500999999999996</v>
      </c>
      <c r="E4232" s="20">
        <f t="shared" si="65"/>
        <v>4.0500999999999996</v>
      </c>
    </row>
    <row r="4233" spans="1:5" x14ac:dyDescent="0.25">
      <c r="A4233" s="377">
        <v>42430</v>
      </c>
      <c r="B4233" s="378">
        <v>3.75</v>
      </c>
      <c r="C4233" s="379">
        <v>3.83</v>
      </c>
      <c r="D4233" s="378">
        <v>4.0594000000000001</v>
      </c>
      <c r="E4233" s="20">
        <f t="shared" si="65"/>
        <v>4.0594000000000001</v>
      </c>
    </row>
    <row r="4234" spans="1:5" x14ac:dyDescent="0.25">
      <c r="A4234" s="377">
        <v>42431</v>
      </c>
      <c r="B4234" s="378">
        <v>3.75</v>
      </c>
      <c r="C4234" s="379">
        <v>3.87</v>
      </c>
      <c r="D4234" s="378">
        <v>4.0576999999999996</v>
      </c>
      <c r="E4234" s="20">
        <f t="shared" si="65"/>
        <v>4.0576999999999996</v>
      </c>
    </row>
    <row r="4235" spans="1:5" x14ac:dyDescent="0.25">
      <c r="A4235" s="377">
        <v>42432</v>
      </c>
      <c r="B4235" s="378">
        <v>3.75</v>
      </c>
      <c r="C4235" s="379">
        <v>3.81</v>
      </c>
      <c r="D4235" s="378">
        <v>4.0599999999999996</v>
      </c>
      <c r="E4235" s="20">
        <f t="shared" si="65"/>
        <v>4.0599999999999996</v>
      </c>
    </row>
    <row r="4236" spans="1:5" x14ac:dyDescent="0.25">
      <c r="A4236" s="377">
        <v>42433</v>
      </c>
      <c r="B4236" s="378">
        <v>3.75</v>
      </c>
      <c r="C4236" s="379">
        <v>3.79</v>
      </c>
      <c r="D4236" s="378">
        <v>4.0601000000000003</v>
      </c>
      <c r="E4236" s="20">
        <f t="shared" ref="E4236:E4299" si="66">IF(D4236="N/E",E4235,D4236)</f>
        <v>4.0601000000000003</v>
      </c>
    </row>
    <row r="4237" spans="1:5" x14ac:dyDescent="0.25">
      <c r="A4237" s="377">
        <v>42434</v>
      </c>
      <c r="B4237" s="378">
        <v>3.75</v>
      </c>
      <c r="C4237" s="379" t="s">
        <v>611</v>
      </c>
      <c r="D4237" s="378" t="s">
        <v>611</v>
      </c>
      <c r="E4237" s="20">
        <f t="shared" si="66"/>
        <v>4.0601000000000003</v>
      </c>
    </row>
    <row r="4238" spans="1:5" x14ac:dyDescent="0.25">
      <c r="A4238" s="377">
        <v>42435</v>
      </c>
      <c r="B4238" s="378">
        <v>3.75</v>
      </c>
      <c r="C4238" s="379" t="s">
        <v>611</v>
      </c>
      <c r="D4238" s="378" t="s">
        <v>611</v>
      </c>
      <c r="E4238" s="20">
        <f t="shared" si="66"/>
        <v>4.0601000000000003</v>
      </c>
    </row>
    <row r="4239" spans="1:5" x14ac:dyDescent="0.25">
      <c r="A4239" s="377">
        <v>42436</v>
      </c>
      <c r="B4239" s="378">
        <v>3.75</v>
      </c>
      <c r="C4239" s="379">
        <v>3.78</v>
      </c>
      <c r="D4239" s="378">
        <v>4.0640000000000001</v>
      </c>
      <c r="E4239" s="20">
        <f t="shared" si="66"/>
        <v>4.0640000000000001</v>
      </c>
    </row>
    <row r="4240" spans="1:5" x14ac:dyDescent="0.25">
      <c r="A4240" s="377">
        <v>42437</v>
      </c>
      <c r="B4240" s="378">
        <v>3.75</v>
      </c>
      <c r="C4240" s="379">
        <v>3.76</v>
      </c>
      <c r="D4240" s="378">
        <v>4.0625</v>
      </c>
      <c r="E4240" s="20">
        <f t="shared" si="66"/>
        <v>4.0625</v>
      </c>
    </row>
    <row r="4241" spans="1:5" x14ac:dyDescent="0.25">
      <c r="A4241" s="377">
        <v>42438</v>
      </c>
      <c r="B4241" s="378">
        <v>3.75</v>
      </c>
      <c r="C4241" s="379">
        <v>3.76</v>
      </c>
      <c r="D4241" s="378">
        <v>4.0606</v>
      </c>
      <c r="E4241" s="20">
        <f t="shared" si="66"/>
        <v>4.0606</v>
      </c>
    </row>
    <row r="4242" spans="1:5" x14ac:dyDescent="0.25">
      <c r="A4242" s="377">
        <v>42439</v>
      </c>
      <c r="B4242" s="378">
        <v>3.75</v>
      </c>
      <c r="C4242" s="379">
        <v>3.77</v>
      </c>
      <c r="D4242" s="378">
        <v>4.0601000000000003</v>
      </c>
      <c r="E4242" s="20">
        <f t="shared" si="66"/>
        <v>4.0601000000000003</v>
      </c>
    </row>
    <row r="4243" spans="1:5" x14ac:dyDescent="0.25">
      <c r="A4243" s="377">
        <v>42440</v>
      </c>
      <c r="B4243" s="378">
        <v>3.75</v>
      </c>
      <c r="C4243" s="379">
        <v>3.76</v>
      </c>
      <c r="D4243" s="378">
        <v>4.0606</v>
      </c>
      <c r="E4243" s="20">
        <f t="shared" si="66"/>
        <v>4.0606</v>
      </c>
    </row>
    <row r="4244" spans="1:5" x14ac:dyDescent="0.25">
      <c r="A4244" s="377">
        <v>42441</v>
      </c>
      <c r="B4244" s="378">
        <v>3.75</v>
      </c>
      <c r="C4244" s="379" t="s">
        <v>611</v>
      </c>
      <c r="D4244" s="378" t="s">
        <v>611</v>
      </c>
      <c r="E4244" s="20">
        <f t="shared" si="66"/>
        <v>4.0606</v>
      </c>
    </row>
    <row r="4245" spans="1:5" x14ac:dyDescent="0.25">
      <c r="A4245" s="377">
        <v>42442</v>
      </c>
      <c r="B4245" s="378">
        <v>3.75</v>
      </c>
      <c r="C4245" s="379" t="s">
        <v>611</v>
      </c>
      <c r="D4245" s="378" t="s">
        <v>611</v>
      </c>
      <c r="E4245" s="20">
        <f t="shared" si="66"/>
        <v>4.0606</v>
      </c>
    </row>
    <row r="4246" spans="1:5" x14ac:dyDescent="0.25">
      <c r="A4246" s="377">
        <v>42443</v>
      </c>
      <c r="B4246" s="378">
        <v>3.75</v>
      </c>
      <c r="C4246" s="379">
        <v>3.76</v>
      </c>
      <c r="D4246" s="378">
        <v>4.0613000000000001</v>
      </c>
      <c r="E4246" s="20">
        <f t="shared" si="66"/>
        <v>4.0613000000000001</v>
      </c>
    </row>
    <row r="4247" spans="1:5" x14ac:dyDescent="0.25">
      <c r="A4247" s="377">
        <v>42444</v>
      </c>
      <c r="B4247" s="378">
        <v>3.75</v>
      </c>
      <c r="C4247" s="379">
        <v>3.76</v>
      </c>
      <c r="D4247" s="378">
        <v>4.0625</v>
      </c>
      <c r="E4247" s="20">
        <f t="shared" si="66"/>
        <v>4.0625</v>
      </c>
    </row>
    <row r="4248" spans="1:5" x14ac:dyDescent="0.25">
      <c r="A4248" s="377">
        <v>42445</v>
      </c>
      <c r="B4248" s="378">
        <v>3.75</v>
      </c>
      <c r="C4248" s="379">
        <v>3.78</v>
      </c>
      <c r="D4248" s="378">
        <v>4.0644999999999998</v>
      </c>
      <c r="E4248" s="20">
        <f t="shared" si="66"/>
        <v>4.0644999999999998</v>
      </c>
    </row>
    <row r="4249" spans="1:5" x14ac:dyDescent="0.25">
      <c r="A4249" s="377">
        <v>42446</v>
      </c>
      <c r="B4249" s="378">
        <v>3.75</v>
      </c>
      <c r="C4249" s="379">
        <v>3.8</v>
      </c>
      <c r="D4249" s="378">
        <v>4.0647000000000002</v>
      </c>
      <c r="E4249" s="20">
        <f t="shared" si="66"/>
        <v>4.0647000000000002</v>
      </c>
    </row>
    <row r="4250" spans="1:5" x14ac:dyDescent="0.25">
      <c r="A4250" s="377">
        <v>42447</v>
      </c>
      <c r="B4250" s="378">
        <v>3.75</v>
      </c>
      <c r="C4250" s="379">
        <v>3.83</v>
      </c>
      <c r="D4250" s="378">
        <v>4.0648</v>
      </c>
      <c r="E4250" s="20">
        <f t="shared" si="66"/>
        <v>4.0648</v>
      </c>
    </row>
    <row r="4251" spans="1:5" x14ac:dyDescent="0.25">
      <c r="A4251" s="377">
        <v>42448</v>
      </c>
      <c r="B4251" s="378">
        <v>3.75</v>
      </c>
      <c r="C4251" s="379" t="s">
        <v>611</v>
      </c>
      <c r="D4251" s="378" t="s">
        <v>611</v>
      </c>
      <c r="E4251" s="20">
        <f t="shared" si="66"/>
        <v>4.0648</v>
      </c>
    </row>
    <row r="4252" spans="1:5" x14ac:dyDescent="0.25">
      <c r="A4252" s="377">
        <v>42449</v>
      </c>
      <c r="B4252" s="378">
        <v>3.75</v>
      </c>
      <c r="C4252" s="379" t="s">
        <v>611</v>
      </c>
      <c r="D4252" s="378" t="s">
        <v>611</v>
      </c>
      <c r="E4252" s="20">
        <f t="shared" si="66"/>
        <v>4.0648</v>
      </c>
    </row>
    <row r="4253" spans="1:5" x14ac:dyDescent="0.25">
      <c r="A4253" s="377">
        <v>42450</v>
      </c>
      <c r="B4253" s="378">
        <v>3.75</v>
      </c>
      <c r="C4253" s="379" t="s">
        <v>611</v>
      </c>
      <c r="D4253" s="378" t="s">
        <v>611</v>
      </c>
      <c r="E4253" s="20">
        <f t="shared" si="66"/>
        <v>4.0648</v>
      </c>
    </row>
    <row r="4254" spans="1:5" x14ac:dyDescent="0.25">
      <c r="A4254" s="377">
        <v>42451</v>
      </c>
      <c r="B4254" s="378">
        <v>3.75</v>
      </c>
      <c r="C4254" s="379">
        <v>3.85</v>
      </c>
      <c r="D4254" s="378">
        <v>4.0659999999999998</v>
      </c>
      <c r="E4254" s="20">
        <f t="shared" si="66"/>
        <v>4.0659999999999998</v>
      </c>
    </row>
    <row r="4255" spans="1:5" x14ac:dyDescent="0.25">
      <c r="A4255" s="377">
        <v>42452</v>
      </c>
      <c r="B4255" s="378">
        <v>3.75</v>
      </c>
      <c r="C4255" s="379">
        <v>3.8</v>
      </c>
      <c r="D4255" s="378">
        <v>4.0650000000000004</v>
      </c>
      <c r="E4255" s="20">
        <f t="shared" si="66"/>
        <v>4.0650000000000004</v>
      </c>
    </row>
    <row r="4256" spans="1:5" x14ac:dyDescent="0.25">
      <c r="A4256" s="377">
        <v>42453</v>
      </c>
      <c r="B4256" s="378">
        <v>3.75</v>
      </c>
      <c r="C4256" s="379" t="s">
        <v>611</v>
      </c>
      <c r="D4256" s="378" t="s">
        <v>611</v>
      </c>
      <c r="E4256" s="20">
        <f t="shared" si="66"/>
        <v>4.0650000000000004</v>
      </c>
    </row>
    <row r="4257" spans="1:5" x14ac:dyDescent="0.25">
      <c r="A4257" s="377">
        <v>42454</v>
      </c>
      <c r="B4257" s="378">
        <v>3.75</v>
      </c>
      <c r="C4257" s="379" t="s">
        <v>611</v>
      </c>
      <c r="D4257" s="378" t="s">
        <v>611</v>
      </c>
      <c r="E4257" s="20">
        <f t="shared" si="66"/>
        <v>4.0650000000000004</v>
      </c>
    </row>
    <row r="4258" spans="1:5" x14ac:dyDescent="0.25">
      <c r="A4258" s="377">
        <v>42455</v>
      </c>
      <c r="B4258" s="378">
        <v>3.75</v>
      </c>
      <c r="C4258" s="379" t="s">
        <v>611</v>
      </c>
      <c r="D4258" s="378" t="s">
        <v>611</v>
      </c>
      <c r="E4258" s="20">
        <f t="shared" si="66"/>
        <v>4.0650000000000004</v>
      </c>
    </row>
    <row r="4259" spans="1:5" x14ac:dyDescent="0.25">
      <c r="A4259" s="377">
        <v>42456</v>
      </c>
      <c r="B4259" s="378">
        <v>3.75</v>
      </c>
      <c r="C4259" s="379" t="s">
        <v>611</v>
      </c>
      <c r="D4259" s="378" t="s">
        <v>611</v>
      </c>
      <c r="E4259" s="20">
        <f t="shared" si="66"/>
        <v>4.0650000000000004</v>
      </c>
    </row>
    <row r="4260" spans="1:5" x14ac:dyDescent="0.25">
      <c r="A4260" s="377">
        <v>42457</v>
      </c>
      <c r="B4260" s="378">
        <v>3.75</v>
      </c>
      <c r="C4260" s="379">
        <v>3.78</v>
      </c>
      <c r="D4260" s="378">
        <v>4.0674000000000001</v>
      </c>
      <c r="E4260" s="20">
        <f t="shared" si="66"/>
        <v>4.0674000000000001</v>
      </c>
    </row>
    <row r="4261" spans="1:5" x14ac:dyDescent="0.25">
      <c r="A4261" s="377">
        <v>42458</v>
      </c>
      <c r="B4261" s="378">
        <v>3.75</v>
      </c>
      <c r="C4261" s="379">
        <v>3.76</v>
      </c>
      <c r="D4261" s="378">
        <v>4.0650000000000004</v>
      </c>
      <c r="E4261" s="20">
        <f t="shared" si="66"/>
        <v>4.0650000000000004</v>
      </c>
    </row>
    <row r="4262" spans="1:5" x14ac:dyDescent="0.25">
      <c r="A4262" s="377">
        <v>42459</v>
      </c>
      <c r="B4262" s="378">
        <v>3.75</v>
      </c>
      <c r="C4262" s="379">
        <v>3.77</v>
      </c>
      <c r="D4262" s="378">
        <v>4.0625</v>
      </c>
      <c r="E4262" s="20">
        <f t="shared" si="66"/>
        <v>4.0625</v>
      </c>
    </row>
    <row r="4263" spans="1:5" x14ac:dyDescent="0.25">
      <c r="A4263" s="377">
        <v>42460</v>
      </c>
      <c r="B4263" s="378">
        <v>3.75</v>
      </c>
      <c r="C4263" s="379">
        <v>3.82</v>
      </c>
      <c r="D4263" s="378">
        <v>4.0650000000000004</v>
      </c>
      <c r="E4263" s="20">
        <f t="shared" si="66"/>
        <v>4.0650000000000004</v>
      </c>
    </row>
    <row r="4264" spans="1:5" x14ac:dyDescent="0.25">
      <c r="A4264" s="377">
        <v>42461</v>
      </c>
      <c r="B4264" s="378">
        <v>3.75</v>
      </c>
      <c r="C4264" s="379">
        <v>3.76</v>
      </c>
      <c r="D4264" s="378">
        <v>4.0650000000000004</v>
      </c>
      <c r="E4264" s="20">
        <f t="shared" si="66"/>
        <v>4.0650000000000004</v>
      </c>
    </row>
    <row r="4265" spans="1:5" x14ac:dyDescent="0.25">
      <c r="A4265" s="377">
        <v>42462</v>
      </c>
      <c r="B4265" s="378">
        <v>3.75</v>
      </c>
      <c r="C4265" s="379" t="s">
        <v>611</v>
      </c>
      <c r="D4265" s="378" t="s">
        <v>611</v>
      </c>
      <c r="E4265" s="20">
        <f t="shared" si="66"/>
        <v>4.0650000000000004</v>
      </c>
    </row>
    <row r="4266" spans="1:5" x14ac:dyDescent="0.25">
      <c r="A4266" s="377">
        <v>42463</v>
      </c>
      <c r="B4266" s="378">
        <v>3.75</v>
      </c>
      <c r="C4266" s="379" t="s">
        <v>611</v>
      </c>
      <c r="D4266" s="378" t="s">
        <v>611</v>
      </c>
      <c r="E4266" s="20">
        <f t="shared" si="66"/>
        <v>4.0650000000000004</v>
      </c>
    </row>
    <row r="4267" spans="1:5" x14ac:dyDescent="0.25">
      <c r="A4267" s="377">
        <v>42464</v>
      </c>
      <c r="B4267" s="378">
        <v>3.75</v>
      </c>
      <c r="C4267" s="379">
        <v>3.75</v>
      </c>
      <c r="D4267" s="378">
        <v>4.0625</v>
      </c>
      <c r="E4267" s="20">
        <f t="shared" si="66"/>
        <v>4.0625</v>
      </c>
    </row>
    <row r="4268" spans="1:5" x14ac:dyDescent="0.25">
      <c r="A4268" s="377">
        <v>42465</v>
      </c>
      <c r="B4268" s="378">
        <v>3.75</v>
      </c>
      <c r="C4268" s="379">
        <v>3.72</v>
      </c>
      <c r="D4268" s="378">
        <v>4.0650000000000004</v>
      </c>
      <c r="E4268" s="20">
        <f t="shared" si="66"/>
        <v>4.0650000000000004</v>
      </c>
    </row>
    <row r="4269" spans="1:5" x14ac:dyDescent="0.25">
      <c r="A4269" s="377">
        <v>42466</v>
      </c>
      <c r="B4269" s="378">
        <v>3.75</v>
      </c>
      <c r="C4269" s="379">
        <v>3.63</v>
      </c>
      <c r="D4269" s="378">
        <v>4.0652999999999997</v>
      </c>
      <c r="E4269" s="20">
        <f t="shared" si="66"/>
        <v>4.0652999999999997</v>
      </c>
    </row>
    <row r="4270" spans="1:5" x14ac:dyDescent="0.25">
      <c r="A4270" s="377">
        <v>42467</v>
      </c>
      <c r="B4270" s="378">
        <v>3.75</v>
      </c>
      <c r="C4270" s="379">
        <v>3.65</v>
      </c>
      <c r="D4270" s="378">
        <v>4.0660999999999996</v>
      </c>
      <c r="E4270" s="20">
        <f t="shared" si="66"/>
        <v>4.0660999999999996</v>
      </c>
    </row>
    <row r="4271" spans="1:5" x14ac:dyDescent="0.25">
      <c r="A4271" s="377">
        <v>42468</v>
      </c>
      <c r="B4271" s="378">
        <v>3.75</v>
      </c>
      <c r="C4271" s="379">
        <v>3.66</v>
      </c>
      <c r="D4271" s="378">
        <v>4.0650000000000004</v>
      </c>
      <c r="E4271" s="20">
        <f t="shared" si="66"/>
        <v>4.0650000000000004</v>
      </c>
    </row>
    <row r="4272" spans="1:5" x14ac:dyDescent="0.25">
      <c r="A4272" s="377">
        <v>42469</v>
      </c>
      <c r="B4272" s="378">
        <v>3.75</v>
      </c>
      <c r="C4272" s="379" t="s">
        <v>611</v>
      </c>
      <c r="D4272" s="378" t="s">
        <v>611</v>
      </c>
      <c r="E4272" s="20">
        <f t="shared" si="66"/>
        <v>4.0650000000000004</v>
      </c>
    </row>
    <row r="4273" spans="1:5" x14ac:dyDescent="0.25">
      <c r="A4273" s="377">
        <v>42470</v>
      </c>
      <c r="B4273" s="378">
        <v>3.75</v>
      </c>
      <c r="C4273" s="379" t="s">
        <v>611</v>
      </c>
      <c r="D4273" s="378" t="s">
        <v>611</v>
      </c>
      <c r="E4273" s="20">
        <f t="shared" si="66"/>
        <v>4.0650000000000004</v>
      </c>
    </row>
    <row r="4274" spans="1:5" x14ac:dyDescent="0.25">
      <c r="A4274" s="377">
        <v>42471</v>
      </c>
      <c r="B4274" s="378">
        <v>3.75</v>
      </c>
      <c r="C4274" s="379">
        <v>3.76</v>
      </c>
      <c r="D4274" s="378">
        <v>4.0624000000000002</v>
      </c>
      <c r="E4274" s="20">
        <f t="shared" si="66"/>
        <v>4.0624000000000002</v>
      </c>
    </row>
    <row r="4275" spans="1:5" x14ac:dyDescent="0.25">
      <c r="A4275" s="377">
        <v>42472</v>
      </c>
      <c r="B4275" s="378">
        <v>3.75</v>
      </c>
      <c r="C4275" s="379">
        <v>3.76</v>
      </c>
      <c r="D4275" s="378">
        <v>4.0625</v>
      </c>
      <c r="E4275" s="20">
        <f t="shared" si="66"/>
        <v>4.0625</v>
      </c>
    </row>
    <row r="4276" spans="1:5" x14ac:dyDescent="0.25">
      <c r="A4276" s="377">
        <v>42473</v>
      </c>
      <c r="B4276" s="378">
        <v>3.75</v>
      </c>
      <c r="C4276" s="379">
        <v>3.76</v>
      </c>
      <c r="D4276" s="378">
        <v>4.0625</v>
      </c>
      <c r="E4276" s="20">
        <f t="shared" si="66"/>
        <v>4.0625</v>
      </c>
    </row>
    <row r="4277" spans="1:5" x14ac:dyDescent="0.25">
      <c r="A4277" s="377">
        <v>42474</v>
      </c>
      <c r="B4277" s="378">
        <v>3.75</v>
      </c>
      <c r="C4277" s="379">
        <v>3.76</v>
      </c>
      <c r="D4277" s="378">
        <v>4.0617999999999999</v>
      </c>
      <c r="E4277" s="20">
        <f t="shared" si="66"/>
        <v>4.0617999999999999</v>
      </c>
    </row>
    <row r="4278" spans="1:5" x14ac:dyDescent="0.25">
      <c r="A4278" s="377">
        <v>42475</v>
      </c>
      <c r="B4278" s="378">
        <v>3.75</v>
      </c>
      <c r="C4278" s="379">
        <v>3.75</v>
      </c>
      <c r="D4278" s="378">
        <v>4.0650000000000004</v>
      </c>
      <c r="E4278" s="20">
        <f t="shared" si="66"/>
        <v>4.0650000000000004</v>
      </c>
    </row>
    <row r="4279" spans="1:5" x14ac:dyDescent="0.25">
      <c r="A4279" s="377">
        <v>42476</v>
      </c>
      <c r="B4279" s="378">
        <v>3.75</v>
      </c>
      <c r="C4279" s="379" t="s">
        <v>611</v>
      </c>
      <c r="D4279" s="378" t="s">
        <v>611</v>
      </c>
      <c r="E4279" s="20">
        <f t="shared" si="66"/>
        <v>4.0650000000000004</v>
      </c>
    </row>
    <row r="4280" spans="1:5" x14ac:dyDescent="0.25">
      <c r="A4280" s="377">
        <v>42477</v>
      </c>
      <c r="B4280" s="378">
        <v>3.75</v>
      </c>
      <c r="C4280" s="379" t="s">
        <v>611</v>
      </c>
      <c r="D4280" s="378" t="s">
        <v>611</v>
      </c>
      <c r="E4280" s="20">
        <f t="shared" si="66"/>
        <v>4.0650000000000004</v>
      </c>
    </row>
    <row r="4281" spans="1:5" x14ac:dyDescent="0.25">
      <c r="A4281" s="377">
        <v>42478</v>
      </c>
      <c r="B4281" s="378">
        <v>3.75</v>
      </c>
      <c r="C4281" s="379">
        <v>3.75</v>
      </c>
      <c r="D4281" s="378">
        <v>4.0650000000000004</v>
      </c>
      <c r="E4281" s="20">
        <f t="shared" si="66"/>
        <v>4.0650000000000004</v>
      </c>
    </row>
    <row r="4282" spans="1:5" x14ac:dyDescent="0.25">
      <c r="A4282" s="377">
        <v>42479</v>
      </c>
      <c r="B4282" s="378">
        <v>3.75</v>
      </c>
      <c r="C4282" s="379">
        <v>3.76</v>
      </c>
      <c r="D4282" s="378">
        <v>4.0651999999999999</v>
      </c>
      <c r="E4282" s="20">
        <f t="shared" si="66"/>
        <v>4.0651999999999999</v>
      </c>
    </row>
    <row r="4283" spans="1:5" x14ac:dyDescent="0.25">
      <c r="A4283" s="377">
        <v>42480</v>
      </c>
      <c r="B4283" s="378">
        <v>3.75</v>
      </c>
      <c r="C4283" s="379">
        <v>3.78</v>
      </c>
      <c r="D4283" s="378">
        <v>4.0625999999999998</v>
      </c>
      <c r="E4283" s="20">
        <f t="shared" si="66"/>
        <v>4.0625999999999998</v>
      </c>
    </row>
    <row r="4284" spans="1:5" x14ac:dyDescent="0.25">
      <c r="A4284" s="377">
        <v>42481</v>
      </c>
      <c r="B4284" s="378">
        <v>3.75</v>
      </c>
      <c r="C4284" s="379">
        <v>3.75</v>
      </c>
      <c r="D4284" s="378">
        <v>4.0650000000000004</v>
      </c>
      <c r="E4284" s="20">
        <f t="shared" si="66"/>
        <v>4.0650000000000004</v>
      </c>
    </row>
    <row r="4285" spans="1:5" x14ac:dyDescent="0.25">
      <c r="A4285" s="377">
        <v>42482</v>
      </c>
      <c r="B4285" s="378">
        <v>3.75</v>
      </c>
      <c r="C4285" s="379">
        <v>3.76</v>
      </c>
      <c r="D4285" s="378">
        <v>4.0650000000000004</v>
      </c>
      <c r="E4285" s="20">
        <f t="shared" si="66"/>
        <v>4.0650000000000004</v>
      </c>
    </row>
    <row r="4286" spans="1:5" x14ac:dyDescent="0.25">
      <c r="A4286" s="377">
        <v>42483</v>
      </c>
      <c r="B4286" s="378">
        <v>3.75</v>
      </c>
      <c r="C4286" s="379" t="s">
        <v>611</v>
      </c>
      <c r="D4286" s="378" t="s">
        <v>611</v>
      </c>
      <c r="E4286" s="20">
        <f t="shared" si="66"/>
        <v>4.0650000000000004</v>
      </c>
    </row>
    <row r="4287" spans="1:5" x14ac:dyDescent="0.25">
      <c r="A4287" s="377">
        <v>42484</v>
      </c>
      <c r="B4287" s="378">
        <v>3.75</v>
      </c>
      <c r="C4287" s="379" t="s">
        <v>611</v>
      </c>
      <c r="D4287" s="378" t="s">
        <v>611</v>
      </c>
      <c r="E4287" s="20">
        <f t="shared" si="66"/>
        <v>4.0650000000000004</v>
      </c>
    </row>
    <row r="4288" spans="1:5" x14ac:dyDescent="0.25">
      <c r="A4288" s="377">
        <v>42485</v>
      </c>
      <c r="B4288" s="378">
        <v>3.75</v>
      </c>
      <c r="C4288" s="379">
        <v>3.78</v>
      </c>
      <c r="D4288" s="378">
        <v>4.0625</v>
      </c>
      <c r="E4288" s="20">
        <f t="shared" si="66"/>
        <v>4.0625</v>
      </c>
    </row>
    <row r="4289" spans="1:5" x14ac:dyDescent="0.25">
      <c r="A4289" s="377">
        <v>42486</v>
      </c>
      <c r="B4289" s="378">
        <v>3.75</v>
      </c>
      <c r="C4289" s="379">
        <v>3.85</v>
      </c>
      <c r="D4289" s="378">
        <v>4.0650000000000004</v>
      </c>
      <c r="E4289" s="20">
        <f t="shared" si="66"/>
        <v>4.0650000000000004</v>
      </c>
    </row>
    <row r="4290" spans="1:5" x14ac:dyDescent="0.25">
      <c r="A4290" s="377">
        <v>42487</v>
      </c>
      <c r="B4290" s="378">
        <v>3.75</v>
      </c>
      <c r="C4290" s="379">
        <v>3.9</v>
      </c>
      <c r="D4290" s="378">
        <v>4.0655000000000001</v>
      </c>
      <c r="E4290" s="20">
        <f t="shared" si="66"/>
        <v>4.0655000000000001</v>
      </c>
    </row>
    <row r="4291" spans="1:5" x14ac:dyDescent="0.25">
      <c r="A4291" s="377">
        <v>42488</v>
      </c>
      <c r="B4291" s="378">
        <v>3.75</v>
      </c>
      <c r="C4291" s="379">
        <v>3.86</v>
      </c>
      <c r="D4291" s="378">
        <v>4.0650000000000004</v>
      </c>
      <c r="E4291" s="20">
        <f t="shared" si="66"/>
        <v>4.0650000000000004</v>
      </c>
    </row>
    <row r="4292" spans="1:5" x14ac:dyDescent="0.25">
      <c r="A4292" s="377">
        <v>42489</v>
      </c>
      <c r="B4292" s="378">
        <v>3.75</v>
      </c>
      <c r="C4292" s="379">
        <v>3.98</v>
      </c>
      <c r="D4292" s="378">
        <v>4.0650000000000004</v>
      </c>
      <c r="E4292" s="20">
        <f t="shared" si="66"/>
        <v>4.0650000000000004</v>
      </c>
    </row>
    <row r="4293" spans="1:5" x14ac:dyDescent="0.25">
      <c r="A4293" s="377">
        <v>42490</v>
      </c>
      <c r="B4293" s="378">
        <v>3.75</v>
      </c>
      <c r="C4293" s="379" t="s">
        <v>611</v>
      </c>
      <c r="D4293" s="378" t="s">
        <v>611</v>
      </c>
      <c r="E4293" s="20">
        <f t="shared" si="66"/>
        <v>4.0650000000000004</v>
      </c>
    </row>
    <row r="4294" spans="1:5" x14ac:dyDescent="0.25">
      <c r="A4294" s="377">
        <v>42491</v>
      </c>
      <c r="B4294" s="378">
        <v>3.75</v>
      </c>
      <c r="C4294" s="379" t="s">
        <v>611</v>
      </c>
      <c r="D4294" s="378" t="s">
        <v>611</v>
      </c>
      <c r="E4294" s="20">
        <f t="shared" si="66"/>
        <v>4.0650000000000004</v>
      </c>
    </row>
    <row r="4295" spans="1:5" x14ac:dyDescent="0.25">
      <c r="A4295" s="377">
        <v>42492</v>
      </c>
      <c r="B4295" s="378">
        <v>3.75</v>
      </c>
      <c r="C4295" s="379">
        <v>3.85</v>
      </c>
      <c r="D4295" s="378">
        <v>4.0655000000000001</v>
      </c>
      <c r="E4295" s="20">
        <f t="shared" si="66"/>
        <v>4.0655000000000001</v>
      </c>
    </row>
    <row r="4296" spans="1:5" x14ac:dyDescent="0.25">
      <c r="A4296" s="377">
        <v>42493</v>
      </c>
      <c r="B4296" s="378">
        <v>3.75</v>
      </c>
      <c r="C4296" s="379">
        <v>3.9</v>
      </c>
      <c r="D4296" s="378">
        <v>4.0650000000000004</v>
      </c>
      <c r="E4296" s="20">
        <f t="shared" si="66"/>
        <v>4.0650000000000004</v>
      </c>
    </row>
    <row r="4297" spans="1:5" x14ac:dyDescent="0.25">
      <c r="A4297" s="377">
        <v>42494</v>
      </c>
      <c r="B4297" s="378">
        <v>3.75</v>
      </c>
      <c r="C4297" s="379">
        <v>3.85</v>
      </c>
      <c r="D4297" s="378">
        <v>4.0625</v>
      </c>
      <c r="E4297" s="20">
        <f t="shared" si="66"/>
        <v>4.0625</v>
      </c>
    </row>
    <row r="4298" spans="1:5" x14ac:dyDescent="0.25">
      <c r="A4298" s="377">
        <v>42495</v>
      </c>
      <c r="B4298" s="378">
        <v>3.75</v>
      </c>
      <c r="C4298" s="379">
        <v>3.79</v>
      </c>
      <c r="D4298" s="378">
        <v>4.0632999999999999</v>
      </c>
      <c r="E4298" s="20">
        <f t="shared" si="66"/>
        <v>4.0632999999999999</v>
      </c>
    </row>
    <row r="4299" spans="1:5" x14ac:dyDescent="0.25">
      <c r="A4299" s="377">
        <v>42496</v>
      </c>
      <c r="B4299" s="378">
        <v>3.75</v>
      </c>
      <c r="C4299" s="379">
        <v>3.75</v>
      </c>
      <c r="D4299" s="378">
        <v>4.0637999999999996</v>
      </c>
      <c r="E4299" s="20">
        <f t="shared" si="66"/>
        <v>4.0637999999999996</v>
      </c>
    </row>
    <row r="4300" spans="1:5" x14ac:dyDescent="0.25">
      <c r="A4300" s="377">
        <v>42497</v>
      </c>
      <c r="B4300" s="378">
        <v>3.75</v>
      </c>
      <c r="C4300" s="379" t="s">
        <v>611</v>
      </c>
      <c r="D4300" s="378" t="s">
        <v>611</v>
      </c>
      <c r="E4300" s="20">
        <f t="shared" ref="E4300:E4363" si="67">IF(D4300="N/E",E4299,D4300)</f>
        <v>4.0637999999999996</v>
      </c>
    </row>
    <row r="4301" spans="1:5" x14ac:dyDescent="0.25">
      <c r="A4301" s="377">
        <v>42498</v>
      </c>
      <c r="B4301" s="378">
        <v>3.75</v>
      </c>
      <c r="C4301" s="379" t="s">
        <v>611</v>
      </c>
      <c r="D4301" s="378" t="s">
        <v>611</v>
      </c>
      <c r="E4301" s="20">
        <f t="shared" si="67"/>
        <v>4.0637999999999996</v>
      </c>
    </row>
    <row r="4302" spans="1:5" x14ac:dyDescent="0.25">
      <c r="A4302" s="377">
        <v>42499</v>
      </c>
      <c r="B4302" s="378">
        <v>3.75</v>
      </c>
      <c r="C4302" s="379">
        <v>3.71</v>
      </c>
      <c r="D4302" s="378">
        <v>4.0650000000000004</v>
      </c>
      <c r="E4302" s="20">
        <f t="shared" si="67"/>
        <v>4.0650000000000004</v>
      </c>
    </row>
    <row r="4303" spans="1:5" x14ac:dyDescent="0.25">
      <c r="A4303" s="377">
        <v>42500</v>
      </c>
      <c r="B4303" s="378">
        <v>3.75</v>
      </c>
      <c r="C4303" s="379">
        <v>3.81</v>
      </c>
      <c r="D4303" s="378">
        <v>4.0610999999999997</v>
      </c>
      <c r="E4303" s="20">
        <f t="shared" si="67"/>
        <v>4.0610999999999997</v>
      </c>
    </row>
    <row r="4304" spans="1:5" x14ac:dyDescent="0.25">
      <c r="A4304" s="377">
        <v>42501</v>
      </c>
      <c r="B4304" s="378">
        <v>3.75</v>
      </c>
      <c r="C4304" s="379">
        <v>3.81</v>
      </c>
      <c r="D4304" s="378">
        <v>4.0598999999999998</v>
      </c>
      <c r="E4304" s="20">
        <f t="shared" si="67"/>
        <v>4.0598999999999998</v>
      </c>
    </row>
    <row r="4305" spans="1:5" x14ac:dyDescent="0.25">
      <c r="A4305" s="377">
        <v>42502</v>
      </c>
      <c r="B4305" s="378">
        <v>3.75</v>
      </c>
      <c r="C4305" s="379">
        <v>3.83</v>
      </c>
      <c r="D4305" s="378">
        <v>4.0602999999999998</v>
      </c>
      <c r="E4305" s="20">
        <f t="shared" si="67"/>
        <v>4.0602999999999998</v>
      </c>
    </row>
    <row r="4306" spans="1:5" x14ac:dyDescent="0.25">
      <c r="A4306" s="377">
        <v>42503</v>
      </c>
      <c r="B4306" s="378">
        <v>3.75</v>
      </c>
      <c r="C4306" s="379">
        <v>3.85</v>
      </c>
      <c r="D4306" s="378">
        <v>4.0606999999999998</v>
      </c>
      <c r="E4306" s="20">
        <f t="shared" si="67"/>
        <v>4.0606999999999998</v>
      </c>
    </row>
    <row r="4307" spans="1:5" x14ac:dyDescent="0.25">
      <c r="A4307" s="377">
        <v>42504</v>
      </c>
      <c r="B4307" s="378">
        <v>3.75</v>
      </c>
      <c r="C4307" s="379" t="s">
        <v>611</v>
      </c>
      <c r="D4307" s="378" t="s">
        <v>611</v>
      </c>
      <c r="E4307" s="20">
        <f t="shared" si="67"/>
        <v>4.0606999999999998</v>
      </c>
    </row>
    <row r="4308" spans="1:5" x14ac:dyDescent="0.25">
      <c r="A4308" s="377">
        <v>42505</v>
      </c>
      <c r="B4308" s="378">
        <v>3.75</v>
      </c>
      <c r="C4308" s="379" t="s">
        <v>611</v>
      </c>
      <c r="D4308" s="378" t="s">
        <v>611</v>
      </c>
      <c r="E4308" s="20">
        <f t="shared" si="67"/>
        <v>4.0606999999999998</v>
      </c>
    </row>
    <row r="4309" spans="1:5" x14ac:dyDescent="0.25">
      <c r="A4309" s="377">
        <v>42506</v>
      </c>
      <c r="B4309" s="378">
        <v>3.75</v>
      </c>
      <c r="C4309" s="379">
        <v>3.83</v>
      </c>
      <c r="D4309" s="378">
        <v>4.0650000000000004</v>
      </c>
      <c r="E4309" s="20">
        <f t="shared" si="67"/>
        <v>4.0650000000000004</v>
      </c>
    </row>
    <row r="4310" spans="1:5" x14ac:dyDescent="0.25">
      <c r="A4310" s="377">
        <v>42507</v>
      </c>
      <c r="B4310" s="378">
        <v>3.75</v>
      </c>
      <c r="C4310" s="379">
        <v>3.84</v>
      </c>
      <c r="D4310" s="378">
        <v>4.0659999999999998</v>
      </c>
      <c r="E4310" s="20">
        <f t="shared" si="67"/>
        <v>4.0659999999999998</v>
      </c>
    </row>
    <row r="4311" spans="1:5" x14ac:dyDescent="0.25">
      <c r="A4311" s="377">
        <v>42508</v>
      </c>
      <c r="B4311" s="378">
        <v>3.75</v>
      </c>
      <c r="C4311" s="379">
        <v>3.79</v>
      </c>
      <c r="D4311" s="378">
        <v>4.0650000000000004</v>
      </c>
      <c r="E4311" s="20">
        <f t="shared" si="67"/>
        <v>4.0650000000000004</v>
      </c>
    </row>
    <row r="4312" spans="1:5" x14ac:dyDescent="0.25">
      <c r="A4312" s="377">
        <v>42509</v>
      </c>
      <c r="B4312" s="378">
        <v>3.75</v>
      </c>
      <c r="C4312" s="379">
        <v>3.81</v>
      </c>
      <c r="D4312" s="378">
        <v>4.0650000000000004</v>
      </c>
      <c r="E4312" s="20">
        <f t="shared" si="67"/>
        <v>4.0650000000000004</v>
      </c>
    </row>
    <row r="4313" spans="1:5" x14ac:dyDescent="0.25">
      <c r="A4313" s="377">
        <v>42510</v>
      </c>
      <c r="B4313" s="378">
        <v>3.75</v>
      </c>
      <c r="C4313" s="379">
        <v>3.79</v>
      </c>
      <c r="D4313" s="378">
        <v>4.0811999999999999</v>
      </c>
      <c r="E4313" s="20">
        <f t="shared" si="67"/>
        <v>4.0811999999999999</v>
      </c>
    </row>
    <row r="4314" spans="1:5" x14ac:dyDescent="0.25">
      <c r="A4314" s="377">
        <v>42511</v>
      </c>
      <c r="B4314" s="378">
        <v>3.75</v>
      </c>
      <c r="C4314" s="379" t="s">
        <v>611</v>
      </c>
      <c r="D4314" s="378" t="s">
        <v>611</v>
      </c>
      <c r="E4314" s="20">
        <f t="shared" si="67"/>
        <v>4.0811999999999999</v>
      </c>
    </row>
    <row r="4315" spans="1:5" x14ac:dyDescent="0.25">
      <c r="A4315" s="377">
        <v>42512</v>
      </c>
      <c r="B4315" s="378">
        <v>3.75</v>
      </c>
      <c r="C4315" s="379" t="s">
        <v>611</v>
      </c>
      <c r="D4315" s="378" t="s">
        <v>611</v>
      </c>
      <c r="E4315" s="20">
        <f t="shared" si="67"/>
        <v>4.0811999999999999</v>
      </c>
    </row>
    <row r="4316" spans="1:5" x14ac:dyDescent="0.25">
      <c r="A4316" s="377">
        <v>42513</v>
      </c>
      <c r="B4316" s="378">
        <v>3.75</v>
      </c>
      <c r="C4316" s="379">
        <v>3.74</v>
      </c>
      <c r="D4316" s="378">
        <v>4.0774999999999997</v>
      </c>
      <c r="E4316" s="20">
        <f t="shared" si="67"/>
        <v>4.0774999999999997</v>
      </c>
    </row>
    <row r="4317" spans="1:5" x14ac:dyDescent="0.25">
      <c r="A4317" s="377">
        <v>42514</v>
      </c>
      <c r="B4317" s="378">
        <v>3.75</v>
      </c>
      <c r="C4317" s="379">
        <v>3.66</v>
      </c>
      <c r="D4317" s="378">
        <v>4.0936000000000003</v>
      </c>
      <c r="E4317" s="20">
        <f t="shared" si="67"/>
        <v>4.0936000000000003</v>
      </c>
    </row>
    <row r="4318" spans="1:5" x14ac:dyDescent="0.25">
      <c r="A4318" s="377">
        <v>42515</v>
      </c>
      <c r="B4318" s="378">
        <v>3.75</v>
      </c>
      <c r="C4318" s="379">
        <v>3.7</v>
      </c>
      <c r="D4318" s="378">
        <v>4.1081000000000003</v>
      </c>
      <c r="E4318" s="20">
        <f t="shared" si="67"/>
        <v>4.1081000000000003</v>
      </c>
    </row>
    <row r="4319" spans="1:5" x14ac:dyDescent="0.25">
      <c r="A4319" s="377">
        <v>42516</v>
      </c>
      <c r="B4319" s="378">
        <v>3.75</v>
      </c>
      <c r="C4319" s="379">
        <v>3.73</v>
      </c>
      <c r="D4319" s="378">
        <v>4.1124999999999998</v>
      </c>
      <c r="E4319" s="20">
        <f t="shared" si="67"/>
        <v>4.1124999999999998</v>
      </c>
    </row>
    <row r="4320" spans="1:5" x14ac:dyDescent="0.25">
      <c r="A4320" s="377">
        <v>42517</v>
      </c>
      <c r="B4320" s="378">
        <v>3.75</v>
      </c>
      <c r="C4320" s="379">
        <v>3.8</v>
      </c>
      <c r="D4320" s="378">
        <v>4.0949999999999998</v>
      </c>
      <c r="E4320" s="20">
        <f t="shared" si="67"/>
        <v>4.0949999999999998</v>
      </c>
    </row>
    <row r="4321" spans="1:5" x14ac:dyDescent="0.25">
      <c r="A4321" s="377">
        <v>42518</v>
      </c>
      <c r="B4321" s="378">
        <v>3.75</v>
      </c>
      <c r="C4321" s="379" t="s">
        <v>611</v>
      </c>
      <c r="D4321" s="378" t="s">
        <v>611</v>
      </c>
      <c r="E4321" s="20">
        <f t="shared" si="67"/>
        <v>4.0949999999999998</v>
      </c>
    </row>
    <row r="4322" spans="1:5" x14ac:dyDescent="0.25">
      <c r="A4322" s="377">
        <v>42519</v>
      </c>
      <c r="B4322" s="378">
        <v>3.75</v>
      </c>
      <c r="C4322" s="379" t="s">
        <v>611</v>
      </c>
      <c r="D4322" s="378" t="s">
        <v>611</v>
      </c>
      <c r="E4322" s="20">
        <f t="shared" si="67"/>
        <v>4.0949999999999998</v>
      </c>
    </row>
    <row r="4323" spans="1:5" x14ac:dyDescent="0.25">
      <c r="A4323" s="377">
        <v>42520</v>
      </c>
      <c r="B4323" s="378">
        <v>3.75</v>
      </c>
      <c r="C4323" s="379">
        <v>3.85</v>
      </c>
      <c r="D4323" s="378">
        <v>4.0975000000000001</v>
      </c>
      <c r="E4323" s="20">
        <f t="shared" si="67"/>
        <v>4.0975000000000001</v>
      </c>
    </row>
    <row r="4324" spans="1:5" x14ac:dyDescent="0.25">
      <c r="A4324" s="377">
        <v>42521</v>
      </c>
      <c r="B4324" s="378">
        <v>3.75</v>
      </c>
      <c r="C4324" s="379">
        <v>4</v>
      </c>
      <c r="D4324" s="378">
        <v>4.0970000000000004</v>
      </c>
      <c r="E4324" s="20">
        <f t="shared" si="67"/>
        <v>4.0970000000000004</v>
      </c>
    </row>
    <row r="4325" spans="1:5" x14ac:dyDescent="0.25">
      <c r="A4325" s="377">
        <v>42522</v>
      </c>
      <c r="B4325" s="378">
        <v>3.75</v>
      </c>
      <c r="C4325" s="379">
        <v>3.83</v>
      </c>
      <c r="D4325" s="378">
        <v>4.0999999999999996</v>
      </c>
      <c r="E4325" s="20">
        <f t="shared" si="67"/>
        <v>4.0999999999999996</v>
      </c>
    </row>
    <row r="4326" spans="1:5" x14ac:dyDescent="0.25">
      <c r="A4326" s="377">
        <v>42523</v>
      </c>
      <c r="B4326" s="378">
        <v>3.75</v>
      </c>
      <c r="C4326" s="379">
        <v>4</v>
      </c>
      <c r="D4326" s="378">
        <v>4.0957999999999997</v>
      </c>
      <c r="E4326" s="20">
        <f t="shared" si="67"/>
        <v>4.0957999999999997</v>
      </c>
    </row>
    <row r="4327" spans="1:5" x14ac:dyDescent="0.25">
      <c r="A4327" s="377">
        <v>42524</v>
      </c>
      <c r="B4327" s="378">
        <v>3.75</v>
      </c>
      <c r="C4327" s="379">
        <v>4.09</v>
      </c>
      <c r="D4327" s="378">
        <v>4.0964999999999998</v>
      </c>
      <c r="E4327" s="20">
        <f t="shared" si="67"/>
        <v>4.0964999999999998</v>
      </c>
    </row>
    <row r="4328" spans="1:5" x14ac:dyDescent="0.25">
      <c r="A4328" s="377">
        <v>42525</v>
      </c>
      <c r="B4328" s="378">
        <v>3.75</v>
      </c>
      <c r="C4328" s="379" t="s">
        <v>611</v>
      </c>
      <c r="D4328" s="378" t="s">
        <v>611</v>
      </c>
      <c r="E4328" s="20">
        <f t="shared" si="67"/>
        <v>4.0964999999999998</v>
      </c>
    </row>
    <row r="4329" spans="1:5" x14ac:dyDescent="0.25">
      <c r="A4329" s="377">
        <v>42526</v>
      </c>
      <c r="B4329" s="378">
        <v>3.75</v>
      </c>
      <c r="C4329" s="379" t="s">
        <v>611</v>
      </c>
      <c r="D4329" s="378" t="s">
        <v>611</v>
      </c>
      <c r="E4329" s="20">
        <f t="shared" si="67"/>
        <v>4.0964999999999998</v>
      </c>
    </row>
    <row r="4330" spans="1:5" x14ac:dyDescent="0.25">
      <c r="A4330" s="377">
        <v>42527</v>
      </c>
      <c r="B4330" s="378">
        <v>3.75</v>
      </c>
      <c r="C4330" s="379">
        <v>3.85</v>
      </c>
      <c r="D4330" s="378">
        <v>4.0926</v>
      </c>
      <c r="E4330" s="20">
        <f t="shared" si="67"/>
        <v>4.0926</v>
      </c>
    </row>
    <row r="4331" spans="1:5" x14ac:dyDescent="0.25">
      <c r="A4331" s="377">
        <v>42528</v>
      </c>
      <c r="B4331" s="378">
        <v>3.75</v>
      </c>
      <c r="C4331" s="379">
        <v>3.79</v>
      </c>
      <c r="D4331" s="378">
        <v>4.0914999999999999</v>
      </c>
      <c r="E4331" s="20">
        <f t="shared" si="67"/>
        <v>4.0914999999999999</v>
      </c>
    </row>
    <row r="4332" spans="1:5" x14ac:dyDescent="0.25">
      <c r="A4332" s="377">
        <v>42529</v>
      </c>
      <c r="B4332" s="378">
        <v>3.75</v>
      </c>
      <c r="C4332" s="379">
        <v>3.78</v>
      </c>
      <c r="D4332" s="378">
        <v>4.0885999999999996</v>
      </c>
      <c r="E4332" s="20">
        <f t="shared" si="67"/>
        <v>4.0885999999999996</v>
      </c>
    </row>
    <row r="4333" spans="1:5" x14ac:dyDescent="0.25">
      <c r="A4333" s="377">
        <v>42530</v>
      </c>
      <c r="B4333" s="378">
        <v>3.75</v>
      </c>
      <c r="C4333" s="379">
        <v>3.76</v>
      </c>
      <c r="D4333" s="378">
        <v>4.0925000000000002</v>
      </c>
      <c r="E4333" s="20">
        <f t="shared" si="67"/>
        <v>4.0925000000000002</v>
      </c>
    </row>
    <row r="4334" spans="1:5" x14ac:dyDescent="0.25">
      <c r="A4334" s="377">
        <v>42531</v>
      </c>
      <c r="B4334" s="378">
        <v>3.75</v>
      </c>
      <c r="C4334" s="379">
        <v>3.83</v>
      </c>
      <c r="D4334" s="378">
        <v>4.0869</v>
      </c>
      <c r="E4334" s="20">
        <f t="shared" si="67"/>
        <v>4.0869</v>
      </c>
    </row>
    <row r="4335" spans="1:5" x14ac:dyDescent="0.25">
      <c r="A4335" s="377">
        <v>42532</v>
      </c>
      <c r="B4335" s="378">
        <v>3.75</v>
      </c>
      <c r="C4335" s="379" t="s">
        <v>611</v>
      </c>
      <c r="D4335" s="378" t="s">
        <v>611</v>
      </c>
      <c r="E4335" s="20">
        <f t="shared" si="67"/>
        <v>4.0869</v>
      </c>
    </row>
    <row r="4336" spans="1:5" x14ac:dyDescent="0.25">
      <c r="A4336" s="377">
        <v>42533</v>
      </c>
      <c r="B4336" s="378">
        <v>3.75</v>
      </c>
      <c r="C4336" s="379" t="s">
        <v>611</v>
      </c>
      <c r="D4336" s="378" t="s">
        <v>611</v>
      </c>
      <c r="E4336" s="20">
        <f t="shared" si="67"/>
        <v>4.0869</v>
      </c>
    </row>
    <row r="4337" spans="1:5" x14ac:dyDescent="0.25">
      <c r="A4337" s="377">
        <v>42534</v>
      </c>
      <c r="B4337" s="378">
        <v>3.75</v>
      </c>
      <c r="C4337" s="379">
        <v>3.84</v>
      </c>
      <c r="D4337" s="378">
        <v>4.0949999999999998</v>
      </c>
      <c r="E4337" s="20">
        <f t="shared" si="67"/>
        <v>4.0949999999999998</v>
      </c>
    </row>
    <row r="4338" spans="1:5" x14ac:dyDescent="0.25">
      <c r="A4338" s="377">
        <v>42535</v>
      </c>
      <c r="B4338" s="378">
        <v>3.75</v>
      </c>
      <c r="C4338" s="379">
        <v>3.85</v>
      </c>
      <c r="D4338" s="378">
        <v>4.0986000000000002</v>
      </c>
      <c r="E4338" s="20">
        <f t="shared" si="67"/>
        <v>4.0986000000000002</v>
      </c>
    </row>
    <row r="4339" spans="1:5" x14ac:dyDescent="0.25">
      <c r="A4339" s="377">
        <v>42536</v>
      </c>
      <c r="B4339" s="378">
        <v>3.75</v>
      </c>
      <c r="C4339" s="379">
        <v>3.86</v>
      </c>
      <c r="D4339" s="378">
        <v>4.1100000000000003</v>
      </c>
      <c r="E4339" s="20">
        <f t="shared" si="67"/>
        <v>4.1100000000000003</v>
      </c>
    </row>
    <row r="4340" spans="1:5" x14ac:dyDescent="0.25">
      <c r="A4340" s="377">
        <v>42537</v>
      </c>
      <c r="B4340" s="378">
        <v>3.75</v>
      </c>
      <c r="C4340" s="379">
        <v>3.77</v>
      </c>
      <c r="D4340" s="378">
        <v>4.1036999999999999</v>
      </c>
      <c r="E4340" s="20">
        <f t="shared" si="67"/>
        <v>4.1036999999999999</v>
      </c>
    </row>
    <row r="4341" spans="1:5" x14ac:dyDescent="0.25">
      <c r="A4341" s="377">
        <v>42538</v>
      </c>
      <c r="B4341" s="378">
        <v>3.75</v>
      </c>
      <c r="C4341" s="379">
        <v>3.74</v>
      </c>
      <c r="D4341" s="378">
        <v>4.1045999999999996</v>
      </c>
      <c r="E4341" s="20">
        <f t="shared" si="67"/>
        <v>4.1045999999999996</v>
      </c>
    </row>
    <row r="4342" spans="1:5" x14ac:dyDescent="0.25">
      <c r="A4342" s="377">
        <v>42539</v>
      </c>
      <c r="B4342" s="378">
        <v>3.75</v>
      </c>
      <c r="C4342" s="379" t="s">
        <v>611</v>
      </c>
      <c r="D4342" s="378" t="s">
        <v>611</v>
      </c>
      <c r="E4342" s="20">
        <f t="shared" si="67"/>
        <v>4.1045999999999996</v>
      </c>
    </row>
    <row r="4343" spans="1:5" x14ac:dyDescent="0.25">
      <c r="A4343" s="377">
        <v>42540</v>
      </c>
      <c r="B4343" s="378">
        <v>3.75</v>
      </c>
      <c r="C4343" s="379" t="s">
        <v>611</v>
      </c>
      <c r="D4343" s="378" t="s">
        <v>611</v>
      </c>
      <c r="E4343" s="20">
        <f t="shared" si="67"/>
        <v>4.1045999999999996</v>
      </c>
    </row>
    <row r="4344" spans="1:5" x14ac:dyDescent="0.25">
      <c r="A4344" s="377">
        <v>42541</v>
      </c>
      <c r="B4344" s="378">
        <v>3.75</v>
      </c>
      <c r="C4344" s="379">
        <v>3.77</v>
      </c>
      <c r="D4344" s="378">
        <v>4.1050000000000004</v>
      </c>
      <c r="E4344" s="20">
        <f t="shared" si="67"/>
        <v>4.1050000000000004</v>
      </c>
    </row>
    <row r="4345" spans="1:5" x14ac:dyDescent="0.25">
      <c r="A4345" s="377">
        <v>42542</v>
      </c>
      <c r="B4345" s="378">
        <v>3.75</v>
      </c>
      <c r="C4345" s="379">
        <v>3.77</v>
      </c>
      <c r="D4345" s="378">
        <v>4.1090999999999998</v>
      </c>
      <c r="E4345" s="20">
        <f t="shared" si="67"/>
        <v>4.1090999999999998</v>
      </c>
    </row>
    <row r="4346" spans="1:5" x14ac:dyDescent="0.25">
      <c r="A4346" s="377">
        <v>42543</v>
      </c>
      <c r="B4346" s="378">
        <v>3.75</v>
      </c>
      <c r="C4346" s="379">
        <v>3.78</v>
      </c>
      <c r="D4346" s="378">
        <v>4.1100000000000003</v>
      </c>
      <c r="E4346" s="20">
        <f t="shared" si="67"/>
        <v>4.1100000000000003</v>
      </c>
    </row>
    <row r="4347" spans="1:5" x14ac:dyDescent="0.25">
      <c r="A4347" s="377">
        <v>42544</v>
      </c>
      <c r="B4347" s="378">
        <v>3.75</v>
      </c>
      <c r="C4347" s="379">
        <v>3.79</v>
      </c>
      <c r="D4347" s="378">
        <v>4.0994999999999999</v>
      </c>
      <c r="E4347" s="20">
        <f t="shared" si="67"/>
        <v>4.0994999999999999</v>
      </c>
    </row>
    <row r="4348" spans="1:5" x14ac:dyDescent="0.25">
      <c r="A4348" s="377">
        <v>42545</v>
      </c>
      <c r="B4348" s="378">
        <v>3.75</v>
      </c>
      <c r="C4348" s="379">
        <v>3.82</v>
      </c>
      <c r="D4348" s="378">
        <v>4.0994999999999999</v>
      </c>
      <c r="E4348" s="20">
        <f t="shared" si="67"/>
        <v>4.0994999999999999</v>
      </c>
    </row>
    <row r="4349" spans="1:5" x14ac:dyDescent="0.25">
      <c r="A4349" s="377">
        <v>42546</v>
      </c>
      <c r="B4349" s="378">
        <v>3.75</v>
      </c>
      <c r="C4349" s="379" t="s">
        <v>611</v>
      </c>
      <c r="D4349" s="378" t="s">
        <v>611</v>
      </c>
      <c r="E4349" s="20">
        <f t="shared" si="67"/>
        <v>4.0994999999999999</v>
      </c>
    </row>
    <row r="4350" spans="1:5" x14ac:dyDescent="0.25">
      <c r="A4350" s="377">
        <v>42547</v>
      </c>
      <c r="B4350" s="378">
        <v>3.75</v>
      </c>
      <c r="C4350" s="379" t="s">
        <v>611</v>
      </c>
      <c r="D4350" s="378" t="s">
        <v>611</v>
      </c>
      <c r="E4350" s="20">
        <f t="shared" si="67"/>
        <v>4.0994999999999999</v>
      </c>
    </row>
    <row r="4351" spans="1:5" x14ac:dyDescent="0.25">
      <c r="A4351" s="377">
        <v>42548</v>
      </c>
      <c r="B4351" s="378">
        <v>3.75</v>
      </c>
      <c r="C4351" s="379">
        <v>3.84</v>
      </c>
      <c r="D4351" s="378">
        <v>4.1041999999999996</v>
      </c>
      <c r="E4351" s="20">
        <f t="shared" si="67"/>
        <v>4.1041999999999996</v>
      </c>
    </row>
    <row r="4352" spans="1:5" x14ac:dyDescent="0.25">
      <c r="A4352" s="377">
        <v>42549</v>
      </c>
      <c r="B4352" s="378">
        <v>3.75</v>
      </c>
      <c r="C4352" s="379">
        <v>3.8</v>
      </c>
      <c r="D4352" s="378">
        <v>4.1185</v>
      </c>
      <c r="E4352" s="20">
        <f t="shared" si="67"/>
        <v>4.1185</v>
      </c>
    </row>
    <row r="4353" spans="1:5" x14ac:dyDescent="0.25">
      <c r="A4353" s="377">
        <v>42550</v>
      </c>
      <c r="B4353" s="378">
        <v>3.75</v>
      </c>
      <c r="C4353" s="379">
        <v>3.8</v>
      </c>
      <c r="D4353" s="378">
        <v>4.1131000000000002</v>
      </c>
      <c r="E4353" s="20">
        <f t="shared" si="67"/>
        <v>4.1131000000000002</v>
      </c>
    </row>
    <row r="4354" spans="1:5" x14ac:dyDescent="0.25">
      <c r="A4354" s="377">
        <v>42551</v>
      </c>
      <c r="B4354" s="378">
        <v>4.25</v>
      </c>
      <c r="C4354" s="379">
        <v>3.94</v>
      </c>
      <c r="D4354" s="378">
        <v>4.1116000000000001</v>
      </c>
      <c r="E4354" s="20">
        <f t="shared" si="67"/>
        <v>4.1116000000000001</v>
      </c>
    </row>
    <row r="4355" spans="1:5" x14ac:dyDescent="0.25">
      <c r="A4355" s="377">
        <v>42552</v>
      </c>
      <c r="B4355" s="378">
        <v>4.25</v>
      </c>
      <c r="C4355" s="379">
        <v>4.2699999999999996</v>
      </c>
      <c r="D4355" s="378">
        <v>4.1138000000000003</v>
      </c>
      <c r="E4355" s="20">
        <f t="shared" si="67"/>
        <v>4.1138000000000003</v>
      </c>
    </row>
    <row r="4356" spans="1:5" x14ac:dyDescent="0.25">
      <c r="A4356" s="377">
        <v>42553</v>
      </c>
      <c r="B4356" s="378">
        <v>4.25</v>
      </c>
      <c r="C4356" s="379" t="s">
        <v>611</v>
      </c>
      <c r="D4356" s="378" t="s">
        <v>611</v>
      </c>
      <c r="E4356" s="20">
        <f t="shared" si="67"/>
        <v>4.1138000000000003</v>
      </c>
    </row>
    <row r="4357" spans="1:5" x14ac:dyDescent="0.25">
      <c r="A4357" s="377">
        <v>42554</v>
      </c>
      <c r="B4357" s="378">
        <v>4.25</v>
      </c>
      <c r="C4357" s="379" t="s">
        <v>611</v>
      </c>
      <c r="D4357" s="378" t="s">
        <v>611</v>
      </c>
      <c r="E4357" s="20">
        <f t="shared" si="67"/>
        <v>4.1138000000000003</v>
      </c>
    </row>
    <row r="4358" spans="1:5" x14ac:dyDescent="0.25">
      <c r="A4358" s="377">
        <v>42555</v>
      </c>
      <c r="B4358" s="378">
        <v>4.25</v>
      </c>
      <c r="C4358" s="379">
        <v>4.24</v>
      </c>
      <c r="D4358" s="378">
        <v>4.5599999999999996</v>
      </c>
      <c r="E4358" s="20">
        <f t="shared" si="67"/>
        <v>4.5599999999999996</v>
      </c>
    </row>
    <row r="4359" spans="1:5" x14ac:dyDescent="0.25">
      <c r="A4359" s="377">
        <v>42556</v>
      </c>
      <c r="B4359" s="378">
        <v>4.25</v>
      </c>
      <c r="C4359" s="379">
        <v>4.25</v>
      </c>
      <c r="D4359" s="378">
        <v>4.5605000000000002</v>
      </c>
      <c r="E4359" s="20">
        <f t="shared" si="67"/>
        <v>4.5605000000000002</v>
      </c>
    </row>
    <row r="4360" spans="1:5" x14ac:dyDescent="0.25">
      <c r="A4360" s="377">
        <v>42557</v>
      </c>
      <c r="B4360" s="378">
        <v>4.25</v>
      </c>
      <c r="C4360" s="379">
        <v>4.25</v>
      </c>
      <c r="D4360" s="378">
        <v>4.5715000000000003</v>
      </c>
      <c r="E4360" s="20">
        <f t="shared" si="67"/>
        <v>4.5715000000000003</v>
      </c>
    </row>
    <row r="4361" spans="1:5" x14ac:dyDescent="0.25">
      <c r="A4361" s="377">
        <v>42558</v>
      </c>
      <c r="B4361" s="378">
        <v>4.25</v>
      </c>
      <c r="C4361" s="379">
        <v>4.25</v>
      </c>
      <c r="D4361" s="378">
        <v>4.5774999999999997</v>
      </c>
      <c r="E4361" s="20">
        <f t="shared" si="67"/>
        <v>4.5774999999999997</v>
      </c>
    </row>
    <row r="4362" spans="1:5" x14ac:dyDescent="0.25">
      <c r="A4362" s="377">
        <v>42559</v>
      </c>
      <c r="B4362" s="378">
        <v>4.25</v>
      </c>
      <c r="C4362" s="379">
        <v>4.25</v>
      </c>
      <c r="D4362" s="378">
        <v>4.5820999999999996</v>
      </c>
      <c r="E4362" s="20">
        <f t="shared" si="67"/>
        <v>4.5820999999999996</v>
      </c>
    </row>
    <row r="4363" spans="1:5" x14ac:dyDescent="0.25">
      <c r="A4363" s="377">
        <v>42560</v>
      </c>
      <c r="B4363" s="378">
        <v>4.25</v>
      </c>
      <c r="C4363" s="379" t="s">
        <v>611</v>
      </c>
      <c r="D4363" s="378" t="s">
        <v>611</v>
      </c>
      <c r="E4363" s="20">
        <f t="shared" si="67"/>
        <v>4.5820999999999996</v>
      </c>
    </row>
    <row r="4364" spans="1:5" x14ac:dyDescent="0.25">
      <c r="A4364" s="377">
        <v>42561</v>
      </c>
      <c r="B4364" s="378">
        <v>4.25</v>
      </c>
      <c r="C4364" s="379" t="s">
        <v>611</v>
      </c>
      <c r="D4364" s="378" t="s">
        <v>611</v>
      </c>
      <c r="E4364" s="20">
        <f t="shared" ref="E4364:E4427" si="68">IF(D4364="N/E",E4363,D4364)</f>
        <v>4.5820999999999996</v>
      </c>
    </row>
    <row r="4365" spans="1:5" x14ac:dyDescent="0.25">
      <c r="A4365" s="377">
        <v>42562</v>
      </c>
      <c r="B4365" s="378">
        <v>4.25</v>
      </c>
      <c r="C4365" s="379">
        <v>4.26</v>
      </c>
      <c r="D4365" s="378">
        <v>4.5759999999999996</v>
      </c>
      <c r="E4365" s="20">
        <f t="shared" si="68"/>
        <v>4.5759999999999996</v>
      </c>
    </row>
    <row r="4366" spans="1:5" x14ac:dyDescent="0.25">
      <c r="A4366" s="377">
        <v>42563</v>
      </c>
      <c r="B4366" s="378">
        <v>4.25</v>
      </c>
      <c r="C4366" s="379">
        <v>4.26</v>
      </c>
      <c r="D4366" s="378">
        <v>4.5758000000000001</v>
      </c>
      <c r="E4366" s="20">
        <f t="shared" si="68"/>
        <v>4.5758000000000001</v>
      </c>
    </row>
    <row r="4367" spans="1:5" x14ac:dyDescent="0.25">
      <c r="A4367" s="377">
        <v>42564</v>
      </c>
      <c r="B4367" s="378">
        <v>4.25</v>
      </c>
      <c r="C4367" s="379">
        <v>4.26</v>
      </c>
      <c r="D4367" s="378">
        <v>4.5805999999999996</v>
      </c>
      <c r="E4367" s="20">
        <f t="shared" si="68"/>
        <v>4.5805999999999996</v>
      </c>
    </row>
    <row r="4368" spans="1:5" x14ac:dyDescent="0.25">
      <c r="A4368" s="377">
        <v>42565</v>
      </c>
      <c r="B4368" s="378">
        <v>4.25</v>
      </c>
      <c r="C4368" s="379">
        <v>4.26</v>
      </c>
      <c r="D4368" s="378">
        <v>4.585</v>
      </c>
      <c r="E4368" s="20">
        <f t="shared" si="68"/>
        <v>4.585</v>
      </c>
    </row>
    <row r="4369" spans="1:5" x14ac:dyDescent="0.25">
      <c r="A4369" s="377">
        <v>42566</v>
      </c>
      <c r="B4369" s="378">
        <v>4.25</v>
      </c>
      <c r="C4369" s="379">
        <v>4.26</v>
      </c>
      <c r="D4369" s="378">
        <v>4.5890000000000004</v>
      </c>
      <c r="E4369" s="20">
        <f t="shared" si="68"/>
        <v>4.5890000000000004</v>
      </c>
    </row>
    <row r="4370" spans="1:5" x14ac:dyDescent="0.25">
      <c r="A4370" s="377">
        <v>42567</v>
      </c>
      <c r="B4370" s="378">
        <v>4.25</v>
      </c>
      <c r="C4370" s="379" t="s">
        <v>611</v>
      </c>
      <c r="D4370" s="378" t="s">
        <v>611</v>
      </c>
      <c r="E4370" s="20">
        <f t="shared" si="68"/>
        <v>4.5890000000000004</v>
      </c>
    </row>
    <row r="4371" spans="1:5" x14ac:dyDescent="0.25">
      <c r="A4371" s="377">
        <v>42568</v>
      </c>
      <c r="B4371" s="378">
        <v>4.25</v>
      </c>
      <c r="C4371" s="379" t="s">
        <v>611</v>
      </c>
      <c r="D4371" s="378" t="s">
        <v>611</v>
      </c>
      <c r="E4371" s="20">
        <f t="shared" si="68"/>
        <v>4.5890000000000004</v>
      </c>
    </row>
    <row r="4372" spans="1:5" x14ac:dyDescent="0.25">
      <c r="A4372" s="377">
        <v>42569</v>
      </c>
      <c r="B4372" s="378">
        <v>4.25</v>
      </c>
      <c r="C4372" s="379">
        <v>4.26</v>
      </c>
      <c r="D4372" s="378">
        <v>4.59</v>
      </c>
      <c r="E4372" s="20">
        <f t="shared" si="68"/>
        <v>4.59</v>
      </c>
    </row>
    <row r="4373" spans="1:5" x14ac:dyDescent="0.25">
      <c r="A4373" s="377">
        <v>42570</v>
      </c>
      <c r="B4373" s="378">
        <v>4.25</v>
      </c>
      <c r="C4373" s="379">
        <v>4.25</v>
      </c>
      <c r="D4373" s="378">
        <v>4.59</v>
      </c>
      <c r="E4373" s="20">
        <f t="shared" si="68"/>
        <v>4.59</v>
      </c>
    </row>
    <row r="4374" spans="1:5" x14ac:dyDescent="0.25">
      <c r="A4374" s="377">
        <v>42571</v>
      </c>
      <c r="B4374" s="378">
        <v>4.25</v>
      </c>
      <c r="C4374" s="379">
        <v>4.26</v>
      </c>
      <c r="D4374" s="378">
        <v>4.5875000000000004</v>
      </c>
      <c r="E4374" s="20">
        <f t="shared" si="68"/>
        <v>4.5875000000000004</v>
      </c>
    </row>
    <row r="4375" spans="1:5" x14ac:dyDescent="0.25">
      <c r="A4375" s="377">
        <v>42572</v>
      </c>
      <c r="B4375" s="378">
        <v>4.25</v>
      </c>
      <c r="C4375" s="379">
        <v>4.25</v>
      </c>
      <c r="D4375" s="378">
        <v>4.5907999999999998</v>
      </c>
      <c r="E4375" s="20">
        <f t="shared" si="68"/>
        <v>4.5907999999999998</v>
      </c>
    </row>
    <row r="4376" spans="1:5" x14ac:dyDescent="0.25">
      <c r="A4376" s="377">
        <v>42573</v>
      </c>
      <c r="B4376" s="378">
        <v>4.25</v>
      </c>
      <c r="C4376" s="379">
        <v>4.26</v>
      </c>
      <c r="D4376" s="378">
        <v>4.5853999999999999</v>
      </c>
      <c r="E4376" s="20">
        <f t="shared" si="68"/>
        <v>4.5853999999999999</v>
      </c>
    </row>
    <row r="4377" spans="1:5" x14ac:dyDescent="0.25">
      <c r="A4377" s="377">
        <v>42574</v>
      </c>
      <c r="B4377" s="378">
        <v>4.25</v>
      </c>
      <c r="C4377" s="379" t="s">
        <v>611</v>
      </c>
      <c r="D4377" s="378" t="s">
        <v>611</v>
      </c>
      <c r="E4377" s="20">
        <f t="shared" si="68"/>
        <v>4.5853999999999999</v>
      </c>
    </row>
    <row r="4378" spans="1:5" x14ac:dyDescent="0.25">
      <c r="A4378" s="377">
        <v>42575</v>
      </c>
      <c r="B4378" s="378">
        <v>4.25</v>
      </c>
      <c r="C4378" s="379" t="s">
        <v>611</v>
      </c>
      <c r="D4378" s="378" t="s">
        <v>611</v>
      </c>
      <c r="E4378" s="20">
        <f t="shared" si="68"/>
        <v>4.5853999999999999</v>
      </c>
    </row>
    <row r="4379" spans="1:5" x14ac:dyDescent="0.25">
      <c r="A4379" s="377">
        <v>42576</v>
      </c>
      <c r="B4379" s="378">
        <v>4.25</v>
      </c>
      <c r="C4379" s="379">
        <v>4.26</v>
      </c>
      <c r="D4379" s="378">
        <v>4.5849000000000002</v>
      </c>
      <c r="E4379" s="20">
        <f t="shared" si="68"/>
        <v>4.5849000000000002</v>
      </c>
    </row>
    <row r="4380" spans="1:5" x14ac:dyDescent="0.25">
      <c r="A4380" s="377">
        <v>42577</v>
      </c>
      <c r="B4380" s="378">
        <v>4.25</v>
      </c>
      <c r="C4380" s="379">
        <v>4.26</v>
      </c>
      <c r="D4380" s="378">
        <v>4.5895000000000001</v>
      </c>
      <c r="E4380" s="20">
        <f t="shared" si="68"/>
        <v>4.5895000000000001</v>
      </c>
    </row>
    <row r="4381" spans="1:5" x14ac:dyDescent="0.25">
      <c r="A4381" s="377">
        <v>42578</v>
      </c>
      <c r="B4381" s="378">
        <v>4.25</v>
      </c>
      <c r="C4381" s="379">
        <v>4.2699999999999996</v>
      </c>
      <c r="D4381" s="378">
        <v>4.59</v>
      </c>
      <c r="E4381" s="20">
        <f t="shared" si="68"/>
        <v>4.59</v>
      </c>
    </row>
    <row r="4382" spans="1:5" x14ac:dyDescent="0.25">
      <c r="A4382" s="377">
        <v>42579</v>
      </c>
      <c r="B4382" s="378">
        <v>4.25</v>
      </c>
      <c r="C4382" s="379">
        <v>4.29</v>
      </c>
      <c r="D4382" s="378">
        <v>4.5881999999999996</v>
      </c>
      <c r="E4382" s="20">
        <f t="shared" si="68"/>
        <v>4.5881999999999996</v>
      </c>
    </row>
    <row r="4383" spans="1:5" x14ac:dyDescent="0.25">
      <c r="A4383" s="377">
        <v>42580</v>
      </c>
      <c r="B4383" s="378">
        <v>4.25</v>
      </c>
      <c r="C4383" s="379">
        <v>4.3600000000000003</v>
      </c>
      <c r="D4383" s="378">
        <v>4.5873999999999997</v>
      </c>
      <c r="E4383" s="20">
        <f t="shared" si="68"/>
        <v>4.5873999999999997</v>
      </c>
    </row>
    <row r="4384" spans="1:5" x14ac:dyDescent="0.25">
      <c r="A4384" s="377">
        <v>42581</v>
      </c>
      <c r="B4384" s="378">
        <v>4.25</v>
      </c>
      <c r="C4384" s="379" t="s">
        <v>611</v>
      </c>
      <c r="D4384" s="378" t="s">
        <v>611</v>
      </c>
      <c r="E4384" s="20">
        <f t="shared" si="68"/>
        <v>4.5873999999999997</v>
      </c>
    </row>
    <row r="4385" spans="1:5" x14ac:dyDescent="0.25">
      <c r="A4385" s="377">
        <v>42582</v>
      </c>
      <c r="B4385" s="378">
        <v>4.25</v>
      </c>
      <c r="C4385" s="379" t="s">
        <v>611</v>
      </c>
      <c r="D4385" s="378" t="s">
        <v>611</v>
      </c>
      <c r="E4385" s="20">
        <f t="shared" si="68"/>
        <v>4.5873999999999997</v>
      </c>
    </row>
    <row r="4386" spans="1:5" x14ac:dyDescent="0.25">
      <c r="A4386" s="377">
        <v>42583</v>
      </c>
      <c r="B4386" s="378">
        <v>4.25</v>
      </c>
      <c r="C4386" s="379">
        <v>4.34</v>
      </c>
      <c r="D4386" s="378">
        <v>4.585</v>
      </c>
      <c r="E4386" s="20">
        <f t="shared" si="68"/>
        <v>4.585</v>
      </c>
    </row>
    <row r="4387" spans="1:5" x14ac:dyDescent="0.25">
      <c r="A4387" s="377">
        <v>42584</v>
      </c>
      <c r="B4387" s="378">
        <v>4.25</v>
      </c>
      <c r="C4387" s="379">
        <v>4.32</v>
      </c>
      <c r="D4387" s="378">
        <v>4.585</v>
      </c>
      <c r="E4387" s="20">
        <f t="shared" si="68"/>
        <v>4.585</v>
      </c>
    </row>
    <row r="4388" spans="1:5" x14ac:dyDescent="0.25">
      <c r="A4388" s="377">
        <v>42585</v>
      </c>
      <c r="B4388" s="378">
        <v>4.25</v>
      </c>
      <c r="C4388" s="379">
        <v>4.28</v>
      </c>
      <c r="D4388" s="378">
        <v>4.5835999999999997</v>
      </c>
      <c r="E4388" s="20">
        <f t="shared" si="68"/>
        <v>4.5835999999999997</v>
      </c>
    </row>
    <row r="4389" spans="1:5" x14ac:dyDescent="0.25">
      <c r="A4389" s="377">
        <v>42586</v>
      </c>
      <c r="B4389" s="378">
        <v>4.25</v>
      </c>
      <c r="C4389" s="379">
        <v>4.28</v>
      </c>
      <c r="D4389" s="378">
        <v>4.5827999999999998</v>
      </c>
      <c r="E4389" s="20">
        <f t="shared" si="68"/>
        <v>4.5827999999999998</v>
      </c>
    </row>
    <row r="4390" spans="1:5" x14ac:dyDescent="0.25">
      <c r="A4390" s="377">
        <v>42587</v>
      </c>
      <c r="B4390" s="378">
        <v>4.25</v>
      </c>
      <c r="C4390" s="379">
        <v>4.28</v>
      </c>
      <c r="D4390" s="378">
        <v>4.5873999999999997</v>
      </c>
      <c r="E4390" s="20">
        <f t="shared" si="68"/>
        <v>4.5873999999999997</v>
      </c>
    </row>
    <row r="4391" spans="1:5" x14ac:dyDescent="0.25">
      <c r="A4391" s="377">
        <v>42588</v>
      </c>
      <c r="B4391" s="378">
        <v>4.25</v>
      </c>
      <c r="C4391" s="379" t="s">
        <v>611</v>
      </c>
      <c r="D4391" s="378" t="s">
        <v>611</v>
      </c>
      <c r="E4391" s="20">
        <f t="shared" si="68"/>
        <v>4.5873999999999997</v>
      </c>
    </row>
    <row r="4392" spans="1:5" x14ac:dyDescent="0.25">
      <c r="A4392" s="377">
        <v>42589</v>
      </c>
      <c r="B4392" s="378">
        <v>4.25</v>
      </c>
      <c r="C4392" s="379" t="s">
        <v>611</v>
      </c>
      <c r="D4392" s="378" t="s">
        <v>611</v>
      </c>
      <c r="E4392" s="20">
        <f t="shared" si="68"/>
        <v>4.5873999999999997</v>
      </c>
    </row>
    <row r="4393" spans="1:5" x14ac:dyDescent="0.25">
      <c r="A4393" s="377">
        <v>42590</v>
      </c>
      <c r="B4393" s="378">
        <v>4.25</v>
      </c>
      <c r="C4393" s="379">
        <v>4.29</v>
      </c>
      <c r="D4393" s="378">
        <v>4.5860000000000003</v>
      </c>
      <c r="E4393" s="20">
        <f t="shared" si="68"/>
        <v>4.5860000000000003</v>
      </c>
    </row>
    <row r="4394" spans="1:5" x14ac:dyDescent="0.25">
      <c r="A4394" s="377">
        <v>42591</v>
      </c>
      <c r="B4394" s="378">
        <v>4.25</v>
      </c>
      <c r="C4394" s="379">
        <v>4.3</v>
      </c>
      <c r="D4394" s="378">
        <v>4.5906000000000002</v>
      </c>
      <c r="E4394" s="20">
        <f t="shared" si="68"/>
        <v>4.5906000000000002</v>
      </c>
    </row>
    <row r="4395" spans="1:5" x14ac:dyDescent="0.25">
      <c r="A4395" s="377">
        <v>42592</v>
      </c>
      <c r="B4395" s="378">
        <v>4.25</v>
      </c>
      <c r="C4395" s="379">
        <v>4.3</v>
      </c>
      <c r="D4395" s="378">
        <v>4.59</v>
      </c>
      <c r="E4395" s="20">
        <f t="shared" si="68"/>
        <v>4.59</v>
      </c>
    </row>
    <row r="4396" spans="1:5" x14ac:dyDescent="0.25">
      <c r="A4396" s="377">
        <v>42593</v>
      </c>
      <c r="B4396" s="378">
        <v>4.25</v>
      </c>
      <c r="C4396" s="379">
        <v>4.29</v>
      </c>
      <c r="D4396" s="378">
        <v>4.59</v>
      </c>
      <c r="E4396" s="20">
        <f t="shared" si="68"/>
        <v>4.59</v>
      </c>
    </row>
    <row r="4397" spans="1:5" x14ac:dyDescent="0.25">
      <c r="A4397" s="377">
        <v>42594</v>
      </c>
      <c r="B4397" s="378">
        <v>4.25</v>
      </c>
      <c r="C4397" s="379">
        <v>4.28</v>
      </c>
      <c r="D4397" s="378">
        <v>4.5875000000000004</v>
      </c>
      <c r="E4397" s="20">
        <f t="shared" si="68"/>
        <v>4.5875000000000004</v>
      </c>
    </row>
    <row r="4398" spans="1:5" x14ac:dyDescent="0.25">
      <c r="A4398" s="377">
        <v>42595</v>
      </c>
      <c r="B4398" s="378">
        <v>4.25</v>
      </c>
      <c r="C4398" s="379" t="s">
        <v>611</v>
      </c>
      <c r="D4398" s="378" t="s">
        <v>611</v>
      </c>
      <c r="E4398" s="20">
        <f t="shared" si="68"/>
        <v>4.5875000000000004</v>
      </c>
    </row>
    <row r="4399" spans="1:5" x14ac:dyDescent="0.25">
      <c r="A4399" s="377">
        <v>42596</v>
      </c>
      <c r="B4399" s="378">
        <v>4.25</v>
      </c>
      <c r="C4399" s="379" t="s">
        <v>611</v>
      </c>
      <c r="D4399" s="378" t="s">
        <v>611</v>
      </c>
      <c r="E4399" s="20">
        <f t="shared" si="68"/>
        <v>4.5875000000000004</v>
      </c>
    </row>
    <row r="4400" spans="1:5" x14ac:dyDescent="0.25">
      <c r="A4400" s="377">
        <v>42597</v>
      </c>
      <c r="B4400" s="378">
        <v>4.25</v>
      </c>
      <c r="C4400" s="379">
        <v>4.3</v>
      </c>
      <c r="D4400" s="378">
        <v>4.5915999999999997</v>
      </c>
      <c r="E4400" s="20">
        <f t="shared" si="68"/>
        <v>4.5915999999999997</v>
      </c>
    </row>
    <row r="4401" spans="1:5" x14ac:dyDescent="0.25">
      <c r="A4401" s="377">
        <v>42598</v>
      </c>
      <c r="B4401" s="378">
        <v>4.25</v>
      </c>
      <c r="C4401" s="379">
        <v>4.29</v>
      </c>
      <c r="D4401" s="378">
        <v>4.5911999999999997</v>
      </c>
      <c r="E4401" s="20">
        <f t="shared" si="68"/>
        <v>4.5911999999999997</v>
      </c>
    </row>
    <row r="4402" spans="1:5" x14ac:dyDescent="0.25">
      <c r="A4402" s="377">
        <v>42599</v>
      </c>
      <c r="B4402" s="378">
        <v>4.25</v>
      </c>
      <c r="C4402" s="379">
        <v>4.28</v>
      </c>
      <c r="D4402" s="378">
        <v>4.5911</v>
      </c>
      <c r="E4402" s="20">
        <f t="shared" si="68"/>
        <v>4.5911</v>
      </c>
    </row>
    <row r="4403" spans="1:5" x14ac:dyDescent="0.25">
      <c r="A4403" s="377">
        <v>42600</v>
      </c>
      <c r="B4403" s="378">
        <v>4.25</v>
      </c>
      <c r="C4403" s="379">
        <v>4.26</v>
      </c>
      <c r="D4403" s="378">
        <v>4.5937000000000001</v>
      </c>
      <c r="E4403" s="20">
        <f t="shared" si="68"/>
        <v>4.5937000000000001</v>
      </c>
    </row>
    <row r="4404" spans="1:5" x14ac:dyDescent="0.25">
      <c r="A4404" s="377">
        <v>42601</v>
      </c>
      <c r="B4404" s="378">
        <v>4.25</v>
      </c>
      <c r="C4404" s="379">
        <v>4.2699999999999996</v>
      </c>
      <c r="D4404" s="378">
        <v>4.5949999999999998</v>
      </c>
      <c r="E4404" s="20">
        <f t="shared" si="68"/>
        <v>4.5949999999999998</v>
      </c>
    </row>
    <row r="4405" spans="1:5" x14ac:dyDescent="0.25">
      <c r="A4405" s="377">
        <v>42602</v>
      </c>
      <c r="B4405" s="378">
        <v>4.25</v>
      </c>
      <c r="C4405" s="379" t="s">
        <v>611</v>
      </c>
      <c r="D4405" s="378" t="s">
        <v>611</v>
      </c>
      <c r="E4405" s="20">
        <f t="shared" si="68"/>
        <v>4.5949999999999998</v>
      </c>
    </row>
    <row r="4406" spans="1:5" x14ac:dyDescent="0.25">
      <c r="A4406" s="377">
        <v>42603</v>
      </c>
      <c r="B4406" s="378">
        <v>4.25</v>
      </c>
      <c r="C4406" s="379" t="s">
        <v>611</v>
      </c>
      <c r="D4406" s="378" t="s">
        <v>611</v>
      </c>
      <c r="E4406" s="20">
        <f t="shared" si="68"/>
        <v>4.5949999999999998</v>
      </c>
    </row>
    <row r="4407" spans="1:5" x14ac:dyDescent="0.25">
      <c r="A4407" s="377">
        <v>42604</v>
      </c>
      <c r="B4407" s="378">
        <v>4.25</v>
      </c>
      <c r="C4407" s="379">
        <v>4.26</v>
      </c>
      <c r="D4407" s="378">
        <v>4.5949999999999998</v>
      </c>
      <c r="E4407" s="20">
        <f t="shared" si="68"/>
        <v>4.5949999999999998</v>
      </c>
    </row>
    <row r="4408" spans="1:5" x14ac:dyDescent="0.25">
      <c r="A4408" s="377">
        <v>42605</v>
      </c>
      <c r="B4408" s="378">
        <v>4.25</v>
      </c>
      <c r="C4408" s="379">
        <v>4.2699999999999996</v>
      </c>
      <c r="D4408" s="378">
        <v>4.5940000000000003</v>
      </c>
      <c r="E4408" s="20">
        <f t="shared" si="68"/>
        <v>4.5940000000000003</v>
      </c>
    </row>
    <row r="4409" spans="1:5" x14ac:dyDescent="0.25">
      <c r="A4409" s="377">
        <v>42606</v>
      </c>
      <c r="B4409" s="378">
        <v>4.25</v>
      </c>
      <c r="C4409" s="379">
        <v>4.29</v>
      </c>
      <c r="D4409" s="378">
        <v>4.5949999999999998</v>
      </c>
      <c r="E4409" s="20">
        <f t="shared" si="68"/>
        <v>4.5949999999999998</v>
      </c>
    </row>
    <row r="4410" spans="1:5" x14ac:dyDescent="0.25">
      <c r="A4410" s="377">
        <v>42607</v>
      </c>
      <c r="B4410" s="378">
        <v>4.25</v>
      </c>
      <c r="C4410" s="379">
        <v>4.28</v>
      </c>
      <c r="D4410" s="378">
        <v>4.5925000000000002</v>
      </c>
      <c r="E4410" s="20">
        <f t="shared" si="68"/>
        <v>4.5925000000000002</v>
      </c>
    </row>
    <row r="4411" spans="1:5" x14ac:dyDescent="0.25">
      <c r="A4411" s="377">
        <v>42608</v>
      </c>
      <c r="B4411" s="378">
        <v>4.25</v>
      </c>
      <c r="C4411" s="379">
        <v>4.28</v>
      </c>
      <c r="D4411" s="378">
        <v>4.5925000000000002</v>
      </c>
      <c r="E4411" s="20">
        <f t="shared" si="68"/>
        <v>4.5925000000000002</v>
      </c>
    </row>
    <row r="4412" spans="1:5" x14ac:dyDescent="0.25">
      <c r="A4412" s="377">
        <v>42609</v>
      </c>
      <c r="B4412" s="378">
        <v>4.25</v>
      </c>
      <c r="C4412" s="379" t="s">
        <v>611</v>
      </c>
      <c r="D4412" s="378" t="s">
        <v>611</v>
      </c>
      <c r="E4412" s="20">
        <f t="shared" si="68"/>
        <v>4.5925000000000002</v>
      </c>
    </row>
    <row r="4413" spans="1:5" x14ac:dyDescent="0.25">
      <c r="A4413" s="377">
        <v>42610</v>
      </c>
      <c r="B4413" s="378">
        <v>4.25</v>
      </c>
      <c r="C4413" s="379" t="s">
        <v>611</v>
      </c>
      <c r="D4413" s="378" t="s">
        <v>611</v>
      </c>
      <c r="E4413" s="20">
        <f t="shared" si="68"/>
        <v>4.5925000000000002</v>
      </c>
    </row>
    <row r="4414" spans="1:5" x14ac:dyDescent="0.25">
      <c r="A4414" s="377">
        <v>42611</v>
      </c>
      <c r="B4414" s="378">
        <v>4.25</v>
      </c>
      <c r="C4414" s="379">
        <v>4.2699999999999996</v>
      </c>
      <c r="D4414" s="378">
        <v>4.5949999999999998</v>
      </c>
      <c r="E4414" s="20">
        <f t="shared" si="68"/>
        <v>4.5949999999999998</v>
      </c>
    </row>
    <row r="4415" spans="1:5" x14ac:dyDescent="0.25">
      <c r="A4415" s="377">
        <v>42612</v>
      </c>
      <c r="B4415" s="378">
        <v>4.25</v>
      </c>
      <c r="C4415" s="379">
        <v>4.29</v>
      </c>
      <c r="D4415" s="378">
        <v>4.5949999999999998</v>
      </c>
      <c r="E4415" s="20">
        <f t="shared" si="68"/>
        <v>4.5949999999999998</v>
      </c>
    </row>
    <row r="4416" spans="1:5" x14ac:dyDescent="0.25">
      <c r="A4416" s="377">
        <v>42613</v>
      </c>
      <c r="B4416" s="378">
        <v>4.25</v>
      </c>
      <c r="C4416" s="379">
        <v>4.33</v>
      </c>
      <c r="D4416" s="378">
        <v>4.5949999999999998</v>
      </c>
      <c r="E4416" s="20">
        <f t="shared" si="68"/>
        <v>4.5949999999999998</v>
      </c>
    </row>
    <row r="4417" spans="1:5" x14ac:dyDescent="0.25">
      <c r="A4417" s="377">
        <v>42614</v>
      </c>
      <c r="B4417" s="378">
        <v>4.25</v>
      </c>
      <c r="C4417" s="379">
        <v>4.3099999999999996</v>
      </c>
      <c r="D4417" s="378">
        <v>4.5949999999999998</v>
      </c>
      <c r="E4417" s="20">
        <f t="shared" si="68"/>
        <v>4.5949999999999998</v>
      </c>
    </row>
    <row r="4418" spans="1:5" x14ac:dyDescent="0.25">
      <c r="A4418" s="377">
        <v>42615</v>
      </c>
      <c r="B4418" s="378">
        <v>4.25</v>
      </c>
      <c r="C4418" s="379">
        <v>4.32</v>
      </c>
      <c r="D4418" s="378">
        <v>4.5925000000000002</v>
      </c>
      <c r="E4418" s="20">
        <f t="shared" si="68"/>
        <v>4.5925000000000002</v>
      </c>
    </row>
    <row r="4419" spans="1:5" x14ac:dyDescent="0.25">
      <c r="A4419" s="377">
        <v>42616</v>
      </c>
      <c r="B4419" s="378">
        <v>4.25</v>
      </c>
      <c r="C4419" s="379" t="s">
        <v>611</v>
      </c>
      <c r="D4419" s="378" t="s">
        <v>611</v>
      </c>
      <c r="E4419" s="20">
        <f t="shared" si="68"/>
        <v>4.5925000000000002</v>
      </c>
    </row>
    <row r="4420" spans="1:5" x14ac:dyDescent="0.25">
      <c r="A4420" s="377">
        <v>42617</v>
      </c>
      <c r="B4420" s="378">
        <v>4.25</v>
      </c>
      <c r="C4420" s="379" t="s">
        <v>611</v>
      </c>
      <c r="D4420" s="378" t="s">
        <v>611</v>
      </c>
      <c r="E4420" s="20">
        <f t="shared" si="68"/>
        <v>4.5925000000000002</v>
      </c>
    </row>
    <row r="4421" spans="1:5" x14ac:dyDescent="0.25">
      <c r="A4421" s="377">
        <v>42618</v>
      </c>
      <c r="B4421" s="378">
        <v>4.25</v>
      </c>
      <c r="C4421" s="379">
        <v>4.3</v>
      </c>
      <c r="D4421" s="378">
        <v>4.5925000000000002</v>
      </c>
      <c r="E4421" s="20">
        <f t="shared" si="68"/>
        <v>4.5925000000000002</v>
      </c>
    </row>
    <row r="4422" spans="1:5" x14ac:dyDescent="0.25">
      <c r="A4422" s="377">
        <v>42619</v>
      </c>
      <c r="B4422" s="378">
        <v>4.25</v>
      </c>
      <c r="C4422" s="379">
        <v>4.33</v>
      </c>
      <c r="D4422" s="378">
        <v>4.5949999999999998</v>
      </c>
      <c r="E4422" s="20">
        <f t="shared" si="68"/>
        <v>4.5949999999999998</v>
      </c>
    </row>
    <row r="4423" spans="1:5" x14ac:dyDescent="0.25">
      <c r="A4423" s="377">
        <v>42620</v>
      </c>
      <c r="B4423" s="378">
        <v>4.25</v>
      </c>
      <c r="C4423" s="379">
        <v>4.32</v>
      </c>
      <c r="D4423" s="378">
        <v>4.5949999999999998</v>
      </c>
      <c r="E4423" s="20">
        <f t="shared" si="68"/>
        <v>4.5949999999999998</v>
      </c>
    </row>
    <row r="4424" spans="1:5" x14ac:dyDescent="0.25">
      <c r="A4424" s="377">
        <v>42621</v>
      </c>
      <c r="B4424" s="378">
        <v>4.25</v>
      </c>
      <c r="C4424" s="379">
        <v>4.33</v>
      </c>
      <c r="D4424" s="378">
        <v>4.5949999999999998</v>
      </c>
      <c r="E4424" s="20">
        <f t="shared" si="68"/>
        <v>4.5949999999999998</v>
      </c>
    </row>
    <row r="4425" spans="1:5" x14ac:dyDescent="0.25">
      <c r="A4425" s="377">
        <v>42622</v>
      </c>
      <c r="B4425" s="378">
        <v>4.25</v>
      </c>
      <c r="C4425" s="379">
        <v>4.32</v>
      </c>
      <c r="D4425" s="378">
        <v>4.59</v>
      </c>
      <c r="E4425" s="20">
        <f t="shared" si="68"/>
        <v>4.59</v>
      </c>
    </row>
    <row r="4426" spans="1:5" x14ac:dyDescent="0.25">
      <c r="A4426" s="377">
        <v>42623</v>
      </c>
      <c r="B4426" s="378">
        <v>4.25</v>
      </c>
      <c r="C4426" s="379" t="s">
        <v>611</v>
      </c>
      <c r="D4426" s="378" t="s">
        <v>611</v>
      </c>
      <c r="E4426" s="20">
        <f t="shared" si="68"/>
        <v>4.59</v>
      </c>
    </row>
    <row r="4427" spans="1:5" x14ac:dyDescent="0.25">
      <c r="A4427" s="377">
        <v>42624</v>
      </c>
      <c r="B4427" s="378">
        <v>4.25</v>
      </c>
      <c r="C4427" s="379" t="s">
        <v>611</v>
      </c>
      <c r="D4427" s="378" t="s">
        <v>611</v>
      </c>
      <c r="E4427" s="20">
        <f t="shared" si="68"/>
        <v>4.59</v>
      </c>
    </row>
    <row r="4428" spans="1:5" x14ac:dyDescent="0.25">
      <c r="A4428" s="377">
        <v>42625</v>
      </c>
      <c r="B4428" s="378">
        <v>4.25</v>
      </c>
      <c r="C4428" s="379">
        <v>4.32</v>
      </c>
      <c r="D4428" s="378">
        <v>4.5906000000000002</v>
      </c>
      <c r="E4428" s="20">
        <f t="shared" ref="E4428:E4491" si="69">IF(D4428="N/E",E4427,D4428)</f>
        <v>4.5906000000000002</v>
      </c>
    </row>
    <row r="4429" spans="1:5" x14ac:dyDescent="0.25">
      <c r="A4429" s="377">
        <v>42626</v>
      </c>
      <c r="B4429" s="378">
        <v>4.25</v>
      </c>
      <c r="C4429" s="379">
        <v>4.3</v>
      </c>
      <c r="D4429" s="378">
        <v>4.5910000000000002</v>
      </c>
      <c r="E4429" s="20">
        <f t="shared" si="69"/>
        <v>4.5910000000000002</v>
      </c>
    </row>
    <row r="4430" spans="1:5" x14ac:dyDescent="0.25">
      <c r="A4430" s="377">
        <v>42627</v>
      </c>
      <c r="B4430" s="378">
        <v>4.25</v>
      </c>
      <c r="C4430" s="379">
        <v>4.32</v>
      </c>
      <c r="D4430" s="378">
        <v>4.5949999999999998</v>
      </c>
      <c r="E4430" s="20">
        <f t="shared" si="69"/>
        <v>4.5949999999999998</v>
      </c>
    </row>
    <row r="4431" spans="1:5" x14ac:dyDescent="0.25">
      <c r="A4431" s="377">
        <v>42628</v>
      </c>
      <c r="B4431" s="378">
        <v>4.25</v>
      </c>
      <c r="C4431" s="379">
        <v>4.4000000000000004</v>
      </c>
      <c r="D4431" s="378">
        <v>4.5949999999999998</v>
      </c>
      <c r="E4431" s="20">
        <f t="shared" si="69"/>
        <v>4.5949999999999998</v>
      </c>
    </row>
    <row r="4432" spans="1:5" x14ac:dyDescent="0.25">
      <c r="A4432" s="377">
        <v>42629</v>
      </c>
      <c r="B4432" s="378">
        <v>4.25</v>
      </c>
      <c r="C4432" s="379" t="s">
        <v>611</v>
      </c>
      <c r="D4432" s="378" t="s">
        <v>611</v>
      </c>
      <c r="E4432" s="20">
        <f t="shared" si="69"/>
        <v>4.5949999999999998</v>
      </c>
    </row>
    <row r="4433" spans="1:5" x14ac:dyDescent="0.25">
      <c r="A4433" s="377">
        <v>42630</v>
      </c>
      <c r="B4433" s="378">
        <v>4.25</v>
      </c>
      <c r="C4433" s="379" t="s">
        <v>611</v>
      </c>
      <c r="D4433" s="378" t="s">
        <v>611</v>
      </c>
      <c r="E4433" s="20">
        <f t="shared" si="69"/>
        <v>4.5949999999999998</v>
      </c>
    </row>
    <row r="4434" spans="1:5" x14ac:dyDescent="0.25">
      <c r="A4434" s="377">
        <v>42631</v>
      </c>
      <c r="B4434" s="378">
        <v>4.25</v>
      </c>
      <c r="C4434" s="379" t="s">
        <v>611</v>
      </c>
      <c r="D4434" s="378" t="s">
        <v>611</v>
      </c>
      <c r="E4434" s="20">
        <f t="shared" si="69"/>
        <v>4.5949999999999998</v>
      </c>
    </row>
    <row r="4435" spans="1:5" x14ac:dyDescent="0.25">
      <c r="A4435" s="377">
        <v>42632</v>
      </c>
      <c r="B4435" s="378">
        <v>4.25</v>
      </c>
      <c r="C4435" s="379">
        <v>4.32</v>
      </c>
      <c r="D4435" s="378">
        <v>4.5949999999999998</v>
      </c>
      <c r="E4435" s="20">
        <f t="shared" si="69"/>
        <v>4.5949999999999998</v>
      </c>
    </row>
    <row r="4436" spans="1:5" x14ac:dyDescent="0.25">
      <c r="A4436" s="377">
        <v>42633</v>
      </c>
      <c r="B4436" s="378">
        <v>4.25</v>
      </c>
      <c r="C4436" s="379">
        <v>4.2699999999999996</v>
      </c>
      <c r="D4436" s="378">
        <v>4.5951000000000004</v>
      </c>
      <c r="E4436" s="20">
        <f t="shared" si="69"/>
        <v>4.5951000000000004</v>
      </c>
    </row>
    <row r="4437" spans="1:5" x14ac:dyDescent="0.25">
      <c r="A4437" s="377">
        <v>42634</v>
      </c>
      <c r="B4437" s="378">
        <v>4.25</v>
      </c>
      <c r="C4437" s="379">
        <v>4.2699999999999996</v>
      </c>
      <c r="D4437" s="378">
        <v>4.625</v>
      </c>
      <c r="E4437" s="20">
        <f t="shared" si="69"/>
        <v>4.625</v>
      </c>
    </row>
    <row r="4438" spans="1:5" x14ac:dyDescent="0.25">
      <c r="A4438" s="377">
        <v>42635</v>
      </c>
      <c r="B4438" s="378">
        <v>4.25</v>
      </c>
      <c r="C4438" s="379">
        <v>4.25</v>
      </c>
      <c r="D4438" s="378">
        <v>4.6275000000000004</v>
      </c>
      <c r="E4438" s="20">
        <f t="shared" si="69"/>
        <v>4.6275000000000004</v>
      </c>
    </row>
    <row r="4439" spans="1:5" x14ac:dyDescent="0.25">
      <c r="A4439" s="377">
        <v>42636</v>
      </c>
      <c r="B4439" s="378">
        <v>4.25</v>
      </c>
      <c r="C4439" s="379">
        <v>4.24</v>
      </c>
      <c r="D4439" s="378">
        <v>4.6342999999999996</v>
      </c>
      <c r="E4439" s="20">
        <f t="shared" si="69"/>
        <v>4.6342999999999996</v>
      </c>
    </row>
    <row r="4440" spans="1:5" x14ac:dyDescent="0.25">
      <c r="A4440" s="377">
        <v>42637</v>
      </c>
      <c r="B4440" s="378">
        <v>4.25</v>
      </c>
      <c r="C4440" s="379" t="s">
        <v>611</v>
      </c>
      <c r="D4440" s="378" t="s">
        <v>611</v>
      </c>
      <c r="E4440" s="20">
        <f t="shared" si="69"/>
        <v>4.6342999999999996</v>
      </c>
    </row>
    <row r="4441" spans="1:5" x14ac:dyDescent="0.25">
      <c r="A4441" s="377">
        <v>42638</v>
      </c>
      <c r="B4441" s="378">
        <v>4.25</v>
      </c>
      <c r="C4441" s="379" t="s">
        <v>611</v>
      </c>
      <c r="D4441" s="378" t="s">
        <v>611</v>
      </c>
      <c r="E4441" s="20">
        <f t="shared" si="69"/>
        <v>4.6342999999999996</v>
      </c>
    </row>
    <row r="4442" spans="1:5" x14ac:dyDescent="0.25">
      <c r="A4442" s="377">
        <v>42639</v>
      </c>
      <c r="B4442" s="378">
        <v>4.25</v>
      </c>
      <c r="C4442" s="379">
        <v>4.25</v>
      </c>
      <c r="D4442" s="378">
        <v>4.6388999999999996</v>
      </c>
      <c r="E4442" s="20">
        <f t="shared" si="69"/>
        <v>4.6388999999999996</v>
      </c>
    </row>
    <row r="4443" spans="1:5" x14ac:dyDescent="0.25">
      <c r="A4443" s="377">
        <v>42640</v>
      </c>
      <c r="B4443" s="378">
        <v>4.25</v>
      </c>
      <c r="C4443" s="379">
        <v>4.25</v>
      </c>
      <c r="D4443" s="378">
        <v>4.6368999999999998</v>
      </c>
      <c r="E4443" s="20">
        <f t="shared" si="69"/>
        <v>4.6368999999999998</v>
      </c>
    </row>
    <row r="4444" spans="1:5" x14ac:dyDescent="0.25">
      <c r="A4444" s="377">
        <v>42641</v>
      </c>
      <c r="B4444" s="378">
        <v>4.25</v>
      </c>
      <c r="C4444" s="379">
        <v>4.24</v>
      </c>
      <c r="D4444" s="378">
        <v>4.6398999999999999</v>
      </c>
      <c r="E4444" s="20">
        <f t="shared" si="69"/>
        <v>4.6398999999999999</v>
      </c>
    </row>
    <row r="4445" spans="1:5" x14ac:dyDescent="0.25">
      <c r="A4445" s="377">
        <v>42642</v>
      </c>
      <c r="B4445" s="378">
        <v>4.75</v>
      </c>
      <c r="C4445" s="379">
        <v>4.4000000000000004</v>
      </c>
      <c r="D4445" s="378">
        <v>4.6439000000000004</v>
      </c>
      <c r="E4445" s="20">
        <f t="shared" si="69"/>
        <v>4.6439000000000004</v>
      </c>
    </row>
    <row r="4446" spans="1:5" x14ac:dyDescent="0.25">
      <c r="A4446" s="377">
        <v>42643</v>
      </c>
      <c r="B4446" s="378">
        <v>4.75</v>
      </c>
      <c r="C4446" s="379">
        <v>4.9000000000000004</v>
      </c>
      <c r="D4446" s="378">
        <v>4.6683000000000003</v>
      </c>
      <c r="E4446" s="20">
        <f t="shared" si="69"/>
        <v>4.6683000000000003</v>
      </c>
    </row>
    <row r="4447" spans="1:5" x14ac:dyDescent="0.25">
      <c r="A4447" s="377">
        <v>42644</v>
      </c>
      <c r="B4447" s="378">
        <v>4.75</v>
      </c>
      <c r="C4447" s="379" t="s">
        <v>611</v>
      </c>
      <c r="D4447" s="378" t="s">
        <v>611</v>
      </c>
      <c r="E4447" s="20">
        <f t="shared" si="69"/>
        <v>4.6683000000000003</v>
      </c>
    </row>
    <row r="4448" spans="1:5" x14ac:dyDescent="0.25">
      <c r="A4448" s="377">
        <v>42645</v>
      </c>
      <c r="B4448" s="378">
        <v>4.75</v>
      </c>
      <c r="C4448" s="379" t="s">
        <v>611</v>
      </c>
      <c r="D4448" s="378" t="s">
        <v>611</v>
      </c>
      <c r="E4448" s="20">
        <f t="shared" si="69"/>
        <v>4.6683000000000003</v>
      </c>
    </row>
    <row r="4449" spans="1:5" x14ac:dyDescent="0.25">
      <c r="A4449" s="377">
        <v>42646</v>
      </c>
      <c r="B4449" s="378">
        <v>4.75</v>
      </c>
      <c r="C4449" s="379">
        <v>4.79</v>
      </c>
      <c r="D4449" s="378">
        <v>5.0724999999999998</v>
      </c>
      <c r="E4449" s="20">
        <f t="shared" si="69"/>
        <v>5.0724999999999998</v>
      </c>
    </row>
    <row r="4450" spans="1:5" x14ac:dyDescent="0.25">
      <c r="A4450" s="377">
        <v>42647</v>
      </c>
      <c r="B4450" s="378">
        <v>4.75</v>
      </c>
      <c r="C4450" s="379">
        <v>4.7699999999999996</v>
      </c>
      <c r="D4450" s="378">
        <v>5.0934999999999997</v>
      </c>
      <c r="E4450" s="20">
        <f t="shared" si="69"/>
        <v>5.0934999999999997</v>
      </c>
    </row>
    <row r="4451" spans="1:5" x14ac:dyDescent="0.25">
      <c r="A4451" s="377">
        <v>42648</v>
      </c>
      <c r="B4451" s="378">
        <v>4.75</v>
      </c>
      <c r="C4451" s="379">
        <v>4.7699999999999996</v>
      </c>
      <c r="D4451" s="378">
        <v>5.0975000000000001</v>
      </c>
      <c r="E4451" s="20">
        <f t="shared" si="69"/>
        <v>5.0975000000000001</v>
      </c>
    </row>
    <row r="4452" spans="1:5" x14ac:dyDescent="0.25">
      <c r="A4452" s="377">
        <v>42649</v>
      </c>
      <c r="B4452" s="378">
        <v>4.75</v>
      </c>
      <c r="C4452" s="379">
        <v>4.75</v>
      </c>
      <c r="D4452" s="378">
        <v>5.1025</v>
      </c>
      <c r="E4452" s="20">
        <f t="shared" si="69"/>
        <v>5.1025</v>
      </c>
    </row>
    <row r="4453" spans="1:5" x14ac:dyDescent="0.25">
      <c r="A4453" s="377">
        <v>42650</v>
      </c>
      <c r="B4453" s="378">
        <v>4.75</v>
      </c>
      <c r="C4453" s="379">
        <v>4.76</v>
      </c>
      <c r="D4453" s="378">
        <v>5.1050000000000004</v>
      </c>
      <c r="E4453" s="20">
        <f t="shared" si="69"/>
        <v>5.1050000000000004</v>
      </c>
    </row>
    <row r="4454" spans="1:5" x14ac:dyDescent="0.25">
      <c r="A4454" s="377">
        <v>42651</v>
      </c>
      <c r="B4454" s="378">
        <v>4.75</v>
      </c>
      <c r="C4454" s="379" t="s">
        <v>611</v>
      </c>
      <c r="D4454" s="378" t="s">
        <v>611</v>
      </c>
      <c r="E4454" s="20">
        <f t="shared" si="69"/>
        <v>5.1050000000000004</v>
      </c>
    </row>
    <row r="4455" spans="1:5" x14ac:dyDescent="0.25">
      <c r="A4455" s="377">
        <v>42652</v>
      </c>
      <c r="B4455" s="378">
        <v>4.75</v>
      </c>
      <c r="C4455" s="379" t="s">
        <v>611</v>
      </c>
      <c r="D4455" s="378" t="s">
        <v>611</v>
      </c>
      <c r="E4455" s="20">
        <f t="shared" si="69"/>
        <v>5.1050000000000004</v>
      </c>
    </row>
    <row r="4456" spans="1:5" x14ac:dyDescent="0.25">
      <c r="A4456" s="377">
        <v>42653</v>
      </c>
      <c r="B4456" s="378">
        <v>4.75</v>
      </c>
      <c r="C4456" s="379">
        <v>4.76</v>
      </c>
      <c r="D4456" s="378">
        <v>5.1100000000000003</v>
      </c>
      <c r="E4456" s="20">
        <f t="shared" si="69"/>
        <v>5.1100000000000003</v>
      </c>
    </row>
    <row r="4457" spans="1:5" x14ac:dyDescent="0.25">
      <c r="A4457" s="377">
        <v>42654</v>
      </c>
      <c r="B4457" s="378">
        <v>4.75</v>
      </c>
      <c r="C4457" s="379">
        <v>4.78</v>
      </c>
      <c r="D4457" s="378">
        <v>5.1064999999999996</v>
      </c>
      <c r="E4457" s="20">
        <f t="shared" si="69"/>
        <v>5.1064999999999996</v>
      </c>
    </row>
    <row r="4458" spans="1:5" x14ac:dyDescent="0.25">
      <c r="A4458" s="377">
        <v>42655</v>
      </c>
      <c r="B4458" s="378">
        <v>4.75</v>
      </c>
      <c r="C4458" s="379">
        <v>4.78</v>
      </c>
      <c r="D4458" s="378">
        <v>5.1069000000000004</v>
      </c>
      <c r="E4458" s="20">
        <f t="shared" si="69"/>
        <v>5.1069000000000004</v>
      </c>
    </row>
    <row r="4459" spans="1:5" x14ac:dyDescent="0.25">
      <c r="A4459" s="377">
        <v>42656</v>
      </c>
      <c r="B4459" s="378">
        <v>4.75</v>
      </c>
      <c r="C4459" s="379">
        <v>4.7699999999999996</v>
      </c>
      <c r="D4459" s="378">
        <v>5.1121999999999996</v>
      </c>
      <c r="E4459" s="20">
        <f t="shared" si="69"/>
        <v>5.1121999999999996</v>
      </c>
    </row>
    <row r="4460" spans="1:5" x14ac:dyDescent="0.25">
      <c r="A4460" s="377">
        <v>42657</v>
      </c>
      <c r="B4460" s="378">
        <v>4.75</v>
      </c>
      <c r="C4460" s="379">
        <v>4.7699999999999996</v>
      </c>
      <c r="D4460" s="378">
        <v>5.1100000000000003</v>
      </c>
      <c r="E4460" s="20">
        <f t="shared" si="69"/>
        <v>5.1100000000000003</v>
      </c>
    </row>
    <row r="4461" spans="1:5" x14ac:dyDescent="0.25">
      <c r="A4461" s="377">
        <v>42658</v>
      </c>
      <c r="B4461" s="378">
        <v>4.75</v>
      </c>
      <c r="C4461" s="379" t="s">
        <v>611</v>
      </c>
      <c r="D4461" s="378" t="s">
        <v>611</v>
      </c>
      <c r="E4461" s="20">
        <f t="shared" si="69"/>
        <v>5.1100000000000003</v>
      </c>
    </row>
    <row r="4462" spans="1:5" x14ac:dyDescent="0.25">
      <c r="A4462" s="377">
        <v>42659</v>
      </c>
      <c r="B4462" s="378">
        <v>4.75</v>
      </c>
      <c r="C4462" s="379" t="s">
        <v>611</v>
      </c>
      <c r="D4462" s="378" t="s">
        <v>611</v>
      </c>
      <c r="E4462" s="20">
        <f t="shared" si="69"/>
        <v>5.1100000000000003</v>
      </c>
    </row>
    <row r="4463" spans="1:5" x14ac:dyDescent="0.25">
      <c r="A4463" s="377">
        <v>42660</v>
      </c>
      <c r="B4463" s="378">
        <v>4.75</v>
      </c>
      <c r="C4463" s="379">
        <v>4.75</v>
      </c>
      <c r="D4463" s="378">
        <v>5.1115000000000004</v>
      </c>
      <c r="E4463" s="20">
        <f t="shared" si="69"/>
        <v>5.1115000000000004</v>
      </c>
    </row>
    <row r="4464" spans="1:5" x14ac:dyDescent="0.25">
      <c r="A4464" s="377">
        <v>42661</v>
      </c>
      <c r="B4464" s="378">
        <v>4.75</v>
      </c>
      <c r="C4464" s="379">
        <v>4.76</v>
      </c>
      <c r="D4464" s="378">
        <v>5.1100000000000003</v>
      </c>
      <c r="E4464" s="20">
        <f t="shared" si="69"/>
        <v>5.1100000000000003</v>
      </c>
    </row>
    <row r="4465" spans="1:5" x14ac:dyDescent="0.25">
      <c r="A4465" s="377">
        <v>42662</v>
      </c>
      <c r="B4465" s="378">
        <v>4.75</v>
      </c>
      <c r="C4465" s="379">
        <v>4.7699999999999996</v>
      </c>
      <c r="D4465" s="378">
        <v>5.1134000000000004</v>
      </c>
      <c r="E4465" s="20">
        <f t="shared" si="69"/>
        <v>5.1134000000000004</v>
      </c>
    </row>
    <row r="4466" spans="1:5" x14ac:dyDescent="0.25">
      <c r="A4466" s="377">
        <v>42663</v>
      </c>
      <c r="B4466" s="378">
        <v>4.75</v>
      </c>
      <c r="C4466" s="379">
        <v>4.76</v>
      </c>
      <c r="D4466" s="378">
        <v>5.1124999999999998</v>
      </c>
      <c r="E4466" s="20">
        <f t="shared" si="69"/>
        <v>5.1124999999999998</v>
      </c>
    </row>
    <row r="4467" spans="1:5" x14ac:dyDescent="0.25">
      <c r="A4467" s="377">
        <v>42664</v>
      </c>
      <c r="B4467" s="378">
        <v>4.75</v>
      </c>
      <c r="C4467" s="379">
        <v>4.76</v>
      </c>
      <c r="D4467" s="378">
        <v>5.1150000000000002</v>
      </c>
      <c r="E4467" s="20">
        <f t="shared" si="69"/>
        <v>5.1150000000000002</v>
      </c>
    </row>
    <row r="4468" spans="1:5" x14ac:dyDescent="0.25">
      <c r="A4468" s="377">
        <v>42665</v>
      </c>
      <c r="B4468" s="378">
        <v>4.75</v>
      </c>
      <c r="C4468" s="379" t="s">
        <v>611</v>
      </c>
      <c r="D4468" s="378" t="s">
        <v>611</v>
      </c>
      <c r="E4468" s="20">
        <f t="shared" si="69"/>
        <v>5.1150000000000002</v>
      </c>
    </row>
    <row r="4469" spans="1:5" x14ac:dyDescent="0.25">
      <c r="A4469" s="377">
        <v>42666</v>
      </c>
      <c r="B4469" s="378">
        <v>4.75</v>
      </c>
      <c r="C4469" s="379" t="s">
        <v>611</v>
      </c>
      <c r="D4469" s="378" t="s">
        <v>611</v>
      </c>
      <c r="E4469" s="20">
        <f t="shared" si="69"/>
        <v>5.1150000000000002</v>
      </c>
    </row>
    <row r="4470" spans="1:5" x14ac:dyDescent="0.25">
      <c r="A4470" s="377">
        <v>42667</v>
      </c>
      <c r="B4470" s="378">
        <v>4.75</v>
      </c>
      <c r="C4470" s="379">
        <v>4.76</v>
      </c>
      <c r="D4470" s="378">
        <v>5.1246999999999998</v>
      </c>
      <c r="E4470" s="20">
        <f t="shared" si="69"/>
        <v>5.1246999999999998</v>
      </c>
    </row>
    <row r="4471" spans="1:5" x14ac:dyDescent="0.25">
      <c r="A4471" s="377">
        <v>42668</v>
      </c>
      <c r="B4471" s="378">
        <v>4.75</v>
      </c>
      <c r="C4471" s="379">
        <v>4.76</v>
      </c>
      <c r="D4471" s="378">
        <v>5.1177999999999999</v>
      </c>
      <c r="E4471" s="20">
        <f t="shared" si="69"/>
        <v>5.1177999999999999</v>
      </c>
    </row>
    <row r="4472" spans="1:5" x14ac:dyDescent="0.25">
      <c r="A4472" s="377">
        <v>42669</v>
      </c>
      <c r="B4472" s="378">
        <v>4.75</v>
      </c>
      <c r="C4472" s="379">
        <v>4.76</v>
      </c>
      <c r="D4472" s="378">
        <v>5.1154999999999999</v>
      </c>
      <c r="E4472" s="20">
        <f t="shared" si="69"/>
        <v>5.1154999999999999</v>
      </c>
    </row>
    <row r="4473" spans="1:5" x14ac:dyDescent="0.25">
      <c r="A4473" s="377">
        <v>42670</v>
      </c>
      <c r="B4473" s="378">
        <v>4.75</v>
      </c>
      <c r="C4473" s="379">
        <v>4.7699999999999996</v>
      </c>
      <c r="D4473" s="378">
        <v>5.1162000000000001</v>
      </c>
      <c r="E4473" s="20">
        <f t="shared" si="69"/>
        <v>5.1162000000000001</v>
      </c>
    </row>
    <row r="4474" spans="1:5" x14ac:dyDescent="0.25">
      <c r="A4474" s="377">
        <v>42671</v>
      </c>
      <c r="B4474" s="378">
        <v>4.75</v>
      </c>
      <c r="C4474" s="379">
        <v>4.76</v>
      </c>
      <c r="D4474" s="378">
        <v>5.1162999999999998</v>
      </c>
      <c r="E4474" s="20">
        <f t="shared" si="69"/>
        <v>5.1162999999999998</v>
      </c>
    </row>
    <row r="4475" spans="1:5" x14ac:dyDescent="0.25">
      <c r="A4475" s="377">
        <v>42672</v>
      </c>
      <c r="B4475" s="378">
        <v>4.75</v>
      </c>
      <c r="C4475" s="379" t="s">
        <v>611</v>
      </c>
      <c r="D4475" s="378" t="s">
        <v>611</v>
      </c>
      <c r="E4475" s="20">
        <f t="shared" si="69"/>
        <v>5.1162999999999998</v>
      </c>
    </row>
    <row r="4476" spans="1:5" x14ac:dyDescent="0.25">
      <c r="A4476" s="377">
        <v>42673</v>
      </c>
      <c r="B4476" s="378">
        <v>4.75</v>
      </c>
      <c r="C4476" s="379" t="s">
        <v>611</v>
      </c>
      <c r="D4476" s="378" t="s">
        <v>611</v>
      </c>
      <c r="E4476" s="20">
        <f t="shared" si="69"/>
        <v>5.1162999999999998</v>
      </c>
    </row>
    <row r="4477" spans="1:5" x14ac:dyDescent="0.25">
      <c r="A4477" s="377">
        <v>42674</v>
      </c>
      <c r="B4477" s="378">
        <v>4.75</v>
      </c>
      <c r="C4477" s="379">
        <v>4.83</v>
      </c>
      <c r="D4477" s="378">
        <v>5.1102999999999996</v>
      </c>
      <c r="E4477" s="20">
        <f t="shared" si="69"/>
        <v>5.1102999999999996</v>
      </c>
    </row>
    <row r="4478" spans="1:5" x14ac:dyDescent="0.25">
      <c r="A4478" s="377">
        <v>42675</v>
      </c>
      <c r="B4478" s="378">
        <v>4.75</v>
      </c>
      <c r="C4478" s="379">
        <v>4.79</v>
      </c>
      <c r="D4478" s="378">
        <v>5.1086</v>
      </c>
      <c r="E4478" s="20">
        <f t="shared" si="69"/>
        <v>5.1086</v>
      </c>
    </row>
    <row r="4479" spans="1:5" x14ac:dyDescent="0.25">
      <c r="A4479" s="377">
        <v>42676</v>
      </c>
      <c r="B4479" s="378">
        <v>4.75</v>
      </c>
      <c r="C4479" s="379" t="s">
        <v>611</v>
      </c>
      <c r="D4479" s="378" t="s">
        <v>611</v>
      </c>
      <c r="E4479" s="20">
        <f t="shared" si="69"/>
        <v>5.1086</v>
      </c>
    </row>
    <row r="4480" spans="1:5" x14ac:dyDescent="0.25">
      <c r="A4480" s="377">
        <v>42677</v>
      </c>
      <c r="B4480" s="378">
        <v>4.75</v>
      </c>
      <c r="C4480" s="379">
        <v>4.8</v>
      </c>
      <c r="D4480" s="378">
        <v>5.1143000000000001</v>
      </c>
      <c r="E4480" s="20">
        <f t="shared" si="69"/>
        <v>5.1143000000000001</v>
      </c>
    </row>
    <row r="4481" spans="1:5" x14ac:dyDescent="0.25">
      <c r="A4481" s="377">
        <v>42678</v>
      </c>
      <c r="B4481" s="378">
        <v>4.75</v>
      </c>
      <c r="C4481" s="379">
        <v>4.83</v>
      </c>
      <c r="D4481" s="378">
        <v>5.1117999999999997</v>
      </c>
      <c r="E4481" s="20">
        <f t="shared" si="69"/>
        <v>5.1117999999999997</v>
      </c>
    </row>
    <row r="4482" spans="1:5" x14ac:dyDescent="0.25">
      <c r="A4482" s="377">
        <v>42679</v>
      </c>
      <c r="B4482" s="378">
        <v>4.75</v>
      </c>
      <c r="C4482" s="379" t="s">
        <v>611</v>
      </c>
      <c r="D4482" s="378" t="s">
        <v>611</v>
      </c>
      <c r="E4482" s="20">
        <f t="shared" si="69"/>
        <v>5.1117999999999997</v>
      </c>
    </row>
    <row r="4483" spans="1:5" x14ac:dyDescent="0.25">
      <c r="A4483" s="377">
        <v>42680</v>
      </c>
      <c r="B4483" s="378">
        <v>4.75</v>
      </c>
      <c r="C4483" s="379" t="s">
        <v>611</v>
      </c>
      <c r="D4483" s="378" t="s">
        <v>611</v>
      </c>
      <c r="E4483" s="20">
        <f t="shared" si="69"/>
        <v>5.1117999999999997</v>
      </c>
    </row>
    <row r="4484" spans="1:5" x14ac:dyDescent="0.25">
      <c r="A4484" s="377">
        <v>42681</v>
      </c>
      <c r="B4484" s="378">
        <v>4.75</v>
      </c>
      <c r="C4484" s="379">
        <v>4.8</v>
      </c>
      <c r="D4484" s="378">
        <v>5.1135999999999999</v>
      </c>
      <c r="E4484" s="20">
        <f t="shared" si="69"/>
        <v>5.1135999999999999</v>
      </c>
    </row>
    <row r="4485" spans="1:5" x14ac:dyDescent="0.25">
      <c r="A4485" s="377">
        <v>42682</v>
      </c>
      <c r="B4485" s="378">
        <v>4.75</v>
      </c>
      <c r="C4485" s="379">
        <v>4.91</v>
      </c>
      <c r="D4485" s="378">
        <v>5.1150000000000002</v>
      </c>
      <c r="E4485" s="20">
        <f t="shared" si="69"/>
        <v>5.1150000000000002</v>
      </c>
    </row>
    <row r="4486" spans="1:5" x14ac:dyDescent="0.25">
      <c r="A4486" s="377">
        <v>42683</v>
      </c>
      <c r="B4486" s="378">
        <v>4.75</v>
      </c>
      <c r="C4486" s="379">
        <v>4.9000000000000004</v>
      </c>
      <c r="D4486" s="378">
        <v>5.1173000000000002</v>
      </c>
      <c r="E4486" s="20">
        <f t="shared" si="69"/>
        <v>5.1173000000000002</v>
      </c>
    </row>
    <row r="4487" spans="1:5" x14ac:dyDescent="0.25">
      <c r="A4487" s="377">
        <v>42684</v>
      </c>
      <c r="B4487" s="378">
        <v>4.75</v>
      </c>
      <c r="C4487" s="379">
        <v>4.75</v>
      </c>
      <c r="D4487" s="378">
        <v>5.2018000000000004</v>
      </c>
      <c r="E4487" s="20">
        <f t="shared" si="69"/>
        <v>5.2018000000000004</v>
      </c>
    </row>
    <row r="4488" spans="1:5" x14ac:dyDescent="0.25">
      <c r="A4488" s="377">
        <v>42685</v>
      </c>
      <c r="B4488" s="378">
        <v>4.75</v>
      </c>
      <c r="C4488" s="379">
        <v>4.76</v>
      </c>
      <c r="D4488" s="378">
        <v>5.2359</v>
      </c>
      <c r="E4488" s="20">
        <f t="shared" si="69"/>
        <v>5.2359</v>
      </c>
    </row>
    <row r="4489" spans="1:5" x14ac:dyDescent="0.25">
      <c r="A4489" s="377">
        <v>42686</v>
      </c>
      <c r="B4489" s="378">
        <v>4.75</v>
      </c>
      <c r="C4489" s="379" t="s">
        <v>611</v>
      </c>
      <c r="D4489" s="378" t="s">
        <v>611</v>
      </c>
      <c r="E4489" s="20">
        <f t="shared" si="69"/>
        <v>5.2359</v>
      </c>
    </row>
    <row r="4490" spans="1:5" x14ac:dyDescent="0.25">
      <c r="A4490" s="377">
        <v>42687</v>
      </c>
      <c r="B4490" s="378">
        <v>4.75</v>
      </c>
      <c r="C4490" s="379" t="s">
        <v>611</v>
      </c>
      <c r="D4490" s="378" t="s">
        <v>611</v>
      </c>
      <c r="E4490" s="20">
        <f t="shared" si="69"/>
        <v>5.2359</v>
      </c>
    </row>
    <row r="4491" spans="1:5" x14ac:dyDescent="0.25">
      <c r="A4491" s="377">
        <v>42688</v>
      </c>
      <c r="B4491" s="378">
        <v>4.75</v>
      </c>
      <c r="C4491" s="379">
        <v>4.76</v>
      </c>
      <c r="D4491" s="378">
        <v>5.2469999999999999</v>
      </c>
      <c r="E4491" s="20">
        <f t="shared" si="69"/>
        <v>5.2469999999999999</v>
      </c>
    </row>
    <row r="4492" spans="1:5" x14ac:dyDescent="0.25">
      <c r="A4492" s="377">
        <v>42689</v>
      </c>
      <c r="B4492" s="378">
        <v>4.75</v>
      </c>
      <c r="C4492" s="379">
        <v>4.7699999999999996</v>
      </c>
      <c r="D4492" s="378">
        <v>5.2850000000000001</v>
      </c>
      <c r="E4492" s="20">
        <f t="shared" ref="E4492:E4555" si="70">IF(D4492="N/E",E4491,D4492)</f>
        <v>5.2850000000000001</v>
      </c>
    </row>
    <row r="4493" spans="1:5" x14ac:dyDescent="0.25">
      <c r="A4493" s="377">
        <v>42690</v>
      </c>
      <c r="B4493" s="378">
        <v>4.75</v>
      </c>
      <c r="C4493" s="379">
        <v>4.76</v>
      </c>
      <c r="D4493" s="378">
        <v>5.31</v>
      </c>
      <c r="E4493" s="20">
        <f t="shared" si="70"/>
        <v>5.31</v>
      </c>
    </row>
    <row r="4494" spans="1:5" x14ac:dyDescent="0.25">
      <c r="A4494" s="377">
        <v>42691</v>
      </c>
      <c r="B4494" s="378">
        <v>5.25</v>
      </c>
      <c r="C4494" s="379">
        <v>5.0999999999999996</v>
      </c>
      <c r="D4494" s="378">
        <v>5.35</v>
      </c>
      <c r="E4494" s="20">
        <f t="shared" si="70"/>
        <v>5.35</v>
      </c>
    </row>
    <row r="4495" spans="1:5" x14ac:dyDescent="0.25">
      <c r="A4495" s="377">
        <v>42692</v>
      </c>
      <c r="B4495" s="378">
        <v>5.25</v>
      </c>
      <c r="C4495" s="379">
        <v>5.26</v>
      </c>
      <c r="D4495" s="378">
        <v>5.38</v>
      </c>
      <c r="E4495" s="20">
        <f t="shared" si="70"/>
        <v>5.38</v>
      </c>
    </row>
    <row r="4496" spans="1:5" x14ac:dyDescent="0.25">
      <c r="A4496" s="377">
        <v>42693</v>
      </c>
      <c r="B4496" s="378">
        <v>5.25</v>
      </c>
      <c r="C4496" s="379" t="s">
        <v>611</v>
      </c>
      <c r="D4496" s="378" t="s">
        <v>611</v>
      </c>
      <c r="E4496" s="20">
        <f t="shared" si="70"/>
        <v>5.38</v>
      </c>
    </row>
    <row r="4497" spans="1:5" x14ac:dyDescent="0.25">
      <c r="A4497" s="377">
        <v>42694</v>
      </c>
      <c r="B4497" s="378">
        <v>5.25</v>
      </c>
      <c r="C4497" s="379" t="s">
        <v>611</v>
      </c>
      <c r="D4497" s="378" t="s">
        <v>611</v>
      </c>
      <c r="E4497" s="20">
        <f t="shared" si="70"/>
        <v>5.38</v>
      </c>
    </row>
    <row r="4498" spans="1:5" x14ac:dyDescent="0.25">
      <c r="A4498" s="377">
        <v>42695</v>
      </c>
      <c r="B4498" s="378">
        <v>5.25</v>
      </c>
      <c r="C4498" s="379" t="s">
        <v>611</v>
      </c>
      <c r="D4498" s="378" t="s">
        <v>611</v>
      </c>
      <c r="E4498" s="20">
        <f t="shared" si="70"/>
        <v>5.38</v>
      </c>
    </row>
    <row r="4499" spans="1:5" x14ac:dyDescent="0.25">
      <c r="A4499" s="377">
        <v>42696</v>
      </c>
      <c r="B4499" s="378">
        <v>5.25</v>
      </c>
      <c r="C4499" s="379">
        <v>5.26</v>
      </c>
      <c r="D4499" s="378">
        <v>5.5949999999999998</v>
      </c>
      <c r="E4499" s="20">
        <f t="shared" si="70"/>
        <v>5.5949999999999998</v>
      </c>
    </row>
    <row r="4500" spans="1:5" x14ac:dyDescent="0.25">
      <c r="A4500" s="377">
        <v>42697</v>
      </c>
      <c r="B4500" s="378">
        <v>5.25</v>
      </c>
      <c r="C4500" s="379">
        <v>5.2</v>
      </c>
      <c r="D4500" s="378">
        <v>5.5750000000000002</v>
      </c>
      <c r="E4500" s="20">
        <f t="shared" si="70"/>
        <v>5.5750000000000002</v>
      </c>
    </row>
    <row r="4501" spans="1:5" x14ac:dyDescent="0.25">
      <c r="A4501" s="377">
        <v>42698</v>
      </c>
      <c r="B4501" s="378">
        <v>5.25</v>
      </c>
      <c r="C4501" s="379">
        <v>5.25</v>
      </c>
      <c r="D4501" s="378">
        <v>5.5724999999999998</v>
      </c>
      <c r="E4501" s="20">
        <f t="shared" si="70"/>
        <v>5.5724999999999998</v>
      </c>
    </row>
    <row r="4502" spans="1:5" x14ac:dyDescent="0.25">
      <c r="A4502" s="377">
        <v>42699</v>
      </c>
      <c r="B4502" s="378">
        <v>5.25</v>
      </c>
      <c r="C4502" s="379">
        <v>5.25</v>
      </c>
      <c r="D4502" s="378">
        <v>5.5762</v>
      </c>
      <c r="E4502" s="20">
        <f t="shared" si="70"/>
        <v>5.5762</v>
      </c>
    </row>
    <row r="4503" spans="1:5" x14ac:dyDescent="0.25">
      <c r="A4503" s="377">
        <v>42700</v>
      </c>
      <c r="B4503" s="378">
        <v>5.25</v>
      </c>
      <c r="C4503" s="379" t="s">
        <v>611</v>
      </c>
      <c r="D4503" s="378" t="s">
        <v>611</v>
      </c>
      <c r="E4503" s="20">
        <f t="shared" si="70"/>
        <v>5.5762</v>
      </c>
    </row>
    <row r="4504" spans="1:5" x14ac:dyDescent="0.25">
      <c r="A4504" s="377">
        <v>42701</v>
      </c>
      <c r="B4504" s="378">
        <v>5.25</v>
      </c>
      <c r="C4504" s="379" t="s">
        <v>611</v>
      </c>
      <c r="D4504" s="378" t="s">
        <v>611</v>
      </c>
      <c r="E4504" s="20">
        <f t="shared" si="70"/>
        <v>5.5762</v>
      </c>
    </row>
    <row r="4505" spans="1:5" x14ac:dyDescent="0.25">
      <c r="A4505" s="377">
        <v>42702</v>
      </c>
      <c r="B4505" s="378">
        <v>5.25</v>
      </c>
      <c r="C4505" s="379">
        <v>5.25</v>
      </c>
      <c r="D4505" s="378">
        <v>5.5750000000000002</v>
      </c>
      <c r="E4505" s="20">
        <f t="shared" si="70"/>
        <v>5.5750000000000002</v>
      </c>
    </row>
    <row r="4506" spans="1:5" x14ac:dyDescent="0.25">
      <c r="A4506" s="377">
        <v>42703</v>
      </c>
      <c r="B4506" s="378">
        <v>5.25</v>
      </c>
      <c r="C4506" s="379">
        <v>5.26</v>
      </c>
      <c r="D4506" s="378">
        <v>5.5677000000000003</v>
      </c>
      <c r="E4506" s="20">
        <f t="shared" si="70"/>
        <v>5.5677000000000003</v>
      </c>
    </row>
    <row r="4507" spans="1:5" x14ac:dyDescent="0.25">
      <c r="A4507" s="377">
        <v>42704</v>
      </c>
      <c r="B4507" s="378">
        <v>5.25</v>
      </c>
      <c r="C4507" s="379">
        <v>5.3</v>
      </c>
      <c r="D4507" s="378">
        <v>5.5738000000000003</v>
      </c>
      <c r="E4507" s="20">
        <f t="shared" si="70"/>
        <v>5.5738000000000003</v>
      </c>
    </row>
    <row r="4508" spans="1:5" x14ac:dyDescent="0.25">
      <c r="A4508" s="377">
        <v>42705</v>
      </c>
      <c r="B4508" s="378">
        <v>5.25</v>
      </c>
      <c r="C4508" s="379">
        <v>5.26</v>
      </c>
      <c r="D4508" s="378">
        <v>5.5735000000000001</v>
      </c>
      <c r="E4508" s="20">
        <f t="shared" si="70"/>
        <v>5.5735000000000001</v>
      </c>
    </row>
    <row r="4509" spans="1:5" x14ac:dyDescent="0.25">
      <c r="A4509" s="377">
        <v>42706</v>
      </c>
      <c r="B4509" s="378">
        <v>5.25</v>
      </c>
      <c r="C4509" s="379">
        <v>5.27</v>
      </c>
      <c r="D4509" s="378">
        <v>5.585</v>
      </c>
      <c r="E4509" s="20">
        <f t="shared" si="70"/>
        <v>5.585</v>
      </c>
    </row>
    <row r="4510" spans="1:5" x14ac:dyDescent="0.25">
      <c r="A4510" s="377">
        <v>42707</v>
      </c>
      <c r="B4510" s="378">
        <v>5.25</v>
      </c>
      <c r="C4510" s="379" t="s">
        <v>611</v>
      </c>
      <c r="D4510" s="378" t="s">
        <v>611</v>
      </c>
      <c r="E4510" s="20">
        <f t="shared" si="70"/>
        <v>5.585</v>
      </c>
    </row>
    <row r="4511" spans="1:5" x14ac:dyDescent="0.25">
      <c r="A4511" s="377">
        <v>42708</v>
      </c>
      <c r="B4511" s="378">
        <v>5.25</v>
      </c>
      <c r="C4511" s="379" t="s">
        <v>611</v>
      </c>
      <c r="D4511" s="378" t="s">
        <v>611</v>
      </c>
      <c r="E4511" s="20">
        <f t="shared" si="70"/>
        <v>5.585</v>
      </c>
    </row>
    <row r="4512" spans="1:5" x14ac:dyDescent="0.25">
      <c r="A4512" s="377">
        <v>42709</v>
      </c>
      <c r="B4512" s="378">
        <v>5.25</v>
      </c>
      <c r="C4512" s="379">
        <v>5.26</v>
      </c>
      <c r="D4512" s="378">
        <v>5.5890000000000004</v>
      </c>
      <c r="E4512" s="20">
        <f t="shared" si="70"/>
        <v>5.5890000000000004</v>
      </c>
    </row>
    <row r="4513" spans="1:5" x14ac:dyDescent="0.25">
      <c r="A4513" s="377">
        <v>42710</v>
      </c>
      <c r="B4513" s="378">
        <v>5.25</v>
      </c>
      <c r="C4513" s="379">
        <v>5.26</v>
      </c>
      <c r="D4513" s="378">
        <v>5.5949999999999998</v>
      </c>
      <c r="E4513" s="20">
        <f t="shared" si="70"/>
        <v>5.5949999999999998</v>
      </c>
    </row>
    <row r="4514" spans="1:5" x14ac:dyDescent="0.25">
      <c r="A4514" s="377">
        <v>42711</v>
      </c>
      <c r="B4514" s="378">
        <v>5.25</v>
      </c>
      <c r="C4514" s="379">
        <v>5.26</v>
      </c>
      <c r="D4514" s="378">
        <v>5.6035000000000004</v>
      </c>
      <c r="E4514" s="20">
        <f t="shared" si="70"/>
        <v>5.6035000000000004</v>
      </c>
    </row>
    <row r="4515" spans="1:5" x14ac:dyDescent="0.25">
      <c r="A4515" s="377">
        <v>42712</v>
      </c>
      <c r="B4515" s="378">
        <v>5.25</v>
      </c>
      <c r="C4515" s="379">
        <v>5.27</v>
      </c>
      <c r="D4515" s="378">
        <v>5.5983000000000001</v>
      </c>
      <c r="E4515" s="20">
        <f t="shared" si="70"/>
        <v>5.5983000000000001</v>
      </c>
    </row>
    <row r="4516" spans="1:5" x14ac:dyDescent="0.25">
      <c r="A4516" s="377">
        <v>42713</v>
      </c>
      <c r="B4516" s="378">
        <v>5.25</v>
      </c>
      <c r="C4516" s="379">
        <v>5.27</v>
      </c>
      <c r="D4516" s="378">
        <v>5.6050000000000004</v>
      </c>
      <c r="E4516" s="20">
        <f t="shared" si="70"/>
        <v>5.6050000000000004</v>
      </c>
    </row>
    <row r="4517" spans="1:5" x14ac:dyDescent="0.25">
      <c r="A4517" s="377">
        <v>42714</v>
      </c>
      <c r="B4517" s="378">
        <v>5.25</v>
      </c>
      <c r="C4517" s="379" t="s">
        <v>611</v>
      </c>
      <c r="D4517" s="378" t="s">
        <v>611</v>
      </c>
      <c r="E4517" s="20">
        <f t="shared" si="70"/>
        <v>5.6050000000000004</v>
      </c>
    </row>
    <row r="4518" spans="1:5" x14ac:dyDescent="0.25">
      <c r="A4518" s="377">
        <v>42715</v>
      </c>
      <c r="B4518" s="378">
        <v>5.25</v>
      </c>
      <c r="C4518" s="379" t="s">
        <v>611</v>
      </c>
      <c r="D4518" s="378" t="s">
        <v>611</v>
      </c>
      <c r="E4518" s="20">
        <f t="shared" si="70"/>
        <v>5.6050000000000004</v>
      </c>
    </row>
    <row r="4519" spans="1:5" x14ac:dyDescent="0.25">
      <c r="A4519" s="377">
        <v>42716</v>
      </c>
      <c r="B4519" s="378">
        <v>5.25</v>
      </c>
      <c r="C4519" s="379" t="s">
        <v>611</v>
      </c>
      <c r="D4519" s="378" t="s">
        <v>611</v>
      </c>
      <c r="E4519" s="20">
        <f t="shared" si="70"/>
        <v>5.6050000000000004</v>
      </c>
    </row>
    <row r="4520" spans="1:5" x14ac:dyDescent="0.25">
      <c r="A4520" s="377">
        <v>42717</v>
      </c>
      <c r="B4520" s="378">
        <v>5.25</v>
      </c>
      <c r="C4520" s="379">
        <v>5.28</v>
      </c>
      <c r="D4520" s="378">
        <v>5.6013000000000002</v>
      </c>
      <c r="E4520" s="20">
        <f t="shared" si="70"/>
        <v>5.6013000000000002</v>
      </c>
    </row>
    <row r="4521" spans="1:5" x14ac:dyDescent="0.25">
      <c r="A4521" s="377">
        <v>42718</v>
      </c>
      <c r="B4521" s="378">
        <v>5.25</v>
      </c>
      <c r="C4521" s="379">
        <v>5.42</v>
      </c>
      <c r="D4521" s="378">
        <v>5.6018999999999997</v>
      </c>
      <c r="E4521" s="20">
        <f t="shared" si="70"/>
        <v>5.6018999999999997</v>
      </c>
    </row>
    <row r="4522" spans="1:5" x14ac:dyDescent="0.25">
      <c r="A4522" s="377">
        <v>42719</v>
      </c>
      <c r="B4522" s="378">
        <v>5.75</v>
      </c>
      <c r="C4522" s="379">
        <v>5.79</v>
      </c>
      <c r="D4522" s="378">
        <v>5.6048999999999998</v>
      </c>
      <c r="E4522" s="20">
        <f t="shared" si="70"/>
        <v>5.6048999999999998</v>
      </c>
    </row>
    <row r="4523" spans="1:5" x14ac:dyDescent="0.25">
      <c r="A4523" s="377">
        <v>42720</v>
      </c>
      <c r="B4523" s="378">
        <v>5.75</v>
      </c>
      <c r="C4523" s="379">
        <v>5.82</v>
      </c>
      <c r="D4523" s="378">
        <v>5.6273999999999997</v>
      </c>
      <c r="E4523" s="20">
        <f t="shared" si="70"/>
        <v>5.6273999999999997</v>
      </c>
    </row>
    <row r="4524" spans="1:5" x14ac:dyDescent="0.25">
      <c r="A4524" s="377">
        <v>42721</v>
      </c>
      <c r="B4524" s="378">
        <v>5.75</v>
      </c>
      <c r="C4524" s="379" t="s">
        <v>611</v>
      </c>
      <c r="D4524" s="378" t="s">
        <v>611</v>
      </c>
      <c r="E4524" s="20">
        <f t="shared" si="70"/>
        <v>5.6273999999999997</v>
      </c>
    </row>
    <row r="4525" spans="1:5" x14ac:dyDescent="0.25">
      <c r="A4525" s="377">
        <v>42722</v>
      </c>
      <c r="B4525" s="378">
        <v>5.75</v>
      </c>
      <c r="C4525" s="379" t="s">
        <v>611</v>
      </c>
      <c r="D4525" s="378" t="s">
        <v>611</v>
      </c>
      <c r="E4525" s="20">
        <f t="shared" si="70"/>
        <v>5.6273999999999997</v>
      </c>
    </row>
    <row r="4526" spans="1:5" x14ac:dyDescent="0.25">
      <c r="A4526" s="377">
        <v>42723</v>
      </c>
      <c r="B4526" s="378">
        <v>5.75</v>
      </c>
      <c r="C4526" s="379">
        <v>5.79</v>
      </c>
      <c r="D4526" s="378">
        <v>6.0803000000000003</v>
      </c>
      <c r="E4526" s="20">
        <f t="shared" si="70"/>
        <v>6.0803000000000003</v>
      </c>
    </row>
    <row r="4527" spans="1:5" x14ac:dyDescent="0.25">
      <c r="A4527" s="377">
        <v>42724</v>
      </c>
      <c r="B4527" s="378">
        <v>5.75</v>
      </c>
      <c r="C4527" s="379">
        <v>5.79</v>
      </c>
      <c r="D4527" s="378">
        <v>6.0925000000000002</v>
      </c>
      <c r="E4527" s="20">
        <f t="shared" si="70"/>
        <v>6.0925000000000002</v>
      </c>
    </row>
    <row r="4528" spans="1:5" x14ac:dyDescent="0.25">
      <c r="A4528" s="377">
        <v>42725</v>
      </c>
      <c r="B4528" s="378">
        <v>5.75</v>
      </c>
      <c r="C4528" s="379">
        <v>5.79</v>
      </c>
      <c r="D4528" s="378">
        <v>6.1025</v>
      </c>
      <c r="E4528" s="20">
        <f t="shared" si="70"/>
        <v>6.1025</v>
      </c>
    </row>
    <row r="4529" spans="1:5" x14ac:dyDescent="0.25">
      <c r="A4529" s="377">
        <v>42726</v>
      </c>
      <c r="B4529" s="378">
        <v>5.75</v>
      </c>
      <c r="C4529" s="379">
        <v>5.78</v>
      </c>
      <c r="D4529" s="378">
        <v>6.1074999999999999</v>
      </c>
      <c r="E4529" s="20">
        <f t="shared" si="70"/>
        <v>6.1074999999999999</v>
      </c>
    </row>
    <row r="4530" spans="1:5" x14ac:dyDescent="0.25">
      <c r="A4530" s="377">
        <v>42727</v>
      </c>
      <c r="B4530" s="378">
        <v>5.75</v>
      </c>
      <c r="C4530" s="379">
        <v>5.75</v>
      </c>
      <c r="D4530" s="378">
        <v>6.1050000000000004</v>
      </c>
      <c r="E4530" s="20">
        <f t="shared" si="70"/>
        <v>6.1050000000000004</v>
      </c>
    </row>
    <row r="4531" spans="1:5" x14ac:dyDescent="0.25">
      <c r="A4531" s="377">
        <v>42728</v>
      </c>
      <c r="B4531" s="378">
        <v>5.75</v>
      </c>
      <c r="C4531" s="379" t="s">
        <v>611</v>
      </c>
      <c r="D4531" s="378" t="s">
        <v>611</v>
      </c>
      <c r="E4531" s="20">
        <f t="shared" si="70"/>
        <v>6.1050000000000004</v>
      </c>
    </row>
    <row r="4532" spans="1:5" x14ac:dyDescent="0.25">
      <c r="A4532" s="377">
        <v>42729</v>
      </c>
      <c r="B4532" s="378">
        <v>5.75</v>
      </c>
      <c r="C4532" s="379" t="s">
        <v>611</v>
      </c>
      <c r="D4532" s="378" t="s">
        <v>611</v>
      </c>
      <c r="E4532" s="20">
        <f t="shared" si="70"/>
        <v>6.1050000000000004</v>
      </c>
    </row>
    <row r="4533" spans="1:5" x14ac:dyDescent="0.25">
      <c r="A4533" s="377">
        <v>42730</v>
      </c>
      <c r="B4533" s="378">
        <v>5.75</v>
      </c>
      <c r="C4533" s="379">
        <v>5.78</v>
      </c>
      <c r="D4533" s="378">
        <v>6.11</v>
      </c>
      <c r="E4533" s="20">
        <f t="shared" si="70"/>
        <v>6.11</v>
      </c>
    </row>
    <row r="4534" spans="1:5" x14ac:dyDescent="0.25">
      <c r="A4534" s="377">
        <v>42731</v>
      </c>
      <c r="B4534" s="378">
        <v>5.75</v>
      </c>
      <c r="C4534" s="379">
        <v>5.78</v>
      </c>
      <c r="D4534" s="378">
        <v>6.11</v>
      </c>
      <c r="E4534" s="20">
        <f t="shared" si="70"/>
        <v>6.11</v>
      </c>
    </row>
    <row r="4535" spans="1:5" x14ac:dyDescent="0.25">
      <c r="A4535" s="377">
        <v>42732</v>
      </c>
      <c r="B4535" s="378">
        <v>5.75</v>
      </c>
      <c r="C4535" s="379">
        <v>5.78</v>
      </c>
      <c r="D4535" s="378">
        <v>6.11</v>
      </c>
      <c r="E4535" s="20">
        <f t="shared" si="70"/>
        <v>6.11</v>
      </c>
    </row>
    <row r="4536" spans="1:5" x14ac:dyDescent="0.25">
      <c r="A4536" s="377">
        <v>42733</v>
      </c>
      <c r="B4536" s="378">
        <v>5.75</v>
      </c>
      <c r="C4536" s="379">
        <v>5.78</v>
      </c>
      <c r="D4536" s="378">
        <v>6.11</v>
      </c>
      <c r="E4536" s="20">
        <f t="shared" si="70"/>
        <v>6.11</v>
      </c>
    </row>
    <row r="4537" spans="1:5" x14ac:dyDescent="0.25">
      <c r="A4537" s="377">
        <v>42734</v>
      </c>
      <c r="B4537" s="378">
        <v>5.75</v>
      </c>
      <c r="C4537" s="379">
        <v>5.75</v>
      </c>
      <c r="D4537" s="378">
        <v>6.1066000000000003</v>
      </c>
      <c r="E4537" s="20">
        <f t="shared" si="70"/>
        <v>6.1066000000000003</v>
      </c>
    </row>
    <row r="4538" spans="1:5" x14ac:dyDescent="0.25">
      <c r="A4538" s="377">
        <v>42735</v>
      </c>
      <c r="B4538" s="378">
        <v>5.75</v>
      </c>
      <c r="C4538" s="379" t="s">
        <v>611</v>
      </c>
      <c r="D4538" s="378" t="s">
        <v>611</v>
      </c>
      <c r="E4538" s="20">
        <f t="shared" si="70"/>
        <v>6.1066000000000003</v>
      </c>
    </row>
    <row r="4539" spans="1:5" x14ac:dyDescent="0.25">
      <c r="A4539" s="377">
        <v>42736</v>
      </c>
      <c r="B4539" s="378">
        <v>5.75</v>
      </c>
      <c r="C4539" s="379" t="s">
        <v>611</v>
      </c>
      <c r="D4539" s="378" t="s">
        <v>611</v>
      </c>
      <c r="E4539" s="20">
        <f t="shared" si="70"/>
        <v>6.1066000000000003</v>
      </c>
    </row>
    <row r="4540" spans="1:5" x14ac:dyDescent="0.25">
      <c r="A4540" s="377">
        <v>42737</v>
      </c>
      <c r="B4540" s="378">
        <v>5.75</v>
      </c>
      <c r="C4540" s="379">
        <v>5.75</v>
      </c>
      <c r="D4540" s="378">
        <v>6.11</v>
      </c>
      <c r="E4540" s="20">
        <f t="shared" si="70"/>
        <v>6.11</v>
      </c>
    </row>
    <row r="4541" spans="1:5" x14ac:dyDescent="0.25">
      <c r="A4541" s="377">
        <v>42738</v>
      </c>
      <c r="B4541" s="378">
        <v>5.75</v>
      </c>
      <c r="C4541" s="379">
        <v>5.77</v>
      </c>
      <c r="D4541" s="378">
        <v>6.11</v>
      </c>
      <c r="E4541" s="20">
        <f t="shared" si="70"/>
        <v>6.11</v>
      </c>
    </row>
    <row r="4542" spans="1:5" x14ac:dyDescent="0.25">
      <c r="A4542" s="377">
        <v>42739</v>
      </c>
      <c r="B4542" s="378">
        <v>5.75</v>
      </c>
      <c r="C4542" s="379">
        <v>5.76</v>
      </c>
      <c r="D4542" s="378">
        <v>6.1150000000000002</v>
      </c>
      <c r="E4542" s="20">
        <f t="shared" si="70"/>
        <v>6.1150000000000002</v>
      </c>
    </row>
    <row r="4543" spans="1:5" x14ac:dyDescent="0.25">
      <c r="A4543" s="377">
        <v>42740</v>
      </c>
      <c r="B4543" s="378">
        <v>5.75</v>
      </c>
      <c r="C4543" s="379">
        <v>5.76</v>
      </c>
      <c r="D4543" s="378">
        <v>6.12</v>
      </c>
      <c r="E4543" s="20">
        <f t="shared" si="70"/>
        <v>6.12</v>
      </c>
    </row>
    <row r="4544" spans="1:5" x14ac:dyDescent="0.25">
      <c r="A4544" s="377">
        <v>42741</v>
      </c>
      <c r="B4544" s="378">
        <v>5.75</v>
      </c>
      <c r="C4544" s="379">
        <v>5.76</v>
      </c>
      <c r="D4544" s="378">
        <v>6.12</v>
      </c>
      <c r="E4544" s="20">
        <f t="shared" si="70"/>
        <v>6.12</v>
      </c>
    </row>
    <row r="4545" spans="1:5" x14ac:dyDescent="0.25">
      <c r="A4545" s="377">
        <v>42742</v>
      </c>
      <c r="B4545" s="378">
        <v>5.75</v>
      </c>
      <c r="C4545" s="379" t="s">
        <v>611</v>
      </c>
      <c r="D4545" s="378" t="s">
        <v>611</v>
      </c>
      <c r="E4545" s="20">
        <f t="shared" si="70"/>
        <v>6.12</v>
      </c>
    </row>
    <row r="4546" spans="1:5" x14ac:dyDescent="0.25">
      <c r="A4546" s="377">
        <v>42743</v>
      </c>
      <c r="B4546" s="378">
        <v>5.75</v>
      </c>
      <c r="C4546" s="379" t="s">
        <v>611</v>
      </c>
      <c r="D4546" s="378" t="s">
        <v>611</v>
      </c>
      <c r="E4546" s="20">
        <f t="shared" si="70"/>
        <v>6.12</v>
      </c>
    </row>
    <row r="4547" spans="1:5" x14ac:dyDescent="0.25">
      <c r="A4547" s="377">
        <v>42744</v>
      </c>
      <c r="B4547" s="378">
        <v>5.75</v>
      </c>
      <c r="C4547" s="379">
        <v>5.76</v>
      </c>
      <c r="D4547" s="378">
        <v>6.12</v>
      </c>
      <c r="E4547" s="20">
        <f t="shared" si="70"/>
        <v>6.12</v>
      </c>
    </row>
    <row r="4548" spans="1:5" x14ac:dyDescent="0.25">
      <c r="A4548" s="377">
        <v>42745</v>
      </c>
      <c r="B4548" s="378">
        <v>5.75</v>
      </c>
      <c r="C4548" s="379">
        <v>5.75</v>
      </c>
      <c r="D4548" s="378">
        <v>6.1150000000000002</v>
      </c>
      <c r="E4548" s="20">
        <f t="shared" si="70"/>
        <v>6.1150000000000002</v>
      </c>
    </row>
    <row r="4549" spans="1:5" x14ac:dyDescent="0.25">
      <c r="A4549" s="377">
        <v>42746</v>
      </c>
      <c r="B4549" s="378">
        <v>5.75</v>
      </c>
      <c r="C4549" s="379">
        <v>5.75</v>
      </c>
      <c r="D4549" s="378">
        <v>6.1150000000000002</v>
      </c>
      <c r="E4549" s="20">
        <f t="shared" si="70"/>
        <v>6.1150000000000002</v>
      </c>
    </row>
    <row r="4550" spans="1:5" x14ac:dyDescent="0.25">
      <c r="A4550" s="377">
        <v>42747</v>
      </c>
      <c r="B4550" s="378">
        <v>5.75</v>
      </c>
      <c r="C4550" s="379">
        <v>5.77</v>
      </c>
      <c r="D4550" s="378">
        <v>6.1150000000000002</v>
      </c>
      <c r="E4550" s="20">
        <f t="shared" si="70"/>
        <v>6.1150000000000002</v>
      </c>
    </row>
    <row r="4551" spans="1:5" x14ac:dyDescent="0.25">
      <c r="A4551" s="377">
        <v>42748</v>
      </c>
      <c r="B4551" s="378">
        <v>5.75</v>
      </c>
      <c r="C4551" s="379">
        <v>5.82</v>
      </c>
      <c r="D4551" s="378">
        <v>6.1150000000000002</v>
      </c>
      <c r="E4551" s="20">
        <f t="shared" si="70"/>
        <v>6.1150000000000002</v>
      </c>
    </row>
    <row r="4552" spans="1:5" x14ac:dyDescent="0.25">
      <c r="A4552" s="377">
        <v>42749</v>
      </c>
      <c r="B4552" s="378">
        <v>5.75</v>
      </c>
      <c r="C4552" s="379" t="s">
        <v>611</v>
      </c>
      <c r="D4552" s="378" t="s">
        <v>611</v>
      </c>
      <c r="E4552" s="20">
        <f t="shared" si="70"/>
        <v>6.1150000000000002</v>
      </c>
    </row>
    <row r="4553" spans="1:5" x14ac:dyDescent="0.25">
      <c r="A4553" s="377">
        <v>42750</v>
      </c>
      <c r="B4553" s="378">
        <v>5.75</v>
      </c>
      <c r="C4553" s="379" t="s">
        <v>611</v>
      </c>
      <c r="D4553" s="378" t="s">
        <v>611</v>
      </c>
      <c r="E4553" s="20">
        <f t="shared" si="70"/>
        <v>6.1150000000000002</v>
      </c>
    </row>
    <row r="4554" spans="1:5" x14ac:dyDescent="0.25">
      <c r="A4554" s="377">
        <v>42751</v>
      </c>
      <c r="B4554" s="378">
        <v>5.75</v>
      </c>
      <c r="C4554" s="379">
        <v>5.78</v>
      </c>
      <c r="D4554" s="378">
        <v>6.1174999999999997</v>
      </c>
      <c r="E4554" s="20">
        <f t="shared" si="70"/>
        <v>6.1174999999999997</v>
      </c>
    </row>
    <row r="4555" spans="1:5" x14ac:dyDescent="0.25">
      <c r="A4555" s="377">
        <v>42752</v>
      </c>
      <c r="B4555" s="378">
        <v>5.75</v>
      </c>
      <c r="C4555" s="379">
        <v>5.76</v>
      </c>
      <c r="D4555" s="378">
        <v>6.1185999999999998</v>
      </c>
      <c r="E4555" s="20">
        <f t="shared" si="70"/>
        <v>6.1185999999999998</v>
      </c>
    </row>
    <row r="4556" spans="1:5" x14ac:dyDescent="0.25">
      <c r="A4556" s="377">
        <v>42753</v>
      </c>
      <c r="B4556" s="378">
        <v>5.75</v>
      </c>
      <c r="C4556" s="379">
        <v>5.76</v>
      </c>
      <c r="D4556" s="378">
        <v>6.1276000000000002</v>
      </c>
      <c r="E4556" s="20">
        <f t="shared" ref="E4556:E4619" si="71">IF(D4556="N/E",E4555,D4556)</f>
        <v>6.1276000000000002</v>
      </c>
    </row>
    <row r="4557" spans="1:5" x14ac:dyDescent="0.25">
      <c r="A4557" s="377">
        <v>42754</v>
      </c>
      <c r="B4557" s="378">
        <v>5.75</v>
      </c>
      <c r="C4557" s="379">
        <v>5.76</v>
      </c>
      <c r="D4557" s="378">
        <v>6.13</v>
      </c>
      <c r="E4557" s="20">
        <f t="shared" si="71"/>
        <v>6.13</v>
      </c>
    </row>
    <row r="4558" spans="1:5" x14ac:dyDescent="0.25">
      <c r="A4558" s="377">
        <v>42755</v>
      </c>
      <c r="B4558" s="378">
        <v>5.75</v>
      </c>
      <c r="C4558" s="379">
        <v>5.78</v>
      </c>
      <c r="D4558" s="378">
        <v>6.1375000000000002</v>
      </c>
      <c r="E4558" s="20">
        <f t="shared" si="71"/>
        <v>6.1375000000000002</v>
      </c>
    </row>
    <row r="4559" spans="1:5" x14ac:dyDescent="0.25">
      <c r="A4559" s="377">
        <v>42756</v>
      </c>
      <c r="B4559" s="378">
        <v>5.75</v>
      </c>
      <c r="C4559" s="379" t="s">
        <v>611</v>
      </c>
      <c r="D4559" s="378" t="s">
        <v>611</v>
      </c>
      <c r="E4559" s="20">
        <f t="shared" si="71"/>
        <v>6.1375000000000002</v>
      </c>
    </row>
    <row r="4560" spans="1:5" x14ac:dyDescent="0.25">
      <c r="A4560" s="377">
        <v>42757</v>
      </c>
      <c r="B4560" s="378">
        <v>5.75</v>
      </c>
      <c r="C4560" s="379" t="s">
        <v>611</v>
      </c>
      <c r="D4560" s="378" t="s">
        <v>611</v>
      </c>
      <c r="E4560" s="20">
        <f t="shared" si="71"/>
        <v>6.1375000000000002</v>
      </c>
    </row>
    <row r="4561" spans="1:5" x14ac:dyDescent="0.25">
      <c r="A4561" s="377">
        <v>42758</v>
      </c>
      <c r="B4561" s="378">
        <v>5.75</v>
      </c>
      <c r="C4561" s="379">
        <v>5.77</v>
      </c>
      <c r="D4561" s="378">
        <v>6.1386000000000003</v>
      </c>
      <c r="E4561" s="20">
        <f t="shared" si="71"/>
        <v>6.1386000000000003</v>
      </c>
    </row>
    <row r="4562" spans="1:5" x14ac:dyDescent="0.25">
      <c r="A4562" s="377">
        <v>42759</v>
      </c>
      <c r="B4562" s="378">
        <v>5.75</v>
      </c>
      <c r="C4562" s="379">
        <v>5.77</v>
      </c>
      <c r="D4562" s="378">
        <v>6.1424000000000003</v>
      </c>
      <c r="E4562" s="20">
        <f t="shared" si="71"/>
        <v>6.1424000000000003</v>
      </c>
    </row>
    <row r="4563" spans="1:5" x14ac:dyDescent="0.25">
      <c r="A4563" s="377">
        <v>42760</v>
      </c>
      <c r="B4563" s="378">
        <v>5.75</v>
      </c>
      <c r="C4563" s="379">
        <v>5.8</v>
      </c>
      <c r="D4563" s="378">
        <v>6.1475</v>
      </c>
      <c r="E4563" s="20">
        <f t="shared" si="71"/>
        <v>6.1475</v>
      </c>
    </row>
    <row r="4564" spans="1:5" x14ac:dyDescent="0.25">
      <c r="A4564" s="377">
        <v>42761</v>
      </c>
      <c r="B4564" s="378">
        <v>5.75</v>
      </c>
      <c r="C4564" s="379">
        <v>5.78</v>
      </c>
      <c r="D4564" s="378">
        <v>6.1475</v>
      </c>
      <c r="E4564" s="20">
        <f t="shared" si="71"/>
        <v>6.1475</v>
      </c>
    </row>
    <row r="4565" spans="1:5" x14ac:dyDescent="0.25">
      <c r="A4565" s="377">
        <v>42762</v>
      </c>
      <c r="B4565" s="378">
        <v>5.75</v>
      </c>
      <c r="C4565" s="379">
        <v>5.76</v>
      </c>
      <c r="D4565" s="378">
        <v>6.1475</v>
      </c>
      <c r="E4565" s="20">
        <f t="shared" si="71"/>
        <v>6.1475</v>
      </c>
    </row>
    <row r="4566" spans="1:5" x14ac:dyDescent="0.25">
      <c r="A4566" s="377">
        <v>42763</v>
      </c>
      <c r="B4566" s="378">
        <v>5.75</v>
      </c>
      <c r="C4566" s="379" t="s">
        <v>611</v>
      </c>
      <c r="D4566" s="378" t="s">
        <v>611</v>
      </c>
      <c r="E4566" s="20">
        <f t="shared" si="71"/>
        <v>6.1475</v>
      </c>
    </row>
    <row r="4567" spans="1:5" x14ac:dyDescent="0.25">
      <c r="A4567" s="377">
        <v>42764</v>
      </c>
      <c r="B4567" s="378">
        <v>5.75</v>
      </c>
      <c r="C4567" s="379" t="s">
        <v>611</v>
      </c>
      <c r="D4567" s="378" t="s">
        <v>611</v>
      </c>
      <c r="E4567" s="20">
        <f t="shared" si="71"/>
        <v>6.1475</v>
      </c>
    </row>
    <row r="4568" spans="1:5" x14ac:dyDescent="0.25">
      <c r="A4568" s="377">
        <v>42765</v>
      </c>
      <c r="B4568" s="378">
        <v>5.75</v>
      </c>
      <c r="C4568" s="379">
        <v>5.75</v>
      </c>
      <c r="D4568" s="378">
        <v>6.1536999999999997</v>
      </c>
      <c r="E4568" s="20">
        <f t="shared" si="71"/>
        <v>6.1536999999999997</v>
      </c>
    </row>
    <row r="4569" spans="1:5" x14ac:dyDescent="0.25">
      <c r="A4569" s="377">
        <v>42766</v>
      </c>
      <c r="B4569" s="378">
        <v>5.75</v>
      </c>
      <c r="C4569" s="379">
        <v>5.81</v>
      </c>
      <c r="D4569" s="378">
        <v>6.1524999999999999</v>
      </c>
      <c r="E4569" s="20">
        <f t="shared" si="71"/>
        <v>6.1524999999999999</v>
      </c>
    </row>
    <row r="4570" spans="1:5" x14ac:dyDescent="0.25">
      <c r="A4570" s="377">
        <v>42767</v>
      </c>
      <c r="B4570" s="378">
        <v>5.75</v>
      </c>
      <c r="C4570" s="379">
        <v>5.79</v>
      </c>
      <c r="D4570" s="378">
        <v>6.16</v>
      </c>
      <c r="E4570" s="20">
        <f t="shared" si="71"/>
        <v>6.16</v>
      </c>
    </row>
    <row r="4571" spans="1:5" x14ac:dyDescent="0.25">
      <c r="A4571" s="377">
        <v>42768</v>
      </c>
      <c r="B4571" s="378">
        <v>5.75</v>
      </c>
      <c r="C4571" s="379">
        <v>5.82</v>
      </c>
      <c r="D4571" s="378">
        <v>6.1615000000000002</v>
      </c>
      <c r="E4571" s="20">
        <f t="shared" si="71"/>
        <v>6.1615000000000002</v>
      </c>
    </row>
    <row r="4572" spans="1:5" x14ac:dyDescent="0.25">
      <c r="A4572" s="377">
        <v>42769</v>
      </c>
      <c r="B4572" s="378">
        <v>5.75</v>
      </c>
      <c r="C4572" s="379">
        <v>5.82</v>
      </c>
      <c r="D4572" s="378">
        <v>6.1624999999999996</v>
      </c>
      <c r="E4572" s="20">
        <f t="shared" si="71"/>
        <v>6.1624999999999996</v>
      </c>
    </row>
    <row r="4573" spans="1:5" x14ac:dyDescent="0.25">
      <c r="A4573" s="377">
        <v>42770</v>
      </c>
      <c r="B4573" s="378">
        <v>5.75</v>
      </c>
      <c r="C4573" s="379" t="s">
        <v>611</v>
      </c>
      <c r="D4573" s="378" t="s">
        <v>611</v>
      </c>
      <c r="E4573" s="20">
        <f t="shared" si="71"/>
        <v>6.1624999999999996</v>
      </c>
    </row>
    <row r="4574" spans="1:5" x14ac:dyDescent="0.25">
      <c r="A4574" s="377">
        <v>42771</v>
      </c>
      <c r="B4574" s="378">
        <v>5.75</v>
      </c>
      <c r="C4574" s="379" t="s">
        <v>611</v>
      </c>
      <c r="D4574" s="378" t="s">
        <v>611</v>
      </c>
      <c r="E4574" s="20">
        <f t="shared" si="71"/>
        <v>6.1624999999999996</v>
      </c>
    </row>
    <row r="4575" spans="1:5" x14ac:dyDescent="0.25">
      <c r="A4575" s="377">
        <v>42772</v>
      </c>
      <c r="B4575" s="378">
        <v>5.75</v>
      </c>
      <c r="C4575" s="379" t="s">
        <v>611</v>
      </c>
      <c r="D4575" s="378" t="s">
        <v>611</v>
      </c>
      <c r="E4575" s="20">
        <f t="shared" si="71"/>
        <v>6.1624999999999996</v>
      </c>
    </row>
    <row r="4576" spans="1:5" x14ac:dyDescent="0.25">
      <c r="A4576" s="377">
        <v>42773</v>
      </c>
      <c r="B4576" s="378">
        <v>5.75</v>
      </c>
      <c r="C4576" s="379">
        <v>5.78</v>
      </c>
      <c r="D4576" s="378">
        <v>6.1703000000000001</v>
      </c>
      <c r="E4576" s="20">
        <f t="shared" si="71"/>
        <v>6.1703000000000001</v>
      </c>
    </row>
    <row r="4577" spans="1:5" x14ac:dyDescent="0.25">
      <c r="A4577" s="377">
        <v>42774</v>
      </c>
      <c r="B4577" s="378">
        <v>5.75</v>
      </c>
      <c r="C4577" s="379">
        <v>5.81</v>
      </c>
      <c r="D4577" s="378">
        <v>6.1695000000000002</v>
      </c>
      <c r="E4577" s="20">
        <f t="shared" si="71"/>
        <v>6.1695000000000002</v>
      </c>
    </row>
    <row r="4578" spans="1:5" x14ac:dyDescent="0.25">
      <c r="A4578" s="377">
        <v>42775</v>
      </c>
      <c r="B4578" s="378">
        <v>6.25</v>
      </c>
      <c r="C4578" s="379">
        <v>6.15</v>
      </c>
      <c r="D4578" s="378">
        <v>6.1822999999999997</v>
      </c>
      <c r="E4578" s="20">
        <f t="shared" si="71"/>
        <v>6.1822999999999997</v>
      </c>
    </row>
    <row r="4579" spans="1:5" x14ac:dyDescent="0.25">
      <c r="A4579" s="377">
        <v>42776</v>
      </c>
      <c r="B4579" s="378">
        <v>6.25</v>
      </c>
      <c r="C4579" s="379">
        <v>6.28</v>
      </c>
      <c r="D4579" s="378">
        <v>6.1958000000000002</v>
      </c>
      <c r="E4579" s="20">
        <f t="shared" si="71"/>
        <v>6.1958000000000002</v>
      </c>
    </row>
    <row r="4580" spans="1:5" x14ac:dyDescent="0.25">
      <c r="A4580" s="377">
        <v>42777</v>
      </c>
      <c r="B4580" s="378">
        <v>6.25</v>
      </c>
      <c r="C4580" s="379" t="s">
        <v>611</v>
      </c>
      <c r="D4580" s="378" t="s">
        <v>611</v>
      </c>
      <c r="E4580" s="20">
        <f t="shared" si="71"/>
        <v>6.1958000000000002</v>
      </c>
    </row>
    <row r="4581" spans="1:5" x14ac:dyDescent="0.25">
      <c r="A4581" s="377">
        <v>42778</v>
      </c>
      <c r="B4581" s="378">
        <v>6.25</v>
      </c>
      <c r="C4581" s="379" t="s">
        <v>611</v>
      </c>
      <c r="D4581" s="378" t="s">
        <v>611</v>
      </c>
      <c r="E4581" s="20">
        <f t="shared" si="71"/>
        <v>6.1958000000000002</v>
      </c>
    </row>
    <row r="4582" spans="1:5" x14ac:dyDescent="0.25">
      <c r="A4582" s="377">
        <v>42779</v>
      </c>
      <c r="B4582" s="378">
        <v>6.25</v>
      </c>
      <c r="C4582" s="379">
        <v>6.29</v>
      </c>
      <c r="D4582" s="378">
        <v>6.585</v>
      </c>
      <c r="E4582" s="20">
        <f t="shared" si="71"/>
        <v>6.585</v>
      </c>
    </row>
    <row r="4583" spans="1:5" x14ac:dyDescent="0.25">
      <c r="A4583" s="377">
        <v>42780</v>
      </c>
      <c r="B4583" s="378">
        <v>6.25</v>
      </c>
      <c r="C4583" s="379">
        <v>6.28</v>
      </c>
      <c r="D4583" s="378">
        <v>6.5871000000000004</v>
      </c>
      <c r="E4583" s="20">
        <f t="shared" si="71"/>
        <v>6.5871000000000004</v>
      </c>
    </row>
    <row r="4584" spans="1:5" x14ac:dyDescent="0.25">
      <c r="A4584" s="377">
        <v>42781</v>
      </c>
      <c r="B4584" s="378">
        <v>6.25</v>
      </c>
      <c r="C4584" s="379">
        <v>6.26</v>
      </c>
      <c r="D4584" s="378">
        <v>6.5880000000000001</v>
      </c>
      <c r="E4584" s="20">
        <f t="shared" si="71"/>
        <v>6.5880000000000001</v>
      </c>
    </row>
    <row r="4585" spans="1:5" x14ac:dyDescent="0.25">
      <c r="A4585" s="377">
        <v>42782</v>
      </c>
      <c r="B4585" s="378">
        <v>6.25</v>
      </c>
      <c r="C4585" s="379">
        <v>6.22</v>
      </c>
      <c r="D4585" s="378">
        <v>6.5949999999999998</v>
      </c>
      <c r="E4585" s="20">
        <f t="shared" si="71"/>
        <v>6.5949999999999998</v>
      </c>
    </row>
    <row r="4586" spans="1:5" x14ac:dyDescent="0.25">
      <c r="A4586" s="377">
        <v>42783</v>
      </c>
      <c r="B4586" s="378">
        <v>6.25</v>
      </c>
      <c r="C4586" s="379">
        <v>6.2</v>
      </c>
      <c r="D4586" s="378">
        <v>6.5949999999999998</v>
      </c>
      <c r="E4586" s="20">
        <f t="shared" si="71"/>
        <v>6.5949999999999998</v>
      </c>
    </row>
    <row r="4587" spans="1:5" x14ac:dyDescent="0.25">
      <c r="A4587" s="377">
        <v>42784</v>
      </c>
      <c r="B4587" s="378">
        <v>6.25</v>
      </c>
      <c r="C4587" s="379" t="s">
        <v>611</v>
      </c>
      <c r="D4587" s="378" t="s">
        <v>611</v>
      </c>
      <c r="E4587" s="20">
        <f t="shared" si="71"/>
        <v>6.5949999999999998</v>
      </c>
    </row>
    <row r="4588" spans="1:5" x14ac:dyDescent="0.25">
      <c r="A4588" s="377">
        <v>42785</v>
      </c>
      <c r="B4588" s="378">
        <v>6.25</v>
      </c>
      <c r="C4588" s="379" t="s">
        <v>611</v>
      </c>
      <c r="D4588" s="378" t="s">
        <v>611</v>
      </c>
      <c r="E4588" s="20">
        <f t="shared" si="71"/>
        <v>6.5949999999999998</v>
      </c>
    </row>
    <row r="4589" spans="1:5" x14ac:dyDescent="0.25">
      <c r="A4589" s="377">
        <v>42786</v>
      </c>
      <c r="B4589" s="378">
        <v>6.25</v>
      </c>
      <c r="C4589" s="379">
        <v>6.23</v>
      </c>
      <c r="D4589" s="378">
        <v>6.5949999999999998</v>
      </c>
      <c r="E4589" s="20">
        <f t="shared" si="71"/>
        <v>6.5949999999999998</v>
      </c>
    </row>
    <row r="4590" spans="1:5" x14ac:dyDescent="0.25">
      <c r="A4590" s="377">
        <v>42787</v>
      </c>
      <c r="B4590" s="378">
        <v>6.25</v>
      </c>
      <c r="C4590" s="379">
        <v>6.26</v>
      </c>
      <c r="D4590" s="378">
        <v>6.5964999999999998</v>
      </c>
      <c r="E4590" s="20">
        <f t="shared" si="71"/>
        <v>6.5964999999999998</v>
      </c>
    </row>
    <row r="4591" spans="1:5" x14ac:dyDescent="0.25">
      <c r="A4591" s="377">
        <v>42788</v>
      </c>
      <c r="B4591" s="378">
        <v>6.25</v>
      </c>
      <c r="C4591" s="379">
        <v>6.26</v>
      </c>
      <c r="D4591" s="378">
        <v>6.5949999999999998</v>
      </c>
      <c r="E4591" s="20">
        <f t="shared" si="71"/>
        <v>6.5949999999999998</v>
      </c>
    </row>
    <row r="4592" spans="1:5" x14ac:dyDescent="0.25">
      <c r="A4592" s="377">
        <v>42789</v>
      </c>
      <c r="B4592" s="378">
        <v>6.25</v>
      </c>
      <c r="C4592" s="379">
        <v>6.26</v>
      </c>
      <c r="D4592" s="378">
        <v>6.59</v>
      </c>
      <c r="E4592" s="20">
        <f t="shared" si="71"/>
        <v>6.59</v>
      </c>
    </row>
    <row r="4593" spans="1:5" x14ac:dyDescent="0.25">
      <c r="A4593" s="377">
        <v>42790</v>
      </c>
      <c r="B4593" s="378">
        <v>6.25</v>
      </c>
      <c r="C4593" s="379">
        <v>6.27</v>
      </c>
      <c r="D4593" s="378">
        <v>6.6</v>
      </c>
      <c r="E4593" s="20">
        <f t="shared" si="71"/>
        <v>6.6</v>
      </c>
    </row>
    <row r="4594" spans="1:5" x14ac:dyDescent="0.25">
      <c r="A4594" s="377">
        <v>42791</v>
      </c>
      <c r="B4594" s="378">
        <v>6.25</v>
      </c>
      <c r="C4594" s="379" t="s">
        <v>611</v>
      </c>
      <c r="D4594" s="378" t="s">
        <v>611</v>
      </c>
      <c r="E4594" s="20">
        <f t="shared" si="71"/>
        <v>6.6</v>
      </c>
    </row>
    <row r="4595" spans="1:5" x14ac:dyDescent="0.25">
      <c r="A4595" s="377">
        <v>42792</v>
      </c>
      <c r="B4595" s="378">
        <v>6.25</v>
      </c>
      <c r="C4595" s="379" t="s">
        <v>611</v>
      </c>
      <c r="D4595" s="378" t="s">
        <v>611</v>
      </c>
      <c r="E4595" s="20">
        <f t="shared" si="71"/>
        <v>6.6</v>
      </c>
    </row>
    <row r="4596" spans="1:5" x14ac:dyDescent="0.25">
      <c r="A4596" s="377">
        <v>42793</v>
      </c>
      <c r="B4596" s="378">
        <v>6.25</v>
      </c>
      <c r="C4596" s="379">
        <v>6.28</v>
      </c>
      <c r="D4596" s="378">
        <v>6.6029999999999998</v>
      </c>
      <c r="E4596" s="20">
        <f t="shared" si="71"/>
        <v>6.6029999999999998</v>
      </c>
    </row>
    <row r="4597" spans="1:5" x14ac:dyDescent="0.25">
      <c r="A4597" s="377">
        <v>42794</v>
      </c>
      <c r="B4597" s="378">
        <v>6.25</v>
      </c>
      <c r="C4597" s="379">
        <v>6.29</v>
      </c>
      <c r="D4597" s="378">
        <v>6.6050000000000004</v>
      </c>
      <c r="E4597" s="20">
        <f t="shared" si="71"/>
        <v>6.6050000000000004</v>
      </c>
    </row>
    <row r="4598" spans="1:5" x14ac:dyDescent="0.25">
      <c r="A4598" s="377">
        <v>42795</v>
      </c>
      <c r="B4598" s="378">
        <v>6.25</v>
      </c>
      <c r="C4598" s="379">
        <v>6.32</v>
      </c>
      <c r="D4598" s="378">
        <v>6.6058000000000003</v>
      </c>
      <c r="E4598" s="20">
        <f t="shared" si="71"/>
        <v>6.6058000000000003</v>
      </c>
    </row>
    <row r="4599" spans="1:5" x14ac:dyDescent="0.25">
      <c r="A4599" s="377">
        <v>42796</v>
      </c>
      <c r="B4599" s="378">
        <v>6.25</v>
      </c>
      <c r="C4599" s="379">
        <v>6.3</v>
      </c>
      <c r="D4599" s="378">
        <v>6.6066000000000003</v>
      </c>
      <c r="E4599" s="20">
        <f t="shared" si="71"/>
        <v>6.6066000000000003</v>
      </c>
    </row>
    <row r="4600" spans="1:5" x14ac:dyDescent="0.25">
      <c r="A4600" s="377">
        <v>42797</v>
      </c>
      <c r="B4600" s="378">
        <v>6.25</v>
      </c>
      <c r="C4600" s="379">
        <v>6.3</v>
      </c>
      <c r="D4600" s="378">
        <v>6.6102999999999996</v>
      </c>
      <c r="E4600" s="20">
        <f t="shared" si="71"/>
        <v>6.6102999999999996</v>
      </c>
    </row>
    <row r="4601" spans="1:5" x14ac:dyDescent="0.25">
      <c r="A4601" s="377">
        <v>42798</v>
      </c>
      <c r="B4601" s="378">
        <v>6.25</v>
      </c>
      <c r="C4601" s="379" t="s">
        <v>611</v>
      </c>
      <c r="D4601" s="378" t="s">
        <v>611</v>
      </c>
      <c r="E4601" s="20">
        <f t="shared" si="71"/>
        <v>6.6102999999999996</v>
      </c>
    </row>
    <row r="4602" spans="1:5" x14ac:dyDescent="0.25">
      <c r="A4602" s="377">
        <v>42799</v>
      </c>
      <c r="B4602" s="378">
        <v>6.25</v>
      </c>
      <c r="C4602" s="379" t="s">
        <v>611</v>
      </c>
      <c r="D4602" s="378" t="s">
        <v>611</v>
      </c>
      <c r="E4602" s="20">
        <f t="shared" si="71"/>
        <v>6.6102999999999996</v>
      </c>
    </row>
    <row r="4603" spans="1:5" x14ac:dyDescent="0.25">
      <c r="A4603" s="377">
        <v>42800</v>
      </c>
      <c r="B4603" s="378">
        <v>6.25</v>
      </c>
      <c r="C4603" s="379">
        <v>6.28</v>
      </c>
      <c r="D4603" s="378">
        <v>6.6074999999999999</v>
      </c>
      <c r="E4603" s="20">
        <f t="shared" si="71"/>
        <v>6.6074999999999999</v>
      </c>
    </row>
    <row r="4604" spans="1:5" x14ac:dyDescent="0.25">
      <c r="A4604" s="377">
        <v>42801</v>
      </c>
      <c r="B4604" s="378">
        <v>6.25</v>
      </c>
      <c r="C4604" s="379">
        <v>6.29</v>
      </c>
      <c r="D4604" s="378">
        <v>6.6075999999999997</v>
      </c>
      <c r="E4604" s="20">
        <f t="shared" si="71"/>
        <v>6.6075999999999997</v>
      </c>
    </row>
    <row r="4605" spans="1:5" x14ac:dyDescent="0.25">
      <c r="A4605" s="377">
        <v>42802</v>
      </c>
      <c r="B4605" s="378">
        <v>6.25</v>
      </c>
      <c r="C4605" s="379">
        <v>6.3</v>
      </c>
      <c r="D4605" s="378">
        <v>6.6071999999999997</v>
      </c>
      <c r="E4605" s="20">
        <f t="shared" si="71"/>
        <v>6.6071999999999997</v>
      </c>
    </row>
    <row r="4606" spans="1:5" x14ac:dyDescent="0.25">
      <c r="A4606" s="377">
        <v>42803</v>
      </c>
      <c r="B4606" s="378">
        <v>6.25</v>
      </c>
      <c r="C4606" s="379">
        <v>6.3</v>
      </c>
      <c r="D4606" s="378">
        <v>6.6050000000000004</v>
      </c>
      <c r="E4606" s="20">
        <f t="shared" si="71"/>
        <v>6.6050000000000004</v>
      </c>
    </row>
    <row r="4607" spans="1:5" x14ac:dyDescent="0.25">
      <c r="A4607" s="377">
        <v>42804</v>
      </c>
      <c r="B4607" s="378">
        <v>6.25</v>
      </c>
      <c r="C4607" s="379">
        <v>6.33</v>
      </c>
      <c r="D4607" s="378">
        <v>6.6063999999999998</v>
      </c>
      <c r="E4607" s="20">
        <f t="shared" si="71"/>
        <v>6.6063999999999998</v>
      </c>
    </row>
    <row r="4608" spans="1:5" x14ac:dyDescent="0.25">
      <c r="A4608" s="377">
        <v>42805</v>
      </c>
      <c r="B4608" s="378">
        <v>6.25</v>
      </c>
      <c r="C4608" s="379" t="s">
        <v>611</v>
      </c>
      <c r="D4608" s="378" t="s">
        <v>611</v>
      </c>
      <c r="E4608" s="20">
        <f t="shared" si="71"/>
        <v>6.6063999999999998</v>
      </c>
    </row>
    <row r="4609" spans="1:5" x14ac:dyDescent="0.25">
      <c r="A4609" s="377">
        <v>42806</v>
      </c>
      <c r="B4609" s="378">
        <v>6.25</v>
      </c>
      <c r="C4609" s="379" t="s">
        <v>611</v>
      </c>
      <c r="D4609" s="378" t="s">
        <v>611</v>
      </c>
      <c r="E4609" s="20">
        <f t="shared" si="71"/>
        <v>6.6063999999999998</v>
      </c>
    </row>
    <row r="4610" spans="1:5" x14ac:dyDescent="0.25">
      <c r="A4610" s="377">
        <v>42807</v>
      </c>
      <c r="B4610" s="378">
        <v>6.25</v>
      </c>
      <c r="C4610" s="379">
        <v>6.33</v>
      </c>
      <c r="D4610" s="378">
        <v>6.61</v>
      </c>
      <c r="E4610" s="20">
        <f t="shared" si="71"/>
        <v>6.61</v>
      </c>
    </row>
    <row r="4611" spans="1:5" x14ac:dyDescent="0.25">
      <c r="A4611" s="377">
        <v>42808</v>
      </c>
      <c r="B4611" s="378">
        <v>6.25</v>
      </c>
      <c r="C4611" s="379">
        <v>6.39</v>
      </c>
      <c r="D4611" s="378">
        <v>6.62</v>
      </c>
      <c r="E4611" s="20">
        <f t="shared" si="71"/>
        <v>6.62</v>
      </c>
    </row>
    <row r="4612" spans="1:5" x14ac:dyDescent="0.25">
      <c r="A4612" s="377">
        <v>42809</v>
      </c>
      <c r="B4612" s="378">
        <v>6.25</v>
      </c>
      <c r="C4612" s="379">
        <v>6.5</v>
      </c>
      <c r="D4612" s="378">
        <v>6.62</v>
      </c>
      <c r="E4612" s="20">
        <f t="shared" si="71"/>
        <v>6.62</v>
      </c>
    </row>
    <row r="4613" spans="1:5" x14ac:dyDescent="0.25">
      <c r="A4613" s="377">
        <v>42810</v>
      </c>
      <c r="B4613" s="378">
        <v>6.25</v>
      </c>
      <c r="C4613" s="379">
        <v>6.32</v>
      </c>
      <c r="D4613" s="378">
        <v>6.6266999999999996</v>
      </c>
      <c r="E4613" s="20">
        <f t="shared" si="71"/>
        <v>6.6266999999999996</v>
      </c>
    </row>
    <row r="4614" spans="1:5" x14ac:dyDescent="0.25">
      <c r="A4614" s="377">
        <v>42811</v>
      </c>
      <c r="B4614" s="378">
        <v>6.25</v>
      </c>
      <c r="C4614" s="379">
        <v>6.27</v>
      </c>
      <c r="D4614" s="378">
        <v>6.6336000000000004</v>
      </c>
      <c r="E4614" s="20">
        <f t="shared" si="71"/>
        <v>6.6336000000000004</v>
      </c>
    </row>
    <row r="4615" spans="1:5" x14ac:dyDescent="0.25">
      <c r="A4615" s="377">
        <v>42812</v>
      </c>
      <c r="B4615" s="378">
        <v>6.25</v>
      </c>
      <c r="C4615" s="379" t="s">
        <v>611</v>
      </c>
      <c r="D4615" s="378" t="s">
        <v>611</v>
      </c>
      <c r="E4615" s="20">
        <f t="shared" si="71"/>
        <v>6.6336000000000004</v>
      </c>
    </row>
    <row r="4616" spans="1:5" x14ac:dyDescent="0.25">
      <c r="A4616" s="377">
        <v>42813</v>
      </c>
      <c r="B4616" s="378">
        <v>6.25</v>
      </c>
      <c r="C4616" s="379" t="s">
        <v>611</v>
      </c>
      <c r="D4616" s="378" t="s">
        <v>611</v>
      </c>
      <c r="E4616" s="20">
        <f t="shared" si="71"/>
        <v>6.6336000000000004</v>
      </c>
    </row>
    <row r="4617" spans="1:5" x14ac:dyDescent="0.25">
      <c r="A4617" s="377">
        <v>42814</v>
      </c>
      <c r="B4617" s="378">
        <v>6.25</v>
      </c>
      <c r="C4617" s="379" t="s">
        <v>611</v>
      </c>
      <c r="D4617" s="378" t="s">
        <v>611</v>
      </c>
      <c r="E4617" s="20">
        <f t="shared" si="71"/>
        <v>6.6336000000000004</v>
      </c>
    </row>
    <row r="4618" spans="1:5" x14ac:dyDescent="0.25">
      <c r="A4618" s="377">
        <v>42815</v>
      </c>
      <c r="B4618" s="378">
        <v>6.25</v>
      </c>
      <c r="C4618" s="379">
        <v>6.21</v>
      </c>
      <c r="D4618" s="378">
        <v>6.6355000000000004</v>
      </c>
      <c r="E4618" s="20">
        <f t="shared" si="71"/>
        <v>6.6355000000000004</v>
      </c>
    </row>
    <row r="4619" spans="1:5" x14ac:dyDescent="0.25">
      <c r="A4619" s="377">
        <v>42816</v>
      </c>
      <c r="B4619" s="378">
        <v>6.25</v>
      </c>
      <c r="C4619" s="379">
        <v>6.3</v>
      </c>
      <c r="D4619" s="378">
        <v>6.6425000000000001</v>
      </c>
      <c r="E4619" s="20">
        <f t="shared" si="71"/>
        <v>6.6425000000000001</v>
      </c>
    </row>
    <row r="4620" spans="1:5" x14ac:dyDescent="0.25">
      <c r="A4620" s="377">
        <v>42817</v>
      </c>
      <c r="B4620" s="378">
        <v>6.25</v>
      </c>
      <c r="C4620" s="379">
        <v>6.24</v>
      </c>
      <c r="D4620" s="378">
        <v>6.6437999999999997</v>
      </c>
      <c r="E4620" s="20">
        <f t="shared" ref="E4620:E4683" si="72">IF(D4620="N/E",E4619,D4620)</f>
        <v>6.6437999999999997</v>
      </c>
    </row>
    <row r="4621" spans="1:5" x14ac:dyDescent="0.25">
      <c r="A4621" s="377">
        <v>42818</v>
      </c>
      <c r="B4621" s="378">
        <v>6.25</v>
      </c>
      <c r="C4621" s="379">
        <v>6.08</v>
      </c>
      <c r="D4621" s="378">
        <v>6.6437999999999997</v>
      </c>
      <c r="E4621" s="20">
        <f t="shared" si="72"/>
        <v>6.6437999999999997</v>
      </c>
    </row>
    <row r="4622" spans="1:5" x14ac:dyDescent="0.25">
      <c r="A4622" s="377">
        <v>42819</v>
      </c>
      <c r="B4622" s="378">
        <v>6.25</v>
      </c>
      <c r="C4622" s="379" t="s">
        <v>611</v>
      </c>
      <c r="D4622" s="378" t="s">
        <v>611</v>
      </c>
      <c r="E4622" s="20">
        <f t="shared" si="72"/>
        <v>6.6437999999999997</v>
      </c>
    </row>
    <row r="4623" spans="1:5" x14ac:dyDescent="0.25">
      <c r="A4623" s="377">
        <v>42820</v>
      </c>
      <c r="B4623" s="378">
        <v>6.25</v>
      </c>
      <c r="C4623" s="379" t="s">
        <v>611</v>
      </c>
      <c r="D4623" s="378" t="s">
        <v>611</v>
      </c>
      <c r="E4623" s="20">
        <f t="shared" si="72"/>
        <v>6.6437999999999997</v>
      </c>
    </row>
    <row r="4624" spans="1:5" x14ac:dyDescent="0.25">
      <c r="A4624" s="377">
        <v>42821</v>
      </c>
      <c r="B4624" s="378">
        <v>6.25</v>
      </c>
      <c r="C4624" s="379">
        <v>6.25</v>
      </c>
      <c r="D4624" s="378">
        <v>6.6325000000000003</v>
      </c>
      <c r="E4624" s="20">
        <f t="shared" si="72"/>
        <v>6.6325000000000003</v>
      </c>
    </row>
    <row r="4625" spans="1:5" x14ac:dyDescent="0.25">
      <c r="A4625" s="377">
        <v>42822</v>
      </c>
      <c r="B4625" s="378">
        <v>6.25</v>
      </c>
      <c r="C4625" s="379">
        <v>6.25</v>
      </c>
      <c r="D4625" s="378">
        <v>6.6413000000000002</v>
      </c>
      <c r="E4625" s="20">
        <f t="shared" si="72"/>
        <v>6.6413000000000002</v>
      </c>
    </row>
    <row r="4626" spans="1:5" x14ac:dyDescent="0.25">
      <c r="A4626" s="377">
        <v>42823</v>
      </c>
      <c r="B4626" s="378">
        <v>6.25</v>
      </c>
      <c r="C4626" s="379">
        <v>6.27</v>
      </c>
      <c r="D4626" s="378">
        <v>6.66</v>
      </c>
      <c r="E4626" s="20">
        <f t="shared" si="72"/>
        <v>6.66</v>
      </c>
    </row>
    <row r="4627" spans="1:5" x14ac:dyDescent="0.25">
      <c r="A4627" s="377">
        <v>42824</v>
      </c>
      <c r="B4627" s="378">
        <v>6.5</v>
      </c>
      <c r="C4627" s="379">
        <v>6.5</v>
      </c>
      <c r="D4627" s="378">
        <v>6.6692999999999998</v>
      </c>
      <c r="E4627" s="20">
        <f t="shared" si="72"/>
        <v>6.6692999999999998</v>
      </c>
    </row>
    <row r="4628" spans="1:5" x14ac:dyDescent="0.25">
      <c r="A4628" s="377">
        <v>42825</v>
      </c>
      <c r="B4628" s="378">
        <v>6.5</v>
      </c>
      <c r="C4628" s="379">
        <v>6.59</v>
      </c>
      <c r="D4628" s="378">
        <v>6.6795999999999998</v>
      </c>
      <c r="E4628" s="20">
        <f t="shared" si="72"/>
        <v>6.6795999999999998</v>
      </c>
    </row>
    <row r="4629" spans="1:5" x14ac:dyDescent="0.25">
      <c r="A4629" s="377">
        <v>42826</v>
      </c>
      <c r="B4629" s="378">
        <v>6.5</v>
      </c>
      <c r="C4629" s="379" t="s">
        <v>611</v>
      </c>
      <c r="D4629" s="378" t="s">
        <v>611</v>
      </c>
      <c r="E4629" s="20">
        <f t="shared" si="72"/>
        <v>6.6795999999999998</v>
      </c>
    </row>
    <row r="4630" spans="1:5" x14ac:dyDescent="0.25">
      <c r="A4630" s="377">
        <v>42827</v>
      </c>
      <c r="B4630" s="378">
        <v>6.5</v>
      </c>
      <c r="C4630" s="379" t="s">
        <v>611</v>
      </c>
      <c r="D4630" s="378" t="s">
        <v>611</v>
      </c>
      <c r="E4630" s="20">
        <f t="shared" si="72"/>
        <v>6.6795999999999998</v>
      </c>
    </row>
    <row r="4631" spans="1:5" x14ac:dyDescent="0.25">
      <c r="A4631" s="377">
        <v>42828</v>
      </c>
      <c r="B4631" s="378">
        <v>6.5</v>
      </c>
      <c r="C4631" s="379">
        <v>6.67</v>
      </c>
      <c r="D4631" s="378">
        <v>6.835</v>
      </c>
      <c r="E4631" s="20">
        <f t="shared" si="72"/>
        <v>6.835</v>
      </c>
    </row>
    <row r="4632" spans="1:5" x14ac:dyDescent="0.25">
      <c r="A4632" s="377">
        <v>42829</v>
      </c>
      <c r="B4632" s="378">
        <v>6.5</v>
      </c>
      <c r="C4632" s="379">
        <v>6.75</v>
      </c>
      <c r="D4632" s="378">
        <v>6.8411999999999997</v>
      </c>
      <c r="E4632" s="20">
        <f t="shared" si="72"/>
        <v>6.8411999999999997</v>
      </c>
    </row>
    <row r="4633" spans="1:5" x14ac:dyDescent="0.25">
      <c r="A4633" s="377">
        <v>42830</v>
      </c>
      <c r="B4633" s="378">
        <v>6.5</v>
      </c>
      <c r="C4633" s="379">
        <v>6.7</v>
      </c>
      <c r="D4633" s="378">
        <v>6.8490000000000002</v>
      </c>
      <c r="E4633" s="20">
        <f t="shared" si="72"/>
        <v>6.8490000000000002</v>
      </c>
    </row>
    <row r="4634" spans="1:5" x14ac:dyDescent="0.25">
      <c r="A4634" s="377">
        <v>42831</v>
      </c>
      <c r="B4634" s="378">
        <v>6.5</v>
      </c>
      <c r="C4634" s="379">
        <v>6.45</v>
      </c>
      <c r="D4634" s="378">
        <v>6.8448000000000002</v>
      </c>
      <c r="E4634" s="20">
        <f t="shared" si="72"/>
        <v>6.8448000000000002</v>
      </c>
    </row>
    <row r="4635" spans="1:5" x14ac:dyDescent="0.25">
      <c r="A4635" s="377">
        <v>42832</v>
      </c>
      <c r="B4635" s="378">
        <v>6.5</v>
      </c>
      <c r="C4635" s="379">
        <v>6.45</v>
      </c>
      <c r="D4635" s="378">
        <v>6.8524000000000003</v>
      </c>
      <c r="E4635" s="20">
        <f t="shared" si="72"/>
        <v>6.8524000000000003</v>
      </c>
    </row>
    <row r="4636" spans="1:5" x14ac:dyDescent="0.25">
      <c r="A4636" s="377">
        <v>42833</v>
      </c>
      <c r="B4636" s="378">
        <v>6.5</v>
      </c>
      <c r="C4636" s="379" t="s">
        <v>611</v>
      </c>
      <c r="D4636" s="378" t="s">
        <v>611</v>
      </c>
      <c r="E4636" s="20">
        <f t="shared" si="72"/>
        <v>6.8524000000000003</v>
      </c>
    </row>
    <row r="4637" spans="1:5" x14ac:dyDescent="0.25">
      <c r="A4637" s="377">
        <v>42834</v>
      </c>
      <c r="B4637" s="378">
        <v>6.5</v>
      </c>
      <c r="C4637" s="379" t="s">
        <v>611</v>
      </c>
      <c r="D4637" s="378" t="s">
        <v>611</v>
      </c>
      <c r="E4637" s="20">
        <f t="shared" si="72"/>
        <v>6.8524000000000003</v>
      </c>
    </row>
    <row r="4638" spans="1:5" x14ac:dyDescent="0.25">
      <c r="A4638" s="377">
        <v>42835</v>
      </c>
      <c r="B4638" s="378">
        <v>6.5</v>
      </c>
      <c r="C4638" s="379">
        <v>6.51</v>
      </c>
      <c r="D4638" s="378">
        <v>6.8491999999999997</v>
      </c>
      <c r="E4638" s="20">
        <f t="shared" si="72"/>
        <v>6.8491999999999997</v>
      </c>
    </row>
    <row r="4639" spans="1:5" x14ac:dyDescent="0.25">
      <c r="A4639" s="377">
        <v>42836</v>
      </c>
      <c r="B4639" s="378">
        <v>6.5</v>
      </c>
      <c r="C4639" s="379">
        <v>6.61</v>
      </c>
      <c r="D4639" s="378">
        <v>6.8550000000000004</v>
      </c>
      <c r="E4639" s="20">
        <f t="shared" si="72"/>
        <v>6.8550000000000004</v>
      </c>
    </row>
    <row r="4640" spans="1:5" x14ac:dyDescent="0.25">
      <c r="A4640" s="377">
        <v>42837</v>
      </c>
      <c r="B4640" s="378">
        <v>6.5</v>
      </c>
      <c r="C4640" s="379">
        <v>6.62</v>
      </c>
      <c r="D4640" s="378">
        <v>6.8559000000000001</v>
      </c>
      <c r="E4640" s="20">
        <f t="shared" si="72"/>
        <v>6.8559000000000001</v>
      </c>
    </row>
    <row r="4641" spans="1:5" x14ac:dyDescent="0.25">
      <c r="A4641" s="377">
        <v>42838</v>
      </c>
      <c r="B4641" s="378">
        <v>6.5</v>
      </c>
      <c r="C4641" s="379" t="s">
        <v>611</v>
      </c>
      <c r="D4641" s="378" t="s">
        <v>611</v>
      </c>
      <c r="E4641" s="20">
        <f t="shared" si="72"/>
        <v>6.8559000000000001</v>
      </c>
    </row>
    <row r="4642" spans="1:5" x14ac:dyDescent="0.25">
      <c r="A4642" s="377">
        <v>42839</v>
      </c>
      <c r="B4642" s="378">
        <v>6.5</v>
      </c>
      <c r="C4642" s="379" t="s">
        <v>611</v>
      </c>
      <c r="D4642" s="378" t="s">
        <v>611</v>
      </c>
      <c r="E4642" s="20">
        <f t="shared" si="72"/>
        <v>6.8559000000000001</v>
      </c>
    </row>
    <row r="4643" spans="1:5" x14ac:dyDescent="0.25">
      <c r="A4643" s="377">
        <v>42840</v>
      </c>
      <c r="B4643" s="378">
        <v>6.5</v>
      </c>
      <c r="C4643" s="379" t="s">
        <v>611</v>
      </c>
      <c r="D4643" s="378" t="s">
        <v>611</v>
      </c>
      <c r="E4643" s="20">
        <f t="shared" si="72"/>
        <v>6.8559000000000001</v>
      </c>
    </row>
    <row r="4644" spans="1:5" x14ac:dyDescent="0.25">
      <c r="A4644" s="377">
        <v>42841</v>
      </c>
      <c r="B4644" s="378">
        <v>6.5</v>
      </c>
      <c r="C4644" s="379" t="s">
        <v>611</v>
      </c>
      <c r="D4644" s="378" t="s">
        <v>611</v>
      </c>
      <c r="E4644" s="20">
        <f t="shared" si="72"/>
        <v>6.8559000000000001</v>
      </c>
    </row>
    <row r="4645" spans="1:5" x14ac:dyDescent="0.25">
      <c r="A4645" s="377">
        <v>42842</v>
      </c>
      <c r="B4645" s="378">
        <v>6.5</v>
      </c>
      <c r="C4645" s="379">
        <v>6.45</v>
      </c>
      <c r="D4645" s="378">
        <v>6.86</v>
      </c>
      <c r="E4645" s="20">
        <f t="shared" si="72"/>
        <v>6.86</v>
      </c>
    </row>
    <row r="4646" spans="1:5" x14ac:dyDescent="0.25">
      <c r="A4646" s="377">
        <v>42843</v>
      </c>
      <c r="B4646" s="378">
        <v>6.5</v>
      </c>
      <c r="C4646" s="379">
        <v>6.43</v>
      </c>
      <c r="D4646" s="378">
        <v>6.87</v>
      </c>
      <c r="E4646" s="20">
        <f t="shared" si="72"/>
        <v>6.87</v>
      </c>
    </row>
    <row r="4647" spans="1:5" x14ac:dyDescent="0.25">
      <c r="A4647" s="377">
        <v>42844</v>
      </c>
      <c r="B4647" s="378">
        <v>6.5</v>
      </c>
      <c r="C4647" s="379">
        <v>6.5</v>
      </c>
      <c r="D4647" s="378">
        <v>6.8724999999999996</v>
      </c>
      <c r="E4647" s="20">
        <f t="shared" si="72"/>
        <v>6.8724999999999996</v>
      </c>
    </row>
    <row r="4648" spans="1:5" x14ac:dyDescent="0.25">
      <c r="A4648" s="377">
        <v>42845</v>
      </c>
      <c r="B4648" s="378">
        <v>6.5</v>
      </c>
      <c r="C4648" s="379">
        <v>6.52</v>
      </c>
      <c r="D4648" s="378">
        <v>6.8724999999999996</v>
      </c>
      <c r="E4648" s="20">
        <f t="shared" si="72"/>
        <v>6.8724999999999996</v>
      </c>
    </row>
    <row r="4649" spans="1:5" x14ac:dyDescent="0.25">
      <c r="A4649" s="377">
        <v>42846</v>
      </c>
      <c r="B4649" s="378">
        <v>6.5</v>
      </c>
      <c r="C4649" s="379">
        <v>6.63</v>
      </c>
      <c r="D4649" s="378">
        <v>6.88</v>
      </c>
      <c r="E4649" s="20">
        <f t="shared" si="72"/>
        <v>6.88</v>
      </c>
    </row>
    <row r="4650" spans="1:5" x14ac:dyDescent="0.25">
      <c r="A4650" s="377">
        <v>42847</v>
      </c>
      <c r="B4650" s="378">
        <v>6.5</v>
      </c>
      <c r="C4650" s="379" t="s">
        <v>611</v>
      </c>
      <c r="D4650" s="378" t="s">
        <v>611</v>
      </c>
      <c r="E4650" s="20">
        <f t="shared" si="72"/>
        <v>6.88</v>
      </c>
    </row>
    <row r="4651" spans="1:5" x14ac:dyDescent="0.25">
      <c r="A4651" s="377">
        <v>42848</v>
      </c>
      <c r="B4651" s="378">
        <v>6.5</v>
      </c>
      <c r="C4651" s="379" t="s">
        <v>611</v>
      </c>
      <c r="D4651" s="378" t="s">
        <v>611</v>
      </c>
      <c r="E4651" s="20">
        <f t="shared" si="72"/>
        <v>6.88</v>
      </c>
    </row>
    <row r="4652" spans="1:5" x14ac:dyDescent="0.25">
      <c r="A4652" s="377">
        <v>42849</v>
      </c>
      <c r="B4652" s="378">
        <v>6.5</v>
      </c>
      <c r="C4652" s="379">
        <v>6.67</v>
      </c>
      <c r="D4652" s="378">
        <v>6.88</v>
      </c>
      <c r="E4652" s="20">
        <f t="shared" si="72"/>
        <v>6.88</v>
      </c>
    </row>
    <row r="4653" spans="1:5" x14ac:dyDescent="0.25">
      <c r="A4653" s="377">
        <v>42850</v>
      </c>
      <c r="B4653" s="378">
        <v>6.5</v>
      </c>
      <c r="C4653" s="379">
        <v>6.75</v>
      </c>
      <c r="D4653" s="378">
        <v>6.8860000000000001</v>
      </c>
      <c r="E4653" s="20">
        <f t="shared" si="72"/>
        <v>6.8860000000000001</v>
      </c>
    </row>
    <row r="4654" spans="1:5" x14ac:dyDescent="0.25">
      <c r="A4654" s="377">
        <v>42851</v>
      </c>
      <c r="B4654" s="378">
        <v>6.5</v>
      </c>
      <c r="C4654" s="379">
        <v>6.53</v>
      </c>
      <c r="D4654" s="378">
        <v>6.8929</v>
      </c>
      <c r="E4654" s="20">
        <f t="shared" si="72"/>
        <v>6.8929</v>
      </c>
    </row>
    <row r="4655" spans="1:5" x14ac:dyDescent="0.25">
      <c r="A4655" s="377">
        <v>42852</v>
      </c>
      <c r="B4655" s="378">
        <v>6.5</v>
      </c>
      <c r="C4655" s="379">
        <v>6.49</v>
      </c>
      <c r="D4655" s="378">
        <v>6.9013</v>
      </c>
      <c r="E4655" s="20">
        <f t="shared" si="72"/>
        <v>6.9013</v>
      </c>
    </row>
    <row r="4656" spans="1:5" x14ac:dyDescent="0.25">
      <c r="A4656" s="377">
        <v>42853</v>
      </c>
      <c r="B4656" s="378">
        <v>6.5</v>
      </c>
      <c r="C4656" s="379">
        <v>6.72</v>
      </c>
      <c r="D4656" s="378">
        <v>6.8925000000000001</v>
      </c>
      <c r="E4656" s="20">
        <f t="shared" si="72"/>
        <v>6.8925000000000001</v>
      </c>
    </row>
    <row r="4657" spans="1:5" x14ac:dyDescent="0.25">
      <c r="A4657" s="377">
        <v>42854</v>
      </c>
      <c r="B4657" s="378">
        <v>6.5</v>
      </c>
      <c r="C4657" s="379" t="s">
        <v>611</v>
      </c>
      <c r="D4657" s="378" t="s">
        <v>611</v>
      </c>
      <c r="E4657" s="20">
        <f t="shared" si="72"/>
        <v>6.8925000000000001</v>
      </c>
    </row>
    <row r="4658" spans="1:5" x14ac:dyDescent="0.25">
      <c r="A4658" s="377">
        <v>42855</v>
      </c>
      <c r="B4658" s="378">
        <v>6.5</v>
      </c>
      <c r="C4658" s="379" t="s">
        <v>611</v>
      </c>
      <c r="D4658" s="378" t="s">
        <v>611</v>
      </c>
      <c r="E4658" s="20">
        <f t="shared" si="72"/>
        <v>6.8925000000000001</v>
      </c>
    </row>
    <row r="4659" spans="1:5" x14ac:dyDescent="0.25">
      <c r="A4659" s="377">
        <v>42856</v>
      </c>
      <c r="B4659" s="378">
        <v>6.5</v>
      </c>
      <c r="C4659" s="379" t="s">
        <v>611</v>
      </c>
      <c r="D4659" s="378" t="s">
        <v>611</v>
      </c>
      <c r="E4659" s="20">
        <f t="shared" si="72"/>
        <v>6.8925000000000001</v>
      </c>
    </row>
    <row r="4660" spans="1:5" x14ac:dyDescent="0.25">
      <c r="A4660" s="377">
        <v>42857</v>
      </c>
      <c r="B4660" s="378">
        <v>6.5</v>
      </c>
      <c r="C4660" s="379">
        <v>6.72</v>
      </c>
      <c r="D4660" s="378">
        <v>6.8935000000000004</v>
      </c>
      <c r="E4660" s="20">
        <f t="shared" si="72"/>
        <v>6.8935000000000004</v>
      </c>
    </row>
    <row r="4661" spans="1:5" x14ac:dyDescent="0.25">
      <c r="A4661" s="377">
        <v>42858</v>
      </c>
      <c r="B4661" s="378">
        <v>6.5</v>
      </c>
      <c r="C4661" s="379">
        <v>6.54</v>
      </c>
      <c r="D4661" s="378">
        <v>6.8954000000000004</v>
      </c>
      <c r="E4661" s="20">
        <f t="shared" si="72"/>
        <v>6.8954000000000004</v>
      </c>
    </row>
    <row r="4662" spans="1:5" x14ac:dyDescent="0.25">
      <c r="A4662" s="377">
        <v>42859</v>
      </c>
      <c r="B4662" s="378">
        <v>6.5</v>
      </c>
      <c r="C4662" s="379">
        <v>6.48</v>
      </c>
      <c r="D4662" s="378">
        <v>6.8967000000000001</v>
      </c>
      <c r="E4662" s="20">
        <f t="shared" si="72"/>
        <v>6.8967000000000001</v>
      </c>
    </row>
    <row r="4663" spans="1:5" x14ac:dyDescent="0.25">
      <c r="A4663" s="377">
        <v>42860</v>
      </c>
      <c r="B4663" s="378">
        <v>6.5</v>
      </c>
      <c r="C4663" s="379">
        <v>6.48</v>
      </c>
      <c r="D4663" s="378">
        <v>6.8952</v>
      </c>
      <c r="E4663" s="20">
        <f t="shared" si="72"/>
        <v>6.8952</v>
      </c>
    </row>
    <row r="4664" spans="1:5" x14ac:dyDescent="0.25">
      <c r="A4664" s="377">
        <v>42861</v>
      </c>
      <c r="B4664" s="378">
        <v>6.5</v>
      </c>
      <c r="C4664" s="379" t="s">
        <v>611</v>
      </c>
      <c r="D4664" s="378" t="s">
        <v>611</v>
      </c>
      <c r="E4664" s="20">
        <f t="shared" si="72"/>
        <v>6.8952</v>
      </c>
    </row>
    <row r="4665" spans="1:5" x14ac:dyDescent="0.25">
      <c r="A4665" s="377">
        <v>42862</v>
      </c>
      <c r="B4665" s="378">
        <v>6.5</v>
      </c>
      <c r="C4665" s="379" t="s">
        <v>611</v>
      </c>
      <c r="D4665" s="378" t="s">
        <v>611</v>
      </c>
      <c r="E4665" s="20">
        <f t="shared" si="72"/>
        <v>6.8952</v>
      </c>
    </row>
    <row r="4666" spans="1:5" x14ac:dyDescent="0.25">
      <c r="A4666" s="377">
        <v>42863</v>
      </c>
      <c r="B4666" s="378">
        <v>6.5</v>
      </c>
      <c r="C4666" s="379">
        <v>6.48</v>
      </c>
      <c r="D4666" s="378">
        <v>6.8947000000000003</v>
      </c>
      <c r="E4666" s="20">
        <f t="shared" si="72"/>
        <v>6.8947000000000003</v>
      </c>
    </row>
    <row r="4667" spans="1:5" x14ac:dyDescent="0.25">
      <c r="A4667" s="377">
        <v>42864</v>
      </c>
      <c r="B4667" s="378">
        <v>6.5</v>
      </c>
      <c r="C4667" s="379">
        <v>6.55</v>
      </c>
      <c r="D4667" s="378">
        <v>6.89</v>
      </c>
      <c r="E4667" s="20">
        <f t="shared" si="72"/>
        <v>6.89</v>
      </c>
    </row>
    <row r="4668" spans="1:5" x14ac:dyDescent="0.25">
      <c r="A4668" s="377">
        <v>42865</v>
      </c>
      <c r="B4668" s="378">
        <v>6.5</v>
      </c>
      <c r="C4668" s="379">
        <v>6.54</v>
      </c>
      <c r="D4668" s="378">
        <v>6.8898000000000001</v>
      </c>
      <c r="E4668" s="20">
        <f t="shared" si="72"/>
        <v>6.8898000000000001</v>
      </c>
    </row>
    <row r="4669" spans="1:5" x14ac:dyDescent="0.25">
      <c r="A4669" s="377">
        <v>42866</v>
      </c>
      <c r="B4669" s="378">
        <v>6.5</v>
      </c>
      <c r="C4669" s="379">
        <v>6.55</v>
      </c>
      <c r="D4669" s="378">
        <v>6.8929999999999998</v>
      </c>
      <c r="E4669" s="20">
        <f t="shared" si="72"/>
        <v>6.8929999999999998</v>
      </c>
    </row>
    <row r="4670" spans="1:5" x14ac:dyDescent="0.25">
      <c r="A4670" s="377">
        <v>42867</v>
      </c>
      <c r="B4670" s="378">
        <v>6.5</v>
      </c>
      <c r="C4670" s="379">
        <v>6.55</v>
      </c>
      <c r="D4670" s="378">
        <v>6.8949999999999996</v>
      </c>
      <c r="E4670" s="20">
        <f t="shared" si="72"/>
        <v>6.8949999999999996</v>
      </c>
    </row>
    <row r="4671" spans="1:5" x14ac:dyDescent="0.25">
      <c r="A4671" s="377">
        <v>42868</v>
      </c>
      <c r="B4671" s="378">
        <v>6.5</v>
      </c>
      <c r="C4671" s="379" t="s">
        <v>611</v>
      </c>
      <c r="D4671" s="378" t="s">
        <v>611</v>
      </c>
      <c r="E4671" s="20">
        <f t="shared" si="72"/>
        <v>6.8949999999999996</v>
      </c>
    </row>
    <row r="4672" spans="1:5" x14ac:dyDescent="0.25">
      <c r="A4672" s="377">
        <v>42869</v>
      </c>
      <c r="B4672" s="378">
        <v>6.5</v>
      </c>
      <c r="C4672" s="379" t="s">
        <v>611</v>
      </c>
      <c r="D4672" s="378" t="s">
        <v>611</v>
      </c>
      <c r="E4672" s="20">
        <f t="shared" si="72"/>
        <v>6.8949999999999996</v>
      </c>
    </row>
    <row r="4673" spans="1:5" x14ac:dyDescent="0.25">
      <c r="A4673" s="377">
        <v>42870</v>
      </c>
      <c r="B4673" s="378">
        <v>6.5</v>
      </c>
      <c r="C4673" s="379">
        <v>6.55</v>
      </c>
      <c r="D4673" s="378">
        <v>6.8906000000000001</v>
      </c>
      <c r="E4673" s="20">
        <f t="shared" si="72"/>
        <v>6.8906000000000001</v>
      </c>
    </row>
    <row r="4674" spans="1:5" x14ac:dyDescent="0.25">
      <c r="A4674" s="377">
        <v>42871</v>
      </c>
      <c r="B4674" s="378">
        <v>6.5</v>
      </c>
      <c r="C4674" s="379">
        <v>6.51</v>
      </c>
      <c r="D4674" s="378">
        <v>6.8884999999999996</v>
      </c>
      <c r="E4674" s="20">
        <f t="shared" si="72"/>
        <v>6.8884999999999996</v>
      </c>
    </row>
    <row r="4675" spans="1:5" x14ac:dyDescent="0.25">
      <c r="A4675" s="377">
        <v>42872</v>
      </c>
      <c r="B4675" s="378">
        <v>6.5</v>
      </c>
      <c r="C4675" s="379">
        <v>6.48</v>
      </c>
      <c r="D4675" s="378">
        <v>6.8875999999999999</v>
      </c>
      <c r="E4675" s="20">
        <f t="shared" si="72"/>
        <v>6.8875999999999999</v>
      </c>
    </row>
    <row r="4676" spans="1:5" x14ac:dyDescent="0.25">
      <c r="A4676" s="377">
        <v>42873</v>
      </c>
      <c r="B4676" s="378">
        <v>6.75</v>
      </c>
      <c r="C4676" s="379">
        <v>6.55</v>
      </c>
      <c r="D4676" s="378">
        <v>6.8857999999999997</v>
      </c>
      <c r="E4676" s="20">
        <f t="shared" si="72"/>
        <v>6.8857999999999997</v>
      </c>
    </row>
    <row r="4677" spans="1:5" x14ac:dyDescent="0.25">
      <c r="A4677" s="377">
        <v>42874</v>
      </c>
      <c r="B4677" s="378">
        <v>6.75</v>
      </c>
      <c r="C4677" s="379">
        <v>6.77</v>
      </c>
      <c r="D4677" s="378">
        <v>6.8895999999999997</v>
      </c>
      <c r="E4677" s="20">
        <f t="shared" si="72"/>
        <v>6.8895999999999997</v>
      </c>
    </row>
    <row r="4678" spans="1:5" x14ac:dyDescent="0.25">
      <c r="A4678" s="377">
        <v>42875</v>
      </c>
      <c r="B4678" s="378">
        <v>6.75</v>
      </c>
      <c r="C4678" s="379" t="s">
        <v>611</v>
      </c>
      <c r="D4678" s="378" t="s">
        <v>611</v>
      </c>
      <c r="E4678" s="20">
        <f t="shared" si="72"/>
        <v>6.8895999999999997</v>
      </c>
    </row>
    <row r="4679" spans="1:5" x14ac:dyDescent="0.25">
      <c r="A4679" s="377">
        <v>42876</v>
      </c>
      <c r="B4679" s="378">
        <v>6.75</v>
      </c>
      <c r="C4679" s="379" t="s">
        <v>611</v>
      </c>
      <c r="D4679" s="378" t="s">
        <v>611</v>
      </c>
      <c r="E4679" s="20">
        <f t="shared" si="72"/>
        <v>6.8895999999999997</v>
      </c>
    </row>
    <row r="4680" spans="1:5" x14ac:dyDescent="0.25">
      <c r="A4680" s="377">
        <v>42877</v>
      </c>
      <c r="B4680" s="378">
        <v>6.75</v>
      </c>
      <c r="C4680" s="379">
        <v>6.72</v>
      </c>
      <c r="D4680" s="378">
        <v>7.0979000000000001</v>
      </c>
      <c r="E4680" s="20">
        <f t="shared" si="72"/>
        <v>7.0979000000000001</v>
      </c>
    </row>
    <row r="4681" spans="1:5" x14ac:dyDescent="0.25">
      <c r="A4681" s="377">
        <v>42878</v>
      </c>
      <c r="B4681" s="378">
        <v>6.75</v>
      </c>
      <c r="C4681" s="379">
        <v>6.64</v>
      </c>
      <c r="D4681" s="378">
        <v>7.1144999999999996</v>
      </c>
      <c r="E4681" s="20">
        <f t="shared" si="72"/>
        <v>7.1144999999999996</v>
      </c>
    </row>
    <row r="4682" spans="1:5" x14ac:dyDescent="0.25">
      <c r="A4682" s="377">
        <v>42879</v>
      </c>
      <c r="B4682" s="378">
        <v>6.75</v>
      </c>
      <c r="C4682" s="379">
        <v>6.8</v>
      </c>
      <c r="D4682" s="378">
        <v>7.12</v>
      </c>
      <c r="E4682" s="20">
        <f t="shared" si="72"/>
        <v>7.12</v>
      </c>
    </row>
    <row r="4683" spans="1:5" x14ac:dyDescent="0.25">
      <c r="A4683" s="377">
        <v>42880</v>
      </c>
      <c r="B4683" s="378">
        <v>6.75</v>
      </c>
      <c r="C4683" s="379">
        <v>6.82</v>
      </c>
      <c r="D4683" s="378">
        <v>7.13</v>
      </c>
      <c r="E4683" s="20">
        <f t="shared" si="72"/>
        <v>7.13</v>
      </c>
    </row>
    <row r="4684" spans="1:5" x14ac:dyDescent="0.25">
      <c r="A4684" s="377">
        <v>42881</v>
      </c>
      <c r="B4684" s="378">
        <v>6.75</v>
      </c>
      <c r="C4684" s="379">
        <v>6.78</v>
      </c>
      <c r="D4684" s="378">
        <v>7.1334999999999997</v>
      </c>
      <c r="E4684" s="20">
        <f t="shared" ref="E4684:E4747" si="73">IF(D4684="N/E",E4683,D4684)</f>
        <v>7.1334999999999997</v>
      </c>
    </row>
    <row r="4685" spans="1:5" x14ac:dyDescent="0.25">
      <c r="A4685" s="377">
        <v>42882</v>
      </c>
      <c r="B4685" s="378">
        <v>6.75</v>
      </c>
      <c r="C4685" s="379" t="s">
        <v>611</v>
      </c>
      <c r="D4685" s="378" t="s">
        <v>611</v>
      </c>
      <c r="E4685" s="20">
        <f t="shared" si="73"/>
        <v>7.1334999999999997</v>
      </c>
    </row>
    <row r="4686" spans="1:5" x14ac:dyDescent="0.25">
      <c r="A4686" s="377">
        <v>42883</v>
      </c>
      <c r="B4686" s="378">
        <v>6.75</v>
      </c>
      <c r="C4686" s="379" t="s">
        <v>611</v>
      </c>
      <c r="D4686" s="378" t="s">
        <v>611</v>
      </c>
      <c r="E4686" s="20">
        <f t="shared" si="73"/>
        <v>7.1334999999999997</v>
      </c>
    </row>
    <row r="4687" spans="1:5" x14ac:dyDescent="0.25">
      <c r="A4687" s="377">
        <v>42884</v>
      </c>
      <c r="B4687" s="378">
        <v>6.75</v>
      </c>
      <c r="C4687" s="379">
        <v>6.81</v>
      </c>
      <c r="D4687" s="378">
        <v>7.14</v>
      </c>
      <c r="E4687" s="20">
        <f t="shared" si="73"/>
        <v>7.14</v>
      </c>
    </row>
    <row r="4688" spans="1:5" x14ac:dyDescent="0.25">
      <c r="A4688" s="377">
        <v>42885</v>
      </c>
      <c r="B4688" s="378">
        <v>6.75</v>
      </c>
      <c r="C4688" s="379">
        <v>6.79</v>
      </c>
      <c r="D4688" s="378">
        <v>7.1449999999999996</v>
      </c>
      <c r="E4688" s="20">
        <f t="shared" si="73"/>
        <v>7.1449999999999996</v>
      </c>
    </row>
    <row r="4689" spans="1:5" x14ac:dyDescent="0.25">
      <c r="A4689" s="377">
        <v>42886</v>
      </c>
      <c r="B4689" s="378">
        <v>6.75</v>
      </c>
      <c r="C4689" s="379">
        <v>6.83</v>
      </c>
      <c r="D4689" s="378">
        <v>7.1471</v>
      </c>
      <c r="E4689" s="20">
        <f t="shared" si="73"/>
        <v>7.1471</v>
      </c>
    </row>
    <row r="4690" spans="1:5" x14ac:dyDescent="0.25">
      <c r="A4690" s="377">
        <v>42887</v>
      </c>
      <c r="B4690" s="378">
        <v>6.75</v>
      </c>
      <c r="C4690" s="379">
        <v>6.84</v>
      </c>
      <c r="D4690" s="378">
        <v>7.15</v>
      </c>
      <c r="E4690" s="20">
        <f t="shared" si="73"/>
        <v>7.15</v>
      </c>
    </row>
    <row r="4691" spans="1:5" x14ac:dyDescent="0.25">
      <c r="A4691" s="377">
        <v>42888</v>
      </c>
      <c r="B4691" s="378">
        <v>6.75</v>
      </c>
      <c r="C4691" s="379">
        <v>6.79</v>
      </c>
      <c r="D4691" s="378">
        <v>7.15</v>
      </c>
      <c r="E4691" s="20">
        <f t="shared" si="73"/>
        <v>7.15</v>
      </c>
    </row>
    <row r="4692" spans="1:5" x14ac:dyDescent="0.25">
      <c r="A4692" s="377">
        <v>42889</v>
      </c>
      <c r="B4692" s="378">
        <v>6.75</v>
      </c>
      <c r="C4692" s="379" t="s">
        <v>611</v>
      </c>
      <c r="D4692" s="378" t="s">
        <v>611</v>
      </c>
      <c r="E4692" s="20">
        <f t="shared" si="73"/>
        <v>7.15</v>
      </c>
    </row>
    <row r="4693" spans="1:5" x14ac:dyDescent="0.25">
      <c r="A4693" s="377">
        <v>42890</v>
      </c>
      <c r="B4693" s="378">
        <v>6.75</v>
      </c>
      <c r="C4693" s="379" t="s">
        <v>611</v>
      </c>
      <c r="D4693" s="378" t="s">
        <v>611</v>
      </c>
      <c r="E4693" s="20">
        <f t="shared" si="73"/>
        <v>7.15</v>
      </c>
    </row>
    <row r="4694" spans="1:5" x14ac:dyDescent="0.25">
      <c r="A4694" s="377">
        <v>42891</v>
      </c>
      <c r="B4694" s="378">
        <v>6.75</v>
      </c>
      <c r="C4694" s="379">
        <v>6.84</v>
      </c>
      <c r="D4694" s="378">
        <v>7.1555999999999997</v>
      </c>
      <c r="E4694" s="20">
        <f t="shared" si="73"/>
        <v>7.1555999999999997</v>
      </c>
    </row>
    <row r="4695" spans="1:5" x14ac:dyDescent="0.25">
      <c r="A4695" s="377">
        <v>42892</v>
      </c>
      <c r="B4695" s="378">
        <v>6.75</v>
      </c>
      <c r="C4695" s="379">
        <v>6.83</v>
      </c>
      <c r="D4695" s="378">
        <v>7.1550000000000002</v>
      </c>
      <c r="E4695" s="20">
        <f t="shared" si="73"/>
        <v>7.1550000000000002</v>
      </c>
    </row>
    <row r="4696" spans="1:5" x14ac:dyDescent="0.25">
      <c r="A4696" s="377">
        <v>42893</v>
      </c>
      <c r="B4696" s="378">
        <v>6.75</v>
      </c>
      <c r="C4696" s="379">
        <v>6.77</v>
      </c>
      <c r="D4696" s="378">
        <v>7.16</v>
      </c>
      <c r="E4696" s="20">
        <f t="shared" si="73"/>
        <v>7.16</v>
      </c>
    </row>
    <row r="4697" spans="1:5" x14ac:dyDescent="0.25">
      <c r="A4697" s="377">
        <v>42894</v>
      </c>
      <c r="B4697" s="378">
        <v>6.75</v>
      </c>
      <c r="C4697" s="379">
        <v>6.74</v>
      </c>
      <c r="D4697" s="378">
        <v>7.1585000000000001</v>
      </c>
      <c r="E4697" s="20">
        <f t="shared" si="73"/>
        <v>7.1585000000000001</v>
      </c>
    </row>
    <row r="4698" spans="1:5" x14ac:dyDescent="0.25">
      <c r="A4698" s="377">
        <v>42895</v>
      </c>
      <c r="B4698" s="378">
        <v>6.75</v>
      </c>
      <c r="C4698" s="379">
        <v>6.75</v>
      </c>
      <c r="D4698" s="378">
        <v>7.1647999999999996</v>
      </c>
      <c r="E4698" s="20">
        <f t="shared" si="73"/>
        <v>7.1647999999999996</v>
      </c>
    </row>
    <row r="4699" spans="1:5" x14ac:dyDescent="0.25">
      <c r="A4699" s="377">
        <v>42896</v>
      </c>
      <c r="B4699" s="378">
        <v>6.75</v>
      </c>
      <c r="C4699" s="379" t="s">
        <v>611</v>
      </c>
      <c r="D4699" s="378" t="s">
        <v>611</v>
      </c>
      <c r="E4699" s="20">
        <f t="shared" si="73"/>
        <v>7.1647999999999996</v>
      </c>
    </row>
    <row r="4700" spans="1:5" x14ac:dyDescent="0.25">
      <c r="A4700" s="377">
        <v>42897</v>
      </c>
      <c r="B4700" s="378">
        <v>6.75</v>
      </c>
      <c r="C4700" s="379" t="s">
        <v>611</v>
      </c>
      <c r="D4700" s="378" t="s">
        <v>611</v>
      </c>
      <c r="E4700" s="20">
        <f t="shared" si="73"/>
        <v>7.1647999999999996</v>
      </c>
    </row>
    <row r="4701" spans="1:5" x14ac:dyDescent="0.25">
      <c r="A4701" s="377">
        <v>42898</v>
      </c>
      <c r="B4701" s="378">
        <v>6.75</v>
      </c>
      <c r="C4701" s="379">
        <v>6.76</v>
      </c>
      <c r="D4701" s="378">
        <v>7.1661000000000001</v>
      </c>
      <c r="E4701" s="20">
        <f t="shared" si="73"/>
        <v>7.1661000000000001</v>
      </c>
    </row>
    <row r="4702" spans="1:5" x14ac:dyDescent="0.25">
      <c r="A4702" s="377">
        <v>42899</v>
      </c>
      <c r="B4702" s="378">
        <v>6.75</v>
      </c>
      <c r="C4702" s="379">
        <v>6.76</v>
      </c>
      <c r="D4702" s="378">
        <v>7.19</v>
      </c>
      <c r="E4702" s="20">
        <f t="shared" si="73"/>
        <v>7.19</v>
      </c>
    </row>
    <row r="4703" spans="1:5" x14ac:dyDescent="0.25">
      <c r="A4703" s="377">
        <v>42900</v>
      </c>
      <c r="B4703" s="378">
        <v>6.75</v>
      </c>
      <c r="C4703" s="379">
        <v>6.76</v>
      </c>
      <c r="D4703" s="378">
        <v>7.1875</v>
      </c>
      <c r="E4703" s="20">
        <f t="shared" si="73"/>
        <v>7.1875</v>
      </c>
    </row>
    <row r="4704" spans="1:5" x14ac:dyDescent="0.25">
      <c r="A4704" s="377">
        <v>42901</v>
      </c>
      <c r="B4704" s="378">
        <v>6.75</v>
      </c>
      <c r="C4704" s="379">
        <v>6.86</v>
      </c>
      <c r="D4704" s="378">
        <v>7.1872999999999996</v>
      </c>
      <c r="E4704" s="20">
        <f t="shared" si="73"/>
        <v>7.1872999999999996</v>
      </c>
    </row>
    <row r="4705" spans="1:5" x14ac:dyDescent="0.25">
      <c r="A4705" s="377">
        <v>42902</v>
      </c>
      <c r="B4705" s="378">
        <v>6.75</v>
      </c>
      <c r="C4705" s="379">
        <v>6.9</v>
      </c>
      <c r="D4705" s="378">
        <v>7.1849999999999996</v>
      </c>
      <c r="E4705" s="20">
        <f t="shared" si="73"/>
        <v>7.1849999999999996</v>
      </c>
    </row>
    <row r="4706" spans="1:5" x14ac:dyDescent="0.25">
      <c r="A4706" s="377">
        <v>42903</v>
      </c>
      <c r="B4706" s="378">
        <v>6.75</v>
      </c>
      <c r="C4706" s="379" t="s">
        <v>611</v>
      </c>
      <c r="D4706" s="378" t="s">
        <v>611</v>
      </c>
      <c r="E4706" s="20">
        <f t="shared" si="73"/>
        <v>7.1849999999999996</v>
      </c>
    </row>
    <row r="4707" spans="1:5" x14ac:dyDescent="0.25">
      <c r="A4707" s="377">
        <v>42904</v>
      </c>
      <c r="B4707" s="378">
        <v>6.75</v>
      </c>
      <c r="C4707" s="379" t="s">
        <v>611</v>
      </c>
      <c r="D4707" s="378" t="s">
        <v>611</v>
      </c>
      <c r="E4707" s="20">
        <f t="shared" si="73"/>
        <v>7.1849999999999996</v>
      </c>
    </row>
    <row r="4708" spans="1:5" x14ac:dyDescent="0.25">
      <c r="A4708" s="377">
        <v>42905</v>
      </c>
      <c r="B4708" s="378">
        <v>6.75</v>
      </c>
      <c r="C4708" s="379">
        <v>6.75</v>
      </c>
      <c r="D4708" s="378">
        <v>7.1898999999999997</v>
      </c>
      <c r="E4708" s="20">
        <f t="shared" si="73"/>
        <v>7.1898999999999997</v>
      </c>
    </row>
    <row r="4709" spans="1:5" x14ac:dyDescent="0.25">
      <c r="A4709" s="377">
        <v>42906</v>
      </c>
      <c r="B4709" s="378">
        <v>6.75</v>
      </c>
      <c r="C4709" s="379">
        <v>6.72</v>
      </c>
      <c r="D4709" s="378">
        <v>7.1928999999999998</v>
      </c>
      <c r="E4709" s="20">
        <f t="shared" si="73"/>
        <v>7.1928999999999998</v>
      </c>
    </row>
    <row r="4710" spans="1:5" x14ac:dyDescent="0.25">
      <c r="A4710" s="377">
        <v>42907</v>
      </c>
      <c r="B4710" s="378">
        <v>6.75</v>
      </c>
      <c r="C4710" s="379">
        <v>6.74</v>
      </c>
      <c r="D4710" s="378">
        <v>7.1974999999999998</v>
      </c>
      <c r="E4710" s="20">
        <f t="shared" si="73"/>
        <v>7.1974999999999998</v>
      </c>
    </row>
    <row r="4711" spans="1:5" x14ac:dyDescent="0.25">
      <c r="A4711" s="377">
        <v>42908</v>
      </c>
      <c r="B4711" s="378">
        <v>7</v>
      </c>
      <c r="C4711" s="379">
        <v>6.93</v>
      </c>
      <c r="D4711" s="378">
        <v>7.202</v>
      </c>
      <c r="E4711" s="20">
        <f t="shared" si="73"/>
        <v>7.202</v>
      </c>
    </row>
    <row r="4712" spans="1:5" x14ac:dyDescent="0.25">
      <c r="A4712" s="377">
        <v>42909</v>
      </c>
      <c r="B4712" s="378">
        <v>7</v>
      </c>
      <c r="C4712" s="379">
        <v>6.97</v>
      </c>
      <c r="D4712" s="378">
        <v>7.21</v>
      </c>
      <c r="E4712" s="20">
        <f t="shared" si="73"/>
        <v>7.21</v>
      </c>
    </row>
    <row r="4713" spans="1:5" x14ac:dyDescent="0.25">
      <c r="A4713" s="377">
        <v>42910</v>
      </c>
      <c r="B4713" s="378">
        <v>7</v>
      </c>
      <c r="C4713" s="379" t="s">
        <v>611</v>
      </c>
      <c r="D4713" s="378" t="s">
        <v>611</v>
      </c>
      <c r="E4713" s="20">
        <f t="shared" si="73"/>
        <v>7.21</v>
      </c>
    </row>
    <row r="4714" spans="1:5" x14ac:dyDescent="0.25">
      <c r="A4714" s="377">
        <v>42911</v>
      </c>
      <c r="B4714" s="378">
        <v>7</v>
      </c>
      <c r="C4714" s="379" t="s">
        <v>611</v>
      </c>
      <c r="D4714" s="378" t="s">
        <v>611</v>
      </c>
      <c r="E4714" s="20">
        <f t="shared" si="73"/>
        <v>7.21</v>
      </c>
    </row>
    <row r="4715" spans="1:5" x14ac:dyDescent="0.25">
      <c r="A4715" s="377">
        <v>42912</v>
      </c>
      <c r="B4715" s="378">
        <v>7</v>
      </c>
      <c r="C4715" s="379">
        <v>6.98</v>
      </c>
      <c r="D4715" s="378">
        <v>7.3464999999999998</v>
      </c>
      <c r="E4715" s="20">
        <f t="shared" si="73"/>
        <v>7.3464999999999998</v>
      </c>
    </row>
    <row r="4716" spans="1:5" x14ac:dyDescent="0.25">
      <c r="A4716" s="377">
        <v>42913</v>
      </c>
      <c r="B4716" s="378">
        <v>7</v>
      </c>
      <c r="C4716" s="379">
        <v>6.96</v>
      </c>
      <c r="D4716" s="378">
        <v>7.34</v>
      </c>
      <c r="E4716" s="20">
        <f t="shared" si="73"/>
        <v>7.34</v>
      </c>
    </row>
    <row r="4717" spans="1:5" x14ac:dyDescent="0.25">
      <c r="A4717" s="377">
        <v>42914</v>
      </c>
      <c r="B4717" s="378">
        <v>7</v>
      </c>
      <c r="C4717" s="379">
        <v>6.95</v>
      </c>
      <c r="D4717" s="378">
        <v>7.33</v>
      </c>
      <c r="E4717" s="20">
        <f t="shared" si="73"/>
        <v>7.33</v>
      </c>
    </row>
    <row r="4718" spans="1:5" x14ac:dyDescent="0.25">
      <c r="A4718" s="377">
        <v>42915</v>
      </c>
      <c r="B4718" s="378">
        <v>7</v>
      </c>
      <c r="C4718" s="379">
        <v>7</v>
      </c>
      <c r="D4718" s="378">
        <v>7.3491999999999997</v>
      </c>
      <c r="E4718" s="20">
        <f t="shared" si="73"/>
        <v>7.3491999999999997</v>
      </c>
    </row>
    <row r="4719" spans="1:5" x14ac:dyDescent="0.25">
      <c r="A4719" s="377">
        <v>42916</v>
      </c>
      <c r="B4719" s="378">
        <v>7</v>
      </c>
      <c r="C4719" s="379">
        <v>7.1</v>
      </c>
      <c r="D4719" s="378">
        <v>7.36</v>
      </c>
      <c r="E4719" s="20">
        <f t="shared" si="73"/>
        <v>7.36</v>
      </c>
    </row>
    <row r="4720" spans="1:5" x14ac:dyDescent="0.25">
      <c r="A4720" s="377">
        <v>42917</v>
      </c>
      <c r="B4720" s="378">
        <v>7</v>
      </c>
      <c r="C4720" s="379" t="s">
        <v>611</v>
      </c>
      <c r="D4720" s="378" t="s">
        <v>611</v>
      </c>
      <c r="E4720" s="20">
        <f t="shared" si="73"/>
        <v>7.36</v>
      </c>
    </row>
    <row r="4721" spans="1:5" x14ac:dyDescent="0.25">
      <c r="A4721" s="377">
        <v>42918</v>
      </c>
      <c r="B4721" s="378">
        <v>7</v>
      </c>
      <c r="C4721" s="379" t="s">
        <v>611</v>
      </c>
      <c r="D4721" s="378" t="s">
        <v>611</v>
      </c>
      <c r="E4721" s="20">
        <f t="shared" si="73"/>
        <v>7.36</v>
      </c>
    </row>
    <row r="4722" spans="1:5" x14ac:dyDescent="0.25">
      <c r="A4722" s="377">
        <v>42919</v>
      </c>
      <c r="B4722" s="378">
        <v>7</v>
      </c>
      <c r="C4722" s="379">
        <v>7.1</v>
      </c>
      <c r="D4722" s="378">
        <v>7.3650000000000002</v>
      </c>
      <c r="E4722" s="20">
        <f t="shared" si="73"/>
        <v>7.3650000000000002</v>
      </c>
    </row>
    <row r="4723" spans="1:5" x14ac:dyDescent="0.25">
      <c r="A4723" s="377">
        <v>42920</v>
      </c>
      <c r="B4723" s="378">
        <v>7</v>
      </c>
      <c r="C4723" s="379">
        <v>7.16</v>
      </c>
      <c r="D4723" s="378">
        <v>7.3696000000000002</v>
      </c>
      <c r="E4723" s="20">
        <f t="shared" si="73"/>
        <v>7.3696000000000002</v>
      </c>
    </row>
    <row r="4724" spans="1:5" x14ac:dyDescent="0.25">
      <c r="A4724" s="377">
        <v>42921</v>
      </c>
      <c r="B4724" s="378">
        <v>7</v>
      </c>
      <c r="C4724" s="379">
        <v>7</v>
      </c>
      <c r="D4724" s="378">
        <v>7.37</v>
      </c>
      <c r="E4724" s="20">
        <f t="shared" si="73"/>
        <v>7.37</v>
      </c>
    </row>
    <row r="4725" spans="1:5" x14ac:dyDescent="0.25">
      <c r="A4725" s="377">
        <v>42922</v>
      </c>
      <c r="B4725" s="378">
        <v>7</v>
      </c>
      <c r="C4725" s="379">
        <v>7.01</v>
      </c>
      <c r="D4725" s="378">
        <v>7.37</v>
      </c>
      <c r="E4725" s="20">
        <f t="shared" si="73"/>
        <v>7.37</v>
      </c>
    </row>
    <row r="4726" spans="1:5" x14ac:dyDescent="0.25">
      <c r="A4726" s="377">
        <v>42923</v>
      </c>
      <c r="B4726" s="378">
        <v>7</v>
      </c>
      <c r="C4726" s="379">
        <v>7.02</v>
      </c>
      <c r="D4726" s="378">
        <v>7.3691000000000004</v>
      </c>
      <c r="E4726" s="20">
        <f t="shared" si="73"/>
        <v>7.3691000000000004</v>
      </c>
    </row>
    <row r="4727" spans="1:5" x14ac:dyDescent="0.25">
      <c r="A4727" s="377">
        <v>42924</v>
      </c>
      <c r="B4727" s="378">
        <v>7</v>
      </c>
      <c r="C4727" s="379" t="s">
        <v>611</v>
      </c>
      <c r="D4727" s="378" t="s">
        <v>611</v>
      </c>
      <c r="E4727" s="20">
        <f t="shared" si="73"/>
        <v>7.3691000000000004</v>
      </c>
    </row>
    <row r="4728" spans="1:5" x14ac:dyDescent="0.25">
      <c r="A4728" s="377">
        <v>42925</v>
      </c>
      <c r="B4728" s="378">
        <v>7</v>
      </c>
      <c r="C4728" s="379" t="s">
        <v>611</v>
      </c>
      <c r="D4728" s="378" t="s">
        <v>611</v>
      </c>
      <c r="E4728" s="20">
        <f t="shared" si="73"/>
        <v>7.3691000000000004</v>
      </c>
    </row>
    <row r="4729" spans="1:5" x14ac:dyDescent="0.25">
      <c r="A4729" s="377">
        <v>42926</v>
      </c>
      <c r="B4729" s="378">
        <v>7</v>
      </c>
      <c r="C4729" s="379">
        <v>7.02</v>
      </c>
      <c r="D4729" s="378">
        <v>7.3650000000000002</v>
      </c>
      <c r="E4729" s="20">
        <f t="shared" si="73"/>
        <v>7.3650000000000002</v>
      </c>
    </row>
    <row r="4730" spans="1:5" x14ac:dyDescent="0.25">
      <c r="A4730" s="377">
        <v>42927</v>
      </c>
      <c r="B4730" s="378">
        <v>7</v>
      </c>
      <c r="C4730" s="379">
        <v>7.07</v>
      </c>
      <c r="D4730" s="378">
        <v>7.3526999999999996</v>
      </c>
      <c r="E4730" s="20">
        <f t="shared" si="73"/>
        <v>7.3526999999999996</v>
      </c>
    </row>
    <row r="4731" spans="1:5" x14ac:dyDescent="0.25">
      <c r="A4731" s="377">
        <v>42928</v>
      </c>
      <c r="B4731" s="378">
        <v>7</v>
      </c>
      <c r="C4731" s="379">
        <v>7.08</v>
      </c>
      <c r="D4731" s="378">
        <v>7.3525</v>
      </c>
      <c r="E4731" s="20">
        <f t="shared" si="73"/>
        <v>7.3525</v>
      </c>
    </row>
    <row r="4732" spans="1:5" x14ac:dyDescent="0.25">
      <c r="A4732" s="377">
        <v>42929</v>
      </c>
      <c r="B4732" s="378">
        <v>7</v>
      </c>
      <c r="C4732" s="379">
        <v>7.11</v>
      </c>
      <c r="D4732" s="378">
        <v>7.3425000000000002</v>
      </c>
      <c r="E4732" s="20">
        <f t="shared" si="73"/>
        <v>7.3425000000000002</v>
      </c>
    </row>
    <row r="4733" spans="1:5" x14ac:dyDescent="0.25">
      <c r="A4733" s="377">
        <v>42930</v>
      </c>
      <c r="B4733" s="378">
        <v>7</v>
      </c>
      <c r="C4733" s="379">
        <v>7.09</v>
      </c>
      <c r="D4733" s="378">
        <v>7.3550000000000004</v>
      </c>
      <c r="E4733" s="20">
        <f t="shared" si="73"/>
        <v>7.3550000000000004</v>
      </c>
    </row>
    <row r="4734" spans="1:5" x14ac:dyDescent="0.25">
      <c r="A4734" s="377">
        <v>42931</v>
      </c>
      <c r="B4734" s="378">
        <v>7</v>
      </c>
      <c r="C4734" s="379" t="s">
        <v>611</v>
      </c>
      <c r="D4734" s="378" t="s">
        <v>611</v>
      </c>
      <c r="E4734" s="20">
        <f t="shared" si="73"/>
        <v>7.3550000000000004</v>
      </c>
    </row>
    <row r="4735" spans="1:5" x14ac:dyDescent="0.25">
      <c r="A4735" s="377">
        <v>42932</v>
      </c>
      <c r="B4735" s="378">
        <v>7</v>
      </c>
      <c r="C4735" s="379" t="s">
        <v>611</v>
      </c>
      <c r="D4735" s="378" t="s">
        <v>611</v>
      </c>
      <c r="E4735" s="20">
        <f t="shared" si="73"/>
        <v>7.3550000000000004</v>
      </c>
    </row>
    <row r="4736" spans="1:5" x14ac:dyDescent="0.25">
      <c r="A4736" s="377">
        <v>42933</v>
      </c>
      <c r="B4736" s="378">
        <v>7</v>
      </c>
      <c r="C4736" s="379">
        <v>7.01</v>
      </c>
      <c r="D4736" s="378">
        <v>7.3612000000000002</v>
      </c>
      <c r="E4736" s="20">
        <f t="shared" si="73"/>
        <v>7.3612000000000002</v>
      </c>
    </row>
    <row r="4737" spans="1:5" x14ac:dyDescent="0.25">
      <c r="A4737" s="377">
        <v>42934</v>
      </c>
      <c r="B4737" s="378">
        <v>7</v>
      </c>
      <c r="C4737" s="379">
        <v>7.03</v>
      </c>
      <c r="D4737" s="378">
        <v>7.3650000000000002</v>
      </c>
      <c r="E4737" s="20">
        <f t="shared" si="73"/>
        <v>7.3650000000000002</v>
      </c>
    </row>
    <row r="4738" spans="1:5" x14ac:dyDescent="0.25">
      <c r="A4738" s="377">
        <v>42935</v>
      </c>
      <c r="B4738" s="378">
        <v>7</v>
      </c>
      <c r="C4738" s="379">
        <v>7.1</v>
      </c>
      <c r="D4738" s="378">
        <v>7.3674999999999997</v>
      </c>
      <c r="E4738" s="20">
        <f t="shared" si="73"/>
        <v>7.3674999999999997</v>
      </c>
    </row>
    <row r="4739" spans="1:5" x14ac:dyDescent="0.25">
      <c r="A4739" s="377">
        <v>42936</v>
      </c>
      <c r="B4739" s="378">
        <v>7</v>
      </c>
      <c r="C4739" s="379">
        <v>7.05</v>
      </c>
      <c r="D4739" s="378">
        <v>7.3674999999999997</v>
      </c>
      <c r="E4739" s="20">
        <f t="shared" si="73"/>
        <v>7.3674999999999997</v>
      </c>
    </row>
    <row r="4740" spans="1:5" x14ac:dyDescent="0.25">
      <c r="A4740" s="377">
        <v>42937</v>
      </c>
      <c r="B4740" s="378">
        <v>7</v>
      </c>
      <c r="C4740" s="379">
        <v>7.03</v>
      </c>
      <c r="D4740" s="378">
        <v>7.3750999999999998</v>
      </c>
      <c r="E4740" s="20">
        <f t="shared" si="73"/>
        <v>7.3750999999999998</v>
      </c>
    </row>
    <row r="4741" spans="1:5" x14ac:dyDescent="0.25">
      <c r="A4741" s="377">
        <v>42938</v>
      </c>
      <c r="B4741" s="378">
        <v>7</v>
      </c>
      <c r="C4741" s="379" t="s">
        <v>611</v>
      </c>
      <c r="D4741" s="378" t="s">
        <v>611</v>
      </c>
      <c r="E4741" s="20">
        <f t="shared" si="73"/>
        <v>7.3750999999999998</v>
      </c>
    </row>
    <row r="4742" spans="1:5" x14ac:dyDescent="0.25">
      <c r="A4742" s="377">
        <v>42939</v>
      </c>
      <c r="B4742" s="378">
        <v>7</v>
      </c>
      <c r="C4742" s="379" t="s">
        <v>611</v>
      </c>
      <c r="D4742" s="378" t="s">
        <v>611</v>
      </c>
      <c r="E4742" s="20">
        <f t="shared" si="73"/>
        <v>7.3750999999999998</v>
      </c>
    </row>
    <row r="4743" spans="1:5" x14ac:dyDescent="0.25">
      <c r="A4743" s="377">
        <v>42940</v>
      </c>
      <c r="B4743" s="378">
        <v>7</v>
      </c>
      <c r="C4743" s="379">
        <v>7.01</v>
      </c>
      <c r="D4743" s="378">
        <v>7.3674999999999997</v>
      </c>
      <c r="E4743" s="20">
        <f t="shared" si="73"/>
        <v>7.3674999999999997</v>
      </c>
    </row>
    <row r="4744" spans="1:5" x14ac:dyDescent="0.25">
      <c r="A4744" s="377">
        <v>42941</v>
      </c>
      <c r="B4744" s="378">
        <v>7</v>
      </c>
      <c r="C4744" s="379">
        <v>7.03</v>
      </c>
      <c r="D4744" s="378">
        <v>7.3724999999999996</v>
      </c>
      <c r="E4744" s="20">
        <f t="shared" si="73"/>
        <v>7.3724999999999996</v>
      </c>
    </row>
    <row r="4745" spans="1:5" x14ac:dyDescent="0.25">
      <c r="A4745" s="377">
        <v>42942</v>
      </c>
      <c r="B4745" s="378">
        <v>7</v>
      </c>
      <c r="C4745" s="379">
        <v>7.04</v>
      </c>
      <c r="D4745" s="378">
        <v>7.3724999999999996</v>
      </c>
      <c r="E4745" s="20">
        <f t="shared" si="73"/>
        <v>7.3724999999999996</v>
      </c>
    </row>
    <row r="4746" spans="1:5" x14ac:dyDescent="0.25">
      <c r="A4746" s="377">
        <v>42943</v>
      </c>
      <c r="B4746" s="378">
        <v>7</v>
      </c>
      <c r="C4746" s="379">
        <v>7.09</v>
      </c>
      <c r="D4746" s="378">
        <v>7.3762999999999996</v>
      </c>
      <c r="E4746" s="20">
        <f t="shared" si="73"/>
        <v>7.3762999999999996</v>
      </c>
    </row>
    <row r="4747" spans="1:5" x14ac:dyDescent="0.25">
      <c r="A4747" s="377">
        <v>42944</v>
      </c>
      <c r="B4747" s="378">
        <v>7</v>
      </c>
      <c r="C4747" s="379">
        <v>7.06</v>
      </c>
      <c r="D4747" s="378">
        <v>7.3760000000000003</v>
      </c>
      <c r="E4747" s="20">
        <f t="shared" si="73"/>
        <v>7.3760000000000003</v>
      </c>
    </row>
    <row r="4748" spans="1:5" x14ac:dyDescent="0.25">
      <c r="A4748" s="377">
        <v>42945</v>
      </c>
      <c r="B4748" s="378">
        <v>7</v>
      </c>
      <c r="C4748" s="379" t="s">
        <v>611</v>
      </c>
      <c r="D4748" s="378" t="s">
        <v>611</v>
      </c>
      <c r="E4748" s="20">
        <f t="shared" ref="E4748:E4811" si="74">IF(D4748="N/E",E4747,D4748)</f>
        <v>7.3760000000000003</v>
      </c>
    </row>
    <row r="4749" spans="1:5" x14ac:dyDescent="0.25">
      <c r="A4749" s="377">
        <v>42946</v>
      </c>
      <c r="B4749" s="378">
        <v>7</v>
      </c>
      <c r="C4749" s="379" t="s">
        <v>611</v>
      </c>
      <c r="D4749" s="378" t="s">
        <v>611</v>
      </c>
      <c r="E4749" s="20">
        <f t="shared" si="74"/>
        <v>7.3760000000000003</v>
      </c>
    </row>
    <row r="4750" spans="1:5" x14ac:dyDescent="0.25">
      <c r="A4750" s="377">
        <v>42947</v>
      </c>
      <c r="B4750" s="378">
        <v>7</v>
      </c>
      <c r="C4750" s="379">
        <v>7.1</v>
      </c>
      <c r="D4750" s="378">
        <v>7.3811</v>
      </c>
      <c r="E4750" s="20">
        <f t="shared" si="74"/>
        <v>7.3811</v>
      </c>
    </row>
    <row r="4751" spans="1:5" x14ac:dyDescent="0.25">
      <c r="A4751" s="377">
        <v>42948</v>
      </c>
      <c r="B4751" s="378">
        <v>7</v>
      </c>
      <c r="C4751" s="379">
        <v>7.11</v>
      </c>
      <c r="D4751" s="378">
        <v>7.3775000000000004</v>
      </c>
      <c r="E4751" s="20">
        <f t="shared" si="74"/>
        <v>7.3775000000000004</v>
      </c>
    </row>
    <row r="4752" spans="1:5" x14ac:dyDescent="0.25">
      <c r="A4752" s="377">
        <v>42949</v>
      </c>
      <c r="B4752" s="378">
        <v>7</v>
      </c>
      <c r="C4752" s="379">
        <v>7.1</v>
      </c>
      <c r="D4752" s="378">
        <v>7.375</v>
      </c>
      <c r="E4752" s="20">
        <f t="shared" si="74"/>
        <v>7.375</v>
      </c>
    </row>
    <row r="4753" spans="1:5" x14ac:dyDescent="0.25">
      <c r="A4753" s="377">
        <v>42950</v>
      </c>
      <c r="B4753" s="378">
        <v>7</v>
      </c>
      <c r="C4753" s="379">
        <v>7.03</v>
      </c>
      <c r="D4753" s="378">
        <v>7.3715000000000002</v>
      </c>
      <c r="E4753" s="20">
        <f t="shared" si="74"/>
        <v>7.3715000000000002</v>
      </c>
    </row>
    <row r="4754" spans="1:5" x14ac:dyDescent="0.25">
      <c r="A4754" s="377">
        <v>42951</v>
      </c>
      <c r="B4754" s="378">
        <v>7</v>
      </c>
      <c r="C4754" s="379">
        <v>7.03</v>
      </c>
      <c r="D4754" s="378">
        <v>7.3730000000000002</v>
      </c>
      <c r="E4754" s="20">
        <f t="shared" si="74"/>
        <v>7.3730000000000002</v>
      </c>
    </row>
    <row r="4755" spans="1:5" x14ac:dyDescent="0.25">
      <c r="A4755" s="377">
        <v>42952</v>
      </c>
      <c r="B4755" s="378">
        <v>7</v>
      </c>
      <c r="C4755" s="379" t="s">
        <v>611</v>
      </c>
      <c r="D4755" s="378" t="s">
        <v>611</v>
      </c>
      <c r="E4755" s="20">
        <f t="shared" si="74"/>
        <v>7.3730000000000002</v>
      </c>
    </row>
    <row r="4756" spans="1:5" x14ac:dyDescent="0.25">
      <c r="A4756" s="377">
        <v>42953</v>
      </c>
      <c r="B4756" s="378">
        <v>7</v>
      </c>
      <c r="C4756" s="379" t="s">
        <v>611</v>
      </c>
      <c r="D4756" s="378" t="s">
        <v>611</v>
      </c>
      <c r="E4756" s="20">
        <f t="shared" si="74"/>
        <v>7.3730000000000002</v>
      </c>
    </row>
    <row r="4757" spans="1:5" x14ac:dyDescent="0.25">
      <c r="A4757" s="377">
        <v>42954</v>
      </c>
      <c r="B4757" s="378">
        <v>7</v>
      </c>
      <c r="C4757" s="379">
        <v>7.03</v>
      </c>
      <c r="D4757" s="378">
        <v>7.3775000000000004</v>
      </c>
      <c r="E4757" s="20">
        <f t="shared" si="74"/>
        <v>7.3775000000000004</v>
      </c>
    </row>
    <row r="4758" spans="1:5" x14ac:dyDescent="0.25">
      <c r="A4758" s="377">
        <v>42955</v>
      </c>
      <c r="B4758" s="378">
        <v>7</v>
      </c>
      <c r="C4758" s="379">
        <v>7.03</v>
      </c>
      <c r="D4758" s="378">
        <v>7.3724999999999996</v>
      </c>
      <c r="E4758" s="20">
        <f t="shared" si="74"/>
        <v>7.3724999999999996</v>
      </c>
    </row>
    <row r="4759" spans="1:5" x14ac:dyDescent="0.25">
      <c r="A4759" s="377">
        <v>42956</v>
      </c>
      <c r="B4759" s="378">
        <v>7</v>
      </c>
      <c r="C4759" s="379">
        <v>7</v>
      </c>
      <c r="D4759" s="378">
        <v>7.3780000000000001</v>
      </c>
      <c r="E4759" s="20">
        <f t="shared" si="74"/>
        <v>7.3780000000000001</v>
      </c>
    </row>
    <row r="4760" spans="1:5" x14ac:dyDescent="0.25">
      <c r="A4760" s="377">
        <v>42957</v>
      </c>
      <c r="B4760" s="378">
        <v>7</v>
      </c>
      <c r="C4760" s="379">
        <v>7.02</v>
      </c>
      <c r="D4760" s="378">
        <v>7.3810000000000002</v>
      </c>
      <c r="E4760" s="20">
        <f t="shared" si="74"/>
        <v>7.3810000000000002</v>
      </c>
    </row>
    <row r="4761" spans="1:5" x14ac:dyDescent="0.25">
      <c r="A4761" s="377">
        <v>42958</v>
      </c>
      <c r="B4761" s="378">
        <v>7</v>
      </c>
      <c r="C4761" s="379">
        <v>7.01</v>
      </c>
      <c r="D4761" s="378">
        <v>7.3811</v>
      </c>
      <c r="E4761" s="20">
        <f t="shared" si="74"/>
        <v>7.3811</v>
      </c>
    </row>
    <row r="4762" spans="1:5" x14ac:dyDescent="0.25">
      <c r="A4762" s="377">
        <v>42959</v>
      </c>
      <c r="B4762" s="378">
        <v>7</v>
      </c>
      <c r="C4762" s="379" t="s">
        <v>611</v>
      </c>
      <c r="D4762" s="378" t="s">
        <v>611</v>
      </c>
      <c r="E4762" s="20">
        <f t="shared" si="74"/>
        <v>7.3811</v>
      </c>
    </row>
    <row r="4763" spans="1:5" x14ac:dyDescent="0.25">
      <c r="A4763" s="377">
        <v>42960</v>
      </c>
      <c r="B4763" s="378">
        <v>7</v>
      </c>
      <c r="C4763" s="379" t="s">
        <v>611</v>
      </c>
      <c r="D4763" s="378" t="s">
        <v>611</v>
      </c>
      <c r="E4763" s="20">
        <f t="shared" si="74"/>
        <v>7.3811</v>
      </c>
    </row>
    <row r="4764" spans="1:5" x14ac:dyDescent="0.25">
      <c r="A4764" s="377">
        <v>42961</v>
      </c>
      <c r="B4764" s="378">
        <v>7</v>
      </c>
      <c r="C4764" s="379">
        <v>7.03</v>
      </c>
      <c r="D4764" s="378">
        <v>7.375</v>
      </c>
      <c r="E4764" s="20">
        <f t="shared" si="74"/>
        <v>7.375</v>
      </c>
    </row>
    <row r="4765" spans="1:5" x14ac:dyDescent="0.25">
      <c r="A4765" s="377">
        <v>42962</v>
      </c>
      <c r="B4765" s="378">
        <v>7</v>
      </c>
      <c r="C4765" s="379">
        <v>7.07</v>
      </c>
      <c r="D4765" s="378">
        <v>7.3720999999999997</v>
      </c>
      <c r="E4765" s="20">
        <f t="shared" si="74"/>
        <v>7.3720999999999997</v>
      </c>
    </row>
    <row r="4766" spans="1:5" x14ac:dyDescent="0.25">
      <c r="A4766" s="377">
        <v>42963</v>
      </c>
      <c r="B4766" s="378">
        <v>7</v>
      </c>
      <c r="C4766" s="379">
        <v>7.08</v>
      </c>
      <c r="D4766" s="378">
        <v>7.3784999999999998</v>
      </c>
      <c r="E4766" s="20">
        <f t="shared" si="74"/>
        <v>7.3784999999999998</v>
      </c>
    </row>
    <row r="4767" spans="1:5" x14ac:dyDescent="0.25">
      <c r="A4767" s="377">
        <v>42964</v>
      </c>
      <c r="B4767" s="378">
        <v>7</v>
      </c>
      <c r="C4767" s="379">
        <v>7.03</v>
      </c>
      <c r="D4767" s="378">
        <v>7.3780999999999999</v>
      </c>
      <c r="E4767" s="20">
        <f t="shared" si="74"/>
        <v>7.3780999999999999</v>
      </c>
    </row>
    <row r="4768" spans="1:5" x14ac:dyDescent="0.25">
      <c r="A4768" s="377">
        <v>42965</v>
      </c>
      <c r="B4768" s="378">
        <v>7</v>
      </c>
      <c r="C4768" s="379">
        <v>7.08</v>
      </c>
      <c r="D4768" s="378">
        <v>7.3761999999999999</v>
      </c>
      <c r="E4768" s="20">
        <f t="shared" si="74"/>
        <v>7.3761999999999999</v>
      </c>
    </row>
    <row r="4769" spans="1:5" x14ac:dyDescent="0.25">
      <c r="A4769" s="377">
        <v>42966</v>
      </c>
      <c r="B4769" s="378">
        <v>7</v>
      </c>
      <c r="C4769" s="379" t="s">
        <v>611</v>
      </c>
      <c r="D4769" s="378" t="s">
        <v>611</v>
      </c>
      <c r="E4769" s="20">
        <f t="shared" si="74"/>
        <v>7.3761999999999999</v>
      </c>
    </row>
    <row r="4770" spans="1:5" x14ac:dyDescent="0.25">
      <c r="A4770" s="377">
        <v>42967</v>
      </c>
      <c r="B4770" s="378">
        <v>7</v>
      </c>
      <c r="C4770" s="379" t="s">
        <v>611</v>
      </c>
      <c r="D4770" s="378" t="s">
        <v>611</v>
      </c>
      <c r="E4770" s="20">
        <f t="shared" si="74"/>
        <v>7.3761999999999999</v>
      </c>
    </row>
    <row r="4771" spans="1:5" x14ac:dyDescent="0.25">
      <c r="A4771" s="377">
        <v>42968</v>
      </c>
      <c r="B4771" s="378">
        <v>7</v>
      </c>
      <c r="C4771" s="379">
        <v>7.07</v>
      </c>
      <c r="D4771" s="378">
        <v>7.3799000000000001</v>
      </c>
      <c r="E4771" s="20">
        <f t="shared" si="74"/>
        <v>7.3799000000000001</v>
      </c>
    </row>
    <row r="4772" spans="1:5" x14ac:dyDescent="0.25">
      <c r="A4772" s="377">
        <v>42969</v>
      </c>
      <c r="B4772" s="378">
        <v>7</v>
      </c>
      <c r="C4772" s="379">
        <v>7.04</v>
      </c>
      <c r="D4772" s="378">
        <v>7.3775000000000004</v>
      </c>
      <c r="E4772" s="20">
        <f t="shared" si="74"/>
        <v>7.3775000000000004</v>
      </c>
    </row>
    <row r="4773" spans="1:5" x14ac:dyDescent="0.25">
      <c r="A4773" s="377">
        <v>42970</v>
      </c>
      <c r="B4773" s="378">
        <v>7</v>
      </c>
      <c r="C4773" s="379">
        <v>7.05</v>
      </c>
      <c r="D4773" s="378">
        <v>7.375</v>
      </c>
      <c r="E4773" s="20">
        <f t="shared" si="74"/>
        <v>7.375</v>
      </c>
    </row>
    <row r="4774" spans="1:5" x14ac:dyDescent="0.25">
      <c r="A4774" s="377">
        <v>42971</v>
      </c>
      <c r="B4774" s="378">
        <v>7</v>
      </c>
      <c r="C4774" s="379">
        <v>7.03</v>
      </c>
      <c r="D4774" s="378">
        <v>7.3724999999999996</v>
      </c>
      <c r="E4774" s="20">
        <f t="shared" si="74"/>
        <v>7.3724999999999996</v>
      </c>
    </row>
    <row r="4775" spans="1:5" x14ac:dyDescent="0.25">
      <c r="A4775" s="377">
        <v>42972</v>
      </c>
      <c r="B4775" s="378">
        <v>7</v>
      </c>
      <c r="C4775" s="379">
        <v>7.02</v>
      </c>
      <c r="D4775" s="378">
        <v>7.37</v>
      </c>
      <c r="E4775" s="20">
        <f t="shared" si="74"/>
        <v>7.37</v>
      </c>
    </row>
    <row r="4776" spans="1:5" x14ac:dyDescent="0.25">
      <c r="A4776" s="377">
        <v>42973</v>
      </c>
      <c r="B4776" s="378">
        <v>7</v>
      </c>
      <c r="C4776" s="379" t="s">
        <v>611</v>
      </c>
      <c r="D4776" s="378" t="s">
        <v>611</v>
      </c>
      <c r="E4776" s="20">
        <f t="shared" si="74"/>
        <v>7.37</v>
      </c>
    </row>
    <row r="4777" spans="1:5" x14ac:dyDescent="0.25">
      <c r="A4777" s="377">
        <v>42974</v>
      </c>
      <c r="B4777" s="378">
        <v>7</v>
      </c>
      <c r="C4777" s="379" t="s">
        <v>611</v>
      </c>
      <c r="D4777" s="378" t="s">
        <v>611</v>
      </c>
      <c r="E4777" s="20">
        <f t="shared" si="74"/>
        <v>7.37</v>
      </c>
    </row>
    <row r="4778" spans="1:5" x14ac:dyDescent="0.25">
      <c r="A4778" s="377">
        <v>42975</v>
      </c>
      <c r="B4778" s="378">
        <v>7</v>
      </c>
      <c r="C4778" s="379">
        <v>7.04</v>
      </c>
      <c r="D4778" s="378">
        <v>7.3724999999999996</v>
      </c>
      <c r="E4778" s="20">
        <f t="shared" si="74"/>
        <v>7.3724999999999996</v>
      </c>
    </row>
    <row r="4779" spans="1:5" x14ac:dyDescent="0.25">
      <c r="A4779" s="377">
        <v>42976</v>
      </c>
      <c r="B4779" s="378">
        <v>7</v>
      </c>
      <c r="C4779" s="379">
        <v>7</v>
      </c>
      <c r="D4779" s="378">
        <v>7.3708999999999998</v>
      </c>
      <c r="E4779" s="20">
        <f t="shared" si="74"/>
        <v>7.3708999999999998</v>
      </c>
    </row>
    <row r="4780" spans="1:5" x14ac:dyDescent="0.25">
      <c r="A4780" s="377">
        <v>42977</v>
      </c>
      <c r="B4780" s="378">
        <v>7</v>
      </c>
      <c r="C4780" s="379">
        <v>7</v>
      </c>
      <c r="D4780" s="378">
        <v>7.3708</v>
      </c>
      <c r="E4780" s="20">
        <f t="shared" si="74"/>
        <v>7.3708</v>
      </c>
    </row>
    <row r="4781" spans="1:5" x14ac:dyDescent="0.25">
      <c r="A4781" s="377">
        <v>42978</v>
      </c>
      <c r="B4781" s="378">
        <v>7</v>
      </c>
      <c r="C4781" s="379">
        <v>7.1</v>
      </c>
      <c r="D4781" s="378">
        <v>7.3825000000000003</v>
      </c>
      <c r="E4781" s="20">
        <f t="shared" si="74"/>
        <v>7.3825000000000003</v>
      </c>
    </row>
    <row r="4782" spans="1:5" x14ac:dyDescent="0.25">
      <c r="A4782" s="377">
        <v>42979</v>
      </c>
      <c r="B4782" s="378">
        <v>7</v>
      </c>
      <c r="C4782" s="379">
        <v>7.08</v>
      </c>
      <c r="D4782" s="378">
        <v>7.3780000000000001</v>
      </c>
      <c r="E4782" s="20">
        <f t="shared" si="74"/>
        <v>7.3780000000000001</v>
      </c>
    </row>
    <row r="4783" spans="1:5" x14ac:dyDescent="0.25">
      <c r="A4783" s="377">
        <v>42980</v>
      </c>
      <c r="B4783" s="378">
        <v>7</v>
      </c>
      <c r="C4783" s="379" t="s">
        <v>611</v>
      </c>
      <c r="D4783" s="378" t="s">
        <v>611</v>
      </c>
      <c r="E4783" s="20">
        <f t="shared" si="74"/>
        <v>7.3780000000000001</v>
      </c>
    </row>
    <row r="4784" spans="1:5" x14ac:dyDescent="0.25">
      <c r="A4784" s="377">
        <v>42981</v>
      </c>
      <c r="B4784" s="378">
        <v>7</v>
      </c>
      <c r="C4784" s="379" t="s">
        <v>611</v>
      </c>
      <c r="D4784" s="378" t="s">
        <v>611</v>
      </c>
      <c r="E4784" s="20">
        <f t="shared" si="74"/>
        <v>7.3780000000000001</v>
      </c>
    </row>
    <row r="4785" spans="1:5" x14ac:dyDescent="0.25">
      <c r="A4785" s="377">
        <v>42982</v>
      </c>
      <c r="B4785" s="378">
        <v>7</v>
      </c>
      <c r="C4785" s="379">
        <v>7.07</v>
      </c>
      <c r="D4785" s="378">
        <v>7.3768000000000002</v>
      </c>
      <c r="E4785" s="20">
        <f t="shared" si="74"/>
        <v>7.3768000000000002</v>
      </c>
    </row>
    <row r="4786" spans="1:5" x14ac:dyDescent="0.25">
      <c r="A4786" s="377">
        <v>42983</v>
      </c>
      <c r="B4786" s="378">
        <v>7</v>
      </c>
      <c r="C4786" s="379">
        <v>7.02</v>
      </c>
      <c r="D4786" s="378">
        <v>7.3724999999999996</v>
      </c>
      <c r="E4786" s="20">
        <f t="shared" si="74"/>
        <v>7.3724999999999996</v>
      </c>
    </row>
    <row r="4787" spans="1:5" x14ac:dyDescent="0.25">
      <c r="A4787" s="377">
        <v>42984</v>
      </c>
      <c r="B4787" s="378">
        <v>7</v>
      </c>
      <c r="C4787" s="379">
        <v>7.02</v>
      </c>
      <c r="D4787" s="378">
        <v>7.3726000000000003</v>
      </c>
      <c r="E4787" s="20">
        <f t="shared" si="74"/>
        <v>7.3726000000000003</v>
      </c>
    </row>
    <row r="4788" spans="1:5" x14ac:dyDescent="0.25">
      <c r="A4788" s="377">
        <v>42985</v>
      </c>
      <c r="B4788" s="378">
        <v>7</v>
      </c>
      <c r="C4788" s="379">
        <v>7.04</v>
      </c>
      <c r="D4788" s="378">
        <v>7.3775000000000004</v>
      </c>
      <c r="E4788" s="20">
        <f t="shared" si="74"/>
        <v>7.3775000000000004</v>
      </c>
    </row>
    <row r="4789" spans="1:5" x14ac:dyDescent="0.25">
      <c r="A4789" s="377">
        <v>42986</v>
      </c>
      <c r="B4789" s="378">
        <v>7</v>
      </c>
      <c r="C4789" s="379">
        <v>7.03</v>
      </c>
      <c r="D4789" s="378">
        <v>7.3689999999999998</v>
      </c>
      <c r="E4789" s="20">
        <f t="shared" si="74"/>
        <v>7.3689999999999998</v>
      </c>
    </row>
    <row r="4790" spans="1:5" x14ac:dyDescent="0.25">
      <c r="A4790" s="377">
        <v>42987</v>
      </c>
      <c r="B4790" s="378">
        <v>7</v>
      </c>
      <c r="C4790" s="379" t="s">
        <v>611</v>
      </c>
      <c r="D4790" s="378" t="s">
        <v>611</v>
      </c>
      <c r="E4790" s="20">
        <f t="shared" si="74"/>
        <v>7.3689999999999998</v>
      </c>
    </row>
    <row r="4791" spans="1:5" x14ac:dyDescent="0.25">
      <c r="A4791" s="377">
        <v>42988</v>
      </c>
      <c r="B4791" s="378">
        <v>7</v>
      </c>
      <c r="C4791" s="379" t="s">
        <v>611</v>
      </c>
      <c r="D4791" s="378" t="s">
        <v>611</v>
      </c>
      <c r="E4791" s="20">
        <f t="shared" si="74"/>
        <v>7.3689999999999998</v>
      </c>
    </row>
    <row r="4792" spans="1:5" x14ac:dyDescent="0.25">
      <c r="A4792" s="377">
        <v>42989</v>
      </c>
      <c r="B4792" s="378">
        <v>7</v>
      </c>
      <c r="C4792" s="379">
        <v>7.05</v>
      </c>
      <c r="D4792" s="378">
        <v>7.375</v>
      </c>
      <c r="E4792" s="20">
        <f t="shared" si="74"/>
        <v>7.375</v>
      </c>
    </row>
    <row r="4793" spans="1:5" x14ac:dyDescent="0.25">
      <c r="A4793" s="377">
        <v>42990</v>
      </c>
      <c r="B4793" s="378">
        <v>7</v>
      </c>
      <c r="C4793" s="379">
        <v>7.11</v>
      </c>
      <c r="D4793" s="378">
        <v>7.3724999999999996</v>
      </c>
      <c r="E4793" s="20">
        <f t="shared" si="74"/>
        <v>7.3724999999999996</v>
      </c>
    </row>
    <row r="4794" spans="1:5" x14ac:dyDescent="0.25">
      <c r="A4794" s="377">
        <v>42991</v>
      </c>
      <c r="B4794" s="378">
        <v>7</v>
      </c>
      <c r="C4794" s="379">
        <v>7.03</v>
      </c>
      <c r="D4794" s="378">
        <v>7.375</v>
      </c>
      <c r="E4794" s="20">
        <f t="shared" si="74"/>
        <v>7.375</v>
      </c>
    </row>
    <row r="4795" spans="1:5" x14ac:dyDescent="0.25">
      <c r="A4795" s="377">
        <v>42992</v>
      </c>
      <c r="B4795" s="378">
        <v>7</v>
      </c>
      <c r="C4795" s="379">
        <v>7.12</v>
      </c>
      <c r="D4795" s="378">
        <v>7.37</v>
      </c>
      <c r="E4795" s="20">
        <f t="shared" si="74"/>
        <v>7.37</v>
      </c>
    </row>
    <row r="4796" spans="1:5" x14ac:dyDescent="0.25">
      <c r="A4796" s="377">
        <v>42993</v>
      </c>
      <c r="B4796" s="378">
        <v>7</v>
      </c>
      <c r="C4796" s="379">
        <v>7.01</v>
      </c>
      <c r="D4796" s="378">
        <v>7.3765000000000001</v>
      </c>
      <c r="E4796" s="20">
        <f t="shared" si="74"/>
        <v>7.3765000000000001</v>
      </c>
    </row>
    <row r="4797" spans="1:5" x14ac:dyDescent="0.25">
      <c r="A4797" s="377">
        <v>42994</v>
      </c>
      <c r="B4797" s="378">
        <v>7</v>
      </c>
      <c r="C4797" s="379" t="s">
        <v>611</v>
      </c>
      <c r="D4797" s="378" t="s">
        <v>611</v>
      </c>
      <c r="E4797" s="20">
        <f t="shared" si="74"/>
        <v>7.3765000000000001</v>
      </c>
    </row>
    <row r="4798" spans="1:5" x14ac:dyDescent="0.25">
      <c r="A4798" s="377">
        <v>42995</v>
      </c>
      <c r="B4798" s="378">
        <v>7</v>
      </c>
      <c r="C4798" s="379" t="s">
        <v>611</v>
      </c>
      <c r="D4798" s="378" t="s">
        <v>611</v>
      </c>
      <c r="E4798" s="20">
        <f t="shared" si="74"/>
        <v>7.3765000000000001</v>
      </c>
    </row>
    <row r="4799" spans="1:5" x14ac:dyDescent="0.25">
      <c r="A4799" s="377">
        <v>42996</v>
      </c>
      <c r="B4799" s="378">
        <v>7</v>
      </c>
      <c r="C4799" s="379">
        <v>7.03</v>
      </c>
      <c r="D4799" s="378">
        <v>7.375</v>
      </c>
      <c r="E4799" s="20">
        <f t="shared" si="74"/>
        <v>7.375</v>
      </c>
    </row>
    <row r="4800" spans="1:5" x14ac:dyDescent="0.25">
      <c r="A4800" s="377">
        <v>42997</v>
      </c>
      <c r="B4800" s="378">
        <v>7</v>
      </c>
      <c r="C4800" s="379">
        <v>7.13</v>
      </c>
      <c r="D4800" s="378">
        <v>7.3760000000000003</v>
      </c>
      <c r="E4800" s="20">
        <f t="shared" si="74"/>
        <v>7.3760000000000003</v>
      </c>
    </row>
    <row r="4801" spans="1:5" x14ac:dyDescent="0.25">
      <c r="A4801" s="377">
        <v>42998</v>
      </c>
      <c r="B4801" s="378">
        <v>7</v>
      </c>
      <c r="C4801" s="379">
        <v>7.02</v>
      </c>
      <c r="D4801" s="378">
        <v>7.3775000000000004</v>
      </c>
      <c r="E4801" s="20">
        <f t="shared" si="74"/>
        <v>7.3775000000000004</v>
      </c>
    </row>
    <row r="4802" spans="1:5" x14ac:dyDescent="0.25">
      <c r="A4802" s="377">
        <v>42999</v>
      </c>
      <c r="B4802" s="378">
        <v>7</v>
      </c>
      <c r="C4802" s="379">
        <v>7.15</v>
      </c>
      <c r="D4802" s="378">
        <v>7.3800999999999997</v>
      </c>
      <c r="E4802" s="20">
        <f t="shared" si="74"/>
        <v>7.3800999999999997</v>
      </c>
    </row>
    <row r="4803" spans="1:5" x14ac:dyDescent="0.25">
      <c r="A4803" s="377">
        <v>43000</v>
      </c>
      <c r="B4803" s="378">
        <v>7</v>
      </c>
      <c r="C4803" s="379">
        <v>7.01</v>
      </c>
      <c r="D4803" s="378">
        <v>7.3766999999999996</v>
      </c>
      <c r="E4803" s="20">
        <f t="shared" si="74"/>
        <v>7.3766999999999996</v>
      </c>
    </row>
    <row r="4804" spans="1:5" x14ac:dyDescent="0.25">
      <c r="A4804" s="377">
        <v>43001</v>
      </c>
      <c r="B4804" s="378">
        <v>7</v>
      </c>
      <c r="C4804" s="379" t="s">
        <v>611</v>
      </c>
      <c r="D4804" s="378" t="s">
        <v>611</v>
      </c>
      <c r="E4804" s="20">
        <f t="shared" si="74"/>
        <v>7.3766999999999996</v>
      </c>
    </row>
    <row r="4805" spans="1:5" x14ac:dyDescent="0.25">
      <c r="A4805" s="377">
        <v>43002</v>
      </c>
      <c r="B4805" s="378">
        <v>7</v>
      </c>
      <c r="C4805" s="379" t="s">
        <v>611</v>
      </c>
      <c r="D4805" s="378" t="s">
        <v>611</v>
      </c>
      <c r="E4805" s="20">
        <f t="shared" si="74"/>
        <v>7.3766999999999996</v>
      </c>
    </row>
    <row r="4806" spans="1:5" x14ac:dyDescent="0.25">
      <c r="A4806" s="377">
        <v>43003</v>
      </c>
      <c r="B4806" s="378">
        <v>7</v>
      </c>
      <c r="C4806" s="379">
        <v>7.01</v>
      </c>
      <c r="D4806" s="378">
        <v>7.3818000000000001</v>
      </c>
      <c r="E4806" s="20">
        <f t="shared" si="74"/>
        <v>7.3818000000000001</v>
      </c>
    </row>
    <row r="4807" spans="1:5" x14ac:dyDescent="0.25">
      <c r="A4807" s="377">
        <v>43004</v>
      </c>
      <c r="B4807" s="378">
        <v>7</v>
      </c>
      <c r="C4807" s="379">
        <v>6.95</v>
      </c>
      <c r="D4807" s="378">
        <v>7.3784000000000001</v>
      </c>
      <c r="E4807" s="20">
        <f t="shared" si="74"/>
        <v>7.3784000000000001</v>
      </c>
    </row>
    <row r="4808" spans="1:5" x14ac:dyDescent="0.25">
      <c r="A4808" s="377">
        <v>43005</v>
      </c>
      <c r="B4808" s="378">
        <v>7</v>
      </c>
      <c r="C4808" s="379">
        <v>7</v>
      </c>
      <c r="D4808" s="378">
        <v>7.3849999999999998</v>
      </c>
      <c r="E4808" s="20">
        <f t="shared" si="74"/>
        <v>7.3849999999999998</v>
      </c>
    </row>
    <row r="4809" spans="1:5" x14ac:dyDescent="0.25">
      <c r="A4809" s="377">
        <v>43006</v>
      </c>
      <c r="B4809" s="378">
        <v>7</v>
      </c>
      <c r="C4809" s="379">
        <v>7.01</v>
      </c>
      <c r="D4809" s="378">
        <v>7.38</v>
      </c>
      <c r="E4809" s="20">
        <f t="shared" si="74"/>
        <v>7.38</v>
      </c>
    </row>
    <row r="4810" spans="1:5" x14ac:dyDescent="0.25">
      <c r="A4810" s="377">
        <v>43007</v>
      </c>
      <c r="B4810" s="378">
        <v>7</v>
      </c>
      <c r="C4810" s="379">
        <v>7.06</v>
      </c>
      <c r="D4810" s="378">
        <v>7.3794000000000004</v>
      </c>
      <c r="E4810" s="20">
        <f t="shared" si="74"/>
        <v>7.3794000000000004</v>
      </c>
    </row>
    <row r="4811" spans="1:5" x14ac:dyDescent="0.25">
      <c r="A4811" s="377">
        <v>43008</v>
      </c>
      <c r="B4811" s="378">
        <v>7</v>
      </c>
      <c r="C4811" s="379" t="s">
        <v>611</v>
      </c>
      <c r="D4811" s="378" t="s">
        <v>611</v>
      </c>
      <c r="E4811" s="20">
        <f t="shared" si="74"/>
        <v>7.3794000000000004</v>
      </c>
    </row>
    <row r="4812" spans="1:5" x14ac:dyDescent="0.25">
      <c r="A4812" s="377">
        <v>43009</v>
      </c>
      <c r="B4812" s="378">
        <v>7</v>
      </c>
      <c r="C4812" s="379" t="s">
        <v>611</v>
      </c>
      <c r="D4812" s="378" t="s">
        <v>611</v>
      </c>
      <c r="E4812" s="20">
        <f t="shared" ref="E4812:E4875" si="75">IF(D4812="N/E",E4811,D4812)</f>
        <v>7.3794000000000004</v>
      </c>
    </row>
    <row r="4813" spans="1:5" x14ac:dyDescent="0.25">
      <c r="A4813" s="377">
        <v>43010</v>
      </c>
      <c r="B4813" s="378">
        <v>7</v>
      </c>
      <c r="C4813" s="379">
        <v>7.08</v>
      </c>
      <c r="D4813" s="378">
        <v>7.3724999999999996</v>
      </c>
      <c r="E4813" s="20">
        <f t="shared" si="75"/>
        <v>7.3724999999999996</v>
      </c>
    </row>
    <row r="4814" spans="1:5" x14ac:dyDescent="0.25">
      <c r="A4814" s="377">
        <v>43011</v>
      </c>
      <c r="B4814" s="378">
        <v>7</v>
      </c>
      <c r="C4814" s="379">
        <v>7.04</v>
      </c>
      <c r="D4814" s="378">
        <v>7.3724999999999996</v>
      </c>
      <c r="E4814" s="20">
        <f t="shared" si="75"/>
        <v>7.3724999999999996</v>
      </c>
    </row>
    <row r="4815" spans="1:5" x14ac:dyDescent="0.25">
      <c r="A4815" s="377">
        <v>43012</v>
      </c>
      <c r="B4815" s="378">
        <v>7</v>
      </c>
      <c r="C4815" s="379">
        <v>7.03</v>
      </c>
      <c r="D4815" s="378">
        <v>7.3674999999999997</v>
      </c>
      <c r="E4815" s="20">
        <f t="shared" si="75"/>
        <v>7.3674999999999997</v>
      </c>
    </row>
    <row r="4816" spans="1:5" x14ac:dyDescent="0.25">
      <c r="A4816" s="377">
        <v>43013</v>
      </c>
      <c r="B4816" s="378">
        <v>7</v>
      </c>
      <c r="C4816" s="379">
        <v>7.03</v>
      </c>
      <c r="D4816" s="378">
        <v>7.3761999999999999</v>
      </c>
      <c r="E4816" s="20">
        <f t="shared" si="75"/>
        <v>7.3761999999999999</v>
      </c>
    </row>
    <row r="4817" spans="1:5" x14ac:dyDescent="0.25">
      <c r="A4817" s="377">
        <v>43014</v>
      </c>
      <c r="B4817" s="378">
        <v>7</v>
      </c>
      <c r="C4817" s="379">
        <v>7.12</v>
      </c>
      <c r="D4817" s="378">
        <v>7.3757000000000001</v>
      </c>
      <c r="E4817" s="20">
        <f t="shared" si="75"/>
        <v>7.3757000000000001</v>
      </c>
    </row>
    <row r="4818" spans="1:5" x14ac:dyDescent="0.25">
      <c r="A4818" s="377">
        <v>43015</v>
      </c>
      <c r="B4818" s="378">
        <v>7</v>
      </c>
      <c r="C4818" s="379" t="s">
        <v>611</v>
      </c>
      <c r="D4818" s="378" t="s">
        <v>611</v>
      </c>
      <c r="E4818" s="20">
        <f t="shared" si="75"/>
        <v>7.3757000000000001</v>
      </c>
    </row>
    <row r="4819" spans="1:5" x14ac:dyDescent="0.25">
      <c r="A4819" s="377">
        <v>43016</v>
      </c>
      <c r="B4819" s="378">
        <v>7</v>
      </c>
      <c r="C4819" s="379" t="s">
        <v>611</v>
      </c>
      <c r="D4819" s="378" t="s">
        <v>611</v>
      </c>
      <c r="E4819" s="20">
        <f t="shared" si="75"/>
        <v>7.3757000000000001</v>
      </c>
    </row>
    <row r="4820" spans="1:5" x14ac:dyDescent="0.25">
      <c r="A4820" s="377">
        <v>43017</v>
      </c>
      <c r="B4820" s="378">
        <v>7</v>
      </c>
      <c r="C4820" s="379">
        <v>7.06</v>
      </c>
      <c r="D4820" s="378">
        <v>7.3754999999999997</v>
      </c>
      <c r="E4820" s="20">
        <f t="shared" si="75"/>
        <v>7.3754999999999997</v>
      </c>
    </row>
    <row r="4821" spans="1:5" x14ac:dyDescent="0.25">
      <c r="A4821" s="377">
        <v>43018</v>
      </c>
      <c r="B4821" s="378">
        <v>7</v>
      </c>
      <c r="C4821" s="379">
        <v>7.03</v>
      </c>
      <c r="D4821" s="378">
        <v>7.3773</v>
      </c>
      <c r="E4821" s="20">
        <f t="shared" si="75"/>
        <v>7.3773</v>
      </c>
    </row>
    <row r="4822" spans="1:5" x14ac:dyDescent="0.25">
      <c r="A4822" s="377">
        <v>43019</v>
      </c>
      <c r="B4822" s="378">
        <v>7</v>
      </c>
      <c r="C4822" s="379">
        <v>7.14</v>
      </c>
      <c r="D4822" s="378">
        <v>7.3798000000000004</v>
      </c>
      <c r="E4822" s="20">
        <f t="shared" si="75"/>
        <v>7.3798000000000004</v>
      </c>
    </row>
    <row r="4823" spans="1:5" x14ac:dyDescent="0.25">
      <c r="A4823" s="377">
        <v>43020</v>
      </c>
      <c r="B4823" s="378">
        <v>7</v>
      </c>
      <c r="C4823" s="379">
        <v>7.12</v>
      </c>
      <c r="D4823" s="378">
        <v>7.3819999999999997</v>
      </c>
      <c r="E4823" s="20">
        <f t="shared" si="75"/>
        <v>7.3819999999999997</v>
      </c>
    </row>
    <row r="4824" spans="1:5" x14ac:dyDescent="0.25">
      <c r="A4824" s="377">
        <v>43021</v>
      </c>
      <c r="B4824" s="378">
        <v>7</v>
      </c>
      <c r="C4824" s="379">
        <v>7.02</v>
      </c>
      <c r="D4824" s="378">
        <v>7.3865999999999996</v>
      </c>
      <c r="E4824" s="20">
        <f t="shared" si="75"/>
        <v>7.3865999999999996</v>
      </c>
    </row>
    <row r="4825" spans="1:5" x14ac:dyDescent="0.25">
      <c r="A4825" s="377">
        <v>43022</v>
      </c>
      <c r="B4825" s="378">
        <v>7</v>
      </c>
      <c r="C4825" s="379" t="s">
        <v>611</v>
      </c>
      <c r="D4825" s="378" t="s">
        <v>611</v>
      </c>
      <c r="E4825" s="20">
        <f t="shared" si="75"/>
        <v>7.3865999999999996</v>
      </c>
    </row>
    <row r="4826" spans="1:5" x14ac:dyDescent="0.25">
      <c r="A4826" s="377">
        <v>43023</v>
      </c>
      <c r="B4826" s="378">
        <v>7</v>
      </c>
      <c r="C4826" s="379" t="s">
        <v>611</v>
      </c>
      <c r="D4826" s="378" t="s">
        <v>611</v>
      </c>
      <c r="E4826" s="20">
        <f t="shared" si="75"/>
        <v>7.3865999999999996</v>
      </c>
    </row>
    <row r="4827" spans="1:5" x14ac:dyDescent="0.25">
      <c r="A4827" s="377">
        <v>43024</v>
      </c>
      <c r="B4827" s="378">
        <v>7</v>
      </c>
      <c r="C4827" s="379">
        <v>7.03</v>
      </c>
      <c r="D4827" s="378">
        <v>7.38</v>
      </c>
      <c r="E4827" s="20">
        <f t="shared" si="75"/>
        <v>7.38</v>
      </c>
    </row>
    <row r="4828" spans="1:5" x14ac:dyDescent="0.25">
      <c r="A4828" s="377">
        <v>43025</v>
      </c>
      <c r="B4828" s="378">
        <v>7</v>
      </c>
      <c r="C4828" s="379">
        <v>7.03</v>
      </c>
      <c r="D4828" s="378">
        <v>7.3765000000000001</v>
      </c>
      <c r="E4828" s="20">
        <f t="shared" si="75"/>
        <v>7.3765000000000001</v>
      </c>
    </row>
    <row r="4829" spans="1:5" x14ac:dyDescent="0.25">
      <c r="A4829" s="377">
        <v>43026</v>
      </c>
      <c r="B4829" s="378">
        <v>7</v>
      </c>
      <c r="C4829" s="379">
        <v>7.02</v>
      </c>
      <c r="D4829" s="378">
        <v>7.3825000000000003</v>
      </c>
      <c r="E4829" s="20">
        <f t="shared" si="75"/>
        <v>7.3825000000000003</v>
      </c>
    </row>
    <row r="4830" spans="1:5" x14ac:dyDescent="0.25">
      <c r="A4830" s="377">
        <v>43027</v>
      </c>
      <c r="B4830" s="378">
        <v>7</v>
      </c>
      <c r="C4830" s="379">
        <v>7.07</v>
      </c>
      <c r="D4830" s="378">
        <v>7.3875000000000002</v>
      </c>
      <c r="E4830" s="20">
        <f t="shared" si="75"/>
        <v>7.3875000000000002</v>
      </c>
    </row>
    <row r="4831" spans="1:5" x14ac:dyDescent="0.25">
      <c r="A4831" s="377">
        <v>43028</v>
      </c>
      <c r="B4831" s="378">
        <v>7</v>
      </c>
      <c r="C4831" s="379">
        <v>7.01</v>
      </c>
      <c r="D4831" s="378">
        <v>7.3849999999999998</v>
      </c>
      <c r="E4831" s="20">
        <f t="shared" si="75"/>
        <v>7.3849999999999998</v>
      </c>
    </row>
    <row r="4832" spans="1:5" x14ac:dyDescent="0.25">
      <c r="A4832" s="377">
        <v>43029</v>
      </c>
      <c r="B4832" s="378">
        <v>7</v>
      </c>
      <c r="C4832" s="379" t="s">
        <v>611</v>
      </c>
      <c r="D4832" s="378" t="s">
        <v>611</v>
      </c>
      <c r="E4832" s="20">
        <f t="shared" si="75"/>
        <v>7.3849999999999998</v>
      </c>
    </row>
    <row r="4833" spans="1:5" x14ac:dyDescent="0.25">
      <c r="A4833" s="377">
        <v>43030</v>
      </c>
      <c r="B4833" s="378">
        <v>7</v>
      </c>
      <c r="C4833" s="379" t="s">
        <v>611</v>
      </c>
      <c r="D4833" s="378" t="s">
        <v>611</v>
      </c>
      <c r="E4833" s="20">
        <f t="shared" si="75"/>
        <v>7.3849999999999998</v>
      </c>
    </row>
    <row r="4834" spans="1:5" x14ac:dyDescent="0.25">
      <c r="A4834" s="377">
        <v>43031</v>
      </c>
      <c r="B4834" s="378">
        <v>7</v>
      </c>
      <c r="C4834" s="379">
        <v>7.01</v>
      </c>
      <c r="D4834" s="378">
        <v>7.3849999999999998</v>
      </c>
      <c r="E4834" s="20">
        <f t="shared" si="75"/>
        <v>7.3849999999999998</v>
      </c>
    </row>
    <row r="4835" spans="1:5" x14ac:dyDescent="0.25">
      <c r="A4835" s="377">
        <v>43032</v>
      </c>
      <c r="B4835" s="378">
        <v>7</v>
      </c>
      <c r="C4835" s="379">
        <v>7.06</v>
      </c>
      <c r="D4835" s="378">
        <v>7.3762999999999996</v>
      </c>
      <c r="E4835" s="20">
        <f t="shared" si="75"/>
        <v>7.3762999999999996</v>
      </c>
    </row>
    <row r="4836" spans="1:5" x14ac:dyDescent="0.25">
      <c r="A4836" s="377">
        <v>43033</v>
      </c>
      <c r="B4836" s="378">
        <v>7</v>
      </c>
      <c r="C4836" s="379">
        <v>7.01</v>
      </c>
      <c r="D4836" s="378">
        <v>7.3804999999999996</v>
      </c>
      <c r="E4836" s="20">
        <f t="shared" si="75"/>
        <v>7.3804999999999996</v>
      </c>
    </row>
    <row r="4837" spans="1:5" x14ac:dyDescent="0.25">
      <c r="A4837" s="377">
        <v>43034</v>
      </c>
      <c r="B4837" s="378">
        <v>7</v>
      </c>
      <c r="C4837" s="379">
        <v>7.01</v>
      </c>
      <c r="D4837" s="378">
        <v>7.3836000000000004</v>
      </c>
      <c r="E4837" s="20">
        <f t="shared" si="75"/>
        <v>7.3836000000000004</v>
      </c>
    </row>
    <row r="4838" spans="1:5" x14ac:dyDescent="0.25">
      <c r="A4838" s="377">
        <v>43035</v>
      </c>
      <c r="B4838" s="378">
        <v>7</v>
      </c>
      <c r="C4838" s="379">
        <v>7</v>
      </c>
      <c r="D4838" s="378">
        <v>7.38</v>
      </c>
      <c r="E4838" s="20">
        <f t="shared" si="75"/>
        <v>7.38</v>
      </c>
    </row>
    <row r="4839" spans="1:5" x14ac:dyDescent="0.25">
      <c r="A4839" s="377">
        <v>43036</v>
      </c>
      <c r="B4839" s="378">
        <v>7</v>
      </c>
      <c r="C4839" s="379" t="s">
        <v>611</v>
      </c>
      <c r="D4839" s="378" t="s">
        <v>611</v>
      </c>
      <c r="E4839" s="20">
        <f t="shared" si="75"/>
        <v>7.38</v>
      </c>
    </row>
    <row r="4840" spans="1:5" x14ac:dyDescent="0.25">
      <c r="A4840" s="377">
        <v>43037</v>
      </c>
      <c r="B4840" s="378">
        <v>7</v>
      </c>
      <c r="C4840" s="379" t="s">
        <v>611</v>
      </c>
      <c r="D4840" s="378" t="s">
        <v>611</v>
      </c>
      <c r="E4840" s="20">
        <f t="shared" si="75"/>
        <v>7.38</v>
      </c>
    </row>
    <row r="4841" spans="1:5" x14ac:dyDescent="0.25">
      <c r="A4841" s="377">
        <v>43038</v>
      </c>
      <c r="B4841" s="378">
        <v>7</v>
      </c>
      <c r="C4841" s="379">
        <v>6.96</v>
      </c>
      <c r="D4841" s="378">
        <v>7.3724999999999996</v>
      </c>
      <c r="E4841" s="20">
        <f t="shared" si="75"/>
        <v>7.3724999999999996</v>
      </c>
    </row>
    <row r="4842" spans="1:5" x14ac:dyDescent="0.25">
      <c r="A4842" s="377">
        <v>43039</v>
      </c>
      <c r="B4842" s="378">
        <v>7</v>
      </c>
      <c r="C4842" s="379">
        <v>7</v>
      </c>
      <c r="D4842" s="378">
        <v>7.3825000000000003</v>
      </c>
      <c r="E4842" s="20">
        <f t="shared" si="75"/>
        <v>7.3825000000000003</v>
      </c>
    </row>
    <row r="4843" spans="1:5" x14ac:dyDescent="0.25">
      <c r="A4843" s="377">
        <v>43040</v>
      </c>
      <c r="B4843" s="378">
        <v>7</v>
      </c>
      <c r="C4843" s="379">
        <v>7.04</v>
      </c>
      <c r="D4843" s="378">
        <v>7.375</v>
      </c>
      <c r="E4843" s="20">
        <f t="shared" si="75"/>
        <v>7.375</v>
      </c>
    </row>
    <row r="4844" spans="1:5" x14ac:dyDescent="0.25">
      <c r="A4844" s="377">
        <v>43041</v>
      </c>
      <c r="B4844" s="378">
        <v>7</v>
      </c>
      <c r="C4844" s="379" t="s">
        <v>611</v>
      </c>
      <c r="D4844" s="378" t="s">
        <v>611</v>
      </c>
      <c r="E4844" s="20">
        <f t="shared" si="75"/>
        <v>7.375</v>
      </c>
    </row>
    <row r="4845" spans="1:5" x14ac:dyDescent="0.25">
      <c r="A4845" s="377">
        <v>43042</v>
      </c>
      <c r="B4845" s="378">
        <v>7</v>
      </c>
      <c r="C4845" s="379">
        <v>7.14</v>
      </c>
      <c r="D4845" s="378">
        <v>7.3743999999999996</v>
      </c>
      <c r="E4845" s="20">
        <f t="shared" si="75"/>
        <v>7.3743999999999996</v>
      </c>
    </row>
    <row r="4846" spans="1:5" x14ac:dyDescent="0.25">
      <c r="A4846" s="377">
        <v>43043</v>
      </c>
      <c r="B4846" s="378">
        <v>7</v>
      </c>
      <c r="C4846" s="379" t="s">
        <v>611</v>
      </c>
      <c r="D4846" s="378" t="s">
        <v>611</v>
      </c>
      <c r="E4846" s="20">
        <f t="shared" si="75"/>
        <v>7.3743999999999996</v>
      </c>
    </row>
    <row r="4847" spans="1:5" x14ac:dyDescent="0.25">
      <c r="A4847" s="377">
        <v>43044</v>
      </c>
      <c r="B4847" s="378">
        <v>7</v>
      </c>
      <c r="C4847" s="379" t="s">
        <v>611</v>
      </c>
      <c r="D4847" s="378" t="s">
        <v>611</v>
      </c>
      <c r="E4847" s="20">
        <f t="shared" si="75"/>
        <v>7.3743999999999996</v>
      </c>
    </row>
    <row r="4848" spans="1:5" x14ac:dyDescent="0.25">
      <c r="A4848" s="377">
        <v>43045</v>
      </c>
      <c r="B4848" s="378">
        <v>7</v>
      </c>
      <c r="C4848" s="379">
        <v>7.03</v>
      </c>
      <c r="D4848" s="378">
        <v>7.3798000000000004</v>
      </c>
      <c r="E4848" s="20">
        <f t="shared" si="75"/>
        <v>7.3798000000000004</v>
      </c>
    </row>
    <row r="4849" spans="1:5" x14ac:dyDescent="0.25">
      <c r="A4849" s="377">
        <v>43046</v>
      </c>
      <c r="B4849" s="378">
        <v>7</v>
      </c>
      <c r="C4849" s="379">
        <v>7.01</v>
      </c>
      <c r="D4849" s="378">
        <v>7.3830999999999998</v>
      </c>
      <c r="E4849" s="20">
        <f t="shared" si="75"/>
        <v>7.3830999999999998</v>
      </c>
    </row>
    <row r="4850" spans="1:5" x14ac:dyDescent="0.25">
      <c r="A4850" s="377">
        <v>43047</v>
      </c>
      <c r="B4850" s="378">
        <v>7</v>
      </c>
      <c r="C4850" s="379">
        <v>7.01</v>
      </c>
      <c r="D4850" s="378">
        <v>7.3775000000000004</v>
      </c>
      <c r="E4850" s="20">
        <f t="shared" si="75"/>
        <v>7.3775000000000004</v>
      </c>
    </row>
    <row r="4851" spans="1:5" x14ac:dyDescent="0.25">
      <c r="A4851" s="377">
        <v>43048</v>
      </c>
      <c r="B4851" s="378">
        <v>7</v>
      </c>
      <c r="C4851" s="379">
        <v>7.01</v>
      </c>
      <c r="D4851" s="378">
        <v>7.3837999999999999</v>
      </c>
      <c r="E4851" s="20">
        <f t="shared" si="75"/>
        <v>7.3837999999999999</v>
      </c>
    </row>
    <row r="4852" spans="1:5" x14ac:dyDescent="0.25">
      <c r="A4852" s="377">
        <v>43049</v>
      </c>
      <c r="B4852" s="378">
        <v>7</v>
      </c>
      <c r="C4852" s="379">
        <v>7.01</v>
      </c>
      <c r="D4852" s="378">
        <v>7.3834</v>
      </c>
      <c r="E4852" s="20">
        <f t="shared" si="75"/>
        <v>7.3834</v>
      </c>
    </row>
    <row r="4853" spans="1:5" x14ac:dyDescent="0.25">
      <c r="A4853" s="377">
        <v>43050</v>
      </c>
      <c r="B4853" s="378">
        <v>7</v>
      </c>
      <c r="C4853" s="379" t="s">
        <v>611</v>
      </c>
      <c r="D4853" s="378" t="s">
        <v>611</v>
      </c>
      <c r="E4853" s="20">
        <f t="shared" si="75"/>
        <v>7.3834</v>
      </c>
    </row>
    <row r="4854" spans="1:5" x14ac:dyDescent="0.25">
      <c r="A4854" s="377">
        <v>43051</v>
      </c>
      <c r="B4854" s="378">
        <v>7</v>
      </c>
      <c r="C4854" s="379" t="s">
        <v>611</v>
      </c>
      <c r="D4854" s="378" t="s">
        <v>611</v>
      </c>
      <c r="E4854" s="20">
        <f t="shared" si="75"/>
        <v>7.3834</v>
      </c>
    </row>
    <row r="4855" spans="1:5" x14ac:dyDescent="0.25">
      <c r="A4855" s="377">
        <v>43052</v>
      </c>
      <c r="B4855" s="378">
        <v>7</v>
      </c>
      <c r="C4855" s="379">
        <v>7.01</v>
      </c>
      <c r="D4855" s="378">
        <v>7.3825000000000003</v>
      </c>
      <c r="E4855" s="20">
        <f t="shared" si="75"/>
        <v>7.3825000000000003</v>
      </c>
    </row>
    <row r="4856" spans="1:5" x14ac:dyDescent="0.25">
      <c r="A4856" s="377">
        <v>43053</v>
      </c>
      <c r="B4856" s="378">
        <v>7</v>
      </c>
      <c r="C4856" s="379">
        <v>7.01</v>
      </c>
      <c r="D4856" s="378">
        <v>7.3769999999999998</v>
      </c>
      <c r="E4856" s="20">
        <f t="shared" si="75"/>
        <v>7.3769999999999998</v>
      </c>
    </row>
    <row r="4857" spans="1:5" x14ac:dyDescent="0.25">
      <c r="A4857" s="377">
        <v>43054</v>
      </c>
      <c r="B4857" s="378">
        <v>7</v>
      </c>
      <c r="C4857" s="379">
        <v>7.02</v>
      </c>
      <c r="D4857" s="378">
        <v>7.38</v>
      </c>
      <c r="E4857" s="20">
        <f t="shared" si="75"/>
        <v>7.38</v>
      </c>
    </row>
    <row r="4858" spans="1:5" x14ac:dyDescent="0.25">
      <c r="A4858" s="377">
        <v>43055</v>
      </c>
      <c r="B4858" s="378">
        <v>7</v>
      </c>
      <c r="C4858" s="379">
        <v>7.02</v>
      </c>
      <c r="D4858" s="378">
        <v>7.3806000000000003</v>
      </c>
      <c r="E4858" s="20">
        <f t="shared" si="75"/>
        <v>7.3806000000000003</v>
      </c>
    </row>
    <row r="4859" spans="1:5" x14ac:dyDescent="0.25">
      <c r="A4859" s="377">
        <v>43056</v>
      </c>
      <c r="B4859" s="378">
        <v>7</v>
      </c>
      <c r="C4859" s="379">
        <v>7</v>
      </c>
      <c r="D4859" s="378">
        <v>7.3795999999999999</v>
      </c>
      <c r="E4859" s="20">
        <f t="shared" si="75"/>
        <v>7.3795999999999999</v>
      </c>
    </row>
    <row r="4860" spans="1:5" x14ac:dyDescent="0.25">
      <c r="A4860" s="377">
        <v>43057</v>
      </c>
      <c r="B4860" s="378">
        <v>7</v>
      </c>
      <c r="C4860" s="379" t="s">
        <v>611</v>
      </c>
      <c r="D4860" s="378" t="s">
        <v>611</v>
      </c>
      <c r="E4860" s="20">
        <f t="shared" si="75"/>
        <v>7.3795999999999999</v>
      </c>
    </row>
    <row r="4861" spans="1:5" x14ac:dyDescent="0.25">
      <c r="A4861" s="377">
        <v>43058</v>
      </c>
      <c r="B4861" s="378">
        <v>7</v>
      </c>
      <c r="C4861" s="379" t="s">
        <v>611</v>
      </c>
      <c r="D4861" s="378" t="s">
        <v>611</v>
      </c>
      <c r="E4861" s="20">
        <f t="shared" si="75"/>
        <v>7.3795999999999999</v>
      </c>
    </row>
    <row r="4862" spans="1:5" x14ac:dyDescent="0.25">
      <c r="A4862" s="377">
        <v>43059</v>
      </c>
      <c r="B4862" s="378">
        <v>7</v>
      </c>
      <c r="C4862" s="379" t="s">
        <v>611</v>
      </c>
      <c r="D4862" s="378" t="s">
        <v>611</v>
      </c>
      <c r="E4862" s="20">
        <f t="shared" si="75"/>
        <v>7.3795999999999999</v>
      </c>
    </row>
    <row r="4863" spans="1:5" x14ac:dyDescent="0.25">
      <c r="A4863" s="377">
        <v>43060</v>
      </c>
      <c r="B4863" s="378">
        <v>7</v>
      </c>
      <c r="C4863" s="379">
        <v>7.02</v>
      </c>
      <c r="D4863" s="378">
        <v>7.3766999999999996</v>
      </c>
      <c r="E4863" s="20">
        <f t="shared" si="75"/>
        <v>7.3766999999999996</v>
      </c>
    </row>
    <row r="4864" spans="1:5" x14ac:dyDescent="0.25">
      <c r="A4864" s="377">
        <v>43061</v>
      </c>
      <c r="B4864" s="378">
        <v>7</v>
      </c>
      <c r="C4864" s="379">
        <v>7.02</v>
      </c>
      <c r="D4864" s="378">
        <v>7.3734999999999999</v>
      </c>
      <c r="E4864" s="20">
        <f t="shared" si="75"/>
        <v>7.3734999999999999</v>
      </c>
    </row>
    <row r="4865" spans="1:5" x14ac:dyDescent="0.25">
      <c r="A4865" s="377">
        <v>43062</v>
      </c>
      <c r="B4865" s="378">
        <v>7</v>
      </c>
      <c r="C4865" s="379">
        <v>7</v>
      </c>
      <c r="D4865" s="378">
        <v>7.3714000000000004</v>
      </c>
      <c r="E4865" s="20">
        <f t="shared" si="75"/>
        <v>7.3714000000000004</v>
      </c>
    </row>
    <row r="4866" spans="1:5" x14ac:dyDescent="0.25">
      <c r="A4866" s="377">
        <v>43063</v>
      </c>
      <c r="B4866" s="378">
        <v>7</v>
      </c>
      <c r="C4866" s="379">
        <v>7</v>
      </c>
      <c r="D4866" s="378">
        <v>7.3832000000000004</v>
      </c>
      <c r="E4866" s="20">
        <f t="shared" si="75"/>
        <v>7.3832000000000004</v>
      </c>
    </row>
    <row r="4867" spans="1:5" x14ac:dyDescent="0.25">
      <c r="A4867" s="377">
        <v>43064</v>
      </c>
      <c r="B4867" s="378">
        <v>7</v>
      </c>
      <c r="C4867" s="379" t="s">
        <v>611</v>
      </c>
      <c r="D4867" s="378" t="s">
        <v>611</v>
      </c>
      <c r="E4867" s="20">
        <f t="shared" si="75"/>
        <v>7.3832000000000004</v>
      </c>
    </row>
    <row r="4868" spans="1:5" x14ac:dyDescent="0.25">
      <c r="A4868" s="377">
        <v>43065</v>
      </c>
      <c r="B4868" s="378">
        <v>7</v>
      </c>
      <c r="C4868" s="379" t="s">
        <v>611</v>
      </c>
      <c r="D4868" s="378" t="s">
        <v>611</v>
      </c>
      <c r="E4868" s="20">
        <f t="shared" si="75"/>
        <v>7.3832000000000004</v>
      </c>
    </row>
    <row r="4869" spans="1:5" x14ac:dyDescent="0.25">
      <c r="A4869" s="377">
        <v>43066</v>
      </c>
      <c r="B4869" s="378">
        <v>7</v>
      </c>
      <c r="C4869" s="379">
        <v>7.03</v>
      </c>
      <c r="D4869" s="378">
        <v>7.3825000000000003</v>
      </c>
      <c r="E4869" s="20">
        <f t="shared" si="75"/>
        <v>7.3825000000000003</v>
      </c>
    </row>
    <row r="4870" spans="1:5" x14ac:dyDescent="0.25">
      <c r="A4870" s="377">
        <v>43067</v>
      </c>
      <c r="B4870" s="378">
        <v>7</v>
      </c>
      <c r="C4870" s="379">
        <v>7.07</v>
      </c>
      <c r="D4870" s="378">
        <v>7.3823999999999996</v>
      </c>
      <c r="E4870" s="20">
        <f t="shared" si="75"/>
        <v>7.3823999999999996</v>
      </c>
    </row>
    <row r="4871" spans="1:5" x14ac:dyDescent="0.25">
      <c r="A4871" s="377">
        <v>43068</v>
      </c>
      <c r="B4871" s="378">
        <v>7</v>
      </c>
      <c r="C4871" s="379">
        <v>7</v>
      </c>
      <c r="D4871" s="378">
        <v>7.3825000000000003</v>
      </c>
      <c r="E4871" s="20">
        <f t="shared" si="75"/>
        <v>7.3825000000000003</v>
      </c>
    </row>
    <row r="4872" spans="1:5" x14ac:dyDescent="0.25">
      <c r="A4872" s="377">
        <v>43069</v>
      </c>
      <c r="B4872" s="378">
        <v>7</v>
      </c>
      <c r="C4872" s="379">
        <v>7.06</v>
      </c>
      <c r="D4872" s="378">
        <v>7.3875000000000002</v>
      </c>
      <c r="E4872" s="20">
        <f t="shared" si="75"/>
        <v>7.3875000000000002</v>
      </c>
    </row>
    <row r="4873" spans="1:5" x14ac:dyDescent="0.25">
      <c r="A4873" s="377">
        <v>43070</v>
      </c>
      <c r="B4873" s="378">
        <v>7</v>
      </c>
      <c r="C4873" s="379">
        <v>7.11</v>
      </c>
      <c r="D4873" s="378">
        <v>7.3910999999999998</v>
      </c>
      <c r="E4873" s="20">
        <f t="shared" si="75"/>
        <v>7.3910999999999998</v>
      </c>
    </row>
    <row r="4874" spans="1:5" x14ac:dyDescent="0.25">
      <c r="A4874" s="377">
        <v>43071</v>
      </c>
      <c r="B4874" s="378">
        <v>7</v>
      </c>
      <c r="C4874" s="379" t="s">
        <v>611</v>
      </c>
      <c r="D4874" s="378" t="s">
        <v>611</v>
      </c>
      <c r="E4874" s="20">
        <f t="shared" si="75"/>
        <v>7.3910999999999998</v>
      </c>
    </row>
    <row r="4875" spans="1:5" x14ac:dyDescent="0.25">
      <c r="A4875" s="377">
        <v>43072</v>
      </c>
      <c r="B4875" s="378">
        <v>7</v>
      </c>
      <c r="C4875" s="379" t="s">
        <v>611</v>
      </c>
      <c r="D4875" s="378" t="s">
        <v>611</v>
      </c>
      <c r="E4875" s="20">
        <f t="shared" si="75"/>
        <v>7.3910999999999998</v>
      </c>
    </row>
    <row r="4876" spans="1:5" x14ac:dyDescent="0.25">
      <c r="A4876" s="377">
        <v>43073</v>
      </c>
      <c r="B4876" s="378">
        <v>7</v>
      </c>
      <c r="C4876" s="379">
        <v>7.03</v>
      </c>
      <c r="D4876" s="378">
        <v>7.3855000000000004</v>
      </c>
      <c r="E4876" s="20">
        <f t="shared" ref="E4876:E4939" si="76">IF(D4876="N/E",E4875,D4876)</f>
        <v>7.3855000000000004</v>
      </c>
    </row>
    <row r="4877" spans="1:5" x14ac:dyDescent="0.25">
      <c r="A4877" s="377">
        <v>43074</v>
      </c>
      <c r="B4877" s="378">
        <v>7</v>
      </c>
      <c r="C4877" s="379">
        <v>7.07</v>
      </c>
      <c r="D4877" s="378">
        <v>7.3879999999999999</v>
      </c>
      <c r="E4877" s="20">
        <f t="shared" si="76"/>
        <v>7.3879999999999999</v>
      </c>
    </row>
    <row r="4878" spans="1:5" x14ac:dyDescent="0.25">
      <c r="A4878" s="377">
        <v>43075</v>
      </c>
      <c r="B4878" s="378">
        <v>7</v>
      </c>
      <c r="C4878" s="379">
        <v>7.06</v>
      </c>
      <c r="D4878" s="378">
        <v>7.3875000000000002</v>
      </c>
      <c r="E4878" s="20">
        <f t="shared" si="76"/>
        <v>7.3875000000000002</v>
      </c>
    </row>
    <row r="4879" spans="1:5" x14ac:dyDescent="0.25">
      <c r="A4879" s="377">
        <v>43076</v>
      </c>
      <c r="B4879" s="378">
        <v>7</v>
      </c>
      <c r="C4879" s="379">
        <v>7.08</v>
      </c>
      <c r="D4879" s="378">
        <v>7.3925000000000001</v>
      </c>
      <c r="E4879" s="20">
        <f t="shared" si="76"/>
        <v>7.3925000000000001</v>
      </c>
    </row>
    <row r="4880" spans="1:5" x14ac:dyDescent="0.25">
      <c r="A4880" s="377">
        <v>43077</v>
      </c>
      <c r="B4880" s="378">
        <v>7</v>
      </c>
      <c r="C4880" s="379">
        <v>7.08</v>
      </c>
      <c r="D4880" s="378">
        <v>7.3916000000000004</v>
      </c>
      <c r="E4880" s="20">
        <f t="shared" si="76"/>
        <v>7.3916000000000004</v>
      </c>
    </row>
    <row r="4881" spans="1:5" x14ac:dyDescent="0.25">
      <c r="A4881" s="377">
        <v>43078</v>
      </c>
      <c r="B4881" s="378">
        <v>7</v>
      </c>
      <c r="C4881" s="379" t="s">
        <v>611</v>
      </c>
      <c r="D4881" s="378" t="s">
        <v>611</v>
      </c>
      <c r="E4881" s="20">
        <f t="shared" si="76"/>
        <v>7.3916000000000004</v>
      </c>
    </row>
    <row r="4882" spans="1:5" x14ac:dyDescent="0.25">
      <c r="A4882" s="377">
        <v>43079</v>
      </c>
      <c r="B4882" s="378">
        <v>7</v>
      </c>
      <c r="C4882" s="379" t="s">
        <v>611</v>
      </c>
      <c r="D4882" s="378" t="s">
        <v>611</v>
      </c>
      <c r="E4882" s="20">
        <f t="shared" si="76"/>
        <v>7.3916000000000004</v>
      </c>
    </row>
    <row r="4883" spans="1:5" x14ac:dyDescent="0.25">
      <c r="A4883" s="377">
        <v>43080</v>
      </c>
      <c r="B4883" s="378">
        <v>7</v>
      </c>
      <c r="C4883" s="379">
        <v>7.1</v>
      </c>
      <c r="D4883" s="378">
        <v>7.4009999999999998</v>
      </c>
      <c r="E4883" s="20">
        <f t="shared" si="76"/>
        <v>7.4009999999999998</v>
      </c>
    </row>
    <row r="4884" spans="1:5" x14ac:dyDescent="0.25">
      <c r="A4884" s="377">
        <v>43081</v>
      </c>
      <c r="B4884" s="378">
        <v>7</v>
      </c>
      <c r="C4884" s="379" t="s">
        <v>611</v>
      </c>
      <c r="D4884" s="378" t="s">
        <v>611</v>
      </c>
      <c r="E4884" s="20">
        <f t="shared" si="76"/>
        <v>7.4009999999999998</v>
      </c>
    </row>
    <row r="4885" spans="1:5" x14ac:dyDescent="0.25">
      <c r="A4885" s="377">
        <v>43082</v>
      </c>
      <c r="B4885" s="378">
        <v>7</v>
      </c>
      <c r="C4885" s="379">
        <v>7.2</v>
      </c>
      <c r="D4885" s="378">
        <v>7.4275000000000002</v>
      </c>
      <c r="E4885" s="20">
        <f t="shared" si="76"/>
        <v>7.4275000000000002</v>
      </c>
    </row>
    <row r="4886" spans="1:5" x14ac:dyDescent="0.25">
      <c r="A4886" s="377">
        <v>43083</v>
      </c>
      <c r="B4886" s="378">
        <v>7.25</v>
      </c>
      <c r="C4886" s="379">
        <v>7.35</v>
      </c>
      <c r="D4886" s="378">
        <v>7.45</v>
      </c>
      <c r="E4886" s="20">
        <f t="shared" si="76"/>
        <v>7.45</v>
      </c>
    </row>
    <row r="4887" spans="1:5" x14ac:dyDescent="0.25">
      <c r="A4887" s="377">
        <v>43084</v>
      </c>
      <c r="B4887" s="378">
        <v>7.25</v>
      </c>
      <c r="C4887" s="379">
        <v>7.3</v>
      </c>
      <c r="D4887" s="378">
        <v>7.46</v>
      </c>
      <c r="E4887" s="20">
        <f t="shared" si="76"/>
        <v>7.46</v>
      </c>
    </row>
    <row r="4888" spans="1:5" x14ac:dyDescent="0.25">
      <c r="A4888" s="377">
        <v>43085</v>
      </c>
      <c r="B4888" s="378">
        <v>7.25</v>
      </c>
      <c r="C4888" s="379" t="s">
        <v>611</v>
      </c>
      <c r="D4888" s="378" t="s">
        <v>611</v>
      </c>
      <c r="E4888" s="20">
        <f t="shared" si="76"/>
        <v>7.46</v>
      </c>
    </row>
    <row r="4889" spans="1:5" x14ac:dyDescent="0.25">
      <c r="A4889" s="377">
        <v>43086</v>
      </c>
      <c r="B4889" s="378">
        <v>7.25</v>
      </c>
      <c r="C4889" s="379" t="s">
        <v>611</v>
      </c>
      <c r="D4889" s="378" t="s">
        <v>611</v>
      </c>
      <c r="E4889" s="20">
        <f t="shared" si="76"/>
        <v>7.46</v>
      </c>
    </row>
    <row r="4890" spans="1:5" x14ac:dyDescent="0.25">
      <c r="A4890" s="377">
        <v>43087</v>
      </c>
      <c r="B4890" s="378">
        <v>7.25</v>
      </c>
      <c r="C4890" s="379">
        <v>7.31</v>
      </c>
      <c r="D4890" s="378">
        <v>7.5949999999999998</v>
      </c>
      <c r="E4890" s="20">
        <f t="shared" si="76"/>
        <v>7.5949999999999998</v>
      </c>
    </row>
    <row r="4891" spans="1:5" x14ac:dyDescent="0.25">
      <c r="A4891" s="377">
        <v>43088</v>
      </c>
      <c r="B4891" s="378">
        <v>7.25</v>
      </c>
      <c r="C4891" s="379">
        <v>7.3</v>
      </c>
      <c r="D4891" s="378">
        <v>7.6003999999999996</v>
      </c>
      <c r="E4891" s="20">
        <f t="shared" si="76"/>
        <v>7.6003999999999996</v>
      </c>
    </row>
    <row r="4892" spans="1:5" x14ac:dyDescent="0.25">
      <c r="A4892" s="377">
        <v>43089</v>
      </c>
      <c r="B4892" s="378">
        <v>7.25</v>
      </c>
      <c r="C4892" s="379">
        <v>7.3</v>
      </c>
      <c r="D4892" s="378">
        <v>7.6069000000000004</v>
      </c>
      <c r="E4892" s="20">
        <f t="shared" si="76"/>
        <v>7.6069000000000004</v>
      </c>
    </row>
    <row r="4893" spans="1:5" x14ac:dyDescent="0.25">
      <c r="A4893" s="377">
        <v>43090</v>
      </c>
      <c r="B4893" s="378">
        <v>7.25</v>
      </c>
      <c r="C4893" s="379">
        <v>7.3</v>
      </c>
      <c r="D4893" s="378">
        <v>7.6109</v>
      </c>
      <c r="E4893" s="20">
        <f t="shared" si="76"/>
        <v>7.6109</v>
      </c>
    </row>
    <row r="4894" spans="1:5" x14ac:dyDescent="0.25">
      <c r="A4894" s="377">
        <v>43091</v>
      </c>
      <c r="B4894" s="378">
        <v>7.25</v>
      </c>
      <c r="C4894" s="379">
        <v>7.31</v>
      </c>
      <c r="D4894" s="378">
        <v>7.6177000000000001</v>
      </c>
      <c r="E4894" s="20">
        <f t="shared" si="76"/>
        <v>7.6177000000000001</v>
      </c>
    </row>
    <row r="4895" spans="1:5" x14ac:dyDescent="0.25">
      <c r="A4895" s="377">
        <v>43092</v>
      </c>
      <c r="B4895" s="378">
        <v>7.25</v>
      </c>
      <c r="C4895" s="379" t="s">
        <v>611</v>
      </c>
      <c r="D4895" s="378" t="s">
        <v>611</v>
      </c>
      <c r="E4895" s="20">
        <f t="shared" si="76"/>
        <v>7.6177000000000001</v>
      </c>
    </row>
    <row r="4896" spans="1:5" x14ac:dyDescent="0.25">
      <c r="A4896" s="377">
        <v>43093</v>
      </c>
      <c r="B4896" s="378">
        <v>7.25</v>
      </c>
      <c r="C4896" s="379" t="s">
        <v>611</v>
      </c>
      <c r="D4896" s="378" t="s">
        <v>611</v>
      </c>
      <c r="E4896" s="20">
        <f t="shared" si="76"/>
        <v>7.6177000000000001</v>
      </c>
    </row>
    <row r="4897" spans="1:5" x14ac:dyDescent="0.25">
      <c r="A4897" s="377">
        <v>43094</v>
      </c>
      <c r="B4897" s="378">
        <v>7.25</v>
      </c>
      <c r="C4897" s="379" t="s">
        <v>611</v>
      </c>
      <c r="D4897" s="378" t="s">
        <v>611</v>
      </c>
      <c r="E4897" s="20">
        <f t="shared" si="76"/>
        <v>7.6177000000000001</v>
      </c>
    </row>
    <row r="4898" spans="1:5" x14ac:dyDescent="0.25">
      <c r="A4898" s="377">
        <v>43095</v>
      </c>
      <c r="B4898" s="378">
        <v>7.25</v>
      </c>
      <c r="C4898" s="379">
        <v>7.29</v>
      </c>
      <c r="D4898" s="378">
        <v>7.6210000000000004</v>
      </c>
      <c r="E4898" s="20">
        <f t="shared" si="76"/>
        <v>7.6210000000000004</v>
      </c>
    </row>
    <row r="4899" spans="1:5" x14ac:dyDescent="0.25">
      <c r="A4899" s="377">
        <v>43096</v>
      </c>
      <c r="B4899" s="378">
        <v>7.25</v>
      </c>
      <c r="C4899" s="379">
        <v>7.31</v>
      </c>
      <c r="D4899" s="378">
        <v>7.6239999999999997</v>
      </c>
      <c r="E4899" s="20">
        <f t="shared" si="76"/>
        <v>7.6239999999999997</v>
      </c>
    </row>
    <row r="4900" spans="1:5" x14ac:dyDescent="0.25">
      <c r="A4900" s="377">
        <v>43097</v>
      </c>
      <c r="B4900" s="378">
        <v>7.25</v>
      </c>
      <c r="C4900" s="379">
        <v>7.36</v>
      </c>
      <c r="D4900" s="378">
        <v>7.625</v>
      </c>
      <c r="E4900" s="20">
        <f t="shared" si="76"/>
        <v>7.625</v>
      </c>
    </row>
    <row r="4901" spans="1:5" x14ac:dyDescent="0.25">
      <c r="A4901" s="377">
        <v>43098</v>
      </c>
      <c r="B4901" s="378">
        <v>7.25</v>
      </c>
      <c r="C4901" s="379">
        <v>7.37</v>
      </c>
      <c r="D4901" s="378">
        <v>7.6241000000000003</v>
      </c>
      <c r="E4901" s="20">
        <f t="shared" si="76"/>
        <v>7.6241000000000003</v>
      </c>
    </row>
    <row r="4902" spans="1:5" x14ac:dyDescent="0.25">
      <c r="A4902" s="377">
        <v>43099</v>
      </c>
      <c r="B4902" s="378">
        <v>7.25</v>
      </c>
      <c r="C4902" s="379" t="s">
        <v>611</v>
      </c>
      <c r="D4902" s="378" t="s">
        <v>611</v>
      </c>
      <c r="E4902" s="20">
        <f t="shared" si="76"/>
        <v>7.6241000000000003</v>
      </c>
    </row>
    <row r="4903" spans="1:5" x14ac:dyDescent="0.25">
      <c r="A4903" s="377">
        <v>43100</v>
      </c>
      <c r="B4903" s="378">
        <v>7.25</v>
      </c>
      <c r="C4903" s="379" t="s">
        <v>611</v>
      </c>
      <c r="D4903" s="378" t="s">
        <v>611</v>
      </c>
      <c r="E4903" s="20">
        <f t="shared" si="76"/>
        <v>7.6241000000000003</v>
      </c>
    </row>
    <row r="4904" spans="1:5" x14ac:dyDescent="0.25">
      <c r="A4904" s="377">
        <v>43101</v>
      </c>
      <c r="B4904" s="378">
        <v>7.25</v>
      </c>
      <c r="C4904" s="379" t="s">
        <v>611</v>
      </c>
      <c r="D4904" s="378" t="s">
        <v>611</v>
      </c>
      <c r="E4904" s="20">
        <f t="shared" si="76"/>
        <v>7.6241000000000003</v>
      </c>
    </row>
    <row r="4905" spans="1:5" x14ac:dyDescent="0.25">
      <c r="A4905" s="377">
        <v>43102</v>
      </c>
      <c r="B4905" s="378">
        <v>7.25</v>
      </c>
      <c r="C4905" s="379">
        <v>7.32</v>
      </c>
      <c r="D4905" s="378">
        <v>7.6311</v>
      </c>
      <c r="E4905" s="20">
        <f t="shared" si="76"/>
        <v>7.6311</v>
      </c>
    </row>
    <row r="4906" spans="1:5" x14ac:dyDescent="0.25">
      <c r="A4906" s="377">
        <v>43103</v>
      </c>
      <c r="B4906" s="378">
        <v>7.25</v>
      </c>
      <c r="C4906" s="379">
        <v>7.4</v>
      </c>
      <c r="D4906" s="378">
        <v>7.6275000000000004</v>
      </c>
      <c r="E4906" s="20">
        <f t="shared" si="76"/>
        <v>7.6275000000000004</v>
      </c>
    </row>
    <row r="4907" spans="1:5" x14ac:dyDescent="0.25">
      <c r="A4907" s="377">
        <v>43104</v>
      </c>
      <c r="B4907" s="378">
        <v>7.25</v>
      </c>
      <c r="C4907" s="379">
        <v>7.28</v>
      </c>
      <c r="D4907" s="378">
        <v>7.625</v>
      </c>
      <c r="E4907" s="20">
        <f t="shared" si="76"/>
        <v>7.625</v>
      </c>
    </row>
    <row r="4908" spans="1:5" x14ac:dyDescent="0.25">
      <c r="A4908" s="377">
        <v>43105</v>
      </c>
      <c r="B4908" s="378">
        <v>7.25</v>
      </c>
      <c r="C4908" s="379">
        <v>7.26</v>
      </c>
      <c r="D4908" s="378">
        <v>7.625</v>
      </c>
      <c r="E4908" s="20">
        <f t="shared" si="76"/>
        <v>7.625</v>
      </c>
    </row>
    <row r="4909" spans="1:5" x14ac:dyDescent="0.25">
      <c r="A4909" s="377">
        <v>43106</v>
      </c>
      <c r="B4909" s="378">
        <v>7.25</v>
      </c>
      <c r="C4909" s="379" t="s">
        <v>611</v>
      </c>
      <c r="D4909" s="378" t="s">
        <v>611</v>
      </c>
      <c r="E4909" s="20">
        <f t="shared" si="76"/>
        <v>7.625</v>
      </c>
    </row>
    <row r="4910" spans="1:5" x14ac:dyDescent="0.25">
      <c r="A4910" s="377">
        <v>43107</v>
      </c>
      <c r="B4910" s="378">
        <v>7.25</v>
      </c>
      <c r="C4910" s="379" t="s">
        <v>611</v>
      </c>
      <c r="D4910" s="378" t="s">
        <v>611</v>
      </c>
      <c r="E4910" s="20">
        <f t="shared" si="76"/>
        <v>7.625</v>
      </c>
    </row>
    <row r="4911" spans="1:5" x14ac:dyDescent="0.25">
      <c r="A4911" s="377">
        <v>43108</v>
      </c>
      <c r="B4911" s="378">
        <v>7.25</v>
      </c>
      <c r="C4911" s="379">
        <v>7.26</v>
      </c>
      <c r="D4911" s="378">
        <v>7.6292</v>
      </c>
      <c r="E4911" s="20">
        <f t="shared" si="76"/>
        <v>7.6292</v>
      </c>
    </row>
    <row r="4912" spans="1:5" x14ac:dyDescent="0.25">
      <c r="A4912" s="377">
        <v>43109</v>
      </c>
      <c r="B4912" s="378">
        <v>7.25</v>
      </c>
      <c r="C4912" s="379">
        <v>7.26</v>
      </c>
      <c r="D4912" s="378">
        <v>7.6281999999999996</v>
      </c>
      <c r="E4912" s="20">
        <f t="shared" si="76"/>
        <v>7.6281999999999996</v>
      </c>
    </row>
    <row r="4913" spans="1:5" x14ac:dyDescent="0.25">
      <c r="A4913" s="377">
        <v>43110</v>
      </c>
      <c r="B4913" s="378">
        <v>7.25</v>
      </c>
      <c r="C4913" s="379">
        <v>7.26</v>
      </c>
      <c r="D4913" s="378">
        <v>7.63</v>
      </c>
      <c r="E4913" s="20">
        <f t="shared" si="76"/>
        <v>7.63</v>
      </c>
    </row>
    <row r="4914" spans="1:5" x14ac:dyDescent="0.25">
      <c r="A4914" s="377">
        <v>43111</v>
      </c>
      <c r="B4914" s="378">
        <v>7.25</v>
      </c>
      <c r="C4914" s="379">
        <v>7.26</v>
      </c>
      <c r="D4914" s="378">
        <v>7.6298000000000004</v>
      </c>
      <c r="E4914" s="20">
        <f t="shared" si="76"/>
        <v>7.6298000000000004</v>
      </c>
    </row>
    <row r="4915" spans="1:5" x14ac:dyDescent="0.25">
      <c r="A4915" s="377">
        <v>43112</v>
      </c>
      <c r="B4915" s="378">
        <v>7.25</v>
      </c>
      <c r="C4915" s="379">
        <v>7.26</v>
      </c>
      <c r="D4915" s="378">
        <v>7.6299000000000001</v>
      </c>
      <c r="E4915" s="20">
        <f t="shared" si="76"/>
        <v>7.6299000000000001</v>
      </c>
    </row>
    <row r="4916" spans="1:5" x14ac:dyDescent="0.25">
      <c r="A4916" s="377">
        <v>43113</v>
      </c>
      <c r="B4916" s="378">
        <v>7.25</v>
      </c>
      <c r="C4916" s="379" t="s">
        <v>611</v>
      </c>
      <c r="D4916" s="378" t="s">
        <v>611</v>
      </c>
      <c r="E4916" s="20">
        <f t="shared" si="76"/>
        <v>7.6299000000000001</v>
      </c>
    </row>
    <row r="4917" spans="1:5" x14ac:dyDescent="0.25">
      <c r="A4917" s="377">
        <v>43114</v>
      </c>
      <c r="B4917" s="378">
        <v>7.25</v>
      </c>
      <c r="C4917" s="379" t="s">
        <v>611</v>
      </c>
      <c r="D4917" s="378" t="s">
        <v>611</v>
      </c>
      <c r="E4917" s="20">
        <f t="shared" si="76"/>
        <v>7.6299000000000001</v>
      </c>
    </row>
    <row r="4918" spans="1:5" x14ac:dyDescent="0.25">
      <c r="A4918" s="377">
        <v>43115</v>
      </c>
      <c r="B4918" s="378">
        <v>7.25</v>
      </c>
      <c r="C4918" s="379">
        <v>7.27</v>
      </c>
      <c r="D4918" s="378">
        <v>7.6325000000000003</v>
      </c>
      <c r="E4918" s="20">
        <f t="shared" si="76"/>
        <v>7.6325000000000003</v>
      </c>
    </row>
    <row r="4919" spans="1:5" x14ac:dyDescent="0.25">
      <c r="A4919" s="377">
        <v>43116</v>
      </c>
      <c r="B4919" s="378">
        <v>7.25</v>
      </c>
      <c r="C4919" s="379">
        <v>7.28</v>
      </c>
      <c r="D4919" s="378">
        <v>7.6342999999999996</v>
      </c>
      <c r="E4919" s="20">
        <f t="shared" si="76"/>
        <v>7.6342999999999996</v>
      </c>
    </row>
    <row r="4920" spans="1:5" x14ac:dyDescent="0.25">
      <c r="A4920" s="377">
        <v>43117</v>
      </c>
      <c r="B4920" s="378">
        <v>7.25</v>
      </c>
      <c r="C4920" s="379">
        <v>7.28</v>
      </c>
      <c r="D4920" s="378">
        <v>7.6287000000000003</v>
      </c>
      <c r="E4920" s="20">
        <f t="shared" si="76"/>
        <v>7.6287000000000003</v>
      </c>
    </row>
    <row r="4921" spans="1:5" x14ac:dyDescent="0.25">
      <c r="A4921" s="377">
        <v>43118</v>
      </c>
      <c r="B4921" s="378">
        <v>7.25</v>
      </c>
      <c r="C4921" s="379">
        <v>7.33</v>
      </c>
      <c r="D4921" s="378">
        <v>7.6334</v>
      </c>
      <c r="E4921" s="20">
        <f t="shared" si="76"/>
        <v>7.6334</v>
      </c>
    </row>
    <row r="4922" spans="1:5" x14ac:dyDescent="0.25">
      <c r="A4922" s="377">
        <v>43119</v>
      </c>
      <c r="B4922" s="378">
        <v>7.25</v>
      </c>
      <c r="C4922" s="379">
        <v>7.42</v>
      </c>
      <c r="D4922" s="378">
        <v>7.6318000000000001</v>
      </c>
      <c r="E4922" s="20">
        <f t="shared" si="76"/>
        <v>7.6318000000000001</v>
      </c>
    </row>
    <row r="4923" spans="1:5" x14ac:dyDescent="0.25">
      <c r="A4923" s="377">
        <v>43120</v>
      </c>
      <c r="B4923" s="378">
        <v>7.25</v>
      </c>
      <c r="C4923" s="379" t="s">
        <v>611</v>
      </c>
      <c r="D4923" s="378" t="s">
        <v>611</v>
      </c>
      <c r="E4923" s="20">
        <f t="shared" si="76"/>
        <v>7.6318000000000001</v>
      </c>
    </row>
    <row r="4924" spans="1:5" x14ac:dyDescent="0.25">
      <c r="A4924" s="377">
        <v>43121</v>
      </c>
      <c r="B4924" s="378">
        <v>7.25</v>
      </c>
      <c r="C4924" s="379" t="s">
        <v>611</v>
      </c>
      <c r="D4924" s="378" t="s">
        <v>611</v>
      </c>
      <c r="E4924" s="20">
        <f t="shared" si="76"/>
        <v>7.6318000000000001</v>
      </c>
    </row>
    <row r="4925" spans="1:5" x14ac:dyDescent="0.25">
      <c r="A4925" s="377">
        <v>43122</v>
      </c>
      <c r="B4925" s="378">
        <v>7.25</v>
      </c>
      <c r="C4925" s="379">
        <v>7.27</v>
      </c>
      <c r="D4925" s="378">
        <v>7.6349999999999998</v>
      </c>
      <c r="E4925" s="20">
        <f t="shared" si="76"/>
        <v>7.6349999999999998</v>
      </c>
    </row>
    <row r="4926" spans="1:5" x14ac:dyDescent="0.25">
      <c r="A4926" s="377">
        <v>43123</v>
      </c>
      <c r="B4926" s="378">
        <v>7.25</v>
      </c>
      <c r="C4926" s="379">
        <v>7.26</v>
      </c>
      <c r="D4926" s="378">
        <v>7.6428000000000003</v>
      </c>
      <c r="E4926" s="20">
        <f t="shared" si="76"/>
        <v>7.6428000000000003</v>
      </c>
    </row>
    <row r="4927" spans="1:5" x14ac:dyDescent="0.25">
      <c r="A4927" s="377">
        <v>43124</v>
      </c>
      <c r="B4927" s="378">
        <v>7.25</v>
      </c>
      <c r="C4927" s="379">
        <v>7.3</v>
      </c>
      <c r="D4927" s="378">
        <v>7.6449999999999996</v>
      </c>
      <c r="E4927" s="20">
        <f t="shared" si="76"/>
        <v>7.6449999999999996</v>
      </c>
    </row>
    <row r="4928" spans="1:5" x14ac:dyDescent="0.25">
      <c r="A4928" s="377">
        <v>43125</v>
      </c>
      <c r="B4928" s="378">
        <v>7.25</v>
      </c>
      <c r="C4928" s="379">
        <v>7.27</v>
      </c>
      <c r="D4928" s="378">
        <v>7.6475</v>
      </c>
      <c r="E4928" s="20">
        <f t="shared" si="76"/>
        <v>7.6475</v>
      </c>
    </row>
    <row r="4929" spans="1:5" x14ac:dyDescent="0.25">
      <c r="A4929" s="377">
        <v>43126</v>
      </c>
      <c r="B4929" s="378">
        <v>7.25</v>
      </c>
      <c r="C4929" s="379">
        <v>7.28</v>
      </c>
      <c r="D4929" s="378">
        <v>7.6440999999999999</v>
      </c>
      <c r="E4929" s="20">
        <f t="shared" si="76"/>
        <v>7.6440999999999999</v>
      </c>
    </row>
    <row r="4930" spans="1:5" x14ac:dyDescent="0.25">
      <c r="A4930" s="377">
        <v>43127</v>
      </c>
      <c r="B4930" s="378">
        <v>7.25</v>
      </c>
      <c r="C4930" s="379" t="s">
        <v>611</v>
      </c>
      <c r="D4930" s="378" t="s">
        <v>611</v>
      </c>
      <c r="E4930" s="20">
        <f t="shared" si="76"/>
        <v>7.6440999999999999</v>
      </c>
    </row>
    <row r="4931" spans="1:5" x14ac:dyDescent="0.25">
      <c r="A4931" s="377">
        <v>43128</v>
      </c>
      <c r="B4931" s="378">
        <v>7.25</v>
      </c>
      <c r="C4931" s="379" t="s">
        <v>611</v>
      </c>
      <c r="D4931" s="378" t="s">
        <v>611</v>
      </c>
      <c r="E4931" s="20">
        <f t="shared" si="76"/>
        <v>7.6440999999999999</v>
      </c>
    </row>
    <row r="4932" spans="1:5" x14ac:dyDescent="0.25">
      <c r="A4932" s="377">
        <v>43129</v>
      </c>
      <c r="B4932" s="378">
        <v>7.25</v>
      </c>
      <c r="C4932" s="379">
        <v>7.26</v>
      </c>
      <c r="D4932" s="378">
        <v>7.6449999999999996</v>
      </c>
      <c r="E4932" s="20">
        <f t="shared" si="76"/>
        <v>7.6449999999999996</v>
      </c>
    </row>
    <row r="4933" spans="1:5" x14ac:dyDescent="0.25">
      <c r="A4933" s="377">
        <v>43130</v>
      </c>
      <c r="B4933" s="378">
        <v>7.25</v>
      </c>
      <c r="C4933" s="379">
        <v>7.26</v>
      </c>
      <c r="D4933" s="378">
        <v>7.6550000000000002</v>
      </c>
      <c r="E4933" s="20">
        <f t="shared" si="76"/>
        <v>7.6550000000000002</v>
      </c>
    </row>
    <row r="4934" spans="1:5" x14ac:dyDescent="0.25">
      <c r="A4934" s="377">
        <v>43131</v>
      </c>
      <c r="B4934" s="378">
        <v>7.25</v>
      </c>
      <c r="C4934" s="379">
        <v>7.39</v>
      </c>
      <c r="D4934" s="378">
        <v>7.6624999999999996</v>
      </c>
      <c r="E4934" s="20">
        <f t="shared" si="76"/>
        <v>7.6624999999999996</v>
      </c>
    </row>
    <row r="4935" spans="1:5" x14ac:dyDescent="0.25">
      <c r="A4935" s="377">
        <v>43132</v>
      </c>
      <c r="B4935" s="378">
        <v>7.25</v>
      </c>
      <c r="C4935" s="379">
        <v>7.35</v>
      </c>
      <c r="D4935" s="378">
        <v>7.66</v>
      </c>
      <c r="E4935" s="20">
        <f t="shared" si="76"/>
        <v>7.66</v>
      </c>
    </row>
    <row r="4936" spans="1:5" x14ac:dyDescent="0.25">
      <c r="A4936" s="377">
        <v>43133</v>
      </c>
      <c r="B4936" s="378">
        <v>7.25</v>
      </c>
      <c r="C4936" s="379">
        <v>7.42</v>
      </c>
      <c r="D4936" s="378">
        <v>7.6642999999999999</v>
      </c>
      <c r="E4936" s="20">
        <f t="shared" si="76"/>
        <v>7.6642999999999999</v>
      </c>
    </row>
    <row r="4937" spans="1:5" x14ac:dyDescent="0.25">
      <c r="A4937" s="377">
        <v>43134</v>
      </c>
      <c r="B4937" s="378">
        <v>7.25</v>
      </c>
      <c r="C4937" s="379" t="s">
        <v>611</v>
      </c>
      <c r="D4937" s="378" t="s">
        <v>611</v>
      </c>
      <c r="E4937" s="20">
        <f t="shared" si="76"/>
        <v>7.6642999999999999</v>
      </c>
    </row>
    <row r="4938" spans="1:5" x14ac:dyDescent="0.25">
      <c r="A4938" s="377">
        <v>43135</v>
      </c>
      <c r="B4938" s="378">
        <v>7.25</v>
      </c>
      <c r="C4938" s="379" t="s">
        <v>611</v>
      </c>
      <c r="D4938" s="378" t="s">
        <v>611</v>
      </c>
      <c r="E4938" s="20">
        <f t="shared" si="76"/>
        <v>7.6642999999999999</v>
      </c>
    </row>
    <row r="4939" spans="1:5" x14ac:dyDescent="0.25">
      <c r="A4939" s="377">
        <v>43136</v>
      </c>
      <c r="B4939" s="378">
        <v>7.25</v>
      </c>
      <c r="C4939" s="379" t="s">
        <v>611</v>
      </c>
      <c r="D4939" s="378" t="s">
        <v>611</v>
      </c>
      <c r="E4939" s="20">
        <f t="shared" si="76"/>
        <v>7.6642999999999999</v>
      </c>
    </row>
    <row r="4940" spans="1:5" x14ac:dyDescent="0.25">
      <c r="A4940" s="377">
        <v>43137</v>
      </c>
      <c r="B4940" s="378">
        <v>7.25</v>
      </c>
      <c r="C4940" s="379">
        <v>7.27</v>
      </c>
      <c r="D4940" s="378">
        <v>7.665</v>
      </c>
      <c r="E4940" s="20">
        <f t="shared" ref="E4940:E5003" si="77">IF(D4940="N/E",E4939,D4940)</f>
        <v>7.665</v>
      </c>
    </row>
    <row r="4941" spans="1:5" x14ac:dyDescent="0.25">
      <c r="A4941" s="377">
        <v>43138</v>
      </c>
      <c r="B4941" s="378">
        <v>7.25</v>
      </c>
      <c r="C4941" s="379">
        <v>7.26</v>
      </c>
      <c r="D4941" s="378">
        <v>7.6749999999999998</v>
      </c>
      <c r="E4941" s="20">
        <f t="shared" si="77"/>
        <v>7.6749999999999998</v>
      </c>
    </row>
    <row r="4942" spans="1:5" x14ac:dyDescent="0.25">
      <c r="A4942" s="377">
        <v>43139</v>
      </c>
      <c r="B4942" s="378">
        <v>7.5</v>
      </c>
      <c r="C4942" s="379">
        <v>7.42</v>
      </c>
      <c r="D4942" s="378">
        <v>7.6862000000000004</v>
      </c>
      <c r="E4942" s="20">
        <f t="shared" si="77"/>
        <v>7.6862000000000004</v>
      </c>
    </row>
    <row r="4943" spans="1:5" x14ac:dyDescent="0.25">
      <c r="A4943" s="377">
        <v>43140</v>
      </c>
      <c r="B4943" s="378">
        <v>7.5</v>
      </c>
      <c r="C4943" s="379">
        <v>7.52</v>
      </c>
      <c r="D4943" s="378">
        <v>7.7055999999999996</v>
      </c>
      <c r="E4943" s="20">
        <f t="shared" si="77"/>
        <v>7.7055999999999996</v>
      </c>
    </row>
    <row r="4944" spans="1:5" x14ac:dyDescent="0.25">
      <c r="A4944" s="377">
        <v>43141</v>
      </c>
      <c r="B4944" s="378">
        <v>7.5</v>
      </c>
      <c r="C4944" s="379" t="s">
        <v>611</v>
      </c>
      <c r="D4944" s="378" t="s">
        <v>611</v>
      </c>
      <c r="E4944" s="20">
        <f t="shared" si="77"/>
        <v>7.7055999999999996</v>
      </c>
    </row>
    <row r="4945" spans="1:5" x14ac:dyDescent="0.25">
      <c r="A4945" s="377">
        <v>43142</v>
      </c>
      <c r="B4945" s="378">
        <v>7.5</v>
      </c>
      <c r="C4945" s="379" t="s">
        <v>611</v>
      </c>
      <c r="D4945" s="378" t="s">
        <v>611</v>
      </c>
      <c r="E4945" s="20">
        <f t="shared" si="77"/>
        <v>7.7055999999999996</v>
      </c>
    </row>
    <row r="4946" spans="1:5" x14ac:dyDescent="0.25">
      <c r="A4946" s="377">
        <v>43143</v>
      </c>
      <c r="B4946" s="378">
        <v>7.5</v>
      </c>
      <c r="C4946" s="379">
        <v>7.51</v>
      </c>
      <c r="D4946" s="378">
        <v>7.84</v>
      </c>
      <c r="E4946" s="20">
        <f t="shared" si="77"/>
        <v>7.84</v>
      </c>
    </row>
    <row r="4947" spans="1:5" x14ac:dyDescent="0.25">
      <c r="A4947" s="377">
        <v>43144</v>
      </c>
      <c r="B4947" s="378">
        <v>7.5</v>
      </c>
      <c r="C4947" s="379">
        <v>7.52</v>
      </c>
      <c r="D4947" s="378">
        <v>7.84</v>
      </c>
      <c r="E4947" s="20">
        <f t="shared" si="77"/>
        <v>7.84</v>
      </c>
    </row>
    <row r="4948" spans="1:5" x14ac:dyDescent="0.25">
      <c r="A4948" s="377">
        <v>43145</v>
      </c>
      <c r="B4948" s="378">
        <v>7.5</v>
      </c>
      <c r="C4948" s="379">
        <v>7.53</v>
      </c>
      <c r="D4948" s="378">
        <v>7.8319999999999999</v>
      </c>
      <c r="E4948" s="20">
        <f t="shared" si="77"/>
        <v>7.8319999999999999</v>
      </c>
    </row>
    <row r="4949" spans="1:5" x14ac:dyDescent="0.25">
      <c r="A4949" s="377">
        <v>43146</v>
      </c>
      <c r="B4949" s="378">
        <v>7.5</v>
      </c>
      <c r="C4949" s="379">
        <v>7.55</v>
      </c>
      <c r="D4949" s="378">
        <v>7.835</v>
      </c>
      <c r="E4949" s="20">
        <f t="shared" si="77"/>
        <v>7.835</v>
      </c>
    </row>
    <row r="4950" spans="1:5" x14ac:dyDescent="0.25">
      <c r="A4950" s="377">
        <v>43147</v>
      </c>
      <c r="B4950" s="378">
        <v>7.5</v>
      </c>
      <c r="C4950" s="379">
        <v>7.58</v>
      </c>
      <c r="D4950" s="378">
        <v>7.8324999999999996</v>
      </c>
      <c r="E4950" s="20">
        <f t="shared" si="77"/>
        <v>7.8324999999999996</v>
      </c>
    </row>
    <row r="4951" spans="1:5" x14ac:dyDescent="0.25">
      <c r="A4951" s="377">
        <v>43148</v>
      </c>
      <c r="B4951" s="378">
        <v>7.5</v>
      </c>
      <c r="C4951" s="379" t="s">
        <v>611</v>
      </c>
      <c r="D4951" s="378" t="s">
        <v>611</v>
      </c>
      <c r="E4951" s="20">
        <f t="shared" si="77"/>
        <v>7.8324999999999996</v>
      </c>
    </row>
    <row r="4952" spans="1:5" x14ac:dyDescent="0.25">
      <c r="A4952" s="377">
        <v>43149</v>
      </c>
      <c r="B4952" s="378">
        <v>7.5</v>
      </c>
      <c r="C4952" s="379" t="s">
        <v>611</v>
      </c>
      <c r="D4952" s="378" t="s">
        <v>611</v>
      </c>
      <c r="E4952" s="20">
        <f t="shared" si="77"/>
        <v>7.8324999999999996</v>
      </c>
    </row>
    <row r="4953" spans="1:5" x14ac:dyDescent="0.25">
      <c r="A4953" s="377">
        <v>43150</v>
      </c>
      <c r="B4953" s="378">
        <v>7.5</v>
      </c>
      <c r="C4953" s="379">
        <v>7.54</v>
      </c>
      <c r="D4953" s="378">
        <v>7.8250000000000002</v>
      </c>
      <c r="E4953" s="20">
        <f t="shared" si="77"/>
        <v>7.8250000000000002</v>
      </c>
    </row>
    <row r="4954" spans="1:5" x14ac:dyDescent="0.25">
      <c r="A4954" s="377">
        <v>43151</v>
      </c>
      <c r="B4954" s="378">
        <v>7.5</v>
      </c>
      <c r="C4954" s="379">
        <v>7.5</v>
      </c>
      <c r="D4954" s="378">
        <v>7.8125</v>
      </c>
      <c r="E4954" s="20">
        <f t="shared" si="77"/>
        <v>7.8125</v>
      </c>
    </row>
    <row r="4955" spans="1:5" x14ac:dyDescent="0.25">
      <c r="A4955" s="377">
        <v>43152</v>
      </c>
      <c r="B4955" s="378">
        <v>7.5</v>
      </c>
      <c r="C4955" s="379">
        <v>7.54</v>
      </c>
      <c r="D4955" s="378">
        <v>7.8311999999999999</v>
      </c>
      <c r="E4955" s="20">
        <f t="shared" si="77"/>
        <v>7.8311999999999999</v>
      </c>
    </row>
    <row r="4956" spans="1:5" x14ac:dyDescent="0.25">
      <c r="A4956" s="377">
        <v>43153</v>
      </c>
      <c r="B4956" s="378">
        <v>7.5</v>
      </c>
      <c r="C4956" s="379">
        <v>7.58</v>
      </c>
      <c r="D4956" s="378">
        <v>7.83</v>
      </c>
      <c r="E4956" s="20">
        <f t="shared" si="77"/>
        <v>7.83</v>
      </c>
    </row>
    <row r="4957" spans="1:5" x14ac:dyDescent="0.25">
      <c r="A4957" s="377">
        <v>43154</v>
      </c>
      <c r="B4957" s="378">
        <v>7.5</v>
      </c>
      <c r="C4957" s="379">
        <v>7.52</v>
      </c>
      <c r="D4957" s="378">
        <v>7.8324999999999996</v>
      </c>
      <c r="E4957" s="20">
        <f t="shared" si="77"/>
        <v>7.8324999999999996</v>
      </c>
    </row>
    <row r="4958" spans="1:5" x14ac:dyDescent="0.25">
      <c r="A4958" s="377">
        <v>43155</v>
      </c>
      <c r="B4958" s="378">
        <v>7.5</v>
      </c>
      <c r="C4958" s="379" t="s">
        <v>611</v>
      </c>
      <c r="D4958" s="378" t="s">
        <v>611</v>
      </c>
      <c r="E4958" s="20">
        <f t="shared" si="77"/>
        <v>7.8324999999999996</v>
      </c>
    </row>
    <row r="4959" spans="1:5" x14ac:dyDescent="0.25">
      <c r="A4959" s="377">
        <v>43156</v>
      </c>
      <c r="B4959" s="378">
        <v>7.5</v>
      </c>
      <c r="C4959" s="379" t="s">
        <v>611</v>
      </c>
      <c r="D4959" s="378" t="s">
        <v>611</v>
      </c>
      <c r="E4959" s="20">
        <f t="shared" si="77"/>
        <v>7.8324999999999996</v>
      </c>
    </row>
    <row r="4960" spans="1:5" x14ac:dyDescent="0.25">
      <c r="A4960" s="377">
        <v>43157</v>
      </c>
      <c r="B4960" s="378">
        <v>7.5</v>
      </c>
      <c r="C4960" s="379">
        <v>7.53</v>
      </c>
      <c r="D4960" s="378">
        <v>7.8250000000000002</v>
      </c>
      <c r="E4960" s="20">
        <f t="shared" si="77"/>
        <v>7.8250000000000002</v>
      </c>
    </row>
    <row r="4961" spans="1:5" x14ac:dyDescent="0.25">
      <c r="A4961" s="377">
        <v>43158</v>
      </c>
      <c r="B4961" s="378">
        <v>7.5</v>
      </c>
      <c r="C4961" s="379">
        <v>7.54</v>
      </c>
      <c r="D4961" s="378">
        <v>7.8331</v>
      </c>
      <c r="E4961" s="20">
        <f t="shared" si="77"/>
        <v>7.8331</v>
      </c>
    </row>
    <row r="4962" spans="1:5" x14ac:dyDescent="0.25">
      <c r="A4962" s="377">
        <v>43159</v>
      </c>
      <c r="B4962" s="378">
        <v>7.5</v>
      </c>
      <c r="C4962" s="379">
        <v>7.63</v>
      </c>
      <c r="D4962" s="378">
        <v>7.8315000000000001</v>
      </c>
      <c r="E4962" s="20">
        <f t="shared" si="77"/>
        <v>7.8315000000000001</v>
      </c>
    </row>
    <row r="4963" spans="1:5" x14ac:dyDescent="0.25">
      <c r="A4963" s="377">
        <v>43160</v>
      </c>
      <c r="B4963" s="378">
        <v>7.5</v>
      </c>
      <c r="C4963" s="379">
        <v>7.63</v>
      </c>
      <c r="D4963" s="378">
        <v>7.8293999999999997</v>
      </c>
      <c r="E4963" s="20">
        <f t="shared" si="77"/>
        <v>7.8293999999999997</v>
      </c>
    </row>
    <row r="4964" spans="1:5" x14ac:dyDescent="0.25">
      <c r="A4964" s="377">
        <v>43161</v>
      </c>
      <c r="B4964" s="378">
        <v>7.5</v>
      </c>
      <c r="C4964" s="379">
        <v>7.6</v>
      </c>
      <c r="D4964" s="378">
        <v>7.8243999999999998</v>
      </c>
      <c r="E4964" s="20">
        <f t="shared" si="77"/>
        <v>7.8243999999999998</v>
      </c>
    </row>
    <row r="4965" spans="1:5" x14ac:dyDescent="0.25">
      <c r="A4965" s="377">
        <v>43162</v>
      </c>
      <c r="B4965" s="378">
        <v>7.5</v>
      </c>
      <c r="C4965" s="379" t="s">
        <v>611</v>
      </c>
      <c r="D4965" s="378" t="s">
        <v>611</v>
      </c>
      <c r="E4965" s="20">
        <f t="shared" si="77"/>
        <v>7.8243999999999998</v>
      </c>
    </row>
    <row r="4966" spans="1:5" x14ac:dyDescent="0.25">
      <c r="A4966" s="377">
        <v>43163</v>
      </c>
      <c r="B4966" s="378">
        <v>7.5</v>
      </c>
      <c r="C4966" s="379" t="s">
        <v>611</v>
      </c>
      <c r="D4966" s="378" t="s">
        <v>611</v>
      </c>
      <c r="E4966" s="20">
        <f t="shared" si="77"/>
        <v>7.8243999999999998</v>
      </c>
    </row>
    <row r="4967" spans="1:5" x14ac:dyDescent="0.25">
      <c r="A4967" s="377">
        <v>43164</v>
      </c>
      <c r="B4967" s="378">
        <v>7.5</v>
      </c>
      <c r="C4967" s="379">
        <v>7.54</v>
      </c>
      <c r="D4967" s="378">
        <v>7.8315999999999999</v>
      </c>
      <c r="E4967" s="20">
        <f t="shared" si="77"/>
        <v>7.8315999999999999</v>
      </c>
    </row>
    <row r="4968" spans="1:5" x14ac:dyDescent="0.25">
      <c r="A4968" s="377">
        <v>43165</v>
      </c>
      <c r="B4968" s="378">
        <v>7.5</v>
      </c>
      <c r="C4968" s="379">
        <v>7.59</v>
      </c>
      <c r="D4968" s="378">
        <v>7.8224999999999998</v>
      </c>
      <c r="E4968" s="20">
        <f t="shared" si="77"/>
        <v>7.8224999999999998</v>
      </c>
    </row>
    <row r="4969" spans="1:5" x14ac:dyDescent="0.25">
      <c r="A4969" s="377">
        <v>43166</v>
      </c>
      <c r="B4969" s="378">
        <v>7.5</v>
      </c>
      <c r="C4969" s="379">
        <v>7.63</v>
      </c>
      <c r="D4969" s="378">
        <v>7.8299000000000003</v>
      </c>
      <c r="E4969" s="20">
        <f t="shared" si="77"/>
        <v>7.8299000000000003</v>
      </c>
    </row>
    <row r="4970" spans="1:5" x14ac:dyDescent="0.25">
      <c r="A4970" s="377">
        <v>43167</v>
      </c>
      <c r="B4970" s="378">
        <v>7.5</v>
      </c>
      <c r="C4970" s="379">
        <v>7.58</v>
      </c>
      <c r="D4970" s="378">
        <v>7.83</v>
      </c>
      <c r="E4970" s="20">
        <f t="shared" si="77"/>
        <v>7.83</v>
      </c>
    </row>
    <row r="4971" spans="1:5" x14ac:dyDescent="0.25">
      <c r="A4971" s="377">
        <v>43168</v>
      </c>
      <c r="B4971" s="378">
        <v>7.5</v>
      </c>
      <c r="C4971" s="379">
        <v>7.51</v>
      </c>
      <c r="D4971" s="378">
        <v>7.8395999999999999</v>
      </c>
      <c r="E4971" s="20">
        <f t="shared" si="77"/>
        <v>7.8395999999999999</v>
      </c>
    </row>
    <row r="4972" spans="1:5" x14ac:dyDescent="0.25">
      <c r="A4972" s="377">
        <v>43169</v>
      </c>
      <c r="B4972" s="378">
        <v>7.5</v>
      </c>
      <c r="C4972" s="379" t="s">
        <v>611</v>
      </c>
      <c r="D4972" s="378" t="s">
        <v>611</v>
      </c>
      <c r="E4972" s="20">
        <f t="shared" si="77"/>
        <v>7.8395999999999999</v>
      </c>
    </row>
    <row r="4973" spans="1:5" x14ac:dyDescent="0.25">
      <c r="A4973" s="377">
        <v>43170</v>
      </c>
      <c r="B4973" s="378">
        <v>7.5</v>
      </c>
      <c r="C4973" s="379" t="s">
        <v>611</v>
      </c>
      <c r="D4973" s="378" t="s">
        <v>611</v>
      </c>
      <c r="E4973" s="20">
        <f t="shared" si="77"/>
        <v>7.8395999999999999</v>
      </c>
    </row>
    <row r="4974" spans="1:5" x14ac:dyDescent="0.25">
      <c r="A4974" s="377">
        <v>43171</v>
      </c>
      <c r="B4974" s="378">
        <v>7.5</v>
      </c>
      <c r="C4974" s="379">
        <v>7.51</v>
      </c>
      <c r="D4974" s="378">
        <v>7.8395000000000001</v>
      </c>
      <c r="E4974" s="20">
        <f t="shared" si="77"/>
        <v>7.8395000000000001</v>
      </c>
    </row>
    <row r="4975" spans="1:5" x14ac:dyDescent="0.25">
      <c r="A4975" s="377">
        <v>43172</v>
      </c>
      <c r="B4975" s="378">
        <v>7.5</v>
      </c>
      <c r="C4975" s="379">
        <v>7.58</v>
      </c>
      <c r="D4975" s="378">
        <v>7.8250000000000002</v>
      </c>
      <c r="E4975" s="20">
        <f t="shared" si="77"/>
        <v>7.8250000000000002</v>
      </c>
    </row>
    <row r="4976" spans="1:5" x14ac:dyDescent="0.25">
      <c r="A4976" s="377">
        <v>43173</v>
      </c>
      <c r="B4976" s="378">
        <v>7.5</v>
      </c>
      <c r="C4976" s="379">
        <v>7.57</v>
      </c>
      <c r="D4976" s="378">
        <v>7.83</v>
      </c>
      <c r="E4976" s="20">
        <f t="shared" si="77"/>
        <v>7.83</v>
      </c>
    </row>
    <row r="4977" spans="1:5" x14ac:dyDescent="0.25">
      <c r="A4977" s="377">
        <v>43174</v>
      </c>
      <c r="B4977" s="378">
        <v>7.5</v>
      </c>
      <c r="C4977" s="379">
        <v>7.58</v>
      </c>
      <c r="D4977" s="378">
        <v>7.83</v>
      </c>
      <c r="E4977" s="20">
        <f t="shared" si="77"/>
        <v>7.83</v>
      </c>
    </row>
    <row r="4978" spans="1:5" x14ac:dyDescent="0.25">
      <c r="A4978" s="377">
        <v>43175</v>
      </c>
      <c r="B4978" s="378">
        <v>7.5</v>
      </c>
      <c r="C4978" s="379">
        <v>7.57</v>
      </c>
      <c r="D4978" s="378">
        <v>7.8250000000000002</v>
      </c>
      <c r="E4978" s="20">
        <f t="shared" si="77"/>
        <v>7.8250000000000002</v>
      </c>
    </row>
    <row r="4979" spans="1:5" x14ac:dyDescent="0.25">
      <c r="A4979" s="377">
        <v>43176</v>
      </c>
      <c r="B4979" s="378">
        <v>7.5</v>
      </c>
      <c r="C4979" s="379" t="s">
        <v>611</v>
      </c>
      <c r="D4979" s="378" t="s">
        <v>611</v>
      </c>
      <c r="E4979" s="20">
        <f t="shared" si="77"/>
        <v>7.8250000000000002</v>
      </c>
    </row>
    <row r="4980" spans="1:5" x14ac:dyDescent="0.25">
      <c r="A4980" s="377">
        <v>43177</v>
      </c>
      <c r="B4980" s="378">
        <v>7.5</v>
      </c>
      <c r="C4980" s="379" t="s">
        <v>611</v>
      </c>
      <c r="D4980" s="378" t="s">
        <v>611</v>
      </c>
      <c r="E4980" s="20">
        <f t="shared" si="77"/>
        <v>7.8250000000000002</v>
      </c>
    </row>
    <row r="4981" spans="1:5" x14ac:dyDescent="0.25">
      <c r="A4981" s="377">
        <v>43178</v>
      </c>
      <c r="B4981" s="378">
        <v>7.5</v>
      </c>
      <c r="C4981" s="379" t="s">
        <v>611</v>
      </c>
      <c r="D4981" s="378" t="s">
        <v>611</v>
      </c>
      <c r="E4981" s="20">
        <f t="shared" si="77"/>
        <v>7.8250000000000002</v>
      </c>
    </row>
    <row r="4982" spans="1:5" x14ac:dyDescent="0.25">
      <c r="A4982" s="377">
        <v>43179</v>
      </c>
      <c r="B4982" s="378">
        <v>7.5</v>
      </c>
      <c r="C4982" s="379">
        <v>7.51</v>
      </c>
      <c r="D4982" s="378">
        <v>7.8324999999999996</v>
      </c>
      <c r="E4982" s="20">
        <f t="shared" si="77"/>
        <v>7.8324999999999996</v>
      </c>
    </row>
    <row r="4983" spans="1:5" x14ac:dyDescent="0.25">
      <c r="A4983" s="377">
        <v>43180</v>
      </c>
      <c r="B4983" s="378">
        <v>7.5</v>
      </c>
      <c r="C4983" s="379">
        <v>7.51</v>
      </c>
      <c r="D4983" s="378">
        <v>7.8381999999999996</v>
      </c>
      <c r="E4983" s="20">
        <f t="shared" si="77"/>
        <v>7.8381999999999996</v>
      </c>
    </row>
    <row r="4984" spans="1:5" x14ac:dyDescent="0.25">
      <c r="A4984" s="377">
        <v>43181</v>
      </c>
      <c r="B4984" s="378">
        <v>7.5</v>
      </c>
      <c r="C4984" s="379">
        <v>7.6</v>
      </c>
      <c r="D4984" s="378">
        <v>7.8414000000000001</v>
      </c>
      <c r="E4984" s="20">
        <f t="shared" si="77"/>
        <v>7.8414000000000001</v>
      </c>
    </row>
    <row r="4985" spans="1:5" x14ac:dyDescent="0.25">
      <c r="A4985" s="377">
        <v>43182</v>
      </c>
      <c r="B4985" s="378">
        <v>7.5</v>
      </c>
      <c r="C4985" s="379">
        <v>7.53</v>
      </c>
      <c r="D4985" s="378">
        <v>7.8425000000000002</v>
      </c>
      <c r="E4985" s="20">
        <f t="shared" si="77"/>
        <v>7.8425000000000002</v>
      </c>
    </row>
    <row r="4986" spans="1:5" x14ac:dyDescent="0.25">
      <c r="A4986" s="377">
        <v>43183</v>
      </c>
      <c r="B4986" s="378">
        <v>7.5</v>
      </c>
      <c r="C4986" s="379" t="s">
        <v>611</v>
      </c>
      <c r="D4986" s="378" t="s">
        <v>611</v>
      </c>
      <c r="E4986" s="20">
        <f t="shared" si="77"/>
        <v>7.8425000000000002</v>
      </c>
    </row>
    <row r="4987" spans="1:5" x14ac:dyDescent="0.25">
      <c r="A4987" s="377">
        <v>43184</v>
      </c>
      <c r="B4987" s="378">
        <v>7.5</v>
      </c>
      <c r="C4987" s="379" t="s">
        <v>611</v>
      </c>
      <c r="D4987" s="378" t="s">
        <v>611</v>
      </c>
      <c r="E4987" s="20">
        <f t="shared" si="77"/>
        <v>7.8425000000000002</v>
      </c>
    </row>
    <row r="4988" spans="1:5" x14ac:dyDescent="0.25">
      <c r="A4988" s="377">
        <v>43185</v>
      </c>
      <c r="B4988" s="378">
        <v>7.5</v>
      </c>
      <c r="C4988" s="379">
        <v>7.52</v>
      </c>
      <c r="D4988" s="378">
        <v>7.8425000000000002</v>
      </c>
      <c r="E4988" s="20">
        <f t="shared" si="77"/>
        <v>7.8425000000000002</v>
      </c>
    </row>
    <row r="4989" spans="1:5" x14ac:dyDescent="0.25">
      <c r="A4989" s="377">
        <v>43186</v>
      </c>
      <c r="B4989" s="378">
        <v>7.5</v>
      </c>
      <c r="C4989" s="379">
        <v>7.55</v>
      </c>
      <c r="D4989" s="378">
        <v>7.8463000000000003</v>
      </c>
      <c r="E4989" s="20">
        <f t="shared" si="77"/>
        <v>7.8463000000000003</v>
      </c>
    </row>
    <row r="4990" spans="1:5" x14ac:dyDescent="0.25">
      <c r="A4990" s="377">
        <v>43187</v>
      </c>
      <c r="B4990" s="378">
        <v>7.5</v>
      </c>
      <c r="C4990" s="379">
        <v>7.65</v>
      </c>
      <c r="D4990" s="378">
        <v>7.8483000000000001</v>
      </c>
      <c r="E4990" s="20">
        <f t="shared" si="77"/>
        <v>7.8483000000000001</v>
      </c>
    </row>
    <row r="4991" spans="1:5" x14ac:dyDescent="0.25">
      <c r="A4991" s="377">
        <v>43188</v>
      </c>
      <c r="B4991" s="378">
        <v>7.5</v>
      </c>
      <c r="C4991" s="379" t="s">
        <v>611</v>
      </c>
      <c r="D4991" s="378" t="s">
        <v>611</v>
      </c>
      <c r="E4991" s="20">
        <f t="shared" si="77"/>
        <v>7.8483000000000001</v>
      </c>
    </row>
    <row r="4992" spans="1:5" x14ac:dyDescent="0.25">
      <c r="A4992" s="377">
        <v>43189</v>
      </c>
      <c r="B4992" s="378">
        <v>7.5</v>
      </c>
      <c r="C4992" s="379" t="s">
        <v>611</v>
      </c>
      <c r="D4992" s="378" t="s">
        <v>611</v>
      </c>
      <c r="E4992" s="20">
        <f t="shared" si="77"/>
        <v>7.8483000000000001</v>
      </c>
    </row>
    <row r="4993" spans="1:5" x14ac:dyDescent="0.25">
      <c r="A4993" s="377">
        <v>43190</v>
      </c>
      <c r="B4993" s="378">
        <v>7.5</v>
      </c>
      <c r="C4993" s="379" t="s">
        <v>611</v>
      </c>
      <c r="D4993" s="378" t="s">
        <v>611</v>
      </c>
      <c r="E4993" s="20">
        <f t="shared" si="77"/>
        <v>7.8483000000000001</v>
      </c>
    </row>
    <row r="4994" spans="1:5" x14ac:dyDescent="0.25">
      <c r="A4994" s="377">
        <v>43191</v>
      </c>
      <c r="B4994" s="378">
        <v>7.5</v>
      </c>
      <c r="C4994" s="379" t="s">
        <v>611</v>
      </c>
      <c r="D4994" s="378" t="s">
        <v>611</v>
      </c>
      <c r="E4994" s="20">
        <f t="shared" si="77"/>
        <v>7.8483000000000001</v>
      </c>
    </row>
    <row r="4995" spans="1:5" x14ac:dyDescent="0.25">
      <c r="A4995" s="377">
        <v>43192</v>
      </c>
      <c r="B4995" s="378">
        <v>7.5</v>
      </c>
      <c r="C4995" s="379">
        <v>7.55</v>
      </c>
      <c r="D4995" s="378">
        <v>7.8502999999999998</v>
      </c>
      <c r="E4995" s="20">
        <f t="shared" si="77"/>
        <v>7.8502999999999998</v>
      </c>
    </row>
    <row r="4996" spans="1:5" x14ac:dyDescent="0.25">
      <c r="A4996" s="377">
        <v>43193</v>
      </c>
      <c r="B4996" s="378">
        <v>7.5</v>
      </c>
      <c r="C4996" s="379">
        <v>7.61</v>
      </c>
      <c r="D4996" s="378">
        <v>7.8493000000000004</v>
      </c>
      <c r="E4996" s="20">
        <f t="shared" si="77"/>
        <v>7.8493000000000004</v>
      </c>
    </row>
    <row r="4997" spans="1:5" x14ac:dyDescent="0.25">
      <c r="A4997" s="377">
        <v>43194</v>
      </c>
      <c r="B4997" s="378">
        <v>7.5</v>
      </c>
      <c r="C4997" s="379">
        <v>7.53</v>
      </c>
      <c r="D4997" s="378">
        <v>7.8475000000000001</v>
      </c>
      <c r="E4997" s="20">
        <f t="shared" si="77"/>
        <v>7.8475000000000001</v>
      </c>
    </row>
    <row r="4998" spans="1:5" x14ac:dyDescent="0.25">
      <c r="A4998" s="377">
        <v>43195</v>
      </c>
      <c r="B4998" s="378">
        <v>7.5</v>
      </c>
      <c r="C4998" s="379">
        <v>7.54</v>
      </c>
      <c r="D4998" s="378">
        <v>7.8445</v>
      </c>
      <c r="E4998" s="20">
        <f t="shared" si="77"/>
        <v>7.8445</v>
      </c>
    </row>
    <row r="4999" spans="1:5" x14ac:dyDescent="0.25">
      <c r="A4999" s="377">
        <v>43196</v>
      </c>
      <c r="B4999" s="378">
        <v>7.5</v>
      </c>
      <c r="C4999" s="379">
        <v>7.54</v>
      </c>
      <c r="D4999" s="378">
        <v>7.8525</v>
      </c>
      <c r="E4999" s="20">
        <f t="shared" si="77"/>
        <v>7.8525</v>
      </c>
    </row>
    <row r="5000" spans="1:5" x14ac:dyDescent="0.25">
      <c r="A5000" s="377">
        <v>43197</v>
      </c>
      <c r="B5000" s="378">
        <v>7.5</v>
      </c>
      <c r="C5000" s="379" t="s">
        <v>611</v>
      </c>
      <c r="D5000" s="378" t="s">
        <v>611</v>
      </c>
      <c r="E5000" s="20">
        <f t="shared" si="77"/>
        <v>7.8525</v>
      </c>
    </row>
    <row r="5001" spans="1:5" x14ac:dyDescent="0.25">
      <c r="A5001" s="377">
        <v>43198</v>
      </c>
      <c r="B5001" s="378">
        <v>7.5</v>
      </c>
      <c r="C5001" s="379" t="s">
        <v>611</v>
      </c>
      <c r="D5001" s="378" t="s">
        <v>611</v>
      </c>
      <c r="E5001" s="20">
        <f t="shared" si="77"/>
        <v>7.8525</v>
      </c>
    </row>
    <row r="5002" spans="1:5" x14ac:dyDescent="0.25">
      <c r="A5002" s="377">
        <v>43199</v>
      </c>
      <c r="B5002" s="378">
        <v>7.5</v>
      </c>
      <c r="C5002" s="379">
        <v>7.54</v>
      </c>
      <c r="D5002" s="378">
        <v>7.8441000000000001</v>
      </c>
      <c r="E5002" s="20">
        <f t="shared" si="77"/>
        <v>7.8441000000000001</v>
      </c>
    </row>
    <row r="5003" spans="1:5" x14ac:dyDescent="0.25">
      <c r="A5003" s="377">
        <v>43200</v>
      </c>
      <c r="B5003" s="378">
        <v>7.5</v>
      </c>
      <c r="C5003" s="379">
        <v>7.51</v>
      </c>
      <c r="D5003" s="378">
        <v>7.8460000000000001</v>
      </c>
      <c r="E5003" s="20">
        <f t="shared" si="77"/>
        <v>7.8460000000000001</v>
      </c>
    </row>
    <row r="5004" spans="1:5" x14ac:dyDescent="0.25">
      <c r="A5004" s="377">
        <v>43201</v>
      </c>
      <c r="B5004" s="378">
        <v>7.5</v>
      </c>
      <c r="C5004" s="379">
        <v>7.55</v>
      </c>
      <c r="D5004" s="378">
        <v>7.8407</v>
      </c>
      <c r="E5004" s="20">
        <f t="shared" ref="E5004:E5067" si="78">IF(D5004="N/E",E5003,D5004)</f>
        <v>7.8407</v>
      </c>
    </row>
    <row r="5005" spans="1:5" x14ac:dyDescent="0.25">
      <c r="A5005" s="377">
        <v>43202</v>
      </c>
      <c r="B5005" s="378">
        <v>7.5</v>
      </c>
      <c r="C5005" s="379">
        <v>7.69</v>
      </c>
      <c r="D5005" s="378">
        <v>7.8376000000000001</v>
      </c>
      <c r="E5005" s="20">
        <f t="shared" si="78"/>
        <v>7.8376000000000001</v>
      </c>
    </row>
    <row r="5006" spans="1:5" x14ac:dyDescent="0.25">
      <c r="A5006" s="377">
        <v>43203</v>
      </c>
      <c r="B5006" s="378">
        <v>7.5</v>
      </c>
      <c r="C5006" s="379">
        <v>7.54</v>
      </c>
      <c r="D5006" s="378">
        <v>7.8445</v>
      </c>
      <c r="E5006" s="20">
        <f t="shared" si="78"/>
        <v>7.8445</v>
      </c>
    </row>
    <row r="5007" spans="1:5" x14ac:dyDescent="0.25">
      <c r="A5007" s="377">
        <v>43204</v>
      </c>
      <c r="B5007" s="378">
        <v>7.5</v>
      </c>
      <c r="C5007" s="379" t="s">
        <v>611</v>
      </c>
      <c r="D5007" s="378" t="s">
        <v>611</v>
      </c>
      <c r="E5007" s="20">
        <f t="shared" si="78"/>
        <v>7.8445</v>
      </c>
    </row>
    <row r="5008" spans="1:5" x14ac:dyDescent="0.25">
      <c r="A5008" s="377">
        <v>43205</v>
      </c>
      <c r="B5008" s="378">
        <v>7.5</v>
      </c>
      <c r="C5008" s="379" t="s">
        <v>611</v>
      </c>
      <c r="D5008" s="378" t="s">
        <v>611</v>
      </c>
      <c r="E5008" s="20">
        <f t="shared" si="78"/>
        <v>7.8445</v>
      </c>
    </row>
    <row r="5009" spans="1:5" x14ac:dyDescent="0.25">
      <c r="A5009" s="377">
        <v>43206</v>
      </c>
      <c r="B5009" s="378">
        <v>7.5</v>
      </c>
      <c r="C5009" s="379">
        <v>7.53</v>
      </c>
      <c r="D5009" s="378">
        <v>7.8403999999999998</v>
      </c>
      <c r="E5009" s="20">
        <f t="shared" si="78"/>
        <v>7.8403999999999998</v>
      </c>
    </row>
    <row r="5010" spans="1:5" x14ac:dyDescent="0.25">
      <c r="A5010" s="377">
        <v>43207</v>
      </c>
      <c r="B5010" s="378">
        <v>7.5</v>
      </c>
      <c r="C5010" s="379">
        <v>7.51</v>
      </c>
      <c r="D5010" s="378">
        <v>7.8456000000000001</v>
      </c>
      <c r="E5010" s="20">
        <f t="shared" si="78"/>
        <v>7.8456000000000001</v>
      </c>
    </row>
    <row r="5011" spans="1:5" x14ac:dyDescent="0.25">
      <c r="A5011" s="377">
        <v>43208</v>
      </c>
      <c r="B5011" s="378">
        <v>7.5</v>
      </c>
      <c r="C5011" s="379">
        <v>7.52</v>
      </c>
      <c r="D5011" s="378">
        <v>7.835</v>
      </c>
      <c r="E5011" s="20">
        <f t="shared" si="78"/>
        <v>7.835</v>
      </c>
    </row>
    <row r="5012" spans="1:5" x14ac:dyDescent="0.25">
      <c r="A5012" s="377">
        <v>43209</v>
      </c>
      <c r="B5012" s="378">
        <v>7.5</v>
      </c>
      <c r="C5012" s="379">
        <v>7.5</v>
      </c>
      <c r="D5012" s="378">
        <v>7.835</v>
      </c>
      <c r="E5012" s="20">
        <f t="shared" si="78"/>
        <v>7.835</v>
      </c>
    </row>
    <row r="5013" spans="1:5" x14ac:dyDescent="0.25">
      <c r="A5013" s="377">
        <v>43210</v>
      </c>
      <c r="B5013" s="378">
        <v>7.5</v>
      </c>
      <c r="C5013" s="379">
        <v>7.52</v>
      </c>
      <c r="D5013" s="378">
        <v>7.8254000000000001</v>
      </c>
      <c r="E5013" s="20">
        <f t="shared" si="78"/>
        <v>7.8254000000000001</v>
      </c>
    </row>
    <row r="5014" spans="1:5" x14ac:dyDescent="0.25">
      <c r="A5014" s="377">
        <v>43211</v>
      </c>
      <c r="B5014" s="378">
        <v>7.5</v>
      </c>
      <c r="C5014" s="379" t="s">
        <v>611</v>
      </c>
      <c r="D5014" s="378" t="s">
        <v>611</v>
      </c>
      <c r="E5014" s="20">
        <f t="shared" si="78"/>
        <v>7.8254000000000001</v>
      </c>
    </row>
    <row r="5015" spans="1:5" x14ac:dyDescent="0.25">
      <c r="A5015" s="377">
        <v>43212</v>
      </c>
      <c r="B5015" s="378">
        <v>7.5</v>
      </c>
      <c r="C5015" s="379" t="s">
        <v>611</v>
      </c>
      <c r="D5015" s="378" t="s">
        <v>611</v>
      </c>
      <c r="E5015" s="20">
        <f t="shared" si="78"/>
        <v>7.8254000000000001</v>
      </c>
    </row>
    <row r="5016" spans="1:5" x14ac:dyDescent="0.25">
      <c r="A5016" s="377">
        <v>43213</v>
      </c>
      <c r="B5016" s="378">
        <v>7.5</v>
      </c>
      <c r="C5016" s="379">
        <v>7.51</v>
      </c>
      <c r="D5016" s="378">
        <v>7.8303000000000003</v>
      </c>
      <c r="E5016" s="20">
        <f t="shared" si="78"/>
        <v>7.8303000000000003</v>
      </c>
    </row>
    <row r="5017" spans="1:5" x14ac:dyDescent="0.25">
      <c r="A5017" s="377">
        <v>43214</v>
      </c>
      <c r="B5017" s="378">
        <v>7.5</v>
      </c>
      <c r="C5017" s="379">
        <v>7.51</v>
      </c>
      <c r="D5017" s="378">
        <v>7.8250000000000002</v>
      </c>
      <c r="E5017" s="20">
        <f t="shared" si="78"/>
        <v>7.8250000000000002</v>
      </c>
    </row>
    <row r="5018" spans="1:5" x14ac:dyDescent="0.25">
      <c r="A5018" s="377">
        <v>43215</v>
      </c>
      <c r="B5018" s="378">
        <v>7.5</v>
      </c>
      <c r="C5018" s="379">
        <v>7.5</v>
      </c>
      <c r="D5018" s="378">
        <v>7.8324999999999996</v>
      </c>
      <c r="E5018" s="20">
        <f t="shared" si="78"/>
        <v>7.8324999999999996</v>
      </c>
    </row>
    <row r="5019" spans="1:5" x14ac:dyDescent="0.25">
      <c r="A5019" s="377">
        <v>43216</v>
      </c>
      <c r="B5019" s="378">
        <v>7.5</v>
      </c>
      <c r="C5019" s="379">
        <v>7.55</v>
      </c>
      <c r="D5019" s="378">
        <v>7.8375000000000004</v>
      </c>
      <c r="E5019" s="20">
        <f t="shared" si="78"/>
        <v>7.8375000000000004</v>
      </c>
    </row>
    <row r="5020" spans="1:5" x14ac:dyDescent="0.25">
      <c r="A5020" s="377">
        <v>43217</v>
      </c>
      <c r="B5020" s="378">
        <v>7.5</v>
      </c>
      <c r="C5020" s="379">
        <v>7.54</v>
      </c>
      <c r="D5020" s="378">
        <v>7.8404999999999996</v>
      </c>
      <c r="E5020" s="20">
        <f t="shared" si="78"/>
        <v>7.8404999999999996</v>
      </c>
    </row>
    <row r="5021" spans="1:5" x14ac:dyDescent="0.25">
      <c r="A5021" s="377">
        <v>43218</v>
      </c>
      <c r="B5021" s="378">
        <v>7.5</v>
      </c>
      <c r="C5021" s="379" t="s">
        <v>611</v>
      </c>
      <c r="D5021" s="378" t="s">
        <v>611</v>
      </c>
      <c r="E5021" s="20">
        <f t="shared" si="78"/>
        <v>7.8404999999999996</v>
      </c>
    </row>
    <row r="5022" spans="1:5" x14ac:dyDescent="0.25">
      <c r="A5022" s="377">
        <v>43219</v>
      </c>
      <c r="B5022" s="378">
        <v>7.5</v>
      </c>
      <c r="C5022" s="379" t="s">
        <v>611</v>
      </c>
      <c r="D5022" s="378" t="s">
        <v>611</v>
      </c>
      <c r="E5022" s="20">
        <f t="shared" si="78"/>
        <v>7.8404999999999996</v>
      </c>
    </row>
    <row r="5023" spans="1:5" x14ac:dyDescent="0.25">
      <c r="A5023" s="377">
        <v>43220</v>
      </c>
      <c r="B5023" s="378">
        <v>7.5</v>
      </c>
      <c r="C5023" s="379">
        <v>7.58</v>
      </c>
      <c r="D5023" s="378">
        <v>7.8455000000000004</v>
      </c>
      <c r="E5023" s="20">
        <f t="shared" si="78"/>
        <v>7.8455000000000004</v>
      </c>
    </row>
    <row r="5024" spans="1:5" x14ac:dyDescent="0.25">
      <c r="A5024" s="377">
        <v>43221</v>
      </c>
      <c r="B5024" s="378">
        <v>7.5</v>
      </c>
      <c r="C5024" s="379" t="s">
        <v>611</v>
      </c>
      <c r="D5024" s="378" t="s">
        <v>611</v>
      </c>
      <c r="E5024" s="20">
        <f t="shared" si="78"/>
        <v>7.8455000000000004</v>
      </c>
    </row>
    <row r="5025" spans="1:5" x14ac:dyDescent="0.25">
      <c r="A5025" s="377">
        <v>43222</v>
      </c>
      <c r="B5025" s="378">
        <v>7.5</v>
      </c>
      <c r="C5025" s="379">
        <v>7.6</v>
      </c>
      <c r="D5025" s="378">
        <v>7.8507999999999996</v>
      </c>
      <c r="E5025" s="20">
        <f t="shared" si="78"/>
        <v>7.8507999999999996</v>
      </c>
    </row>
    <row r="5026" spans="1:5" x14ac:dyDescent="0.25">
      <c r="A5026" s="377">
        <v>43223</v>
      </c>
      <c r="B5026" s="378">
        <v>7.5</v>
      </c>
      <c r="C5026" s="379">
        <v>7.59</v>
      </c>
      <c r="D5026" s="378">
        <v>7.8448000000000002</v>
      </c>
      <c r="E5026" s="20">
        <f t="shared" si="78"/>
        <v>7.8448000000000002</v>
      </c>
    </row>
    <row r="5027" spans="1:5" x14ac:dyDescent="0.25">
      <c r="A5027" s="377">
        <v>43224</v>
      </c>
      <c r="B5027" s="378">
        <v>7.5</v>
      </c>
      <c r="C5027" s="379">
        <v>7.51</v>
      </c>
      <c r="D5027" s="378">
        <v>7.8428000000000004</v>
      </c>
      <c r="E5027" s="20">
        <f t="shared" si="78"/>
        <v>7.8428000000000004</v>
      </c>
    </row>
    <row r="5028" spans="1:5" x14ac:dyDescent="0.25">
      <c r="A5028" s="377">
        <v>43225</v>
      </c>
      <c r="B5028" s="378">
        <v>7.5</v>
      </c>
      <c r="C5028" s="379" t="s">
        <v>611</v>
      </c>
      <c r="D5028" s="378" t="s">
        <v>611</v>
      </c>
      <c r="E5028" s="20">
        <f t="shared" si="78"/>
        <v>7.8428000000000004</v>
      </c>
    </row>
    <row r="5029" spans="1:5" x14ac:dyDescent="0.25">
      <c r="A5029" s="377">
        <v>43226</v>
      </c>
      <c r="B5029" s="378">
        <v>7.5</v>
      </c>
      <c r="C5029" s="379" t="s">
        <v>611</v>
      </c>
      <c r="D5029" s="378" t="s">
        <v>611</v>
      </c>
      <c r="E5029" s="20">
        <f t="shared" si="78"/>
        <v>7.8428000000000004</v>
      </c>
    </row>
    <row r="5030" spans="1:5" x14ac:dyDescent="0.25">
      <c r="A5030" s="377">
        <v>43227</v>
      </c>
      <c r="B5030" s="378">
        <v>7.5</v>
      </c>
      <c r="C5030" s="379">
        <v>7.51</v>
      </c>
      <c r="D5030" s="378">
        <v>7.8428000000000004</v>
      </c>
      <c r="E5030" s="20">
        <f t="shared" si="78"/>
        <v>7.8428000000000004</v>
      </c>
    </row>
    <row r="5031" spans="1:5" x14ac:dyDescent="0.25">
      <c r="A5031" s="377">
        <v>43228</v>
      </c>
      <c r="B5031" s="378">
        <v>7.5</v>
      </c>
      <c r="C5031" s="379">
        <v>7.51</v>
      </c>
      <c r="D5031" s="378">
        <v>7.835</v>
      </c>
      <c r="E5031" s="20">
        <f t="shared" si="78"/>
        <v>7.835</v>
      </c>
    </row>
    <row r="5032" spans="1:5" x14ac:dyDescent="0.25">
      <c r="A5032" s="377">
        <v>43229</v>
      </c>
      <c r="B5032" s="378">
        <v>7.5</v>
      </c>
      <c r="C5032" s="379">
        <v>7.52</v>
      </c>
      <c r="D5032" s="378">
        <v>7.835</v>
      </c>
      <c r="E5032" s="20">
        <f t="shared" si="78"/>
        <v>7.835</v>
      </c>
    </row>
    <row r="5033" spans="1:5" x14ac:dyDescent="0.25">
      <c r="A5033" s="377">
        <v>43230</v>
      </c>
      <c r="B5033" s="378">
        <v>7.5</v>
      </c>
      <c r="C5033" s="379">
        <v>7.52</v>
      </c>
      <c r="D5033" s="378">
        <v>7.8425000000000002</v>
      </c>
      <c r="E5033" s="20">
        <f t="shared" si="78"/>
        <v>7.8425000000000002</v>
      </c>
    </row>
    <row r="5034" spans="1:5" x14ac:dyDescent="0.25">
      <c r="A5034" s="377">
        <v>43231</v>
      </c>
      <c r="B5034" s="378">
        <v>7.5</v>
      </c>
      <c r="C5034" s="379">
        <v>7.57</v>
      </c>
      <c r="D5034" s="378">
        <v>7.8375000000000004</v>
      </c>
      <c r="E5034" s="20">
        <f t="shared" si="78"/>
        <v>7.8375000000000004</v>
      </c>
    </row>
    <row r="5035" spans="1:5" x14ac:dyDescent="0.25">
      <c r="A5035" s="377">
        <v>43232</v>
      </c>
      <c r="B5035" s="378">
        <v>7.5</v>
      </c>
      <c r="C5035" s="379" t="s">
        <v>611</v>
      </c>
      <c r="D5035" s="378" t="s">
        <v>611</v>
      </c>
      <c r="E5035" s="20">
        <f t="shared" si="78"/>
        <v>7.8375000000000004</v>
      </c>
    </row>
    <row r="5036" spans="1:5" x14ac:dyDescent="0.25">
      <c r="A5036" s="377">
        <v>43233</v>
      </c>
      <c r="B5036" s="378">
        <v>7.5</v>
      </c>
      <c r="C5036" s="379" t="s">
        <v>611</v>
      </c>
      <c r="D5036" s="378" t="s">
        <v>611</v>
      </c>
      <c r="E5036" s="20">
        <f t="shared" si="78"/>
        <v>7.8375000000000004</v>
      </c>
    </row>
    <row r="5037" spans="1:5" x14ac:dyDescent="0.25">
      <c r="A5037" s="377">
        <v>43234</v>
      </c>
      <c r="B5037" s="378">
        <v>7.5</v>
      </c>
      <c r="C5037" s="379">
        <v>7.62</v>
      </c>
      <c r="D5037" s="378">
        <v>7.8358999999999996</v>
      </c>
      <c r="E5037" s="20">
        <f t="shared" si="78"/>
        <v>7.8358999999999996</v>
      </c>
    </row>
    <row r="5038" spans="1:5" x14ac:dyDescent="0.25">
      <c r="A5038" s="377">
        <v>43235</v>
      </c>
      <c r="B5038" s="378">
        <v>7.5</v>
      </c>
      <c r="C5038" s="379">
        <v>7.62</v>
      </c>
      <c r="D5038" s="378">
        <v>7.8475000000000001</v>
      </c>
      <c r="E5038" s="20">
        <f t="shared" si="78"/>
        <v>7.8475000000000001</v>
      </c>
    </row>
    <row r="5039" spans="1:5" x14ac:dyDescent="0.25">
      <c r="A5039" s="377">
        <v>43236</v>
      </c>
      <c r="B5039" s="378">
        <v>7.5</v>
      </c>
      <c r="C5039" s="379">
        <v>7.55</v>
      </c>
      <c r="D5039" s="378">
        <v>7.8487999999999998</v>
      </c>
      <c r="E5039" s="20">
        <f t="shared" si="78"/>
        <v>7.8487999999999998</v>
      </c>
    </row>
    <row r="5040" spans="1:5" x14ac:dyDescent="0.25">
      <c r="A5040" s="377">
        <v>43237</v>
      </c>
      <c r="B5040" s="378">
        <v>7.5</v>
      </c>
      <c r="C5040" s="379">
        <v>7.68</v>
      </c>
      <c r="D5040" s="378">
        <v>7.8475000000000001</v>
      </c>
      <c r="E5040" s="20">
        <f t="shared" si="78"/>
        <v>7.8475000000000001</v>
      </c>
    </row>
    <row r="5041" spans="1:5" x14ac:dyDescent="0.25">
      <c r="A5041" s="377">
        <v>43238</v>
      </c>
      <c r="B5041" s="378">
        <v>7.5</v>
      </c>
      <c r="C5041" s="379">
        <v>7.52</v>
      </c>
      <c r="D5041" s="378">
        <v>7.86</v>
      </c>
      <c r="E5041" s="20">
        <f t="shared" si="78"/>
        <v>7.86</v>
      </c>
    </row>
    <row r="5042" spans="1:5" x14ac:dyDescent="0.25">
      <c r="A5042" s="377">
        <v>43239</v>
      </c>
      <c r="B5042" s="378">
        <v>7.5</v>
      </c>
      <c r="C5042" s="379" t="s">
        <v>611</v>
      </c>
      <c r="D5042" s="378" t="s">
        <v>611</v>
      </c>
      <c r="E5042" s="20">
        <f t="shared" si="78"/>
        <v>7.86</v>
      </c>
    </row>
    <row r="5043" spans="1:5" x14ac:dyDescent="0.25">
      <c r="A5043" s="377">
        <v>43240</v>
      </c>
      <c r="B5043" s="378">
        <v>7.5</v>
      </c>
      <c r="C5043" s="379" t="s">
        <v>611</v>
      </c>
      <c r="D5043" s="378" t="s">
        <v>611</v>
      </c>
      <c r="E5043" s="20">
        <f t="shared" si="78"/>
        <v>7.86</v>
      </c>
    </row>
    <row r="5044" spans="1:5" x14ac:dyDescent="0.25">
      <c r="A5044" s="377">
        <v>43241</v>
      </c>
      <c r="B5044" s="378">
        <v>7.5</v>
      </c>
      <c r="C5044" s="379">
        <v>7.52</v>
      </c>
      <c r="D5044" s="378">
        <v>7.8676000000000004</v>
      </c>
      <c r="E5044" s="20">
        <f t="shared" si="78"/>
        <v>7.8676000000000004</v>
      </c>
    </row>
    <row r="5045" spans="1:5" x14ac:dyDescent="0.25">
      <c r="A5045" s="377">
        <v>43242</v>
      </c>
      <c r="B5045" s="378">
        <v>7.5</v>
      </c>
      <c r="C5045" s="379">
        <v>7.55</v>
      </c>
      <c r="D5045" s="378">
        <v>7.8558000000000003</v>
      </c>
      <c r="E5045" s="20">
        <f t="shared" si="78"/>
        <v>7.8558000000000003</v>
      </c>
    </row>
    <row r="5046" spans="1:5" x14ac:dyDescent="0.25">
      <c r="A5046" s="377">
        <v>43243</v>
      </c>
      <c r="B5046" s="378">
        <v>7.5</v>
      </c>
      <c r="C5046" s="379">
        <v>7.55</v>
      </c>
      <c r="D5046" s="378">
        <v>7.8601999999999999</v>
      </c>
      <c r="E5046" s="20">
        <f t="shared" si="78"/>
        <v>7.8601999999999999</v>
      </c>
    </row>
    <row r="5047" spans="1:5" x14ac:dyDescent="0.25">
      <c r="A5047" s="377">
        <v>43244</v>
      </c>
      <c r="B5047" s="378">
        <v>7.5</v>
      </c>
      <c r="C5047" s="379">
        <v>7.63</v>
      </c>
      <c r="D5047" s="378">
        <v>7.8620000000000001</v>
      </c>
      <c r="E5047" s="20">
        <f t="shared" si="78"/>
        <v>7.8620000000000001</v>
      </c>
    </row>
    <row r="5048" spans="1:5" x14ac:dyDescent="0.25">
      <c r="A5048" s="377">
        <v>43245</v>
      </c>
      <c r="B5048" s="378">
        <v>7.5</v>
      </c>
      <c r="C5048" s="379">
        <v>7.6</v>
      </c>
      <c r="D5048" s="378">
        <v>7.8612000000000002</v>
      </c>
      <c r="E5048" s="20">
        <f t="shared" si="78"/>
        <v>7.8612000000000002</v>
      </c>
    </row>
    <row r="5049" spans="1:5" x14ac:dyDescent="0.25">
      <c r="A5049" s="377">
        <v>43246</v>
      </c>
      <c r="B5049" s="378">
        <v>7.5</v>
      </c>
      <c r="C5049" s="379" t="s">
        <v>611</v>
      </c>
      <c r="D5049" s="378" t="s">
        <v>611</v>
      </c>
      <c r="E5049" s="20">
        <f t="shared" si="78"/>
        <v>7.8612000000000002</v>
      </c>
    </row>
    <row r="5050" spans="1:5" x14ac:dyDescent="0.25">
      <c r="A5050" s="377">
        <v>43247</v>
      </c>
      <c r="B5050" s="378">
        <v>7.5</v>
      </c>
      <c r="C5050" s="379" t="s">
        <v>611</v>
      </c>
      <c r="D5050" s="378" t="s">
        <v>611</v>
      </c>
      <c r="E5050" s="20">
        <f t="shared" si="78"/>
        <v>7.8612000000000002</v>
      </c>
    </row>
    <row r="5051" spans="1:5" x14ac:dyDescent="0.25">
      <c r="A5051" s="377">
        <v>43248</v>
      </c>
      <c r="B5051" s="378">
        <v>7.5</v>
      </c>
      <c r="C5051" s="379">
        <v>7.67</v>
      </c>
      <c r="D5051" s="378">
        <v>7.8662000000000001</v>
      </c>
      <c r="E5051" s="20">
        <f t="shared" si="78"/>
        <v>7.8662000000000001</v>
      </c>
    </row>
    <row r="5052" spans="1:5" x14ac:dyDescent="0.25">
      <c r="A5052" s="377">
        <v>43249</v>
      </c>
      <c r="B5052" s="378">
        <v>7.5</v>
      </c>
      <c r="C5052" s="379">
        <v>7.56</v>
      </c>
      <c r="D5052" s="378">
        <v>7.8585000000000003</v>
      </c>
      <c r="E5052" s="20">
        <f t="shared" si="78"/>
        <v>7.8585000000000003</v>
      </c>
    </row>
    <row r="5053" spans="1:5" x14ac:dyDescent="0.25">
      <c r="A5053" s="377">
        <v>43250</v>
      </c>
      <c r="B5053" s="378">
        <v>7.5</v>
      </c>
      <c r="C5053" s="379">
        <v>7.58</v>
      </c>
      <c r="D5053" s="378">
        <v>7.8586999999999998</v>
      </c>
      <c r="E5053" s="20">
        <f t="shared" si="78"/>
        <v>7.8586999999999998</v>
      </c>
    </row>
    <row r="5054" spans="1:5" x14ac:dyDescent="0.25">
      <c r="A5054" s="377">
        <v>43251</v>
      </c>
      <c r="B5054" s="378">
        <v>7.5</v>
      </c>
      <c r="C5054" s="379">
        <v>7.7</v>
      </c>
      <c r="D5054" s="378">
        <v>7.86</v>
      </c>
      <c r="E5054" s="20">
        <f t="shared" si="78"/>
        <v>7.86</v>
      </c>
    </row>
    <row r="5055" spans="1:5" x14ac:dyDescent="0.25">
      <c r="A5055" s="377">
        <v>43252</v>
      </c>
      <c r="B5055" s="378">
        <v>7.5</v>
      </c>
      <c r="C5055" s="379">
        <v>7.6</v>
      </c>
      <c r="D5055" s="378">
        <v>7.8550000000000004</v>
      </c>
      <c r="E5055" s="20">
        <f t="shared" si="78"/>
        <v>7.8550000000000004</v>
      </c>
    </row>
    <row r="5056" spans="1:5" x14ac:dyDescent="0.25">
      <c r="A5056" s="377">
        <v>43253</v>
      </c>
      <c r="B5056" s="378">
        <v>7.5</v>
      </c>
      <c r="C5056" s="379" t="s">
        <v>611</v>
      </c>
      <c r="D5056" s="378" t="s">
        <v>611</v>
      </c>
      <c r="E5056" s="20">
        <f t="shared" si="78"/>
        <v>7.8550000000000004</v>
      </c>
    </row>
    <row r="5057" spans="1:5" x14ac:dyDescent="0.25">
      <c r="A5057" s="377">
        <v>43254</v>
      </c>
      <c r="B5057" s="378">
        <v>7.5</v>
      </c>
      <c r="C5057" s="379" t="s">
        <v>611</v>
      </c>
      <c r="D5057" s="378" t="s">
        <v>611</v>
      </c>
      <c r="E5057" s="20">
        <f t="shared" si="78"/>
        <v>7.8550000000000004</v>
      </c>
    </row>
    <row r="5058" spans="1:5" x14ac:dyDescent="0.25">
      <c r="A5058" s="377">
        <v>43255</v>
      </c>
      <c r="B5058" s="378">
        <v>7.5</v>
      </c>
      <c r="C5058" s="379">
        <v>7.59</v>
      </c>
      <c r="D5058" s="378">
        <v>7.85</v>
      </c>
      <c r="E5058" s="20">
        <f t="shared" si="78"/>
        <v>7.85</v>
      </c>
    </row>
    <row r="5059" spans="1:5" x14ac:dyDescent="0.25">
      <c r="A5059" s="377">
        <v>43256</v>
      </c>
      <c r="B5059" s="378">
        <v>7.5</v>
      </c>
      <c r="C5059" s="379">
        <v>7.59</v>
      </c>
      <c r="D5059" s="378">
        <v>7.8529</v>
      </c>
      <c r="E5059" s="20">
        <f t="shared" si="78"/>
        <v>7.8529</v>
      </c>
    </row>
    <row r="5060" spans="1:5" x14ac:dyDescent="0.25">
      <c r="A5060" s="377">
        <v>43257</v>
      </c>
      <c r="B5060" s="378">
        <v>7.5</v>
      </c>
      <c r="C5060" s="379">
        <v>7.64</v>
      </c>
      <c r="D5060" s="378">
        <v>7.8545999999999996</v>
      </c>
      <c r="E5060" s="20">
        <f t="shared" si="78"/>
        <v>7.8545999999999996</v>
      </c>
    </row>
    <row r="5061" spans="1:5" x14ac:dyDescent="0.25">
      <c r="A5061" s="377">
        <v>43258</v>
      </c>
      <c r="B5061" s="378">
        <v>7.5</v>
      </c>
      <c r="C5061" s="379">
        <v>7.56</v>
      </c>
      <c r="D5061" s="378">
        <v>7.8639999999999999</v>
      </c>
      <c r="E5061" s="20">
        <f t="shared" si="78"/>
        <v>7.8639999999999999</v>
      </c>
    </row>
    <row r="5062" spans="1:5" x14ac:dyDescent="0.25">
      <c r="A5062" s="377">
        <v>43259</v>
      </c>
      <c r="B5062" s="378">
        <v>7.5</v>
      </c>
      <c r="C5062" s="379">
        <v>7.55</v>
      </c>
      <c r="D5062" s="378">
        <v>7.8728999999999996</v>
      </c>
      <c r="E5062" s="20">
        <f t="shared" si="78"/>
        <v>7.8728999999999996</v>
      </c>
    </row>
    <row r="5063" spans="1:5" x14ac:dyDescent="0.25">
      <c r="A5063" s="377">
        <v>43260</v>
      </c>
      <c r="B5063" s="378">
        <v>7.5</v>
      </c>
      <c r="C5063" s="379" t="s">
        <v>611</v>
      </c>
      <c r="D5063" s="378" t="s">
        <v>611</v>
      </c>
      <c r="E5063" s="20">
        <f t="shared" si="78"/>
        <v>7.8728999999999996</v>
      </c>
    </row>
    <row r="5064" spans="1:5" x14ac:dyDescent="0.25">
      <c r="A5064" s="377">
        <v>43261</v>
      </c>
      <c r="B5064" s="378">
        <v>7.5</v>
      </c>
      <c r="C5064" s="379" t="s">
        <v>611</v>
      </c>
      <c r="D5064" s="378" t="s">
        <v>611</v>
      </c>
      <c r="E5064" s="20">
        <f t="shared" si="78"/>
        <v>7.8728999999999996</v>
      </c>
    </row>
    <row r="5065" spans="1:5" x14ac:dyDescent="0.25">
      <c r="A5065" s="377">
        <v>43262</v>
      </c>
      <c r="B5065" s="378">
        <v>7.5</v>
      </c>
      <c r="C5065" s="379">
        <v>7.56</v>
      </c>
      <c r="D5065" s="378">
        <v>7.87</v>
      </c>
      <c r="E5065" s="20">
        <f t="shared" si="78"/>
        <v>7.87</v>
      </c>
    </row>
    <row r="5066" spans="1:5" x14ac:dyDescent="0.25">
      <c r="A5066" s="377">
        <v>43263</v>
      </c>
      <c r="B5066" s="378">
        <v>7.5</v>
      </c>
      <c r="C5066" s="379">
        <v>7.59</v>
      </c>
      <c r="D5066" s="378">
        <v>7.8720999999999997</v>
      </c>
      <c r="E5066" s="20">
        <f t="shared" si="78"/>
        <v>7.8720999999999997</v>
      </c>
    </row>
    <row r="5067" spans="1:5" x14ac:dyDescent="0.25">
      <c r="A5067" s="377">
        <v>43264</v>
      </c>
      <c r="B5067" s="378">
        <v>7.5</v>
      </c>
      <c r="C5067" s="379">
        <v>7.57</v>
      </c>
      <c r="D5067" s="378">
        <v>7.88</v>
      </c>
      <c r="E5067" s="20">
        <f t="shared" si="78"/>
        <v>7.88</v>
      </c>
    </row>
    <row r="5068" spans="1:5" x14ac:dyDescent="0.25">
      <c r="A5068" s="377">
        <v>43265</v>
      </c>
      <c r="B5068" s="378">
        <v>7.5</v>
      </c>
      <c r="C5068" s="379">
        <v>7.58</v>
      </c>
      <c r="D5068" s="378">
        <v>7.8788</v>
      </c>
      <c r="E5068" s="20">
        <f t="shared" ref="E5068:E5131" si="79">IF(D5068="N/E",E5067,D5068)</f>
        <v>7.8788</v>
      </c>
    </row>
    <row r="5069" spans="1:5" x14ac:dyDescent="0.25">
      <c r="A5069" s="377">
        <v>43266</v>
      </c>
      <c r="B5069" s="378">
        <v>7.5</v>
      </c>
      <c r="C5069" s="379">
        <v>7.52</v>
      </c>
      <c r="D5069" s="378">
        <v>7.891</v>
      </c>
      <c r="E5069" s="20">
        <f t="shared" si="79"/>
        <v>7.891</v>
      </c>
    </row>
    <row r="5070" spans="1:5" x14ac:dyDescent="0.25">
      <c r="A5070" s="377">
        <v>43267</v>
      </c>
      <c r="B5070" s="378">
        <v>7.5</v>
      </c>
      <c r="C5070" s="379" t="s">
        <v>611</v>
      </c>
      <c r="D5070" s="378" t="s">
        <v>611</v>
      </c>
      <c r="E5070" s="20">
        <f t="shared" si="79"/>
        <v>7.891</v>
      </c>
    </row>
    <row r="5071" spans="1:5" x14ac:dyDescent="0.25">
      <c r="A5071" s="377">
        <v>43268</v>
      </c>
      <c r="B5071" s="378">
        <v>7.5</v>
      </c>
      <c r="C5071" s="379" t="s">
        <v>611</v>
      </c>
      <c r="D5071" s="378" t="s">
        <v>611</v>
      </c>
      <c r="E5071" s="20">
        <f t="shared" si="79"/>
        <v>7.891</v>
      </c>
    </row>
    <row r="5072" spans="1:5" x14ac:dyDescent="0.25">
      <c r="A5072" s="377">
        <v>43269</v>
      </c>
      <c r="B5072" s="378">
        <v>7.5</v>
      </c>
      <c r="C5072" s="379">
        <v>7.54</v>
      </c>
      <c r="D5072" s="378">
        <v>7.8933</v>
      </c>
      <c r="E5072" s="20">
        <f t="shared" si="79"/>
        <v>7.8933</v>
      </c>
    </row>
    <row r="5073" spans="1:5" x14ac:dyDescent="0.25">
      <c r="A5073" s="377">
        <v>43270</v>
      </c>
      <c r="B5073" s="378">
        <v>7.5</v>
      </c>
      <c r="C5073" s="379">
        <v>7.54</v>
      </c>
      <c r="D5073" s="378">
        <v>7.9002999999999997</v>
      </c>
      <c r="E5073" s="20">
        <f t="shared" si="79"/>
        <v>7.9002999999999997</v>
      </c>
    </row>
    <row r="5074" spans="1:5" x14ac:dyDescent="0.25">
      <c r="A5074" s="377">
        <v>43271</v>
      </c>
      <c r="B5074" s="378">
        <v>7.5</v>
      </c>
      <c r="C5074" s="379">
        <v>7.54</v>
      </c>
      <c r="D5074" s="378">
        <v>7.8975</v>
      </c>
      <c r="E5074" s="20">
        <f t="shared" si="79"/>
        <v>7.8975</v>
      </c>
    </row>
    <row r="5075" spans="1:5" x14ac:dyDescent="0.25">
      <c r="A5075" s="377">
        <v>43272</v>
      </c>
      <c r="B5075" s="378">
        <v>7.75</v>
      </c>
      <c r="C5075" s="379">
        <v>7.72</v>
      </c>
      <c r="D5075" s="378">
        <v>7.9</v>
      </c>
      <c r="E5075" s="20">
        <f t="shared" si="79"/>
        <v>7.9</v>
      </c>
    </row>
    <row r="5076" spans="1:5" x14ac:dyDescent="0.25">
      <c r="A5076" s="377">
        <v>43273</v>
      </c>
      <c r="B5076" s="378">
        <v>7.75</v>
      </c>
      <c r="C5076" s="379">
        <v>7.75</v>
      </c>
      <c r="D5076" s="378">
        <v>7.915</v>
      </c>
      <c r="E5076" s="20">
        <f t="shared" si="79"/>
        <v>7.915</v>
      </c>
    </row>
    <row r="5077" spans="1:5" x14ac:dyDescent="0.25">
      <c r="A5077" s="377">
        <v>43274</v>
      </c>
      <c r="B5077" s="378">
        <v>7.75</v>
      </c>
      <c r="C5077" s="379" t="s">
        <v>611</v>
      </c>
      <c r="D5077" s="378" t="s">
        <v>611</v>
      </c>
      <c r="E5077" s="20">
        <f t="shared" si="79"/>
        <v>7.915</v>
      </c>
    </row>
    <row r="5078" spans="1:5" x14ac:dyDescent="0.25">
      <c r="A5078" s="377">
        <v>43275</v>
      </c>
      <c r="B5078" s="378">
        <v>7.75</v>
      </c>
      <c r="C5078" s="379" t="s">
        <v>611</v>
      </c>
      <c r="D5078" s="378" t="s">
        <v>611</v>
      </c>
      <c r="E5078" s="20">
        <f t="shared" si="79"/>
        <v>7.915</v>
      </c>
    </row>
    <row r="5079" spans="1:5" x14ac:dyDescent="0.25">
      <c r="A5079" s="377">
        <v>43276</v>
      </c>
      <c r="B5079" s="378">
        <v>7.75</v>
      </c>
      <c r="C5079" s="379">
        <v>7.75</v>
      </c>
      <c r="D5079" s="378">
        <v>8.07</v>
      </c>
      <c r="E5079" s="20">
        <f t="shared" si="79"/>
        <v>8.07</v>
      </c>
    </row>
    <row r="5080" spans="1:5" x14ac:dyDescent="0.25">
      <c r="A5080" s="377">
        <v>43277</v>
      </c>
      <c r="B5080" s="378">
        <v>7.75</v>
      </c>
      <c r="C5080" s="379">
        <v>7.76</v>
      </c>
      <c r="D5080" s="378">
        <v>8.08</v>
      </c>
      <c r="E5080" s="20">
        <f t="shared" si="79"/>
        <v>8.08</v>
      </c>
    </row>
    <row r="5081" spans="1:5" x14ac:dyDescent="0.25">
      <c r="A5081" s="377">
        <v>43278</v>
      </c>
      <c r="B5081" s="378">
        <v>7.75</v>
      </c>
      <c r="C5081" s="379">
        <v>7.78</v>
      </c>
      <c r="D5081" s="378">
        <v>8.09</v>
      </c>
      <c r="E5081" s="20">
        <f t="shared" si="79"/>
        <v>8.09</v>
      </c>
    </row>
    <row r="5082" spans="1:5" x14ac:dyDescent="0.25">
      <c r="A5082" s="377">
        <v>43279</v>
      </c>
      <c r="B5082" s="378">
        <v>7.75</v>
      </c>
      <c r="C5082" s="379">
        <v>7.8</v>
      </c>
      <c r="D5082" s="378">
        <v>8.1</v>
      </c>
      <c r="E5082" s="20">
        <f t="shared" si="79"/>
        <v>8.1</v>
      </c>
    </row>
    <row r="5083" spans="1:5" x14ac:dyDescent="0.25">
      <c r="A5083" s="377">
        <v>43280</v>
      </c>
      <c r="B5083" s="378">
        <v>7.75</v>
      </c>
      <c r="C5083" s="379">
        <v>7.95</v>
      </c>
      <c r="D5083" s="378">
        <v>8.1029999999999998</v>
      </c>
      <c r="E5083" s="20">
        <f t="shared" si="79"/>
        <v>8.1029999999999998</v>
      </c>
    </row>
    <row r="5084" spans="1:5" x14ac:dyDescent="0.25">
      <c r="A5084" s="377">
        <v>43281</v>
      </c>
      <c r="B5084" s="378">
        <v>7.75</v>
      </c>
      <c r="C5084" s="379" t="s">
        <v>611</v>
      </c>
      <c r="D5084" s="378" t="s">
        <v>611</v>
      </c>
      <c r="E5084" s="20">
        <f t="shared" si="79"/>
        <v>8.1029999999999998</v>
      </c>
    </row>
    <row r="5085" spans="1:5" x14ac:dyDescent="0.25">
      <c r="A5085" s="377">
        <v>43282</v>
      </c>
      <c r="B5085" s="378">
        <v>7.75</v>
      </c>
      <c r="C5085" s="379" t="s">
        <v>611</v>
      </c>
      <c r="D5085" s="378" t="s">
        <v>611</v>
      </c>
      <c r="E5085" s="20">
        <f t="shared" si="79"/>
        <v>8.1029999999999998</v>
      </c>
    </row>
    <row r="5086" spans="1:5" x14ac:dyDescent="0.25">
      <c r="A5086" s="377">
        <v>43283</v>
      </c>
      <c r="B5086" s="378">
        <v>7.75</v>
      </c>
      <c r="C5086" s="379">
        <v>7.77</v>
      </c>
      <c r="D5086" s="378">
        <v>8.1004000000000005</v>
      </c>
      <c r="E5086" s="20">
        <f t="shared" si="79"/>
        <v>8.1004000000000005</v>
      </c>
    </row>
    <row r="5087" spans="1:5" x14ac:dyDescent="0.25">
      <c r="A5087" s="377">
        <v>43284</v>
      </c>
      <c r="B5087" s="378">
        <v>7.75</v>
      </c>
      <c r="C5087" s="379">
        <v>7.8</v>
      </c>
      <c r="D5087" s="378">
        <v>8.1</v>
      </c>
      <c r="E5087" s="20">
        <f t="shared" si="79"/>
        <v>8.1</v>
      </c>
    </row>
    <row r="5088" spans="1:5" x14ac:dyDescent="0.25">
      <c r="A5088" s="377">
        <v>43285</v>
      </c>
      <c r="B5088" s="378">
        <v>7.75</v>
      </c>
      <c r="C5088" s="379">
        <v>7.9</v>
      </c>
      <c r="D5088" s="378">
        <v>8.1080000000000005</v>
      </c>
      <c r="E5088" s="20">
        <f t="shared" si="79"/>
        <v>8.1080000000000005</v>
      </c>
    </row>
    <row r="5089" spans="1:5" x14ac:dyDescent="0.25">
      <c r="A5089" s="377">
        <v>43286</v>
      </c>
      <c r="B5089" s="378">
        <v>7.75</v>
      </c>
      <c r="C5089" s="379">
        <v>7.87</v>
      </c>
      <c r="D5089" s="378">
        <v>8.1079000000000008</v>
      </c>
      <c r="E5089" s="20">
        <f t="shared" si="79"/>
        <v>8.1079000000000008</v>
      </c>
    </row>
    <row r="5090" spans="1:5" x14ac:dyDescent="0.25">
      <c r="A5090" s="377">
        <v>43287</v>
      </c>
      <c r="B5090" s="378">
        <v>7.75</v>
      </c>
      <c r="C5090" s="379">
        <v>7.81</v>
      </c>
      <c r="D5090" s="378">
        <v>8.1082999999999998</v>
      </c>
      <c r="E5090" s="20">
        <f t="shared" si="79"/>
        <v>8.1082999999999998</v>
      </c>
    </row>
    <row r="5091" spans="1:5" x14ac:dyDescent="0.25">
      <c r="A5091" s="377">
        <v>43288</v>
      </c>
      <c r="B5091" s="378">
        <v>7.75</v>
      </c>
      <c r="C5091" s="379" t="s">
        <v>611</v>
      </c>
      <c r="D5091" s="378" t="s">
        <v>611</v>
      </c>
      <c r="E5091" s="20">
        <f t="shared" si="79"/>
        <v>8.1082999999999998</v>
      </c>
    </row>
    <row r="5092" spans="1:5" x14ac:dyDescent="0.25">
      <c r="A5092" s="377">
        <v>43289</v>
      </c>
      <c r="B5092" s="378">
        <v>7.75</v>
      </c>
      <c r="C5092" s="379" t="s">
        <v>611</v>
      </c>
      <c r="D5092" s="378" t="s">
        <v>611</v>
      </c>
      <c r="E5092" s="20">
        <f t="shared" si="79"/>
        <v>8.1082999999999998</v>
      </c>
    </row>
    <row r="5093" spans="1:5" x14ac:dyDescent="0.25">
      <c r="A5093" s="377">
        <v>43290</v>
      </c>
      <c r="B5093" s="378">
        <v>7.75</v>
      </c>
      <c r="C5093" s="379">
        <v>7.77</v>
      </c>
      <c r="D5093" s="378">
        <v>8.1067999999999998</v>
      </c>
      <c r="E5093" s="20">
        <f t="shared" si="79"/>
        <v>8.1067999999999998</v>
      </c>
    </row>
    <row r="5094" spans="1:5" x14ac:dyDescent="0.25">
      <c r="A5094" s="377">
        <v>43291</v>
      </c>
      <c r="B5094" s="378">
        <v>7.75</v>
      </c>
      <c r="C5094" s="379">
        <v>7.78</v>
      </c>
      <c r="D5094" s="378">
        <v>8.1074999999999999</v>
      </c>
      <c r="E5094" s="20">
        <f t="shared" si="79"/>
        <v>8.1074999999999999</v>
      </c>
    </row>
    <row r="5095" spans="1:5" x14ac:dyDescent="0.25">
      <c r="A5095" s="377">
        <v>43292</v>
      </c>
      <c r="B5095" s="378">
        <v>7.75</v>
      </c>
      <c r="C5095" s="379">
        <v>7.78</v>
      </c>
      <c r="D5095" s="378">
        <v>8.1024999999999991</v>
      </c>
      <c r="E5095" s="20">
        <f t="shared" si="79"/>
        <v>8.1024999999999991</v>
      </c>
    </row>
    <row r="5096" spans="1:5" x14ac:dyDescent="0.25">
      <c r="A5096" s="377">
        <v>43293</v>
      </c>
      <c r="B5096" s="378">
        <v>7.75</v>
      </c>
      <c r="C5096" s="379">
        <v>7.78</v>
      </c>
      <c r="D5096" s="378">
        <v>8.11</v>
      </c>
      <c r="E5096" s="20">
        <f t="shared" si="79"/>
        <v>8.11</v>
      </c>
    </row>
    <row r="5097" spans="1:5" x14ac:dyDescent="0.25">
      <c r="A5097" s="377">
        <v>43294</v>
      </c>
      <c r="B5097" s="378">
        <v>7.75</v>
      </c>
      <c r="C5097" s="379">
        <v>7.77</v>
      </c>
      <c r="D5097" s="378">
        <v>8.1050000000000004</v>
      </c>
      <c r="E5097" s="20">
        <f t="shared" si="79"/>
        <v>8.1050000000000004</v>
      </c>
    </row>
    <row r="5098" spans="1:5" x14ac:dyDescent="0.25">
      <c r="A5098" s="377">
        <v>43295</v>
      </c>
      <c r="B5098" s="378">
        <v>7.75</v>
      </c>
      <c r="C5098" s="379" t="s">
        <v>611</v>
      </c>
      <c r="D5098" s="378" t="s">
        <v>611</v>
      </c>
      <c r="E5098" s="20">
        <f t="shared" si="79"/>
        <v>8.1050000000000004</v>
      </c>
    </row>
    <row r="5099" spans="1:5" x14ac:dyDescent="0.25">
      <c r="A5099" s="377">
        <v>43296</v>
      </c>
      <c r="B5099" s="378">
        <v>7.75</v>
      </c>
      <c r="C5099" s="379" t="s">
        <v>611</v>
      </c>
      <c r="D5099" s="378" t="s">
        <v>611</v>
      </c>
      <c r="E5099" s="20">
        <f t="shared" si="79"/>
        <v>8.1050000000000004</v>
      </c>
    </row>
    <row r="5100" spans="1:5" x14ac:dyDescent="0.25">
      <c r="A5100" s="377">
        <v>43297</v>
      </c>
      <c r="B5100" s="378">
        <v>7.75</v>
      </c>
      <c r="C5100" s="379">
        <v>7.77</v>
      </c>
      <c r="D5100" s="378">
        <v>8.1050000000000004</v>
      </c>
      <c r="E5100" s="20">
        <f t="shared" si="79"/>
        <v>8.1050000000000004</v>
      </c>
    </row>
    <row r="5101" spans="1:5" x14ac:dyDescent="0.25">
      <c r="A5101" s="377">
        <v>43298</v>
      </c>
      <c r="B5101" s="378">
        <v>7.75</v>
      </c>
      <c r="C5101" s="379">
        <v>7.77</v>
      </c>
      <c r="D5101" s="378">
        <v>8.1067</v>
      </c>
      <c r="E5101" s="20">
        <f t="shared" si="79"/>
        <v>8.1067</v>
      </c>
    </row>
    <row r="5102" spans="1:5" x14ac:dyDescent="0.25">
      <c r="A5102" s="377">
        <v>43299</v>
      </c>
      <c r="B5102" s="378">
        <v>7.75</v>
      </c>
      <c r="C5102" s="379">
        <v>7.76</v>
      </c>
      <c r="D5102" s="378">
        <v>8.11</v>
      </c>
      <c r="E5102" s="20">
        <f t="shared" si="79"/>
        <v>8.11</v>
      </c>
    </row>
    <row r="5103" spans="1:5" x14ac:dyDescent="0.25">
      <c r="A5103" s="377">
        <v>43300</v>
      </c>
      <c r="B5103" s="378">
        <v>7.75</v>
      </c>
      <c r="C5103" s="379">
        <v>7.77</v>
      </c>
      <c r="D5103" s="378">
        <v>8.11</v>
      </c>
      <c r="E5103" s="20">
        <f t="shared" si="79"/>
        <v>8.11</v>
      </c>
    </row>
    <row r="5104" spans="1:5" x14ac:dyDescent="0.25">
      <c r="A5104" s="377">
        <v>43301</v>
      </c>
      <c r="B5104" s="378">
        <v>7.75</v>
      </c>
      <c r="C5104" s="379">
        <v>7.76</v>
      </c>
      <c r="D5104" s="378">
        <v>8.1050000000000004</v>
      </c>
      <c r="E5104" s="20">
        <f t="shared" si="79"/>
        <v>8.1050000000000004</v>
      </c>
    </row>
    <row r="5105" spans="1:5" x14ac:dyDescent="0.25">
      <c r="A5105" s="377">
        <v>43302</v>
      </c>
      <c r="B5105" s="378">
        <v>7.75</v>
      </c>
      <c r="C5105" s="379" t="s">
        <v>611</v>
      </c>
      <c r="D5105" s="378" t="s">
        <v>611</v>
      </c>
      <c r="E5105" s="20">
        <f t="shared" si="79"/>
        <v>8.1050000000000004</v>
      </c>
    </row>
    <row r="5106" spans="1:5" x14ac:dyDescent="0.25">
      <c r="A5106" s="377">
        <v>43303</v>
      </c>
      <c r="B5106" s="378">
        <v>7.75</v>
      </c>
      <c r="C5106" s="379" t="s">
        <v>611</v>
      </c>
      <c r="D5106" s="378" t="s">
        <v>611</v>
      </c>
      <c r="E5106" s="20">
        <f t="shared" si="79"/>
        <v>8.1050000000000004</v>
      </c>
    </row>
    <row r="5107" spans="1:5" x14ac:dyDescent="0.25">
      <c r="A5107" s="377">
        <v>43304</v>
      </c>
      <c r="B5107" s="378">
        <v>7.75</v>
      </c>
      <c r="C5107" s="379">
        <v>7.76</v>
      </c>
      <c r="D5107" s="378">
        <v>8.1100999999999992</v>
      </c>
      <c r="E5107" s="20">
        <f t="shared" si="79"/>
        <v>8.1100999999999992</v>
      </c>
    </row>
    <row r="5108" spans="1:5" x14ac:dyDescent="0.25">
      <c r="A5108" s="377">
        <v>43305</v>
      </c>
      <c r="B5108" s="378">
        <v>7.75</v>
      </c>
      <c r="C5108" s="379">
        <v>7.76</v>
      </c>
      <c r="D5108" s="378">
        <v>8.1067999999999998</v>
      </c>
      <c r="E5108" s="20">
        <f t="shared" si="79"/>
        <v>8.1067999999999998</v>
      </c>
    </row>
    <row r="5109" spans="1:5" x14ac:dyDescent="0.25">
      <c r="A5109" s="377">
        <v>43306</v>
      </c>
      <c r="B5109" s="378">
        <v>7.75</v>
      </c>
      <c r="C5109" s="379">
        <v>7.77</v>
      </c>
      <c r="D5109" s="378">
        <v>8.1024999999999991</v>
      </c>
      <c r="E5109" s="20">
        <f t="shared" si="79"/>
        <v>8.1024999999999991</v>
      </c>
    </row>
    <row r="5110" spans="1:5" x14ac:dyDescent="0.25">
      <c r="A5110" s="377">
        <v>43307</v>
      </c>
      <c r="B5110" s="378">
        <v>7.75</v>
      </c>
      <c r="C5110" s="379">
        <v>7.83</v>
      </c>
      <c r="D5110" s="378">
        <v>8.0805000000000007</v>
      </c>
      <c r="E5110" s="20">
        <f t="shared" si="79"/>
        <v>8.0805000000000007</v>
      </c>
    </row>
    <row r="5111" spans="1:5" x14ac:dyDescent="0.25">
      <c r="A5111" s="377">
        <v>43308</v>
      </c>
      <c r="B5111" s="378">
        <v>7.75</v>
      </c>
      <c r="C5111" s="379">
        <v>7.91</v>
      </c>
      <c r="D5111" s="378">
        <v>8.0950000000000006</v>
      </c>
      <c r="E5111" s="20">
        <f t="shared" si="79"/>
        <v>8.0950000000000006</v>
      </c>
    </row>
    <row r="5112" spans="1:5" x14ac:dyDescent="0.25">
      <c r="A5112" s="377">
        <v>43309</v>
      </c>
      <c r="B5112" s="378">
        <v>7.75</v>
      </c>
      <c r="C5112" s="379" t="s">
        <v>611</v>
      </c>
      <c r="D5112" s="378" t="s">
        <v>611</v>
      </c>
      <c r="E5112" s="20">
        <f t="shared" si="79"/>
        <v>8.0950000000000006</v>
      </c>
    </row>
    <row r="5113" spans="1:5" x14ac:dyDescent="0.25">
      <c r="A5113" s="377">
        <v>43310</v>
      </c>
      <c r="B5113" s="378">
        <v>7.75</v>
      </c>
      <c r="C5113" s="379" t="s">
        <v>611</v>
      </c>
      <c r="D5113" s="378" t="s">
        <v>611</v>
      </c>
      <c r="E5113" s="20">
        <f t="shared" si="79"/>
        <v>8.0950000000000006</v>
      </c>
    </row>
    <row r="5114" spans="1:5" x14ac:dyDescent="0.25">
      <c r="A5114" s="377">
        <v>43311</v>
      </c>
      <c r="B5114" s="378">
        <v>7.75</v>
      </c>
      <c r="C5114" s="379">
        <v>7.95</v>
      </c>
      <c r="D5114" s="378">
        <v>8.1</v>
      </c>
      <c r="E5114" s="20">
        <f t="shared" si="79"/>
        <v>8.1</v>
      </c>
    </row>
    <row r="5115" spans="1:5" x14ac:dyDescent="0.25">
      <c r="A5115" s="377">
        <v>43312</v>
      </c>
      <c r="B5115" s="378">
        <v>7.75</v>
      </c>
      <c r="C5115" s="379">
        <v>7.89</v>
      </c>
      <c r="D5115" s="378">
        <v>8.1050000000000004</v>
      </c>
      <c r="E5115" s="20">
        <f t="shared" si="79"/>
        <v>8.1050000000000004</v>
      </c>
    </row>
    <row r="5116" spans="1:5" x14ac:dyDescent="0.25">
      <c r="A5116" s="377">
        <v>43313</v>
      </c>
      <c r="B5116" s="378">
        <v>7.75</v>
      </c>
      <c r="C5116" s="379">
        <v>7.83</v>
      </c>
      <c r="D5116" s="378">
        <v>8.1</v>
      </c>
      <c r="E5116" s="20">
        <f t="shared" si="79"/>
        <v>8.1</v>
      </c>
    </row>
    <row r="5117" spans="1:5" x14ac:dyDescent="0.25">
      <c r="A5117" s="377">
        <v>43314</v>
      </c>
      <c r="B5117" s="378">
        <v>7.75</v>
      </c>
      <c r="C5117" s="379">
        <v>7.87</v>
      </c>
      <c r="D5117" s="378">
        <v>8.1</v>
      </c>
      <c r="E5117" s="20">
        <f t="shared" si="79"/>
        <v>8.1</v>
      </c>
    </row>
    <row r="5118" spans="1:5" x14ac:dyDescent="0.25">
      <c r="A5118" s="377">
        <v>43315</v>
      </c>
      <c r="B5118" s="378">
        <v>7.75</v>
      </c>
      <c r="C5118" s="379">
        <v>7.78</v>
      </c>
      <c r="D5118" s="378">
        <v>8.11</v>
      </c>
      <c r="E5118" s="20">
        <f t="shared" si="79"/>
        <v>8.11</v>
      </c>
    </row>
    <row r="5119" spans="1:5" x14ac:dyDescent="0.25">
      <c r="A5119" s="377">
        <v>43316</v>
      </c>
      <c r="B5119" s="378">
        <v>7.75</v>
      </c>
      <c r="C5119" s="379" t="s">
        <v>611</v>
      </c>
      <c r="D5119" s="378" t="s">
        <v>611</v>
      </c>
      <c r="E5119" s="20">
        <f t="shared" si="79"/>
        <v>8.11</v>
      </c>
    </row>
    <row r="5120" spans="1:5" x14ac:dyDescent="0.25">
      <c r="A5120" s="377">
        <v>43317</v>
      </c>
      <c r="B5120" s="378">
        <v>7.75</v>
      </c>
      <c r="C5120" s="379" t="s">
        <v>611</v>
      </c>
      <c r="D5120" s="378" t="s">
        <v>611</v>
      </c>
      <c r="E5120" s="20">
        <f t="shared" si="79"/>
        <v>8.11</v>
      </c>
    </row>
    <row r="5121" spans="1:5" x14ac:dyDescent="0.25">
      <c r="A5121" s="377">
        <v>43318</v>
      </c>
      <c r="B5121" s="378">
        <v>7.75</v>
      </c>
      <c r="C5121" s="379">
        <v>7.8</v>
      </c>
      <c r="D5121" s="378">
        <v>8.1050000000000004</v>
      </c>
      <c r="E5121" s="20">
        <f t="shared" si="79"/>
        <v>8.1050000000000004</v>
      </c>
    </row>
    <row r="5122" spans="1:5" x14ac:dyDescent="0.25">
      <c r="A5122" s="377">
        <v>43319</v>
      </c>
      <c r="B5122" s="378">
        <v>7.75</v>
      </c>
      <c r="C5122" s="379">
        <v>7.79</v>
      </c>
      <c r="D5122" s="378">
        <v>8.1074999999999999</v>
      </c>
      <c r="E5122" s="20">
        <f t="shared" si="79"/>
        <v>8.1074999999999999</v>
      </c>
    </row>
    <row r="5123" spans="1:5" x14ac:dyDescent="0.25">
      <c r="A5123" s="377">
        <v>43320</v>
      </c>
      <c r="B5123" s="378">
        <v>7.75</v>
      </c>
      <c r="C5123" s="379">
        <v>7.8</v>
      </c>
      <c r="D5123" s="378">
        <v>8.1074999999999999</v>
      </c>
      <c r="E5123" s="20">
        <f t="shared" si="79"/>
        <v>8.1074999999999999</v>
      </c>
    </row>
    <row r="5124" spans="1:5" x14ac:dyDescent="0.25">
      <c r="A5124" s="377">
        <v>43321</v>
      </c>
      <c r="B5124" s="378">
        <v>7.75</v>
      </c>
      <c r="C5124" s="379">
        <v>7.84</v>
      </c>
      <c r="D5124" s="378">
        <v>8.1001999999999992</v>
      </c>
      <c r="E5124" s="20">
        <f t="shared" si="79"/>
        <v>8.1001999999999992</v>
      </c>
    </row>
    <row r="5125" spans="1:5" x14ac:dyDescent="0.25">
      <c r="A5125" s="377">
        <v>43322</v>
      </c>
      <c r="B5125" s="378">
        <v>7.75</v>
      </c>
      <c r="C5125" s="379">
        <v>7.85</v>
      </c>
      <c r="D5125" s="378">
        <v>8.1041000000000007</v>
      </c>
      <c r="E5125" s="20">
        <f t="shared" si="79"/>
        <v>8.1041000000000007</v>
      </c>
    </row>
    <row r="5126" spans="1:5" x14ac:dyDescent="0.25">
      <c r="A5126" s="377">
        <v>43323</v>
      </c>
      <c r="B5126" s="378">
        <v>7.75</v>
      </c>
      <c r="C5126" s="379" t="s">
        <v>611</v>
      </c>
      <c r="D5126" s="378" t="s">
        <v>611</v>
      </c>
      <c r="E5126" s="20">
        <f t="shared" si="79"/>
        <v>8.1041000000000007</v>
      </c>
    </row>
    <row r="5127" spans="1:5" x14ac:dyDescent="0.25">
      <c r="A5127" s="377">
        <v>43324</v>
      </c>
      <c r="B5127" s="378">
        <v>7.75</v>
      </c>
      <c r="C5127" s="379" t="s">
        <v>611</v>
      </c>
      <c r="D5127" s="378" t="s">
        <v>611</v>
      </c>
      <c r="E5127" s="20">
        <f t="shared" si="79"/>
        <v>8.1041000000000007</v>
      </c>
    </row>
    <row r="5128" spans="1:5" x14ac:dyDescent="0.25">
      <c r="A5128" s="377">
        <v>43325</v>
      </c>
      <c r="B5128" s="378">
        <v>7.75</v>
      </c>
      <c r="C5128" s="379">
        <v>7.84</v>
      </c>
      <c r="D5128" s="378">
        <v>8.1035000000000004</v>
      </c>
      <c r="E5128" s="20">
        <f t="shared" si="79"/>
        <v>8.1035000000000004</v>
      </c>
    </row>
    <row r="5129" spans="1:5" x14ac:dyDescent="0.25">
      <c r="A5129" s="377">
        <v>43326</v>
      </c>
      <c r="B5129" s="378">
        <v>7.75</v>
      </c>
      <c r="C5129" s="379">
        <v>7.81</v>
      </c>
      <c r="D5129" s="378">
        <v>8.1050000000000004</v>
      </c>
      <c r="E5129" s="20">
        <f t="shared" si="79"/>
        <v>8.1050000000000004</v>
      </c>
    </row>
    <row r="5130" spans="1:5" x14ac:dyDescent="0.25">
      <c r="A5130" s="377">
        <v>43327</v>
      </c>
      <c r="B5130" s="378">
        <v>7.75</v>
      </c>
      <c r="C5130" s="379">
        <v>7.8</v>
      </c>
      <c r="D5130" s="378">
        <v>8.1</v>
      </c>
      <c r="E5130" s="20">
        <f t="shared" si="79"/>
        <v>8.1</v>
      </c>
    </row>
    <row r="5131" spans="1:5" x14ac:dyDescent="0.25">
      <c r="A5131" s="377">
        <v>43328</v>
      </c>
      <c r="B5131" s="378">
        <v>7.75</v>
      </c>
      <c r="C5131" s="379">
        <v>7.79</v>
      </c>
      <c r="D5131" s="378">
        <v>8.1050000000000004</v>
      </c>
      <c r="E5131" s="20">
        <f t="shared" si="79"/>
        <v>8.1050000000000004</v>
      </c>
    </row>
    <row r="5132" spans="1:5" x14ac:dyDescent="0.25">
      <c r="A5132" s="377">
        <v>43329</v>
      </c>
      <c r="B5132" s="378">
        <v>7.75</v>
      </c>
      <c r="C5132" s="379">
        <v>7.78</v>
      </c>
      <c r="D5132" s="378">
        <v>8.11</v>
      </c>
      <c r="E5132" s="20">
        <f t="shared" ref="E5132:E5195" si="80">IF(D5132="N/E",E5131,D5132)</f>
        <v>8.11</v>
      </c>
    </row>
    <row r="5133" spans="1:5" x14ac:dyDescent="0.25">
      <c r="A5133" s="377">
        <v>43330</v>
      </c>
      <c r="B5133" s="378">
        <v>7.75</v>
      </c>
      <c r="C5133" s="379" t="s">
        <v>611</v>
      </c>
      <c r="D5133" s="378" t="s">
        <v>611</v>
      </c>
      <c r="E5133" s="20">
        <f t="shared" si="80"/>
        <v>8.11</v>
      </c>
    </row>
    <row r="5134" spans="1:5" x14ac:dyDescent="0.25">
      <c r="A5134" s="377">
        <v>43331</v>
      </c>
      <c r="B5134" s="378">
        <v>7.75</v>
      </c>
      <c r="C5134" s="379" t="s">
        <v>611</v>
      </c>
      <c r="D5134" s="378" t="s">
        <v>611</v>
      </c>
      <c r="E5134" s="20">
        <f t="shared" si="80"/>
        <v>8.11</v>
      </c>
    </row>
    <row r="5135" spans="1:5" x14ac:dyDescent="0.25">
      <c r="A5135" s="377">
        <v>43332</v>
      </c>
      <c r="B5135" s="378">
        <v>7.75</v>
      </c>
      <c r="C5135" s="379">
        <v>7.77</v>
      </c>
      <c r="D5135" s="378">
        <v>8.11</v>
      </c>
      <c r="E5135" s="20">
        <f t="shared" si="80"/>
        <v>8.11</v>
      </c>
    </row>
    <row r="5136" spans="1:5" x14ac:dyDescent="0.25">
      <c r="A5136" s="377">
        <v>43333</v>
      </c>
      <c r="B5136" s="378">
        <v>7.75</v>
      </c>
      <c r="C5136" s="379">
        <v>7.79</v>
      </c>
      <c r="D5136" s="378">
        <v>8.1064000000000007</v>
      </c>
      <c r="E5136" s="20">
        <f t="shared" si="80"/>
        <v>8.1064000000000007</v>
      </c>
    </row>
    <row r="5137" spans="1:5" x14ac:dyDescent="0.25">
      <c r="A5137" s="377">
        <v>43334</v>
      </c>
      <c r="B5137" s="378">
        <v>7.75</v>
      </c>
      <c r="C5137" s="379">
        <v>7.76</v>
      </c>
      <c r="D5137" s="378">
        <v>8.1074999999999999</v>
      </c>
      <c r="E5137" s="20">
        <f t="shared" si="80"/>
        <v>8.1074999999999999</v>
      </c>
    </row>
    <row r="5138" spans="1:5" x14ac:dyDescent="0.25">
      <c r="A5138" s="377">
        <v>43335</v>
      </c>
      <c r="B5138" s="378">
        <v>7.75</v>
      </c>
      <c r="C5138" s="379">
        <v>7.76</v>
      </c>
      <c r="D5138" s="378">
        <v>8.11</v>
      </c>
      <c r="E5138" s="20">
        <f t="shared" si="80"/>
        <v>8.11</v>
      </c>
    </row>
    <row r="5139" spans="1:5" x14ac:dyDescent="0.25">
      <c r="A5139" s="377">
        <v>43336</v>
      </c>
      <c r="B5139" s="378">
        <v>7.75</v>
      </c>
      <c r="C5139" s="379">
        <v>7.76</v>
      </c>
      <c r="D5139" s="378">
        <v>8.1064000000000007</v>
      </c>
      <c r="E5139" s="20">
        <f t="shared" si="80"/>
        <v>8.1064000000000007</v>
      </c>
    </row>
    <row r="5140" spans="1:5" x14ac:dyDescent="0.25">
      <c r="A5140" s="377">
        <v>43337</v>
      </c>
      <c r="B5140" s="378">
        <v>7.75</v>
      </c>
      <c r="C5140" s="379" t="s">
        <v>611</v>
      </c>
      <c r="D5140" s="378" t="s">
        <v>611</v>
      </c>
      <c r="E5140" s="20">
        <f t="shared" si="80"/>
        <v>8.1064000000000007</v>
      </c>
    </row>
    <row r="5141" spans="1:5" x14ac:dyDescent="0.25">
      <c r="A5141" s="377">
        <v>43338</v>
      </c>
      <c r="B5141" s="378">
        <v>7.75</v>
      </c>
      <c r="C5141" s="379" t="s">
        <v>611</v>
      </c>
      <c r="D5141" s="378" t="s">
        <v>611</v>
      </c>
      <c r="E5141" s="20">
        <f t="shared" si="80"/>
        <v>8.1064000000000007</v>
      </c>
    </row>
    <row r="5142" spans="1:5" x14ac:dyDescent="0.25">
      <c r="A5142" s="377">
        <v>43339</v>
      </c>
      <c r="B5142" s="378">
        <v>7.75</v>
      </c>
      <c r="C5142" s="379">
        <v>7.79</v>
      </c>
      <c r="D5142" s="378">
        <v>8.1120000000000001</v>
      </c>
      <c r="E5142" s="20">
        <f t="shared" si="80"/>
        <v>8.1120000000000001</v>
      </c>
    </row>
    <row r="5143" spans="1:5" x14ac:dyDescent="0.25">
      <c r="A5143" s="377">
        <v>43340</v>
      </c>
      <c r="B5143" s="378">
        <v>7.75</v>
      </c>
      <c r="C5143" s="379">
        <v>7.84</v>
      </c>
      <c r="D5143" s="378">
        <v>8.11</v>
      </c>
      <c r="E5143" s="20">
        <f t="shared" si="80"/>
        <v>8.11</v>
      </c>
    </row>
    <row r="5144" spans="1:5" x14ac:dyDescent="0.25">
      <c r="A5144" s="377">
        <v>43341</v>
      </c>
      <c r="B5144" s="378">
        <v>7.75</v>
      </c>
      <c r="C5144" s="379">
        <v>7.8</v>
      </c>
      <c r="D5144" s="378">
        <v>8.1043000000000003</v>
      </c>
      <c r="E5144" s="20">
        <f t="shared" si="80"/>
        <v>8.1043000000000003</v>
      </c>
    </row>
    <row r="5145" spans="1:5" x14ac:dyDescent="0.25">
      <c r="A5145" s="377">
        <v>43342</v>
      </c>
      <c r="B5145" s="378">
        <v>7.75</v>
      </c>
      <c r="C5145" s="379">
        <v>7.76</v>
      </c>
      <c r="D5145" s="378">
        <v>8.11</v>
      </c>
      <c r="E5145" s="20">
        <f t="shared" si="80"/>
        <v>8.11</v>
      </c>
    </row>
    <row r="5146" spans="1:5" x14ac:dyDescent="0.25">
      <c r="A5146" s="377">
        <v>43343</v>
      </c>
      <c r="B5146" s="378">
        <v>7.75</v>
      </c>
      <c r="C5146" s="379">
        <v>7.83</v>
      </c>
      <c r="D5146" s="378">
        <v>8.1037999999999997</v>
      </c>
      <c r="E5146" s="20">
        <f t="shared" si="80"/>
        <v>8.1037999999999997</v>
      </c>
    </row>
    <row r="5147" spans="1:5" x14ac:dyDescent="0.25">
      <c r="A5147" s="377">
        <v>43344</v>
      </c>
      <c r="B5147" s="378">
        <v>7.75</v>
      </c>
      <c r="C5147" s="379" t="s">
        <v>611</v>
      </c>
      <c r="D5147" s="378" t="s">
        <v>611</v>
      </c>
      <c r="E5147" s="20">
        <f t="shared" si="80"/>
        <v>8.1037999999999997</v>
      </c>
    </row>
    <row r="5148" spans="1:5" x14ac:dyDescent="0.25">
      <c r="A5148" s="377">
        <v>43345</v>
      </c>
      <c r="B5148" s="378">
        <v>7.75</v>
      </c>
      <c r="C5148" s="379" t="s">
        <v>611</v>
      </c>
      <c r="D5148" s="378" t="s">
        <v>611</v>
      </c>
      <c r="E5148" s="20">
        <f t="shared" si="80"/>
        <v>8.1037999999999997</v>
      </c>
    </row>
    <row r="5149" spans="1:5" x14ac:dyDescent="0.25">
      <c r="A5149" s="377">
        <v>43346</v>
      </c>
      <c r="B5149" s="378">
        <v>7.75</v>
      </c>
      <c r="C5149" s="379">
        <v>7.79</v>
      </c>
      <c r="D5149" s="378">
        <v>8.1085999999999991</v>
      </c>
      <c r="E5149" s="20">
        <f t="shared" si="80"/>
        <v>8.1085999999999991</v>
      </c>
    </row>
    <row r="5150" spans="1:5" x14ac:dyDescent="0.25">
      <c r="A5150" s="377">
        <v>43347</v>
      </c>
      <c r="B5150" s="378">
        <v>7.75</v>
      </c>
      <c r="C5150" s="379">
        <v>7.8</v>
      </c>
      <c r="D5150" s="378">
        <v>8.1018000000000008</v>
      </c>
      <c r="E5150" s="20">
        <f t="shared" si="80"/>
        <v>8.1018000000000008</v>
      </c>
    </row>
    <row r="5151" spans="1:5" x14ac:dyDescent="0.25">
      <c r="A5151" s="377">
        <v>43348</v>
      </c>
      <c r="B5151" s="378">
        <v>7.75</v>
      </c>
      <c r="C5151" s="379">
        <v>7.8</v>
      </c>
      <c r="D5151" s="378">
        <v>8.0988000000000007</v>
      </c>
      <c r="E5151" s="20">
        <f t="shared" si="80"/>
        <v>8.0988000000000007</v>
      </c>
    </row>
    <row r="5152" spans="1:5" x14ac:dyDescent="0.25">
      <c r="A5152" s="377">
        <v>43349</v>
      </c>
      <c r="B5152" s="378">
        <v>7.75</v>
      </c>
      <c r="C5152" s="379">
        <v>7.78</v>
      </c>
      <c r="D5152" s="378">
        <v>8.1074999999999999</v>
      </c>
      <c r="E5152" s="20">
        <f t="shared" si="80"/>
        <v>8.1074999999999999</v>
      </c>
    </row>
    <row r="5153" spans="1:5" x14ac:dyDescent="0.25">
      <c r="A5153" s="377">
        <v>43350</v>
      </c>
      <c r="B5153" s="378">
        <v>7.75</v>
      </c>
      <c r="C5153" s="379">
        <v>7.78</v>
      </c>
      <c r="D5153" s="378">
        <v>8.1039999999999992</v>
      </c>
      <c r="E5153" s="20">
        <f t="shared" si="80"/>
        <v>8.1039999999999992</v>
      </c>
    </row>
    <row r="5154" spans="1:5" x14ac:dyDescent="0.25">
      <c r="A5154" s="377">
        <v>43351</v>
      </c>
      <c r="B5154" s="378">
        <v>7.75</v>
      </c>
      <c r="C5154" s="379" t="s">
        <v>611</v>
      </c>
      <c r="D5154" s="378" t="s">
        <v>611</v>
      </c>
      <c r="E5154" s="20">
        <f t="shared" si="80"/>
        <v>8.1039999999999992</v>
      </c>
    </row>
    <row r="5155" spans="1:5" x14ac:dyDescent="0.25">
      <c r="A5155" s="377">
        <v>43352</v>
      </c>
      <c r="B5155" s="378">
        <v>7.75</v>
      </c>
      <c r="C5155" s="379" t="s">
        <v>611</v>
      </c>
      <c r="D5155" s="378" t="s">
        <v>611</v>
      </c>
      <c r="E5155" s="20">
        <f t="shared" si="80"/>
        <v>8.1039999999999992</v>
      </c>
    </row>
    <row r="5156" spans="1:5" x14ac:dyDescent="0.25">
      <c r="A5156" s="377">
        <v>43353</v>
      </c>
      <c r="B5156" s="378">
        <v>7.75</v>
      </c>
      <c r="C5156" s="379">
        <v>7.78</v>
      </c>
      <c r="D5156" s="378">
        <v>8.1014999999999997</v>
      </c>
      <c r="E5156" s="20">
        <f t="shared" si="80"/>
        <v>8.1014999999999997</v>
      </c>
    </row>
    <row r="5157" spans="1:5" x14ac:dyDescent="0.25">
      <c r="A5157" s="377">
        <v>43354</v>
      </c>
      <c r="B5157" s="378">
        <v>7.75</v>
      </c>
      <c r="C5157" s="379">
        <v>7.85</v>
      </c>
      <c r="D5157" s="378">
        <v>8.1149000000000004</v>
      </c>
      <c r="E5157" s="20">
        <f t="shared" si="80"/>
        <v>8.1149000000000004</v>
      </c>
    </row>
    <row r="5158" spans="1:5" x14ac:dyDescent="0.25">
      <c r="A5158" s="377">
        <v>43355</v>
      </c>
      <c r="B5158" s="378">
        <v>7.75</v>
      </c>
      <c r="C5158" s="379">
        <v>7.84</v>
      </c>
      <c r="D5158" s="378">
        <v>8.1150000000000002</v>
      </c>
      <c r="E5158" s="20">
        <f t="shared" si="80"/>
        <v>8.1150000000000002</v>
      </c>
    </row>
    <row r="5159" spans="1:5" x14ac:dyDescent="0.25">
      <c r="A5159" s="377">
        <v>43356</v>
      </c>
      <c r="B5159" s="378">
        <v>7.75</v>
      </c>
      <c r="C5159" s="379">
        <v>7.8</v>
      </c>
      <c r="D5159" s="378">
        <v>8.1109000000000009</v>
      </c>
      <c r="E5159" s="20">
        <f t="shared" si="80"/>
        <v>8.1109000000000009</v>
      </c>
    </row>
    <row r="5160" spans="1:5" x14ac:dyDescent="0.25">
      <c r="A5160" s="377">
        <v>43357</v>
      </c>
      <c r="B5160" s="378">
        <v>7.75</v>
      </c>
      <c r="C5160" s="379">
        <v>7.78</v>
      </c>
      <c r="D5160" s="378">
        <v>8.1195000000000004</v>
      </c>
      <c r="E5160" s="20">
        <f t="shared" si="80"/>
        <v>8.1195000000000004</v>
      </c>
    </row>
    <row r="5161" spans="1:5" x14ac:dyDescent="0.25">
      <c r="A5161" s="377">
        <v>43358</v>
      </c>
      <c r="B5161" s="378">
        <v>7.75</v>
      </c>
      <c r="C5161" s="379" t="s">
        <v>611</v>
      </c>
      <c r="D5161" s="378" t="s">
        <v>611</v>
      </c>
      <c r="E5161" s="20">
        <f t="shared" si="80"/>
        <v>8.1195000000000004</v>
      </c>
    </row>
    <row r="5162" spans="1:5" x14ac:dyDescent="0.25">
      <c r="A5162" s="377">
        <v>43359</v>
      </c>
      <c r="B5162" s="378">
        <v>7.75</v>
      </c>
      <c r="C5162" s="379" t="s">
        <v>611</v>
      </c>
      <c r="D5162" s="378" t="s">
        <v>611</v>
      </c>
      <c r="E5162" s="20">
        <f t="shared" si="80"/>
        <v>8.1195000000000004</v>
      </c>
    </row>
    <row r="5163" spans="1:5" x14ac:dyDescent="0.25">
      <c r="A5163" s="377">
        <v>43360</v>
      </c>
      <c r="B5163" s="378">
        <v>7.75</v>
      </c>
      <c r="C5163" s="379">
        <v>7.77</v>
      </c>
      <c r="D5163" s="378">
        <v>8.1199999999999992</v>
      </c>
      <c r="E5163" s="20">
        <f t="shared" si="80"/>
        <v>8.1199999999999992</v>
      </c>
    </row>
    <row r="5164" spans="1:5" x14ac:dyDescent="0.25">
      <c r="A5164" s="377">
        <v>43361</v>
      </c>
      <c r="B5164" s="378">
        <v>7.75</v>
      </c>
      <c r="C5164" s="379">
        <v>7.76</v>
      </c>
      <c r="D5164" s="378">
        <v>8.1165000000000003</v>
      </c>
      <c r="E5164" s="20">
        <f t="shared" si="80"/>
        <v>8.1165000000000003</v>
      </c>
    </row>
    <row r="5165" spans="1:5" x14ac:dyDescent="0.25">
      <c r="A5165" s="377">
        <v>43362</v>
      </c>
      <c r="B5165" s="378">
        <v>7.75</v>
      </c>
      <c r="C5165" s="379">
        <v>7.75</v>
      </c>
      <c r="D5165" s="378">
        <v>8.1199999999999992</v>
      </c>
      <c r="E5165" s="20">
        <f t="shared" si="80"/>
        <v>8.1199999999999992</v>
      </c>
    </row>
    <row r="5166" spans="1:5" x14ac:dyDescent="0.25">
      <c r="A5166" s="377">
        <v>43363</v>
      </c>
      <c r="B5166" s="378">
        <v>7.75</v>
      </c>
      <c r="C5166" s="379">
        <v>7.75</v>
      </c>
      <c r="D5166" s="378">
        <v>8.1225000000000005</v>
      </c>
      <c r="E5166" s="20">
        <f t="shared" si="80"/>
        <v>8.1225000000000005</v>
      </c>
    </row>
    <row r="5167" spans="1:5" x14ac:dyDescent="0.25">
      <c r="A5167" s="377">
        <v>43364</v>
      </c>
      <c r="B5167" s="378">
        <v>7.75</v>
      </c>
      <c r="C5167" s="379">
        <v>7.76</v>
      </c>
      <c r="D5167" s="378">
        <v>8.1227</v>
      </c>
      <c r="E5167" s="20">
        <f t="shared" si="80"/>
        <v>8.1227</v>
      </c>
    </row>
    <row r="5168" spans="1:5" x14ac:dyDescent="0.25">
      <c r="A5168" s="377">
        <v>43365</v>
      </c>
      <c r="B5168" s="378">
        <v>7.75</v>
      </c>
      <c r="C5168" s="379" t="s">
        <v>611</v>
      </c>
      <c r="D5168" s="378" t="s">
        <v>611</v>
      </c>
      <c r="E5168" s="20">
        <f t="shared" si="80"/>
        <v>8.1227</v>
      </c>
    </row>
    <row r="5169" spans="1:5" x14ac:dyDescent="0.25">
      <c r="A5169" s="377">
        <v>43366</v>
      </c>
      <c r="B5169" s="378">
        <v>7.75</v>
      </c>
      <c r="C5169" s="379" t="s">
        <v>611</v>
      </c>
      <c r="D5169" s="378" t="s">
        <v>611</v>
      </c>
      <c r="E5169" s="20">
        <f t="shared" si="80"/>
        <v>8.1227</v>
      </c>
    </row>
    <row r="5170" spans="1:5" x14ac:dyDescent="0.25">
      <c r="A5170" s="377">
        <v>43367</v>
      </c>
      <c r="B5170" s="378">
        <v>7.75</v>
      </c>
      <c r="C5170" s="379">
        <v>7.78</v>
      </c>
      <c r="D5170" s="378">
        <v>8.1199999999999992</v>
      </c>
      <c r="E5170" s="20">
        <f t="shared" si="80"/>
        <v>8.1199999999999992</v>
      </c>
    </row>
    <row r="5171" spans="1:5" x14ac:dyDescent="0.25">
      <c r="A5171" s="377">
        <v>43368</v>
      </c>
      <c r="B5171" s="378">
        <v>7.75</v>
      </c>
      <c r="C5171" s="379">
        <v>7.8</v>
      </c>
      <c r="D5171" s="378">
        <v>8.1199999999999992</v>
      </c>
      <c r="E5171" s="20">
        <f t="shared" si="80"/>
        <v>8.1199999999999992</v>
      </c>
    </row>
    <row r="5172" spans="1:5" x14ac:dyDescent="0.25">
      <c r="A5172" s="377">
        <v>43369</v>
      </c>
      <c r="B5172" s="378">
        <v>7.75</v>
      </c>
      <c r="C5172" s="379">
        <v>7.83</v>
      </c>
      <c r="D5172" s="378">
        <v>8.1199999999999992</v>
      </c>
      <c r="E5172" s="20">
        <f t="shared" si="80"/>
        <v>8.1199999999999992</v>
      </c>
    </row>
    <row r="5173" spans="1:5" x14ac:dyDescent="0.25">
      <c r="A5173" s="377">
        <v>43370</v>
      </c>
      <c r="B5173" s="378">
        <v>7.75</v>
      </c>
      <c r="C5173" s="379">
        <v>7.86</v>
      </c>
      <c r="D5173" s="378">
        <v>8.1225000000000005</v>
      </c>
      <c r="E5173" s="20">
        <f t="shared" si="80"/>
        <v>8.1225000000000005</v>
      </c>
    </row>
    <row r="5174" spans="1:5" x14ac:dyDescent="0.25">
      <c r="A5174" s="377">
        <v>43371</v>
      </c>
      <c r="B5174" s="378">
        <v>7.75</v>
      </c>
      <c r="C5174" s="379">
        <v>8.0500000000000007</v>
      </c>
      <c r="D5174" s="378">
        <v>8.1150000000000002</v>
      </c>
      <c r="E5174" s="20">
        <f t="shared" si="80"/>
        <v>8.1150000000000002</v>
      </c>
    </row>
    <row r="5175" spans="1:5" x14ac:dyDescent="0.25">
      <c r="A5175" s="377">
        <v>43372</v>
      </c>
      <c r="B5175" s="378">
        <v>7.75</v>
      </c>
      <c r="C5175" s="379" t="s">
        <v>611</v>
      </c>
      <c r="D5175" s="378" t="s">
        <v>611</v>
      </c>
      <c r="E5175" s="20">
        <f t="shared" si="80"/>
        <v>8.1150000000000002</v>
      </c>
    </row>
    <row r="5176" spans="1:5" x14ac:dyDescent="0.25">
      <c r="A5176" s="377">
        <v>43373</v>
      </c>
      <c r="B5176" s="378">
        <v>7.75</v>
      </c>
      <c r="C5176" s="379" t="s">
        <v>611</v>
      </c>
      <c r="D5176" s="378" t="s">
        <v>611</v>
      </c>
      <c r="E5176" s="20">
        <f t="shared" si="80"/>
        <v>8.1150000000000002</v>
      </c>
    </row>
    <row r="5177" spans="1:5" x14ac:dyDescent="0.25">
      <c r="A5177" s="377">
        <v>43374</v>
      </c>
      <c r="B5177" s="378">
        <v>7.75</v>
      </c>
      <c r="C5177" s="379">
        <v>7.84</v>
      </c>
      <c r="D5177" s="378">
        <v>8.1199999999999992</v>
      </c>
      <c r="E5177" s="20">
        <f t="shared" si="80"/>
        <v>8.1199999999999992</v>
      </c>
    </row>
    <row r="5178" spans="1:5" x14ac:dyDescent="0.25">
      <c r="A5178" s="377">
        <v>43375</v>
      </c>
      <c r="B5178" s="378">
        <v>7.75</v>
      </c>
      <c r="C5178" s="379">
        <v>7.88</v>
      </c>
      <c r="D5178" s="378">
        <v>8.1150000000000002</v>
      </c>
      <c r="E5178" s="20">
        <f t="shared" si="80"/>
        <v>8.1150000000000002</v>
      </c>
    </row>
    <row r="5179" spans="1:5" x14ac:dyDescent="0.25">
      <c r="A5179" s="377">
        <v>43376</v>
      </c>
      <c r="B5179" s="378">
        <v>7.75</v>
      </c>
      <c r="C5179" s="379">
        <v>7.88</v>
      </c>
      <c r="D5179" s="378">
        <v>8.11</v>
      </c>
      <c r="E5179" s="20">
        <f t="shared" si="80"/>
        <v>8.11</v>
      </c>
    </row>
    <row r="5180" spans="1:5" x14ac:dyDescent="0.25">
      <c r="A5180" s="377">
        <v>43377</v>
      </c>
      <c r="B5180" s="378">
        <v>7.75</v>
      </c>
      <c r="C5180" s="379">
        <v>8</v>
      </c>
      <c r="D5180" s="378">
        <v>8.1150000000000002</v>
      </c>
      <c r="E5180" s="20">
        <f t="shared" si="80"/>
        <v>8.1150000000000002</v>
      </c>
    </row>
    <row r="5181" spans="1:5" x14ac:dyDescent="0.25">
      <c r="A5181" s="377">
        <v>43378</v>
      </c>
      <c r="B5181" s="378">
        <v>7.75</v>
      </c>
      <c r="C5181" s="379">
        <v>7.81</v>
      </c>
      <c r="D5181" s="378">
        <v>8.1125000000000007</v>
      </c>
      <c r="E5181" s="20">
        <f t="shared" si="80"/>
        <v>8.1125000000000007</v>
      </c>
    </row>
    <row r="5182" spans="1:5" x14ac:dyDescent="0.25">
      <c r="A5182" s="377">
        <v>43379</v>
      </c>
      <c r="B5182" s="378">
        <v>7.75</v>
      </c>
      <c r="C5182" s="379" t="s">
        <v>611</v>
      </c>
      <c r="D5182" s="378" t="s">
        <v>611</v>
      </c>
      <c r="E5182" s="20">
        <f t="shared" si="80"/>
        <v>8.1125000000000007</v>
      </c>
    </row>
    <row r="5183" spans="1:5" x14ac:dyDescent="0.25">
      <c r="A5183" s="377">
        <v>43380</v>
      </c>
      <c r="B5183" s="378">
        <v>7.75</v>
      </c>
      <c r="C5183" s="379" t="s">
        <v>611</v>
      </c>
      <c r="D5183" s="378" t="s">
        <v>611</v>
      </c>
      <c r="E5183" s="20">
        <f t="shared" si="80"/>
        <v>8.1125000000000007</v>
      </c>
    </row>
    <row r="5184" spans="1:5" x14ac:dyDescent="0.25">
      <c r="A5184" s="377">
        <v>43381</v>
      </c>
      <c r="B5184" s="378">
        <v>7.75</v>
      </c>
      <c r="C5184" s="379">
        <v>7.85</v>
      </c>
      <c r="D5184" s="378">
        <v>8.1125000000000007</v>
      </c>
      <c r="E5184" s="20">
        <f t="shared" si="80"/>
        <v>8.1125000000000007</v>
      </c>
    </row>
    <row r="5185" spans="1:5" x14ac:dyDescent="0.25">
      <c r="A5185" s="377">
        <v>43382</v>
      </c>
      <c r="B5185" s="378">
        <v>7.75</v>
      </c>
      <c r="C5185" s="379">
        <v>7.87</v>
      </c>
      <c r="D5185" s="378">
        <v>8.1120000000000001</v>
      </c>
      <c r="E5185" s="20">
        <f t="shared" si="80"/>
        <v>8.1120000000000001</v>
      </c>
    </row>
    <row r="5186" spans="1:5" x14ac:dyDescent="0.25">
      <c r="A5186" s="377">
        <v>43383</v>
      </c>
      <c r="B5186" s="378">
        <v>7.75</v>
      </c>
      <c r="C5186" s="379">
        <v>7.79</v>
      </c>
      <c r="D5186" s="378">
        <v>8.1121999999999996</v>
      </c>
      <c r="E5186" s="20">
        <f t="shared" si="80"/>
        <v>8.1121999999999996</v>
      </c>
    </row>
    <row r="5187" spans="1:5" x14ac:dyDescent="0.25">
      <c r="A5187" s="377">
        <v>43384</v>
      </c>
      <c r="B5187" s="378">
        <v>7.75</v>
      </c>
      <c r="C5187" s="379">
        <v>7.78</v>
      </c>
      <c r="D5187" s="378">
        <v>8.1195000000000004</v>
      </c>
      <c r="E5187" s="20">
        <f t="shared" si="80"/>
        <v>8.1195000000000004</v>
      </c>
    </row>
    <row r="5188" spans="1:5" x14ac:dyDescent="0.25">
      <c r="A5188" s="377">
        <v>43385</v>
      </c>
      <c r="B5188" s="378">
        <v>7.75</v>
      </c>
      <c r="C5188" s="379">
        <v>7.81</v>
      </c>
      <c r="D5188" s="378">
        <v>8.1153999999999993</v>
      </c>
      <c r="E5188" s="20">
        <f t="shared" si="80"/>
        <v>8.1153999999999993</v>
      </c>
    </row>
    <row r="5189" spans="1:5" x14ac:dyDescent="0.25">
      <c r="A5189" s="377">
        <v>43386</v>
      </c>
      <c r="B5189" s="378">
        <v>7.75</v>
      </c>
      <c r="C5189" s="379" t="s">
        <v>611</v>
      </c>
      <c r="D5189" s="378" t="s">
        <v>611</v>
      </c>
      <c r="E5189" s="20">
        <f t="shared" si="80"/>
        <v>8.1153999999999993</v>
      </c>
    </row>
    <row r="5190" spans="1:5" x14ac:dyDescent="0.25">
      <c r="A5190" s="377">
        <v>43387</v>
      </c>
      <c r="B5190" s="378">
        <v>7.75</v>
      </c>
      <c r="C5190" s="379" t="s">
        <v>611</v>
      </c>
      <c r="D5190" s="378" t="s">
        <v>611</v>
      </c>
      <c r="E5190" s="20">
        <f t="shared" si="80"/>
        <v>8.1153999999999993</v>
      </c>
    </row>
    <row r="5191" spans="1:5" x14ac:dyDescent="0.25">
      <c r="A5191" s="377">
        <v>43388</v>
      </c>
      <c r="B5191" s="378">
        <v>7.75</v>
      </c>
      <c r="C5191" s="379">
        <v>7.87</v>
      </c>
      <c r="D5191" s="378">
        <v>8.1134000000000004</v>
      </c>
      <c r="E5191" s="20">
        <f t="shared" si="80"/>
        <v>8.1134000000000004</v>
      </c>
    </row>
    <row r="5192" spans="1:5" x14ac:dyDescent="0.25">
      <c r="A5192" s="377">
        <v>43389</v>
      </c>
      <c r="B5192" s="378">
        <v>7.75</v>
      </c>
      <c r="C5192" s="379">
        <v>7.85</v>
      </c>
      <c r="D5192" s="378">
        <v>8.1199999999999992</v>
      </c>
      <c r="E5192" s="20">
        <f t="shared" si="80"/>
        <v>8.1199999999999992</v>
      </c>
    </row>
    <row r="5193" spans="1:5" x14ac:dyDescent="0.25">
      <c r="A5193" s="377">
        <v>43390</v>
      </c>
      <c r="B5193" s="378">
        <v>7.75</v>
      </c>
      <c r="C5193" s="379">
        <v>7.78</v>
      </c>
      <c r="D5193" s="378">
        <v>8.1150000000000002</v>
      </c>
      <c r="E5193" s="20">
        <f t="shared" si="80"/>
        <v>8.1150000000000002</v>
      </c>
    </row>
    <row r="5194" spans="1:5" x14ac:dyDescent="0.25">
      <c r="A5194" s="377">
        <v>43391</v>
      </c>
      <c r="B5194" s="378">
        <v>7.75</v>
      </c>
      <c r="C5194" s="379">
        <v>7.75</v>
      </c>
      <c r="D5194" s="378">
        <v>8.1150000000000002</v>
      </c>
      <c r="E5194" s="20">
        <f t="shared" si="80"/>
        <v>8.1150000000000002</v>
      </c>
    </row>
    <row r="5195" spans="1:5" x14ac:dyDescent="0.25">
      <c r="A5195" s="377">
        <v>43392</v>
      </c>
      <c r="B5195" s="378">
        <v>7.75</v>
      </c>
      <c r="C5195" s="379">
        <v>7.78</v>
      </c>
      <c r="D5195" s="378">
        <v>8.1150000000000002</v>
      </c>
      <c r="E5195" s="20">
        <f t="shared" si="80"/>
        <v>8.1150000000000002</v>
      </c>
    </row>
    <row r="5196" spans="1:5" x14ac:dyDescent="0.25">
      <c r="A5196" s="377">
        <v>43393</v>
      </c>
      <c r="B5196" s="378">
        <v>7.75</v>
      </c>
      <c r="C5196" s="379" t="s">
        <v>611</v>
      </c>
      <c r="D5196" s="378" t="s">
        <v>611</v>
      </c>
      <c r="E5196" s="20">
        <f t="shared" ref="E5196:E5259" si="81">IF(D5196="N/E",E5195,D5196)</f>
        <v>8.1150000000000002</v>
      </c>
    </row>
    <row r="5197" spans="1:5" x14ac:dyDescent="0.25">
      <c r="A5197" s="377">
        <v>43394</v>
      </c>
      <c r="B5197" s="378">
        <v>7.75</v>
      </c>
      <c r="C5197" s="379" t="s">
        <v>611</v>
      </c>
      <c r="D5197" s="378" t="s">
        <v>611</v>
      </c>
      <c r="E5197" s="20">
        <f t="shared" si="81"/>
        <v>8.1150000000000002</v>
      </c>
    </row>
    <row r="5198" spans="1:5" x14ac:dyDescent="0.25">
      <c r="A5198" s="377">
        <v>43395</v>
      </c>
      <c r="B5198" s="378">
        <v>7.75</v>
      </c>
      <c r="C5198" s="379">
        <v>7.77</v>
      </c>
      <c r="D5198" s="378">
        <v>8.1105999999999998</v>
      </c>
      <c r="E5198" s="20">
        <f t="shared" si="81"/>
        <v>8.1105999999999998</v>
      </c>
    </row>
    <row r="5199" spans="1:5" x14ac:dyDescent="0.25">
      <c r="A5199" s="377">
        <v>43396</v>
      </c>
      <c r="B5199" s="378">
        <v>7.75</v>
      </c>
      <c r="C5199" s="379">
        <v>7.76</v>
      </c>
      <c r="D5199" s="378">
        <v>8.1085999999999991</v>
      </c>
      <c r="E5199" s="20">
        <f t="shared" si="81"/>
        <v>8.1085999999999991</v>
      </c>
    </row>
    <row r="5200" spans="1:5" x14ac:dyDescent="0.25">
      <c r="A5200" s="377">
        <v>43397</v>
      </c>
      <c r="B5200" s="378">
        <v>7.75</v>
      </c>
      <c r="C5200" s="379">
        <v>7.76</v>
      </c>
      <c r="D5200" s="378">
        <v>8.1150000000000002</v>
      </c>
      <c r="E5200" s="20">
        <f t="shared" si="81"/>
        <v>8.1150000000000002</v>
      </c>
    </row>
    <row r="5201" spans="1:5" x14ac:dyDescent="0.25">
      <c r="A5201" s="377">
        <v>43398</v>
      </c>
      <c r="B5201" s="378">
        <v>7.75</v>
      </c>
      <c r="C5201" s="379">
        <v>7.76</v>
      </c>
      <c r="D5201" s="378">
        <v>8.1125000000000007</v>
      </c>
      <c r="E5201" s="20">
        <f t="shared" si="81"/>
        <v>8.1125000000000007</v>
      </c>
    </row>
    <row r="5202" spans="1:5" x14ac:dyDescent="0.25">
      <c r="A5202" s="377">
        <v>43399</v>
      </c>
      <c r="B5202" s="378">
        <v>7.75</v>
      </c>
      <c r="C5202" s="379">
        <v>7.75</v>
      </c>
      <c r="D5202" s="378">
        <v>8.1274999999999995</v>
      </c>
      <c r="E5202" s="20">
        <f t="shared" si="81"/>
        <v>8.1274999999999995</v>
      </c>
    </row>
    <row r="5203" spans="1:5" x14ac:dyDescent="0.25">
      <c r="A5203" s="377">
        <v>43400</v>
      </c>
      <c r="B5203" s="378">
        <v>7.75</v>
      </c>
      <c r="C5203" s="379" t="s">
        <v>611</v>
      </c>
      <c r="D5203" s="378" t="s">
        <v>611</v>
      </c>
      <c r="E5203" s="20">
        <f t="shared" si="81"/>
        <v>8.1274999999999995</v>
      </c>
    </row>
    <row r="5204" spans="1:5" x14ac:dyDescent="0.25">
      <c r="A5204" s="377">
        <v>43401</v>
      </c>
      <c r="B5204" s="378">
        <v>7.75</v>
      </c>
      <c r="C5204" s="379" t="s">
        <v>611</v>
      </c>
      <c r="D5204" s="378" t="s">
        <v>611</v>
      </c>
      <c r="E5204" s="20">
        <f t="shared" si="81"/>
        <v>8.1274999999999995</v>
      </c>
    </row>
    <row r="5205" spans="1:5" x14ac:dyDescent="0.25">
      <c r="A5205" s="377">
        <v>43402</v>
      </c>
      <c r="B5205" s="378">
        <v>7.75</v>
      </c>
      <c r="C5205" s="379">
        <v>7.77</v>
      </c>
      <c r="D5205" s="378">
        <v>8.1214999999999993</v>
      </c>
      <c r="E5205" s="20">
        <f t="shared" si="81"/>
        <v>8.1214999999999993</v>
      </c>
    </row>
    <row r="5206" spans="1:5" x14ac:dyDescent="0.25">
      <c r="A5206" s="377">
        <v>43403</v>
      </c>
      <c r="B5206" s="378">
        <v>7.75</v>
      </c>
      <c r="C5206" s="379">
        <v>7.76</v>
      </c>
      <c r="D5206" s="378">
        <v>8.14</v>
      </c>
      <c r="E5206" s="20">
        <f t="shared" si="81"/>
        <v>8.14</v>
      </c>
    </row>
    <row r="5207" spans="1:5" x14ac:dyDescent="0.25">
      <c r="A5207" s="377">
        <v>43404</v>
      </c>
      <c r="B5207" s="378">
        <v>7.75</v>
      </c>
      <c r="C5207" s="379">
        <v>7.86</v>
      </c>
      <c r="D5207" s="378">
        <v>8.1539000000000001</v>
      </c>
      <c r="E5207" s="20">
        <f t="shared" si="81"/>
        <v>8.1539000000000001</v>
      </c>
    </row>
    <row r="5208" spans="1:5" x14ac:dyDescent="0.25">
      <c r="A5208" s="377">
        <v>43405</v>
      </c>
      <c r="B5208" s="378">
        <v>7.75</v>
      </c>
      <c r="C5208" s="379">
        <v>7.87</v>
      </c>
      <c r="D5208" s="378">
        <v>8.1675000000000004</v>
      </c>
      <c r="E5208" s="20">
        <f t="shared" si="81"/>
        <v>8.1675000000000004</v>
      </c>
    </row>
    <row r="5209" spans="1:5" x14ac:dyDescent="0.25">
      <c r="A5209" s="377">
        <v>43406</v>
      </c>
      <c r="B5209" s="378">
        <v>7.75</v>
      </c>
      <c r="C5209" s="379" t="s">
        <v>611</v>
      </c>
      <c r="D5209" s="378" t="s">
        <v>611</v>
      </c>
      <c r="E5209" s="20">
        <f t="shared" si="81"/>
        <v>8.1675000000000004</v>
      </c>
    </row>
    <row r="5210" spans="1:5" x14ac:dyDescent="0.25">
      <c r="A5210" s="377">
        <v>43407</v>
      </c>
      <c r="B5210" s="378">
        <v>7.75</v>
      </c>
      <c r="C5210" s="379" t="s">
        <v>611</v>
      </c>
      <c r="D5210" s="378" t="s">
        <v>611</v>
      </c>
      <c r="E5210" s="20">
        <f t="shared" si="81"/>
        <v>8.1675000000000004</v>
      </c>
    </row>
    <row r="5211" spans="1:5" x14ac:dyDescent="0.25">
      <c r="A5211" s="377">
        <v>43408</v>
      </c>
      <c r="B5211" s="378">
        <v>7.75</v>
      </c>
      <c r="C5211" s="379" t="s">
        <v>611</v>
      </c>
      <c r="D5211" s="378" t="s">
        <v>611</v>
      </c>
      <c r="E5211" s="20">
        <f t="shared" si="81"/>
        <v>8.1675000000000004</v>
      </c>
    </row>
    <row r="5212" spans="1:5" x14ac:dyDescent="0.25">
      <c r="A5212" s="377">
        <v>43409</v>
      </c>
      <c r="B5212" s="378">
        <v>7.75</v>
      </c>
      <c r="C5212" s="379">
        <v>7.83</v>
      </c>
      <c r="D5212" s="378">
        <v>8.1723999999999997</v>
      </c>
      <c r="E5212" s="20">
        <f t="shared" si="81"/>
        <v>8.1723999999999997</v>
      </c>
    </row>
    <row r="5213" spans="1:5" x14ac:dyDescent="0.25">
      <c r="A5213" s="377">
        <v>43410</v>
      </c>
      <c r="B5213" s="378">
        <v>7.75</v>
      </c>
      <c r="C5213" s="379">
        <v>7.84</v>
      </c>
      <c r="D5213" s="378">
        <v>8.1651000000000007</v>
      </c>
      <c r="E5213" s="20">
        <f t="shared" si="81"/>
        <v>8.1651000000000007</v>
      </c>
    </row>
    <row r="5214" spans="1:5" x14ac:dyDescent="0.25">
      <c r="A5214" s="377">
        <v>43411</v>
      </c>
      <c r="B5214" s="378">
        <v>7.75</v>
      </c>
      <c r="C5214" s="379">
        <v>7.79</v>
      </c>
      <c r="D5214" s="378">
        <v>8.1649999999999991</v>
      </c>
      <c r="E5214" s="20">
        <f t="shared" si="81"/>
        <v>8.1649999999999991</v>
      </c>
    </row>
    <row r="5215" spans="1:5" x14ac:dyDescent="0.25">
      <c r="A5215" s="377">
        <v>43412</v>
      </c>
      <c r="B5215" s="378">
        <v>7.75</v>
      </c>
      <c r="C5215" s="379">
        <v>7.77</v>
      </c>
      <c r="D5215" s="378">
        <v>8.1750000000000007</v>
      </c>
      <c r="E5215" s="20">
        <f t="shared" si="81"/>
        <v>8.1750000000000007</v>
      </c>
    </row>
    <row r="5216" spans="1:5" x14ac:dyDescent="0.25">
      <c r="A5216" s="377">
        <v>43413</v>
      </c>
      <c r="B5216" s="378">
        <v>7.75</v>
      </c>
      <c r="C5216" s="379">
        <v>7.75</v>
      </c>
      <c r="D5216" s="378">
        <v>8.1824999999999992</v>
      </c>
      <c r="E5216" s="20">
        <f t="shared" si="81"/>
        <v>8.1824999999999992</v>
      </c>
    </row>
    <row r="5217" spans="1:5" x14ac:dyDescent="0.25">
      <c r="A5217" s="377">
        <v>43414</v>
      </c>
      <c r="B5217" s="378">
        <v>7.75</v>
      </c>
      <c r="C5217" s="379" t="s">
        <v>611</v>
      </c>
      <c r="D5217" s="378" t="s">
        <v>611</v>
      </c>
      <c r="E5217" s="20">
        <f t="shared" si="81"/>
        <v>8.1824999999999992</v>
      </c>
    </row>
    <row r="5218" spans="1:5" x14ac:dyDescent="0.25">
      <c r="A5218" s="377">
        <v>43415</v>
      </c>
      <c r="B5218" s="378">
        <v>7.75</v>
      </c>
      <c r="C5218" s="379" t="s">
        <v>611</v>
      </c>
      <c r="D5218" s="378" t="s">
        <v>611</v>
      </c>
      <c r="E5218" s="20">
        <f t="shared" si="81"/>
        <v>8.1824999999999992</v>
      </c>
    </row>
    <row r="5219" spans="1:5" x14ac:dyDescent="0.25">
      <c r="A5219" s="377">
        <v>43416</v>
      </c>
      <c r="B5219" s="378">
        <v>7.75</v>
      </c>
      <c r="C5219" s="379">
        <v>7.77</v>
      </c>
      <c r="D5219" s="378">
        <v>8.1887000000000008</v>
      </c>
      <c r="E5219" s="20">
        <f t="shared" si="81"/>
        <v>8.1887000000000008</v>
      </c>
    </row>
    <row r="5220" spans="1:5" x14ac:dyDescent="0.25">
      <c r="A5220" s="377">
        <v>43417</v>
      </c>
      <c r="B5220" s="378">
        <v>7.75</v>
      </c>
      <c r="C5220" s="379">
        <v>7.78</v>
      </c>
      <c r="D5220" s="378">
        <v>8.19</v>
      </c>
      <c r="E5220" s="20">
        <f t="shared" si="81"/>
        <v>8.19</v>
      </c>
    </row>
    <row r="5221" spans="1:5" x14ac:dyDescent="0.25">
      <c r="A5221" s="377">
        <v>43418</v>
      </c>
      <c r="B5221" s="378">
        <v>7.75</v>
      </c>
      <c r="C5221" s="379">
        <v>7.78</v>
      </c>
      <c r="D5221" s="378">
        <v>8.1877999999999993</v>
      </c>
      <c r="E5221" s="20">
        <f t="shared" si="81"/>
        <v>8.1877999999999993</v>
      </c>
    </row>
    <row r="5222" spans="1:5" x14ac:dyDescent="0.25">
      <c r="A5222" s="377">
        <v>43419</v>
      </c>
      <c r="B5222" s="378">
        <v>8</v>
      </c>
      <c r="C5222" s="379">
        <v>8.07</v>
      </c>
      <c r="D5222" s="378">
        <v>8.1922999999999995</v>
      </c>
      <c r="E5222" s="20">
        <f t="shared" si="81"/>
        <v>8.1922999999999995</v>
      </c>
    </row>
    <row r="5223" spans="1:5" x14ac:dyDescent="0.25">
      <c r="A5223" s="377">
        <v>43420</v>
      </c>
      <c r="B5223" s="378">
        <v>8</v>
      </c>
      <c r="C5223" s="379">
        <v>8.07</v>
      </c>
      <c r="D5223" s="378">
        <v>8.2050000000000001</v>
      </c>
      <c r="E5223" s="20">
        <f t="shared" si="81"/>
        <v>8.2050000000000001</v>
      </c>
    </row>
    <row r="5224" spans="1:5" x14ac:dyDescent="0.25">
      <c r="A5224" s="377">
        <v>43421</v>
      </c>
      <c r="B5224" s="378">
        <v>8</v>
      </c>
      <c r="C5224" s="379" t="s">
        <v>611</v>
      </c>
      <c r="D5224" s="378" t="s">
        <v>611</v>
      </c>
      <c r="E5224" s="20">
        <f t="shared" si="81"/>
        <v>8.2050000000000001</v>
      </c>
    </row>
    <row r="5225" spans="1:5" x14ac:dyDescent="0.25">
      <c r="A5225" s="377">
        <v>43422</v>
      </c>
      <c r="B5225" s="378">
        <v>8</v>
      </c>
      <c r="C5225" s="379" t="s">
        <v>611</v>
      </c>
      <c r="D5225" s="378" t="s">
        <v>611</v>
      </c>
      <c r="E5225" s="20">
        <f t="shared" si="81"/>
        <v>8.2050000000000001</v>
      </c>
    </row>
    <row r="5226" spans="1:5" x14ac:dyDescent="0.25">
      <c r="A5226" s="377">
        <v>43423</v>
      </c>
      <c r="B5226" s="378">
        <v>8</v>
      </c>
      <c r="C5226" s="379" t="s">
        <v>611</v>
      </c>
      <c r="D5226" s="378" t="s">
        <v>611</v>
      </c>
      <c r="E5226" s="20">
        <f t="shared" si="81"/>
        <v>8.2050000000000001</v>
      </c>
    </row>
    <row r="5227" spans="1:5" x14ac:dyDescent="0.25">
      <c r="A5227" s="377">
        <v>43424</v>
      </c>
      <c r="B5227" s="378">
        <v>8</v>
      </c>
      <c r="C5227" s="379">
        <v>8.0299999999999994</v>
      </c>
      <c r="D5227" s="378">
        <v>8.3177000000000003</v>
      </c>
      <c r="E5227" s="20">
        <f t="shared" si="81"/>
        <v>8.3177000000000003</v>
      </c>
    </row>
    <row r="5228" spans="1:5" x14ac:dyDescent="0.25">
      <c r="A5228" s="377">
        <v>43425</v>
      </c>
      <c r="B5228" s="378">
        <v>8</v>
      </c>
      <c r="C5228" s="379">
        <v>8.02</v>
      </c>
      <c r="D5228" s="378">
        <v>8.3165999999999993</v>
      </c>
      <c r="E5228" s="20">
        <f t="shared" si="81"/>
        <v>8.3165999999999993</v>
      </c>
    </row>
    <row r="5229" spans="1:5" x14ac:dyDescent="0.25">
      <c r="A5229" s="377">
        <v>43426</v>
      </c>
      <c r="B5229" s="378">
        <v>8</v>
      </c>
      <c r="C5229" s="379">
        <v>8</v>
      </c>
      <c r="D5229" s="378">
        <v>8.3107000000000006</v>
      </c>
      <c r="E5229" s="20">
        <f t="shared" si="81"/>
        <v>8.3107000000000006</v>
      </c>
    </row>
    <row r="5230" spans="1:5" x14ac:dyDescent="0.25">
      <c r="A5230" s="377">
        <v>43427</v>
      </c>
      <c r="B5230" s="378">
        <v>8</v>
      </c>
      <c r="C5230" s="379">
        <v>8</v>
      </c>
      <c r="D5230" s="378">
        <v>8.3157999999999994</v>
      </c>
      <c r="E5230" s="20">
        <f t="shared" si="81"/>
        <v>8.3157999999999994</v>
      </c>
    </row>
    <row r="5231" spans="1:5" x14ac:dyDescent="0.25">
      <c r="A5231" s="377">
        <v>43428</v>
      </c>
      <c r="B5231" s="378">
        <v>8</v>
      </c>
      <c r="C5231" s="379" t="s">
        <v>611</v>
      </c>
      <c r="D5231" s="378" t="s">
        <v>611</v>
      </c>
      <c r="E5231" s="20">
        <f t="shared" si="81"/>
        <v>8.3157999999999994</v>
      </c>
    </row>
    <row r="5232" spans="1:5" x14ac:dyDescent="0.25">
      <c r="A5232" s="377">
        <v>43429</v>
      </c>
      <c r="B5232" s="378">
        <v>8</v>
      </c>
      <c r="C5232" s="379" t="s">
        <v>611</v>
      </c>
      <c r="D5232" s="378" t="s">
        <v>611</v>
      </c>
      <c r="E5232" s="20">
        <f t="shared" si="81"/>
        <v>8.3157999999999994</v>
      </c>
    </row>
    <row r="5233" spans="1:5" x14ac:dyDescent="0.25">
      <c r="A5233" s="377">
        <v>43430</v>
      </c>
      <c r="B5233" s="378">
        <v>8</v>
      </c>
      <c r="C5233" s="379">
        <v>7.99</v>
      </c>
      <c r="D5233" s="378">
        <v>8.32</v>
      </c>
      <c r="E5233" s="20">
        <f t="shared" si="81"/>
        <v>8.32</v>
      </c>
    </row>
    <row r="5234" spans="1:5" x14ac:dyDescent="0.25">
      <c r="A5234" s="377">
        <v>43431</v>
      </c>
      <c r="B5234" s="378">
        <v>8</v>
      </c>
      <c r="C5234" s="379">
        <v>8.01</v>
      </c>
      <c r="D5234" s="378">
        <v>8.32</v>
      </c>
      <c r="E5234" s="20">
        <f t="shared" si="81"/>
        <v>8.32</v>
      </c>
    </row>
    <row r="5235" spans="1:5" x14ac:dyDescent="0.25">
      <c r="A5235" s="377">
        <v>43432</v>
      </c>
      <c r="B5235" s="378">
        <v>8</v>
      </c>
      <c r="C5235" s="379">
        <v>8.01</v>
      </c>
      <c r="D5235" s="378">
        <v>8.3350000000000009</v>
      </c>
      <c r="E5235" s="20">
        <f t="shared" si="81"/>
        <v>8.3350000000000009</v>
      </c>
    </row>
    <row r="5236" spans="1:5" x14ac:dyDescent="0.25">
      <c r="A5236" s="377">
        <v>43433</v>
      </c>
      <c r="B5236" s="378">
        <v>8</v>
      </c>
      <c r="C5236" s="379">
        <v>8.0299999999999994</v>
      </c>
      <c r="D5236" s="378">
        <v>8.3450000000000006</v>
      </c>
      <c r="E5236" s="20">
        <f t="shared" si="81"/>
        <v>8.3450000000000006</v>
      </c>
    </row>
    <row r="5237" spans="1:5" x14ac:dyDescent="0.25">
      <c r="A5237" s="377">
        <v>43434</v>
      </c>
      <c r="B5237" s="378">
        <v>8</v>
      </c>
      <c r="C5237" s="379">
        <v>8.1300000000000008</v>
      </c>
      <c r="D5237" s="378">
        <v>8.3362999999999996</v>
      </c>
      <c r="E5237" s="20">
        <f t="shared" si="81"/>
        <v>8.3362999999999996</v>
      </c>
    </row>
    <row r="5238" spans="1:5" x14ac:dyDescent="0.25">
      <c r="A5238" s="377">
        <v>43435</v>
      </c>
      <c r="B5238" s="378">
        <v>8</v>
      </c>
      <c r="C5238" s="379" t="s">
        <v>611</v>
      </c>
      <c r="D5238" s="378" t="s">
        <v>611</v>
      </c>
      <c r="E5238" s="20">
        <f t="shared" si="81"/>
        <v>8.3362999999999996</v>
      </c>
    </row>
    <row r="5239" spans="1:5" x14ac:dyDescent="0.25">
      <c r="A5239" s="377">
        <v>43436</v>
      </c>
      <c r="B5239" s="378">
        <v>8</v>
      </c>
      <c r="C5239" s="379" t="s">
        <v>611</v>
      </c>
      <c r="D5239" s="378" t="s">
        <v>611</v>
      </c>
      <c r="E5239" s="20">
        <f t="shared" si="81"/>
        <v>8.3362999999999996</v>
      </c>
    </row>
    <row r="5240" spans="1:5" x14ac:dyDescent="0.25">
      <c r="A5240" s="377">
        <v>43437</v>
      </c>
      <c r="B5240" s="378">
        <v>8</v>
      </c>
      <c r="C5240" s="379">
        <v>8.06</v>
      </c>
      <c r="D5240" s="378">
        <v>8.3328000000000007</v>
      </c>
      <c r="E5240" s="20">
        <f t="shared" si="81"/>
        <v>8.3328000000000007</v>
      </c>
    </row>
    <row r="5241" spans="1:5" x14ac:dyDescent="0.25">
      <c r="A5241" s="377">
        <v>43438</v>
      </c>
      <c r="B5241" s="378">
        <v>8</v>
      </c>
      <c r="C5241" s="379">
        <v>8.1199999999999992</v>
      </c>
      <c r="D5241" s="378">
        <v>8.33</v>
      </c>
      <c r="E5241" s="20">
        <f t="shared" si="81"/>
        <v>8.33</v>
      </c>
    </row>
    <row r="5242" spans="1:5" x14ac:dyDescent="0.25">
      <c r="A5242" s="377">
        <v>43439</v>
      </c>
      <c r="B5242" s="378">
        <v>8</v>
      </c>
      <c r="C5242" s="379">
        <v>8.18</v>
      </c>
      <c r="D5242" s="378">
        <v>8.3437999999999999</v>
      </c>
      <c r="E5242" s="20">
        <f t="shared" si="81"/>
        <v>8.3437999999999999</v>
      </c>
    </row>
    <row r="5243" spans="1:5" x14ac:dyDescent="0.25">
      <c r="A5243" s="377">
        <v>43440</v>
      </c>
      <c r="B5243" s="378">
        <v>8</v>
      </c>
      <c r="C5243" s="379">
        <v>8.1199999999999992</v>
      </c>
      <c r="D5243" s="378">
        <v>8.34</v>
      </c>
      <c r="E5243" s="20">
        <f t="shared" si="81"/>
        <v>8.34</v>
      </c>
    </row>
    <row r="5244" spans="1:5" x14ac:dyDescent="0.25">
      <c r="A5244" s="377">
        <v>43441</v>
      </c>
      <c r="B5244" s="378">
        <v>8</v>
      </c>
      <c r="C5244" s="379">
        <v>8.1199999999999992</v>
      </c>
      <c r="D5244" s="378">
        <v>8.3350000000000009</v>
      </c>
      <c r="E5244" s="20">
        <f t="shared" si="81"/>
        <v>8.3350000000000009</v>
      </c>
    </row>
    <row r="5245" spans="1:5" x14ac:dyDescent="0.25">
      <c r="A5245" s="377">
        <v>43442</v>
      </c>
      <c r="B5245" s="378">
        <v>8</v>
      </c>
      <c r="C5245" s="379" t="s">
        <v>611</v>
      </c>
      <c r="D5245" s="378" t="s">
        <v>611</v>
      </c>
      <c r="E5245" s="20">
        <f t="shared" si="81"/>
        <v>8.3350000000000009</v>
      </c>
    </row>
    <row r="5246" spans="1:5" x14ac:dyDescent="0.25">
      <c r="A5246" s="377">
        <v>43443</v>
      </c>
      <c r="B5246" s="378">
        <v>8</v>
      </c>
      <c r="C5246" s="379" t="s">
        <v>611</v>
      </c>
      <c r="D5246" s="378" t="s">
        <v>611</v>
      </c>
      <c r="E5246" s="20">
        <f t="shared" si="81"/>
        <v>8.3350000000000009</v>
      </c>
    </row>
    <row r="5247" spans="1:5" x14ac:dyDescent="0.25">
      <c r="A5247" s="377">
        <v>43444</v>
      </c>
      <c r="B5247" s="378">
        <v>8</v>
      </c>
      <c r="C5247" s="379">
        <v>8.18</v>
      </c>
      <c r="D5247" s="378">
        <v>8.3472000000000008</v>
      </c>
      <c r="E5247" s="20">
        <f t="shared" si="81"/>
        <v>8.3472000000000008</v>
      </c>
    </row>
    <row r="5248" spans="1:5" x14ac:dyDescent="0.25">
      <c r="A5248" s="377">
        <v>43445</v>
      </c>
      <c r="B5248" s="378">
        <v>8</v>
      </c>
      <c r="C5248" s="379">
        <v>8.17</v>
      </c>
      <c r="D5248" s="378">
        <v>8.3411000000000008</v>
      </c>
      <c r="E5248" s="20">
        <f t="shared" si="81"/>
        <v>8.3411000000000008</v>
      </c>
    </row>
    <row r="5249" spans="1:5" x14ac:dyDescent="0.25">
      <c r="A5249" s="377">
        <v>43446</v>
      </c>
      <c r="B5249" s="378">
        <v>8</v>
      </c>
      <c r="C5249" s="379" t="s">
        <v>611</v>
      </c>
      <c r="D5249" s="378" t="s">
        <v>611</v>
      </c>
      <c r="E5249" s="20">
        <f t="shared" si="81"/>
        <v>8.3411000000000008</v>
      </c>
    </row>
    <row r="5250" spans="1:5" x14ac:dyDescent="0.25">
      <c r="A5250" s="377">
        <v>43447</v>
      </c>
      <c r="B5250" s="378">
        <v>8</v>
      </c>
      <c r="C5250" s="379">
        <v>8.07</v>
      </c>
      <c r="D5250" s="378">
        <v>8.3550000000000004</v>
      </c>
      <c r="E5250" s="20">
        <f t="shared" si="81"/>
        <v>8.3550000000000004</v>
      </c>
    </row>
    <row r="5251" spans="1:5" x14ac:dyDescent="0.25">
      <c r="A5251" s="377">
        <v>43448</v>
      </c>
      <c r="B5251" s="378">
        <v>8</v>
      </c>
      <c r="C5251" s="379">
        <v>7.99</v>
      </c>
      <c r="D5251" s="378">
        <v>8.35</v>
      </c>
      <c r="E5251" s="20">
        <f t="shared" si="81"/>
        <v>8.35</v>
      </c>
    </row>
    <row r="5252" spans="1:5" x14ac:dyDescent="0.25">
      <c r="A5252" s="377">
        <v>43449</v>
      </c>
      <c r="B5252" s="378">
        <v>8</v>
      </c>
      <c r="C5252" s="379" t="s">
        <v>611</v>
      </c>
      <c r="D5252" s="378" t="s">
        <v>611</v>
      </c>
      <c r="E5252" s="20">
        <f t="shared" si="81"/>
        <v>8.35</v>
      </c>
    </row>
    <row r="5253" spans="1:5" x14ac:dyDescent="0.25">
      <c r="A5253" s="377">
        <v>43450</v>
      </c>
      <c r="B5253" s="378">
        <v>8</v>
      </c>
      <c r="C5253" s="379" t="s">
        <v>611</v>
      </c>
      <c r="D5253" s="378" t="s">
        <v>611</v>
      </c>
      <c r="E5253" s="20">
        <f t="shared" si="81"/>
        <v>8.35</v>
      </c>
    </row>
    <row r="5254" spans="1:5" x14ac:dyDescent="0.25">
      <c r="A5254" s="377">
        <v>43451</v>
      </c>
      <c r="B5254" s="378">
        <v>8</v>
      </c>
      <c r="C5254" s="379">
        <v>8</v>
      </c>
      <c r="D5254" s="378">
        <v>8.35</v>
      </c>
      <c r="E5254" s="20">
        <f t="shared" si="81"/>
        <v>8.35</v>
      </c>
    </row>
    <row r="5255" spans="1:5" x14ac:dyDescent="0.25">
      <c r="A5255" s="377">
        <v>43452</v>
      </c>
      <c r="B5255" s="378">
        <v>8</v>
      </c>
      <c r="C5255" s="379">
        <v>8</v>
      </c>
      <c r="D5255" s="378">
        <v>8.3524999999999991</v>
      </c>
      <c r="E5255" s="20">
        <f t="shared" si="81"/>
        <v>8.3524999999999991</v>
      </c>
    </row>
    <row r="5256" spans="1:5" x14ac:dyDescent="0.25">
      <c r="A5256" s="377">
        <v>43453</v>
      </c>
      <c r="B5256" s="378">
        <v>8</v>
      </c>
      <c r="C5256" s="379">
        <v>8.02</v>
      </c>
      <c r="D5256" s="378">
        <v>8.3650000000000002</v>
      </c>
      <c r="E5256" s="20">
        <f t="shared" si="81"/>
        <v>8.3650000000000002</v>
      </c>
    </row>
    <row r="5257" spans="1:5" x14ac:dyDescent="0.25">
      <c r="A5257" s="377">
        <v>43454</v>
      </c>
      <c r="B5257" s="378">
        <v>8.25</v>
      </c>
      <c r="C5257" s="379">
        <v>8.3000000000000007</v>
      </c>
      <c r="D5257" s="378">
        <v>8.3699999999999992</v>
      </c>
      <c r="E5257" s="20">
        <f t="shared" si="81"/>
        <v>8.3699999999999992</v>
      </c>
    </row>
    <row r="5258" spans="1:5" x14ac:dyDescent="0.25">
      <c r="A5258" s="377">
        <v>43455</v>
      </c>
      <c r="B5258" s="378">
        <v>8.25</v>
      </c>
      <c r="C5258" s="379">
        <v>8.32</v>
      </c>
      <c r="D5258" s="378">
        <v>8.3836999999999993</v>
      </c>
      <c r="E5258" s="20">
        <f t="shared" si="81"/>
        <v>8.3836999999999993</v>
      </c>
    </row>
    <row r="5259" spans="1:5" x14ac:dyDescent="0.25">
      <c r="A5259" s="377">
        <v>43456</v>
      </c>
      <c r="B5259" s="378">
        <v>8.25</v>
      </c>
      <c r="C5259" s="379" t="s">
        <v>611</v>
      </c>
      <c r="D5259" s="378" t="s">
        <v>611</v>
      </c>
      <c r="E5259" s="20">
        <f t="shared" si="81"/>
        <v>8.3836999999999993</v>
      </c>
    </row>
    <row r="5260" spans="1:5" x14ac:dyDescent="0.25">
      <c r="A5260" s="377">
        <v>43457</v>
      </c>
      <c r="B5260" s="378">
        <v>8.25</v>
      </c>
      <c r="C5260" s="379" t="s">
        <v>611</v>
      </c>
      <c r="D5260" s="378" t="s">
        <v>611</v>
      </c>
      <c r="E5260" s="20">
        <f t="shared" ref="E5260:E5323" si="82">IF(D5260="N/E",E5259,D5260)</f>
        <v>8.3836999999999993</v>
      </c>
    </row>
    <row r="5261" spans="1:5" x14ac:dyDescent="0.25">
      <c r="A5261" s="377">
        <v>43458</v>
      </c>
      <c r="B5261" s="378">
        <v>8.25</v>
      </c>
      <c r="C5261" s="379">
        <v>8.3800000000000008</v>
      </c>
      <c r="D5261" s="378">
        <v>8.5574999999999992</v>
      </c>
      <c r="E5261" s="20">
        <f t="shared" si="82"/>
        <v>8.5574999999999992</v>
      </c>
    </row>
    <row r="5262" spans="1:5" x14ac:dyDescent="0.25">
      <c r="A5262" s="377">
        <v>43459</v>
      </c>
      <c r="B5262" s="378">
        <v>8.25</v>
      </c>
      <c r="C5262" s="379" t="s">
        <v>611</v>
      </c>
      <c r="D5262" s="378" t="s">
        <v>611</v>
      </c>
      <c r="E5262" s="20">
        <f t="shared" si="82"/>
        <v>8.5574999999999992</v>
      </c>
    </row>
    <row r="5263" spans="1:5" x14ac:dyDescent="0.25">
      <c r="A5263" s="377">
        <v>43460</v>
      </c>
      <c r="B5263" s="378">
        <v>8.25</v>
      </c>
      <c r="C5263" s="379">
        <v>8.4</v>
      </c>
      <c r="D5263" s="378">
        <v>8.5824999999999996</v>
      </c>
      <c r="E5263" s="20">
        <f t="shared" si="82"/>
        <v>8.5824999999999996</v>
      </c>
    </row>
    <row r="5264" spans="1:5" x14ac:dyDescent="0.25">
      <c r="A5264" s="377">
        <v>43461</v>
      </c>
      <c r="B5264" s="378">
        <v>8.25</v>
      </c>
      <c r="C5264" s="379">
        <v>8.5</v>
      </c>
      <c r="D5264" s="378">
        <v>8.5749999999999993</v>
      </c>
      <c r="E5264" s="20">
        <f t="shared" si="82"/>
        <v>8.5749999999999993</v>
      </c>
    </row>
    <row r="5265" spans="1:5" x14ac:dyDescent="0.25">
      <c r="A5265" s="377">
        <v>43462</v>
      </c>
      <c r="B5265" s="378">
        <v>8.25</v>
      </c>
      <c r="C5265" s="379">
        <v>8.3000000000000007</v>
      </c>
      <c r="D5265" s="378">
        <v>8.5891999999999999</v>
      </c>
      <c r="E5265" s="20">
        <f t="shared" si="82"/>
        <v>8.5891999999999999</v>
      </c>
    </row>
    <row r="5266" spans="1:5" x14ac:dyDescent="0.25">
      <c r="A5266" s="377">
        <v>43463</v>
      </c>
      <c r="B5266" s="378">
        <v>8.25</v>
      </c>
      <c r="C5266" s="379" t="s">
        <v>611</v>
      </c>
      <c r="D5266" s="378" t="s">
        <v>611</v>
      </c>
      <c r="E5266" s="20">
        <f t="shared" si="82"/>
        <v>8.5891999999999999</v>
      </c>
    </row>
    <row r="5267" spans="1:5" x14ac:dyDescent="0.25">
      <c r="A5267" s="377">
        <v>43464</v>
      </c>
      <c r="B5267" s="378">
        <v>8.25</v>
      </c>
      <c r="C5267" s="379" t="s">
        <v>611</v>
      </c>
      <c r="D5267" s="378" t="s">
        <v>611</v>
      </c>
      <c r="E5267" s="20">
        <f t="shared" si="82"/>
        <v>8.5891999999999999</v>
      </c>
    </row>
    <row r="5268" spans="1:5" x14ac:dyDescent="0.25">
      <c r="A5268" s="377">
        <v>43465</v>
      </c>
      <c r="B5268" s="378">
        <v>8.25</v>
      </c>
      <c r="C5268" s="379">
        <v>8.3000000000000007</v>
      </c>
      <c r="D5268" s="378">
        <v>8.5955999999999992</v>
      </c>
      <c r="E5268" s="20">
        <f t="shared" si="82"/>
        <v>8.5955999999999992</v>
      </c>
    </row>
    <row r="5269" spans="1:5" x14ac:dyDescent="0.25">
      <c r="A5269" s="377">
        <v>43466</v>
      </c>
      <c r="B5269" s="378">
        <v>8.25</v>
      </c>
      <c r="C5269" s="379" t="s">
        <v>611</v>
      </c>
      <c r="D5269" s="378" t="s">
        <v>611</v>
      </c>
      <c r="E5269" s="20">
        <f t="shared" si="82"/>
        <v>8.5955999999999992</v>
      </c>
    </row>
    <row r="5270" spans="1:5" x14ac:dyDescent="0.25">
      <c r="A5270" s="377">
        <v>43467</v>
      </c>
      <c r="B5270" s="378">
        <v>8.25</v>
      </c>
      <c r="C5270" s="379">
        <v>8.3000000000000007</v>
      </c>
      <c r="D5270" s="378">
        <v>8.5897000000000006</v>
      </c>
      <c r="E5270" s="20">
        <f t="shared" si="82"/>
        <v>8.5897000000000006</v>
      </c>
    </row>
    <row r="5271" spans="1:5" x14ac:dyDescent="0.25">
      <c r="A5271" s="377">
        <v>43468</v>
      </c>
      <c r="B5271" s="378">
        <v>8.25</v>
      </c>
      <c r="C5271" s="379">
        <v>8.2799999999999994</v>
      </c>
      <c r="D5271" s="378">
        <v>8.5988000000000007</v>
      </c>
      <c r="E5271" s="20">
        <f t="shared" si="82"/>
        <v>8.5988000000000007</v>
      </c>
    </row>
    <row r="5272" spans="1:5" x14ac:dyDescent="0.25">
      <c r="A5272" s="377">
        <v>43469</v>
      </c>
      <c r="B5272" s="378">
        <v>8.25</v>
      </c>
      <c r="C5272" s="379">
        <v>8.24</v>
      </c>
      <c r="D5272" s="378">
        <v>8.5937999999999999</v>
      </c>
      <c r="E5272" s="20">
        <f t="shared" si="82"/>
        <v>8.5937999999999999</v>
      </c>
    </row>
    <row r="5273" spans="1:5" x14ac:dyDescent="0.25">
      <c r="A5273" s="377">
        <v>43470</v>
      </c>
      <c r="B5273" s="378">
        <v>8.25</v>
      </c>
      <c r="C5273" s="379" t="s">
        <v>611</v>
      </c>
      <c r="D5273" s="378" t="s">
        <v>611</v>
      </c>
      <c r="E5273" s="20">
        <f t="shared" si="82"/>
        <v>8.5937999999999999</v>
      </c>
    </row>
    <row r="5274" spans="1:5" x14ac:dyDescent="0.25">
      <c r="A5274" s="377">
        <v>43471</v>
      </c>
      <c r="B5274" s="378">
        <v>8.25</v>
      </c>
      <c r="C5274" s="379" t="s">
        <v>611</v>
      </c>
      <c r="D5274" s="378" t="s">
        <v>611</v>
      </c>
      <c r="E5274" s="20">
        <f t="shared" si="82"/>
        <v>8.5937999999999999</v>
      </c>
    </row>
    <row r="5275" spans="1:5" x14ac:dyDescent="0.25">
      <c r="A5275" s="377">
        <v>43472</v>
      </c>
      <c r="B5275" s="378">
        <v>8.25</v>
      </c>
      <c r="C5275" s="379">
        <v>8.26</v>
      </c>
      <c r="D5275" s="378">
        <v>8.59</v>
      </c>
      <c r="E5275" s="20">
        <f t="shared" si="82"/>
        <v>8.59</v>
      </c>
    </row>
    <row r="5276" spans="1:5" x14ac:dyDescent="0.25">
      <c r="A5276" s="377">
        <v>43473</v>
      </c>
      <c r="B5276" s="378">
        <v>8.25</v>
      </c>
      <c r="C5276" s="379">
        <v>8.26</v>
      </c>
      <c r="D5276" s="378">
        <v>8.5875000000000004</v>
      </c>
      <c r="E5276" s="20">
        <f t="shared" si="82"/>
        <v>8.5875000000000004</v>
      </c>
    </row>
    <row r="5277" spans="1:5" x14ac:dyDescent="0.25">
      <c r="A5277" s="377">
        <v>43474</v>
      </c>
      <c r="B5277" s="378">
        <v>8.25</v>
      </c>
      <c r="C5277" s="379">
        <v>8.25</v>
      </c>
      <c r="D5277" s="378">
        <v>8.5855999999999995</v>
      </c>
      <c r="E5277" s="20">
        <f t="shared" si="82"/>
        <v>8.5855999999999995</v>
      </c>
    </row>
    <row r="5278" spans="1:5" x14ac:dyDescent="0.25">
      <c r="A5278" s="377">
        <v>43475</v>
      </c>
      <c r="B5278" s="378">
        <v>8.25</v>
      </c>
      <c r="C5278" s="379">
        <v>8.24</v>
      </c>
      <c r="D5278" s="378">
        <v>8.5850000000000009</v>
      </c>
      <c r="E5278" s="20">
        <f t="shared" si="82"/>
        <v>8.5850000000000009</v>
      </c>
    </row>
    <row r="5279" spans="1:5" x14ac:dyDescent="0.25">
      <c r="A5279" s="377">
        <v>43476</v>
      </c>
      <c r="B5279" s="378">
        <v>8.25</v>
      </c>
      <c r="C5279" s="379">
        <v>8.3000000000000007</v>
      </c>
      <c r="D5279" s="378">
        <v>8.5840999999999994</v>
      </c>
      <c r="E5279" s="20">
        <f t="shared" si="82"/>
        <v>8.5840999999999994</v>
      </c>
    </row>
    <row r="5280" spans="1:5" x14ac:dyDescent="0.25">
      <c r="A5280" s="377">
        <v>43477</v>
      </c>
      <c r="B5280" s="378">
        <v>8.25</v>
      </c>
      <c r="C5280" s="379" t="s">
        <v>611</v>
      </c>
      <c r="D5280" s="378" t="s">
        <v>611</v>
      </c>
      <c r="E5280" s="20">
        <f t="shared" si="82"/>
        <v>8.5840999999999994</v>
      </c>
    </row>
    <row r="5281" spans="1:5" x14ac:dyDescent="0.25">
      <c r="A5281" s="377">
        <v>43478</v>
      </c>
      <c r="B5281" s="378">
        <v>8.25</v>
      </c>
      <c r="C5281" s="379" t="s">
        <v>611</v>
      </c>
      <c r="D5281" s="378" t="s">
        <v>611</v>
      </c>
      <c r="E5281" s="20">
        <f t="shared" si="82"/>
        <v>8.5840999999999994</v>
      </c>
    </row>
    <row r="5282" spans="1:5" x14ac:dyDescent="0.25">
      <c r="A5282" s="377">
        <v>43479</v>
      </c>
      <c r="B5282" s="378">
        <v>8.25</v>
      </c>
      <c r="C5282" s="379">
        <v>8.2799999999999994</v>
      </c>
      <c r="D5282" s="378">
        <v>8.5950000000000006</v>
      </c>
      <c r="E5282" s="20">
        <f t="shared" si="82"/>
        <v>8.5950000000000006</v>
      </c>
    </row>
    <row r="5283" spans="1:5" x14ac:dyDescent="0.25">
      <c r="A5283" s="377">
        <v>43480</v>
      </c>
      <c r="B5283" s="378">
        <v>8.25</v>
      </c>
      <c r="C5283" s="379">
        <v>8.32</v>
      </c>
      <c r="D5283" s="378">
        <v>8.5950000000000006</v>
      </c>
      <c r="E5283" s="20">
        <f t="shared" si="82"/>
        <v>8.5950000000000006</v>
      </c>
    </row>
    <row r="5284" spans="1:5" x14ac:dyDescent="0.25">
      <c r="A5284" s="377">
        <v>43481</v>
      </c>
      <c r="B5284" s="378">
        <v>8.25</v>
      </c>
      <c r="C5284" s="379">
        <v>8.27</v>
      </c>
      <c r="D5284" s="378">
        <v>8.5950000000000006</v>
      </c>
      <c r="E5284" s="20">
        <f t="shared" si="82"/>
        <v>8.5950000000000006</v>
      </c>
    </row>
    <row r="5285" spans="1:5" x14ac:dyDescent="0.25">
      <c r="A5285" s="377">
        <v>43482</v>
      </c>
      <c r="B5285" s="378">
        <v>8.25</v>
      </c>
      <c r="C5285" s="379">
        <v>8.2200000000000006</v>
      </c>
      <c r="D5285" s="378">
        <v>8.5924999999999994</v>
      </c>
      <c r="E5285" s="20">
        <f t="shared" si="82"/>
        <v>8.5924999999999994</v>
      </c>
    </row>
    <row r="5286" spans="1:5" x14ac:dyDescent="0.25">
      <c r="A5286" s="377">
        <v>43483</v>
      </c>
      <c r="B5286" s="378">
        <v>8.25</v>
      </c>
      <c r="C5286" s="379">
        <v>8.25</v>
      </c>
      <c r="D5286" s="378">
        <v>8.5831</v>
      </c>
      <c r="E5286" s="20">
        <f t="shared" si="82"/>
        <v>8.5831</v>
      </c>
    </row>
    <row r="5287" spans="1:5" x14ac:dyDescent="0.25">
      <c r="A5287" s="377">
        <v>43484</v>
      </c>
      <c r="B5287" s="378">
        <v>8.25</v>
      </c>
      <c r="C5287" s="379" t="s">
        <v>611</v>
      </c>
      <c r="D5287" s="378" t="s">
        <v>611</v>
      </c>
      <c r="E5287" s="20">
        <f t="shared" si="82"/>
        <v>8.5831</v>
      </c>
    </row>
    <row r="5288" spans="1:5" x14ac:dyDescent="0.25">
      <c r="A5288" s="377">
        <v>43485</v>
      </c>
      <c r="B5288" s="378">
        <v>8.25</v>
      </c>
      <c r="C5288" s="379" t="s">
        <v>611</v>
      </c>
      <c r="D5288" s="378" t="s">
        <v>611</v>
      </c>
      <c r="E5288" s="20">
        <f t="shared" si="82"/>
        <v>8.5831</v>
      </c>
    </row>
    <row r="5289" spans="1:5" x14ac:dyDescent="0.25">
      <c r="A5289" s="377">
        <v>43486</v>
      </c>
      <c r="B5289" s="378">
        <v>8.25</v>
      </c>
      <c r="C5289" s="379">
        <v>8.3000000000000007</v>
      </c>
      <c r="D5289" s="378">
        <v>8.5924999999999994</v>
      </c>
      <c r="E5289" s="20">
        <f t="shared" si="82"/>
        <v>8.5924999999999994</v>
      </c>
    </row>
    <row r="5290" spans="1:5" x14ac:dyDescent="0.25">
      <c r="A5290" s="377">
        <v>43487</v>
      </c>
      <c r="B5290" s="378">
        <v>8.25</v>
      </c>
      <c r="C5290" s="379">
        <v>8.25</v>
      </c>
      <c r="D5290" s="378">
        <v>8.6</v>
      </c>
      <c r="E5290" s="20">
        <f t="shared" si="82"/>
        <v>8.6</v>
      </c>
    </row>
    <row r="5291" spans="1:5" x14ac:dyDescent="0.25">
      <c r="A5291" s="377">
        <v>43488</v>
      </c>
      <c r="B5291" s="378">
        <v>8.25</v>
      </c>
      <c r="C5291" s="379">
        <v>8.1999999999999993</v>
      </c>
      <c r="D5291" s="378">
        <v>8.5950000000000006</v>
      </c>
      <c r="E5291" s="20">
        <f t="shared" si="82"/>
        <v>8.5950000000000006</v>
      </c>
    </row>
    <row r="5292" spans="1:5" x14ac:dyDescent="0.25">
      <c r="A5292" s="377">
        <v>43489</v>
      </c>
      <c r="B5292" s="378">
        <v>8.25</v>
      </c>
      <c r="C5292" s="379">
        <v>8.2100000000000009</v>
      </c>
      <c r="D5292" s="378">
        <v>8.5996000000000006</v>
      </c>
      <c r="E5292" s="20">
        <f t="shared" si="82"/>
        <v>8.5996000000000006</v>
      </c>
    </row>
    <row r="5293" spans="1:5" x14ac:dyDescent="0.25">
      <c r="A5293" s="377">
        <v>43490</v>
      </c>
      <c r="B5293" s="378">
        <v>8.25</v>
      </c>
      <c r="C5293" s="379">
        <v>8.23</v>
      </c>
      <c r="D5293" s="378">
        <v>8.5962999999999994</v>
      </c>
      <c r="E5293" s="20">
        <f t="shared" si="82"/>
        <v>8.5962999999999994</v>
      </c>
    </row>
    <row r="5294" spans="1:5" x14ac:dyDescent="0.25">
      <c r="A5294" s="377">
        <v>43491</v>
      </c>
      <c r="B5294" s="378">
        <v>8.25</v>
      </c>
      <c r="C5294" s="379" t="s">
        <v>611</v>
      </c>
      <c r="D5294" s="378" t="s">
        <v>611</v>
      </c>
      <c r="E5294" s="20">
        <f t="shared" si="82"/>
        <v>8.5962999999999994</v>
      </c>
    </row>
    <row r="5295" spans="1:5" x14ac:dyDescent="0.25">
      <c r="A5295" s="377">
        <v>43492</v>
      </c>
      <c r="B5295" s="378">
        <v>8.25</v>
      </c>
      <c r="C5295" s="379" t="s">
        <v>611</v>
      </c>
      <c r="D5295" s="378" t="s">
        <v>611</v>
      </c>
      <c r="E5295" s="20">
        <f t="shared" si="82"/>
        <v>8.5962999999999994</v>
      </c>
    </row>
    <row r="5296" spans="1:5" x14ac:dyDescent="0.25">
      <c r="A5296" s="377">
        <v>43493</v>
      </c>
      <c r="B5296" s="378">
        <v>8.25</v>
      </c>
      <c r="C5296" s="379">
        <v>8.23</v>
      </c>
      <c r="D5296" s="378">
        <v>8.5950000000000006</v>
      </c>
      <c r="E5296" s="20">
        <f t="shared" si="82"/>
        <v>8.5950000000000006</v>
      </c>
    </row>
    <row r="5297" spans="1:5" x14ac:dyDescent="0.25">
      <c r="A5297" s="377">
        <v>43494</v>
      </c>
      <c r="B5297" s="378">
        <v>8.25</v>
      </c>
      <c r="C5297" s="379">
        <v>8.25</v>
      </c>
      <c r="D5297" s="378">
        <v>8.5944000000000003</v>
      </c>
      <c r="E5297" s="20">
        <f t="shared" si="82"/>
        <v>8.5944000000000003</v>
      </c>
    </row>
    <row r="5298" spans="1:5" x14ac:dyDescent="0.25">
      <c r="A5298" s="377">
        <v>43495</v>
      </c>
      <c r="B5298" s="378">
        <v>8.25</v>
      </c>
      <c r="C5298" s="379">
        <v>8.23</v>
      </c>
      <c r="D5298" s="378">
        <v>8.59</v>
      </c>
      <c r="E5298" s="20">
        <f t="shared" si="82"/>
        <v>8.59</v>
      </c>
    </row>
    <row r="5299" spans="1:5" x14ac:dyDescent="0.25">
      <c r="A5299" s="377">
        <v>43496</v>
      </c>
      <c r="B5299" s="378">
        <v>8.25</v>
      </c>
      <c r="C5299" s="379">
        <v>8.3000000000000007</v>
      </c>
      <c r="D5299" s="378">
        <v>8.5917999999999992</v>
      </c>
      <c r="E5299" s="20">
        <f t="shared" si="82"/>
        <v>8.5917999999999992</v>
      </c>
    </row>
    <row r="5300" spans="1:5" x14ac:dyDescent="0.25">
      <c r="A5300" s="377">
        <v>43497</v>
      </c>
      <c r="B5300" s="378">
        <v>8.25</v>
      </c>
      <c r="C5300" s="379">
        <v>8.2799999999999994</v>
      </c>
      <c r="D5300" s="378">
        <v>8.5950000000000006</v>
      </c>
      <c r="E5300" s="20">
        <f t="shared" si="82"/>
        <v>8.5950000000000006</v>
      </c>
    </row>
    <row r="5301" spans="1:5" x14ac:dyDescent="0.25">
      <c r="A5301" s="377">
        <v>43498</v>
      </c>
      <c r="B5301" s="378">
        <v>8.25</v>
      </c>
      <c r="C5301" s="379" t="s">
        <v>611</v>
      </c>
      <c r="D5301" s="378" t="s">
        <v>611</v>
      </c>
      <c r="E5301" s="20">
        <f t="shared" si="82"/>
        <v>8.5950000000000006</v>
      </c>
    </row>
    <row r="5302" spans="1:5" x14ac:dyDescent="0.25">
      <c r="A5302" s="377">
        <v>43499</v>
      </c>
      <c r="B5302" s="378">
        <v>8.25</v>
      </c>
      <c r="C5302" s="379" t="s">
        <v>611</v>
      </c>
      <c r="D5302" s="378" t="s">
        <v>611</v>
      </c>
      <c r="E5302" s="20">
        <f t="shared" si="82"/>
        <v>8.5950000000000006</v>
      </c>
    </row>
    <row r="5303" spans="1:5" x14ac:dyDescent="0.25">
      <c r="A5303" s="377">
        <v>43500</v>
      </c>
      <c r="B5303" s="378">
        <v>8.25</v>
      </c>
      <c r="C5303" s="379" t="s">
        <v>611</v>
      </c>
      <c r="D5303" s="378" t="s">
        <v>611</v>
      </c>
      <c r="E5303" s="20">
        <f t="shared" si="82"/>
        <v>8.5950000000000006</v>
      </c>
    </row>
    <row r="5304" spans="1:5" x14ac:dyDescent="0.25">
      <c r="A5304" s="377">
        <v>43501</v>
      </c>
      <c r="B5304" s="378">
        <v>8.25</v>
      </c>
      <c r="C5304" s="379">
        <v>8.25</v>
      </c>
      <c r="D5304" s="378">
        <v>8.5875000000000004</v>
      </c>
      <c r="E5304" s="20">
        <f t="shared" si="82"/>
        <v>8.5875000000000004</v>
      </c>
    </row>
    <row r="5305" spans="1:5" x14ac:dyDescent="0.25">
      <c r="A5305" s="377">
        <v>43502</v>
      </c>
      <c r="B5305" s="378">
        <v>8.25</v>
      </c>
      <c r="C5305" s="379">
        <v>8.31</v>
      </c>
      <c r="D5305" s="378">
        <v>8.5860000000000003</v>
      </c>
      <c r="E5305" s="20">
        <f t="shared" si="82"/>
        <v>8.5860000000000003</v>
      </c>
    </row>
    <row r="5306" spans="1:5" x14ac:dyDescent="0.25">
      <c r="A5306" s="377">
        <v>43503</v>
      </c>
      <c r="B5306" s="378">
        <v>8.25</v>
      </c>
      <c r="C5306" s="379">
        <v>8.26</v>
      </c>
      <c r="D5306" s="378">
        <v>8.5850000000000009</v>
      </c>
      <c r="E5306" s="20">
        <f t="shared" si="82"/>
        <v>8.5850000000000009</v>
      </c>
    </row>
    <row r="5307" spans="1:5" x14ac:dyDescent="0.25">
      <c r="A5307" s="377">
        <v>43504</v>
      </c>
      <c r="B5307" s="378">
        <v>8.25</v>
      </c>
      <c r="C5307" s="379">
        <v>8.24</v>
      </c>
      <c r="D5307" s="378">
        <v>8.5850000000000009</v>
      </c>
      <c r="E5307" s="20">
        <f t="shared" si="82"/>
        <v>8.5850000000000009</v>
      </c>
    </row>
    <row r="5308" spans="1:5" x14ac:dyDescent="0.25">
      <c r="A5308" s="377">
        <v>43505</v>
      </c>
      <c r="B5308" s="378">
        <v>8.25</v>
      </c>
      <c r="C5308" s="379" t="s">
        <v>611</v>
      </c>
      <c r="D5308" s="378" t="s">
        <v>611</v>
      </c>
      <c r="E5308" s="20">
        <f t="shared" si="82"/>
        <v>8.5850000000000009</v>
      </c>
    </row>
    <row r="5309" spans="1:5" x14ac:dyDescent="0.25">
      <c r="A5309" s="377">
        <v>43506</v>
      </c>
      <c r="B5309" s="378">
        <v>8.25</v>
      </c>
      <c r="C5309" s="379" t="s">
        <v>611</v>
      </c>
      <c r="D5309" s="378" t="s">
        <v>611</v>
      </c>
      <c r="E5309" s="20">
        <f t="shared" si="82"/>
        <v>8.5850000000000009</v>
      </c>
    </row>
    <row r="5310" spans="1:5" x14ac:dyDescent="0.25">
      <c r="A5310" s="377">
        <v>43507</v>
      </c>
      <c r="B5310" s="378">
        <v>8.25</v>
      </c>
      <c r="C5310" s="379">
        <v>8.25</v>
      </c>
      <c r="D5310" s="378">
        <v>8.5790000000000006</v>
      </c>
      <c r="E5310" s="20">
        <f t="shared" si="82"/>
        <v>8.5790000000000006</v>
      </c>
    </row>
    <row r="5311" spans="1:5" x14ac:dyDescent="0.25">
      <c r="A5311" s="377">
        <v>43508</v>
      </c>
      <c r="B5311" s="378">
        <v>8.25</v>
      </c>
      <c r="C5311" s="379">
        <v>8.27</v>
      </c>
      <c r="D5311" s="378">
        <v>8.5734999999999992</v>
      </c>
      <c r="E5311" s="20">
        <f t="shared" si="82"/>
        <v>8.5734999999999992</v>
      </c>
    </row>
    <row r="5312" spans="1:5" x14ac:dyDescent="0.25">
      <c r="A5312" s="377">
        <v>43509</v>
      </c>
      <c r="B5312" s="378">
        <v>8.25</v>
      </c>
      <c r="C5312" s="379">
        <v>8.25</v>
      </c>
      <c r="D5312" s="378">
        <v>8.5685000000000002</v>
      </c>
      <c r="E5312" s="20">
        <f t="shared" si="82"/>
        <v>8.5685000000000002</v>
      </c>
    </row>
    <row r="5313" spans="1:5" x14ac:dyDescent="0.25">
      <c r="A5313" s="377">
        <v>43510</v>
      </c>
      <c r="B5313" s="378">
        <v>8.25</v>
      </c>
      <c r="C5313" s="379">
        <v>8.27</v>
      </c>
      <c r="D5313" s="378">
        <v>8.5609999999999999</v>
      </c>
      <c r="E5313" s="20">
        <f t="shared" si="82"/>
        <v>8.5609999999999999</v>
      </c>
    </row>
    <row r="5314" spans="1:5" x14ac:dyDescent="0.25">
      <c r="A5314" s="377">
        <v>43511</v>
      </c>
      <c r="B5314" s="378">
        <v>8.25</v>
      </c>
      <c r="C5314" s="379">
        <v>8.27</v>
      </c>
      <c r="D5314" s="378">
        <v>8.5574999999999992</v>
      </c>
      <c r="E5314" s="20">
        <f t="shared" si="82"/>
        <v>8.5574999999999992</v>
      </c>
    </row>
    <row r="5315" spans="1:5" x14ac:dyDescent="0.25">
      <c r="A5315" s="377">
        <v>43512</v>
      </c>
      <c r="B5315" s="378">
        <v>8.25</v>
      </c>
      <c r="C5315" s="379" t="s">
        <v>611</v>
      </c>
      <c r="D5315" s="378" t="s">
        <v>611</v>
      </c>
      <c r="E5315" s="20">
        <f t="shared" si="82"/>
        <v>8.5574999999999992</v>
      </c>
    </row>
    <row r="5316" spans="1:5" x14ac:dyDescent="0.25">
      <c r="A5316" s="377">
        <v>43513</v>
      </c>
      <c r="B5316" s="378">
        <v>8.25</v>
      </c>
      <c r="C5316" s="379" t="s">
        <v>611</v>
      </c>
      <c r="D5316" s="378" t="s">
        <v>611</v>
      </c>
      <c r="E5316" s="20">
        <f t="shared" si="82"/>
        <v>8.5574999999999992</v>
      </c>
    </row>
    <row r="5317" spans="1:5" x14ac:dyDescent="0.25">
      <c r="A5317" s="377">
        <v>43514</v>
      </c>
      <c r="B5317" s="378">
        <v>8.25</v>
      </c>
      <c r="C5317" s="379">
        <v>8.25</v>
      </c>
      <c r="D5317" s="378">
        <v>8.56</v>
      </c>
      <c r="E5317" s="20">
        <f t="shared" si="82"/>
        <v>8.56</v>
      </c>
    </row>
    <row r="5318" spans="1:5" x14ac:dyDescent="0.25">
      <c r="A5318" s="377">
        <v>43515</v>
      </c>
      <c r="B5318" s="378">
        <v>8.25</v>
      </c>
      <c r="C5318" s="379">
        <v>8.25</v>
      </c>
      <c r="D5318" s="378">
        <v>8.5641999999999996</v>
      </c>
      <c r="E5318" s="20">
        <f t="shared" si="82"/>
        <v>8.5641999999999996</v>
      </c>
    </row>
    <row r="5319" spans="1:5" x14ac:dyDescent="0.25">
      <c r="A5319" s="377">
        <v>43516</v>
      </c>
      <c r="B5319" s="378">
        <v>8.25</v>
      </c>
      <c r="C5319" s="379">
        <v>8.24</v>
      </c>
      <c r="D5319" s="378">
        <v>8.5474999999999994</v>
      </c>
      <c r="E5319" s="20">
        <f t="shared" si="82"/>
        <v>8.5474999999999994</v>
      </c>
    </row>
    <row r="5320" spans="1:5" x14ac:dyDescent="0.25">
      <c r="A5320" s="377">
        <v>43517</v>
      </c>
      <c r="B5320" s="378">
        <v>8.25</v>
      </c>
      <c r="C5320" s="379">
        <v>8.24</v>
      </c>
      <c r="D5320" s="378">
        <v>8.5350000000000001</v>
      </c>
      <c r="E5320" s="20">
        <f t="shared" si="82"/>
        <v>8.5350000000000001</v>
      </c>
    </row>
    <row r="5321" spans="1:5" x14ac:dyDescent="0.25">
      <c r="A5321" s="377">
        <v>43518</v>
      </c>
      <c r="B5321" s="378">
        <v>8.25</v>
      </c>
      <c r="C5321" s="379">
        <v>8.24</v>
      </c>
      <c r="D5321" s="378">
        <v>8.5398999999999994</v>
      </c>
      <c r="E5321" s="20">
        <f t="shared" si="82"/>
        <v>8.5398999999999994</v>
      </c>
    </row>
    <row r="5322" spans="1:5" x14ac:dyDescent="0.25">
      <c r="A5322" s="377">
        <v>43519</v>
      </c>
      <c r="B5322" s="378">
        <v>8.25</v>
      </c>
      <c r="C5322" s="379" t="s">
        <v>611</v>
      </c>
      <c r="D5322" s="378" t="s">
        <v>611</v>
      </c>
      <c r="E5322" s="20">
        <f t="shared" si="82"/>
        <v>8.5398999999999994</v>
      </c>
    </row>
    <row r="5323" spans="1:5" x14ac:dyDescent="0.25">
      <c r="A5323" s="377">
        <v>43520</v>
      </c>
      <c r="B5323" s="378">
        <v>8.25</v>
      </c>
      <c r="C5323" s="379" t="s">
        <v>611</v>
      </c>
      <c r="D5323" s="378" t="s">
        <v>611</v>
      </c>
      <c r="E5323" s="20">
        <f t="shared" si="82"/>
        <v>8.5398999999999994</v>
      </c>
    </row>
    <row r="5324" spans="1:5" x14ac:dyDescent="0.25">
      <c r="A5324" s="377">
        <v>43521</v>
      </c>
      <c r="B5324" s="378">
        <v>8.25</v>
      </c>
      <c r="C5324" s="379">
        <v>8.25</v>
      </c>
      <c r="D5324" s="378">
        <v>8.5350000000000001</v>
      </c>
      <c r="E5324" s="20">
        <f t="shared" ref="E5324:E5387" si="83">IF(D5324="N/E",E5323,D5324)</f>
        <v>8.5350000000000001</v>
      </c>
    </row>
    <row r="5325" spans="1:5" x14ac:dyDescent="0.25">
      <c r="A5325" s="377">
        <v>43522</v>
      </c>
      <c r="B5325" s="378">
        <v>8.25</v>
      </c>
      <c r="C5325" s="379">
        <v>8.25</v>
      </c>
      <c r="D5325" s="378">
        <v>8.5408000000000008</v>
      </c>
      <c r="E5325" s="20">
        <f t="shared" si="83"/>
        <v>8.5408000000000008</v>
      </c>
    </row>
    <row r="5326" spans="1:5" x14ac:dyDescent="0.25">
      <c r="A5326" s="377">
        <v>43523</v>
      </c>
      <c r="B5326" s="378">
        <v>8.25</v>
      </c>
      <c r="C5326" s="379">
        <v>8.23</v>
      </c>
      <c r="D5326" s="378">
        <v>8.5353999999999992</v>
      </c>
      <c r="E5326" s="20">
        <f t="shared" si="83"/>
        <v>8.5353999999999992</v>
      </c>
    </row>
    <row r="5327" spans="1:5" x14ac:dyDescent="0.25">
      <c r="A5327" s="377">
        <v>43524</v>
      </c>
      <c r="B5327" s="378">
        <v>8.25</v>
      </c>
      <c r="C5327" s="379">
        <v>8.33</v>
      </c>
      <c r="D5327" s="378">
        <v>8.5365000000000002</v>
      </c>
      <c r="E5327" s="20">
        <f t="shared" si="83"/>
        <v>8.5365000000000002</v>
      </c>
    </row>
    <row r="5328" spans="1:5" x14ac:dyDescent="0.25">
      <c r="A5328" s="377">
        <v>43525</v>
      </c>
      <c r="B5328" s="378">
        <v>8.25</v>
      </c>
      <c r="C5328" s="379">
        <v>8.26</v>
      </c>
      <c r="D5328" s="378">
        <v>8.5350000000000001</v>
      </c>
      <c r="E5328" s="20">
        <f t="shared" si="83"/>
        <v>8.5350000000000001</v>
      </c>
    </row>
    <row r="5329" spans="1:5" x14ac:dyDescent="0.25">
      <c r="A5329" s="377">
        <v>43526</v>
      </c>
      <c r="B5329" s="378">
        <v>8.25</v>
      </c>
      <c r="C5329" s="379" t="s">
        <v>611</v>
      </c>
      <c r="D5329" s="378" t="s">
        <v>611</v>
      </c>
      <c r="E5329" s="20">
        <f t="shared" si="83"/>
        <v>8.5350000000000001</v>
      </c>
    </row>
    <row r="5330" spans="1:5" x14ac:dyDescent="0.25">
      <c r="A5330" s="377">
        <v>43527</v>
      </c>
      <c r="B5330" s="378">
        <v>8.25</v>
      </c>
      <c r="C5330" s="379" t="s">
        <v>611</v>
      </c>
      <c r="D5330" s="378" t="s">
        <v>611</v>
      </c>
      <c r="E5330" s="20">
        <f t="shared" si="83"/>
        <v>8.5350000000000001</v>
      </c>
    </row>
    <row r="5331" spans="1:5" x14ac:dyDescent="0.25">
      <c r="A5331" s="377">
        <v>43528</v>
      </c>
      <c r="B5331" s="378">
        <v>8.25</v>
      </c>
      <c r="C5331" s="379">
        <v>8.27</v>
      </c>
      <c r="D5331" s="378">
        <v>8.5338999999999992</v>
      </c>
      <c r="E5331" s="20">
        <f t="shared" si="83"/>
        <v>8.5338999999999992</v>
      </c>
    </row>
    <row r="5332" spans="1:5" x14ac:dyDescent="0.25">
      <c r="A5332" s="377">
        <v>43529</v>
      </c>
      <c r="B5332" s="378">
        <v>8.25</v>
      </c>
      <c r="C5332" s="379">
        <v>8.26</v>
      </c>
      <c r="D5332" s="378">
        <v>8.5325000000000006</v>
      </c>
      <c r="E5332" s="20">
        <f t="shared" si="83"/>
        <v>8.5325000000000006</v>
      </c>
    </row>
    <row r="5333" spans="1:5" x14ac:dyDescent="0.25">
      <c r="A5333" s="377">
        <v>43530</v>
      </c>
      <c r="B5333" s="378">
        <v>8.25</v>
      </c>
      <c r="C5333" s="379">
        <v>8.25</v>
      </c>
      <c r="D5333" s="378">
        <v>8.52</v>
      </c>
      <c r="E5333" s="20">
        <f t="shared" si="83"/>
        <v>8.52</v>
      </c>
    </row>
    <row r="5334" spans="1:5" x14ac:dyDescent="0.25">
      <c r="A5334" s="377">
        <v>43531</v>
      </c>
      <c r="B5334" s="378">
        <v>8.25</v>
      </c>
      <c r="C5334" s="379">
        <v>8.26</v>
      </c>
      <c r="D5334" s="378">
        <v>8.5265000000000004</v>
      </c>
      <c r="E5334" s="20">
        <f t="shared" si="83"/>
        <v>8.5265000000000004</v>
      </c>
    </row>
    <row r="5335" spans="1:5" x14ac:dyDescent="0.25">
      <c r="A5335" s="377">
        <v>43532</v>
      </c>
      <c r="B5335" s="378">
        <v>8.25</v>
      </c>
      <c r="C5335" s="379">
        <v>8.26</v>
      </c>
      <c r="D5335" s="378">
        <v>8.5259999999999998</v>
      </c>
      <c r="E5335" s="20">
        <f t="shared" si="83"/>
        <v>8.5259999999999998</v>
      </c>
    </row>
    <row r="5336" spans="1:5" x14ac:dyDescent="0.25">
      <c r="A5336" s="377">
        <v>43533</v>
      </c>
      <c r="B5336" s="378">
        <v>8.25</v>
      </c>
      <c r="C5336" s="379" t="s">
        <v>611</v>
      </c>
      <c r="D5336" s="378" t="s">
        <v>611</v>
      </c>
      <c r="E5336" s="20">
        <f t="shared" si="83"/>
        <v>8.5259999999999998</v>
      </c>
    </row>
    <row r="5337" spans="1:5" x14ac:dyDescent="0.25">
      <c r="A5337" s="377">
        <v>43534</v>
      </c>
      <c r="B5337" s="378">
        <v>8.25</v>
      </c>
      <c r="C5337" s="379" t="s">
        <v>611</v>
      </c>
      <c r="D5337" s="378" t="s">
        <v>611</v>
      </c>
      <c r="E5337" s="20">
        <f t="shared" si="83"/>
        <v>8.5259999999999998</v>
      </c>
    </row>
    <row r="5338" spans="1:5" x14ac:dyDescent="0.25">
      <c r="A5338" s="377">
        <v>43535</v>
      </c>
      <c r="B5338" s="378">
        <v>8.25</v>
      </c>
      <c r="C5338" s="379">
        <v>8.26</v>
      </c>
      <c r="D5338" s="378">
        <v>8.5259999999999998</v>
      </c>
      <c r="E5338" s="20">
        <f t="shared" si="83"/>
        <v>8.5259999999999998</v>
      </c>
    </row>
    <row r="5339" spans="1:5" x14ac:dyDescent="0.25">
      <c r="A5339" s="377">
        <v>43536</v>
      </c>
      <c r="B5339" s="378">
        <v>8.25</v>
      </c>
      <c r="C5339" s="379">
        <v>8.25</v>
      </c>
      <c r="D5339" s="378">
        <v>8.52</v>
      </c>
      <c r="E5339" s="20">
        <f t="shared" si="83"/>
        <v>8.52</v>
      </c>
    </row>
    <row r="5340" spans="1:5" x14ac:dyDescent="0.25">
      <c r="A5340" s="377">
        <v>43537</v>
      </c>
      <c r="B5340" s="378">
        <v>8.25</v>
      </c>
      <c r="C5340" s="379">
        <v>8.25</v>
      </c>
      <c r="D5340" s="378">
        <v>8.5124999999999993</v>
      </c>
      <c r="E5340" s="20">
        <f t="shared" si="83"/>
        <v>8.5124999999999993</v>
      </c>
    </row>
    <row r="5341" spans="1:5" x14ac:dyDescent="0.25">
      <c r="A5341" s="377">
        <v>43538</v>
      </c>
      <c r="B5341" s="378">
        <v>8.25</v>
      </c>
      <c r="C5341" s="379">
        <v>8.26</v>
      </c>
      <c r="D5341" s="378">
        <v>8.5151000000000003</v>
      </c>
      <c r="E5341" s="20">
        <f t="shared" si="83"/>
        <v>8.5151000000000003</v>
      </c>
    </row>
    <row r="5342" spans="1:5" x14ac:dyDescent="0.25">
      <c r="A5342" s="377">
        <v>43539</v>
      </c>
      <c r="B5342" s="378">
        <v>8.25</v>
      </c>
      <c r="C5342" s="379">
        <v>8.2899999999999991</v>
      </c>
      <c r="D5342" s="378">
        <v>8.5155999999999992</v>
      </c>
      <c r="E5342" s="20">
        <f t="shared" si="83"/>
        <v>8.5155999999999992</v>
      </c>
    </row>
    <row r="5343" spans="1:5" x14ac:dyDescent="0.25">
      <c r="A5343" s="377">
        <v>43540</v>
      </c>
      <c r="B5343" s="378">
        <v>8.25</v>
      </c>
      <c r="C5343" s="379" t="s">
        <v>611</v>
      </c>
      <c r="D5343" s="378" t="s">
        <v>611</v>
      </c>
      <c r="E5343" s="20">
        <f t="shared" si="83"/>
        <v>8.5155999999999992</v>
      </c>
    </row>
    <row r="5344" spans="1:5" x14ac:dyDescent="0.25">
      <c r="A5344" s="377">
        <v>43541</v>
      </c>
      <c r="B5344" s="378">
        <v>8.25</v>
      </c>
      <c r="C5344" s="379" t="s">
        <v>611</v>
      </c>
      <c r="D5344" s="378" t="s">
        <v>611</v>
      </c>
      <c r="E5344" s="20">
        <f t="shared" si="83"/>
        <v>8.5155999999999992</v>
      </c>
    </row>
    <row r="5345" spans="1:5" x14ac:dyDescent="0.25">
      <c r="A5345" s="377">
        <v>43542</v>
      </c>
      <c r="B5345" s="378">
        <v>8.25</v>
      </c>
      <c r="C5345" s="379" t="s">
        <v>611</v>
      </c>
      <c r="D5345" s="378" t="s">
        <v>611</v>
      </c>
      <c r="E5345" s="20">
        <f t="shared" si="83"/>
        <v>8.5155999999999992</v>
      </c>
    </row>
    <row r="5346" spans="1:5" x14ac:dyDescent="0.25">
      <c r="A5346" s="377">
        <v>43543</v>
      </c>
      <c r="B5346" s="378">
        <v>8.25</v>
      </c>
      <c r="C5346" s="379">
        <v>8.25</v>
      </c>
      <c r="D5346" s="378">
        <v>8.5150000000000006</v>
      </c>
      <c r="E5346" s="20">
        <f t="shared" si="83"/>
        <v>8.5150000000000006</v>
      </c>
    </row>
    <row r="5347" spans="1:5" x14ac:dyDescent="0.25">
      <c r="A5347" s="377">
        <v>43544</v>
      </c>
      <c r="B5347" s="378">
        <v>8.25</v>
      </c>
      <c r="C5347" s="379">
        <v>8.25</v>
      </c>
      <c r="D5347" s="378">
        <v>8.5137</v>
      </c>
      <c r="E5347" s="20">
        <f t="shared" si="83"/>
        <v>8.5137</v>
      </c>
    </row>
    <row r="5348" spans="1:5" x14ac:dyDescent="0.25">
      <c r="A5348" s="377">
        <v>43545</v>
      </c>
      <c r="B5348" s="378">
        <v>8.25</v>
      </c>
      <c r="C5348" s="379">
        <v>8.25</v>
      </c>
      <c r="D5348" s="378">
        <v>8.5175000000000001</v>
      </c>
      <c r="E5348" s="20">
        <f t="shared" si="83"/>
        <v>8.5175000000000001</v>
      </c>
    </row>
    <row r="5349" spans="1:5" x14ac:dyDescent="0.25">
      <c r="A5349" s="377">
        <v>43546</v>
      </c>
      <c r="B5349" s="378">
        <v>8.25</v>
      </c>
      <c r="C5349" s="379">
        <v>8.25</v>
      </c>
      <c r="D5349" s="378">
        <v>8.5112000000000005</v>
      </c>
      <c r="E5349" s="20">
        <f t="shared" si="83"/>
        <v>8.5112000000000005</v>
      </c>
    </row>
    <row r="5350" spans="1:5" x14ac:dyDescent="0.25">
      <c r="A5350" s="377">
        <v>43547</v>
      </c>
      <c r="B5350" s="378">
        <v>8.25</v>
      </c>
      <c r="C5350" s="379" t="s">
        <v>611</v>
      </c>
      <c r="D5350" s="378" t="s">
        <v>611</v>
      </c>
      <c r="E5350" s="20">
        <f t="shared" si="83"/>
        <v>8.5112000000000005</v>
      </c>
    </row>
    <row r="5351" spans="1:5" x14ac:dyDescent="0.25">
      <c r="A5351" s="377">
        <v>43548</v>
      </c>
      <c r="B5351" s="378">
        <v>8.25</v>
      </c>
      <c r="C5351" s="379" t="s">
        <v>611</v>
      </c>
      <c r="D5351" s="378" t="s">
        <v>611</v>
      </c>
      <c r="E5351" s="20">
        <f t="shared" si="83"/>
        <v>8.5112000000000005</v>
      </c>
    </row>
    <row r="5352" spans="1:5" x14ac:dyDescent="0.25">
      <c r="A5352" s="377">
        <v>43549</v>
      </c>
      <c r="B5352" s="378">
        <v>8.25</v>
      </c>
      <c r="C5352" s="379">
        <v>8.25</v>
      </c>
      <c r="D5352" s="378">
        <v>8.5124999999999993</v>
      </c>
      <c r="E5352" s="20">
        <f t="shared" si="83"/>
        <v>8.5124999999999993</v>
      </c>
    </row>
    <row r="5353" spans="1:5" x14ac:dyDescent="0.25">
      <c r="A5353" s="377">
        <v>43550</v>
      </c>
      <c r="B5353" s="378">
        <v>8.25</v>
      </c>
      <c r="C5353" s="379">
        <v>8.25</v>
      </c>
      <c r="D5353" s="378">
        <v>8.5137999999999998</v>
      </c>
      <c r="E5353" s="20">
        <f t="shared" si="83"/>
        <v>8.5137999999999998</v>
      </c>
    </row>
    <row r="5354" spans="1:5" x14ac:dyDescent="0.25">
      <c r="A5354" s="377">
        <v>43551</v>
      </c>
      <c r="B5354" s="378">
        <v>8.25</v>
      </c>
      <c r="C5354" s="379">
        <v>8.26</v>
      </c>
      <c r="D5354" s="378">
        <v>8.5137</v>
      </c>
      <c r="E5354" s="20">
        <f t="shared" si="83"/>
        <v>8.5137</v>
      </c>
    </row>
    <row r="5355" spans="1:5" x14ac:dyDescent="0.25">
      <c r="A5355" s="377">
        <v>43552</v>
      </c>
      <c r="B5355" s="378">
        <v>8.25</v>
      </c>
      <c r="C5355" s="379">
        <v>8.27</v>
      </c>
      <c r="D5355" s="378">
        <v>8.51</v>
      </c>
      <c r="E5355" s="20">
        <f t="shared" si="83"/>
        <v>8.51</v>
      </c>
    </row>
    <row r="5356" spans="1:5" x14ac:dyDescent="0.25">
      <c r="A5356" s="377">
        <v>43553</v>
      </c>
      <c r="B5356" s="378">
        <v>8.25</v>
      </c>
      <c r="C5356" s="379">
        <v>8.2899999999999991</v>
      </c>
      <c r="D5356" s="378">
        <v>8.5099</v>
      </c>
      <c r="E5356" s="20">
        <f t="shared" si="83"/>
        <v>8.5099</v>
      </c>
    </row>
    <row r="5357" spans="1:5" x14ac:dyDescent="0.25">
      <c r="A5357" s="377">
        <v>43554</v>
      </c>
      <c r="B5357" s="378">
        <v>8.25</v>
      </c>
      <c r="C5357" s="379" t="s">
        <v>611</v>
      </c>
      <c r="D5357" s="378" t="s">
        <v>611</v>
      </c>
      <c r="E5357" s="20">
        <f t="shared" si="83"/>
        <v>8.5099</v>
      </c>
    </row>
    <row r="5358" spans="1:5" x14ac:dyDescent="0.25">
      <c r="A5358" s="377">
        <v>43555</v>
      </c>
      <c r="B5358" s="378">
        <v>8.25</v>
      </c>
      <c r="C5358" s="379" t="s">
        <v>611</v>
      </c>
      <c r="D5358" s="378" t="s">
        <v>611</v>
      </c>
      <c r="E5358" s="20">
        <f t="shared" si="83"/>
        <v>8.5099</v>
      </c>
    </row>
    <row r="5359" spans="1:5" x14ac:dyDescent="0.25">
      <c r="A5359" s="377">
        <v>43556</v>
      </c>
      <c r="B5359" s="378">
        <v>8.25</v>
      </c>
      <c r="C5359" s="379">
        <v>8.2799999999999994</v>
      </c>
      <c r="D5359" s="378">
        <v>8.5150000000000006</v>
      </c>
      <c r="E5359" s="20">
        <f t="shared" si="83"/>
        <v>8.5150000000000006</v>
      </c>
    </row>
    <row r="5360" spans="1:5" x14ac:dyDescent="0.25">
      <c r="A5360" s="377">
        <v>43557</v>
      </c>
      <c r="B5360" s="378">
        <v>8.25</v>
      </c>
      <c r="C5360" s="379">
        <v>8.3000000000000007</v>
      </c>
      <c r="D5360" s="378">
        <v>8.51</v>
      </c>
      <c r="E5360" s="20">
        <f t="shared" si="83"/>
        <v>8.51</v>
      </c>
    </row>
    <row r="5361" spans="1:5" x14ac:dyDescent="0.25">
      <c r="A5361" s="377">
        <v>43558</v>
      </c>
      <c r="B5361" s="378">
        <v>8.25</v>
      </c>
      <c r="C5361" s="379">
        <v>8.2799999999999994</v>
      </c>
      <c r="D5361" s="378">
        <v>8.4962</v>
      </c>
      <c r="E5361" s="20">
        <f t="shared" si="83"/>
        <v>8.4962</v>
      </c>
    </row>
    <row r="5362" spans="1:5" x14ac:dyDescent="0.25">
      <c r="A5362" s="377">
        <v>43559</v>
      </c>
      <c r="B5362" s="378">
        <v>8.25</v>
      </c>
      <c r="C5362" s="379">
        <v>8.26</v>
      </c>
      <c r="D5362" s="378">
        <v>8.5</v>
      </c>
      <c r="E5362" s="20">
        <f t="shared" si="83"/>
        <v>8.5</v>
      </c>
    </row>
    <row r="5363" spans="1:5" x14ac:dyDescent="0.25">
      <c r="A5363" s="377">
        <v>43560</v>
      </c>
      <c r="B5363" s="378">
        <v>8.25</v>
      </c>
      <c r="C5363" s="379">
        <v>8.26</v>
      </c>
      <c r="D5363" s="378">
        <v>8.5</v>
      </c>
      <c r="E5363" s="20">
        <f t="shared" si="83"/>
        <v>8.5</v>
      </c>
    </row>
    <row r="5364" spans="1:5" x14ac:dyDescent="0.25">
      <c r="A5364" s="377">
        <v>43561</v>
      </c>
      <c r="B5364" s="378">
        <v>8.25</v>
      </c>
      <c r="C5364" s="379" t="s">
        <v>611</v>
      </c>
      <c r="D5364" s="378" t="s">
        <v>611</v>
      </c>
      <c r="E5364" s="20">
        <f t="shared" si="83"/>
        <v>8.5</v>
      </c>
    </row>
    <row r="5365" spans="1:5" x14ac:dyDescent="0.25">
      <c r="A5365" s="377">
        <v>43562</v>
      </c>
      <c r="B5365" s="378">
        <v>8.25</v>
      </c>
      <c r="C5365" s="379" t="s">
        <v>611</v>
      </c>
      <c r="D5365" s="378" t="s">
        <v>611</v>
      </c>
      <c r="E5365" s="20">
        <f t="shared" si="83"/>
        <v>8.5</v>
      </c>
    </row>
    <row r="5366" spans="1:5" x14ac:dyDescent="0.25">
      <c r="A5366" s="377">
        <v>43563</v>
      </c>
      <c r="B5366" s="378">
        <v>8.25</v>
      </c>
      <c r="C5366" s="379">
        <v>8.27</v>
      </c>
      <c r="D5366" s="378">
        <v>8.4909999999999997</v>
      </c>
      <c r="E5366" s="20">
        <f t="shared" si="83"/>
        <v>8.4909999999999997</v>
      </c>
    </row>
    <row r="5367" spans="1:5" x14ac:dyDescent="0.25">
      <c r="A5367" s="377">
        <v>43564</v>
      </c>
      <c r="B5367" s="378">
        <v>8.25</v>
      </c>
      <c r="C5367" s="379">
        <v>8.2899999999999991</v>
      </c>
      <c r="D5367" s="378">
        <v>8.4975000000000005</v>
      </c>
      <c r="E5367" s="20">
        <f t="shared" si="83"/>
        <v>8.4975000000000005</v>
      </c>
    </row>
    <row r="5368" spans="1:5" x14ac:dyDescent="0.25">
      <c r="A5368" s="377">
        <v>43565</v>
      </c>
      <c r="B5368" s="378">
        <v>8.25</v>
      </c>
      <c r="C5368" s="379">
        <v>8.27</v>
      </c>
      <c r="D5368" s="378">
        <v>8.4924999999999997</v>
      </c>
      <c r="E5368" s="20">
        <f t="shared" si="83"/>
        <v>8.4924999999999997</v>
      </c>
    </row>
    <row r="5369" spans="1:5" x14ac:dyDescent="0.25">
      <c r="A5369" s="377">
        <v>43566</v>
      </c>
      <c r="B5369" s="378">
        <v>8.25</v>
      </c>
      <c r="C5369" s="379">
        <v>8.2899999999999991</v>
      </c>
      <c r="D5369" s="378">
        <v>8.4924999999999997</v>
      </c>
      <c r="E5369" s="20">
        <f t="shared" si="83"/>
        <v>8.4924999999999997</v>
      </c>
    </row>
    <row r="5370" spans="1:5" x14ac:dyDescent="0.25">
      <c r="A5370" s="377">
        <v>43567</v>
      </c>
      <c r="B5370" s="378">
        <v>8.25</v>
      </c>
      <c r="C5370" s="379">
        <v>8.2899999999999991</v>
      </c>
      <c r="D5370" s="378">
        <v>8.4924999999999997</v>
      </c>
      <c r="E5370" s="20">
        <f t="shared" si="83"/>
        <v>8.4924999999999997</v>
      </c>
    </row>
    <row r="5371" spans="1:5" x14ac:dyDescent="0.25">
      <c r="A5371" s="377">
        <v>43568</v>
      </c>
      <c r="B5371" s="378">
        <v>8.25</v>
      </c>
      <c r="C5371" s="379" t="s">
        <v>611</v>
      </c>
      <c r="D5371" s="378" t="s">
        <v>611</v>
      </c>
      <c r="E5371" s="20">
        <f t="shared" si="83"/>
        <v>8.4924999999999997</v>
      </c>
    </row>
    <row r="5372" spans="1:5" x14ac:dyDescent="0.25">
      <c r="A5372" s="377">
        <v>43569</v>
      </c>
      <c r="B5372" s="378">
        <v>8.25</v>
      </c>
      <c r="C5372" s="379" t="s">
        <v>611</v>
      </c>
      <c r="D5372" s="378" t="s">
        <v>611</v>
      </c>
      <c r="E5372" s="20">
        <f t="shared" si="83"/>
        <v>8.4924999999999997</v>
      </c>
    </row>
    <row r="5373" spans="1:5" x14ac:dyDescent="0.25">
      <c r="A5373" s="377">
        <v>43570</v>
      </c>
      <c r="B5373" s="378">
        <v>8.25</v>
      </c>
      <c r="C5373" s="379">
        <v>8.2799999999999994</v>
      </c>
      <c r="D5373" s="378">
        <v>8.4924999999999997</v>
      </c>
      <c r="E5373" s="20">
        <f t="shared" si="83"/>
        <v>8.4924999999999997</v>
      </c>
    </row>
    <row r="5374" spans="1:5" x14ac:dyDescent="0.25">
      <c r="A5374" s="377">
        <v>43571</v>
      </c>
      <c r="B5374" s="378">
        <v>8.25</v>
      </c>
      <c r="C5374" s="379">
        <v>8.2799999999999994</v>
      </c>
      <c r="D5374" s="378">
        <v>8.4949999999999992</v>
      </c>
      <c r="E5374" s="20">
        <f t="shared" si="83"/>
        <v>8.4949999999999992</v>
      </c>
    </row>
    <row r="5375" spans="1:5" x14ac:dyDescent="0.25">
      <c r="A5375" s="377">
        <v>43572</v>
      </c>
      <c r="B5375" s="378">
        <v>8.25</v>
      </c>
      <c r="C5375" s="379">
        <v>8.2899999999999991</v>
      </c>
      <c r="D5375" s="378">
        <v>8.4924999999999997</v>
      </c>
      <c r="E5375" s="20">
        <f t="shared" si="83"/>
        <v>8.4924999999999997</v>
      </c>
    </row>
    <row r="5376" spans="1:5" x14ac:dyDescent="0.25">
      <c r="A5376" s="377">
        <v>43573</v>
      </c>
      <c r="B5376" s="378">
        <v>8.25</v>
      </c>
      <c r="C5376" s="379" t="s">
        <v>611</v>
      </c>
      <c r="D5376" s="378" t="s">
        <v>611</v>
      </c>
      <c r="E5376" s="20">
        <f t="shared" si="83"/>
        <v>8.4924999999999997</v>
      </c>
    </row>
    <row r="5377" spans="1:5" x14ac:dyDescent="0.25">
      <c r="A5377" s="377">
        <v>43574</v>
      </c>
      <c r="B5377" s="378">
        <v>8.25</v>
      </c>
      <c r="C5377" s="379" t="s">
        <v>611</v>
      </c>
      <c r="D5377" s="378" t="s">
        <v>611</v>
      </c>
      <c r="E5377" s="20">
        <f t="shared" si="83"/>
        <v>8.4924999999999997</v>
      </c>
    </row>
    <row r="5378" spans="1:5" x14ac:dyDescent="0.25">
      <c r="A5378" s="377">
        <v>43575</v>
      </c>
      <c r="B5378" s="378">
        <v>8.25</v>
      </c>
      <c r="C5378" s="379" t="s">
        <v>611</v>
      </c>
      <c r="D5378" s="378" t="s">
        <v>611</v>
      </c>
      <c r="E5378" s="20">
        <f t="shared" si="83"/>
        <v>8.4924999999999997</v>
      </c>
    </row>
    <row r="5379" spans="1:5" x14ac:dyDescent="0.25">
      <c r="A5379" s="377">
        <v>43576</v>
      </c>
      <c r="B5379" s="378">
        <v>8.25</v>
      </c>
      <c r="C5379" s="379" t="s">
        <v>611</v>
      </c>
      <c r="D5379" s="378" t="s">
        <v>611</v>
      </c>
      <c r="E5379" s="20">
        <f t="shared" si="83"/>
        <v>8.4924999999999997</v>
      </c>
    </row>
    <row r="5380" spans="1:5" x14ac:dyDescent="0.25">
      <c r="A5380" s="377">
        <v>43577</v>
      </c>
      <c r="B5380" s="378">
        <v>8.25</v>
      </c>
      <c r="C5380" s="379">
        <v>8.27</v>
      </c>
      <c r="D5380" s="378">
        <v>8.4969999999999999</v>
      </c>
      <c r="E5380" s="20">
        <f t="shared" si="83"/>
        <v>8.4969999999999999</v>
      </c>
    </row>
    <row r="5381" spans="1:5" x14ac:dyDescent="0.25">
      <c r="A5381" s="377">
        <v>43578</v>
      </c>
      <c r="B5381" s="378">
        <v>8.25</v>
      </c>
      <c r="C5381" s="379">
        <v>8.2799999999999994</v>
      </c>
      <c r="D5381" s="378">
        <v>8.4949999999999992</v>
      </c>
      <c r="E5381" s="20">
        <f t="shared" si="83"/>
        <v>8.4949999999999992</v>
      </c>
    </row>
    <row r="5382" spans="1:5" x14ac:dyDescent="0.25">
      <c r="A5382" s="377">
        <v>43579</v>
      </c>
      <c r="B5382" s="378">
        <v>8.25</v>
      </c>
      <c r="C5382" s="379">
        <v>8.25</v>
      </c>
      <c r="D5382" s="378">
        <v>8.4975000000000005</v>
      </c>
      <c r="E5382" s="20">
        <f t="shared" si="83"/>
        <v>8.4975000000000005</v>
      </c>
    </row>
    <row r="5383" spans="1:5" x14ac:dyDescent="0.25">
      <c r="A5383" s="377">
        <v>43580</v>
      </c>
      <c r="B5383" s="378">
        <v>8.25</v>
      </c>
      <c r="C5383" s="379">
        <v>8.2100000000000009</v>
      </c>
      <c r="D5383" s="378">
        <v>8.5</v>
      </c>
      <c r="E5383" s="20">
        <f t="shared" si="83"/>
        <v>8.5</v>
      </c>
    </row>
    <row r="5384" spans="1:5" x14ac:dyDescent="0.25">
      <c r="A5384" s="377">
        <v>43581</v>
      </c>
      <c r="B5384" s="378">
        <v>8.25</v>
      </c>
      <c r="C5384" s="379">
        <v>8.2200000000000006</v>
      </c>
      <c r="D5384" s="378">
        <v>8.5021000000000004</v>
      </c>
      <c r="E5384" s="20">
        <f t="shared" si="83"/>
        <v>8.5021000000000004</v>
      </c>
    </row>
    <row r="5385" spans="1:5" x14ac:dyDescent="0.25">
      <c r="A5385" s="377">
        <v>43582</v>
      </c>
      <c r="B5385" s="378">
        <v>8.25</v>
      </c>
      <c r="C5385" s="379" t="s">
        <v>611</v>
      </c>
      <c r="D5385" s="378" t="s">
        <v>611</v>
      </c>
      <c r="E5385" s="20">
        <f t="shared" si="83"/>
        <v>8.5021000000000004</v>
      </c>
    </row>
    <row r="5386" spans="1:5" x14ac:dyDescent="0.25">
      <c r="A5386" s="377">
        <v>43583</v>
      </c>
      <c r="B5386" s="378">
        <v>8.25</v>
      </c>
      <c r="C5386" s="379" t="s">
        <v>611</v>
      </c>
      <c r="D5386" s="378" t="s">
        <v>611</v>
      </c>
      <c r="E5386" s="20">
        <f t="shared" si="83"/>
        <v>8.5021000000000004</v>
      </c>
    </row>
    <row r="5387" spans="1:5" x14ac:dyDescent="0.25">
      <c r="A5387" s="377">
        <v>43584</v>
      </c>
      <c r="B5387" s="378">
        <v>8.25</v>
      </c>
      <c r="C5387" s="379">
        <v>8.25</v>
      </c>
      <c r="D5387" s="378">
        <v>8.5043000000000006</v>
      </c>
      <c r="E5387" s="20">
        <f t="shared" si="83"/>
        <v>8.5043000000000006</v>
      </c>
    </row>
    <row r="5388" spans="1:5" x14ac:dyDescent="0.25">
      <c r="A5388" s="377">
        <v>43585</v>
      </c>
      <c r="B5388" s="378">
        <v>8.25</v>
      </c>
      <c r="C5388" s="379">
        <v>8.35</v>
      </c>
      <c r="D5388" s="378">
        <v>8.5</v>
      </c>
      <c r="E5388" s="20">
        <f t="shared" ref="E5388:E5451" si="84">IF(D5388="N/E",E5387,D5388)</f>
        <v>8.5</v>
      </c>
    </row>
    <row r="5389" spans="1:5" x14ac:dyDescent="0.25">
      <c r="A5389" s="377">
        <v>43586</v>
      </c>
      <c r="B5389" s="378">
        <v>8.25</v>
      </c>
      <c r="C5389" s="379" t="s">
        <v>611</v>
      </c>
      <c r="D5389" s="378" t="s">
        <v>611</v>
      </c>
      <c r="E5389" s="20">
        <f t="shared" si="84"/>
        <v>8.5</v>
      </c>
    </row>
    <row r="5390" spans="1:5" x14ac:dyDescent="0.25">
      <c r="A5390" s="377">
        <v>43587</v>
      </c>
      <c r="B5390" s="378">
        <v>8.25</v>
      </c>
      <c r="C5390" s="379">
        <v>8.2899999999999991</v>
      </c>
      <c r="D5390" s="378">
        <v>8.5</v>
      </c>
      <c r="E5390" s="20">
        <f t="shared" si="84"/>
        <v>8.5</v>
      </c>
    </row>
    <row r="5391" spans="1:5" x14ac:dyDescent="0.25">
      <c r="A5391" s="377">
        <v>43588</v>
      </c>
      <c r="B5391" s="378">
        <v>8.25</v>
      </c>
      <c r="C5391" s="379">
        <v>8.2799999999999994</v>
      </c>
      <c r="D5391" s="378">
        <v>8.5054999999999996</v>
      </c>
      <c r="E5391" s="20">
        <f t="shared" si="84"/>
        <v>8.5054999999999996</v>
      </c>
    </row>
    <row r="5392" spans="1:5" x14ac:dyDescent="0.25">
      <c r="A5392" s="377">
        <v>43589</v>
      </c>
      <c r="B5392" s="378">
        <v>8.25</v>
      </c>
      <c r="C5392" s="379" t="s">
        <v>611</v>
      </c>
      <c r="D5392" s="378" t="s">
        <v>611</v>
      </c>
      <c r="E5392" s="20">
        <f t="shared" si="84"/>
        <v>8.5054999999999996</v>
      </c>
    </row>
    <row r="5393" spans="1:5" x14ac:dyDescent="0.25">
      <c r="A5393" s="377">
        <v>43590</v>
      </c>
      <c r="B5393" s="378">
        <v>8.25</v>
      </c>
      <c r="C5393" s="379" t="s">
        <v>611</v>
      </c>
      <c r="D5393" s="378" t="s">
        <v>611</v>
      </c>
      <c r="E5393" s="20">
        <f t="shared" si="84"/>
        <v>8.5054999999999996</v>
      </c>
    </row>
    <row r="5394" spans="1:5" x14ac:dyDescent="0.25">
      <c r="A5394" s="377">
        <v>43591</v>
      </c>
      <c r="B5394" s="378">
        <v>8.25</v>
      </c>
      <c r="C5394" s="379">
        <v>8.27</v>
      </c>
      <c r="D5394" s="378">
        <v>8.5124999999999993</v>
      </c>
      <c r="E5394" s="20">
        <f t="shared" si="84"/>
        <v>8.5124999999999993</v>
      </c>
    </row>
    <row r="5395" spans="1:5" x14ac:dyDescent="0.25">
      <c r="A5395" s="377">
        <v>43592</v>
      </c>
      <c r="B5395" s="378">
        <v>8.25</v>
      </c>
      <c r="C5395" s="379">
        <v>8.2799999999999994</v>
      </c>
      <c r="D5395" s="378">
        <v>8.5075000000000003</v>
      </c>
      <c r="E5395" s="20">
        <f t="shared" si="84"/>
        <v>8.5075000000000003</v>
      </c>
    </row>
    <row r="5396" spans="1:5" x14ac:dyDescent="0.25">
      <c r="A5396" s="377">
        <v>43593</v>
      </c>
      <c r="B5396" s="378">
        <v>8.25</v>
      </c>
      <c r="C5396" s="379">
        <v>8.27</v>
      </c>
      <c r="D5396" s="378">
        <v>8.5086999999999993</v>
      </c>
      <c r="E5396" s="20">
        <f t="shared" si="84"/>
        <v>8.5086999999999993</v>
      </c>
    </row>
    <row r="5397" spans="1:5" x14ac:dyDescent="0.25">
      <c r="A5397" s="377">
        <v>43594</v>
      </c>
      <c r="B5397" s="378">
        <v>8.25</v>
      </c>
      <c r="C5397" s="379">
        <v>8.27</v>
      </c>
      <c r="D5397" s="378">
        <v>8.5109999999999992</v>
      </c>
      <c r="E5397" s="20">
        <f t="shared" si="84"/>
        <v>8.5109999999999992</v>
      </c>
    </row>
    <row r="5398" spans="1:5" x14ac:dyDescent="0.25">
      <c r="A5398" s="377">
        <v>43595</v>
      </c>
      <c r="B5398" s="378">
        <v>8.25</v>
      </c>
      <c r="C5398" s="379">
        <v>8.2799999999999994</v>
      </c>
      <c r="D5398" s="378">
        <v>8.5043000000000006</v>
      </c>
      <c r="E5398" s="20">
        <f t="shared" si="84"/>
        <v>8.5043000000000006</v>
      </c>
    </row>
    <row r="5399" spans="1:5" x14ac:dyDescent="0.25">
      <c r="A5399" s="377">
        <v>43596</v>
      </c>
      <c r="B5399" s="378">
        <v>8.25</v>
      </c>
      <c r="C5399" s="379" t="s">
        <v>611</v>
      </c>
      <c r="D5399" s="378" t="s">
        <v>611</v>
      </c>
      <c r="E5399" s="20">
        <f t="shared" si="84"/>
        <v>8.5043000000000006</v>
      </c>
    </row>
    <row r="5400" spans="1:5" x14ac:dyDescent="0.25">
      <c r="A5400" s="377">
        <v>43597</v>
      </c>
      <c r="B5400" s="378">
        <v>8.25</v>
      </c>
      <c r="C5400" s="379" t="s">
        <v>611</v>
      </c>
      <c r="D5400" s="378" t="s">
        <v>611</v>
      </c>
      <c r="E5400" s="20">
        <f t="shared" si="84"/>
        <v>8.5043000000000006</v>
      </c>
    </row>
    <row r="5401" spans="1:5" x14ac:dyDescent="0.25">
      <c r="A5401" s="377">
        <v>43598</v>
      </c>
      <c r="B5401" s="378">
        <v>8.25</v>
      </c>
      <c r="C5401" s="379">
        <v>8.2799999999999994</v>
      </c>
      <c r="D5401" s="378">
        <v>8.5061999999999998</v>
      </c>
      <c r="E5401" s="20">
        <f t="shared" si="84"/>
        <v>8.5061999999999998</v>
      </c>
    </row>
    <row r="5402" spans="1:5" x14ac:dyDescent="0.25">
      <c r="A5402" s="377">
        <v>43599</v>
      </c>
      <c r="B5402" s="378">
        <v>8.25</v>
      </c>
      <c r="C5402" s="379">
        <v>8.32</v>
      </c>
      <c r="D5402" s="378">
        <v>8.5061</v>
      </c>
      <c r="E5402" s="20">
        <f t="shared" si="84"/>
        <v>8.5061</v>
      </c>
    </row>
    <row r="5403" spans="1:5" x14ac:dyDescent="0.25">
      <c r="A5403" s="377">
        <v>43600</v>
      </c>
      <c r="B5403" s="378">
        <v>8.25</v>
      </c>
      <c r="C5403" s="379">
        <v>8.2799999999999994</v>
      </c>
      <c r="D5403" s="378">
        <v>8.5075000000000003</v>
      </c>
      <c r="E5403" s="20">
        <f t="shared" si="84"/>
        <v>8.5075000000000003</v>
      </c>
    </row>
    <row r="5404" spans="1:5" x14ac:dyDescent="0.25">
      <c r="A5404" s="377">
        <v>43601</v>
      </c>
      <c r="B5404" s="378">
        <v>8.25</v>
      </c>
      <c r="C5404" s="379">
        <v>8.27</v>
      </c>
      <c r="D5404" s="378">
        <v>8.5075000000000003</v>
      </c>
      <c r="E5404" s="20">
        <f t="shared" si="84"/>
        <v>8.5075000000000003</v>
      </c>
    </row>
    <row r="5405" spans="1:5" x14ac:dyDescent="0.25">
      <c r="A5405" s="377">
        <v>43602</v>
      </c>
      <c r="B5405" s="378">
        <v>8.25</v>
      </c>
      <c r="C5405" s="379">
        <v>8.27</v>
      </c>
      <c r="D5405" s="378">
        <v>8.5050000000000008</v>
      </c>
      <c r="E5405" s="20">
        <f t="shared" si="84"/>
        <v>8.5050000000000008</v>
      </c>
    </row>
    <row r="5406" spans="1:5" x14ac:dyDescent="0.25">
      <c r="A5406" s="377">
        <v>43603</v>
      </c>
      <c r="B5406" s="378">
        <v>8.25</v>
      </c>
      <c r="C5406" s="379" t="s">
        <v>611</v>
      </c>
      <c r="D5406" s="378" t="s">
        <v>611</v>
      </c>
      <c r="E5406" s="20">
        <f t="shared" si="84"/>
        <v>8.5050000000000008</v>
      </c>
    </row>
    <row r="5407" spans="1:5" x14ac:dyDescent="0.25">
      <c r="A5407" s="377">
        <v>43604</v>
      </c>
      <c r="B5407" s="378">
        <v>8.25</v>
      </c>
      <c r="C5407" s="379" t="s">
        <v>611</v>
      </c>
      <c r="D5407" s="378" t="s">
        <v>611</v>
      </c>
      <c r="E5407" s="20">
        <f t="shared" si="84"/>
        <v>8.5050000000000008</v>
      </c>
    </row>
    <row r="5408" spans="1:5" x14ac:dyDescent="0.25">
      <c r="A5408" s="377">
        <v>43605</v>
      </c>
      <c r="B5408" s="378">
        <v>8.25</v>
      </c>
      <c r="C5408" s="379">
        <v>8.25</v>
      </c>
      <c r="D5408" s="378">
        <v>8.5039999999999996</v>
      </c>
      <c r="E5408" s="20">
        <f t="shared" si="84"/>
        <v>8.5039999999999996</v>
      </c>
    </row>
    <row r="5409" spans="1:5" x14ac:dyDescent="0.25">
      <c r="A5409" s="377">
        <v>43606</v>
      </c>
      <c r="B5409" s="378">
        <v>8.25</v>
      </c>
      <c r="C5409" s="379">
        <v>8.24</v>
      </c>
      <c r="D5409" s="378">
        <v>8.5075000000000003</v>
      </c>
      <c r="E5409" s="20">
        <f t="shared" si="84"/>
        <v>8.5075000000000003</v>
      </c>
    </row>
    <row r="5410" spans="1:5" x14ac:dyDescent="0.25">
      <c r="A5410" s="377">
        <v>43607</v>
      </c>
      <c r="B5410" s="378">
        <v>8.25</v>
      </c>
      <c r="C5410" s="379">
        <v>8.3000000000000007</v>
      </c>
      <c r="D5410" s="378">
        <v>8.5066000000000006</v>
      </c>
      <c r="E5410" s="20">
        <f t="shared" si="84"/>
        <v>8.5066000000000006</v>
      </c>
    </row>
    <row r="5411" spans="1:5" x14ac:dyDescent="0.25">
      <c r="A5411" s="377">
        <v>43608</v>
      </c>
      <c r="B5411" s="378">
        <v>8.25</v>
      </c>
      <c r="C5411" s="379">
        <v>8.32</v>
      </c>
      <c r="D5411" s="378">
        <v>8.5037000000000003</v>
      </c>
      <c r="E5411" s="20">
        <f t="shared" si="84"/>
        <v>8.5037000000000003</v>
      </c>
    </row>
    <row r="5412" spans="1:5" x14ac:dyDescent="0.25">
      <c r="A5412" s="377">
        <v>43609</v>
      </c>
      <c r="B5412" s="378">
        <v>8.25</v>
      </c>
      <c r="C5412" s="379">
        <v>8.3000000000000007</v>
      </c>
      <c r="D5412" s="378">
        <v>8.5035000000000007</v>
      </c>
      <c r="E5412" s="20">
        <f t="shared" si="84"/>
        <v>8.5035000000000007</v>
      </c>
    </row>
    <row r="5413" spans="1:5" x14ac:dyDescent="0.25">
      <c r="A5413" s="377">
        <v>43610</v>
      </c>
      <c r="B5413" s="378">
        <v>8.25</v>
      </c>
      <c r="C5413" s="379" t="s">
        <v>611</v>
      </c>
      <c r="D5413" s="378" t="s">
        <v>611</v>
      </c>
      <c r="E5413" s="20">
        <f t="shared" si="84"/>
        <v>8.5035000000000007</v>
      </c>
    </row>
    <row r="5414" spans="1:5" x14ac:dyDescent="0.25">
      <c r="A5414" s="377">
        <v>43611</v>
      </c>
      <c r="B5414" s="378">
        <v>8.25</v>
      </c>
      <c r="C5414" s="379" t="s">
        <v>611</v>
      </c>
      <c r="D5414" s="378" t="s">
        <v>611</v>
      </c>
      <c r="E5414" s="20">
        <f t="shared" si="84"/>
        <v>8.5035000000000007</v>
      </c>
    </row>
    <row r="5415" spans="1:5" x14ac:dyDescent="0.25">
      <c r="A5415" s="377">
        <v>43612</v>
      </c>
      <c r="B5415" s="378">
        <v>8.25</v>
      </c>
      <c r="C5415" s="379">
        <v>8.2899999999999991</v>
      </c>
      <c r="D5415" s="378">
        <v>8.5075000000000003</v>
      </c>
      <c r="E5415" s="20">
        <f t="shared" si="84"/>
        <v>8.5075000000000003</v>
      </c>
    </row>
    <row r="5416" spans="1:5" x14ac:dyDescent="0.25">
      <c r="A5416" s="377">
        <v>43613</v>
      </c>
      <c r="B5416" s="378">
        <v>8.25</v>
      </c>
      <c r="C5416" s="379">
        <v>8.3000000000000007</v>
      </c>
      <c r="D5416" s="378">
        <v>8.5075000000000003</v>
      </c>
      <c r="E5416" s="20">
        <f t="shared" si="84"/>
        <v>8.5075000000000003</v>
      </c>
    </row>
    <row r="5417" spans="1:5" x14ac:dyDescent="0.25">
      <c r="A5417" s="377">
        <v>43614</v>
      </c>
      <c r="B5417" s="378">
        <v>8.25</v>
      </c>
      <c r="C5417" s="379">
        <v>8.27</v>
      </c>
      <c r="D5417" s="378">
        <v>8.5075000000000003</v>
      </c>
      <c r="E5417" s="20">
        <f t="shared" si="84"/>
        <v>8.5075000000000003</v>
      </c>
    </row>
    <row r="5418" spans="1:5" x14ac:dyDescent="0.25">
      <c r="A5418" s="377">
        <v>43615</v>
      </c>
      <c r="B5418" s="378">
        <v>8.25</v>
      </c>
      <c r="C5418" s="379">
        <v>8.32</v>
      </c>
      <c r="D5418" s="378">
        <v>8.5070999999999994</v>
      </c>
      <c r="E5418" s="20">
        <f t="shared" si="84"/>
        <v>8.5070999999999994</v>
      </c>
    </row>
    <row r="5419" spans="1:5" x14ac:dyDescent="0.25">
      <c r="A5419" s="377">
        <v>43616</v>
      </c>
      <c r="B5419" s="378">
        <v>8.25</v>
      </c>
      <c r="C5419" s="379">
        <v>8.35</v>
      </c>
      <c r="D5419" s="378">
        <v>8.5075000000000003</v>
      </c>
      <c r="E5419" s="20">
        <f t="shared" si="84"/>
        <v>8.5075000000000003</v>
      </c>
    </row>
    <row r="5420" spans="1:5" x14ac:dyDescent="0.25">
      <c r="A5420" s="377">
        <v>43617</v>
      </c>
      <c r="B5420" s="378">
        <v>8.25</v>
      </c>
      <c r="C5420" s="379" t="s">
        <v>611</v>
      </c>
      <c r="D5420" s="378" t="s">
        <v>611</v>
      </c>
      <c r="E5420" s="20">
        <f t="shared" si="84"/>
        <v>8.5075000000000003</v>
      </c>
    </row>
    <row r="5421" spans="1:5" x14ac:dyDescent="0.25">
      <c r="A5421" s="377">
        <v>43618</v>
      </c>
      <c r="B5421" s="378">
        <v>8.25</v>
      </c>
      <c r="C5421" s="379" t="s">
        <v>611</v>
      </c>
      <c r="D5421" s="378" t="s">
        <v>611</v>
      </c>
      <c r="E5421" s="20">
        <f t="shared" si="84"/>
        <v>8.5075000000000003</v>
      </c>
    </row>
    <row r="5422" spans="1:5" x14ac:dyDescent="0.25">
      <c r="A5422" s="377">
        <v>43619</v>
      </c>
      <c r="B5422" s="378">
        <v>8.25</v>
      </c>
      <c r="C5422" s="379">
        <v>8.32</v>
      </c>
      <c r="D5422" s="378">
        <v>8.5077999999999996</v>
      </c>
      <c r="E5422" s="20">
        <f t="shared" si="84"/>
        <v>8.5077999999999996</v>
      </c>
    </row>
    <row r="5423" spans="1:5" x14ac:dyDescent="0.25">
      <c r="A5423" s="377">
        <v>43620</v>
      </c>
      <c r="B5423" s="378">
        <v>8.25</v>
      </c>
      <c r="C5423" s="379">
        <v>8.36</v>
      </c>
      <c r="D5423" s="378">
        <v>8.5114000000000001</v>
      </c>
      <c r="E5423" s="20">
        <f t="shared" si="84"/>
        <v>8.5114000000000001</v>
      </c>
    </row>
    <row r="5424" spans="1:5" x14ac:dyDescent="0.25">
      <c r="A5424" s="377">
        <v>43621</v>
      </c>
      <c r="B5424" s="378">
        <v>8.25</v>
      </c>
      <c r="C5424" s="379">
        <v>8.3699999999999992</v>
      </c>
      <c r="D5424" s="378">
        <v>8.5269999999999992</v>
      </c>
      <c r="E5424" s="20">
        <f t="shared" si="84"/>
        <v>8.5269999999999992</v>
      </c>
    </row>
    <row r="5425" spans="1:5" x14ac:dyDescent="0.25">
      <c r="A5425" s="377">
        <v>43622</v>
      </c>
      <c r="B5425" s="378">
        <v>8.25</v>
      </c>
      <c r="C5425" s="379">
        <v>8.39</v>
      </c>
      <c r="D5425" s="378">
        <v>8.5143000000000004</v>
      </c>
      <c r="E5425" s="20">
        <f t="shared" si="84"/>
        <v>8.5143000000000004</v>
      </c>
    </row>
    <row r="5426" spans="1:5" x14ac:dyDescent="0.25">
      <c r="A5426" s="377">
        <v>43623</v>
      </c>
      <c r="B5426" s="378">
        <v>8.25</v>
      </c>
      <c r="C5426" s="379">
        <v>8.2899999999999991</v>
      </c>
      <c r="D5426" s="378">
        <v>8.5138999999999996</v>
      </c>
      <c r="E5426" s="20">
        <f t="shared" si="84"/>
        <v>8.5138999999999996</v>
      </c>
    </row>
    <row r="5427" spans="1:5" x14ac:dyDescent="0.25">
      <c r="A5427" s="377">
        <v>43624</v>
      </c>
      <c r="B5427" s="378">
        <v>8.25</v>
      </c>
      <c r="C5427" s="379" t="s">
        <v>611</v>
      </c>
      <c r="D5427" s="378" t="s">
        <v>611</v>
      </c>
      <c r="E5427" s="20">
        <f t="shared" si="84"/>
        <v>8.5138999999999996</v>
      </c>
    </row>
    <row r="5428" spans="1:5" x14ac:dyDescent="0.25">
      <c r="A5428" s="377">
        <v>43625</v>
      </c>
      <c r="B5428" s="378">
        <v>8.25</v>
      </c>
      <c r="C5428" s="379" t="s">
        <v>611</v>
      </c>
      <c r="D5428" s="378" t="s">
        <v>611</v>
      </c>
      <c r="E5428" s="20">
        <f t="shared" si="84"/>
        <v>8.5138999999999996</v>
      </c>
    </row>
    <row r="5429" spans="1:5" x14ac:dyDescent="0.25">
      <c r="A5429" s="377">
        <v>43626</v>
      </c>
      <c r="B5429" s="378">
        <v>8.25</v>
      </c>
      <c r="C5429" s="379">
        <v>8.27</v>
      </c>
      <c r="D5429" s="378">
        <v>8.5107999999999997</v>
      </c>
      <c r="E5429" s="20">
        <f t="shared" si="84"/>
        <v>8.5107999999999997</v>
      </c>
    </row>
    <row r="5430" spans="1:5" x14ac:dyDescent="0.25">
      <c r="A5430" s="377">
        <v>43627</v>
      </c>
      <c r="B5430" s="378">
        <v>8.25</v>
      </c>
      <c r="C5430" s="379">
        <v>8.24</v>
      </c>
      <c r="D5430" s="378">
        <v>8.51</v>
      </c>
      <c r="E5430" s="20">
        <f t="shared" si="84"/>
        <v>8.51</v>
      </c>
    </row>
    <row r="5431" spans="1:5" x14ac:dyDescent="0.25">
      <c r="A5431" s="377">
        <v>43628</v>
      </c>
      <c r="B5431" s="378">
        <v>8.25</v>
      </c>
      <c r="C5431" s="379">
        <v>8.25</v>
      </c>
      <c r="D5431" s="378">
        <v>8.5124999999999993</v>
      </c>
      <c r="E5431" s="20">
        <f t="shared" si="84"/>
        <v>8.5124999999999993</v>
      </c>
    </row>
    <row r="5432" spans="1:5" x14ac:dyDescent="0.25">
      <c r="A5432" s="377">
        <v>43629</v>
      </c>
      <c r="B5432" s="378">
        <v>8.25</v>
      </c>
      <c r="C5432" s="379">
        <v>8.25</v>
      </c>
      <c r="D5432" s="378">
        <v>8.5115999999999996</v>
      </c>
      <c r="E5432" s="20">
        <f t="shared" si="84"/>
        <v>8.5115999999999996</v>
      </c>
    </row>
    <row r="5433" spans="1:5" x14ac:dyDescent="0.25">
      <c r="A5433" s="377">
        <v>43630</v>
      </c>
      <c r="B5433" s="378">
        <v>8.25</v>
      </c>
      <c r="C5433" s="379">
        <v>8.1</v>
      </c>
      <c r="D5433" s="378">
        <v>8.5105000000000004</v>
      </c>
      <c r="E5433" s="20">
        <f t="shared" si="84"/>
        <v>8.5105000000000004</v>
      </c>
    </row>
    <row r="5434" spans="1:5" x14ac:dyDescent="0.25">
      <c r="A5434" s="377">
        <v>43631</v>
      </c>
      <c r="B5434" s="378">
        <v>8.25</v>
      </c>
      <c r="C5434" s="379" t="s">
        <v>611</v>
      </c>
      <c r="D5434" s="378" t="s">
        <v>611</v>
      </c>
      <c r="E5434" s="20">
        <f t="shared" si="84"/>
        <v>8.5105000000000004</v>
      </c>
    </row>
    <row r="5435" spans="1:5" x14ac:dyDescent="0.25">
      <c r="A5435" s="377">
        <v>43632</v>
      </c>
      <c r="B5435" s="378">
        <v>8.25</v>
      </c>
      <c r="C5435" s="379" t="s">
        <v>611</v>
      </c>
      <c r="D5435" s="378" t="s">
        <v>611</v>
      </c>
      <c r="E5435" s="20">
        <f t="shared" si="84"/>
        <v>8.5105000000000004</v>
      </c>
    </row>
    <row r="5436" spans="1:5" x14ac:dyDescent="0.25">
      <c r="A5436" s="377">
        <v>43633</v>
      </c>
      <c r="B5436" s="378">
        <v>8.25</v>
      </c>
      <c r="C5436" s="379">
        <v>8.0500000000000007</v>
      </c>
      <c r="D5436" s="378">
        <v>8.5105000000000004</v>
      </c>
      <c r="E5436" s="20">
        <f t="shared" si="84"/>
        <v>8.5105000000000004</v>
      </c>
    </row>
    <row r="5437" spans="1:5" x14ac:dyDescent="0.25">
      <c r="A5437" s="377">
        <v>43634</v>
      </c>
      <c r="B5437" s="378">
        <v>8.25</v>
      </c>
      <c r="C5437" s="379">
        <v>8.06</v>
      </c>
      <c r="D5437" s="378">
        <v>8.5098000000000003</v>
      </c>
      <c r="E5437" s="20">
        <f t="shared" si="84"/>
        <v>8.5098000000000003</v>
      </c>
    </row>
    <row r="5438" spans="1:5" x14ac:dyDescent="0.25">
      <c r="A5438" s="377">
        <v>43635</v>
      </c>
      <c r="B5438" s="378">
        <v>8.25</v>
      </c>
      <c r="C5438" s="379">
        <v>8.26</v>
      </c>
      <c r="D5438" s="378">
        <v>8.5088000000000008</v>
      </c>
      <c r="E5438" s="20">
        <f t="shared" si="84"/>
        <v>8.5088000000000008</v>
      </c>
    </row>
    <row r="5439" spans="1:5" x14ac:dyDescent="0.25">
      <c r="A5439" s="377">
        <v>43636</v>
      </c>
      <c r="B5439" s="378">
        <v>8.25</v>
      </c>
      <c r="C5439" s="379">
        <v>8.49</v>
      </c>
      <c r="D5439" s="378">
        <v>8.5050000000000008</v>
      </c>
      <c r="E5439" s="20">
        <f t="shared" si="84"/>
        <v>8.5050000000000008</v>
      </c>
    </row>
    <row r="5440" spans="1:5" x14ac:dyDescent="0.25">
      <c r="A5440" s="377">
        <v>43637</v>
      </c>
      <c r="B5440" s="378">
        <v>8.25</v>
      </c>
      <c r="C5440" s="379">
        <v>8.3000000000000007</v>
      </c>
      <c r="D5440" s="378">
        <v>8.5043000000000006</v>
      </c>
      <c r="E5440" s="20">
        <f t="shared" si="84"/>
        <v>8.5043000000000006</v>
      </c>
    </row>
    <row r="5441" spans="1:5" x14ac:dyDescent="0.25">
      <c r="A5441" s="377">
        <v>43638</v>
      </c>
      <c r="B5441" s="378" t="s">
        <v>611</v>
      </c>
      <c r="C5441" s="379" t="s">
        <v>611</v>
      </c>
      <c r="D5441" s="378" t="s">
        <v>611</v>
      </c>
      <c r="E5441" s="20">
        <f t="shared" si="84"/>
        <v>8.5043000000000006</v>
      </c>
    </row>
    <row r="5442" spans="1:5" x14ac:dyDescent="0.25">
      <c r="A5442" s="377">
        <v>43639</v>
      </c>
      <c r="B5442" s="378">
        <v>8.25</v>
      </c>
      <c r="C5442" s="379" t="s">
        <v>611</v>
      </c>
      <c r="D5442" s="378" t="s">
        <v>611</v>
      </c>
      <c r="E5442" s="20">
        <f t="shared" si="84"/>
        <v>8.5043000000000006</v>
      </c>
    </row>
    <row r="5443" spans="1:5" x14ac:dyDescent="0.25">
      <c r="A5443" s="377">
        <v>43640</v>
      </c>
      <c r="B5443" s="378">
        <v>8.25</v>
      </c>
      <c r="C5443" s="379">
        <v>8.2799999999999994</v>
      </c>
      <c r="D5443" s="378">
        <v>8.5038999999999998</v>
      </c>
      <c r="E5443" s="20">
        <f t="shared" si="84"/>
        <v>8.5038999999999998</v>
      </c>
    </row>
    <row r="5444" spans="1:5" x14ac:dyDescent="0.25">
      <c r="A5444" s="377">
        <v>43641</v>
      </c>
      <c r="B5444" s="378">
        <v>8.25</v>
      </c>
      <c r="C5444" s="379">
        <v>8.3000000000000007</v>
      </c>
      <c r="D5444" s="378">
        <v>8.4992999999999999</v>
      </c>
      <c r="E5444" s="20">
        <f t="shared" si="84"/>
        <v>8.4992999999999999</v>
      </c>
    </row>
    <row r="5445" spans="1:5" x14ac:dyDescent="0.25">
      <c r="A5445" s="377">
        <v>43642</v>
      </c>
      <c r="B5445" s="378">
        <v>8.25</v>
      </c>
      <c r="C5445" s="379">
        <v>8.27</v>
      </c>
      <c r="D5445" s="378">
        <v>8.4951000000000008</v>
      </c>
      <c r="E5445" s="20">
        <f t="shared" si="84"/>
        <v>8.4951000000000008</v>
      </c>
    </row>
    <row r="5446" spans="1:5" x14ac:dyDescent="0.25">
      <c r="A5446" s="377">
        <v>43643</v>
      </c>
      <c r="B5446" s="378">
        <v>8.25</v>
      </c>
      <c r="C5446" s="379">
        <v>8.25</v>
      </c>
      <c r="D5446" s="378">
        <v>8.4949999999999992</v>
      </c>
      <c r="E5446" s="20">
        <f t="shared" si="84"/>
        <v>8.4949999999999992</v>
      </c>
    </row>
    <row r="5447" spans="1:5" x14ac:dyDescent="0.25">
      <c r="A5447" s="377">
        <v>43644</v>
      </c>
      <c r="B5447" s="378">
        <v>8.25</v>
      </c>
      <c r="C5447" s="379">
        <v>8.27</v>
      </c>
      <c r="D5447" s="378">
        <v>8.4879999999999995</v>
      </c>
      <c r="E5447" s="20">
        <f t="shared" si="84"/>
        <v>8.4879999999999995</v>
      </c>
    </row>
    <row r="5448" spans="1:5" x14ac:dyDescent="0.25">
      <c r="A5448" s="377">
        <v>43645</v>
      </c>
      <c r="B5448" s="378">
        <v>8.25</v>
      </c>
      <c r="C5448" s="379" t="s">
        <v>611</v>
      </c>
      <c r="D5448" s="378" t="s">
        <v>611</v>
      </c>
      <c r="E5448" s="20">
        <f t="shared" si="84"/>
        <v>8.4879999999999995</v>
      </c>
    </row>
    <row r="5449" spans="1:5" x14ac:dyDescent="0.25">
      <c r="A5449" s="377">
        <v>43646</v>
      </c>
      <c r="B5449" s="378">
        <v>8.25</v>
      </c>
      <c r="C5449" s="379" t="s">
        <v>611</v>
      </c>
      <c r="D5449" s="378" t="s">
        <v>611</v>
      </c>
      <c r="E5449" s="20">
        <f t="shared" si="84"/>
        <v>8.4879999999999995</v>
      </c>
    </row>
    <row r="5450" spans="1:5" x14ac:dyDescent="0.25">
      <c r="A5450" s="377">
        <v>43647</v>
      </c>
      <c r="B5450" s="378">
        <v>8.25</v>
      </c>
      <c r="C5450" s="379">
        <v>8.26</v>
      </c>
      <c r="D5450" s="378">
        <v>8.4886999999999997</v>
      </c>
      <c r="E5450" s="20">
        <f t="shared" si="84"/>
        <v>8.4886999999999997</v>
      </c>
    </row>
    <row r="5451" spans="1:5" x14ac:dyDescent="0.25">
      <c r="A5451" s="377">
        <v>43648</v>
      </c>
      <c r="B5451" s="378">
        <v>8.25</v>
      </c>
      <c r="C5451" s="379">
        <v>8.35</v>
      </c>
      <c r="D5451" s="378">
        <v>8.4849999999999994</v>
      </c>
      <c r="E5451" s="20">
        <f t="shared" si="84"/>
        <v>8.4849999999999994</v>
      </c>
    </row>
    <row r="5452" spans="1:5" x14ac:dyDescent="0.25">
      <c r="A5452" s="377">
        <v>43649</v>
      </c>
      <c r="B5452" s="378">
        <v>8.25</v>
      </c>
      <c r="C5452" s="379">
        <v>8.2799999999999994</v>
      </c>
      <c r="D5452" s="378">
        <v>8.4749999999999996</v>
      </c>
      <c r="E5452" s="20">
        <f t="shared" ref="E5452:E5515" si="85">IF(D5452="N/E",E5451,D5452)</f>
        <v>8.4749999999999996</v>
      </c>
    </row>
    <row r="5453" spans="1:5" x14ac:dyDescent="0.25">
      <c r="A5453" s="377">
        <v>43650</v>
      </c>
      <c r="B5453" s="378">
        <v>8.25</v>
      </c>
      <c r="C5453" s="379">
        <v>8.2799999999999994</v>
      </c>
      <c r="D5453" s="378">
        <v>8.4700000000000006</v>
      </c>
      <c r="E5453" s="20">
        <f t="shared" si="85"/>
        <v>8.4700000000000006</v>
      </c>
    </row>
    <row r="5454" spans="1:5" x14ac:dyDescent="0.25">
      <c r="A5454" s="377">
        <v>43651</v>
      </c>
      <c r="B5454" s="378">
        <v>8.25</v>
      </c>
      <c r="C5454" s="379">
        <v>8.2899999999999991</v>
      </c>
      <c r="D5454" s="378">
        <v>8.4748999999999999</v>
      </c>
      <c r="E5454" s="20">
        <f t="shared" si="85"/>
        <v>8.4748999999999999</v>
      </c>
    </row>
    <row r="5455" spans="1:5" x14ac:dyDescent="0.25">
      <c r="A5455" s="377">
        <v>43652</v>
      </c>
      <c r="B5455" s="378">
        <v>8.25</v>
      </c>
      <c r="C5455" s="379" t="s">
        <v>611</v>
      </c>
      <c r="D5455" s="378" t="s">
        <v>611</v>
      </c>
      <c r="E5455" s="20">
        <f t="shared" si="85"/>
        <v>8.4748999999999999</v>
      </c>
    </row>
    <row r="5456" spans="1:5" x14ac:dyDescent="0.25">
      <c r="A5456" s="377">
        <v>43653</v>
      </c>
      <c r="B5456" s="378">
        <v>8.25</v>
      </c>
      <c r="C5456" s="379" t="s">
        <v>611</v>
      </c>
      <c r="D5456" s="378" t="s">
        <v>611</v>
      </c>
      <c r="E5456" s="20">
        <f t="shared" si="85"/>
        <v>8.4748999999999999</v>
      </c>
    </row>
    <row r="5457" spans="1:5" x14ac:dyDescent="0.25">
      <c r="A5457" s="377">
        <v>43654</v>
      </c>
      <c r="B5457" s="378">
        <v>8.25</v>
      </c>
      <c r="C5457" s="379">
        <v>8.2799999999999994</v>
      </c>
      <c r="D5457" s="378">
        <v>8.4749999999999996</v>
      </c>
      <c r="E5457" s="20">
        <f t="shared" si="85"/>
        <v>8.4749999999999996</v>
      </c>
    </row>
    <row r="5458" spans="1:5" x14ac:dyDescent="0.25">
      <c r="A5458" s="377">
        <v>43655</v>
      </c>
      <c r="B5458" s="378">
        <v>8.25</v>
      </c>
      <c r="C5458" s="379">
        <v>8.2899999999999991</v>
      </c>
      <c r="D5458" s="378">
        <v>8.4786999999999999</v>
      </c>
      <c r="E5458" s="20">
        <f t="shared" si="85"/>
        <v>8.4786999999999999</v>
      </c>
    </row>
    <row r="5459" spans="1:5" x14ac:dyDescent="0.25">
      <c r="A5459" s="377">
        <v>43656</v>
      </c>
      <c r="B5459" s="378">
        <v>8.25</v>
      </c>
      <c r="C5459" s="379">
        <v>8.2899999999999991</v>
      </c>
      <c r="D5459" s="378">
        <v>8.4763000000000002</v>
      </c>
      <c r="E5459" s="20">
        <f t="shared" si="85"/>
        <v>8.4763000000000002</v>
      </c>
    </row>
    <row r="5460" spans="1:5" x14ac:dyDescent="0.25">
      <c r="A5460" s="377">
        <v>43657</v>
      </c>
      <c r="B5460" s="378">
        <v>8.25</v>
      </c>
      <c r="C5460" s="379">
        <v>8.3000000000000007</v>
      </c>
      <c r="D5460" s="378">
        <v>8.48</v>
      </c>
      <c r="E5460" s="20">
        <f t="shared" si="85"/>
        <v>8.48</v>
      </c>
    </row>
    <row r="5461" spans="1:5" x14ac:dyDescent="0.25">
      <c r="A5461" s="377">
        <v>43658</v>
      </c>
      <c r="B5461" s="378">
        <v>8.25</v>
      </c>
      <c r="C5461" s="379">
        <v>8.2799999999999994</v>
      </c>
      <c r="D5461" s="378">
        <v>8.4725000000000001</v>
      </c>
      <c r="E5461" s="20">
        <f t="shared" si="85"/>
        <v>8.4725000000000001</v>
      </c>
    </row>
    <row r="5462" spans="1:5" x14ac:dyDescent="0.25">
      <c r="A5462" s="377">
        <v>43659</v>
      </c>
      <c r="B5462" s="378">
        <v>8.25</v>
      </c>
      <c r="C5462" s="379" t="s">
        <v>611</v>
      </c>
      <c r="D5462" s="378" t="s">
        <v>611</v>
      </c>
      <c r="E5462" s="20">
        <f t="shared" si="85"/>
        <v>8.4725000000000001</v>
      </c>
    </row>
    <row r="5463" spans="1:5" x14ac:dyDescent="0.25">
      <c r="A5463" s="377">
        <v>43660</v>
      </c>
      <c r="B5463" s="378">
        <v>8.25</v>
      </c>
      <c r="C5463" s="379" t="s">
        <v>611</v>
      </c>
      <c r="D5463" s="378" t="s">
        <v>611</v>
      </c>
      <c r="E5463" s="20">
        <f t="shared" si="85"/>
        <v>8.4725000000000001</v>
      </c>
    </row>
    <row r="5464" spans="1:5" x14ac:dyDescent="0.25">
      <c r="A5464" s="377">
        <v>43661</v>
      </c>
      <c r="B5464" s="378">
        <v>8.25</v>
      </c>
      <c r="C5464" s="379">
        <v>8.2899999999999991</v>
      </c>
      <c r="D5464" s="378">
        <v>8.4749999999999996</v>
      </c>
      <c r="E5464" s="20">
        <f t="shared" si="85"/>
        <v>8.4749999999999996</v>
      </c>
    </row>
    <row r="5465" spans="1:5" x14ac:dyDescent="0.25">
      <c r="A5465" s="377">
        <v>43662</v>
      </c>
      <c r="B5465" s="378">
        <v>8.25</v>
      </c>
      <c r="C5465" s="379">
        <v>8.2899999999999991</v>
      </c>
      <c r="D5465" s="378">
        <v>8.4725000000000001</v>
      </c>
      <c r="E5465" s="20">
        <f t="shared" si="85"/>
        <v>8.4725000000000001</v>
      </c>
    </row>
    <row r="5466" spans="1:5" x14ac:dyDescent="0.25">
      <c r="A5466" s="377">
        <v>43663</v>
      </c>
      <c r="B5466" s="378">
        <v>8.25</v>
      </c>
      <c r="C5466" s="379">
        <v>8.27</v>
      </c>
      <c r="D5466" s="378">
        <v>8.4725000000000001</v>
      </c>
      <c r="E5466" s="20">
        <f t="shared" si="85"/>
        <v>8.4725000000000001</v>
      </c>
    </row>
    <row r="5467" spans="1:5" x14ac:dyDescent="0.25">
      <c r="A5467" s="377">
        <v>43664</v>
      </c>
      <c r="B5467" s="378">
        <v>8.25</v>
      </c>
      <c r="C5467" s="379">
        <v>8.27</v>
      </c>
      <c r="D5467" s="378">
        <v>8.4749999999999996</v>
      </c>
      <c r="E5467" s="20">
        <f t="shared" si="85"/>
        <v>8.4749999999999996</v>
      </c>
    </row>
    <row r="5468" spans="1:5" x14ac:dyDescent="0.25">
      <c r="A5468" s="377">
        <v>43665</v>
      </c>
      <c r="B5468" s="378">
        <v>8.25</v>
      </c>
      <c r="C5468" s="379">
        <v>8.27</v>
      </c>
      <c r="D5468" s="378">
        <v>8.4749999999999996</v>
      </c>
      <c r="E5468" s="20">
        <f t="shared" si="85"/>
        <v>8.4749999999999996</v>
      </c>
    </row>
    <row r="5469" spans="1:5" x14ac:dyDescent="0.25">
      <c r="A5469" s="377">
        <v>43666</v>
      </c>
      <c r="B5469" s="378">
        <v>8.25</v>
      </c>
      <c r="C5469" s="379" t="s">
        <v>611</v>
      </c>
      <c r="D5469" s="378" t="s">
        <v>611</v>
      </c>
      <c r="E5469" s="20">
        <f t="shared" si="85"/>
        <v>8.4749999999999996</v>
      </c>
    </row>
    <row r="5470" spans="1:5" x14ac:dyDescent="0.25">
      <c r="A5470" s="377">
        <v>43667</v>
      </c>
      <c r="B5470" s="378">
        <v>8.25</v>
      </c>
      <c r="C5470" s="379" t="s">
        <v>611</v>
      </c>
      <c r="D5470" s="378" t="s">
        <v>611</v>
      </c>
      <c r="E5470" s="20">
        <f t="shared" si="85"/>
        <v>8.4749999999999996</v>
      </c>
    </row>
    <row r="5471" spans="1:5" x14ac:dyDescent="0.25">
      <c r="A5471" s="377">
        <v>43668</v>
      </c>
      <c r="B5471" s="378">
        <v>8.25</v>
      </c>
      <c r="C5471" s="379">
        <v>8.25</v>
      </c>
      <c r="D5471" s="378">
        <v>8.4774999999999991</v>
      </c>
      <c r="E5471" s="20">
        <f t="shared" si="85"/>
        <v>8.4774999999999991</v>
      </c>
    </row>
    <row r="5472" spans="1:5" x14ac:dyDescent="0.25">
      <c r="A5472" s="377">
        <v>43669</v>
      </c>
      <c r="B5472" s="378">
        <v>8.25</v>
      </c>
      <c r="C5472" s="379">
        <v>8.26</v>
      </c>
      <c r="D5472" s="378">
        <v>8.4774999999999991</v>
      </c>
      <c r="E5472" s="20">
        <f t="shared" si="85"/>
        <v>8.4774999999999991</v>
      </c>
    </row>
    <row r="5473" spans="1:5" x14ac:dyDescent="0.25">
      <c r="A5473" s="377">
        <v>43670</v>
      </c>
      <c r="B5473" s="378">
        <v>8.25</v>
      </c>
      <c r="C5473" s="379">
        <v>8.27</v>
      </c>
      <c r="D5473" s="378">
        <v>8.4749999999999996</v>
      </c>
      <c r="E5473" s="20">
        <f t="shared" si="85"/>
        <v>8.4749999999999996</v>
      </c>
    </row>
    <row r="5474" spans="1:5" x14ac:dyDescent="0.25">
      <c r="A5474" s="377">
        <v>43671</v>
      </c>
      <c r="B5474" s="378">
        <v>8.25</v>
      </c>
      <c r="C5474" s="379">
        <v>8.3000000000000007</v>
      </c>
      <c r="D5474" s="378">
        <v>8.4774999999999991</v>
      </c>
      <c r="E5474" s="20">
        <f t="shared" si="85"/>
        <v>8.4774999999999991</v>
      </c>
    </row>
    <row r="5475" spans="1:5" x14ac:dyDescent="0.25">
      <c r="A5475" s="377">
        <v>43672</v>
      </c>
      <c r="B5475" s="378">
        <v>8.25</v>
      </c>
      <c r="C5475" s="379">
        <v>8.32</v>
      </c>
      <c r="D5475" s="378">
        <v>8.4740000000000002</v>
      </c>
      <c r="E5475" s="20">
        <f t="shared" si="85"/>
        <v>8.4740000000000002</v>
      </c>
    </row>
    <row r="5476" spans="1:5" x14ac:dyDescent="0.25">
      <c r="A5476" s="377">
        <v>43673</v>
      </c>
      <c r="B5476" s="378">
        <v>8.25</v>
      </c>
      <c r="C5476" s="379" t="s">
        <v>611</v>
      </c>
      <c r="D5476" s="378" t="s">
        <v>611</v>
      </c>
      <c r="E5476" s="20">
        <f t="shared" si="85"/>
        <v>8.4740000000000002</v>
      </c>
    </row>
    <row r="5477" spans="1:5" x14ac:dyDescent="0.25">
      <c r="A5477" s="377">
        <v>43674</v>
      </c>
      <c r="B5477" s="378">
        <v>8.25</v>
      </c>
      <c r="C5477" s="379" t="s">
        <v>611</v>
      </c>
      <c r="D5477" s="378" t="s">
        <v>611</v>
      </c>
      <c r="E5477" s="20">
        <f t="shared" si="85"/>
        <v>8.4740000000000002</v>
      </c>
    </row>
    <row r="5478" spans="1:5" x14ac:dyDescent="0.25">
      <c r="A5478" s="377">
        <v>43675</v>
      </c>
      <c r="B5478" s="378">
        <v>8.25</v>
      </c>
      <c r="C5478" s="379">
        <v>8.2799999999999994</v>
      </c>
      <c r="D5478" s="378">
        <v>8.4700000000000006</v>
      </c>
      <c r="E5478" s="20">
        <f t="shared" si="85"/>
        <v>8.4700000000000006</v>
      </c>
    </row>
    <row r="5479" spans="1:5" x14ac:dyDescent="0.25">
      <c r="A5479" s="377">
        <v>43676</v>
      </c>
      <c r="B5479" s="378">
        <v>8.25</v>
      </c>
      <c r="C5479" s="379">
        <v>8.26</v>
      </c>
      <c r="D5479" s="378">
        <v>8.4674999999999994</v>
      </c>
      <c r="E5479" s="20">
        <f t="shared" si="85"/>
        <v>8.4674999999999994</v>
      </c>
    </row>
    <row r="5480" spans="1:5" x14ac:dyDescent="0.25">
      <c r="A5480" s="377">
        <v>43677</v>
      </c>
      <c r="B5480" s="378">
        <v>8.25</v>
      </c>
      <c r="C5480" s="379">
        <v>8.31</v>
      </c>
      <c r="D5480" s="378">
        <v>8.4649999999999999</v>
      </c>
      <c r="E5480" s="20">
        <f t="shared" si="85"/>
        <v>8.4649999999999999</v>
      </c>
    </row>
    <row r="5481" spans="1:5" x14ac:dyDescent="0.25">
      <c r="A5481" s="377">
        <v>43678</v>
      </c>
      <c r="B5481" s="378">
        <v>8.25</v>
      </c>
      <c r="C5481" s="379">
        <v>8.3000000000000007</v>
      </c>
      <c r="D5481" s="378">
        <v>8.4588999999999999</v>
      </c>
      <c r="E5481" s="20">
        <f t="shared" si="85"/>
        <v>8.4588999999999999</v>
      </c>
    </row>
    <row r="5482" spans="1:5" x14ac:dyDescent="0.25">
      <c r="A5482" s="377">
        <v>43679</v>
      </c>
      <c r="B5482" s="378">
        <v>8.25</v>
      </c>
      <c r="C5482" s="379">
        <v>8.31</v>
      </c>
      <c r="D5482" s="378">
        <v>8.4574999999999996</v>
      </c>
      <c r="E5482" s="20">
        <f t="shared" si="85"/>
        <v>8.4574999999999996</v>
      </c>
    </row>
    <row r="5483" spans="1:5" x14ac:dyDescent="0.25">
      <c r="A5483" s="377">
        <v>43680</v>
      </c>
      <c r="B5483" s="378">
        <v>8.25</v>
      </c>
      <c r="C5483" s="379" t="s">
        <v>611</v>
      </c>
      <c r="D5483" s="378" t="s">
        <v>611</v>
      </c>
      <c r="E5483" s="20">
        <f t="shared" si="85"/>
        <v>8.4574999999999996</v>
      </c>
    </row>
    <row r="5484" spans="1:5" x14ac:dyDescent="0.25">
      <c r="A5484" s="377">
        <v>43681</v>
      </c>
      <c r="B5484" s="378">
        <v>8.25</v>
      </c>
      <c r="C5484" s="379" t="s">
        <v>611</v>
      </c>
      <c r="D5484" s="378" t="s">
        <v>611</v>
      </c>
      <c r="E5484" s="20">
        <f t="shared" si="85"/>
        <v>8.4574999999999996</v>
      </c>
    </row>
    <row r="5485" spans="1:5" x14ac:dyDescent="0.25">
      <c r="A5485" s="377">
        <v>43682</v>
      </c>
      <c r="B5485" s="378">
        <v>8.25</v>
      </c>
      <c r="C5485" s="379">
        <v>8.2899999999999991</v>
      </c>
      <c r="D5485" s="378">
        <v>8.4565000000000001</v>
      </c>
      <c r="E5485" s="20">
        <f t="shared" si="85"/>
        <v>8.4565000000000001</v>
      </c>
    </row>
    <row r="5486" spans="1:5" x14ac:dyDescent="0.25">
      <c r="A5486" s="377">
        <v>43683</v>
      </c>
      <c r="B5486" s="378">
        <v>8.25</v>
      </c>
      <c r="C5486" s="379">
        <v>8.2899999999999991</v>
      </c>
      <c r="D5486" s="378">
        <v>8.4574999999999996</v>
      </c>
      <c r="E5486" s="20">
        <f t="shared" si="85"/>
        <v>8.4574999999999996</v>
      </c>
    </row>
    <row r="5487" spans="1:5" x14ac:dyDescent="0.25">
      <c r="A5487" s="377">
        <v>43684</v>
      </c>
      <c r="B5487" s="378">
        <v>8.25</v>
      </c>
      <c r="C5487" s="379">
        <v>8.2799999999999994</v>
      </c>
      <c r="D5487" s="378">
        <v>8.4536999999999995</v>
      </c>
      <c r="E5487" s="20">
        <f t="shared" si="85"/>
        <v>8.4536999999999995</v>
      </c>
    </row>
    <row r="5488" spans="1:5" x14ac:dyDescent="0.25">
      <c r="A5488" s="377">
        <v>43685</v>
      </c>
      <c r="B5488" s="378">
        <v>8.25</v>
      </c>
      <c r="C5488" s="379">
        <v>8.2799999999999994</v>
      </c>
      <c r="D5488" s="378">
        <v>8.4525000000000006</v>
      </c>
      <c r="E5488" s="20">
        <f t="shared" si="85"/>
        <v>8.4525000000000006</v>
      </c>
    </row>
    <row r="5489" spans="1:5" x14ac:dyDescent="0.25">
      <c r="A5489" s="377">
        <v>43686</v>
      </c>
      <c r="B5489" s="378">
        <v>8.25</v>
      </c>
      <c r="C5489" s="379">
        <v>8.27</v>
      </c>
      <c r="D5489" s="378">
        <v>8.4489999999999998</v>
      </c>
      <c r="E5489" s="20">
        <f t="shared" si="85"/>
        <v>8.4489999999999998</v>
      </c>
    </row>
    <row r="5490" spans="1:5" x14ac:dyDescent="0.25">
      <c r="A5490" s="377">
        <v>43687</v>
      </c>
      <c r="B5490" s="378">
        <v>8.25</v>
      </c>
      <c r="C5490" s="379" t="s">
        <v>611</v>
      </c>
      <c r="D5490" s="378" t="s">
        <v>611</v>
      </c>
      <c r="E5490" s="20">
        <f t="shared" si="85"/>
        <v>8.4489999999999998</v>
      </c>
    </row>
    <row r="5491" spans="1:5" x14ac:dyDescent="0.25">
      <c r="A5491" s="377">
        <v>43688</v>
      </c>
      <c r="B5491" s="378">
        <v>8.25</v>
      </c>
      <c r="C5491" s="379" t="s">
        <v>611</v>
      </c>
      <c r="D5491" s="378" t="s">
        <v>611</v>
      </c>
      <c r="E5491" s="20">
        <f t="shared" si="85"/>
        <v>8.4489999999999998</v>
      </c>
    </row>
    <row r="5492" spans="1:5" x14ac:dyDescent="0.25">
      <c r="A5492" s="377">
        <v>43689</v>
      </c>
      <c r="B5492" s="378">
        <v>8.25</v>
      </c>
      <c r="C5492" s="379">
        <v>8.2899999999999991</v>
      </c>
      <c r="D5492" s="378">
        <v>8.4450000000000003</v>
      </c>
      <c r="E5492" s="20">
        <f t="shared" si="85"/>
        <v>8.4450000000000003</v>
      </c>
    </row>
    <row r="5493" spans="1:5" x14ac:dyDescent="0.25">
      <c r="A5493" s="377">
        <v>43690</v>
      </c>
      <c r="B5493" s="378">
        <v>8.25</v>
      </c>
      <c r="C5493" s="379">
        <v>8.2899999999999991</v>
      </c>
      <c r="D5493" s="378">
        <v>8.4405000000000001</v>
      </c>
      <c r="E5493" s="20">
        <f t="shared" si="85"/>
        <v>8.4405000000000001</v>
      </c>
    </row>
    <row r="5494" spans="1:5" x14ac:dyDescent="0.25">
      <c r="A5494" s="377">
        <v>43691</v>
      </c>
      <c r="B5494" s="378">
        <v>8.25</v>
      </c>
      <c r="C5494" s="379">
        <v>8.32</v>
      </c>
      <c r="D5494" s="378">
        <v>8.4354999999999993</v>
      </c>
      <c r="E5494" s="20">
        <f t="shared" si="85"/>
        <v>8.4354999999999993</v>
      </c>
    </row>
    <row r="5495" spans="1:5" x14ac:dyDescent="0.25">
      <c r="A5495" s="377">
        <v>43692</v>
      </c>
      <c r="B5495" s="378">
        <v>8</v>
      </c>
      <c r="C5495" s="379">
        <v>8.2899999999999991</v>
      </c>
      <c r="D5495" s="378">
        <v>8.4324999999999992</v>
      </c>
      <c r="E5495" s="20">
        <f t="shared" si="85"/>
        <v>8.4324999999999992</v>
      </c>
    </row>
    <row r="5496" spans="1:5" x14ac:dyDescent="0.25">
      <c r="A5496" s="377">
        <v>43693</v>
      </c>
      <c r="B5496" s="378">
        <v>8</v>
      </c>
      <c r="C5496" s="379">
        <v>8.0299999999999994</v>
      </c>
      <c r="D5496" s="378">
        <v>8.4261999999999997</v>
      </c>
      <c r="E5496" s="20">
        <f t="shared" si="85"/>
        <v>8.4261999999999997</v>
      </c>
    </row>
    <row r="5497" spans="1:5" x14ac:dyDescent="0.25">
      <c r="A5497" s="377">
        <v>43694</v>
      </c>
      <c r="B5497" s="378">
        <v>8</v>
      </c>
      <c r="C5497" s="379" t="s">
        <v>611</v>
      </c>
      <c r="D5497" s="378" t="s">
        <v>611</v>
      </c>
      <c r="E5497" s="20">
        <f t="shared" si="85"/>
        <v>8.4261999999999997</v>
      </c>
    </row>
    <row r="5498" spans="1:5" x14ac:dyDescent="0.25">
      <c r="A5498" s="377">
        <v>43695</v>
      </c>
      <c r="B5498" s="378">
        <v>8</v>
      </c>
      <c r="C5498" s="379" t="s">
        <v>611</v>
      </c>
      <c r="D5498" s="378" t="s">
        <v>611</v>
      </c>
      <c r="E5498" s="20">
        <f t="shared" si="85"/>
        <v>8.4261999999999997</v>
      </c>
    </row>
    <row r="5499" spans="1:5" x14ac:dyDescent="0.25">
      <c r="A5499" s="377">
        <v>43696</v>
      </c>
      <c r="B5499" s="378">
        <v>8</v>
      </c>
      <c r="C5499" s="379">
        <v>8.0500000000000007</v>
      </c>
      <c r="D5499" s="378">
        <v>8.2799999999999994</v>
      </c>
      <c r="E5499" s="20">
        <f t="shared" si="85"/>
        <v>8.2799999999999994</v>
      </c>
    </row>
    <row r="5500" spans="1:5" x14ac:dyDescent="0.25">
      <c r="A5500" s="377">
        <v>43697</v>
      </c>
      <c r="B5500" s="378">
        <v>8</v>
      </c>
      <c r="C5500" s="379">
        <v>8.01</v>
      </c>
      <c r="D5500" s="378">
        <v>8.2850000000000001</v>
      </c>
      <c r="E5500" s="20">
        <f t="shared" si="85"/>
        <v>8.2850000000000001</v>
      </c>
    </row>
    <row r="5501" spans="1:5" x14ac:dyDescent="0.25">
      <c r="A5501" s="377">
        <v>43698</v>
      </c>
      <c r="B5501" s="378">
        <v>8</v>
      </c>
      <c r="C5501" s="379">
        <v>8.07</v>
      </c>
      <c r="D5501" s="378">
        <v>8.2825000000000006</v>
      </c>
      <c r="E5501" s="20">
        <f t="shared" si="85"/>
        <v>8.2825000000000006</v>
      </c>
    </row>
    <row r="5502" spans="1:5" x14ac:dyDescent="0.25">
      <c r="A5502" s="377">
        <v>43699</v>
      </c>
      <c r="B5502" s="378">
        <v>8</v>
      </c>
      <c r="C5502" s="379">
        <v>8</v>
      </c>
      <c r="D5502" s="378">
        <v>8.282</v>
      </c>
      <c r="E5502" s="20">
        <f t="shared" si="85"/>
        <v>8.282</v>
      </c>
    </row>
    <row r="5503" spans="1:5" x14ac:dyDescent="0.25">
      <c r="A5503" s="377">
        <v>43700</v>
      </c>
      <c r="B5503" s="378">
        <v>8</v>
      </c>
      <c r="C5503" s="379">
        <v>8</v>
      </c>
      <c r="D5503" s="378">
        <v>8.2784999999999993</v>
      </c>
      <c r="E5503" s="20">
        <f t="shared" si="85"/>
        <v>8.2784999999999993</v>
      </c>
    </row>
    <row r="5504" spans="1:5" x14ac:dyDescent="0.25">
      <c r="A5504" s="377">
        <v>43701</v>
      </c>
      <c r="B5504" s="378">
        <v>8</v>
      </c>
      <c r="C5504" s="379" t="s">
        <v>611</v>
      </c>
      <c r="D5504" s="378" t="s">
        <v>611</v>
      </c>
      <c r="E5504" s="20">
        <f t="shared" si="85"/>
        <v>8.2784999999999993</v>
      </c>
    </row>
    <row r="5505" spans="1:5" x14ac:dyDescent="0.25">
      <c r="A5505" s="377">
        <v>43702</v>
      </c>
      <c r="B5505" s="378">
        <v>8</v>
      </c>
      <c r="C5505" s="379" t="s">
        <v>611</v>
      </c>
      <c r="D5505" s="378" t="s">
        <v>611</v>
      </c>
      <c r="E5505" s="20">
        <f t="shared" si="85"/>
        <v>8.2784999999999993</v>
      </c>
    </row>
    <row r="5506" spans="1:5" x14ac:dyDescent="0.25">
      <c r="A5506" s="377">
        <v>43703</v>
      </c>
      <c r="B5506" s="378">
        <v>8</v>
      </c>
      <c r="C5506" s="379">
        <v>7.98</v>
      </c>
      <c r="D5506" s="378">
        <v>8.2774999999999999</v>
      </c>
      <c r="E5506" s="20">
        <f t="shared" si="85"/>
        <v>8.2774999999999999</v>
      </c>
    </row>
    <row r="5507" spans="1:5" x14ac:dyDescent="0.25">
      <c r="A5507" s="377">
        <v>43704</v>
      </c>
      <c r="B5507" s="378">
        <v>8</v>
      </c>
      <c r="C5507" s="379">
        <v>7.98</v>
      </c>
      <c r="D5507" s="378">
        <v>8.2750000000000004</v>
      </c>
      <c r="E5507" s="20">
        <f t="shared" si="85"/>
        <v>8.2750000000000004</v>
      </c>
    </row>
    <row r="5508" spans="1:5" x14ac:dyDescent="0.25">
      <c r="A5508" s="377">
        <v>43705</v>
      </c>
      <c r="B5508" s="378">
        <v>8</v>
      </c>
      <c r="C5508" s="379">
        <v>7.98</v>
      </c>
      <c r="D5508" s="378">
        <v>8.2750000000000004</v>
      </c>
      <c r="E5508" s="20">
        <f t="shared" si="85"/>
        <v>8.2750000000000004</v>
      </c>
    </row>
    <row r="5509" spans="1:5" x14ac:dyDescent="0.25">
      <c r="A5509" s="377">
        <v>43706</v>
      </c>
      <c r="B5509" s="378">
        <v>8</v>
      </c>
      <c r="C5509" s="379">
        <v>7.99</v>
      </c>
      <c r="D5509" s="378">
        <v>8.2725000000000009</v>
      </c>
      <c r="E5509" s="20">
        <f t="shared" si="85"/>
        <v>8.2725000000000009</v>
      </c>
    </row>
    <row r="5510" spans="1:5" x14ac:dyDescent="0.25">
      <c r="A5510" s="377">
        <v>43707</v>
      </c>
      <c r="B5510" s="378">
        <v>8</v>
      </c>
      <c r="C5510" s="379">
        <v>8.17</v>
      </c>
      <c r="D5510" s="378">
        <v>8.2624999999999993</v>
      </c>
      <c r="E5510" s="20">
        <f t="shared" si="85"/>
        <v>8.2624999999999993</v>
      </c>
    </row>
    <row r="5511" spans="1:5" x14ac:dyDescent="0.25">
      <c r="A5511" s="377">
        <v>43708</v>
      </c>
      <c r="B5511" s="378">
        <v>8</v>
      </c>
      <c r="C5511" s="379" t="s">
        <v>611</v>
      </c>
      <c r="D5511" s="378" t="s">
        <v>611</v>
      </c>
      <c r="E5511" s="20">
        <f t="shared" si="85"/>
        <v>8.2624999999999993</v>
      </c>
    </row>
    <row r="5512" spans="1:5" x14ac:dyDescent="0.25">
      <c r="A5512" s="377">
        <v>43709</v>
      </c>
      <c r="B5512" s="378">
        <v>8</v>
      </c>
      <c r="C5512" s="379" t="s">
        <v>611</v>
      </c>
      <c r="D5512" s="378" t="s">
        <v>611</v>
      </c>
      <c r="E5512" s="20">
        <f t="shared" si="85"/>
        <v>8.2624999999999993</v>
      </c>
    </row>
    <row r="5513" spans="1:5" x14ac:dyDescent="0.25">
      <c r="A5513" s="377">
        <v>43710</v>
      </c>
      <c r="B5513" s="378">
        <v>8</v>
      </c>
      <c r="C5513" s="379">
        <v>8.1999999999999993</v>
      </c>
      <c r="D5513" s="378">
        <v>8.26</v>
      </c>
      <c r="E5513" s="20">
        <f t="shared" si="85"/>
        <v>8.26</v>
      </c>
    </row>
    <row r="5514" spans="1:5" x14ac:dyDescent="0.25">
      <c r="A5514" s="377">
        <v>43711</v>
      </c>
      <c r="B5514" s="378">
        <v>8</v>
      </c>
      <c r="C5514" s="379">
        <v>8.1999999999999993</v>
      </c>
      <c r="D5514" s="378">
        <v>8.2524999999999995</v>
      </c>
      <c r="E5514" s="20">
        <f t="shared" si="85"/>
        <v>8.2524999999999995</v>
      </c>
    </row>
    <row r="5515" spans="1:5" x14ac:dyDescent="0.25">
      <c r="A5515" s="377">
        <v>43712</v>
      </c>
      <c r="B5515" s="378">
        <v>8</v>
      </c>
      <c r="C5515" s="379">
        <v>8.08</v>
      </c>
      <c r="D5515" s="378">
        <v>8.24</v>
      </c>
      <c r="E5515" s="20">
        <f t="shared" si="85"/>
        <v>8.24</v>
      </c>
    </row>
    <row r="5516" spans="1:5" x14ac:dyDescent="0.25">
      <c r="A5516" s="377">
        <v>43713</v>
      </c>
      <c r="B5516" s="378">
        <v>8</v>
      </c>
      <c r="C5516" s="379">
        <v>8.02</v>
      </c>
      <c r="D5516" s="378">
        <v>8.2349999999999994</v>
      </c>
      <c r="E5516" s="20">
        <f t="shared" ref="E5516:E5579" si="86">IF(D5516="N/E",E5515,D5516)</f>
        <v>8.2349999999999994</v>
      </c>
    </row>
    <row r="5517" spans="1:5" x14ac:dyDescent="0.25">
      <c r="A5517" s="377">
        <v>43714</v>
      </c>
      <c r="B5517" s="378">
        <v>8</v>
      </c>
      <c r="C5517" s="379">
        <v>8.01</v>
      </c>
      <c r="D5517" s="378">
        <v>8.2230000000000008</v>
      </c>
      <c r="E5517" s="20">
        <f t="shared" si="86"/>
        <v>8.2230000000000008</v>
      </c>
    </row>
    <row r="5518" spans="1:5" x14ac:dyDescent="0.25">
      <c r="A5518" s="377">
        <v>43715</v>
      </c>
      <c r="B5518" s="378">
        <v>8</v>
      </c>
      <c r="C5518" s="379" t="s">
        <v>611</v>
      </c>
      <c r="D5518" s="378" t="s">
        <v>611</v>
      </c>
      <c r="E5518" s="20">
        <f t="shared" si="86"/>
        <v>8.2230000000000008</v>
      </c>
    </row>
    <row r="5519" spans="1:5" x14ac:dyDescent="0.25">
      <c r="A5519" s="377">
        <v>43716</v>
      </c>
      <c r="B5519" s="378">
        <v>8</v>
      </c>
      <c r="C5519" s="379" t="s">
        <v>611</v>
      </c>
      <c r="D5519" s="378" t="s">
        <v>611</v>
      </c>
      <c r="E5519" s="20">
        <f t="shared" si="86"/>
        <v>8.2230000000000008</v>
      </c>
    </row>
    <row r="5520" spans="1:5" x14ac:dyDescent="0.25">
      <c r="A5520" s="377">
        <v>43717</v>
      </c>
      <c r="B5520" s="378">
        <v>8</v>
      </c>
      <c r="C5520" s="379">
        <v>8</v>
      </c>
      <c r="D5520" s="378">
        <v>8.2225000000000001</v>
      </c>
      <c r="E5520" s="20">
        <f t="shared" si="86"/>
        <v>8.2225000000000001</v>
      </c>
    </row>
    <row r="5521" spans="1:5" x14ac:dyDescent="0.25">
      <c r="A5521" s="377">
        <v>43718</v>
      </c>
      <c r="B5521" s="378">
        <v>8</v>
      </c>
      <c r="C5521" s="379">
        <v>8</v>
      </c>
      <c r="D5521" s="378">
        <v>8.2225000000000001</v>
      </c>
      <c r="E5521" s="20">
        <f t="shared" si="86"/>
        <v>8.2225000000000001</v>
      </c>
    </row>
    <row r="5522" spans="1:5" x14ac:dyDescent="0.25">
      <c r="A5522" s="377">
        <v>43719</v>
      </c>
      <c r="B5522" s="378">
        <v>8</v>
      </c>
      <c r="C5522" s="379">
        <v>8.0500000000000007</v>
      </c>
      <c r="D5522" s="378">
        <v>8.2174999999999994</v>
      </c>
      <c r="E5522" s="20">
        <f t="shared" si="86"/>
        <v>8.2174999999999994</v>
      </c>
    </row>
    <row r="5523" spans="1:5" x14ac:dyDescent="0.25">
      <c r="A5523" s="377">
        <v>43720</v>
      </c>
      <c r="B5523" s="378">
        <v>8</v>
      </c>
      <c r="C5523" s="379">
        <v>8.07</v>
      </c>
      <c r="D5523" s="378">
        <v>8.2100000000000009</v>
      </c>
      <c r="E5523" s="20">
        <f t="shared" si="86"/>
        <v>8.2100000000000009</v>
      </c>
    </row>
    <row r="5524" spans="1:5" x14ac:dyDescent="0.25">
      <c r="A5524" s="377">
        <v>43721</v>
      </c>
      <c r="B5524" s="378">
        <v>8</v>
      </c>
      <c r="C5524" s="379">
        <v>8.0299999999999994</v>
      </c>
      <c r="D5524" s="378">
        <v>8.2070000000000007</v>
      </c>
      <c r="E5524" s="20">
        <f t="shared" si="86"/>
        <v>8.2070000000000007</v>
      </c>
    </row>
    <row r="5525" spans="1:5" x14ac:dyDescent="0.25">
      <c r="A5525" s="377">
        <v>43722</v>
      </c>
      <c r="B5525" s="378">
        <v>8</v>
      </c>
      <c r="C5525" s="379" t="s">
        <v>611</v>
      </c>
      <c r="D5525" s="378" t="s">
        <v>611</v>
      </c>
      <c r="E5525" s="20">
        <f t="shared" si="86"/>
        <v>8.2070000000000007</v>
      </c>
    </row>
    <row r="5526" spans="1:5" x14ac:dyDescent="0.25">
      <c r="A5526" s="377">
        <v>43723</v>
      </c>
      <c r="B5526" s="378">
        <v>8</v>
      </c>
      <c r="C5526" s="379" t="s">
        <v>611</v>
      </c>
      <c r="D5526" s="378" t="s">
        <v>611</v>
      </c>
      <c r="E5526" s="20">
        <f t="shared" si="86"/>
        <v>8.2070000000000007</v>
      </c>
    </row>
    <row r="5527" spans="1:5" x14ac:dyDescent="0.25">
      <c r="A5527" s="377">
        <v>43724</v>
      </c>
      <c r="B5527" s="378">
        <v>8</v>
      </c>
      <c r="C5527" s="379" t="s">
        <v>611</v>
      </c>
      <c r="D5527" s="378" t="s">
        <v>611</v>
      </c>
      <c r="E5527" s="20">
        <f t="shared" si="86"/>
        <v>8.2070000000000007</v>
      </c>
    </row>
    <row r="5528" spans="1:5" x14ac:dyDescent="0.25">
      <c r="A5528" s="377">
        <v>43725</v>
      </c>
      <c r="B5528" s="378">
        <v>8</v>
      </c>
      <c r="C5528" s="379">
        <v>8</v>
      </c>
      <c r="D5528" s="378">
        <v>8.1999999999999993</v>
      </c>
      <c r="E5528" s="20">
        <f t="shared" si="86"/>
        <v>8.1999999999999993</v>
      </c>
    </row>
    <row r="5529" spans="1:5" x14ac:dyDescent="0.25">
      <c r="A5529" s="377">
        <v>43726</v>
      </c>
      <c r="B5529" s="378">
        <v>8</v>
      </c>
      <c r="C5529" s="379">
        <v>7.99</v>
      </c>
      <c r="D5529" s="378">
        <v>8.1984999999999992</v>
      </c>
      <c r="E5529" s="20">
        <f t="shared" si="86"/>
        <v>8.1984999999999992</v>
      </c>
    </row>
    <row r="5530" spans="1:5" x14ac:dyDescent="0.25">
      <c r="A5530" s="377">
        <v>43727</v>
      </c>
      <c r="B5530" s="378">
        <v>8</v>
      </c>
      <c r="C5530" s="379">
        <v>8</v>
      </c>
      <c r="D5530" s="378">
        <v>8.1950000000000003</v>
      </c>
      <c r="E5530" s="20">
        <f t="shared" si="86"/>
        <v>8.1950000000000003</v>
      </c>
    </row>
    <row r="5531" spans="1:5" x14ac:dyDescent="0.25">
      <c r="A5531" s="377">
        <v>43728</v>
      </c>
      <c r="B5531" s="378">
        <v>8</v>
      </c>
      <c r="C5531" s="379">
        <v>8.15</v>
      </c>
      <c r="D5531" s="378">
        <v>8.19</v>
      </c>
      <c r="E5531" s="20">
        <f t="shared" si="86"/>
        <v>8.19</v>
      </c>
    </row>
    <row r="5532" spans="1:5" x14ac:dyDescent="0.25">
      <c r="A5532" s="377">
        <v>43729</v>
      </c>
      <c r="B5532" s="378">
        <v>8</v>
      </c>
      <c r="C5532" s="379" t="s">
        <v>611</v>
      </c>
      <c r="D5532" s="378" t="s">
        <v>611</v>
      </c>
      <c r="E5532" s="20">
        <f t="shared" si="86"/>
        <v>8.19</v>
      </c>
    </row>
    <row r="5533" spans="1:5" x14ac:dyDescent="0.25">
      <c r="A5533" s="377">
        <v>43730</v>
      </c>
      <c r="B5533" s="378">
        <v>8</v>
      </c>
      <c r="C5533" s="379" t="s">
        <v>611</v>
      </c>
      <c r="D5533" s="378" t="s">
        <v>611</v>
      </c>
      <c r="E5533" s="20">
        <f t="shared" si="86"/>
        <v>8.19</v>
      </c>
    </row>
    <row r="5534" spans="1:5" x14ac:dyDescent="0.25">
      <c r="A5534" s="377">
        <v>43731</v>
      </c>
      <c r="B5534" s="378">
        <v>8</v>
      </c>
      <c r="C5534" s="379">
        <v>8.08</v>
      </c>
      <c r="D5534" s="378">
        <v>8.1850000000000005</v>
      </c>
      <c r="E5534" s="20">
        <f t="shared" si="86"/>
        <v>8.1850000000000005</v>
      </c>
    </row>
    <row r="5535" spans="1:5" x14ac:dyDescent="0.25">
      <c r="A5535" s="377">
        <v>43732</v>
      </c>
      <c r="B5535" s="378">
        <v>8</v>
      </c>
      <c r="C5535" s="379">
        <v>8.07</v>
      </c>
      <c r="D5535" s="378">
        <v>8.1824999999999992</v>
      </c>
      <c r="E5535" s="20">
        <f t="shared" si="86"/>
        <v>8.1824999999999992</v>
      </c>
    </row>
    <row r="5536" spans="1:5" x14ac:dyDescent="0.25">
      <c r="A5536" s="377">
        <v>43733</v>
      </c>
      <c r="B5536" s="378">
        <v>8</v>
      </c>
      <c r="C5536" s="379">
        <v>8.09</v>
      </c>
      <c r="D5536" s="378">
        <v>8.1675000000000004</v>
      </c>
      <c r="E5536" s="20">
        <f t="shared" si="86"/>
        <v>8.1675000000000004</v>
      </c>
    </row>
    <row r="5537" spans="1:5" x14ac:dyDescent="0.25">
      <c r="A5537" s="377">
        <v>43734</v>
      </c>
      <c r="B5537" s="378">
        <v>7.75</v>
      </c>
      <c r="C5537" s="379">
        <v>8.3800000000000008</v>
      </c>
      <c r="D5537" s="378">
        <v>8.1624999999999996</v>
      </c>
      <c r="E5537" s="20">
        <f t="shared" si="86"/>
        <v>8.1624999999999996</v>
      </c>
    </row>
    <row r="5538" spans="1:5" x14ac:dyDescent="0.25">
      <c r="A5538" s="377">
        <v>43735</v>
      </c>
      <c r="B5538" s="378">
        <v>7.75</v>
      </c>
      <c r="C5538" s="379">
        <v>7.95</v>
      </c>
      <c r="D5538" s="378">
        <v>8.1311999999999998</v>
      </c>
      <c r="E5538" s="20">
        <f t="shared" si="86"/>
        <v>8.1311999999999998</v>
      </c>
    </row>
    <row r="5539" spans="1:5" x14ac:dyDescent="0.25">
      <c r="A5539" s="377">
        <v>43736</v>
      </c>
      <c r="B5539" s="378">
        <v>7.75</v>
      </c>
      <c r="C5539" s="379" t="s">
        <v>611</v>
      </c>
      <c r="D5539" s="378" t="s">
        <v>611</v>
      </c>
      <c r="E5539" s="20">
        <f t="shared" si="86"/>
        <v>8.1311999999999998</v>
      </c>
    </row>
    <row r="5540" spans="1:5" x14ac:dyDescent="0.25">
      <c r="A5540" s="377">
        <v>43737</v>
      </c>
      <c r="B5540" s="378">
        <v>7.75</v>
      </c>
      <c r="C5540" s="379" t="s">
        <v>611</v>
      </c>
      <c r="D5540" s="378" t="s">
        <v>611</v>
      </c>
      <c r="E5540" s="20">
        <f t="shared" si="86"/>
        <v>8.1311999999999998</v>
      </c>
    </row>
    <row r="5541" spans="1:5" x14ac:dyDescent="0.25">
      <c r="A5541" s="377">
        <v>43738</v>
      </c>
      <c r="B5541" s="378">
        <v>7.75</v>
      </c>
      <c r="C5541" s="379">
        <v>8.0399999999999991</v>
      </c>
      <c r="D5541" s="378">
        <v>8.0399999999999991</v>
      </c>
      <c r="E5541" s="20">
        <f t="shared" si="86"/>
        <v>8.0399999999999991</v>
      </c>
    </row>
    <row r="5542" spans="1:5" x14ac:dyDescent="0.25">
      <c r="A5542" s="377">
        <v>43739</v>
      </c>
      <c r="B5542" s="378">
        <v>7.75</v>
      </c>
      <c r="C5542" s="379">
        <v>7.83</v>
      </c>
      <c r="D5542" s="378">
        <v>8.0274999999999999</v>
      </c>
      <c r="E5542" s="20">
        <f t="shared" si="86"/>
        <v>8.0274999999999999</v>
      </c>
    </row>
    <row r="5543" spans="1:5" x14ac:dyDescent="0.25">
      <c r="A5543" s="377">
        <v>43740</v>
      </c>
      <c r="B5543" s="378">
        <v>7.75</v>
      </c>
      <c r="C5543" s="379">
        <v>7.82</v>
      </c>
      <c r="D5543" s="378">
        <v>8.0150000000000006</v>
      </c>
      <c r="E5543" s="20">
        <f t="shared" si="86"/>
        <v>8.0150000000000006</v>
      </c>
    </row>
    <row r="5544" spans="1:5" x14ac:dyDescent="0.25">
      <c r="A5544" s="377">
        <v>43741</v>
      </c>
      <c r="B5544" s="378">
        <v>7.75</v>
      </c>
      <c r="C5544" s="379">
        <v>7.78</v>
      </c>
      <c r="D5544" s="378">
        <v>8.0150000000000006</v>
      </c>
      <c r="E5544" s="20">
        <f t="shared" si="86"/>
        <v>8.0150000000000006</v>
      </c>
    </row>
    <row r="5545" spans="1:5" x14ac:dyDescent="0.25">
      <c r="A5545" s="377">
        <v>43742</v>
      </c>
      <c r="B5545" s="378">
        <v>7.75</v>
      </c>
      <c r="C5545" s="379">
        <v>7.72</v>
      </c>
      <c r="D5545" s="378">
        <v>8.0075000000000003</v>
      </c>
      <c r="E5545" s="20">
        <f t="shared" si="86"/>
        <v>8.0075000000000003</v>
      </c>
    </row>
    <row r="5546" spans="1:5" x14ac:dyDescent="0.25">
      <c r="A5546" s="377">
        <v>43743</v>
      </c>
      <c r="B5546" s="378">
        <v>7.75</v>
      </c>
      <c r="C5546" s="379" t="s">
        <v>611</v>
      </c>
      <c r="D5546" s="378" t="s">
        <v>611</v>
      </c>
      <c r="E5546" s="20">
        <f t="shared" si="86"/>
        <v>8.0075000000000003</v>
      </c>
    </row>
    <row r="5547" spans="1:5" x14ac:dyDescent="0.25">
      <c r="A5547" s="377">
        <v>43744</v>
      </c>
      <c r="B5547" s="378">
        <v>7.75</v>
      </c>
      <c r="C5547" s="379" t="s">
        <v>611</v>
      </c>
      <c r="D5547" s="378" t="s">
        <v>611</v>
      </c>
      <c r="E5547" s="20">
        <f t="shared" si="86"/>
        <v>8.0075000000000003</v>
      </c>
    </row>
    <row r="5548" spans="1:5" x14ac:dyDescent="0.25">
      <c r="A5548" s="377">
        <v>43745</v>
      </c>
      <c r="B5548" s="378">
        <v>7.75</v>
      </c>
      <c r="C5548" s="379">
        <v>7.7</v>
      </c>
      <c r="D5548" s="378">
        <v>8.0050000000000008</v>
      </c>
      <c r="E5548" s="20">
        <f t="shared" si="86"/>
        <v>8.0050000000000008</v>
      </c>
    </row>
    <row r="5549" spans="1:5" x14ac:dyDescent="0.25">
      <c r="A5549" s="377">
        <v>43746</v>
      </c>
      <c r="B5549" s="378">
        <v>7.75</v>
      </c>
      <c r="C5549" s="379">
        <v>7.76</v>
      </c>
      <c r="D5549" s="378">
        <v>8.0024999999999995</v>
      </c>
      <c r="E5549" s="20">
        <f t="shared" si="86"/>
        <v>8.0024999999999995</v>
      </c>
    </row>
    <row r="5550" spans="1:5" x14ac:dyDescent="0.25">
      <c r="A5550" s="377">
        <v>43747</v>
      </c>
      <c r="B5550" s="378">
        <v>7.75</v>
      </c>
      <c r="C5550" s="379">
        <v>7.78</v>
      </c>
      <c r="D5550" s="378">
        <v>8.0012000000000008</v>
      </c>
      <c r="E5550" s="20">
        <f t="shared" si="86"/>
        <v>8.0012000000000008</v>
      </c>
    </row>
    <row r="5551" spans="1:5" x14ac:dyDescent="0.25">
      <c r="A5551" s="377">
        <v>43748</v>
      </c>
      <c r="B5551" s="378">
        <v>7.75</v>
      </c>
      <c r="C5551" s="379">
        <v>7.78</v>
      </c>
      <c r="D5551" s="378">
        <v>8.0050000000000008</v>
      </c>
      <c r="E5551" s="20">
        <f t="shared" si="86"/>
        <v>8.0050000000000008</v>
      </c>
    </row>
    <row r="5552" spans="1:5" x14ac:dyDescent="0.25">
      <c r="A5552" s="377">
        <v>43749</v>
      </c>
      <c r="B5552" s="378">
        <v>7.75</v>
      </c>
      <c r="C5552" s="379">
        <v>7.76</v>
      </c>
      <c r="D5552" s="378">
        <v>8.0050000000000008</v>
      </c>
      <c r="E5552" s="20">
        <f t="shared" si="86"/>
        <v>8.0050000000000008</v>
      </c>
    </row>
    <row r="5553" spans="1:5" x14ac:dyDescent="0.25">
      <c r="A5553" s="377">
        <v>43750</v>
      </c>
      <c r="B5553" s="378">
        <v>7.75</v>
      </c>
      <c r="C5553" s="379" t="s">
        <v>611</v>
      </c>
      <c r="D5553" s="378" t="s">
        <v>611</v>
      </c>
      <c r="E5553" s="20">
        <f t="shared" si="86"/>
        <v>8.0050000000000008</v>
      </c>
    </row>
    <row r="5554" spans="1:5" x14ac:dyDescent="0.25">
      <c r="A5554" s="377">
        <v>43751</v>
      </c>
      <c r="B5554" s="378">
        <v>7.75</v>
      </c>
      <c r="C5554" s="379" t="s">
        <v>611</v>
      </c>
      <c r="D5554" s="378" t="s">
        <v>611</v>
      </c>
      <c r="E5554" s="20">
        <f t="shared" si="86"/>
        <v>8.0050000000000008</v>
      </c>
    </row>
    <row r="5555" spans="1:5" x14ac:dyDescent="0.25">
      <c r="A5555" s="377">
        <v>43752</v>
      </c>
      <c r="B5555" s="378">
        <v>7.75</v>
      </c>
      <c r="C5555" s="379">
        <v>7.77</v>
      </c>
      <c r="D5555" s="378">
        <v>8.0024999999999995</v>
      </c>
      <c r="E5555" s="20">
        <f t="shared" si="86"/>
        <v>8.0024999999999995</v>
      </c>
    </row>
    <row r="5556" spans="1:5" x14ac:dyDescent="0.25">
      <c r="A5556" s="377">
        <v>43753</v>
      </c>
      <c r="B5556" s="378">
        <v>7.75</v>
      </c>
      <c r="C5556" s="379">
        <v>7.79</v>
      </c>
      <c r="D5556" s="378">
        <v>7.9987000000000004</v>
      </c>
      <c r="E5556" s="20">
        <f t="shared" si="86"/>
        <v>7.9987000000000004</v>
      </c>
    </row>
    <row r="5557" spans="1:5" x14ac:dyDescent="0.25">
      <c r="A5557" s="377">
        <v>43754</v>
      </c>
      <c r="B5557" s="378">
        <v>7.75</v>
      </c>
      <c r="C5557" s="379">
        <v>7.81</v>
      </c>
      <c r="D5557" s="378">
        <v>7.9974999999999996</v>
      </c>
      <c r="E5557" s="20">
        <f t="shared" si="86"/>
        <v>7.9974999999999996</v>
      </c>
    </row>
    <row r="5558" spans="1:5" x14ac:dyDescent="0.25">
      <c r="A5558" s="377">
        <v>43755</v>
      </c>
      <c r="B5558" s="378">
        <v>7.75</v>
      </c>
      <c r="C5558" s="379">
        <v>7.75</v>
      </c>
      <c r="D5558" s="378">
        <v>7.9974999999999996</v>
      </c>
      <c r="E5558" s="20">
        <f t="shared" si="86"/>
        <v>7.9974999999999996</v>
      </c>
    </row>
    <row r="5559" spans="1:5" x14ac:dyDescent="0.25">
      <c r="A5559" s="377">
        <v>43756</v>
      </c>
      <c r="B5559" s="378">
        <v>7.75</v>
      </c>
      <c r="C5559" s="379">
        <v>7.77</v>
      </c>
      <c r="D5559" s="378">
        <v>7.9950000000000001</v>
      </c>
      <c r="E5559" s="20">
        <f t="shared" si="86"/>
        <v>7.9950000000000001</v>
      </c>
    </row>
    <row r="5560" spans="1:5" x14ac:dyDescent="0.25">
      <c r="A5560" s="377">
        <v>43757</v>
      </c>
      <c r="B5560" s="378">
        <v>7.75</v>
      </c>
      <c r="C5560" s="379" t="s">
        <v>611</v>
      </c>
      <c r="D5560" s="378" t="s">
        <v>611</v>
      </c>
      <c r="E5560" s="20">
        <f t="shared" si="86"/>
        <v>7.9950000000000001</v>
      </c>
    </row>
    <row r="5561" spans="1:5" x14ac:dyDescent="0.25">
      <c r="A5561" s="377">
        <v>43758</v>
      </c>
      <c r="B5561" s="378">
        <v>7.75</v>
      </c>
      <c r="C5561" s="379" t="s">
        <v>611</v>
      </c>
      <c r="D5561" s="378" t="s">
        <v>611</v>
      </c>
      <c r="E5561" s="20">
        <f t="shared" si="86"/>
        <v>7.9950000000000001</v>
      </c>
    </row>
    <row r="5562" spans="1:5" x14ac:dyDescent="0.25">
      <c r="A5562" s="377">
        <v>43759</v>
      </c>
      <c r="B5562" s="378">
        <v>7.75</v>
      </c>
      <c r="C5562" s="379">
        <v>7.79</v>
      </c>
      <c r="D5562" s="378">
        <v>7.9962</v>
      </c>
      <c r="E5562" s="20">
        <f t="shared" si="86"/>
        <v>7.9962</v>
      </c>
    </row>
    <row r="5563" spans="1:5" x14ac:dyDescent="0.25">
      <c r="A5563" s="377">
        <v>43760</v>
      </c>
      <c r="B5563" s="378">
        <v>7.75</v>
      </c>
      <c r="C5563" s="379">
        <v>7.79</v>
      </c>
      <c r="D5563" s="378">
        <v>7.9931000000000001</v>
      </c>
      <c r="E5563" s="20">
        <f t="shared" si="86"/>
        <v>7.9931000000000001</v>
      </c>
    </row>
    <row r="5564" spans="1:5" x14ac:dyDescent="0.25">
      <c r="A5564" s="377">
        <v>43761</v>
      </c>
      <c r="B5564" s="378">
        <v>7.75</v>
      </c>
      <c r="C5564" s="379">
        <v>7.79</v>
      </c>
      <c r="D5564" s="378">
        <v>7.9974999999999996</v>
      </c>
      <c r="E5564" s="20">
        <f t="shared" si="86"/>
        <v>7.9974999999999996</v>
      </c>
    </row>
    <row r="5565" spans="1:5" x14ac:dyDescent="0.25">
      <c r="A5565" s="377">
        <v>43762</v>
      </c>
      <c r="B5565" s="378">
        <v>7.75</v>
      </c>
      <c r="C5565" s="379">
        <v>7.78</v>
      </c>
      <c r="D5565" s="378">
        <v>7.9935</v>
      </c>
      <c r="E5565" s="20">
        <f t="shared" si="86"/>
        <v>7.9935</v>
      </c>
    </row>
    <row r="5566" spans="1:5" x14ac:dyDescent="0.25">
      <c r="A5566" s="377">
        <v>43763</v>
      </c>
      <c r="B5566" s="378">
        <v>7.75</v>
      </c>
      <c r="C5566" s="379">
        <v>7.75</v>
      </c>
      <c r="D5566" s="378">
        <v>7.9915000000000003</v>
      </c>
      <c r="E5566" s="20">
        <f t="shared" si="86"/>
        <v>7.9915000000000003</v>
      </c>
    </row>
    <row r="5567" spans="1:5" x14ac:dyDescent="0.25">
      <c r="A5567" s="377">
        <v>43764</v>
      </c>
      <c r="B5567" s="378">
        <v>7.75</v>
      </c>
      <c r="C5567" s="379" t="s">
        <v>611</v>
      </c>
      <c r="D5567" s="378" t="s">
        <v>611</v>
      </c>
      <c r="E5567" s="20">
        <f t="shared" si="86"/>
        <v>7.9915000000000003</v>
      </c>
    </row>
    <row r="5568" spans="1:5" x14ac:dyDescent="0.25">
      <c r="A5568" s="377">
        <v>43765</v>
      </c>
      <c r="B5568" s="378">
        <v>7.75</v>
      </c>
      <c r="C5568" s="379" t="s">
        <v>611</v>
      </c>
      <c r="D5568" s="378" t="s">
        <v>611</v>
      </c>
      <c r="E5568" s="20">
        <f t="shared" si="86"/>
        <v>7.9915000000000003</v>
      </c>
    </row>
    <row r="5569" spans="1:5" x14ac:dyDescent="0.25">
      <c r="A5569" s="377">
        <v>43766</v>
      </c>
      <c r="B5569" s="378">
        <v>7.75</v>
      </c>
      <c r="C5569" s="379">
        <v>7.76</v>
      </c>
      <c r="D5569" s="378">
        <v>7.9856999999999996</v>
      </c>
      <c r="E5569" s="20">
        <f t="shared" si="86"/>
        <v>7.9856999999999996</v>
      </c>
    </row>
    <row r="5570" spans="1:5" x14ac:dyDescent="0.25">
      <c r="A5570" s="377">
        <v>43767</v>
      </c>
      <c r="B5570" s="378">
        <v>7.75</v>
      </c>
      <c r="C5570" s="379">
        <v>7.78</v>
      </c>
      <c r="D5570" s="378">
        <v>7.9850000000000003</v>
      </c>
      <c r="E5570" s="20">
        <f t="shared" si="86"/>
        <v>7.9850000000000003</v>
      </c>
    </row>
    <row r="5571" spans="1:5" x14ac:dyDescent="0.25">
      <c r="A5571" s="377">
        <v>43768</v>
      </c>
      <c r="B5571" s="378">
        <v>7.75</v>
      </c>
      <c r="C5571" s="379">
        <v>7.79</v>
      </c>
      <c r="D5571" s="378">
        <v>7.98</v>
      </c>
      <c r="E5571" s="20">
        <f t="shared" si="86"/>
        <v>7.98</v>
      </c>
    </row>
    <row r="5572" spans="1:5" x14ac:dyDescent="0.25">
      <c r="A5572" s="377">
        <v>43769</v>
      </c>
      <c r="B5572" s="378">
        <v>7.75</v>
      </c>
      <c r="C5572" s="379">
        <v>7.85</v>
      </c>
      <c r="D5572" s="378">
        <v>7.9705000000000004</v>
      </c>
      <c r="E5572" s="20">
        <f t="shared" si="86"/>
        <v>7.9705000000000004</v>
      </c>
    </row>
    <row r="5573" spans="1:5" x14ac:dyDescent="0.25">
      <c r="A5573" s="377">
        <v>43770</v>
      </c>
      <c r="B5573" s="378">
        <v>7.75</v>
      </c>
      <c r="C5573" s="379">
        <v>7.79</v>
      </c>
      <c r="D5573" s="378">
        <v>7.9625000000000004</v>
      </c>
      <c r="E5573" s="20">
        <f t="shared" si="86"/>
        <v>7.9625000000000004</v>
      </c>
    </row>
    <row r="5574" spans="1:5" x14ac:dyDescent="0.25">
      <c r="A5574" s="377">
        <v>43771</v>
      </c>
      <c r="B5574" s="378">
        <v>7.75</v>
      </c>
      <c r="C5574" s="379" t="s">
        <v>611</v>
      </c>
      <c r="D5574" s="378" t="s">
        <v>611</v>
      </c>
      <c r="E5574" s="20">
        <f t="shared" si="86"/>
        <v>7.9625000000000004</v>
      </c>
    </row>
    <row r="5575" spans="1:5" x14ac:dyDescent="0.25">
      <c r="A5575" s="377">
        <v>43772</v>
      </c>
      <c r="B5575" s="378">
        <v>7.75</v>
      </c>
      <c r="C5575" s="379" t="s">
        <v>611</v>
      </c>
      <c r="D5575" s="378" t="s">
        <v>611</v>
      </c>
      <c r="E5575" s="20">
        <f t="shared" si="86"/>
        <v>7.9625000000000004</v>
      </c>
    </row>
    <row r="5576" spans="1:5" x14ac:dyDescent="0.25">
      <c r="A5576" s="377">
        <v>43773</v>
      </c>
      <c r="B5576" s="378">
        <v>7.75</v>
      </c>
      <c r="C5576" s="379">
        <v>7.85</v>
      </c>
      <c r="D5576" s="378">
        <v>7.96</v>
      </c>
      <c r="E5576" s="20">
        <f t="shared" si="86"/>
        <v>7.96</v>
      </c>
    </row>
    <row r="5577" spans="1:5" x14ac:dyDescent="0.25">
      <c r="A5577" s="377">
        <v>43774</v>
      </c>
      <c r="B5577" s="378">
        <v>7.75</v>
      </c>
      <c r="C5577" s="379">
        <v>7.84</v>
      </c>
      <c r="D5577" s="378">
        <v>7.9550000000000001</v>
      </c>
      <c r="E5577" s="20">
        <f t="shared" si="86"/>
        <v>7.9550000000000001</v>
      </c>
    </row>
    <row r="5578" spans="1:5" x14ac:dyDescent="0.25">
      <c r="A5578" s="377">
        <v>43775</v>
      </c>
      <c r="B5578" s="378">
        <v>7.75</v>
      </c>
      <c r="C5578" s="379">
        <v>7.78</v>
      </c>
      <c r="D5578" s="378">
        <v>7.9524999999999997</v>
      </c>
      <c r="E5578" s="20">
        <f t="shared" si="86"/>
        <v>7.9524999999999997</v>
      </c>
    </row>
    <row r="5579" spans="1:5" x14ac:dyDescent="0.25">
      <c r="A5579" s="377">
        <v>43776</v>
      </c>
      <c r="B5579" s="378">
        <v>7.75</v>
      </c>
      <c r="C5579" s="379">
        <v>7.84</v>
      </c>
      <c r="D5579" s="378">
        <v>7.9470000000000001</v>
      </c>
      <c r="E5579" s="20">
        <f t="shared" si="86"/>
        <v>7.9470000000000001</v>
      </c>
    </row>
    <row r="5580" spans="1:5" x14ac:dyDescent="0.25">
      <c r="A5580" s="377">
        <v>43777</v>
      </c>
      <c r="B5580" s="378">
        <v>7.75</v>
      </c>
      <c r="C5580" s="379">
        <v>7.8</v>
      </c>
      <c r="D5580" s="378">
        <v>7.9450000000000003</v>
      </c>
      <c r="E5580" s="20">
        <f t="shared" ref="E5580:E5643" si="87">IF(D5580="N/E",E5579,D5580)</f>
        <v>7.9450000000000003</v>
      </c>
    </row>
    <row r="5581" spans="1:5" x14ac:dyDescent="0.25">
      <c r="A5581" s="377">
        <v>43778</v>
      </c>
      <c r="B5581" s="378">
        <v>7.75</v>
      </c>
      <c r="C5581" s="379" t="s">
        <v>611</v>
      </c>
      <c r="D5581" s="378" t="s">
        <v>611</v>
      </c>
      <c r="E5581" s="20">
        <f t="shared" si="87"/>
        <v>7.9450000000000003</v>
      </c>
    </row>
    <row r="5582" spans="1:5" x14ac:dyDescent="0.25">
      <c r="A5582" s="377">
        <v>43779</v>
      </c>
      <c r="B5582" s="378">
        <v>7.75</v>
      </c>
      <c r="C5582" s="379" t="s">
        <v>611</v>
      </c>
      <c r="D5582" s="378" t="s">
        <v>611</v>
      </c>
      <c r="E5582" s="20">
        <f t="shared" si="87"/>
        <v>7.9450000000000003</v>
      </c>
    </row>
    <row r="5583" spans="1:5" x14ac:dyDescent="0.25">
      <c r="A5583" s="377">
        <v>43780</v>
      </c>
      <c r="B5583" s="378">
        <v>7.75</v>
      </c>
      <c r="C5583" s="379">
        <v>7.76</v>
      </c>
      <c r="D5583" s="378">
        <v>7.9450000000000003</v>
      </c>
      <c r="E5583" s="20">
        <f t="shared" si="87"/>
        <v>7.9450000000000003</v>
      </c>
    </row>
    <row r="5584" spans="1:5" x14ac:dyDescent="0.25">
      <c r="A5584" s="377">
        <v>43781</v>
      </c>
      <c r="B5584" s="378">
        <v>7.75</v>
      </c>
      <c r="C5584" s="379">
        <v>7.81</v>
      </c>
      <c r="D5584" s="378">
        <v>7.9412000000000003</v>
      </c>
      <c r="E5584" s="20">
        <f t="shared" si="87"/>
        <v>7.9412000000000003</v>
      </c>
    </row>
    <row r="5585" spans="1:5" x14ac:dyDescent="0.25">
      <c r="A5585" s="377">
        <v>43782</v>
      </c>
      <c r="B5585" s="378">
        <v>7.75</v>
      </c>
      <c r="C5585" s="379">
        <v>8.1</v>
      </c>
      <c r="D5585" s="378">
        <v>7.9325000000000001</v>
      </c>
      <c r="E5585" s="20">
        <f t="shared" si="87"/>
        <v>7.9325000000000001</v>
      </c>
    </row>
    <row r="5586" spans="1:5" x14ac:dyDescent="0.25">
      <c r="A5586" s="377">
        <v>43783</v>
      </c>
      <c r="B5586" s="378">
        <v>7.5</v>
      </c>
      <c r="C5586" s="379">
        <v>8.1</v>
      </c>
      <c r="D5586" s="378">
        <v>7.9211999999999998</v>
      </c>
      <c r="E5586" s="20">
        <f t="shared" si="87"/>
        <v>7.9211999999999998</v>
      </c>
    </row>
    <row r="5587" spans="1:5" x14ac:dyDescent="0.25">
      <c r="A5587" s="377">
        <v>43784</v>
      </c>
      <c r="B5587" s="378">
        <v>7.5</v>
      </c>
      <c r="C5587" s="379">
        <v>7.99</v>
      </c>
      <c r="D5587" s="378">
        <v>7.8913000000000002</v>
      </c>
      <c r="E5587" s="20">
        <f t="shared" si="87"/>
        <v>7.8913000000000002</v>
      </c>
    </row>
    <row r="5588" spans="1:5" x14ac:dyDescent="0.25">
      <c r="A5588" s="377">
        <v>43785</v>
      </c>
      <c r="B5588" s="378">
        <v>7.5</v>
      </c>
      <c r="C5588" s="379" t="s">
        <v>611</v>
      </c>
      <c r="D5588" s="378" t="s">
        <v>611</v>
      </c>
      <c r="E5588" s="20">
        <f t="shared" si="87"/>
        <v>7.8913000000000002</v>
      </c>
    </row>
    <row r="5589" spans="1:5" x14ac:dyDescent="0.25">
      <c r="A5589" s="377">
        <v>43786</v>
      </c>
      <c r="B5589" s="378">
        <v>7.5</v>
      </c>
      <c r="C5589" s="379" t="s">
        <v>611</v>
      </c>
      <c r="D5589" s="378" t="s">
        <v>611</v>
      </c>
      <c r="E5589" s="20">
        <f t="shared" si="87"/>
        <v>7.8913000000000002</v>
      </c>
    </row>
    <row r="5590" spans="1:5" x14ac:dyDescent="0.25">
      <c r="A5590" s="377">
        <v>43787</v>
      </c>
      <c r="B5590" s="378">
        <v>7.5</v>
      </c>
      <c r="C5590" s="379" t="s">
        <v>611</v>
      </c>
      <c r="D5590" s="378" t="s">
        <v>611</v>
      </c>
      <c r="E5590" s="20">
        <f t="shared" si="87"/>
        <v>7.8913000000000002</v>
      </c>
    </row>
    <row r="5591" spans="1:5" x14ac:dyDescent="0.25">
      <c r="A5591" s="377">
        <v>43788</v>
      </c>
      <c r="B5591" s="378">
        <v>7.5</v>
      </c>
      <c r="C5591" s="379">
        <v>7.77</v>
      </c>
      <c r="D5591" s="378">
        <v>7.8025000000000002</v>
      </c>
      <c r="E5591" s="20">
        <f t="shared" si="87"/>
        <v>7.8025000000000002</v>
      </c>
    </row>
    <row r="5592" spans="1:5" x14ac:dyDescent="0.25">
      <c r="A5592" s="377">
        <v>43789</v>
      </c>
      <c r="B5592" s="378">
        <v>7.5</v>
      </c>
      <c r="C5592" s="379">
        <v>7.7</v>
      </c>
      <c r="D5592" s="378">
        <v>7.7949999999999999</v>
      </c>
      <c r="E5592" s="20">
        <f t="shared" si="87"/>
        <v>7.7949999999999999</v>
      </c>
    </row>
    <row r="5593" spans="1:5" x14ac:dyDescent="0.25">
      <c r="A5593" s="377">
        <v>43790</v>
      </c>
      <c r="B5593" s="378">
        <v>7.5</v>
      </c>
      <c r="C5593" s="379">
        <v>7.72</v>
      </c>
      <c r="D5593" s="378">
        <v>7.7925000000000004</v>
      </c>
      <c r="E5593" s="20">
        <f t="shared" si="87"/>
        <v>7.7925000000000004</v>
      </c>
    </row>
    <row r="5594" spans="1:5" x14ac:dyDescent="0.25">
      <c r="A5594" s="377">
        <v>43791</v>
      </c>
      <c r="B5594" s="378">
        <v>7.5</v>
      </c>
      <c r="C5594" s="379">
        <v>7.59</v>
      </c>
      <c r="D5594" s="378">
        <v>7.79</v>
      </c>
      <c r="E5594" s="20">
        <f t="shared" si="87"/>
        <v>7.79</v>
      </c>
    </row>
    <row r="5595" spans="1:5" x14ac:dyDescent="0.25">
      <c r="A5595" s="377">
        <v>43792</v>
      </c>
      <c r="B5595" s="378">
        <v>7.5</v>
      </c>
      <c r="C5595" s="379" t="s">
        <v>611</v>
      </c>
      <c r="D5595" s="378" t="s">
        <v>611</v>
      </c>
      <c r="E5595" s="20">
        <f t="shared" si="87"/>
        <v>7.79</v>
      </c>
    </row>
    <row r="5596" spans="1:5" x14ac:dyDescent="0.25">
      <c r="A5596" s="377">
        <v>43793</v>
      </c>
      <c r="B5596" s="378">
        <v>7.5</v>
      </c>
      <c r="C5596" s="379" t="s">
        <v>611</v>
      </c>
      <c r="D5596" s="378" t="s">
        <v>611</v>
      </c>
      <c r="E5596" s="20">
        <f t="shared" si="87"/>
        <v>7.79</v>
      </c>
    </row>
    <row r="5597" spans="1:5" x14ac:dyDescent="0.25">
      <c r="A5597" s="377">
        <v>43794</v>
      </c>
      <c r="B5597" s="378">
        <v>7.5</v>
      </c>
      <c r="C5597" s="379">
        <v>7.55</v>
      </c>
      <c r="D5597" s="378">
        <v>7.7874999999999996</v>
      </c>
      <c r="E5597" s="20">
        <f t="shared" si="87"/>
        <v>7.7874999999999996</v>
      </c>
    </row>
    <row r="5598" spans="1:5" x14ac:dyDescent="0.25">
      <c r="A5598" s="377">
        <v>43795</v>
      </c>
      <c r="B5598" s="378">
        <v>7.5</v>
      </c>
      <c r="C5598" s="379">
        <v>7.58</v>
      </c>
      <c r="D5598" s="378">
        <v>7.7836999999999996</v>
      </c>
      <c r="E5598" s="20">
        <f t="shared" si="87"/>
        <v>7.7836999999999996</v>
      </c>
    </row>
    <row r="5599" spans="1:5" x14ac:dyDescent="0.25">
      <c r="A5599" s="377">
        <v>43796</v>
      </c>
      <c r="B5599" s="378">
        <v>7.5</v>
      </c>
      <c r="C5599" s="379">
        <v>7.52</v>
      </c>
      <c r="D5599" s="378">
        <v>7.7850000000000001</v>
      </c>
      <c r="E5599" s="20">
        <f t="shared" si="87"/>
        <v>7.7850000000000001</v>
      </c>
    </row>
    <row r="5600" spans="1:5" x14ac:dyDescent="0.25">
      <c r="A5600" s="377">
        <v>43797</v>
      </c>
      <c r="B5600" s="378">
        <v>7.5</v>
      </c>
      <c r="C5600" s="379">
        <v>7.51</v>
      </c>
      <c r="D5600" s="378">
        <v>7.7824999999999998</v>
      </c>
      <c r="E5600" s="20">
        <f t="shared" si="87"/>
        <v>7.7824999999999998</v>
      </c>
    </row>
    <row r="5601" spans="1:5" x14ac:dyDescent="0.25">
      <c r="A5601" s="377">
        <v>43798</v>
      </c>
      <c r="B5601" s="378">
        <v>7.5</v>
      </c>
      <c r="C5601" s="379">
        <v>7.6</v>
      </c>
      <c r="D5601" s="378">
        <v>7.7812000000000001</v>
      </c>
      <c r="E5601" s="20">
        <f t="shared" si="87"/>
        <v>7.7812000000000001</v>
      </c>
    </row>
    <row r="5602" spans="1:5" x14ac:dyDescent="0.25">
      <c r="A5602" s="377">
        <v>43799</v>
      </c>
      <c r="B5602" s="378">
        <v>7.5</v>
      </c>
      <c r="C5602" s="379" t="s">
        <v>611</v>
      </c>
      <c r="D5602" s="378" t="s">
        <v>611</v>
      </c>
      <c r="E5602" s="20">
        <f t="shared" si="87"/>
        <v>7.7812000000000001</v>
      </c>
    </row>
    <row r="5603" spans="1:5" x14ac:dyDescent="0.25">
      <c r="A5603" s="377">
        <v>43800</v>
      </c>
      <c r="B5603" s="378">
        <v>7.5</v>
      </c>
      <c r="C5603" s="379" t="s">
        <v>611</v>
      </c>
      <c r="D5603" s="378" t="s">
        <v>611</v>
      </c>
      <c r="E5603" s="20">
        <f t="shared" si="87"/>
        <v>7.7812000000000001</v>
      </c>
    </row>
    <row r="5604" spans="1:5" x14ac:dyDescent="0.25">
      <c r="A5604" s="377">
        <v>43801</v>
      </c>
      <c r="B5604" s="378">
        <v>7.5</v>
      </c>
      <c r="C5604" s="379">
        <v>7.59</v>
      </c>
      <c r="D5604" s="378">
        <v>7.7804000000000002</v>
      </c>
      <c r="E5604" s="20">
        <f t="shared" si="87"/>
        <v>7.7804000000000002</v>
      </c>
    </row>
    <row r="5605" spans="1:5" x14ac:dyDescent="0.25">
      <c r="A5605" s="377">
        <v>43802</v>
      </c>
      <c r="B5605" s="378">
        <v>7.5</v>
      </c>
      <c r="C5605" s="379">
        <v>7.58</v>
      </c>
      <c r="D5605" s="378">
        <v>7.7801999999999998</v>
      </c>
      <c r="E5605" s="20">
        <f t="shared" si="87"/>
        <v>7.7801999999999998</v>
      </c>
    </row>
    <row r="5606" spans="1:5" x14ac:dyDescent="0.25">
      <c r="A5606" s="377">
        <v>43803</v>
      </c>
      <c r="B5606" s="378">
        <v>7.5</v>
      </c>
      <c r="C5606" s="379">
        <v>7.54</v>
      </c>
      <c r="D5606" s="378">
        <v>7.7801</v>
      </c>
      <c r="E5606" s="20">
        <f t="shared" si="87"/>
        <v>7.7801</v>
      </c>
    </row>
    <row r="5607" spans="1:5" x14ac:dyDescent="0.25">
      <c r="A5607" s="377">
        <v>43804</v>
      </c>
      <c r="B5607" s="378">
        <v>7.5</v>
      </c>
      <c r="C5607" s="379">
        <v>7.51</v>
      </c>
      <c r="D5607" s="378">
        <v>7.7750000000000004</v>
      </c>
      <c r="E5607" s="20">
        <f t="shared" si="87"/>
        <v>7.7750000000000004</v>
      </c>
    </row>
    <row r="5608" spans="1:5" x14ac:dyDescent="0.25">
      <c r="A5608" s="377">
        <v>43805</v>
      </c>
      <c r="B5608" s="378">
        <v>7.5</v>
      </c>
      <c r="C5608" s="379">
        <v>7.52</v>
      </c>
      <c r="D5608" s="378">
        <v>7.7725</v>
      </c>
      <c r="E5608" s="20">
        <f t="shared" si="87"/>
        <v>7.7725</v>
      </c>
    </row>
    <row r="5609" spans="1:5" x14ac:dyDescent="0.25">
      <c r="A5609" s="377">
        <v>43806</v>
      </c>
      <c r="B5609" s="378">
        <v>7.5</v>
      </c>
      <c r="C5609" s="379" t="s">
        <v>611</v>
      </c>
      <c r="D5609" s="378" t="s">
        <v>611</v>
      </c>
      <c r="E5609" s="20">
        <f t="shared" si="87"/>
        <v>7.7725</v>
      </c>
    </row>
    <row r="5610" spans="1:5" x14ac:dyDescent="0.25">
      <c r="A5610" s="377">
        <v>43807</v>
      </c>
      <c r="B5610" s="378">
        <v>7.5</v>
      </c>
      <c r="C5610" s="379" t="s">
        <v>611</v>
      </c>
      <c r="D5610" s="378" t="s">
        <v>611</v>
      </c>
      <c r="E5610" s="20">
        <f t="shared" si="87"/>
        <v>7.7725</v>
      </c>
    </row>
    <row r="5611" spans="1:5" x14ac:dyDescent="0.25">
      <c r="A5611" s="377">
        <v>43808</v>
      </c>
      <c r="B5611" s="378">
        <v>7.5</v>
      </c>
      <c r="C5611" s="379">
        <v>7.52</v>
      </c>
      <c r="D5611" s="378">
        <v>7.7709999999999999</v>
      </c>
      <c r="E5611" s="20">
        <f t="shared" si="87"/>
        <v>7.7709999999999999</v>
      </c>
    </row>
    <row r="5612" spans="1:5" x14ac:dyDescent="0.25">
      <c r="A5612" s="377">
        <v>43809</v>
      </c>
      <c r="B5612" s="378">
        <v>7.5</v>
      </c>
      <c r="C5612" s="379">
        <v>7.52</v>
      </c>
      <c r="D5612" s="378">
        <v>7.7460000000000004</v>
      </c>
      <c r="E5612" s="20">
        <f t="shared" si="87"/>
        <v>7.7460000000000004</v>
      </c>
    </row>
    <row r="5613" spans="1:5" x14ac:dyDescent="0.25">
      <c r="A5613" s="377">
        <v>43810</v>
      </c>
      <c r="B5613" s="378">
        <v>7.5</v>
      </c>
      <c r="C5613" s="379">
        <v>7.54</v>
      </c>
      <c r="D5613" s="378">
        <v>7.75</v>
      </c>
      <c r="E5613" s="20">
        <f t="shared" si="87"/>
        <v>7.75</v>
      </c>
    </row>
    <row r="5614" spans="1:5" x14ac:dyDescent="0.25">
      <c r="A5614" s="377">
        <v>43811</v>
      </c>
      <c r="B5614" s="378">
        <v>7.5</v>
      </c>
      <c r="C5614" s="379" t="s">
        <v>611</v>
      </c>
      <c r="D5614" s="378" t="s">
        <v>611</v>
      </c>
      <c r="E5614" s="20">
        <f t="shared" si="87"/>
        <v>7.75</v>
      </c>
    </row>
    <row r="5615" spans="1:5" x14ac:dyDescent="0.25">
      <c r="A5615" s="377">
        <v>43812</v>
      </c>
      <c r="B5615" s="378">
        <v>7.5</v>
      </c>
      <c r="C5615" s="379">
        <v>7.51</v>
      </c>
      <c r="D5615" s="378">
        <v>7.7424999999999997</v>
      </c>
      <c r="E5615" s="20">
        <f t="shared" si="87"/>
        <v>7.7424999999999997</v>
      </c>
    </row>
    <row r="5616" spans="1:5" x14ac:dyDescent="0.25">
      <c r="A5616" s="377">
        <v>43813</v>
      </c>
      <c r="B5616" s="378">
        <v>7.5</v>
      </c>
      <c r="C5616" s="379" t="s">
        <v>611</v>
      </c>
      <c r="D5616" s="378" t="s">
        <v>611</v>
      </c>
      <c r="E5616" s="20">
        <f t="shared" si="87"/>
        <v>7.7424999999999997</v>
      </c>
    </row>
    <row r="5617" spans="1:5" x14ac:dyDescent="0.25">
      <c r="A5617" s="377">
        <v>43814</v>
      </c>
      <c r="B5617" s="378">
        <v>7.5</v>
      </c>
      <c r="C5617" s="379" t="s">
        <v>611</v>
      </c>
      <c r="D5617" s="378" t="s">
        <v>611</v>
      </c>
      <c r="E5617" s="20">
        <f t="shared" si="87"/>
        <v>7.7424999999999997</v>
      </c>
    </row>
    <row r="5618" spans="1:5" x14ac:dyDescent="0.25">
      <c r="A5618" s="377">
        <v>43815</v>
      </c>
      <c r="B5618" s="378">
        <v>7.5</v>
      </c>
      <c r="C5618" s="379">
        <v>7.58</v>
      </c>
      <c r="D5618" s="378">
        <v>7.7412000000000001</v>
      </c>
      <c r="E5618" s="20">
        <f t="shared" si="87"/>
        <v>7.7412000000000001</v>
      </c>
    </row>
    <row r="5619" spans="1:5" x14ac:dyDescent="0.25">
      <c r="A5619" s="377">
        <v>43816</v>
      </c>
      <c r="B5619" s="378">
        <v>7.5</v>
      </c>
      <c r="C5619" s="379">
        <v>7.6</v>
      </c>
      <c r="D5619" s="378">
        <v>7.7401</v>
      </c>
      <c r="E5619" s="20">
        <f t="shared" si="87"/>
        <v>7.7401</v>
      </c>
    </row>
    <row r="5620" spans="1:5" x14ac:dyDescent="0.25">
      <c r="A5620" s="377">
        <v>43817</v>
      </c>
      <c r="B5620" s="378">
        <v>7.5</v>
      </c>
      <c r="C5620" s="379">
        <v>7.57</v>
      </c>
      <c r="D5620" s="378">
        <v>7.73</v>
      </c>
      <c r="E5620" s="20">
        <f t="shared" si="87"/>
        <v>7.73</v>
      </c>
    </row>
    <row r="5621" spans="1:5" x14ac:dyDescent="0.25">
      <c r="A5621" s="377">
        <v>43818</v>
      </c>
      <c r="B5621" s="378">
        <v>7.25</v>
      </c>
      <c r="C5621" s="379">
        <v>7.59</v>
      </c>
      <c r="D5621" s="378">
        <v>7.72</v>
      </c>
      <c r="E5621" s="20">
        <f t="shared" si="87"/>
        <v>7.72</v>
      </c>
    </row>
    <row r="5622" spans="1:5" x14ac:dyDescent="0.25">
      <c r="A5622" s="377">
        <v>43819</v>
      </c>
      <c r="B5622" s="378">
        <v>7.25</v>
      </c>
      <c r="C5622" s="379">
        <v>7.32</v>
      </c>
      <c r="D5622" s="378">
        <v>7.7095000000000002</v>
      </c>
      <c r="E5622" s="20">
        <f t="shared" si="87"/>
        <v>7.7095000000000002</v>
      </c>
    </row>
    <row r="5623" spans="1:5" x14ac:dyDescent="0.25">
      <c r="A5623" s="377">
        <v>43820</v>
      </c>
      <c r="B5623" s="378">
        <v>7.25</v>
      </c>
      <c r="C5623" s="379" t="s">
        <v>611</v>
      </c>
      <c r="D5623" s="378" t="s">
        <v>611</v>
      </c>
      <c r="E5623" s="20">
        <f t="shared" si="87"/>
        <v>7.7095000000000002</v>
      </c>
    </row>
    <row r="5624" spans="1:5" x14ac:dyDescent="0.25">
      <c r="A5624" s="377">
        <v>43821</v>
      </c>
      <c r="B5624" s="378">
        <v>7.25</v>
      </c>
      <c r="C5624" s="379" t="s">
        <v>611</v>
      </c>
      <c r="D5624" s="378" t="s">
        <v>611</v>
      </c>
      <c r="E5624" s="20">
        <f t="shared" si="87"/>
        <v>7.7095000000000002</v>
      </c>
    </row>
    <row r="5625" spans="1:5" x14ac:dyDescent="0.25">
      <c r="A5625" s="377">
        <v>43822</v>
      </c>
      <c r="B5625" s="378">
        <v>7.25</v>
      </c>
      <c r="C5625" s="379">
        <v>7.32</v>
      </c>
      <c r="D5625" s="378">
        <v>7.58</v>
      </c>
      <c r="E5625" s="20">
        <f t="shared" si="87"/>
        <v>7.58</v>
      </c>
    </row>
    <row r="5626" spans="1:5" x14ac:dyDescent="0.25">
      <c r="A5626" s="377">
        <v>43823</v>
      </c>
      <c r="B5626" s="378">
        <v>7.25</v>
      </c>
      <c r="C5626" s="379">
        <v>7.28</v>
      </c>
      <c r="D5626" s="378">
        <v>7.5674999999999999</v>
      </c>
      <c r="E5626" s="20">
        <f t="shared" si="87"/>
        <v>7.5674999999999999</v>
      </c>
    </row>
    <row r="5627" spans="1:5" x14ac:dyDescent="0.25">
      <c r="A5627" s="377">
        <v>43824</v>
      </c>
      <c r="B5627" s="378">
        <v>7.25</v>
      </c>
      <c r="C5627" s="379" t="s">
        <v>611</v>
      </c>
      <c r="D5627" s="378" t="s">
        <v>611</v>
      </c>
      <c r="E5627" s="20">
        <f t="shared" si="87"/>
        <v>7.5674999999999999</v>
      </c>
    </row>
    <row r="5628" spans="1:5" x14ac:dyDescent="0.25">
      <c r="A5628" s="377">
        <v>43825</v>
      </c>
      <c r="B5628" s="378">
        <v>7.25</v>
      </c>
      <c r="C5628" s="379">
        <v>7.3</v>
      </c>
      <c r="D5628" s="378">
        <v>7.5650000000000004</v>
      </c>
      <c r="E5628" s="20">
        <f t="shared" si="87"/>
        <v>7.5650000000000004</v>
      </c>
    </row>
    <row r="5629" spans="1:5" x14ac:dyDescent="0.25">
      <c r="A5629" s="377">
        <v>43826</v>
      </c>
      <c r="B5629" s="378">
        <v>7.25</v>
      </c>
      <c r="C5629" s="379">
        <v>7.32</v>
      </c>
      <c r="D5629" s="378">
        <v>7.5625</v>
      </c>
      <c r="E5629" s="20">
        <f t="shared" si="87"/>
        <v>7.5625</v>
      </c>
    </row>
    <row r="5630" spans="1:5" x14ac:dyDescent="0.25">
      <c r="A5630" s="377">
        <v>43827</v>
      </c>
      <c r="B5630" s="378">
        <v>7.25</v>
      </c>
      <c r="C5630" s="379" t="s">
        <v>611</v>
      </c>
      <c r="D5630" s="378" t="s">
        <v>611</v>
      </c>
      <c r="E5630" s="20">
        <f t="shared" si="87"/>
        <v>7.5625</v>
      </c>
    </row>
    <row r="5631" spans="1:5" x14ac:dyDescent="0.25">
      <c r="A5631" s="377">
        <v>43828</v>
      </c>
      <c r="B5631" s="378">
        <v>7.25</v>
      </c>
      <c r="C5631" s="379" t="s">
        <v>611</v>
      </c>
      <c r="D5631" s="378" t="s">
        <v>611</v>
      </c>
      <c r="E5631" s="20">
        <f t="shared" si="87"/>
        <v>7.5625</v>
      </c>
    </row>
    <row r="5632" spans="1:5" x14ac:dyDescent="0.25">
      <c r="A5632" s="377">
        <v>43829</v>
      </c>
      <c r="B5632" s="378">
        <v>7.25</v>
      </c>
      <c r="C5632" s="379">
        <v>7.27</v>
      </c>
      <c r="D5632" s="378">
        <v>7.5614999999999997</v>
      </c>
      <c r="E5632" s="20">
        <f t="shared" si="87"/>
        <v>7.5614999999999997</v>
      </c>
    </row>
    <row r="5633" spans="1:5" x14ac:dyDescent="0.25">
      <c r="A5633" s="377">
        <v>43830</v>
      </c>
      <c r="B5633" s="378">
        <v>7.25</v>
      </c>
      <c r="C5633" s="379">
        <v>7.27</v>
      </c>
      <c r="D5633" s="378">
        <v>7.5555000000000003</v>
      </c>
      <c r="E5633" s="20">
        <f t="shared" si="87"/>
        <v>7.5555000000000003</v>
      </c>
    </row>
    <row r="5634" spans="1:5" x14ac:dyDescent="0.25">
      <c r="A5634" s="377">
        <v>43831</v>
      </c>
      <c r="B5634" s="378">
        <v>7.25</v>
      </c>
      <c r="C5634" s="379" t="s">
        <v>611</v>
      </c>
      <c r="D5634" s="378" t="s">
        <v>611</v>
      </c>
      <c r="E5634" s="20">
        <f t="shared" si="87"/>
        <v>7.5555000000000003</v>
      </c>
    </row>
    <row r="5635" spans="1:5" x14ac:dyDescent="0.25">
      <c r="A5635" s="377">
        <v>43832</v>
      </c>
      <c r="B5635" s="378">
        <v>7.25</v>
      </c>
      <c r="C5635" s="379">
        <v>7.3</v>
      </c>
      <c r="D5635" s="378">
        <v>7.5549999999999997</v>
      </c>
      <c r="E5635" s="20">
        <f t="shared" si="87"/>
        <v>7.5549999999999997</v>
      </c>
    </row>
    <row r="5636" spans="1:5" x14ac:dyDescent="0.25">
      <c r="A5636" s="377">
        <v>43833</v>
      </c>
      <c r="B5636" s="378">
        <v>7.25</v>
      </c>
      <c r="C5636" s="379">
        <v>7.32</v>
      </c>
      <c r="D5636" s="378">
        <v>7.5525000000000002</v>
      </c>
      <c r="E5636" s="20">
        <f t="shared" si="87"/>
        <v>7.5525000000000002</v>
      </c>
    </row>
    <row r="5637" spans="1:5" x14ac:dyDescent="0.25">
      <c r="A5637" s="377">
        <v>43834</v>
      </c>
      <c r="B5637" s="378">
        <v>7.25</v>
      </c>
      <c r="C5637" s="379" t="s">
        <v>611</v>
      </c>
      <c r="D5637" s="378" t="s">
        <v>611</v>
      </c>
      <c r="E5637" s="20">
        <f t="shared" si="87"/>
        <v>7.5525000000000002</v>
      </c>
    </row>
    <row r="5638" spans="1:5" x14ac:dyDescent="0.25">
      <c r="A5638" s="377">
        <v>43835</v>
      </c>
      <c r="B5638" s="378">
        <v>7.25</v>
      </c>
      <c r="C5638" s="379" t="s">
        <v>611</v>
      </c>
      <c r="D5638" s="378" t="s">
        <v>611</v>
      </c>
      <c r="E5638" s="20">
        <f t="shared" si="87"/>
        <v>7.5525000000000002</v>
      </c>
    </row>
    <row r="5639" spans="1:5" x14ac:dyDescent="0.25">
      <c r="A5639" s="377">
        <v>43836</v>
      </c>
      <c r="B5639" s="378">
        <v>7.25</v>
      </c>
      <c r="C5639" s="379">
        <v>7.31</v>
      </c>
      <c r="D5639" s="378">
        <v>7.5495000000000001</v>
      </c>
      <c r="E5639" s="20">
        <f t="shared" si="87"/>
        <v>7.5495000000000001</v>
      </c>
    </row>
    <row r="5640" spans="1:5" x14ac:dyDescent="0.25">
      <c r="A5640" s="377">
        <v>43837</v>
      </c>
      <c r="B5640" s="378">
        <v>7.25</v>
      </c>
      <c r="C5640" s="379">
        <v>7.29</v>
      </c>
      <c r="D5640" s="378">
        <v>7.5475000000000003</v>
      </c>
      <c r="E5640" s="20">
        <f t="shared" si="87"/>
        <v>7.5475000000000003</v>
      </c>
    </row>
    <row r="5641" spans="1:5" x14ac:dyDescent="0.25">
      <c r="A5641" s="377">
        <v>43838</v>
      </c>
      <c r="B5641" s="378">
        <v>7.25</v>
      </c>
      <c r="C5641" s="379">
        <v>7.28</v>
      </c>
      <c r="D5641" s="378">
        <v>7.5449999999999999</v>
      </c>
      <c r="E5641" s="20">
        <f t="shared" si="87"/>
        <v>7.5449999999999999</v>
      </c>
    </row>
    <row r="5642" spans="1:5" x14ac:dyDescent="0.25">
      <c r="A5642" s="377">
        <v>43839</v>
      </c>
      <c r="B5642" s="378">
        <v>7.25</v>
      </c>
      <c r="C5642" s="379">
        <v>7.25</v>
      </c>
      <c r="D5642" s="378">
        <v>7.5425000000000004</v>
      </c>
      <c r="E5642" s="20">
        <f t="shared" si="87"/>
        <v>7.5425000000000004</v>
      </c>
    </row>
    <row r="5643" spans="1:5" x14ac:dyDescent="0.25">
      <c r="A5643" s="377">
        <v>43840</v>
      </c>
      <c r="B5643" s="378">
        <v>7.25</v>
      </c>
      <c r="C5643" s="379">
        <v>7.25</v>
      </c>
      <c r="D5643" s="378">
        <v>7.5425000000000004</v>
      </c>
      <c r="E5643" s="20">
        <f t="shared" si="87"/>
        <v>7.5425000000000004</v>
      </c>
    </row>
    <row r="5644" spans="1:5" x14ac:dyDescent="0.25">
      <c r="A5644" s="377">
        <v>43841</v>
      </c>
      <c r="B5644" s="378">
        <v>7.25</v>
      </c>
      <c r="C5644" s="379" t="s">
        <v>611</v>
      </c>
      <c r="D5644" s="378" t="s">
        <v>611</v>
      </c>
      <c r="E5644" s="20">
        <f t="shared" ref="E5644:E5707" si="88">IF(D5644="N/E",E5643,D5644)</f>
        <v>7.5425000000000004</v>
      </c>
    </row>
    <row r="5645" spans="1:5" x14ac:dyDescent="0.25">
      <c r="A5645" s="377">
        <v>43842</v>
      </c>
      <c r="B5645" s="378">
        <v>7.25</v>
      </c>
      <c r="C5645" s="379" t="s">
        <v>611</v>
      </c>
      <c r="D5645" s="378" t="s">
        <v>611</v>
      </c>
      <c r="E5645" s="20">
        <f t="shared" si="88"/>
        <v>7.5425000000000004</v>
      </c>
    </row>
    <row r="5646" spans="1:5" x14ac:dyDescent="0.25">
      <c r="A5646" s="377">
        <v>43843</v>
      </c>
      <c r="B5646" s="378">
        <v>7.25</v>
      </c>
      <c r="C5646" s="379">
        <v>7.26</v>
      </c>
      <c r="D5646" s="378">
        <v>7.5401999999999996</v>
      </c>
      <c r="E5646" s="20">
        <f t="shared" si="88"/>
        <v>7.5401999999999996</v>
      </c>
    </row>
    <row r="5647" spans="1:5" x14ac:dyDescent="0.25">
      <c r="A5647" s="377">
        <v>43844</v>
      </c>
      <c r="B5647" s="378">
        <v>7.25</v>
      </c>
      <c r="C5647" s="379">
        <v>7.28</v>
      </c>
      <c r="D5647" s="378">
        <v>7.5381</v>
      </c>
      <c r="E5647" s="20">
        <f t="shared" si="88"/>
        <v>7.5381</v>
      </c>
    </row>
    <row r="5648" spans="1:5" x14ac:dyDescent="0.25">
      <c r="A5648" s="377">
        <v>43845</v>
      </c>
      <c r="B5648" s="378">
        <v>7.25</v>
      </c>
      <c r="C5648" s="379">
        <v>7.28</v>
      </c>
      <c r="D5648" s="378">
        <v>7.5374999999999996</v>
      </c>
      <c r="E5648" s="20">
        <f t="shared" si="88"/>
        <v>7.5374999999999996</v>
      </c>
    </row>
    <row r="5649" spans="1:5" x14ac:dyDescent="0.25">
      <c r="A5649" s="377">
        <v>43846</v>
      </c>
      <c r="B5649" s="378">
        <v>7.25</v>
      </c>
      <c r="C5649" s="379">
        <v>7.26</v>
      </c>
      <c r="D5649" s="378">
        <v>7.53</v>
      </c>
      <c r="E5649" s="20">
        <f t="shared" si="88"/>
        <v>7.53</v>
      </c>
    </row>
    <row r="5650" spans="1:5" x14ac:dyDescent="0.25">
      <c r="A5650" s="377">
        <v>43847</v>
      </c>
      <c r="B5650" s="378">
        <v>7.25</v>
      </c>
      <c r="C5650" s="379">
        <v>7.25</v>
      </c>
      <c r="D5650" s="378">
        <v>7.5250000000000004</v>
      </c>
      <c r="E5650" s="20">
        <f t="shared" si="88"/>
        <v>7.5250000000000004</v>
      </c>
    </row>
    <row r="5651" spans="1:5" x14ac:dyDescent="0.25">
      <c r="A5651" s="377">
        <v>43848</v>
      </c>
      <c r="B5651" s="378">
        <v>7.25</v>
      </c>
      <c r="C5651" s="379" t="s">
        <v>611</v>
      </c>
      <c r="D5651" s="378" t="s">
        <v>611</v>
      </c>
      <c r="E5651" s="20">
        <f t="shared" si="88"/>
        <v>7.5250000000000004</v>
      </c>
    </row>
    <row r="5652" spans="1:5" x14ac:dyDescent="0.25">
      <c r="A5652" s="377">
        <v>43849</v>
      </c>
      <c r="B5652" s="378">
        <v>7.25</v>
      </c>
      <c r="C5652" s="379" t="s">
        <v>611</v>
      </c>
      <c r="D5652" s="378" t="s">
        <v>611</v>
      </c>
      <c r="E5652" s="20">
        <f t="shared" si="88"/>
        <v>7.5250000000000004</v>
      </c>
    </row>
    <row r="5653" spans="1:5" x14ac:dyDescent="0.25">
      <c r="A5653" s="377">
        <v>43850</v>
      </c>
      <c r="B5653" s="378">
        <v>7.25</v>
      </c>
      <c r="C5653" s="379">
        <v>7.25</v>
      </c>
      <c r="D5653" s="378">
        <v>7.53</v>
      </c>
      <c r="E5653" s="20">
        <f t="shared" si="88"/>
        <v>7.53</v>
      </c>
    </row>
    <row r="5654" spans="1:5" x14ac:dyDescent="0.25">
      <c r="A5654" s="377">
        <v>43851</v>
      </c>
      <c r="B5654" s="378">
        <v>7.25</v>
      </c>
      <c r="C5654" s="379">
        <v>7.25</v>
      </c>
      <c r="D5654" s="378">
        <v>7.5250000000000004</v>
      </c>
      <c r="E5654" s="20">
        <f t="shared" si="88"/>
        <v>7.5250000000000004</v>
      </c>
    </row>
    <row r="5655" spans="1:5" x14ac:dyDescent="0.25">
      <c r="A5655" s="377">
        <v>43852</v>
      </c>
      <c r="B5655" s="378">
        <v>7.25</v>
      </c>
      <c r="C5655" s="379">
        <v>7.2</v>
      </c>
      <c r="D5655" s="378">
        <v>7.5225</v>
      </c>
      <c r="E5655" s="20">
        <f t="shared" si="88"/>
        <v>7.5225</v>
      </c>
    </row>
    <row r="5656" spans="1:5" x14ac:dyDescent="0.25">
      <c r="A5656" s="377">
        <v>43853</v>
      </c>
      <c r="B5656" s="378">
        <v>7.25</v>
      </c>
      <c r="C5656" s="379">
        <v>7.22</v>
      </c>
      <c r="D5656" s="378">
        <v>7.5214999999999996</v>
      </c>
      <c r="E5656" s="20">
        <f t="shared" si="88"/>
        <v>7.5214999999999996</v>
      </c>
    </row>
    <row r="5657" spans="1:5" x14ac:dyDescent="0.25">
      <c r="A5657" s="377">
        <v>43854</v>
      </c>
      <c r="B5657" s="378">
        <v>7.25</v>
      </c>
      <c r="C5657" s="379">
        <v>7.23</v>
      </c>
      <c r="D5657" s="378">
        <v>7.5225</v>
      </c>
      <c r="E5657" s="20">
        <f t="shared" si="88"/>
        <v>7.5225</v>
      </c>
    </row>
    <row r="5658" spans="1:5" x14ac:dyDescent="0.25">
      <c r="A5658" s="377">
        <v>43855</v>
      </c>
      <c r="B5658" s="378">
        <v>7.25</v>
      </c>
      <c r="C5658" s="379" t="s">
        <v>611</v>
      </c>
      <c r="D5658" s="378" t="s">
        <v>611</v>
      </c>
      <c r="E5658" s="20">
        <f t="shared" si="88"/>
        <v>7.5225</v>
      </c>
    </row>
    <row r="5659" spans="1:5" x14ac:dyDescent="0.25">
      <c r="A5659" s="377">
        <v>43856</v>
      </c>
      <c r="B5659" s="378">
        <v>7.25</v>
      </c>
      <c r="C5659" s="379" t="s">
        <v>611</v>
      </c>
      <c r="D5659" s="378" t="s">
        <v>611</v>
      </c>
      <c r="E5659" s="20">
        <f t="shared" si="88"/>
        <v>7.5225</v>
      </c>
    </row>
    <row r="5660" spans="1:5" x14ac:dyDescent="0.25">
      <c r="A5660" s="377">
        <v>43857</v>
      </c>
      <c r="B5660" s="378">
        <v>7.25</v>
      </c>
      <c r="C5660" s="379">
        <v>7.24</v>
      </c>
      <c r="D5660" s="378">
        <v>7.5202</v>
      </c>
      <c r="E5660" s="20">
        <f t="shared" si="88"/>
        <v>7.5202</v>
      </c>
    </row>
    <row r="5661" spans="1:5" x14ac:dyDescent="0.25">
      <c r="A5661" s="377">
        <v>43858</v>
      </c>
      <c r="B5661" s="378">
        <v>7.25</v>
      </c>
      <c r="C5661" s="379">
        <v>7.23</v>
      </c>
      <c r="D5661" s="378">
        <v>7.51</v>
      </c>
      <c r="E5661" s="20">
        <f t="shared" si="88"/>
        <v>7.51</v>
      </c>
    </row>
    <row r="5662" spans="1:5" x14ac:dyDescent="0.25">
      <c r="A5662" s="377">
        <v>43859</v>
      </c>
      <c r="B5662" s="378">
        <v>7.25</v>
      </c>
      <c r="C5662" s="379">
        <v>7.2</v>
      </c>
      <c r="D5662" s="378">
        <v>7.5065</v>
      </c>
      <c r="E5662" s="20">
        <f t="shared" si="88"/>
        <v>7.5065</v>
      </c>
    </row>
    <row r="5663" spans="1:5" x14ac:dyDescent="0.25">
      <c r="A5663" s="377">
        <v>43860</v>
      </c>
      <c r="B5663" s="378">
        <v>7.25</v>
      </c>
      <c r="C5663" s="379">
        <v>7.27</v>
      </c>
      <c r="D5663" s="378">
        <v>7.5025000000000004</v>
      </c>
      <c r="E5663" s="20">
        <f t="shared" si="88"/>
        <v>7.5025000000000004</v>
      </c>
    </row>
    <row r="5664" spans="1:5" x14ac:dyDescent="0.25">
      <c r="A5664" s="377">
        <v>43861</v>
      </c>
      <c r="B5664" s="378">
        <v>7.25</v>
      </c>
      <c r="C5664" s="379">
        <v>7.33</v>
      </c>
      <c r="D5664" s="378">
        <v>7.5002000000000004</v>
      </c>
      <c r="E5664" s="20">
        <f t="shared" si="88"/>
        <v>7.5002000000000004</v>
      </c>
    </row>
    <row r="5665" spans="1:5" x14ac:dyDescent="0.25">
      <c r="A5665" s="377">
        <v>43862</v>
      </c>
      <c r="B5665" s="378">
        <v>7.25</v>
      </c>
      <c r="C5665" s="379" t="s">
        <v>611</v>
      </c>
      <c r="D5665" s="378" t="s">
        <v>611</v>
      </c>
      <c r="E5665" s="20">
        <f t="shared" si="88"/>
        <v>7.5002000000000004</v>
      </c>
    </row>
    <row r="5666" spans="1:5" x14ac:dyDescent="0.25">
      <c r="A5666" s="377">
        <v>43863</v>
      </c>
      <c r="B5666" s="378">
        <v>7.25</v>
      </c>
      <c r="C5666" s="379" t="s">
        <v>611</v>
      </c>
      <c r="D5666" s="378" t="s">
        <v>611</v>
      </c>
      <c r="E5666" s="20">
        <f t="shared" si="88"/>
        <v>7.5002000000000004</v>
      </c>
    </row>
    <row r="5667" spans="1:5" x14ac:dyDescent="0.25">
      <c r="A5667" s="377">
        <v>43864</v>
      </c>
      <c r="B5667" s="378">
        <v>7.25</v>
      </c>
      <c r="C5667" s="379" t="s">
        <v>611</v>
      </c>
      <c r="D5667" s="378" t="s">
        <v>611</v>
      </c>
      <c r="E5667" s="20">
        <f t="shared" si="88"/>
        <v>7.5002000000000004</v>
      </c>
    </row>
    <row r="5668" spans="1:5" x14ac:dyDescent="0.25">
      <c r="A5668" s="377">
        <v>43865</v>
      </c>
      <c r="B5668" s="378">
        <v>7.25</v>
      </c>
      <c r="C5668" s="379">
        <v>7.26</v>
      </c>
      <c r="D5668" s="378">
        <v>7.4950999999999999</v>
      </c>
      <c r="E5668" s="20">
        <f t="shared" si="88"/>
        <v>7.4950999999999999</v>
      </c>
    </row>
    <row r="5669" spans="1:5" x14ac:dyDescent="0.25">
      <c r="A5669" s="377">
        <v>43866</v>
      </c>
      <c r="B5669" s="378">
        <v>7.25</v>
      </c>
      <c r="C5669" s="379">
        <v>7.28</v>
      </c>
      <c r="D5669" s="378">
        <v>7.4936999999999996</v>
      </c>
      <c r="E5669" s="20">
        <f t="shared" si="88"/>
        <v>7.4936999999999996</v>
      </c>
    </row>
    <row r="5670" spans="1:5" x14ac:dyDescent="0.25">
      <c r="A5670" s="377">
        <v>43867</v>
      </c>
      <c r="B5670" s="378">
        <v>7.25</v>
      </c>
      <c r="C5670" s="379">
        <v>7.29</v>
      </c>
      <c r="D5670" s="378">
        <v>7.4924999999999997</v>
      </c>
      <c r="E5670" s="20">
        <f t="shared" si="88"/>
        <v>7.4924999999999997</v>
      </c>
    </row>
    <row r="5671" spans="1:5" x14ac:dyDescent="0.25">
      <c r="A5671" s="377">
        <v>43868</v>
      </c>
      <c r="B5671" s="378">
        <v>7.25</v>
      </c>
      <c r="C5671" s="379">
        <v>7.3</v>
      </c>
      <c r="D5671" s="378">
        <v>7.4915000000000003</v>
      </c>
      <c r="E5671" s="20">
        <f t="shared" si="88"/>
        <v>7.4915000000000003</v>
      </c>
    </row>
    <row r="5672" spans="1:5" x14ac:dyDescent="0.25">
      <c r="A5672" s="377">
        <v>43869</v>
      </c>
      <c r="B5672" s="378">
        <v>7.25</v>
      </c>
      <c r="C5672" s="379" t="s">
        <v>611</v>
      </c>
      <c r="D5672" s="378" t="s">
        <v>611</v>
      </c>
      <c r="E5672" s="20">
        <f t="shared" si="88"/>
        <v>7.4915000000000003</v>
      </c>
    </row>
    <row r="5673" spans="1:5" x14ac:dyDescent="0.25">
      <c r="A5673" s="377">
        <v>43870</v>
      </c>
      <c r="B5673" s="378">
        <v>7.25</v>
      </c>
      <c r="C5673" s="379" t="s">
        <v>611</v>
      </c>
      <c r="D5673" s="378" t="s">
        <v>611</v>
      </c>
      <c r="E5673" s="20">
        <f t="shared" si="88"/>
        <v>7.4915000000000003</v>
      </c>
    </row>
    <row r="5674" spans="1:5" x14ac:dyDescent="0.25">
      <c r="A5674" s="377">
        <v>43871</v>
      </c>
      <c r="B5674" s="378">
        <v>7.25</v>
      </c>
      <c r="C5674" s="379">
        <v>7.29</v>
      </c>
      <c r="D5674" s="378">
        <v>7.4892000000000003</v>
      </c>
      <c r="E5674" s="20">
        <f t="shared" si="88"/>
        <v>7.4892000000000003</v>
      </c>
    </row>
    <row r="5675" spans="1:5" x14ac:dyDescent="0.25">
      <c r="A5675" s="377">
        <v>43872</v>
      </c>
      <c r="B5675" s="378">
        <v>7.25</v>
      </c>
      <c r="C5675" s="379">
        <v>7.29</v>
      </c>
      <c r="D5675" s="378">
        <v>7.4874999999999998</v>
      </c>
      <c r="E5675" s="20">
        <f t="shared" si="88"/>
        <v>7.4874999999999998</v>
      </c>
    </row>
    <row r="5676" spans="1:5" x14ac:dyDescent="0.25">
      <c r="A5676" s="377">
        <v>43873</v>
      </c>
      <c r="B5676" s="378">
        <v>7.25</v>
      </c>
      <c r="C5676" s="379">
        <v>7.26</v>
      </c>
      <c r="D5676" s="378">
        <v>7.4836999999999998</v>
      </c>
      <c r="E5676" s="20">
        <f t="shared" si="88"/>
        <v>7.4836999999999998</v>
      </c>
    </row>
    <row r="5677" spans="1:5" x14ac:dyDescent="0.25">
      <c r="A5677" s="377">
        <v>43874</v>
      </c>
      <c r="B5677" s="378">
        <v>7</v>
      </c>
      <c r="C5677" s="379">
        <v>7.26</v>
      </c>
      <c r="D5677" s="378">
        <v>7.4812000000000003</v>
      </c>
      <c r="E5677" s="20">
        <f t="shared" si="88"/>
        <v>7.4812000000000003</v>
      </c>
    </row>
    <row r="5678" spans="1:5" x14ac:dyDescent="0.25">
      <c r="A5678" s="377">
        <v>43875</v>
      </c>
      <c r="B5678" s="378">
        <v>7</v>
      </c>
      <c r="C5678" s="379">
        <v>7.05</v>
      </c>
      <c r="D5678" s="378">
        <v>7.45</v>
      </c>
      <c r="E5678" s="20">
        <f t="shared" si="88"/>
        <v>7.45</v>
      </c>
    </row>
    <row r="5679" spans="1:5" x14ac:dyDescent="0.25">
      <c r="A5679" s="377">
        <v>43876</v>
      </c>
      <c r="B5679" s="378">
        <v>7</v>
      </c>
      <c r="C5679" s="379" t="s">
        <v>611</v>
      </c>
      <c r="D5679" s="378" t="s">
        <v>611</v>
      </c>
      <c r="E5679" s="20">
        <f t="shared" si="88"/>
        <v>7.45</v>
      </c>
    </row>
    <row r="5680" spans="1:5" x14ac:dyDescent="0.25">
      <c r="A5680" s="377">
        <v>43877</v>
      </c>
      <c r="B5680" s="378">
        <v>7</v>
      </c>
      <c r="C5680" s="379" t="s">
        <v>611</v>
      </c>
      <c r="D5680" s="378" t="s">
        <v>611</v>
      </c>
      <c r="E5680" s="20">
        <f t="shared" si="88"/>
        <v>7.45</v>
      </c>
    </row>
    <row r="5681" spans="1:5" x14ac:dyDescent="0.25">
      <c r="A5681" s="377">
        <v>43878</v>
      </c>
      <c r="B5681" s="378">
        <v>7</v>
      </c>
      <c r="C5681" s="379">
        <v>6.96</v>
      </c>
      <c r="D5681" s="378">
        <v>7.33</v>
      </c>
      <c r="E5681" s="20">
        <f t="shared" si="88"/>
        <v>7.33</v>
      </c>
    </row>
    <row r="5682" spans="1:5" x14ac:dyDescent="0.25">
      <c r="A5682" s="377">
        <v>43879</v>
      </c>
      <c r="B5682" s="378">
        <v>7</v>
      </c>
      <c r="C5682" s="379">
        <v>6.95</v>
      </c>
      <c r="D5682" s="378">
        <v>7.3150000000000004</v>
      </c>
      <c r="E5682" s="20">
        <f t="shared" si="88"/>
        <v>7.3150000000000004</v>
      </c>
    </row>
    <row r="5683" spans="1:5" x14ac:dyDescent="0.25">
      <c r="A5683" s="377">
        <v>43880</v>
      </c>
      <c r="B5683" s="378">
        <v>7</v>
      </c>
      <c r="C5683" s="379">
        <v>6.97</v>
      </c>
      <c r="D5683" s="378">
        <v>7.31</v>
      </c>
      <c r="E5683" s="20">
        <f t="shared" si="88"/>
        <v>7.31</v>
      </c>
    </row>
    <row r="5684" spans="1:5" x14ac:dyDescent="0.25">
      <c r="A5684" s="377">
        <v>43881</v>
      </c>
      <c r="B5684" s="378">
        <v>7</v>
      </c>
      <c r="C5684" s="379">
        <v>6.97</v>
      </c>
      <c r="D5684" s="378">
        <v>7.3049999999999997</v>
      </c>
      <c r="E5684" s="20">
        <f t="shared" si="88"/>
        <v>7.3049999999999997</v>
      </c>
    </row>
    <row r="5685" spans="1:5" x14ac:dyDescent="0.25">
      <c r="A5685" s="377">
        <v>43882</v>
      </c>
      <c r="B5685" s="378">
        <v>7</v>
      </c>
      <c r="C5685" s="379">
        <v>6.99</v>
      </c>
      <c r="D5685" s="378">
        <v>7.3011999999999997</v>
      </c>
      <c r="E5685" s="20">
        <f t="shared" si="88"/>
        <v>7.3011999999999997</v>
      </c>
    </row>
    <row r="5686" spans="1:5" x14ac:dyDescent="0.25">
      <c r="A5686" s="377">
        <v>43883</v>
      </c>
      <c r="B5686" s="378">
        <v>7</v>
      </c>
      <c r="C5686" s="379" t="s">
        <v>611</v>
      </c>
      <c r="D5686" s="378" t="s">
        <v>611</v>
      </c>
      <c r="E5686" s="20">
        <f t="shared" si="88"/>
        <v>7.3011999999999997</v>
      </c>
    </row>
    <row r="5687" spans="1:5" x14ac:dyDescent="0.25">
      <c r="A5687" s="377">
        <v>43884</v>
      </c>
      <c r="B5687" s="378">
        <v>7</v>
      </c>
      <c r="C5687" s="379" t="s">
        <v>611</v>
      </c>
      <c r="D5687" s="378" t="s">
        <v>611</v>
      </c>
      <c r="E5687" s="20">
        <f t="shared" si="88"/>
        <v>7.3011999999999997</v>
      </c>
    </row>
    <row r="5688" spans="1:5" x14ac:dyDescent="0.25">
      <c r="A5688" s="377">
        <v>43885</v>
      </c>
      <c r="B5688" s="378">
        <v>7</v>
      </c>
      <c r="C5688" s="379">
        <v>6.98</v>
      </c>
      <c r="D5688" s="378">
        <v>7.3029999999999999</v>
      </c>
      <c r="E5688" s="20">
        <f t="shared" si="88"/>
        <v>7.3029999999999999</v>
      </c>
    </row>
    <row r="5689" spans="1:5" x14ac:dyDescent="0.25">
      <c r="A5689" s="377">
        <v>43886</v>
      </c>
      <c r="B5689" s="378">
        <v>7</v>
      </c>
      <c r="C5689" s="379">
        <v>6.97</v>
      </c>
      <c r="D5689" s="378">
        <v>7.3014999999999999</v>
      </c>
      <c r="E5689" s="20">
        <f t="shared" si="88"/>
        <v>7.3014999999999999</v>
      </c>
    </row>
    <row r="5690" spans="1:5" x14ac:dyDescent="0.25">
      <c r="A5690" s="377">
        <v>43887</v>
      </c>
      <c r="B5690" s="378">
        <v>7</v>
      </c>
      <c r="C5690" s="379">
        <v>6.99</v>
      </c>
      <c r="D5690" s="378">
        <v>7.3</v>
      </c>
      <c r="E5690" s="20">
        <f t="shared" si="88"/>
        <v>7.3</v>
      </c>
    </row>
    <row r="5691" spans="1:5" x14ac:dyDescent="0.25">
      <c r="A5691" s="377">
        <v>43888</v>
      </c>
      <c r="B5691" s="378">
        <v>7</v>
      </c>
      <c r="C5691" s="379">
        <v>7.13</v>
      </c>
      <c r="D5691" s="378">
        <v>7.2949999999999999</v>
      </c>
      <c r="E5691" s="20">
        <f t="shared" si="88"/>
        <v>7.2949999999999999</v>
      </c>
    </row>
    <row r="5692" spans="1:5" x14ac:dyDescent="0.25">
      <c r="A5692" s="377">
        <v>43889</v>
      </c>
      <c r="B5692" s="378">
        <v>7</v>
      </c>
      <c r="C5692" s="379">
        <v>7.13</v>
      </c>
      <c r="D5692" s="378">
        <v>7.2949999999999999</v>
      </c>
      <c r="E5692" s="20">
        <f t="shared" si="88"/>
        <v>7.2949999999999999</v>
      </c>
    </row>
    <row r="5693" spans="1:5" x14ac:dyDescent="0.25">
      <c r="A5693" s="377">
        <v>43890</v>
      </c>
      <c r="B5693" s="378" t="s">
        <v>611</v>
      </c>
      <c r="C5693" s="379" t="s">
        <v>611</v>
      </c>
      <c r="D5693" s="378" t="s">
        <v>611</v>
      </c>
      <c r="E5693" s="20">
        <f t="shared" si="88"/>
        <v>7.2949999999999999</v>
      </c>
    </row>
    <row r="5694" spans="1:5" x14ac:dyDescent="0.25">
      <c r="A5694" s="377">
        <v>43891</v>
      </c>
      <c r="B5694" s="378" t="s">
        <v>611</v>
      </c>
      <c r="C5694" s="379" t="s">
        <v>611</v>
      </c>
      <c r="D5694" s="378" t="s">
        <v>611</v>
      </c>
      <c r="E5694" s="20">
        <f t="shared" si="88"/>
        <v>7.2949999999999999</v>
      </c>
    </row>
    <row r="5695" spans="1:5" x14ac:dyDescent="0.25">
      <c r="A5695" s="377">
        <v>43892</v>
      </c>
      <c r="B5695" s="378">
        <v>7</v>
      </c>
      <c r="C5695" s="379">
        <v>7.05</v>
      </c>
      <c r="D5695" s="378">
        <v>7.2925000000000004</v>
      </c>
      <c r="E5695" s="20">
        <f t="shared" si="88"/>
        <v>7.2925000000000004</v>
      </c>
    </row>
    <row r="5696" spans="1:5" x14ac:dyDescent="0.25">
      <c r="A5696" s="377">
        <v>43893</v>
      </c>
      <c r="B5696" s="378">
        <v>7</v>
      </c>
      <c r="C5696" s="379">
        <v>7.06</v>
      </c>
      <c r="D5696" s="378">
        <v>7.2812000000000001</v>
      </c>
      <c r="E5696" s="20">
        <f t="shared" si="88"/>
        <v>7.2812000000000001</v>
      </c>
    </row>
    <row r="5697" spans="1:5" x14ac:dyDescent="0.25">
      <c r="A5697" s="377">
        <v>43894</v>
      </c>
      <c r="B5697" s="378">
        <v>7</v>
      </c>
      <c r="C5697" s="379">
        <v>7.05</v>
      </c>
      <c r="D5697" s="378">
        <v>7.2649999999999997</v>
      </c>
      <c r="E5697" s="20">
        <f t="shared" si="88"/>
        <v>7.2649999999999997</v>
      </c>
    </row>
    <row r="5698" spans="1:5" x14ac:dyDescent="0.25">
      <c r="A5698" s="377">
        <v>43895</v>
      </c>
      <c r="B5698" s="378">
        <v>7</v>
      </c>
      <c r="C5698" s="379">
        <v>7.06</v>
      </c>
      <c r="D5698" s="378">
        <v>7.2525000000000004</v>
      </c>
      <c r="E5698" s="20">
        <f t="shared" si="88"/>
        <v>7.2525000000000004</v>
      </c>
    </row>
    <row r="5699" spans="1:5" x14ac:dyDescent="0.25">
      <c r="A5699" s="377">
        <v>43896</v>
      </c>
      <c r="B5699" s="378">
        <v>7</v>
      </c>
      <c r="C5699" s="379">
        <v>7.04</v>
      </c>
      <c r="D5699" s="378">
        <v>7.2412000000000001</v>
      </c>
      <c r="E5699" s="20">
        <f t="shared" si="88"/>
        <v>7.2412000000000001</v>
      </c>
    </row>
    <row r="5700" spans="1:5" x14ac:dyDescent="0.25">
      <c r="A5700" s="377">
        <v>43897</v>
      </c>
      <c r="B5700" s="378">
        <v>7</v>
      </c>
      <c r="C5700" s="379" t="s">
        <v>611</v>
      </c>
      <c r="D5700" s="378" t="s">
        <v>611</v>
      </c>
      <c r="E5700" s="20">
        <f t="shared" si="88"/>
        <v>7.2412000000000001</v>
      </c>
    </row>
    <row r="5701" spans="1:5" x14ac:dyDescent="0.25">
      <c r="A5701" s="377">
        <v>43898</v>
      </c>
      <c r="B5701" s="378">
        <v>7</v>
      </c>
      <c r="C5701" s="379" t="s">
        <v>611</v>
      </c>
      <c r="D5701" s="378" t="s">
        <v>611</v>
      </c>
      <c r="E5701" s="20">
        <f t="shared" si="88"/>
        <v>7.2412000000000001</v>
      </c>
    </row>
    <row r="5702" spans="1:5" x14ac:dyDescent="0.25">
      <c r="A5702" s="377">
        <v>43899</v>
      </c>
      <c r="B5702" s="378">
        <v>7</v>
      </c>
      <c r="C5702" s="379">
        <v>7.05</v>
      </c>
      <c r="D5702" s="378">
        <v>7.2350000000000003</v>
      </c>
      <c r="E5702" s="20">
        <f t="shared" si="88"/>
        <v>7.2350000000000003</v>
      </c>
    </row>
    <row r="5703" spans="1:5" x14ac:dyDescent="0.25">
      <c r="A5703" s="377">
        <v>43900</v>
      </c>
      <c r="B5703" s="378">
        <v>7</v>
      </c>
      <c r="C5703" s="379">
        <v>6.96</v>
      </c>
      <c r="D5703" s="378">
        <v>7.2275</v>
      </c>
      <c r="E5703" s="20">
        <f t="shared" si="88"/>
        <v>7.2275</v>
      </c>
    </row>
    <row r="5704" spans="1:5" x14ac:dyDescent="0.25">
      <c r="A5704" s="377">
        <v>43901</v>
      </c>
      <c r="B5704" s="378">
        <v>7</v>
      </c>
      <c r="C5704" s="379">
        <v>7.03</v>
      </c>
      <c r="D5704" s="378">
        <v>7.2262000000000004</v>
      </c>
      <c r="E5704" s="20">
        <f t="shared" si="88"/>
        <v>7.2262000000000004</v>
      </c>
    </row>
    <row r="5705" spans="1:5" x14ac:dyDescent="0.25">
      <c r="A5705" s="377">
        <v>43902</v>
      </c>
      <c r="B5705" s="378">
        <v>7</v>
      </c>
      <c r="C5705" s="379">
        <v>7.09</v>
      </c>
      <c r="D5705" s="378">
        <v>7.2175000000000002</v>
      </c>
      <c r="E5705" s="20">
        <f t="shared" si="88"/>
        <v>7.2175000000000002</v>
      </c>
    </row>
    <row r="5706" spans="1:5" x14ac:dyDescent="0.25">
      <c r="A5706" s="377">
        <v>43903</v>
      </c>
      <c r="B5706" s="378">
        <v>7</v>
      </c>
      <c r="C5706" s="379">
        <v>7.05</v>
      </c>
      <c r="D5706" s="378">
        <v>7.2187000000000001</v>
      </c>
      <c r="E5706" s="20">
        <f t="shared" si="88"/>
        <v>7.2187000000000001</v>
      </c>
    </row>
    <row r="5707" spans="1:5" x14ac:dyDescent="0.25">
      <c r="A5707" s="377">
        <v>43904</v>
      </c>
      <c r="B5707" s="378">
        <v>7</v>
      </c>
      <c r="C5707" s="379" t="s">
        <v>611</v>
      </c>
      <c r="D5707" s="378" t="s">
        <v>611</v>
      </c>
      <c r="E5707" s="20">
        <f t="shared" si="88"/>
        <v>7.2187000000000001</v>
      </c>
    </row>
    <row r="5708" spans="1:5" x14ac:dyDescent="0.25">
      <c r="A5708" s="377">
        <v>43905</v>
      </c>
      <c r="B5708" s="378">
        <v>7</v>
      </c>
      <c r="C5708" s="379" t="s">
        <v>611</v>
      </c>
      <c r="D5708" s="378" t="s">
        <v>611</v>
      </c>
      <c r="E5708" s="20">
        <f t="shared" ref="E5708:E5771" si="89">IF(D5708="N/E",E5707,D5708)</f>
        <v>7.2187000000000001</v>
      </c>
    </row>
    <row r="5709" spans="1:5" x14ac:dyDescent="0.25">
      <c r="A5709" s="377">
        <v>43906</v>
      </c>
      <c r="B5709" s="378">
        <v>7</v>
      </c>
      <c r="C5709" s="379" t="s">
        <v>611</v>
      </c>
      <c r="D5709" s="378" t="s">
        <v>611</v>
      </c>
      <c r="E5709" s="20">
        <f t="shared" si="89"/>
        <v>7.2187000000000001</v>
      </c>
    </row>
    <row r="5710" spans="1:5" x14ac:dyDescent="0.25">
      <c r="A5710" s="377">
        <v>43907</v>
      </c>
      <c r="B5710" s="378">
        <v>7</v>
      </c>
      <c r="C5710" s="379">
        <v>7.06</v>
      </c>
      <c r="D5710" s="378">
        <v>7.2169999999999996</v>
      </c>
      <c r="E5710" s="20">
        <f t="shared" si="89"/>
        <v>7.2169999999999996</v>
      </c>
    </row>
    <row r="5711" spans="1:5" x14ac:dyDescent="0.25">
      <c r="A5711" s="377">
        <v>43908</v>
      </c>
      <c r="B5711" s="378">
        <v>7</v>
      </c>
      <c r="C5711" s="379">
        <v>7.04</v>
      </c>
      <c r="D5711" s="378">
        <v>7.21</v>
      </c>
      <c r="E5711" s="20">
        <f t="shared" si="89"/>
        <v>7.21</v>
      </c>
    </row>
    <row r="5712" spans="1:5" x14ac:dyDescent="0.25">
      <c r="A5712" s="377">
        <v>43909</v>
      </c>
      <c r="B5712" s="378">
        <v>7</v>
      </c>
      <c r="C5712" s="379">
        <v>7.06</v>
      </c>
      <c r="D5712" s="378">
        <v>7.2074999999999996</v>
      </c>
      <c r="E5712" s="20">
        <f t="shared" si="89"/>
        <v>7.2074999999999996</v>
      </c>
    </row>
    <row r="5713" spans="1:5" x14ac:dyDescent="0.25">
      <c r="A5713" s="377">
        <v>43910</v>
      </c>
      <c r="B5713" s="378">
        <v>6.5</v>
      </c>
      <c r="C5713" s="379">
        <v>7.04</v>
      </c>
      <c r="D5713" s="378">
        <v>7.2050000000000001</v>
      </c>
      <c r="E5713" s="20">
        <f t="shared" si="89"/>
        <v>7.2050000000000001</v>
      </c>
    </row>
    <row r="5714" spans="1:5" x14ac:dyDescent="0.25">
      <c r="A5714" s="377">
        <v>43911</v>
      </c>
      <c r="B5714" s="378">
        <v>6.5</v>
      </c>
      <c r="C5714" s="379" t="s">
        <v>611</v>
      </c>
      <c r="D5714" s="378" t="s">
        <v>611</v>
      </c>
      <c r="E5714" s="20">
        <f t="shared" si="89"/>
        <v>7.2050000000000001</v>
      </c>
    </row>
    <row r="5715" spans="1:5" x14ac:dyDescent="0.25">
      <c r="A5715" s="377">
        <v>43912</v>
      </c>
      <c r="B5715" s="378">
        <v>6.5</v>
      </c>
      <c r="C5715" s="379" t="s">
        <v>611</v>
      </c>
      <c r="D5715" s="378" t="s">
        <v>611</v>
      </c>
      <c r="E5715" s="20">
        <f t="shared" si="89"/>
        <v>7.2050000000000001</v>
      </c>
    </row>
    <row r="5716" spans="1:5" x14ac:dyDescent="0.25">
      <c r="A5716" s="377">
        <v>43913</v>
      </c>
      <c r="B5716" s="378">
        <v>6.5</v>
      </c>
      <c r="C5716" s="379">
        <v>6.55</v>
      </c>
      <c r="D5716" s="378">
        <v>7.2024999999999997</v>
      </c>
      <c r="E5716" s="20">
        <f t="shared" si="89"/>
        <v>7.2024999999999997</v>
      </c>
    </row>
    <row r="5717" spans="1:5" x14ac:dyDescent="0.25">
      <c r="A5717" s="377">
        <v>43914</v>
      </c>
      <c r="B5717" s="378">
        <v>6.5</v>
      </c>
      <c r="C5717" s="379">
        <v>6.57</v>
      </c>
      <c r="D5717" s="378">
        <v>6.8150000000000004</v>
      </c>
      <c r="E5717" s="20">
        <f t="shared" si="89"/>
        <v>6.8150000000000004</v>
      </c>
    </row>
    <row r="5718" spans="1:5" x14ac:dyDescent="0.25">
      <c r="A5718" s="377">
        <v>43915</v>
      </c>
      <c r="B5718" s="378">
        <v>6.5</v>
      </c>
      <c r="C5718" s="379">
        <v>6.56</v>
      </c>
      <c r="D5718" s="378">
        <v>6.7850000000000001</v>
      </c>
      <c r="E5718" s="20">
        <f t="shared" si="89"/>
        <v>6.7850000000000001</v>
      </c>
    </row>
    <row r="5719" spans="1:5" x14ac:dyDescent="0.25">
      <c r="A5719" s="377">
        <v>43916</v>
      </c>
      <c r="B5719" s="378">
        <v>6.5</v>
      </c>
      <c r="C5719" s="379">
        <v>6.55</v>
      </c>
      <c r="D5719" s="378">
        <v>6.7675000000000001</v>
      </c>
      <c r="E5719" s="20">
        <f t="shared" si="89"/>
        <v>6.7675000000000001</v>
      </c>
    </row>
    <row r="5720" spans="1:5" x14ac:dyDescent="0.25">
      <c r="A5720" s="377">
        <v>43917</v>
      </c>
      <c r="B5720" s="378">
        <v>6.5</v>
      </c>
      <c r="C5720" s="379">
        <v>6.56</v>
      </c>
      <c r="D5720" s="378">
        <v>6.7587000000000002</v>
      </c>
      <c r="E5720" s="20">
        <f t="shared" si="89"/>
        <v>6.7587000000000002</v>
      </c>
    </row>
    <row r="5721" spans="1:5" x14ac:dyDescent="0.25">
      <c r="A5721" s="377">
        <v>43918</v>
      </c>
      <c r="B5721" s="378">
        <v>6.5</v>
      </c>
      <c r="C5721" s="379" t="s">
        <v>611</v>
      </c>
      <c r="D5721" s="378" t="s">
        <v>611</v>
      </c>
      <c r="E5721" s="20">
        <f t="shared" si="89"/>
        <v>6.7587000000000002</v>
      </c>
    </row>
    <row r="5722" spans="1:5" x14ac:dyDescent="0.25">
      <c r="A5722" s="377">
        <v>43919</v>
      </c>
      <c r="B5722" s="378">
        <v>6.5</v>
      </c>
      <c r="C5722" s="379" t="s">
        <v>611</v>
      </c>
      <c r="D5722" s="378" t="s">
        <v>611</v>
      </c>
      <c r="E5722" s="20">
        <f t="shared" si="89"/>
        <v>6.7587000000000002</v>
      </c>
    </row>
    <row r="5723" spans="1:5" x14ac:dyDescent="0.25">
      <c r="A5723" s="377">
        <v>43920</v>
      </c>
      <c r="B5723" s="378">
        <v>6.5</v>
      </c>
      <c r="C5723" s="379">
        <v>6.57</v>
      </c>
      <c r="D5723" s="378">
        <v>6.7487000000000004</v>
      </c>
      <c r="E5723" s="20">
        <f t="shared" si="89"/>
        <v>6.7487000000000004</v>
      </c>
    </row>
    <row r="5724" spans="1:5" x14ac:dyDescent="0.25">
      <c r="A5724" s="377">
        <v>43921</v>
      </c>
      <c r="B5724" s="378">
        <v>6.5</v>
      </c>
      <c r="C5724" s="379">
        <v>6.69</v>
      </c>
      <c r="D5724" s="378">
        <v>6.74</v>
      </c>
      <c r="E5724" s="20">
        <f t="shared" si="89"/>
        <v>6.74</v>
      </c>
    </row>
    <row r="5725" spans="1:5" x14ac:dyDescent="0.25">
      <c r="A5725" s="377">
        <v>43922</v>
      </c>
      <c r="B5725" s="378">
        <v>6.5</v>
      </c>
      <c r="C5725" s="379">
        <v>6.57</v>
      </c>
      <c r="D5725" s="378">
        <v>6.71</v>
      </c>
      <c r="E5725" s="20">
        <f t="shared" si="89"/>
        <v>6.71</v>
      </c>
    </row>
    <row r="5726" spans="1:5" x14ac:dyDescent="0.25">
      <c r="A5726" s="377">
        <v>43923</v>
      </c>
      <c r="B5726" s="378">
        <v>6.5</v>
      </c>
      <c r="C5726" s="379">
        <v>6.64</v>
      </c>
      <c r="D5726" s="378">
        <v>6.7024999999999997</v>
      </c>
      <c r="E5726" s="20">
        <f t="shared" si="89"/>
        <v>6.7024999999999997</v>
      </c>
    </row>
    <row r="5727" spans="1:5" x14ac:dyDescent="0.25">
      <c r="A5727" s="377">
        <v>43924</v>
      </c>
      <c r="B5727" s="378">
        <v>6.5</v>
      </c>
      <c r="C5727" s="379">
        <v>6.52</v>
      </c>
      <c r="D5727" s="378">
        <v>6.7</v>
      </c>
      <c r="E5727" s="20">
        <f t="shared" si="89"/>
        <v>6.7</v>
      </c>
    </row>
    <row r="5728" spans="1:5" x14ac:dyDescent="0.25">
      <c r="A5728" s="377">
        <v>43925</v>
      </c>
      <c r="B5728" s="378">
        <v>6.5</v>
      </c>
      <c r="C5728" s="379" t="s">
        <v>611</v>
      </c>
      <c r="D5728" s="378" t="s">
        <v>611</v>
      </c>
      <c r="E5728" s="20">
        <f t="shared" si="89"/>
        <v>6.7</v>
      </c>
    </row>
    <row r="5729" spans="1:5" x14ac:dyDescent="0.25">
      <c r="A5729" s="377">
        <v>43926</v>
      </c>
      <c r="B5729" s="378">
        <v>6.5</v>
      </c>
      <c r="C5729" s="379" t="s">
        <v>611</v>
      </c>
      <c r="D5729" s="378" t="s">
        <v>611</v>
      </c>
      <c r="E5729" s="20">
        <f t="shared" si="89"/>
        <v>6.7</v>
      </c>
    </row>
    <row r="5730" spans="1:5" x14ac:dyDescent="0.25">
      <c r="A5730" s="377">
        <v>43927</v>
      </c>
      <c r="B5730" s="378">
        <v>6.5</v>
      </c>
      <c r="C5730" s="379">
        <v>6.55</v>
      </c>
      <c r="D5730" s="378">
        <v>6.69</v>
      </c>
      <c r="E5730" s="20">
        <f t="shared" si="89"/>
        <v>6.69</v>
      </c>
    </row>
    <row r="5731" spans="1:5" x14ac:dyDescent="0.25">
      <c r="A5731" s="377">
        <v>43928</v>
      </c>
      <c r="B5731" s="378">
        <v>6.5</v>
      </c>
      <c r="C5731" s="379">
        <v>6.53</v>
      </c>
      <c r="D5731" s="378">
        <v>6.6849999999999996</v>
      </c>
      <c r="E5731" s="20">
        <f t="shared" si="89"/>
        <v>6.6849999999999996</v>
      </c>
    </row>
    <row r="5732" spans="1:5" x14ac:dyDescent="0.25">
      <c r="A5732" s="377">
        <v>43929</v>
      </c>
      <c r="B5732" s="378">
        <v>6.5</v>
      </c>
      <c r="C5732" s="379">
        <v>6.5</v>
      </c>
      <c r="D5732" s="378">
        <v>6.6775000000000002</v>
      </c>
      <c r="E5732" s="20">
        <f t="shared" si="89"/>
        <v>6.6775000000000002</v>
      </c>
    </row>
    <row r="5733" spans="1:5" x14ac:dyDescent="0.25">
      <c r="A5733" s="377">
        <v>43930</v>
      </c>
      <c r="B5733" s="378">
        <v>6.5</v>
      </c>
      <c r="C5733" s="379" t="s">
        <v>611</v>
      </c>
      <c r="D5733" s="378" t="s">
        <v>611</v>
      </c>
      <c r="E5733" s="20">
        <f t="shared" si="89"/>
        <v>6.6775000000000002</v>
      </c>
    </row>
    <row r="5734" spans="1:5" x14ac:dyDescent="0.25">
      <c r="A5734" s="377">
        <v>43931</v>
      </c>
      <c r="B5734" s="378">
        <v>6.5</v>
      </c>
      <c r="C5734" s="379" t="s">
        <v>611</v>
      </c>
      <c r="D5734" s="378" t="s">
        <v>611</v>
      </c>
      <c r="E5734" s="20">
        <f t="shared" si="89"/>
        <v>6.6775000000000002</v>
      </c>
    </row>
    <row r="5735" spans="1:5" x14ac:dyDescent="0.25">
      <c r="A5735" s="377">
        <v>43932</v>
      </c>
      <c r="B5735" s="378">
        <v>6.5</v>
      </c>
      <c r="C5735" s="379" t="s">
        <v>611</v>
      </c>
      <c r="D5735" s="378" t="s">
        <v>611</v>
      </c>
      <c r="E5735" s="20">
        <f t="shared" si="89"/>
        <v>6.6775000000000002</v>
      </c>
    </row>
    <row r="5736" spans="1:5" x14ac:dyDescent="0.25">
      <c r="A5736" s="377">
        <v>43933</v>
      </c>
      <c r="B5736" s="378">
        <v>6.5</v>
      </c>
      <c r="C5736" s="379" t="s">
        <v>611</v>
      </c>
      <c r="D5736" s="378" t="s">
        <v>611</v>
      </c>
      <c r="E5736" s="20">
        <f t="shared" si="89"/>
        <v>6.6775000000000002</v>
      </c>
    </row>
    <row r="5737" spans="1:5" x14ac:dyDescent="0.25">
      <c r="A5737" s="377">
        <v>43934</v>
      </c>
      <c r="B5737" s="378">
        <v>6.5</v>
      </c>
      <c r="C5737" s="379">
        <v>6.47</v>
      </c>
      <c r="D5737" s="378">
        <v>6.6486999999999998</v>
      </c>
      <c r="E5737" s="20">
        <f t="shared" si="89"/>
        <v>6.6486999999999998</v>
      </c>
    </row>
    <row r="5738" spans="1:5" x14ac:dyDescent="0.25">
      <c r="A5738" s="377">
        <v>43935</v>
      </c>
      <c r="B5738" s="378">
        <v>6.5</v>
      </c>
      <c r="C5738" s="379">
        <v>6.45</v>
      </c>
      <c r="D5738" s="378">
        <v>6.6417999999999999</v>
      </c>
      <c r="E5738" s="20">
        <f t="shared" si="89"/>
        <v>6.6417999999999999</v>
      </c>
    </row>
    <row r="5739" spans="1:5" x14ac:dyDescent="0.25">
      <c r="A5739" s="377">
        <v>43936</v>
      </c>
      <c r="B5739" s="378">
        <v>6.5</v>
      </c>
      <c r="C5739" s="379">
        <v>6.4</v>
      </c>
      <c r="D5739" s="378">
        <v>6.6384999999999996</v>
      </c>
      <c r="E5739" s="20">
        <f t="shared" si="89"/>
        <v>6.6384999999999996</v>
      </c>
    </row>
    <row r="5740" spans="1:5" x14ac:dyDescent="0.25">
      <c r="A5740" s="377">
        <v>43937</v>
      </c>
      <c r="B5740" s="378">
        <v>6.5</v>
      </c>
      <c r="C5740" s="379">
        <v>6.39</v>
      </c>
      <c r="D5740" s="378">
        <v>6.6292</v>
      </c>
      <c r="E5740" s="20">
        <f t="shared" si="89"/>
        <v>6.6292</v>
      </c>
    </row>
    <row r="5741" spans="1:5" x14ac:dyDescent="0.25">
      <c r="A5741" s="377">
        <v>43938</v>
      </c>
      <c r="B5741" s="378">
        <v>6.5</v>
      </c>
      <c r="C5741" s="379">
        <v>6.45</v>
      </c>
      <c r="D5741" s="378">
        <v>6.6196000000000002</v>
      </c>
      <c r="E5741" s="20">
        <f t="shared" si="89"/>
        <v>6.6196000000000002</v>
      </c>
    </row>
    <row r="5742" spans="1:5" x14ac:dyDescent="0.25">
      <c r="A5742" s="377">
        <v>43939</v>
      </c>
      <c r="B5742" s="378">
        <v>6.5</v>
      </c>
      <c r="C5742" s="379" t="s">
        <v>611</v>
      </c>
      <c r="D5742" s="378" t="s">
        <v>611</v>
      </c>
      <c r="E5742" s="20">
        <f t="shared" si="89"/>
        <v>6.6196000000000002</v>
      </c>
    </row>
    <row r="5743" spans="1:5" x14ac:dyDescent="0.25">
      <c r="A5743" s="377">
        <v>43940</v>
      </c>
      <c r="B5743" s="378">
        <v>6.5</v>
      </c>
      <c r="C5743" s="379" t="s">
        <v>611</v>
      </c>
      <c r="D5743" s="378" t="s">
        <v>611</v>
      </c>
      <c r="E5743" s="20">
        <f t="shared" si="89"/>
        <v>6.6196000000000002</v>
      </c>
    </row>
    <row r="5744" spans="1:5" x14ac:dyDescent="0.25">
      <c r="A5744" s="377">
        <v>43941</v>
      </c>
      <c r="B5744" s="378">
        <v>6.5</v>
      </c>
      <c r="C5744" s="379">
        <v>6.47</v>
      </c>
      <c r="D5744" s="378">
        <v>6.6142000000000003</v>
      </c>
      <c r="E5744" s="20">
        <f t="shared" si="89"/>
        <v>6.6142000000000003</v>
      </c>
    </row>
    <row r="5745" spans="1:5" x14ac:dyDescent="0.25">
      <c r="A5745" s="377">
        <v>43942</v>
      </c>
      <c r="B5745" s="378">
        <v>6</v>
      </c>
      <c r="C5745" s="379">
        <v>6.62</v>
      </c>
      <c r="D5745" s="378">
        <v>6.6115000000000004</v>
      </c>
      <c r="E5745" s="20">
        <f t="shared" si="89"/>
        <v>6.6115000000000004</v>
      </c>
    </row>
    <row r="5746" spans="1:5" x14ac:dyDescent="0.25">
      <c r="A5746" s="377">
        <v>43943</v>
      </c>
      <c r="B5746" s="378">
        <v>6</v>
      </c>
      <c r="C5746" s="379">
        <v>6.1</v>
      </c>
      <c r="D5746" s="378">
        <v>6.6070000000000002</v>
      </c>
      <c r="E5746" s="20">
        <f t="shared" si="89"/>
        <v>6.6070000000000002</v>
      </c>
    </row>
    <row r="5747" spans="1:5" x14ac:dyDescent="0.25">
      <c r="A5747" s="377">
        <v>43944</v>
      </c>
      <c r="B5747" s="378">
        <v>6</v>
      </c>
      <c r="C5747" s="379">
        <v>6.23</v>
      </c>
      <c r="D5747" s="378">
        <v>6.2725</v>
      </c>
      <c r="E5747" s="20">
        <f t="shared" si="89"/>
        <v>6.2725</v>
      </c>
    </row>
    <row r="5748" spans="1:5" x14ac:dyDescent="0.25">
      <c r="A5748" s="377">
        <v>43945</v>
      </c>
      <c r="B5748" s="378">
        <v>6</v>
      </c>
      <c r="C5748" s="379">
        <v>6.2</v>
      </c>
      <c r="D5748" s="378">
        <v>6.2662000000000004</v>
      </c>
      <c r="E5748" s="20">
        <f t="shared" si="89"/>
        <v>6.2662000000000004</v>
      </c>
    </row>
    <row r="5749" spans="1:5" x14ac:dyDescent="0.25">
      <c r="A5749" s="377">
        <v>43946</v>
      </c>
      <c r="B5749" s="378">
        <v>6</v>
      </c>
      <c r="C5749" s="379" t="s">
        <v>611</v>
      </c>
      <c r="D5749" s="378" t="s">
        <v>611</v>
      </c>
      <c r="E5749" s="20">
        <f t="shared" si="89"/>
        <v>6.2662000000000004</v>
      </c>
    </row>
    <row r="5750" spans="1:5" x14ac:dyDescent="0.25">
      <c r="A5750" s="377">
        <v>43947</v>
      </c>
      <c r="B5750" s="378">
        <v>6</v>
      </c>
      <c r="C5750" s="379" t="s">
        <v>611</v>
      </c>
      <c r="D5750" s="378" t="s">
        <v>611</v>
      </c>
      <c r="E5750" s="20">
        <f t="shared" si="89"/>
        <v>6.2662000000000004</v>
      </c>
    </row>
    <row r="5751" spans="1:5" x14ac:dyDescent="0.25">
      <c r="A5751" s="377">
        <v>43948</v>
      </c>
      <c r="B5751" s="378">
        <v>6</v>
      </c>
      <c r="C5751" s="379">
        <v>5.96</v>
      </c>
      <c r="D5751" s="378">
        <v>6.2645</v>
      </c>
      <c r="E5751" s="20">
        <f t="shared" si="89"/>
        <v>6.2645</v>
      </c>
    </row>
    <row r="5752" spans="1:5" x14ac:dyDescent="0.25">
      <c r="A5752" s="377">
        <v>43949</v>
      </c>
      <c r="B5752" s="378">
        <v>6</v>
      </c>
      <c r="C5752" s="379">
        <v>6.03</v>
      </c>
      <c r="D5752" s="378">
        <v>6.2606999999999999</v>
      </c>
      <c r="E5752" s="20">
        <f t="shared" si="89"/>
        <v>6.2606999999999999</v>
      </c>
    </row>
    <row r="5753" spans="1:5" x14ac:dyDescent="0.25">
      <c r="A5753" s="377">
        <v>43950</v>
      </c>
      <c r="B5753" s="378">
        <v>6</v>
      </c>
      <c r="C5753" s="379">
        <v>5.97</v>
      </c>
      <c r="D5753" s="378">
        <v>6.2591999999999999</v>
      </c>
      <c r="E5753" s="20">
        <f t="shared" si="89"/>
        <v>6.2591999999999999</v>
      </c>
    </row>
    <row r="5754" spans="1:5" x14ac:dyDescent="0.25">
      <c r="A5754" s="377">
        <v>43951</v>
      </c>
      <c r="B5754" s="378">
        <v>6</v>
      </c>
      <c r="C5754" s="379">
        <v>6.02</v>
      </c>
      <c r="D5754" s="378">
        <v>6.2560000000000002</v>
      </c>
      <c r="E5754" s="20">
        <f t="shared" si="89"/>
        <v>6.2560000000000002</v>
      </c>
    </row>
    <row r="5755" spans="1:5" x14ac:dyDescent="0.25">
      <c r="A5755" s="377">
        <v>43952</v>
      </c>
      <c r="B5755" s="378">
        <v>6</v>
      </c>
      <c r="C5755" s="379" t="s">
        <v>611</v>
      </c>
      <c r="D5755" s="378" t="s">
        <v>611</v>
      </c>
      <c r="E5755" s="20">
        <f t="shared" si="89"/>
        <v>6.2560000000000002</v>
      </c>
    </row>
    <row r="5756" spans="1:5" x14ac:dyDescent="0.25">
      <c r="A5756" s="377">
        <v>43953</v>
      </c>
      <c r="B5756" s="378">
        <v>6</v>
      </c>
      <c r="C5756" s="379" t="s">
        <v>611</v>
      </c>
      <c r="D5756" s="378" t="s">
        <v>611</v>
      </c>
      <c r="E5756" s="20">
        <f t="shared" si="89"/>
        <v>6.2560000000000002</v>
      </c>
    </row>
    <row r="5757" spans="1:5" x14ac:dyDescent="0.25">
      <c r="A5757" s="377">
        <v>43954</v>
      </c>
      <c r="B5757" s="378">
        <v>6</v>
      </c>
      <c r="C5757" s="379" t="s">
        <v>611</v>
      </c>
      <c r="D5757" s="378" t="s">
        <v>611</v>
      </c>
      <c r="E5757" s="20">
        <f t="shared" si="89"/>
        <v>6.2560000000000002</v>
      </c>
    </row>
    <row r="5758" spans="1:5" x14ac:dyDescent="0.25">
      <c r="A5758" s="377">
        <v>43955</v>
      </c>
      <c r="B5758" s="378">
        <v>6</v>
      </c>
      <c r="C5758" s="379">
        <v>6.01</v>
      </c>
      <c r="D5758" s="378">
        <v>6.2474999999999996</v>
      </c>
      <c r="E5758" s="20">
        <f t="shared" si="89"/>
        <v>6.2474999999999996</v>
      </c>
    </row>
    <row r="5759" spans="1:5" x14ac:dyDescent="0.25">
      <c r="A5759" s="377">
        <v>43956</v>
      </c>
      <c r="B5759" s="378">
        <v>6</v>
      </c>
      <c r="C5759" s="379">
        <v>6.03</v>
      </c>
      <c r="D5759" s="378">
        <v>6.2450000000000001</v>
      </c>
      <c r="E5759" s="20">
        <f t="shared" si="89"/>
        <v>6.2450000000000001</v>
      </c>
    </row>
    <row r="5760" spans="1:5" x14ac:dyDescent="0.25">
      <c r="A5760" s="377">
        <v>43957</v>
      </c>
      <c r="B5760" s="378">
        <v>6</v>
      </c>
      <c r="C5760" s="379">
        <v>6.03</v>
      </c>
      <c r="D5760" s="378">
        <v>6.2424999999999997</v>
      </c>
      <c r="E5760" s="20">
        <f t="shared" si="89"/>
        <v>6.2424999999999997</v>
      </c>
    </row>
    <row r="5761" spans="1:5" x14ac:dyDescent="0.25">
      <c r="A5761" s="377">
        <v>43958</v>
      </c>
      <c r="B5761" s="378">
        <v>6</v>
      </c>
      <c r="C5761" s="379">
        <v>6.03</v>
      </c>
      <c r="D5761" s="378">
        <v>6.2409999999999997</v>
      </c>
      <c r="E5761" s="20">
        <f t="shared" si="89"/>
        <v>6.2409999999999997</v>
      </c>
    </row>
    <row r="5762" spans="1:5" x14ac:dyDescent="0.25">
      <c r="A5762" s="377">
        <v>43959</v>
      </c>
      <c r="B5762" s="378">
        <v>6</v>
      </c>
      <c r="C5762" s="379">
        <v>6.02</v>
      </c>
      <c r="D5762" s="378">
        <v>6.2394999999999996</v>
      </c>
      <c r="E5762" s="20">
        <f t="shared" si="89"/>
        <v>6.2394999999999996</v>
      </c>
    </row>
    <row r="5763" spans="1:5" x14ac:dyDescent="0.25">
      <c r="A5763" s="377">
        <v>43960</v>
      </c>
      <c r="B5763" s="378">
        <v>6</v>
      </c>
      <c r="C5763" s="379" t="s">
        <v>611</v>
      </c>
      <c r="D5763" s="378" t="s">
        <v>611</v>
      </c>
      <c r="E5763" s="20">
        <f t="shared" si="89"/>
        <v>6.2394999999999996</v>
      </c>
    </row>
    <row r="5764" spans="1:5" x14ac:dyDescent="0.25">
      <c r="A5764" s="377">
        <v>43961</v>
      </c>
      <c r="B5764" s="378">
        <v>6</v>
      </c>
      <c r="C5764" s="379" t="s">
        <v>611</v>
      </c>
      <c r="D5764" s="378" t="s">
        <v>611</v>
      </c>
      <c r="E5764" s="20">
        <f t="shared" si="89"/>
        <v>6.2394999999999996</v>
      </c>
    </row>
    <row r="5765" spans="1:5" x14ac:dyDescent="0.25">
      <c r="A5765" s="377">
        <v>43962</v>
      </c>
      <c r="B5765" s="378">
        <v>6</v>
      </c>
      <c r="C5765" s="379">
        <v>6.01</v>
      </c>
      <c r="D5765" s="378">
        <v>6.2356999999999996</v>
      </c>
      <c r="E5765" s="20">
        <f t="shared" si="89"/>
        <v>6.2356999999999996</v>
      </c>
    </row>
    <row r="5766" spans="1:5" x14ac:dyDescent="0.25">
      <c r="A5766" s="377">
        <v>43963</v>
      </c>
      <c r="B5766" s="378">
        <v>6</v>
      </c>
      <c r="C5766" s="379">
        <v>6.02</v>
      </c>
      <c r="D5766" s="378">
        <v>6.2314999999999996</v>
      </c>
      <c r="E5766" s="20">
        <f t="shared" si="89"/>
        <v>6.2314999999999996</v>
      </c>
    </row>
    <row r="5767" spans="1:5" x14ac:dyDescent="0.25">
      <c r="A5767" s="377">
        <v>43964</v>
      </c>
      <c r="B5767" s="378">
        <v>6</v>
      </c>
      <c r="C5767" s="379">
        <v>6.07</v>
      </c>
      <c r="D5767" s="378">
        <v>6.2276999999999996</v>
      </c>
      <c r="E5767" s="20">
        <f t="shared" si="89"/>
        <v>6.2276999999999996</v>
      </c>
    </row>
    <row r="5768" spans="1:5" x14ac:dyDescent="0.25">
      <c r="A5768" s="377">
        <v>43965</v>
      </c>
      <c r="B5768" s="378">
        <v>5.5</v>
      </c>
      <c r="C5768" s="379">
        <v>6.45</v>
      </c>
      <c r="D5768" s="378">
        <v>6.1959999999999997</v>
      </c>
      <c r="E5768" s="20">
        <f t="shared" si="89"/>
        <v>6.1959999999999997</v>
      </c>
    </row>
    <row r="5769" spans="1:5" x14ac:dyDescent="0.25">
      <c r="A5769" s="377">
        <v>43966</v>
      </c>
      <c r="B5769" s="378">
        <v>5.5</v>
      </c>
      <c r="C5769" s="379">
        <v>6</v>
      </c>
      <c r="D5769" s="378">
        <v>6.1772</v>
      </c>
      <c r="E5769" s="20">
        <f t="shared" si="89"/>
        <v>6.1772</v>
      </c>
    </row>
    <row r="5770" spans="1:5" x14ac:dyDescent="0.25">
      <c r="A5770" s="377">
        <v>43967</v>
      </c>
      <c r="B5770" s="378">
        <v>5.5</v>
      </c>
      <c r="C5770" s="379" t="s">
        <v>611</v>
      </c>
      <c r="D5770" s="378" t="s">
        <v>611</v>
      </c>
      <c r="E5770" s="20">
        <f t="shared" si="89"/>
        <v>6.1772</v>
      </c>
    </row>
    <row r="5771" spans="1:5" x14ac:dyDescent="0.25">
      <c r="A5771" s="377">
        <v>43968</v>
      </c>
      <c r="B5771" s="378">
        <v>5.5</v>
      </c>
      <c r="C5771" s="379" t="s">
        <v>611</v>
      </c>
      <c r="D5771" s="378" t="s">
        <v>611</v>
      </c>
      <c r="E5771" s="20">
        <f t="shared" si="89"/>
        <v>6.1772</v>
      </c>
    </row>
    <row r="5772" spans="1:5" x14ac:dyDescent="0.25">
      <c r="A5772" s="377">
        <v>43969</v>
      </c>
      <c r="B5772" s="378">
        <v>5.5</v>
      </c>
      <c r="C5772" s="379">
        <v>5.52</v>
      </c>
      <c r="D5772" s="378">
        <v>5.78</v>
      </c>
      <c r="E5772" s="20">
        <f t="shared" ref="E5772:E5835" si="90">IF(D5772="N/E",E5771,D5772)</f>
        <v>5.78</v>
      </c>
    </row>
    <row r="5773" spans="1:5" x14ac:dyDescent="0.25">
      <c r="A5773" s="377">
        <v>43970</v>
      </c>
      <c r="B5773" s="378">
        <v>5.5</v>
      </c>
      <c r="C5773" s="379">
        <v>5.5</v>
      </c>
      <c r="D5773" s="378">
        <v>5.7774999999999999</v>
      </c>
      <c r="E5773" s="20">
        <f t="shared" si="90"/>
        <v>5.7774999999999999</v>
      </c>
    </row>
    <row r="5774" spans="1:5" x14ac:dyDescent="0.25">
      <c r="A5774" s="377">
        <v>43971</v>
      </c>
      <c r="B5774" s="378">
        <v>5.5</v>
      </c>
      <c r="C5774" s="379">
        <v>5.5</v>
      </c>
      <c r="D5774" s="378">
        <v>5.7727000000000004</v>
      </c>
      <c r="E5774" s="20">
        <f t="shared" si="90"/>
        <v>5.7727000000000004</v>
      </c>
    </row>
    <row r="5775" spans="1:5" x14ac:dyDescent="0.25">
      <c r="A5775" s="377">
        <v>43972</v>
      </c>
      <c r="B5775" s="378">
        <v>5.5</v>
      </c>
      <c r="C5775" s="379">
        <v>5.5</v>
      </c>
      <c r="D5775" s="378">
        <v>5.7687999999999997</v>
      </c>
      <c r="E5775" s="20">
        <f t="shared" si="90"/>
        <v>5.7687999999999997</v>
      </c>
    </row>
    <row r="5776" spans="1:5" x14ac:dyDescent="0.25">
      <c r="A5776" s="377">
        <v>43973</v>
      </c>
      <c r="B5776" s="378">
        <v>5.5</v>
      </c>
      <c r="C5776" s="379">
        <v>5.53</v>
      </c>
      <c r="D5776" s="378">
        <v>5.7644000000000002</v>
      </c>
      <c r="E5776" s="20">
        <f t="shared" si="90"/>
        <v>5.7644000000000002</v>
      </c>
    </row>
    <row r="5777" spans="1:5" x14ac:dyDescent="0.25">
      <c r="A5777" s="377">
        <v>43974</v>
      </c>
      <c r="B5777" s="378">
        <v>5.5</v>
      </c>
      <c r="C5777" s="379" t="s">
        <v>611</v>
      </c>
      <c r="D5777" s="378" t="s">
        <v>611</v>
      </c>
      <c r="E5777" s="20">
        <f t="shared" si="90"/>
        <v>5.7644000000000002</v>
      </c>
    </row>
    <row r="5778" spans="1:5" x14ac:dyDescent="0.25">
      <c r="A5778" s="377">
        <v>43975</v>
      </c>
      <c r="B5778" s="378">
        <v>5.5</v>
      </c>
      <c r="C5778" s="379" t="s">
        <v>611</v>
      </c>
      <c r="D5778" s="378" t="s">
        <v>611</v>
      </c>
      <c r="E5778" s="20">
        <f t="shared" si="90"/>
        <v>5.7644000000000002</v>
      </c>
    </row>
    <row r="5779" spans="1:5" x14ac:dyDescent="0.25">
      <c r="A5779" s="377">
        <v>43976</v>
      </c>
      <c r="B5779" s="378">
        <v>5.5</v>
      </c>
      <c r="C5779" s="379">
        <v>5.5</v>
      </c>
      <c r="D5779" s="378">
        <v>5.7622</v>
      </c>
      <c r="E5779" s="20">
        <f t="shared" si="90"/>
        <v>5.7622</v>
      </c>
    </row>
    <row r="5780" spans="1:5" x14ac:dyDescent="0.25">
      <c r="A5780" s="377">
        <v>43977</v>
      </c>
      <c r="B5780" s="378">
        <v>5.5</v>
      </c>
      <c r="C5780" s="379">
        <v>5.53</v>
      </c>
      <c r="D5780" s="378">
        <v>5.7549999999999999</v>
      </c>
      <c r="E5780" s="20">
        <f t="shared" si="90"/>
        <v>5.7549999999999999</v>
      </c>
    </row>
    <row r="5781" spans="1:5" x14ac:dyDescent="0.25">
      <c r="A5781" s="377">
        <v>43978</v>
      </c>
      <c r="B5781" s="378">
        <v>5.5</v>
      </c>
      <c r="C5781" s="379">
        <v>5.52</v>
      </c>
      <c r="D5781" s="378">
        <v>5.7525000000000004</v>
      </c>
      <c r="E5781" s="20">
        <f t="shared" si="90"/>
        <v>5.7525000000000004</v>
      </c>
    </row>
    <row r="5782" spans="1:5" x14ac:dyDescent="0.25">
      <c r="A5782" s="377">
        <v>43979</v>
      </c>
      <c r="B5782" s="378">
        <v>5.5</v>
      </c>
      <c r="C5782" s="379">
        <v>5.52</v>
      </c>
      <c r="D5782" s="378">
        <v>5.7481999999999998</v>
      </c>
      <c r="E5782" s="20">
        <f t="shared" si="90"/>
        <v>5.7481999999999998</v>
      </c>
    </row>
    <row r="5783" spans="1:5" x14ac:dyDescent="0.25">
      <c r="A5783" s="377">
        <v>43980</v>
      </c>
      <c r="B5783" s="378">
        <v>5.5</v>
      </c>
      <c r="C5783" s="379">
        <v>5.75</v>
      </c>
      <c r="D5783" s="378">
        <v>5.7441000000000004</v>
      </c>
      <c r="E5783" s="20">
        <f t="shared" si="90"/>
        <v>5.7441000000000004</v>
      </c>
    </row>
    <row r="5784" spans="1:5" x14ac:dyDescent="0.25">
      <c r="A5784" s="377">
        <v>43981</v>
      </c>
      <c r="B5784" s="378">
        <v>5.5</v>
      </c>
      <c r="C5784" s="379" t="s">
        <v>611</v>
      </c>
      <c r="D5784" s="378" t="s">
        <v>611</v>
      </c>
      <c r="E5784" s="20">
        <f t="shared" si="90"/>
        <v>5.7441000000000004</v>
      </c>
    </row>
    <row r="5785" spans="1:5" x14ac:dyDescent="0.25">
      <c r="A5785" s="377">
        <v>43982</v>
      </c>
      <c r="B5785" s="378">
        <v>5.5</v>
      </c>
      <c r="C5785" s="379" t="s">
        <v>611</v>
      </c>
      <c r="D5785" s="378" t="s">
        <v>611</v>
      </c>
      <c r="E5785" s="20">
        <f t="shared" si="90"/>
        <v>5.7441000000000004</v>
      </c>
    </row>
    <row r="5786" spans="1:5" x14ac:dyDescent="0.25">
      <c r="A5786" s="377">
        <v>43983</v>
      </c>
      <c r="B5786" s="378">
        <v>5.5</v>
      </c>
      <c r="C5786" s="379">
        <v>5.6</v>
      </c>
      <c r="D5786" s="378">
        <v>5.7394999999999996</v>
      </c>
      <c r="E5786" s="20">
        <f t="shared" si="90"/>
        <v>5.7394999999999996</v>
      </c>
    </row>
    <row r="5787" spans="1:5" x14ac:dyDescent="0.25">
      <c r="A5787" s="377">
        <v>43984</v>
      </c>
      <c r="B5787" s="378">
        <v>5.5</v>
      </c>
      <c r="C5787" s="379">
        <v>5.65</v>
      </c>
      <c r="D5787" s="378">
        <v>5.7347000000000001</v>
      </c>
      <c r="E5787" s="20">
        <f t="shared" si="90"/>
        <v>5.7347000000000001</v>
      </c>
    </row>
    <row r="5788" spans="1:5" x14ac:dyDescent="0.25">
      <c r="A5788" s="377">
        <v>43985</v>
      </c>
      <c r="B5788" s="378">
        <v>5.5</v>
      </c>
      <c r="C5788" s="379">
        <v>5.57</v>
      </c>
      <c r="D5788" s="378">
        <v>5.7324999999999999</v>
      </c>
      <c r="E5788" s="20">
        <f t="shared" si="90"/>
        <v>5.7324999999999999</v>
      </c>
    </row>
    <row r="5789" spans="1:5" x14ac:dyDescent="0.25">
      <c r="A5789" s="377">
        <v>43986</v>
      </c>
      <c r="B5789" s="378">
        <v>5.5</v>
      </c>
      <c r="C5789" s="379">
        <v>5.51</v>
      </c>
      <c r="D5789" s="378">
        <v>5.7286000000000001</v>
      </c>
      <c r="E5789" s="20">
        <f t="shared" si="90"/>
        <v>5.7286000000000001</v>
      </c>
    </row>
    <row r="5790" spans="1:5" x14ac:dyDescent="0.25">
      <c r="A5790" s="377">
        <v>43987</v>
      </c>
      <c r="B5790" s="378">
        <v>5.5</v>
      </c>
      <c r="C5790" s="379">
        <v>5.51</v>
      </c>
      <c r="D5790" s="378">
        <v>5.7229000000000001</v>
      </c>
      <c r="E5790" s="20">
        <f t="shared" si="90"/>
        <v>5.7229000000000001</v>
      </c>
    </row>
    <row r="5791" spans="1:5" x14ac:dyDescent="0.25">
      <c r="A5791" s="377">
        <v>43988</v>
      </c>
      <c r="B5791" s="378">
        <v>5.5</v>
      </c>
      <c r="C5791" s="379" t="s">
        <v>611</v>
      </c>
      <c r="D5791" s="378" t="s">
        <v>611</v>
      </c>
      <c r="E5791" s="20">
        <f t="shared" si="90"/>
        <v>5.7229000000000001</v>
      </c>
    </row>
    <row r="5792" spans="1:5" x14ac:dyDescent="0.25">
      <c r="A5792" s="377">
        <v>43989</v>
      </c>
      <c r="B5792" s="378">
        <v>5.5</v>
      </c>
      <c r="C5792" s="379" t="s">
        <v>611</v>
      </c>
      <c r="D5792" s="378" t="s">
        <v>611</v>
      </c>
      <c r="E5792" s="20">
        <f t="shared" si="90"/>
        <v>5.7229000000000001</v>
      </c>
    </row>
    <row r="5793" spans="1:5" x14ac:dyDescent="0.25">
      <c r="A5793" s="377">
        <v>43990</v>
      </c>
      <c r="B5793" s="378">
        <v>5.5</v>
      </c>
      <c r="C5793" s="379">
        <v>5.5</v>
      </c>
      <c r="D5793" s="378">
        <v>5.7088999999999999</v>
      </c>
      <c r="E5793" s="20">
        <f t="shared" si="90"/>
        <v>5.7088999999999999</v>
      </c>
    </row>
    <row r="5794" spans="1:5" x14ac:dyDescent="0.25">
      <c r="A5794" s="377">
        <v>43991</v>
      </c>
      <c r="B5794" s="378">
        <v>5.5</v>
      </c>
      <c r="C5794" s="379">
        <v>5.49</v>
      </c>
      <c r="D5794" s="378">
        <v>5.6959999999999997</v>
      </c>
      <c r="E5794" s="20">
        <f t="shared" si="90"/>
        <v>5.6959999999999997</v>
      </c>
    </row>
    <row r="5795" spans="1:5" x14ac:dyDescent="0.25">
      <c r="A5795" s="377">
        <v>43992</v>
      </c>
      <c r="B5795" s="378">
        <v>5.5</v>
      </c>
      <c r="C5795" s="379">
        <v>5.49</v>
      </c>
      <c r="D5795" s="378">
        <v>5.6924000000000001</v>
      </c>
      <c r="E5795" s="20">
        <f t="shared" si="90"/>
        <v>5.6924000000000001</v>
      </c>
    </row>
    <row r="5796" spans="1:5" x14ac:dyDescent="0.25">
      <c r="A5796" s="377">
        <v>43993</v>
      </c>
      <c r="B5796" s="378">
        <v>5.5</v>
      </c>
      <c r="C5796" s="379">
        <v>5.53</v>
      </c>
      <c r="D5796" s="378">
        <v>5.6849999999999996</v>
      </c>
      <c r="E5796" s="20">
        <f t="shared" si="90"/>
        <v>5.6849999999999996</v>
      </c>
    </row>
    <row r="5797" spans="1:5" x14ac:dyDescent="0.25">
      <c r="A5797" s="377">
        <v>43994</v>
      </c>
      <c r="B5797" s="378">
        <v>5.5</v>
      </c>
      <c r="C5797" s="379">
        <v>5.68</v>
      </c>
      <c r="D5797" s="378">
        <v>5.681</v>
      </c>
      <c r="E5797" s="20">
        <f t="shared" si="90"/>
        <v>5.681</v>
      </c>
    </row>
    <row r="5798" spans="1:5" x14ac:dyDescent="0.25">
      <c r="A5798" s="377">
        <v>43995</v>
      </c>
      <c r="B5798" s="378">
        <v>5.5</v>
      </c>
      <c r="C5798" s="379" t="s">
        <v>611</v>
      </c>
      <c r="D5798" s="378" t="s">
        <v>611</v>
      </c>
      <c r="E5798" s="20">
        <f t="shared" si="90"/>
        <v>5.681</v>
      </c>
    </row>
    <row r="5799" spans="1:5" x14ac:dyDescent="0.25">
      <c r="A5799" s="377">
        <v>43996</v>
      </c>
      <c r="B5799" s="378">
        <v>5.5</v>
      </c>
      <c r="C5799" s="379" t="s">
        <v>611</v>
      </c>
      <c r="D5799" s="378" t="s">
        <v>611</v>
      </c>
      <c r="E5799" s="20">
        <f t="shared" si="90"/>
        <v>5.681</v>
      </c>
    </row>
    <row r="5800" spans="1:5" x14ac:dyDescent="0.25">
      <c r="A5800" s="377">
        <v>43997</v>
      </c>
      <c r="B5800" s="378">
        <v>5.5</v>
      </c>
      <c r="C5800" s="379">
        <v>5.5</v>
      </c>
      <c r="D5800" s="378">
        <v>5.6764999999999999</v>
      </c>
      <c r="E5800" s="20">
        <f t="shared" si="90"/>
        <v>5.6764999999999999</v>
      </c>
    </row>
    <row r="5801" spans="1:5" x14ac:dyDescent="0.25">
      <c r="A5801" s="377">
        <v>43998</v>
      </c>
      <c r="B5801" s="378">
        <v>5.5</v>
      </c>
      <c r="C5801" s="379">
        <v>5.51</v>
      </c>
      <c r="D5801" s="378">
        <v>5.673</v>
      </c>
      <c r="E5801" s="20">
        <f t="shared" si="90"/>
        <v>5.673</v>
      </c>
    </row>
    <row r="5802" spans="1:5" x14ac:dyDescent="0.25">
      <c r="A5802" s="377">
        <v>43999</v>
      </c>
      <c r="B5802" s="378">
        <v>5.5</v>
      </c>
      <c r="C5802" s="379">
        <v>5.5</v>
      </c>
      <c r="D5802" s="378">
        <v>5.6710000000000003</v>
      </c>
      <c r="E5802" s="20">
        <f t="shared" si="90"/>
        <v>5.6710000000000003</v>
      </c>
    </row>
    <row r="5803" spans="1:5" x14ac:dyDescent="0.25">
      <c r="A5803" s="377">
        <v>44000</v>
      </c>
      <c r="B5803" s="378">
        <v>5.5</v>
      </c>
      <c r="C5803" s="379">
        <v>5.51</v>
      </c>
      <c r="D5803" s="378">
        <v>5.6654999999999998</v>
      </c>
      <c r="E5803" s="20">
        <f t="shared" si="90"/>
        <v>5.6654999999999998</v>
      </c>
    </row>
    <row r="5804" spans="1:5" x14ac:dyDescent="0.25">
      <c r="A5804" s="377">
        <v>44001</v>
      </c>
      <c r="B5804" s="378">
        <v>5.5</v>
      </c>
      <c r="C5804" s="379">
        <v>5.64</v>
      </c>
      <c r="D5804" s="378">
        <v>5.6609999999999996</v>
      </c>
      <c r="E5804" s="20">
        <f t="shared" si="90"/>
        <v>5.6609999999999996</v>
      </c>
    </row>
    <row r="5805" spans="1:5" x14ac:dyDescent="0.25">
      <c r="A5805" s="377">
        <v>44002</v>
      </c>
      <c r="B5805" s="378">
        <v>5.5</v>
      </c>
      <c r="C5805" s="379" t="s">
        <v>611</v>
      </c>
      <c r="D5805" s="378" t="s">
        <v>611</v>
      </c>
      <c r="E5805" s="20">
        <f t="shared" si="90"/>
        <v>5.6609999999999996</v>
      </c>
    </row>
    <row r="5806" spans="1:5" x14ac:dyDescent="0.25">
      <c r="A5806" s="377">
        <v>44003</v>
      </c>
      <c r="B5806" s="378">
        <v>5.5</v>
      </c>
      <c r="C5806" s="379" t="s">
        <v>611</v>
      </c>
      <c r="D5806" s="378" t="s">
        <v>611</v>
      </c>
      <c r="E5806" s="20">
        <f t="shared" si="90"/>
        <v>5.6609999999999996</v>
      </c>
    </row>
    <row r="5807" spans="1:5" x14ac:dyDescent="0.25">
      <c r="A5807" s="377">
        <v>44004</v>
      </c>
      <c r="B5807" s="378">
        <v>5.5</v>
      </c>
      <c r="C5807" s="379">
        <v>5.59</v>
      </c>
      <c r="D5807" s="378">
        <v>5.6559999999999997</v>
      </c>
      <c r="E5807" s="20">
        <f t="shared" si="90"/>
        <v>5.6559999999999997</v>
      </c>
    </row>
    <row r="5808" spans="1:5" x14ac:dyDescent="0.25">
      <c r="A5808" s="377">
        <v>44005</v>
      </c>
      <c r="B5808" s="378">
        <v>5.5</v>
      </c>
      <c r="C5808" s="379">
        <v>5.58</v>
      </c>
      <c r="D5808" s="378">
        <v>5.6550000000000002</v>
      </c>
      <c r="E5808" s="20">
        <f t="shared" si="90"/>
        <v>5.6550000000000002</v>
      </c>
    </row>
    <row r="5809" spans="1:5" x14ac:dyDescent="0.25">
      <c r="A5809" s="377">
        <v>44006</v>
      </c>
      <c r="B5809" s="378">
        <v>5.5</v>
      </c>
      <c r="C5809" s="379">
        <v>5.56</v>
      </c>
      <c r="D5809" s="378">
        <v>5.6505000000000001</v>
      </c>
      <c r="E5809" s="20">
        <f t="shared" si="90"/>
        <v>5.6505000000000001</v>
      </c>
    </row>
    <row r="5810" spans="1:5" x14ac:dyDescent="0.25">
      <c r="A5810" s="377">
        <v>44007</v>
      </c>
      <c r="B5810" s="378">
        <v>5</v>
      </c>
      <c r="C5810" s="379">
        <v>5.56</v>
      </c>
      <c r="D5810" s="378">
        <v>5.6452</v>
      </c>
      <c r="E5810" s="20">
        <f t="shared" si="90"/>
        <v>5.6452</v>
      </c>
    </row>
    <row r="5811" spans="1:5" x14ac:dyDescent="0.25">
      <c r="A5811" s="377">
        <v>44008</v>
      </c>
      <c r="B5811" s="378">
        <v>5</v>
      </c>
      <c r="C5811" s="379">
        <v>5.0999999999999996</v>
      </c>
      <c r="D5811" s="378">
        <v>5.6101000000000001</v>
      </c>
      <c r="E5811" s="20">
        <f t="shared" si="90"/>
        <v>5.6101000000000001</v>
      </c>
    </row>
    <row r="5812" spans="1:5" x14ac:dyDescent="0.25">
      <c r="A5812" s="377">
        <v>44009</v>
      </c>
      <c r="B5812" s="378">
        <v>5</v>
      </c>
      <c r="C5812" s="379" t="s">
        <v>611</v>
      </c>
      <c r="D5812" s="378" t="s">
        <v>611</v>
      </c>
      <c r="E5812" s="20">
        <f t="shared" si="90"/>
        <v>5.6101000000000001</v>
      </c>
    </row>
    <row r="5813" spans="1:5" x14ac:dyDescent="0.25">
      <c r="A5813" s="377">
        <v>44010</v>
      </c>
      <c r="B5813" s="378">
        <v>5</v>
      </c>
      <c r="C5813" s="379" t="s">
        <v>611</v>
      </c>
      <c r="D5813" s="378" t="s">
        <v>611</v>
      </c>
      <c r="E5813" s="20">
        <f t="shared" si="90"/>
        <v>5.6101000000000001</v>
      </c>
    </row>
    <row r="5814" spans="1:5" x14ac:dyDescent="0.25">
      <c r="A5814" s="377">
        <v>44011</v>
      </c>
      <c r="B5814" s="378">
        <v>5</v>
      </c>
      <c r="C5814" s="379">
        <v>5.04</v>
      </c>
      <c r="D5814" s="378">
        <v>5.2975000000000003</v>
      </c>
      <c r="E5814" s="20">
        <f t="shared" si="90"/>
        <v>5.2975000000000003</v>
      </c>
    </row>
    <row r="5815" spans="1:5" x14ac:dyDescent="0.25">
      <c r="A5815" s="377">
        <v>44012</v>
      </c>
      <c r="B5815" s="378">
        <v>5</v>
      </c>
      <c r="C5815" s="379">
        <v>5.08</v>
      </c>
      <c r="D5815" s="378">
        <v>5.2887000000000004</v>
      </c>
      <c r="E5815" s="20">
        <f t="shared" si="90"/>
        <v>5.2887000000000004</v>
      </c>
    </row>
    <row r="5816" spans="1:5" x14ac:dyDescent="0.25">
      <c r="A5816" s="377">
        <v>44013</v>
      </c>
      <c r="B5816" s="378">
        <v>5</v>
      </c>
      <c r="C5816" s="379">
        <v>5.0599999999999996</v>
      </c>
      <c r="D5816" s="378">
        <v>5.2843</v>
      </c>
      <c r="E5816" s="20">
        <f t="shared" si="90"/>
        <v>5.2843</v>
      </c>
    </row>
    <row r="5817" spans="1:5" x14ac:dyDescent="0.25">
      <c r="A5817" s="377">
        <v>44014</v>
      </c>
      <c r="B5817" s="378">
        <v>5</v>
      </c>
      <c r="C5817" s="379">
        <v>5.0999999999999996</v>
      </c>
      <c r="D5817" s="378">
        <v>5.2664999999999997</v>
      </c>
      <c r="E5817" s="20">
        <f t="shared" si="90"/>
        <v>5.2664999999999997</v>
      </c>
    </row>
    <row r="5818" spans="1:5" x14ac:dyDescent="0.25">
      <c r="A5818" s="377">
        <v>44015</v>
      </c>
      <c r="B5818" s="378">
        <v>5</v>
      </c>
      <c r="C5818" s="379">
        <v>5.05</v>
      </c>
      <c r="D5818" s="378">
        <v>5.26</v>
      </c>
      <c r="E5818" s="20">
        <f t="shared" si="90"/>
        <v>5.26</v>
      </c>
    </row>
    <row r="5819" spans="1:5" x14ac:dyDescent="0.25">
      <c r="A5819" s="377">
        <v>44016</v>
      </c>
      <c r="B5819" s="378">
        <v>5</v>
      </c>
      <c r="C5819" s="379" t="s">
        <v>611</v>
      </c>
      <c r="D5819" s="378" t="s">
        <v>611</v>
      </c>
      <c r="E5819" s="20">
        <f t="shared" si="90"/>
        <v>5.26</v>
      </c>
    </row>
    <row r="5820" spans="1:5" x14ac:dyDescent="0.25">
      <c r="A5820" s="377">
        <v>44017</v>
      </c>
      <c r="B5820" s="378">
        <v>5</v>
      </c>
      <c r="C5820" s="379" t="s">
        <v>611</v>
      </c>
      <c r="D5820" s="378" t="s">
        <v>611</v>
      </c>
      <c r="E5820" s="20">
        <f t="shared" si="90"/>
        <v>5.26</v>
      </c>
    </row>
    <row r="5821" spans="1:5" x14ac:dyDescent="0.25">
      <c r="A5821" s="377">
        <v>44018</v>
      </c>
      <c r="B5821" s="378">
        <v>5</v>
      </c>
      <c r="C5821" s="379">
        <v>5.05</v>
      </c>
      <c r="D5821" s="378">
        <v>5.2561999999999998</v>
      </c>
      <c r="E5821" s="20">
        <f t="shared" si="90"/>
        <v>5.2561999999999998</v>
      </c>
    </row>
    <row r="5822" spans="1:5" x14ac:dyDescent="0.25">
      <c r="A5822" s="377">
        <v>44019</v>
      </c>
      <c r="B5822" s="378">
        <v>5</v>
      </c>
      <c r="C5822" s="379">
        <v>5.0199999999999996</v>
      </c>
      <c r="D5822" s="378">
        <v>5.2549999999999999</v>
      </c>
      <c r="E5822" s="20">
        <f t="shared" si="90"/>
        <v>5.2549999999999999</v>
      </c>
    </row>
    <row r="5823" spans="1:5" x14ac:dyDescent="0.25">
      <c r="A5823" s="377">
        <v>44020</v>
      </c>
      <c r="B5823" s="378">
        <v>5</v>
      </c>
      <c r="C5823" s="379">
        <v>5</v>
      </c>
      <c r="D5823" s="378">
        <v>5.2504999999999997</v>
      </c>
      <c r="E5823" s="20">
        <f t="shared" si="90"/>
        <v>5.2504999999999997</v>
      </c>
    </row>
    <row r="5824" spans="1:5" x14ac:dyDescent="0.25">
      <c r="A5824" s="377">
        <v>44021</v>
      </c>
      <c r="B5824" s="378">
        <v>5</v>
      </c>
      <c r="C5824" s="379">
        <v>4.9800000000000004</v>
      </c>
      <c r="D5824" s="378">
        <v>5.2457000000000003</v>
      </c>
      <c r="E5824" s="20">
        <f t="shared" si="90"/>
        <v>5.2457000000000003</v>
      </c>
    </row>
    <row r="5825" spans="1:5" x14ac:dyDescent="0.25">
      <c r="A5825" s="377">
        <v>44022</v>
      </c>
      <c r="B5825" s="378">
        <v>5</v>
      </c>
      <c r="C5825" s="379">
        <v>4.9800000000000004</v>
      </c>
      <c r="D5825" s="378">
        <v>5.2430000000000003</v>
      </c>
      <c r="E5825" s="20">
        <f t="shared" si="90"/>
        <v>5.2430000000000003</v>
      </c>
    </row>
    <row r="5826" spans="1:5" x14ac:dyDescent="0.25">
      <c r="A5826" s="377">
        <v>44023</v>
      </c>
      <c r="B5826" s="378">
        <v>5</v>
      </c>
      <c r="C5826" s="379" t="s">
        <v>611</v>
      </c>
      <c r="D5826" s="378" t="s">
        <v>611</v>
      </c>
      <c r="E5826" s="20">
        <f t="shared" si="90"/>
        <v>5.2430000000000003</v>
      </c>
    </row>
    <row r="5827" spans="1:5" x14ac:dyDescent="0.25">
      <c r="A5827" s="377">
        <v>44024</v>
      </c>
      <c r="B5827" s="378">
        <v>5</v>
      </c>
      <c r="C5827" s="379" t="s">
        <v>611</v>
      </c>
      <c r="D5827" s="378" t="s">
        <v>611</v>
      </c>
      <c r="E5827" s="20">
        <f t="shared" si="90"/>
        <v>5.2430000000000003</v>
      </c>
    </row>
    <row r="5828" spans="1:5" x14ac:dyDescent="0.25">
      <c r="A5828" s="377">
        <v>44025</v>
      </c>
      <c r="B5828" s="378">
        <v>5</v>
      </c>
      <c r="C5828" s="379">
        <v>4.9800000000000004</v>
      </c>
      <c r="D5828" s="378">
        <v>5.2385000000000002</v>
      </c>
      <c r="E5828" s="20">
        <f t="shared" si="90"/>
        <v>5.2385000000000002</v>
      </c>
    </row>
    <row r="5829" spans="1:5" x14ac:dyDescent="0.25">
      <c r="A5829" s="377">
        <v>44026</v>
      </c>
      <c r="B5829" s="378">
        <v>5</v>
      </c>
      <c r="C5829" s="379">
        <v>5.08</v>
      </c>
      <c r="D5829" s="378">
        <v>5.2371999999999996</v>
      </c>
      <c r="E5829" s="20">
        <f t="shared" si="90"/>
        <v>5.2371999999999996</v>
      </c>
    </row>
    <row r="5830" spans="1:5" x14ac:dyDescent="0.25">
      <c r="A5830" s="377">
        <v>44027</v>
      </c>
      <c r="B5830" s="378">
        <v>5</v>
      </c>
      <c r="C5830" s="379">
        <v>5</v>
      </c>
      <c r="D5830" s="378">
        <v>5.2350000000000003</v>
      </c>
      <c r="E5830" s="20">
        <f t="shared" si="90"/>
        <v>5.2350000000000003</v>
      </c>
    </row>
    <row r="5831" spans="1:5" x14ac:dyDescent="0.25">
      <c r="A5831" s="377">
        <v>44028</v>
      </c>
      <c r="B5831" s="378">
        <v>5</v>
      </c>
      <c r="C5831" s="379">
        <v>5</v>
      </c>
      <c r="D5831" s="378">
        <v>5.2305000000000001</v>
      </c>
      <c r="E5831" s="20">
        <f t="shared" si="90"/>
        <v>5.2305000000000001</v>
      </c>
    </row>
    <row r="5832" spans="1:5" x14ac:dyDescent="0.25">
      <c r="A5832" s="377">
        <v>44029</v>
      </c>
      <c r="B5832" s="378">
        <v>5</v>
      </c>
      <c r="C5832" s="379">
        <v>5</v>
      </c>
      <c r="D5832" s="378">
        <v>5.2291999999999996</v>
      </c>
      <c r="E5832" s="20">
        <f t="shared" si="90"/>
        <v>5.2291999999999996</v>
      </c>
    </row>
    <row r="5833" spans="1:5" x14ac:dyDescent="0.25">
      <c r="A5833" s="377">
        <v>44030</v>
      </c>
      <c r="B5833" s="378">
        <v>5</v>
      </c>
      <c r="C5833" s="379" t="s">
        <v>611</v>
      </c>
      <c r="D5833" s="378" t="s">
        <v>611</v>
      </c>
      <c r="E5833" s="20">
        <f t="shared" si="90"/>
        <v>5.2291999999999996</v>
      </c>
    </row>
    <row r="5834" spans="1:5" x14ac:dyDescent="0.25">
      <c r="A5834" s="377">
        <v>44031</v>
      </c>
      <c r="B5834" s="378">
        <v>5</v>
      </c>
      <c r="C5834" s="379" t="s">
        <v>611</v>
      </c>
      <c r="D5834" s="378" t="s">
        <v>611</v>
      </c>
      <c r="E5834" s="20">
        <f t="shared" si="90"/>
        <v>5.2291999999999996</v>
      </c>
    </row>
    <row r="5835" spans="1:5" x14ac:dyDescent="0.25">
      <c r="A5835" s="377">
        <v>44032</v>
      </c>
      <c r="B5835" s="378">
        <v>5</v>
      </c>
      <c r="C5835" s="379">
        <v>4.96</v>
      </c>
      <c r="D5835" s="378">
        <v>5.2249999999999996</v>
      </c>
      <c r="E5835" s="20">
        <f t="shared" si="90"/>
        <v>5.2249999999999996</v>
      </c>
    </row>
    <row r="5836" spans="1:5" x14ac:dyDescent="0.25">
      <c r="A5836" s="377">
        <v>44033</v>
      </c>
      <c r="B5836" s="378">
        <v>5</v>
      </c>
      <c r="C5836" s="379">
        <v>4.97</v>
      </c>
      <c r="D5836" s="378">
        <v>5.2225000000000001</v>
      </c>
      <c r="E5836" s="20">
        <f t="shared" ref="E5836:E5899" si="91">IF(D5836="N/E",E5835,D5836)</f>
        <v>5.2225000000000001</v>
      </c>
    </row>
    <row r="5837" spans="1:5" x14ac:dyDescent="0.25">
      <c r="A5837" s="377">
        <v>44034</v>
      </c>
      <c r="B5837" s="378">
        <v>5</v>
      </c>
      <c r="C5837" s="379">
        <v>4.95</v>
      </c>
      <c r="D5837" s="378">
        <v>5.2190000000000003</v>
      </c>
      <c r="E5837" s="20">
        <f t="shared" si="91"/>
        <v>5.2190000000000003</v>
      </c>
    </row>
    <row r="5838" spans="1:5" x14ac:dyDescent="0.25">
      <c r="A5838" s="377">
        <v>44035</v>
      </c>
      <c r="B5838" s="378">
        <v>5</v>
      </c>
      <c r="C5838" s="379">
        <v>4.95</v>
      </c>
      <c r="D5838" s="378">
        <v>5.2175000000000002</v>
      </c>
      <c r="E5838" s="20">
        <f t="shared" si="91"/>
        <v>5.2175000000000002</v>
      </c>
    </row>
    <row r="5839" spans="1:5" x14ac:dyDescent="0.25">
      <c r="A5839" s="377">
        <v>44036</v>
      </c>
      <c r="B5839" s="378">
        <v>5</v>
      </c>
      <c r="C5839" s="379">
        <v>4.95</v>
      </c>
      <c r="D5839" s="378">
        <v>5.2074999999999996</v>
      </c>
      <c r="E5839" s="20">
        <f t="shared" si="91"/>
        <v>5.2074999999999996</v>
      </c>
    </row>
    <row r="5840" spans="1:5" x14ac:dyDescent="0.25">
      <c r="A5840" s="377">
        <v>44037</v>
      </c>
      <c r="B5840" s="378">
        <v>5</v>
      </c>
      <c r="C5840" s="379" t="s">
        <v>611</v>
      </c>
      <c r="D5840" s="378" t="s">
        <v>611</v>
      </c>
      <c r="E5840" s="20">
        <f t="shared" si="91"/>
        <v>5.2074999999999996</v>
      </c>
    </row>
    <row r="5841" spans="1:5" x14ac:dyDescent="0.25">
      <c r="A5841" s="377">
        <v>44038</v>
      </c>
      <c r="B5841" s="378">
        <v>5</v>
      </c>
      <c r="C5841" s="379" t="s">
        <v>611</v>
      </c>
      <c r="D5841" s="378" t="s">
        <v>611</v>
      </c>
      <c r="E5841" s="20">
        <f t="shared" si="91"/>
        <v>5.2074999999999996</v>
      </c>
    </row>
    <row r="5842" spans="1:5" x14ac:dyDescent="0.25">
      <c r="A5842" s="377">
        <v>44039</v>
      </c>
      <c r="B5842" s="378">
        <v>5</v>
      </c>
      <c r="C5842" s="379">
        <v>4.95</v>
      </c>
      <c r="D5842" s="378">
        <v>5.2039999999999997</v>
      </c>
      <c r="E5842" s="20">
        <f t="shared" si="91"/>
        <v>5.2039999999999997</v>
      </c>
    </row>
    <row r="5843" spans="1:5" x14ac:dyDescent="0.25">
      <c r="A5843" s="377">
        <v>44040</v>
      </c>
      <c r="B5843" s="378">
        <v>5</v>
      </c>
      <c r="C5843" s="379">
        <v>5.07</v>
      </c>
      <c r="D5843" s="378">
        <v>5.2042000000000002</v>
      </c>
      <c r="E5843" s="20">
        <f t="shared" si="91"/>
        <v>5.2042000000000002</v>
      </c>
    </row>
    <row r="5844" spans="1:5" x14ac:dyDescent="0.25">
      <c r="A5844" s="377">
        <v>44041</v>
      </c>
      <c r="B5844" s="378">
        <v>5</v>
      </c>
      <c r="C5844" s="379">
        <v>5.01</v>
      </c>
      <c r="D5844" s="378">
        <v>5.2</v>
      </c>
      <c r="E5844" s="20">
        <f t="shared" si="91"/>
        <v>5.2</v>
      </c>
    </row>
    <row r="5845" spans="1:5" x14ac:dyDescent="0.25">
      <c r="A5845" s="377">
        <v>44042</v>
      </c>
      <c r="B5845" s="378">
        <v>5</v>
      </c>
      <c r="C5845" s="379">
        <v>5.0199999999999996</v>
      </c>
      <c r="D5845" s="378">
        <v>5.1974999999999998</v>
      </c>
      <c r="E5845" s="20">
        <f t="shared" si="91"/>
        <v>5.1974999999999998</v>
      </c>
    </row>
    <row r="5846" spans="1:5" x14ac:dyDescent="0.25">
      <c r="A5846" s="377">
        <v>44043</v>
      </c>
      <c r="B5846" s="378">
        <v>5</v>
      </c>
      <c r="C5846" s="379">
        <v>5.0999999999999996</v>
      </c>
      <c r="D5846" s="378">
        <v>5.1950000000000003</v>
      </c>
      <c r="E5846" s="20">
        <f t="shared" si="91"/>
        <v>5.1950000000000003</v>
      </c>
    </row>
    <row r="5847" spans="1:5" x14ac:dyDescent="0.25">
      <c r="A5847" s="377">
        <v>44044</v>
      </c>
      <c r="B5847" s="378">
        <v>5</v>
      </c>
      <c r="C5847" s="379" t="s">
        <v>611</v>
      </c>
      <c r="D5847" s="378" t="s">
        <v>611</v>
      </c>
      <c r="E5847" s="20">
        <f t="shared" si="91"/>
        <v>5.1950000000000003</v>
      </c>
    </row>
    <row r="5848" spans="1:5" x14ac:dyDescent="0.25">
      <c r="A5848" s="377">
        <v>44045</v>
      </c>
      <c r="B5848" s="378">
        <v>5</v>
      </c>
      <c r="C5848" s="379" t="s">
        <v>611</v>
      </c>
      <c r="D5848" s="378" t="s">
        <v>611</v>
      </c>
      <c r="E5848" s="20">
        <f t="shared" si="91"/>
        <v>5.1950000000000003</v>
      </c>
    </row>
    <row r="5849" spans="1:5" x14ac:dyDescent="0.25">
      <c r="A5849" s="377">
        <v>44046</v>
      </c>
      <c r="B5849" s="378">
        <v>5</v>
      </c>
      <c r="C5849" s="379">
        <v>5.0199999999999996</v>
      </c>
      <c r="D5849" s="378">
        <v>5.1924999999999999</v>
      </c>
      <c r="E5849" s="20">
        <f t="shared" si="91"/>
        <v>5.1924999999999999</v>
      </c>
    </row>
    <row r="5850" spans="1:5" x14ac:dyDescent="0.25">
      <c r="A5850" s="377">
        <v>44047</v>
      </c>
      <c r="B5850" s="378">
        <v>5</v>
      </c>
      <c r="C5850" s="379">
        <v>5.14</v>
      </c>
      <c r="D5850" s="378">
        <v>5.1877000000000004</v>
      </c>
      <c r="E5850" s="20">
        <f t="shared" si="91"/>
        <v>5.1877000000000004</v>
      </c>
    </row>
    <row r="5851" spans="1:5" x14ac:dyDescent="0.25">
      <c r="A5851" s="377">
        <v>44048</v>
      </c>
      <c r="B5851" s="378">
        <v>5</v>
      </c>
      <c r="C5851" s="379">
        <v>5</v>
      </c>
      <c r="D5851" s="378">
        <v>5.1840000000000002</v>
      </c>
      <c r="E5851" s="20">
        <f t="shared" si="91"/>
        <v>5.1840000000000002</v>
      </c>
    </row>
    <row r="5852" spans="1:5" x14ac:dyDescent="0.25">
      <c r="A5852" s="377">
        <v>44049</v>
      </c>
      <c r="B5852" s="378">
        <v>5</v>
      </c>
      <c r="C5852" s="379">
        <v>5</v>
      </c>
      <c r="D5852" s="378">
        <v>5.1779999999999999</v>
      </c>
      <c r="E5852" s="20">
        <f t="shared" si="91"/>
        <v>5.1779999999999999</v>
      </c>
    </row>
    <row r="5853" spans="1:5" x14ac:dyDescent="0.25">
      <c r="A5853" s="377">
        <v>44050</v>
      </c>
      <c r="B5853" s="378">
        <v>5</v>
      </c>
      <c r="C5853" s="379">
        <v>4.97</v>
      </c>
      <c r="D5853" s="378">
        <v>5.1740000000000004</v>
      </c>
      <c r="E5853" s="20">
        <f t="shared" si="91"/>
        <v>5.1740000000000004</v>
      </c>
    </row>
    <row r="5854" spans="1:5" x14ac:dyDescent="0.25">
      <c r="A5854" s="377">
        <v>44051</v>
      </c>
      <c r="B5854" s="378">
        <v>5</v>
      </c>
      <c r="C5854" s="379" t="s">
        <v>611</v>
      </c>
      <c r="D5854" s="378" t="s">
        <v>611</v>
      </c>
      <c r="E5854" s="20">
        <f t="shared" si="91"/>
        <v>5.1740000000000004</v>
      </c>
    </row>
    <row r="5855" spans="1:5" x14ac:dyDescent="0.25">
      <c r="A5855" s="377">
        <v>44052</v>
      </c>
      <c r="B5855" s="378">
        <v>5</v>
      </c>
      <c r="C5855" s="379" t="s">
        <v>611</v>
      </c>
      <c r="D5855" s="378" t="s">
        <v>611</v>
      </c>
      <c r="E5855" s="20">
        <f t="shared" si="91"/>
        <v>5.1740000000000004</v>
      </c>
    </row>
    <row r="5856" spans="1:5" x14ac:dyDescent="0.25">
      <c r="A5856" s="377">
        <v>44053</v>
      </c>
      <c r="B5856" s="378">
        <v>5</v>
      </c>
      <c r="C5856" s="379">
        <v>4.99</v>
      </c>
      <c r="D5856" s="378">
        <v>5.1702000000000004</v>
      </c>
      <c r="E5856" s="20">
        <f t="shared" si="91"/>
        <v>5.1702000000000004</v>
      </c>
    </row>
    <row r="5857" spans="1:5" x14ac:dyDescent="0.25">
      <c r="A5857" s="377">
        <v>44054</v>
      </c>
      <c r="B5857" s="378">
        <v>5</v>
      </c>
      <c r="C5857" s="379">
        <v>5</v>
      </c>
      <c r="D5857" s="378">
        <v>5.1687000000000003</v>
      </c>
      <c r="E5857" s="20">
        <f t="shared" si="91"/>
        <v>5.1687000000000003</v>
      </c>
    </row>
    <row r="5858" spans="1:5" x14ac:dyDescent="0.25">
      <c r="A5858" s="377">
        <v>44055</v>
      </c>
      <c r="B5858" s="378">
        <v>5</v>
      </c>
      <c r="C5858" s="379">
        <v>5.04</v>
      </c>
      <c r="D5858" s="378">
        <v>5.1668000000000003</v>
      </c>
      <c r="E5858" s="20">
        <f t="shared" si="91"/>
        <v>5.1668000000000003</v>
      </c>
    </row>
    <row r="5859" spans="1:5" x14ac:dyDescent="0.25">
      <c r="A5859" s="377">
        <v>44056</v>
      </c>
      <c r="B5859" s="378">
        <v>5</v>
      </c>
      <c r="C5859" s="379">
        <v>5.12</v>
      </c>
      <c r="D5859" s="378">
        <v>5.1359000000000004</v>
      </c>
      <c r="E5859" s="20">
        <f t="shared" si="91"/>
        <v>5.1359000000000004</v>
      </c>
    </row>
    <row r="5860" spans="1:5" x14ac:dyDescent="0.25">
      <c r="A5860" s="377">
        <v>44057</v>
      </c>
      <c r="B5860" s="378">
        <v>4.5</v>
      </c>
      <c r="C5860" s="379">
        <v>4.53</v>
      </c>
      <c r="D5860" s="378">
        <v>5.1292</v>
      </c>
      <c r="E5860" s="20">
        <f t="shared" si="91"/>
        <v>5.1292</v>
      </c>
    </row>
    <row r="5861" spans="1:5" x14ac:dyDescent="0.25">
      <c r="A5861" s="377">
        <v>44058</v>
      </c>
      <c r="B5861" s="378">
        <v>4.5</v>
      </c>
      <c r="C5861" s="379" t="s">
        <v>611</v>
      </c>
      <c r="D5861" s="378" t="s">
        <v>611</v>
      </c>
      <c r="E5861" s="20">
        <f t="shared" si="91"/>
        <v>5.1292</v>
      </c>
    </row>
    <row r="5862" spans="1:5" x14ac:dyDescent="0.25">
      <c r="A5862" s="377">
        <v>44059</v>
      </c>
      <c r="B5862" s="378">
        <v>4.5</v>
      </c>
      <c r="C5862" s="379" t="s">
        <v>611</v>
      </c>
      <c r="D5862" s="378" t="s">
        <v>611</v>
      </c>
      <c r="E5862" s="20">
        <f t="shared" si="91"/>
        <v>5.1292</v>
      </c>
    </row>
    <row r="5863" spans="1:5" x14ac:dyDescent="0.25">
      <c r="A5863" s="377">
        <v>44060</v>
      </c>
      <c r="B5863" s="378">
        <v>4.5</v>
      </c>
      <c r="C5863" s="379">
        <v>4.4800000000000004</v>
      </c>
      <c r="D5863" s="378">
        <v>4.8036000000000003</v>
      </c>
      <c r="E5863" s="20">
        <f t="shared" si="91"/>
        <v>4.8036000000000003</v>
      </c>
    </row>
    <row r="5864" spans="1:5" x14ac:dyDescent="0.25">
      <c r="A5864" s="377">
        <v>44061</v>
      </c>
      <c r="B5864" s="378">
        <v>4.5</v>
      </c>
      <c r="C5864" s="379">
        <v>4.42</v>
      </c>
      <c r="D5864" s="378">
        <v>4.7969999999999997</v>
      </c>
      <c r="E5864" s="20">
        <f t="shared" si="91"/>
        <v>4.7969999999999997</v>
      </c>
    </row>
    <row r="5865" spans="1:5" x14ac:dyDescent="0.25">
      <c r="A5865" s="377">
        <v>44062</v>
      </c>
      <c r="B5865" s="378">
        <v>4.5</v>
      </c>
      <c r="C5865" s="379">
        <v>4.5</v>
      </c>
      <c r="D5865" s="378">
        <v>4.7934999999999999</v>
      </c>
      <c r="E5865" s="20">
        <f t="shared" si="91"/>
        <v>4.7934999999999999</v>
      </c>
    </row>
    <row r="5866" spans="1:5" x14ac:dyDescent="0.25">
      <c r="A5866" s="377">
        <v>44063</v>
      </c>
      <c r="B5866" s="378">
        <v>4.5</v>
      </c>
      <c r="C5866" s="379">
        <v>4.46</v>
      </c>
      <c r="D5866" s="378">
        <v>4.7895000000000003</v>
      </c>
      <c r="E5866" s="20">
        <f t="shared" si="91"/>
        <v>4.7895000000000003</v>
      </c>
    </row>
    <row r="5867" spans="1:5" x14ac:dyDescent="0.25">
      <c r="A5867" s="377">
        <v>44064</v>
      </c>
      <c r="B5867" s="378">
        <v>4.5</v>
      </c>
      <c r="C5867" s="379">
        <v>4.51</v>
      </c>
      <c r="D5867" s="378">
        <v>4.7874999999999996</v>
      </c>
      <c r="E5867" s="20">
        <f t="shared" si="91"/>
        <v>4.7874999999999996</v>
      </c>
    </row>
    <row r="5868" spans="1:5" x14ac:dyDescent="0.25">
      <c r="A5868" s="377">
        <v>44065</v>
      </c>
      <c r="B5868" s="378">
        <v>4.5</v>
      </c>
      <c r="C5868" s="379" t="s">
        <v>611</v>
      </c>
      <c r="D5868" s="378" t="s">
        <v>611</v>
      </c>
      <c r="E5868" s="20">
        <f t="shared" si="91"/>
        <v>4.7874999999999996</v>
      </c>
    </row>
    <row r="5869" spans="1:5" x14ac:dyDescent="0.25">
      <c r="A5869" s="377">
        <v>44066</v>
      </c>
      <c r="B5869" s="378">
        <v>4.5</v>
      </c>
      <c r="C5869" s="379" t="s">
        <v>611</v>
      </c>
      <c r="D5869" s="378" t="s">
        <v>611</v>
      </c>
      <c r="E5869" s="20">
        <f t="shared" si="91"/>
        <v>4.7874999999999996</v>
      </c>
    </row>
    <row r="5870" spans="1:5" x14ac:dyDescent="0.25">
      <c r="A5870" s="377">
        <v>44067</v>
      </c>
      <c r="B5870" s="378">
        <v>4.5</v>
      </c>
      <c r="C5870" s="379">
        <v>4.55</v>
      </c>
      <c r="D5870" s="378">
        <v>4.7845000000000004</v>
      </c>
      <c r="E5870" s="20">
        <f t="shared" si="91"/>
        <v>4.7845000000000004</v>
      </c>
    </row>
    <row r="5871" spans="1:5" x14ac:dyDescent="0.25">
      <c r="A5871" s="377">
        <v>44068</v>
      </c>
      <c r="B5871" s="378">
        <v>4.5</v>
      </c>
      <c r="C5871" s="379">
        <v>4.57</v>
      </c>
      <c r="D5871" s="378">
        <v>4.7792000000000003</v>
      </c>
      <c r="E5871" s="20">
        <f t="shared" si="91"/>
        <v>4.7792000000000003</v>
      </c>
    </row>
    <row r="5872" spans="1:5" x14ac:dyDescent="0.25">
      <c r="A5872" s="377">
        <v>44069</v>
      </c>
      <c r="B5872" s="378">
        <v>4.5</v>
      </c>
      <c r="C5872" s="379">
        <v>4.45</v>
      </c>
      <c r="D5872" s="378">
        <v>4.7774999999999999</v>
      </c>
      <c r="E5872" s="20">
        <f t="shared" si="91"/>
        <v>4.7774999999999999</v>
      </c>
    </row>
    <row r="5873" spans="1:5" x14ac:dyDescent="0.25">
      <c r="A5873" s="377">
        <v>44070</v>
      </c>
      <c r="B5873" s="378">
        <v>4.5</v>
      </c>
      <c r="C5873" s="379">
        <v>4.4800000000000004</v>
      </c>
      <c r="D5873" s="378">
        <v>4.7750000000000004</v>
      </c>
      <c r="E5873" s="20">
        <f t="shared" si="91"/>
        <v>4.7750000000000004</v>
      </c>
    </row>
    <row r="5874" spans="1:5" x14ac:dyDescent="0.25">
      <c r="A5874" s="377">
        <v>44071</v>
      </c>
      <c r="B5874" s="378">
        <v>4.5</v>
      </c>
      <c r="C5874" s="379">
        <v>4.49</v>
      </c>
      <c r="D5874" s="378">
        <v>4.7725</v>
      </c>
      <c r="E5874" s="20">
        <f t="shared" si="91"/>
        <v>4.7725</v>
      </c>
    </row>
    <row r="5875" spans="1:5" x14ac:dyDescent="0.25">
      <c r="A5875" s="377">
        <v>44072</v>
      </c>
      <c r="B5875" s="378" t="s">
        <v>611</v>
      </c>
      <c r="C5875" s="379" t="s">
        <v>611</v>
      </c>
      <c r="D5875" s="378" t="s">
        <v>611</v>
      </c>
      <c r="E5875" s="20">
        <f t="shared" si="91"/>
        <v>4.7725</v>
      </c>
    </row>
    <row r="5876" spans="1:5" x14ac:dyDescent="0.25">
      <c r="A5876" s="377">
        <v>44073</v>
      </c>
      <c r="B5876" s="378">
        <v>4.5</v>
      </c>
      <c r="C5876" s="379" t="s">
        <v>611</v>
      </c>
      <c r="D5876" s="378" t="s">
        <v>611</v>
      </c>
      <c r="E5876" s="20">
        <f t="shared" si="91"/>
        <v>4.7725</v>
      </c>
    </row>
    <row r="5877" spans="1:5" x14ac:dyDescent="0.25">
      <c r="A5877" s="377">
        <v>44074</v>
      </c>
      <c r="B5877" s="378">
        <v>4.5</v>
      </c>
      <c r="C5877" s="379">
        <v>4.58</v>
      </c>
      <c r="D5877" s="378">
        <v>4.7690000000000001</v>
      </c>
      <c r="E5877" s="20">
        <f t="shared" si="91"/>
        <v>4.7690000000000001</v>
      </c>
    </row>
    <row r="5878" spans="1:5" x14ac:dyDescent="0.25">
      <c r="A5878" s="377">
        <v>44075</v>
      </c>
      <c r="B5878" s="378">
        <v>4.5</v>
      </c>
      <c r="C5878" s="379">
        <v>4.51</v>
      </c>
      <c r="D5878" s="378">
        <v>4.7676999999999996</v>
      </c>
      <c r="E5878" s="20">
        <f t="shared" si="91"/>
        <v>4.7676999999999996</v>
      </c>
    </row>
    <row r="5879" spans="1:5" x14ac:dyDescent="0.25">
      <c r="A5879" s="377">
        <v>44076</v>
      </c>
      <c r="B5879" s="378">
        <v>4.5</v>
      </c>
      <c r="C5879" s="379">
        <v>4.5</v>
      </c>
      <c r="D5879" s="378">
        <v>4.7640000000000002</v>
      </c>
      <c r="E5879" s="20">
        <f t="shared" si="91"/>
        <v>4.7640000000000002</v>
      </c>
    </row>
    <row r="5880" spans="1:5" x14ac:dyDescent="0.25">
      <c r="A5880" s="377">
        <v>44077</v>
      </c>
      <c r="B5880" s="378">
        <v>4.5</v>
      </c>
      <c r="C5880" s="379">
        <v>4.49</v>
      </c>
      <c r="D5880" s="378">
        <v>4.7619999999999996</v>
      </c>
      <c r="E5880" s="20">
        <f t="shared" si="91"/>
        <v>4.7619999999999996</v>
      </c>
    </row>
    <row r="5881" spans="1:5" x14ac:dyDescent="0.25">
      <c r="A5881" s="377">
        <v>44078</v>
      </c>
      <c r="B5881" s="378">
        <v>4.5</v>
      </c>
      <c r="C5881" s="379">
        <v>4.47</v>
      </c>
      <c r="D5881" s="378">
        <v>4.7584999999999997</v>
      </c>
      <c r="E5881" s="20">
        <f t="shared" si="91"/>
        <v>4.7584999999999997</v>
      </c>
    </row>
    <row r="5882" spans="1:5" x14ac:dyDescent="0.25">
      <c r="A5882" s="377">
        <v>44079</v>
      </c>
      <c r="B5882" s="378">
        <v>4.5</v>
      </c>
      <c r="C5882" s="379" t="s">
        <v>611</v>
      </c>
      <c r="D5882" s="378" t="s">
        <v>611</v>
      </c>
      <c r="E5882" s="20">
        <f t="shared" si="91"/>
        <v>4.7584999999999997</v>
      </c>
    </row>
    <row r="5883" spans="1:5" x14ac:dyDescent="0.25">
      <c r="A5883" s="377">
        <v>44080</v>
      </c>
      <c r="B5883" s="378">
        <v>4.5</v>
      </c>
      <c r="C5883" s="379" t="s">
        <v>611</v>
      </c>
      <c r="D5883" s="378" t="s">
        <v>611</v>
      </c>
      <c r="E5883" s="20">
        <f t="shared" si="91"/>
        <v>4.7584999999999997</v>
      </c>
    </row>
    <row r="5884" spans="1:5" x14ac:dyDescent="0.25">
      <c r="A5884" s="377">
        <v>44081</v>
      </c>
      <c r="B5884" s="378">
        <v>4.5</v>
      </c>
      <c r="C5884" s="379">
        <v>4.47</v>
      </c>
      <c r="D5884" s="378">
        <v>4.7602000000000002</v>
      </c>
      <c r="E5884" s="20">
        <f t="shared" si="91"/>
        <v>4.7602000000000002</v>
      </c>
    </row>
    <row r="5885" spans="1:5" x14ac:dyDescent="0.25">
      <c r="A5885" s="377">
        <v>44082</v>
      </c>
      <c r="B5885" s="378">
        <v>4.5</v>
      </c>
      <c r="C5885" s="379">
        <v>4.5</v>
      </c>
      <c r="D5885" s="378">
        <v>4.7576000000000001</v>
      </c>
      <c r="E5885" s="20">
        <f t="shared" si="91"/>
        <v>4.7576000000000001</v>
      </c>
    </row>
    <row r="5886" spans="1:5" x14ac:dyDescent="0.25">
      <c r="A5886" s="377">
        <v>44083</v>
      </c>
      <c r="B5886" s="378">
        <v>4.5</v>
      </c>
      <c r="C5886" s="379">
        <v>4.47</v>
      </c>
      <c r="D5886" s="378">
        <v>4.7530000000000001</v>
      </c>
      <c r="E5886" s="20">
        <f t="shared" si="91"/>
        <v>4.7530000000000001</v>
      </c>
    </row>
    <row r="5887" spans="1:5" x14ac:dyDescent="0.25">
      <c r="A5887" s="377">
        <v>44084</v>
      </c>
      <c r="B5887" s="378">
        <v>4.5</v>
      </c>
      <c r="C5887" s="379">
        <v>4.4800000000000004</v>
      </c>
      <c r="D5887" s="378">
        <v>4.7522000000000002</v>
      </c>
      <c r="E5887" s="20">
        <f t="shared" si="91"/>
        <v>4.7522000000000002</v>
      </c>
    </row>
    <row r="5888" spans="1:5" x14ac:dyDescent="0.25">
      <c r="A5888" s="377">
        <v>44085</v>
      </c>
      <c r="B5888" s="378">
        <v>4.5</v>
      </c>
      <c r="C5888" s="379">
        <v>4.53</v>
      </c>
      <c r="D5888" s="378">
        <v>4.7511999999999999</v>
      </c>
      <c r="E5888" s="20">
        <f t="shared" si="91"/>
        <v>4.7511999999999999</v>
      </c>
    </row>
    <row r="5889" spans="1:5" x14ac:dyDescent="0.25">
      <c r="A5889" s="377">
        <v>44086</v>
      </c>
      <c r="B5889" s="378">
        <v>4.5</v>
      </c>
      <c r="C5889" s="379" t="s">
        <v>611</v>
      </c>
      <c r="D5889" s="378" t="s">
        <v>611</v>
      </c>
      <c r="E5889" s="20">
        <f t="shared" si="91"/>
        <v>4.7511999999999999</v>
      </c>
    </row>
    <row r="5890" spans="1:5" x14ac:dyDescent="0.25">
      <c r="A5890" s="377">
        <v>44087</v>
      </c>
      <c r="B5890" s="378">
        <v>4.5</v>
      </c>
      <c r="C5890" s="379" t="s">
        <v>611</v>
      </c>
      <c r="D5890" s="378" t="s">
        <v>611</v>
      </c>
      <c r="E5890" s="20">
        <f t="shared" si="91"/>
        <v>4.7511999999999999</v>
      </c>
    </row>
    <row r="5891" spans="1:5" x14ac:dyDescent="0.25">
      <c r="A5891" s="377">
        <v>44088</v>
      </c>
      <c r="B5891" s="378">
        <v>4.5</v>
      </c>
      <c r="C5891" s="379">
        <v>4.51</v>
      </c>
      <c r="D5891" s="378">
        <v>4.7507000000000001</v>
      </c>
      <c r="E5891" s="20">
        <f t="shared" si="91"/>
        <v>4.7507000000000001</v>
      </c>
    </row>
    <row r="5892" spans="1:5" x14ac:dyDescent="0.25">
      <c r="A5892" s="377">
        <v>44089</v>
      </c>
      <c r="B5892" s="378">
        <v>4.5</v>
      </c>
      <c r="C5892" s="379">
        <v>4.54</v>
      </c>
      <c r="D5892" s="378">
        <v>4.7460000000000004</v>
      </c>
      <c r="E5892" s="20">
        <f t="shared" si="91"/>
        <v>4.7460000000000004</v>
      </c>
    </row>
    <row r="5893" spans="1:5" x14ac:dyDescent="0.25">
      <c r="A5893" s="377">
        <v>44090</v>
      </c>
      <c r="B5893" s="378">
        <v>4.5</v>
      </c>
      <c r="C5893" s="379" t="s">
        <v>611</v>
      </c>
      <c r="D5893" s="378" t="s">
        <v>611</v>
      </c>
      <c r="E5893" s="20">
        <f t="shared" si="91"/>
        <v>4.7460000000000004</v>
      </c>
    </row>
    <row r="5894" spans="1:5" x14ac:dyDescent="0.25">
      <c r="A5894" s="377">
        <v>44091</v>
      </c>
      <c r="B5894" s="378">
        <v>4.5</v>
      </c>
      <c r="C5894" s="379">
        <v>4.49</v>
      </c>
      <c r="D5894" s="378">
        <v>4.7422000000000004</v>
      </c>
      <c r="E5894" s="20">
        <f t="shared" si="91"/>
        <v>4.7422000000000004</v>
      </c>
    </row>
    <row r="5895" spans="1:5" x14ac:dyDescent="0.25">
      <c r="A5895" s="377">
        <v>44092</v>
      </c>
      <c r="B5895" s="378">
        <v>4.5</v>
      </c>
      <c r="C5895" s="379">
        <v>4.5</v>
      </c>
      <c r="D5895" s="378">
        <v>4.7415000000000003</v>
      </c>
      <c r="E5895" s="20">
        <f t="shared" si="91"/>
        <v>4.7415000000000003</v>
      </c>
    </row>
    <row r="5896" spans="1:5" x14ac:dyDescent="0.25">
      <c r="A5896" s="377">
        <v>44093</v>
      </c>
      <c r="B5896" s="378">
        <v>4.5</v>
      </c>
      <c r="C5896" s="379" t="s">
        <v>611</v>
      </c>
      <c r="D5896" s="378" t="s">
        <v>611</v>
      </c>
      <c r="E5896" s="20">
        <f t="shared" si="91"/>
        <v>4.7415000000000003</v>
      </c>
    </row>
    <row r="5897" spans="1:5" x14ac:dyDescent="0.25">
      <c r="A5897" s="377">
        <v>44094</v>
      </c>
      <c r="B5897" s="378">
        <v>4.5</v>
      </c>
      <c r="C5897" s="379" t="s">
        <v>611</v>
      </c>
      <c r="D5897" s="378" t="s">
        <v>611</v>
      </c>
      <c r="E5897" s="20">
        <f t="shared" si="91"/>
        <v>4.7415000000000003</v>
      </c>
    </row>
    <row r="5898" spans="1:5" x14ac:dyDescent="0.25">
      <c r="A5898" s="377">
        <v>44095</v>
      </c>
      <c r="B5898" s="378">
        <v>4.5</v>
      </c>
      <c r="C5898" s="379">
        <v>4.5199999999999996</v>
      </c>
      <c r="D5898" s="378">
        <v>4.7366999999999999</v>
      </c>
      <c r="E5898" s="20">
        <f t="shared" si="91"/>
        <v>4.7366999999999999</v>
      </c>
    </row>
    <row r="5899" spans="1:5" x14ac:dyDescent="0.25">
      <c r="A5899" s="377">
        <v>44096</v>
      </c>
      <c r="B5899" s="378">
        <v>4.5</v>
      </c>
      <c r="C5899" s="379">
        <v>4.58</v>
      </c>
      <c r="D5899" s="378">
        <v>4.7335000000000003</v>
      </c>
      <c r="E5899" s="20">
        <f t="shared" si="91"/>
        <v>4.7335000000000003</v>
      </c>
    </row>
    <row r="5900" spans="1:5" x14ac:dyDescent="0.25">
      <c r="A5900" s="377">
        <v>44097</v>
      </c>
      <c r="B5900" s="378">
        <v>4.5</v>
      </c>
      <c r="C5900" s="379">
        <v>4.63</v>
      </c>
      <c r="D5900" s="378">
        <v>4.7324999999999999</v>
      </c>
      <c r="E5900" s="20">
        <f t="shared" ref="E5900:E5963" si="92">IF(D5900="N/E",E5899,D5900)</f>
        <v>4.7324999999999999</v>
      </c>
    </row>
    <row r="5901" spans="1:5" x14ac:dyDescent="0.25">
      <c r="A5901" s="377">
        <v>44098</v>
      </c>
      <c r="B5901" s="378">
        <v>4.5</v>
      </c>
      <c r="C5901" s="379">
        <v>4.55</v>
      </c>
      <c r="D5901" s="378">
        <v>4.7290000000000001</v>
      </c>
      <c r="E5901" s="20">
        <f t="shared" si="92"/>
        <v>4.7290000000000001</v>
      </c>
    </row>
    <row r="5902" spans="1:5" x14ac:dyDescent="0.25">
      <c r="A5902" s="377">
        <v>44099</v>
      </c>
      <c r="B5902" s="378">
        <v>4.25</v>
      </c>
      <c r="C5902" s="379">
        <v>4.25</v>
      </c>
      <c r="D5902" s="378">
        <v>4.7275</v>
      </c>
      <c r="E5902" s="20">
        <f t="shared" si="92"/>
        <v>4.7275</v>
      </c>
    </row>
    <row r="5903" spans="1:5" x14ac:dyDescent="0.25">
      <c r="A5903" s="377">
        <v>44100</v>
      </c>
      <c r="B5903" s="378">
        <v>4.25</v>
      </c>
      <c r="C5903" s="379" t="s">
        <v>611</v>
      </c>
      <c r="D5903" s="378" t="s">
        <v>611</v>
      </c>
      <c r="E5903" s="20">
        <f t="shared" si="92"/>
        <v>4.7275</v>
      </c>
    </row>
    <row r="5904" spans="1:5" x14ac:dyDescent="0.25">
      <c r="A5904" s="377">
        <v>44101</v>
      </c>
      <c r="B5904" s="378">
        <v>4.25</v>
      </c>
      <c r="C5904" s="379" t="s">
        <v>611</v>
      </c>
      <c r="D5904" s="378" t="s">
        <v>611</v>
      </c>
      <c r="E5904" s="20">
        <f t="shared" si="92"/>
        <v>4.7275</v>
      </c>
    </row>
    <row r="5905" spans="1:5" x14ac:dyDescent="0.25">
      <c r="A5905" s="377">
        <v>44102</v>
      </c>
      <c r="B5905" s="378">
        <v>4.25</v>
      </c>
      <c r="C5905" s="379">
        <v>4.25</v>
      </c>
      <c r="D5905" s="378">
        <v>4.5605000000000002</v>
      </c>
      <c r="E5905" s="20">
        <f t="shared" si="92"/>
        <v>4.5605000000000002</v>
      </c>
    </row>
    <row r="5906" spans="1:5" x14ac:dyDescent="0.25">
      <c r="A5906" s="377">
        <v>44103</v>
      </c>
      <c r="B5906" s="378">
        <v>4.25</v>
      </c>
      <c r="C5906" s="379">
        <v>4.3</v>
      </c>
      <c r="D5906" s="378">
        <v>4.55</v>
      </c>
      <c r="E5906" s="20">
        <f t="shared" si="92"/>
        <v>4.55</v>
      </c>
    </row>
    <row r="5907" spans="1:5" x14ac:dyDescent="0.25">
      <c r="A5907" s="377">
        <v>44104</v>
      </c>
      <c r="B5907" s="378">
        <v>4.25</v>
      </c>
      <c r="C5907" s="379">
        <v>4.28</v>
      </c>
      <c r="D5907" s="378">
        <v>4.5495000000000001</v>
      </c>
      <c r="E5907" s="20">
        <f t="shared" si="92"/>
        <v>4.5495000000000001</v>
      </c>
    </row>
    <row r="5908" spans="1:5" x14ac:dyDescent="0.25">
      <c r="A5908" s="377">
        <v>44105</v>
      </c>
      <c r="B5908" s="378">
        <v>4.25</v>
      </c>
      <c r="C5908" s="379">
        <v>4.24</v>
      </c>
      <c r="D5908" s="378">
        <v>4.5484999999999998</v>
      </c>
      <c r="E5908" s="20">
        <f t="shared" si="92"/>
        <v>4.5484999999999998</v>
      </c>
    </row>
    <row r="5909" spans="1:5" x14ac:dyDescent="0.25">
      <c r="A5909" s="377">
        <v>44106</v>
      </c>
      <c r="B5909" s="378">
        <v>4.25</v>
      </c>
      <c r="C5909" s="379">
        <v>4.24</v>
      </c>
      <c r="D5909" s="378">
        <v>4.5487000000000002</v>
      </c>
      <c r="E5909" s="20">
        <f t="shared" si="92"/>
        <v>4.5487000000000002</v>
      </c>
    </row>
    <row r="5910" spans="1:5" x14ac:dyDescent="0.25">
      <c r="A5910" s="377">
        <v>44107</v>
      </c>
      <c r="B5910" s="378">
        <v>4.25</v>
      </c>
      <c r="C5910" s="379" t="s">
        <v>611</v>
      </c>
      <c r="D5910" s="378" t="s">
        <v>611</v>
      </c>
      <c r="E5910" s="20">
        <f t="shared" si="92"/>
        <v>4.5487000000000002</v>
      </c>
    </row>
    <row r="5911" spans="1:5" x14ac:dyDescent="0.25">
      <c r="A5911" s="377">
        <v>44108</v>
      </c>
      <c r="B5911" s="378">
        <v>4.25</v>
      </c>
      <c r="C5911" s="379" t="s">
        <v>611</v>
      </c>
      <c r="D5911" s="378" t="s">
        <v>611</v>
      </c>
      <c r="E5911" s="20">
        <f t="shared" si="92"/>
        <v>4.5487000000000002</v>
      </c>
    </row>
    <row r="5912" spans="1:5" x14ac:dyDescent="0.25">
      <c r="A5912" s="377">
        <v>44109</v>
      </c>
      <c r="B5912" s="378">
        <v>4.25</v>
      </c>
      <c r="C5912" s="379">
        <v>4.2300000000000004</v>
      </c>
      <c r="D5912" s="378">
        <v>4.5445000000000002</v>
      </c>
      <c r="E5912" s="20">
        <f t="shared" si="92"/>
        <v>4.5445000000000002</v>
      </c>
    </row>
    <row r="5913" spans="1:5" x14ac:dyDescent="0.25">
      <c r="A5913" s="377">
        <v>44110</v>
      </c>
      <c r="B5913" s="378">
        <v>4.25</v>
      </c>
      <c r="C5913" s="379">
        <v>4.25</v>
      </c>
      <c r="D5913" s="378">
        <v>4.5425000000000004</v>
      </c>
      <c r="E5913" s="20">
        <f t="shared" si="92"/>
        <v>4.5425000000000004</v>
      </c>
    </row>
    <row r="5914" spans="1:5" x14ac:dyDescent="0.25">
      <c r="A5914" s="377">
        <v>44111</v>
      </c>
      <c r="B5914" s="378">
        <v>4.25</v>
      </c>
      <c r="C5914" s="379">
        <v>4.25</v>
      </c>
      <c r="D5914" s="378">
        <v>4.5430000000000001</v>
      </c>
      <c r="E5914" s="20">
        <f t="shared" si="92"/>
        <v>4.5430000000000001</v>
      </c>
    </row>
    <row r="5915" spans="1:5" x14ac:dyDescent="0.25">
      <c r="A5915" s="377">
        <v>44112</v>
      </c>
      <c r="B5915" s="378">
        <v>4.25</v>
      </c>
      <c r="C5915" s="379">
        <v>4.25</v>
      </c>
      <c r="D5915" s="378">
        <v>4.5425000000000004</v>
      </c>
      <c r="E5915" s="20">
        <f t="shared" si="92"/>
        <v>4.5425000000000004</v>
      </c>
    </row>
    <row r="5916" spans="1:5" x14ac:dyDescent="0.25">
      <c r="A5916" s="377">
        <v>44113</v>
      </c>
      <c r="B5916" s="378">
        <v>4.25</v>
      </c>
      <c r="C5916" s="379">
        <v>4.25</v>
      </c>
      <c r="D5916" s="378">
        <v>4.5425000000000004</v>
      </c>
      <c r="E5916" s="20">
        <f t="shared" si="92"/>
        <v>4.5425000000000004</v>
      </c>
    </row>
    <row r="5917" spans="1:5" x14ac:dyDescent="0.25">
      <c r="A5917" s="377">
        <v>44114</v>
      </c>
      <c r="B5917" s="378">
        <v>4.25</v>
      </c>
      <c r="C5917" s="379" t="s">
        <v>611</v>
      </c>
      <c r="D5917" s="378" t="s">
        <v>611</v>
      </c>
      <c r="E5917" s="20">
        <f t="shared" si="92"/>
        <v>4.5425000000000004</v>
      </c>
    </row>
    <row r="5918" spans="1:5" x14ac:dyDescent="0.25">
      <c r="A5918" s="377">
        <v>44115</v>
      </c>
      <c r="B5918" s="378">
        <v>4.25</v>
      </c>
      <c r="C5918" s="379" t="s">
        <v>611</v>
      </c>
      <c r="D5918" s="378" t="s">
        <v>611</v>
      </c>
      <c r="E5918" s="20">
        <f t="shared" si="92"/>
        <v>4.5425000000000004</v>
      </c>
    </row>
    <row r="5919" spans="1:5" x14ac:dyDescent="0.25">
      <c r="A5919" s="377">
        <v>44116</v>
      </c>
      <c r="B5919" s="378">
        <v>4.25</v>
      </c>
      <c r="C5919" s="379">
        <v>4.25</v>
      </c>
      <c r="D5919" s="378">
        <v>4.5389999999999997</v>
      </c>
      <c r="E5919" s="20">
        <f t="shared" si="92"/>
        <v>4.5389999999999997</v>
      </c>
    </row>
    <row r="5920" spans="1:5" x14ac:dyDescent="0.25">
      <c r="A5920" s="377">
        <v>44117</v>
      </c>
      <c r="B5920" s="378">
        <v>4.25</v>
      </c>
      <c r="C5920" s="379">
        <v>4.25</v>
      </c>
      <c r="D5920" s="378">
        <v>4.5345000000000004</v>
      </c>
      <c r="E5920" s="20">
        <f t="shared" si="92"/>
        <v>4.5345000000000004</v>
      </c>
    </row>
    <row r="5921" spans="1:5" x14ac:dyDescent="0.25">
      <c r="A5921" s="377">
        <v>44118</v>
      </c>
      <c r="B5921" s="378">
        <v>4.25</v>
      </c>
      <c r="C5921" s="379">
        <v>4.24</v>
      </c>
      <c r="D5921" s="378">
        <v>4.5369999999999999</v>
      </c>
      <c r="E5921" s="20">
        <f t="shared" si="92"/>
        <v>4.5369999999999999</v>
      </c>
    </row>
    <row r="5922" spans="1:5" x14ac:dyDescent="0.25">
      <c r="A5922" s="377">
        <v>44119</v>
      </c>
      <c r="B5922" s="378">
        <v>4.25</v>
      </c>
      <c r="C5922" s="379">
        <v>4.2300000000000004</v>
      </c>
      <c r="D5922" s="378">
        <v>4.5357000000000003</v>
      </c>
      <c r="E5922" s="20">
        <f t="shared" si="92"/>
        <v>4.5357000000000003</v>
      </c>
    </row>
    <row r="5923" spans="1:5" x14ac:dyDescent="0.25">
      <c r="A5923" s="377">
        <v>44120</v>
      </c>
      <c r="B5923" s="378">
        <v>4.25</v>
      </c>
      <c r="C5923" s="379">
        <v>4.24</v>
      </c>
      <c r="D5923" s="378">
        <v>4.5309999999999997</v>
      </c>
      <c r="E5923" s="20">
        <f t="shared" si="92"/>
        <v>4.5309999999999997</v>
      </c>
    </row>
    <row r="5924" spans="1:5" x14ac:dyDescent="0.25">
      <c r="A5924" s="377">
        <v>44121</v>
      </c>
      <c r="B5924" s="378">
        <v>4.25</v>
      </c>
      <c r="C5924" s="379" t="s">
        <v>611</v>
      </c>
      <c r="D5924" s="378" t="s">
        <v>611</v>
      </c>
      <c r="E5924" s="20">
        <f t="shared" si="92"/>
        <v>4.5309999999999997</v>
      </c>
    </row>
    <row r="5925" spans="1:5" x14ac:dyDescent="0.25">
      <c r="A5925" s="377">
        <v>44122</v>
      </c>
      <c r="B5925" s="378">
        <v>4.25</v>
      </c>
      <c r="C5925" s="379" t="s">
        <v>611</v>
      </c>
      <c r="D5925" s="378" t="s">
        <v>611</v>
      </c>
      <c r="E5925" s="20">
        <f t="shared" si="92"/>
        <v>4.5309999999999997</v>
      </c>
    </row>
    <row r="5926" spans="1:5" x14ac:dyDescent="0.25">
      <c r="A5926" s="377">
        <v>44123</v>
      </c>
      <c r="B5926" s="378">
        <v>4.25</v>
      </c>
      <c r="C5926" s="379">
        <v>4.2300000000000004</v>
      </c>
      <c r="D5926" s="378">
        <v>4.5305999999999997</v>
      </c>
      <c r="E5926" s="20">
        <f t="shared" si="92"/>
        <v>4.5305999999999997</v>
      </c>
    </row>
    <row r="5927" spans="1:5" x14ac:dyDescent="0.25">
      <c r="A5927" s="377">
        <v>44124</v>
      </c>
      <c r="B5927" s="378">
        <v>4.25</v>
      </c>
      <c r="C5927" s="379">
        <v>4.2300000000000004</v>
      </c>
      <c r="D5927" s="378">
        <v>4.5255000000000001</v>
      </c>
      <c r="E5927" s="20">
        <f t="shared" si="92"/>
        <v>4.5255000000000001</v>
      </c>
    </row>
    <row r="5928" spans="1:5" x14ac:dyDescent="0.25">
      <c r="A5928" s="377">
        <v>44125</v>
      </c>
      <c r="B5928" s="378">
        <v>4.25</v>
      </c>
      <c r="C5928" s="379">
        <v>4.24</v>
      </c>
      <c r="D5928" s="378">
        <v>4.5250000000000004</v>
      </c>
      <c r="E5928" s="20">
        <f t="shared" si="92"/>
        <v>4.5250000000000004</v>
      </c>
    </row>
    <row r="5929" spans="1:5" x14ac:dyDescent="0.25">
      <c r="A5929" s="377">
        <v>44126</v>
      </c>
      <c r="B5929" s="378">
        <v>4.25</v>
      </c>
      <c r="C5929" s="379">
        <v>4.25</v>
      </c>
      <c r="D5929" s="378">
        <v>4.5250000000000004</v>
      </c>
      <c r="E5929" s="20">
        <f t="shared" si="92"/>
        <v>4.5250000000000004</v>
      </c>
    </row>
    <row r="5930" spans="1:5" x14ac:dyDescent="0.25">
      <c r="A5930" s="377">
        <v>44127</v>
      </c>
      <c r="B5930" s="378">
        <v>4.25</v>
      </c>
      <c r="C5930" s="379">
        <v>4.29</v>
      </c>
      <c r="D5930" s="378">
        <v>4.5206999999999997</v>
      </c>
      <c r="E5930" s="20">
        <f t="shared" si="92"/>
        <v>4.5206999999999997</v>
      </c>
    </row>
    <row r="5931" spans="1:5" x14ac:dyDescent="0.25">
      <c r="A5931" s="377">
        <v>44128</v>
      </c>
      <c r="B5931" s="378">
        <v>4.25</v>
      </c>
      <c r="C5931" s="379" t="s">
        <v>611</v>
      </c>
      <c r="D5931" s="378" t="s">
        <v>611</v>
      </c>
      <c r="E5931" s="20">
        <f t="shared" si="92"/>
        <v>4.5206999999999997</v>
      </c>
    </row>
    <row r="5932" spans="1:5" x14ac:dyDescent="0.25">
      <c r="A5932" s="377">
        <v>44129</v>
      </c>
      <c r="B5932" s="378">
        <v>4.25</v>
      </c>
      <c r="C5932" s="379" t="s">
        <v>611</v>
      </c>
      <c r="D5932" s="378" t="s">
        <v>611</v>
      </c>
      <c r="E5932" s="20">
        <f t="shared" si="92"/>
        <v>4.5206999999999997</v>
      </c>
    </row>
    <row r="5933" spans="1:5" x14ac:dyDescent="0.25">
      <c r="A5933" s="377">
        <v>44130</v>
      </c>
      <c r="B5933" s="378">
        <v>4.25</v>
      </c>
      <c r="C5933" s="379">
        <v>4.2699999999999996</v>
      </c>
      <c r="D5933" s="378">
        <v>4.5221999999999998</v>
      </c>
      <c r="E5933" s="20">
        <f t="shared" si="92"/>
        <v>4.5221999999999998</v>
      </c>
    </row>
    <row r="5934" spans="1:5" x14ac:dyDescent="0.25">
      <c r="A5934" s="377">
        <v>44131</v>
      </c>
      <c r="B5934" s="378">
        <v>4.25</v>
      </c>
      <c r="C5934" s="379">
        <v>4.26</v>
      </c>
      <c r="D5934" s="378">
        <v>4.5225</v>
      </c>
      <c r="E5934" s="20">
        <f t="shared" si="92"/>
        <v>4.5225</v>
      </c>
    </row>
    <row r="5935" spans="1:5" x14ac:dyDescent="0.25">
      <c r="A5935" s="377">
        <v>44132</v>
      </c>
      <c r="B5935" s="378">
        <v>4.25</v>
      </c>
      <c r="C5935" s="379">
        <v>4.24</v>
      </c>
      <c r="D5935" s="378">
        <v>4.5214999999999996</v>
      </c>
      <c r="E5935" s="20">
        <f t="shared" si="92"/>
        <v>4.5214999999999996</v>
      </c>
    </row>
    <row r="5936" spans="1:5" x14ac:dyDescent="0.25">
      <c r="A5936" s="377">
        <v>44133</v>
      </c>
      <c r="B5936" s="378">
        <v>4.25</v>
      </c>
      <c r="C5936" s="379">
        <v>4.25</v>
      </c>
      <c r="D5936" s="378">
        <v>4.5162000000000004</v>
      </c>
      <c r="E5936" s="20">
        <f t="shared" si="92"/>
        <v>4.5162000000000004</v>
      </c>
    </row>
    <row r="5937" spans="1:5" x14ac:dyDescent="0.25">
      <c r="A5937" s="377">
        <v>44134</v>
      </c>
      <c r="B5937" s="378">
        <v>4.25</v>
      </c>
      <c r="C5937" s="379">
        <v>4.28</v>
      </c>
      <c r="D5937" s="378">
        <v>4.5155000000000003</v>
      </c>
      <c r="E5937" s="20">
        <f t="shared" si="92"/>
        <v>4.5155000000000003</v>
      </c>
    </row>
    <row r="5938" spans="1:5" x14ac:dyDescent="0.25">
      <c r="A5938" s="377">
        <v>44135</v>
      </c>
      <c r="B5938" s="378">
        <v>4.25</v>
      </c>
      <c r="C5938" s="379" t="s">
        <v>611</v>
      </c>
      <c r="D5938" s="378" t="s">
        <v>611</v>
      </c>
      <c r="E5938" s="20">
        <f t="shared" si="92"/>
        <v>4.5155000000000003</v>
      </c>
    </row>
    <row r="5939" spans="1:5" x14ac:dyDescent="0.25">
      <c r="A5939" s="377">
        <v>44136</v>
      </c>
      <c r="B5939" s="378">
        <v>4.25</v>
      </c>
      <c r="C5939" s="379" t="s">
        <v>611</v>
      </c>
      <c r="D5939" s="378" t="s">
        <v>611</v>
      </c>
      <c r="E5939" s="20">
        <f t="shared" si="92"/>
        <v>4.5155000000000003</v>
      </c>
    </row>
    <row r="5940" spans="1:5" x14ac:dyDescent="0.25">
      <c r="A5940" s="377">
        <v>44137</v>
      </c>
      <c r="B5940" s="378">
        <v>4.25</v>
      </c>
      <c r="C5940" s="379" t="s">
        <v>611</v>
      </c>
      <c r="D5940" s="378" t="s">
        <v>611</v>
      </c>
      <c r="E5940" s="20">
        <f t="shared" si="92"/>
        <v>4.5155000000000003</v>
      </c>
    </row>
    <row r="5941" spans="1:5" x14ac:dyDescent="0.25">
      <c r="A5941" s="377">
        <v>44138</v>
      </c>
      <c r="B5941" s="378">
        <v>4.25</v>
      </c>
      <c r="C5941" s="379">
        <v>4.26</v>
      </c>
      <c r="D5941" s="378">
        <v>4.5125000000000002</v>
      </c>
      <c r="E5941" s="20">
        <f t="shared" si="92"/>
        <v>4.5125000000000002</v>
      </c>
    </row>
    <row r="5942" spans="1:5" x14ac:dyDescent="0.25">
      <c r="A5942" s="377">
        <v>44139</v>
      </c>
      <c r="B5942" s="378">
        <v>4.25</v>
      </c>
      <c r="C5942" s="379">
        <v>4.28</v>
      </c>
      <c r="D5942" s="378">
        <v>4.516</v>
      </c>
      <c r="E5942" s="20">
        <f t="shared" si="92"/>
        <v>4.516</v>
      </c>
    </row>
    <row r="5943" spans="1:5" x14ac:dyDescent="0.25">
      <c r="A5943" s="377">
        <v>44140</v>
      </c>
      <c r="B5943" s="378">
        <v>4.25</v>
      </c>
      <c r="C5943" s="379">
        <v>4.2699999999999996</v>
      </c>
      <c r="D5943" s="378">
        <v>4.5110000000000001</v>
      </c>
      <c r="E5943" s="20">
        <f t="shared" si="92"/>
        <v>4.5110000000000001</v>
      </c>
    </row>
    <row r="5944" spans="1:5" x14ac:dyDescent="0.25">
      <c r="A5944" s="377">
        <v>44141</v>
      </c>
      <c r="B5944" s="378">
        <v>4.25</v>
      </c>
      <c r="C5944" s="379">
        <v>4.26</v>
      </c>
      <c r="D5944" s="378">
        <v>4.5060000000000002</v>
      </c>
      <c r="E5944" s="20">
        <f t="shared" si="92"/>
        <v>4.5060000000000002</v>
      </c>
    </row>
    <row r="5945" spans="1:5" x14ac:dyDescent="0.25">
      <c r="A5945" s="377">
        <v>44142</v>
      </c>
      <c r="B5945" s="378">
        <v>4.25</v>
      </c>
      <c r="C5945" s="379" t="s">
        <v>611</v>
      </c>
      <c r="D5945" s="378" t="s">
        <v>611</v>
      </c>
      <c r="E5945" s="20">
        <f t="shared" si="92"/>
        <v>4.5060000000000002</v>
      </c>
    </row>
    <row r="5946" spans="1:5" x14ac:dyDescent="0.25">
      <c r="A5946" s="377">
        <v>44143</v>
      </c>
      <c r="B5946" s="378">
        <v>4.25</v>
      </c>
      <c r="C5946" s="379" t="s">
        <v>611</v>
      </c>
      <c r="D5946" s="378" t="s">
        <v>611</v>
      </c>
      <c r="E5946" s="20">
        <f t="shared" si="92"/>
        <v>4.5060000000000002</v>
      </c>
    </row>
    <row r="5947" spans="1:5" x14ac:dyDescent="0.25">
      <c r="A5947" s="377">
        <v>44144</v>
      </c>
      <c r="B5947" s="378">
        <v>4.25</v>
      </c>
      <c r="C5947" s="379">
        <v>4.26</v>
      </c>
      <c r="D5947" s="378">
        <v>4.5030000000000001</v>
      </c>
      <c r="E5947" s="20">
        <f t="shared" si="92"/>
        <v>4.5030000000000001</v>
      </c>
    </row>
    <row r="5948" spans="1:5" x14ac:dyDescent="0.25">
      <c r="A5948" s="377">
        <v>44145</v>
      </c>
      <c r="B5948" s="378">
        <v>4.25</v>
      </c>
      <c r="C5948" s="379">
        <v>4.25</v>
      </c>
      <c r="D5948" s="378">
        <v>4.5</v>
      </c>
      <c r="E5948" s="20">
        <f t="shared" si="92"/>
        <v>4.5</v>
      </c>
    </row>
    <row r="5949" spans="1:5" x14ac:dyDescent="0.25">
      <c r="A5949" s="377">
        <v>44146</v>
      </c>
      <c r="B5949" s="378">
        <v>4.25</v>
      </c>
      <c r="C5949" s="379">
        <v>4.24</v>
      </c>
      <c r="D5949" s="378">
        <v>4.5007000000000001</v>
      </c>
      <c r="E5949" s="20">
        <f t="shared" si="92"/>
        <v>4.5007000000000001</v>
      </c>
    </row>
    <row r="5950" spans="1:5" x14ac:dyDescent="0.25">
      <c r="A5950" s="377">
        <v>44147</v>
      </c>
      <c r="B5950" s="378">
        <v>4.25</v>
      </c>
      <c r="C5950" s="379">
        <v>4.25</v>
      </c>
      <c r="D5950" s="378">
        <v>4.4987000000000004</v>
      </c>
      <c r="E5950" s="20">
        <f t="shared" si="92"/>
        <v>4.4987000000000004</v>
      </c>
    </row>
    <row r="5951" spans="1:5" x14ac:dyDescent="0.25">
      <c r="A5951" s="377">
        <v>44148</v>
      </c>
      <c r="B5951" s="378">
        <v>4.25</v>
      </c>
      <c r="C5951" s="379">
        <v>4.26</v>
      </c>
      <c r="D5951" s="378">
        <v>4.4930000000000003</v>
      </c>
      <c r="E5951" s="20">
        <f t="shared" si="92"/>
        <v>4.4930000000000003</v>
      </c>
    </row>
    <row r="5952" spans="1:5" x14ac:dyDescent="0.25">
      <c r="A5952" s="377">
        <v>44149</v>
      </c>
      <c r="B5952" s="378">
        <v>4.25</v>
      </c>
      <c r="C5952" s="379" t="s">
        <v>611</v>
      </c>
      <c r="D5952" s="378" t="s">
        <v>611</v>
      </c>
      <c r="E5952" s="20">
        <f t="shared" si="92"/>
        <v>4.4930000000000003</v>
      </c>
    </row>
    <row r="5953" spans="1:5" x14ac:dyDescent="0.25">
      <c r="A5953" s="377">
        <v>44150</v>
      </c>
      <c r="B5953" s="378">
        <v>4.25</v>
      </c>
      <c r="C5953" s="379" t="s">
        <v>611</v>
      </c>
      <c r="D5953" s="378" t="s">
        <v>611</v>
      </c>
      <c r="E5953" s="20">
        <f t="shared" si="92"/>
        <v>4.4930000000000003</v>
      </c>
    </row>
    <row r="5954" spans="1:5" x14ac:dyDescent="0.25">
      <c r="A5954" s="377">
        <v>44151</v>
      </c>
      <c r="B5954" s="378">
        <v>4.25</v>
      </c>
      <c r="C5954" s="379" t="s">
        <v>611</v>
      </c>
      <c r="D5954" s="378" t="s">
        <v>611</v>
      </c>
      <c r="E5954" s="20">
        <f t="shared" si="92"/>
        <v>4.4930000000000003</v>
      </c>
    </row>
    <row r="5955" spans="1:5" x14ac:dyDescent="0.25">
      <c r="A5955" s="377">
        <v>44152</v>
      </c>
      <c r="B5955" s="378">
        <v>4.25</v>
      </c>
      <c r="C5955" s="379">
        <v>4.25</v>
      </c>
      <c r="D5955" s="378">
        <v>4.5049999999999999</v>
      </c>
      <c r="E5955" s="20">
        <f t="shared" si="92"/>
        <v>4.5049999999999999</v>
      </c>
    </row>
    <row r="5956" spans="1:5" x14ac:dyDescent="0.25">
      <c r="A5956" s="377">
        <v>44153</v>
      </c>
      <c r="B5956" s="378">
        <v>4.25</v>
      </c>
      <c r="C5956" s="379">
        <v>4.24</v>
      </c>
      <c r="D5956" s="378">
        <v>4.5025000000000004</v>
      </c>
      <c r="E5956" s="20">
        <f t="shared" si="92"/>
        <v>4.5025000000000004</v>
      </c>
    </row>
    <row r="5957" spans="1:5" x14ac:dyDescent="0.25">
      <c r="A5957" s="377">
        <v>44154</v>
      </c>
      <c r="B5957" s="378">
        <v>4.25</v>
      </c>
      <c r="C5957" s="379">
        <v>4.24</v>
      </c>
      <c r="D5957" s="378">
        <v>4.4984999999999999</v>
      </c>
      <c r="E5957" s="20">
        <f t="shared" si="92"/>
        <v>4.4984999999999999</v>
      </c>
    </row>
    <row r="5958" spans="1:5" x14ac:dyDescent="0.25">
      <c r="A5958" s="377">
        <v>44155</v>
      </c>
      <c r="B5958" s="378">
        <v>4.25</v>
      </c>
      <c r="C5958" s="379">
        <v>4.21</v>
      </c>
      <c r="D5958" s="378">
        <v>4.4951999999999996</v>
      </c>
      <c r="E5958" s="20">
        <f t="shared" si="92"/>
        <v>4.4951999999999996</v>
      </c>
    </row>
    <row r="5959" spans="1:5" x14ac:dyDescent="0.25">
      <c r="A5959" s="377">
        <v>44156</v>
      </c>
      <c r="B5959" s="378">
        <v>4.25</v>
      </c>
      <c r="C5959" s="379" t="s">
        <v>611</v>
      </c>
      <c r="D5959" s="378" t="s">
        <v>611</v>
      </c>
      <c r="E5959" s="20">
        <f t="shared" si="92"/>
        <v>4.4951999999999996</v>
      </c>
    </row>
    <row r="5960" spans="1:5" x14ac:dyDescent="0.25">
      <c r="A5960" s="377">
        <v>44157</v>
      </c>
      <c r="B5960" s="378">
        <v>4.25</v>
      </c>
      <c r="C5960" s="379" t="s">
        <v>611</v>
      </c>
      <c r="D5960" s="378" t="s">
        <v>611</v>
      </c>
      <c r="E5960" s="20">
        <f t="shared" si="92"/>
        <v>4.4951999999999996</v>
      </c>
    </row>
    <row r="5961" spans="1:5" x14ac:dyDescent="0.25">
      <c r="A5961" s="377">
        <v>44158</v>
      </c>
      <c r="B5961" s="378">
        <v>4.25</v>
      </c>
      <c r="C5961" s="379">
        <v>4.25</v>
      </c>
      <c r="D5961" s="378">
        <v>4.4924999999999997</v>
      </c>
      <c r="E5961" s="20">
        <f t="shared" si="92"/>
        <v>4.4924999999999997</v>
      </c>
    </row>
    <row r="5962" spans="1:5" x14ac:dyDescent="0.25">
      <c r="A5962" s="377">
        <v>44159</v>
      </c>
      <c r="B5962" s="378">
        <v>4.25</v>
      </c>
      <c r="C5962" s="379">
        <v>4.32</v>
      </c>
      <c r="D5962" s="378">
        <v>4.4924999999999997</v>
      </c>
      <c r="E5962" s="20">
        <f t="shared" si="92"/>
        <v>4.4924999999999997</v>
      </c>
    </row>
    <row r="5963" spans="1:5" x14ac:dyDescent="0.25">
      <c r="A5963" s="377">
        <v>44160</v>
      </c>
      <c r="B5963" s="378">
        <v>4.25</v>
      </c>
      <c r="C5963" s="379">
        <v>4.3</v>
      </c>
      <c r="D5963" s="378">
        <v>4.49</v>
      </c>
      <c r="E5963" s="20">
        <f t="shared" si="92"/>
        <v>4.49</v>
      </c>
    </row>
    <row r="5964" spans="1:5" x14ac:dyDescent="0.25">
      <c r="A5964" s="377">
        <v>44161</v>
      </c>
      <c r="B5964" s="378">
        <v>4.25</v>
      </c>
      <c r="C5964" s="379">
        <v>4.28</v>
      </c>
      <c r="D5964" s="378">
        <v>4.4874999999999998</v>
      </c>
      <c r="E5964" s="20">
        <f t="shared" ref="E5964:E6027" si="93">IF(D5964="N/E",E5963,D5964)</f>
        <v>4.4874999999999998</v>
      </c>
    </row>
    <row r="5965" spans="1:5" x14ac:dyDescent="0.25">
      <c r="A5965" s="377">
        <v>44162</v>
      </c>
      <c r="B5965" s="378">
        <v>4.25</v>
      </c>
      <c r="C5965" s="379">
        <v>4.29</v>
      </c>
      <c r="D5965" s="378">
        <v>4.4835000000000003</v>
      </c>
      <c r="E5965" s="20">
        <f t="shared" si="93"/>
        <v>4.4835000000000003</v>
      </c>
    </row>
    <row r="5966" spans="1:5" x14ac:dyDescent="0.25">
      <c r="A5966" s="377">
        <v>44163</v>
      </c>
      <c r="B5966" s="378">
        <v>4.25</v>
      </c>
      <c r="C5966" s="379" t="s">
        <v>611</v>
      </c>
      <c r="D5966" s="378" t="s">
        <v>611</v>
      </c>
      <c r="E5966" s="20">
        <f t="shared" si="93"/>
        <v>4.4835000000000003</v>
      </c>
    </row>
    <row r="5967" spans="1:5" x14ac:dyDescent="0.25">
      <c r="A5967" s="377">
        <v>44164</v>
      </c>
      <c r="B5967" s="378">
        <v>4.25</v>
      </c>
      <c r="C5967" s="379" t="s">
        <v>611</v>
      </c>
      <c r="D5967" s="378" t="s">
        <v>611</v>
      </c>
      <c r="E5967" s="20">
        <f t="shared" si="93"/>
        <v>4.4835000000000003</v>
      </c>
    </row>
    <row r="5968" spans="1:5" x14ac:dyDescent="0.25">
      <c r="A5968" s="377">
        <v>44165</v>
      </c>
      <c r="B5968" s="378">
        <v>4.25</v>
      </c>
      <c r="C5968" s="379">
        <v>4.42</v>
      </c>
      <c r="D5968" s="378">
        <v>4.4855</v>
      </c>
      <c r="E5968" s="20">
        <f t="shared" si="93"/>
        <v>4.4855</v>
      </c>
    </row>
    <row r="5969" spans="1:5" x14ac:dyDescent="0.25">
      <c r="A5969" s="377">
        <v>44166</v>
      </c>
      <c r="B5969" s="378">
        <v>4.25</v>
      </c>
      <c r="C5969" s="379">
        <v>4.3499999999999996</v>
      </c>
      <c r="D5969" s="378">
        <v>4.4871999999999996</v>
      </c>
      <c r="E5969" s="20">
        <f t="shared" si="93"/>
        <v>4.4871999999999996</v>
      </c>
    </row>
    <row r="5970" spans="1:5" x14ac:dyDescent="0.25">
      <c r="A5970" s="377">
        <v>44167</v>
      </c>
      <c r="B5970" s="378">
        <v>4.25</v>
      </c>
      <c r="C5970" s="379">
        <v>4.3</v>
      </c>
      <c r="D5970" s="378">
        <v>4.4885000000000002</v>
      </c>
      <c r="E5970" s="20">
        <f t="shared" si="93"/>
        <v>4.4885000000000002</v>
      </c>
    </row>
    <row r="5971" spans="1:5" x14ac:dyDescent="0.25">
      <c r="A5971" s="377">
        <v>44168</v>
      </c>
      <c r="B5971" s="378">
        <v>4.25</v>
      </c>
      <c r="C5971" s="379">
        <v>4.24</v>
      </c>
      <c r="D5971" s="378">
        <v>4.4889000000000001</v>
      </c>
      <c r="E5971" s="20">
        <f t="shared" si="93"/>
        <v>4.4889000000000001</v>
      </c>
    </row>
    <row r="5972" spans="1:5" x14ac:dyDescent="0.25">
      <c r="A5972" s="377">
        <v>44169</v>
      </c>
      <c r="B5972" s="378">
        <v>4.25</v>
      </c>
      <c r="C5972" s="379">
        <v>4.2300000000000004</v>
      </c>
      <c r="D5972" s="378">
        <v>4.4844999999999997</v>
      </c>
      <c r="E5972" s="20">
        <f t="shared" si="93"/>
        <v>4.4844999999999997</v>
      </c>
    </row>
    <row r="5973" spans="1:5" x14ac:dyDescent="0.25">
      <c r="A5973" s="377">
        <v>44170</v>
      </c>
      <c r="B5973" s="378">
        <v>4.25</v>
      </c>
      <c r="C5973" s="379" t="s">
        <v>611</v>
      </c>
      <c r="D5973" s="378" t="s">
        <v>611</v>
      </c>
      <c r="E5973" s="20">
        <f t="shared" si="93"/>
        <v>4.4844999999999997</v>
      </c>
    </row>
    <row r="5974" spans="1:5" x14ac:dyDescent="0.25">
      <c r="A5974" s="377">
        <v>44171</v>
      </c>
      <c r="B5974" s="378">
        <v>4.25</v>
      </c>
      <c r="C5974" s="379" t="s">
        <v>611</v>
      </c>
      <c r="D5974" s="378" t="s">
        <v>611</v>
      </c>
      <c r="E5974" s="20">
        <f t="shared" si="93"/>
        <v>4.4844999999999997</v>
      </c>
    </row>
    <row r="5975" spans="1:5" x14ac:dyDescent="0.25">
      <c r="A5975" s="377">
        <v>44172</v>
      </c>
      <c r="B5975" s="378">
        <v>4.25</v>
      </c>
      <c r="C5975" s="379">
        <v>4.25</v>
      </c>
      <c r="D5975" s="378">
        <v>4.4824999999999999</v>
      </c>
      <c r="E5975" s="20">
        <f t="shared" si="93"/>
        <v>4.4824999999999999</v>
      </c>
    </row>
    <row r="5976" spans="1:5" x14ac:dyDescent="0.25">
      <c r="A5976" s="377">
        <v>44173</v>
      </c>
      <c r="B5976" s="378">
        <v>4.25</v>
      </c>
      <c r="C5976" s="379">
        <v>4.2699999999999996</v>
      </c>
      <c r="D5976" s="378">
        <v>4.4824999999999999</v>
      </c>
      <c r="E5976" s="20">
        <f t="shared" si="93"/>
        <v>4.4824999999999999</v>
      </c>
    </row>
    <row r="5977" spans="1:5" x14ac:dyDescent="0.25">
      <c r="A5977" s="377">
        <v>44174</v>
      </c>
      <c r="B5977" s="378">
        <v>4.25</v>
      </c>
      <c r="C5977" s="379">
        <v>4.2699999999999996</v>
      </c>
      <c r="D5977" s="378">
        <v>4.4819000000000004</v>
      </c>
      <c r="E5977" s="20">
        <f t="shared" si="93"/>
        <v>4.4819000000000004</v>
      </c>
    </row>
    <row r="5978" spans="1:5" x14ac:dyDescent="0.25">
      <c r="A5978" s="377">
        <v>44175</v>
      </c>
      <c r="B5978" s="378">
        <v>4.25</v>
      </c>
      <c r="C5978" s="379">
        <v>4.3</v>
      </c>
      <c r="D5978" s="378">
        <v>4.4775</v>
      </c>
      <c r="E5978" s="20">
        <f t="shared" si="93"/>
        <v>4.4775</v>
      </c>
    </row>
    <row r="5979" spans="1:5" x14ac:dyDescent="0.25">
      <c r="A5979" s="377">
        <v>44176</v>
      </c>
      <c r="B5979" s="378">
        <v>4.25</v>
      </c>
      <c r="C5979" s="379">
        <v>4.2</v>
      </c>
      <c r="D5979" s="378">
        <v>4.4782000000000002</v>
      </c>
      <c r="E5979" s="20">
        <f t="shared" si="93"/>
        <v>4.4782000000000002</v>
      </c>
    </row>
    <row r="5980" spans="1:5" x14ac:dyDescent="0.25">
      <c r="A5980" s="377">
        <v>44177</v>
      </c>
      <c r="B5980" s="378">
        <v>4.25</v>
      </c>
      <c r="C5980" s="379" t="s">
        <v>611</v>
      </c>
      <c r="D5980" s="378" t="s">
        <v>611</v>
      </c>
      <c r="E5980" s="20">
        <f t="shared" si="93"/>
        <v>4.4782000000000002</v>
      </c>
    </row>
    <row r="5981" spans="1:5" x14ac:dyDescent="0.25">
      <c r="A5981" s="377">
        <v>44178</v>
      </c>
      <c r="B5981" s="378">
        <v>4.25</v>
      </c>
      <c r="C5981" s="379" t="s">
        <v>611</v>
      </c>
      <c r="D5981" s="378" t="s">
        <v>611</v>
      </c>
      <c r="E5981" s="20">
        <f t="shared" si="93"/>
        <v>4.4782000000000002</v>
      </c>
    </row>
    <row r="5982" spans="1:5" x14ac:dyDescent="0.25">
      <c r="A5982" s="377">
        <v>44179</v>
      </c>
      <c r="B5982" s="378">
        <v>4.25</v>
      </c>
      <c r="C5982" s="379">
        <v>4.26</v>
      </c>
      <c r="D5982" s="378">
        <v>4.4775</v>
      </c>
      <c r="E5982" s="20">
        <f t="shared" si="93"/>
        <v>4.4775</v>
      </c>
    </row>
    <row r="5983" spans="1:5" x14ac:dyDescent="0.25">
      <c r="A5983" s="377">
        <v>44180</v>
      </c>
      <c r="B5983" s="378">
        <v>4.25</v>
      </c>
      <c r="C5983" s="379">
        <v>4.3</v>
      </c>
      <c r="D5983" s="378">
        <v>4.4744999999999999</v>
      </c>
      <c r="E5983" s="20">
        <f t="shared" si="93"/>
        <v>4.4744999999999999</v>
      </c>
    </row>
    <row r="5984" spans="1:5" x14ac:dyDescent="0.25">
      <c r="A5984" s="377">
        <v>44181</v>
      </c>
      <c r="B5984" s="378">
        <v>4.25</v>
      </c>
      <c r="C5984" s="379">
        <v>4.28</v>
      </c>
      <c r="D5984" s="378">
        <v>4.4710000000000001</v>
      </c>
      <c r="E5984" s="20">
        <f t="shared" si="93"/>
        <v>4.4710000000000001</v>
      </c>
    </row>
    <row r="5985" spans="1:5" x14ac:dyDescent="0.25">
      <c r="A5985" s="377">
        <v>44182</v>
      </c>
      <c r="B5985" s="378">
        <v>4.25</v>
      </c>
      <c r="C5985" s="379">
        <v>4.22</v>
      </c>
      <c r="D5985" s="378">
        <v>4.5</v>
      </c>
      <c r="E5985" s="20">
        <f t="shared" si="93"/>
        <v>4.5</v>
      </c>
    </row>
    <row r="5986" spans="1:5" x14ac:dyDescent="0.25">
      <c r="A5986" s="377">
        <v>44183</v>
      </c>
      <c r="B5986" s="378">
        <v>4.25</v>
      </c>
      <c r="C5986" s="379">
        <v>4.22</v>
      </c>
      <c r="D5986" s="378">
        <v>4.4965000000000002</v>
      </c>
      <c r="E5986" s="20">
        <f t="shared" si="93"/>
        <v>4.4965000000000002</v>
      </c>
    </row>
    <row r="5987" spans="1:5" x14ac:dyDescent="0.25">
      <c r="A5987" s="377">
        <v>44184</v>
      </c>
      <c r="B5987" s="378">
        <v>4.25</v>
      </c>
      <c r="C5987" s="379" t="s">
        <v>611</v>
      </c>
      <c r="D5987" s="378" t="s">
        <v>611</v>
      </c>
      <c r="E5987" s="20">
        <f t="shared" si="93"/>
        <v>4.4965000000000002</v>
      </c>
    </row>
    <row r="5988" spans="1:5" x14ac:dyDescent="0.25">
      <c r="A5988" s="377">
        <v>44185</v>
      </c>
      <c r="B5988" s="378">
        <v>4.25</v>
      </c>
      <c r="C5988" s="379" t="s">
        <v>611</v>
      </c>
      <c r="D5988" s="378" t="s">
        <v>611</v>
      </c>
      <c r="E5988" s="20">
        <f t="shared" si="93"/>
        <v>4.4965000000000002</v>
      </c>
    </row>
    <row r="5989" spans="1:5" x14ac:dyDescent="0.25">
      <c r="A5989" s="377">
        <v>44186</v>
      </c>
      <c r="B5989" s="378">
        <v>4.25</v>
      </c>
      <c r="C5989" s="379">
        <v>4.2699999999999996</v>
      </c>
      <c r="D5989" s="378">
        <v>4.4939999999999998</v>
      </c>
      <c r="E5989" s="20">
        <f t="shared" si="93"/>
        <v>4.4939999999999998</v>
      </c>
    </row>
    <row r="5990" spans="1:5" x14ac:dyDescent="0.25">
      <c r="A5990" s="377">
        <v>44187</v>
      </c>
      <c r="B5990" s="378">
        <v>4.25</v>
      </c>
      <c r="C5990" s="379">
        <v>4.28</v>
      </c>
      <c r="D5990" s="378">
        <v>4.4950000000000001</v>
      </c>
      <c r="E5990" s="20">
        <f t="shared" si="93"/>
        <v>4.4950000000000001</v>
      </c>
    </row>
    <row r="5991" spans="1:5" x14ac:dyDescent="0.25">
      <c r="A5991" s="377">
        <v>44188</v>
      </c>
      <c r="B5991" s="378">
        <v>4.25</v>
      </c>
      <c r="C5991" s="379">
        <v>4.28</v>
      </c>
      <c r="D5991" s="378">
        <v>4.4922000000000004</v>
      </c>
      <c r="E5991" s="20">
        <f t="shared" si="93"/>
        <v>4.4922000000000004</v>
      </c>
    </row>
    <row r="5992" spans="1:5" x14ac:dyDescent="0.25">
      <c r="A5992" s="377">
        <v>44189</v>
      </c>
      <c r="B5992" s="378">
        <v>4.25</v>
      </c>
      <c r="C5992" s="379">
        <v>4.3499999999999996</v>
      </c>
      <c r="D5992" s="378">
        <v>4.4882</v>
      </c>
      <c r="E5992" s="20">
        <f t="shared" si="93"/>
        <v>4.4882</v>
      </c>
    </row>
    <row r="5993" spans="1:5" x14ac:dyDescent="0.25">
      <c r="A5993" s="377">
        <v>44190</v>
      </c>
      <c r="B5993" s="378">
        <v>4.25</v>
      </c>
      <c r="C5993" s="379" t="s">
        <v>611</v>
      </c>
      <c r="D5993" s="378" t="s">
        <v>611</v>
      </c>
      <c r="E5993" s="20">
        <f t="shared" si="93"/>
        <v>4.4882</v>
      </c>
    </row>
    <row r="5994" spans="1:5" x14ac:dyDescent="0.25">
      <c r="A5994" s="377">
        <v>44191</v>
      </c>
      <c r="B5994" s="378">
        <v>4.25</v>
      </c>
      <c r="C5994" s="379" t="s">
        <v>611</v>
      </c>
      <c r="D5994" s="378" t="s">
        <v>611</v>
      </c>
      <c r="E5994" s="20">
        <f t="shared" si="93"/>
        <v>4.4882</v>
      </c>
    </row>
    <row r="5995" spans="1:5" x14ac:dyDescent="0.25">
      <c r="A5995" s="377">
        <v>44192</v>
      </c>
      <c r="B5995" s="378">
        <v>4.25</v>
      </c>
      <c r="C5995" s="379" t="s">
        <v>611</v>
      </c>
      <c r="D5995" s="378" t="s">
        <v>611</v>
      </c>
      <c r="E5995" s="20">
        <f t="shared" si="93"/>
        <v>4.4882</v>
      </c>
    </row>
    <row r="5996" spans="1:5" x14ac:dyDescent="0.25">
      <c r="A5996" s="377">
        <v>44193</v>
      </c>
      <c r="B5996" s="378">
        <v>4.25</v>
      </c>
      <c r="C5996" s="379">
        <v>4.4400000000000004</v>
      </c>
      <c r="D5996" s="378">
        <v>4.4878</v>
      </c>
      <c r="E5996" s="20">
        <f t="shared" si="93"/>
        <v>4.4878</v>
      </c>
    </row>
    <row r="5997" spans="1:5" x14ac:dyDescent="0.25">
      <c r="A5997" s="377">
        <v>44194</v>
      </c>
      <c r="B5997" s="378">
        <v>4.25</v>
      </c>
      <c r="C5997" s="379">
        <v>4.4000000000000004</v>
      </c>
      <c r="D5997" s="378">
        <v>4.4874999999999998</v>
      </c>
      <c r="E5997" s="20">
        <f t="shared" si="93"/>
        <v>4.4874999999999998</v>
      </c>
    </row>
    <row r="5998" spans="1:5" x14ac:dyDescent="0.25">
      <c r="A5998" s="377">
        <v>44195</v>
      </c>
      <c r="B5998" s="378">
        <v>4.25</v>
      </c>
      <c r="C5998" s="379">
        <v>4.3600000000000003</v>
      </c>
      <c r="D5998" s="378">
        <v>4.4850000000000003</v>
      </c>
      <c r="E5998" s="20">
        <f t="shared" si="93"/>
        <v>4.4850000000000003</v>
      </c>
    </row>
    <row r="5999" spans="1:5" x14ac:dyDescent="0.25">
      <c r="A5999" s="377">
        <v>44196</v>
      </c>
      <c r="B5999" s="378">
        <v>4.25</v>
      </c>
      <c r="C5999" s="379">
        <v>4.38</v>
      </c>
      <c r="D5999" s="378">
        <v>4.4842000000000004</v>
      </c>
      <c r="E5999" s="20">
        <f t="shared" si="93"/>
        <v>4.4842000000000004</v>
      </c>
    </row>
    <row r="6000" spans="1:5" x14ac:dyDescent="0.25">
      <c r="A6000" s="377">
        <v>44197</v>
      </c>
      <c r="B6000" s="378">
        <v>4.25</v>
      </c>
      <c r="C6000" s="379" t="s">
        <v>611</v>
      </c>
      <c r="D6000" s="378" t="s">
        <v>611</v>
      </c>
      <c r="E6000" s="20">
        <f t="shared" si="93"/>
        <v>4.4842000000000004</v>
      </c>
    </row>
    <row r="6001" spans="1:5" x14ac:dyDescent="0.25">
      <c r="A6001" s="377">
        <v>44198</v>
      </c>
      <c r="B6001" s="378">
        <v>4.25</v>
      </c>
      <c r="C6001" s="379" t="s">
        <v>611</v>
      </c>
      <c r="D6001" s="378" t="s">
        <v>611</v>
      </c>
      <c r="E6001" s="20">
        <f t="shared" si="93"/>
        <v>4.4842000000000004</v>
      </c>
    </row>
    <row r="6002" spans="1:5" x14ac:dyDescent="0.25">
      <c r="A6002" s="377">
        <v>44199</v>
      </c>
      <c r="B6002" s="378">
        <v>4.25</v>
      </c>
      <c r="C6002" s="379" t="s">
        <v>611</v>
      </c>
      <c r="D6002" s="378" t="s">
        <v>611</v>
      </c>
      <c r="E6002" s="20">
        <f t="shared" si="93"/>
        <v>4.4842000000000004</v>
      </c>
    </row>
    <row r="6003" spans="1:5" x14ac:dyDescent="0.25">
      <c r="A6003" s="377">
        <v>44200</v>
      </c>
      <c r="B6003" s="378">
        <v>4.25</v>
      </c>
      <c r="C6003" s="379">
        <v>4.3</v>
      </c>
      <c r="D6003" s="378">
        <v>4.4805000000000001</v>
      </c>
      <c r="E6003" s="20">
        <f t="shared" si="93"/>
        <v>4.4805000000000001</v>
      </c>
    </row>
    <row r="6004" spans="1:5" x14ac:dyDescent="0.25">
      <c r="A6004" s="377">
        <v>44201</v>
      </c>
      <c r="B6004" s="378">
        <v>4.25</v>
      </c>
      <c r="C6004" s="379">
        <v>4.29</v>
      </c>
      <c r="D6004" s="378">
        <v>4.4809999999999999</v>
      </c>
      <c r="E6004" s="20">
        <f t="shared" si="93"/>
        <v>4.4809999999999999</v>
      </c>
    </row>
    <row r="6005" spans="1:5" x14ac:dyDescent="0.25">
      <c r="A6005" s="377">
        <v>44202</v>
      </c>
      <c r="B6005" s="378">
        <v>4.25</v>
      </c>
      <c r="C6005" s="379">
        <v>4.2300000000000004</v>
      </c>
      <c r="D6005" s="378">
        <v>4.4812000000000003</v>
      </c>
      <c r="E6005" s="20">
        <f t="shared" si="93"/>
        <v>4.4812000000000003</v>
      </c>
    </row>
    <row r="6006" spans="1:5" x14ac:dyDescent="0.25">
      <c r="A6006" s="377">
        <v>44203</v>
      </c>
      <c r="B6006" s="378">
        <v>4.25</v>
      </c>
      <c r="C6006" s="379">
        <v>4.21</v>
      </c>
      <c r="D6006" s="378">
        <v>4.4775999999999998</v>
      </c>
      <c r="E6006" s="20">
        <f t="shared" si="93"/>
        <v>4.4775999999999998</v>
      </c>
    </row>
    <row r="6007" spans="1:5" x14ac:dyDescent="0.25">
      <c r="A6007" s="377">
        <v>44204</v>
      </c>
      <c r="B6007" s="378">
        <v>4.25</v>
      </c>
      <c r="C6007" s="379">
        <v>4.2300000000000004</v>
      </c>
      <c r="D6007" s="378">
        <v>4.4775</v>
      </c>
      <c r="E6007" s="20">
        <f t="shared" si="93"/>
        <v>4.4775</v>
      </c>
    </row>
    <row r="6008" spans="1:5" x14ac:dyDescent="0.25">
      <c r="A6008" s="377">
        <v>44205</v>
      </c>
      <c r="B6008" s="378">
        <v>4.25</v>
      </c>
      <c r="C6008" s="379" t="s">
        <v>611</v>
      </c>
      <c r="D6008" s="378" t="s">
        <v>611</v>
      </c>
      <c r="E6008" s="20">
        <f t="shared" si="93"/>
        <v>4.4775</v>
      </c>
    </row>
    <row r="6009" spans="1:5" x14ac:dyDescent="0.25">
      <c r="A6009" s="377">
        <v>44206</v>
      </c>
      <c r="B6009" s="378">
        <v>4.25</v>
      </c>
      <c r="C6009" s="379" t="s">
        <v>611</v>
      </c>
      <c r="D6009" s="378" t="s">
        <v>611</v>
      </c>
      <c r="E6009" s="20">
        <f t="shared" si="93"/>
        <v>4.4775</v>
      </c>
    </row>
    <row r="6010" spans="1:5" x14ac:dyDescent="0.25">
      <c r="A6010" s="377">
        <v>44207</v>
      </c>
      <c r="B6010" s="378">
        <v>4.25</v>
      </c>
      <c r="C6010" s="379">
        <v>4.22</v>
      </c>
      <c r="D6010" s="378">
        <v>4.4775</v>
      </c>
      <c r="E6010" s="20">
        <f t="shared" si="93"/>
        <v>4.4775</v>
      </c>
    </row>
    <row r="6011" spans="1:5" x14ac:dyDescent="0.25">
      <c r="A6011" s="377">
        <v>44208</v>
      </c>
      <c r="B6011" s="378">
        <v>4.25</v>
      </c>
      <c r="C6011" s="379">
        <v>4.25</v>
      </c>
      <c r="D6011" s="378">
        <v>4.4749999999999996</v>
      </c>
      <c r="E6011" s="20">
        <f t="shared" si="93"/>
        <v>4.4749999999999996</v>
      </c>
    </row>
    <row r="6012" spans="1:5" x14ac:dyDescent="0.25">
      <c r="A6012" s="377">
        <v>44209</v>
      </c>
      <c r="B6012" s="378">
        <v>4.25</v>
      </c>
      <c r="C6012" s="379">
        <v>4.32</v>
      </c>
      <c r="D6012" s="378">
        <v>4.4715999999999996</v>
      </c>
      <c r="E6012" s="20">
        <f t="shared" si="93"/>
        <v>4.4715999999999996</v>
      </c>
    </row>
    <row r="6013" spans="1:5" x14ac:dyDescent="0.25">
      <c r="A6013" s="377">
        <v>44210</v>
      </c>
      <c r="B6013" s="378">
        <v>4.25</v>
      </c>
      <c r="C6013" s="379">
        <v>4.28</v>
      </c>
      <c r="D6013" s="378">
        <v>4.47</v>
      </c>
      <c r="E6013" s="20">
        <f t="shared" si="93"/>
        <v>4.47</v>
      </c>
    </row>
    <row r="6014" spans="1:5" x14ac:dyDescent="0.25">
      <c r="A6014" s="377">
        <v>44211</v>
      </c>
      <c r="B6014" s="378">
        <v>4.25</v>
      </c>
      <c r="C6014" s="379">
        <v>4.29</v>
      </c>
      <c r="D6014" s="378">
        <v>4.4676999999999998</v>
      </c>
      <c r="E6014" s="20">
        <f t="shared" si="93"/>
        <v>4.4676999999999998</v>
      </c>
    </row>
    <row r="6015" spans="1:5" x14ac:dyDescent="0.25">
      <c r="A6015" s="377">
        <v>44212</v>
      </c>
      <c r="B6015" s="378">
        <v>4.25</v>
      </c>
      <c r="C6015" s="379" t="s">
        <v>611</v>
      </c>
      <c r="D6015" s="378" t="s">
        <v>611</v>
      </c>
      <c r="E6015" s="20">
        <f t="shared" si="93"/>
        <v>4.4676999999999998</v>
      </c>
    </row>
    <row r="6016" spans="1:5" x14ac:dyDescent="0.25">
      <c r="A6016" s="377">
        <v>44213</v>
      </c>
      <c r="B6016" s="378">
        <v>4.25</v>
      </c>
      <c r="C6016" s="379" t="s">
        <v>611</v>
      </c>
      <c r="D6016" s="378" t="s">
        <v>611</v>
      </c>
      <c r="E6016" s="20">
        <f t="shared" si="93"/>
        <v>4.4676999999999998</v>
      </c>
    </row>
    <row r="6017" spans="1:5" x14ac:dyDescent="0.25">
      <c r="A6017" s="377">
        <v>44214</v>
      </c>
      <c r="B6017" s="378">
        <v>4.25</v>
      </c>
      <c r="C6017" s="379">
        <v>4.25</v>
      </c>
      <c r="D6017" s="378">
        <v>4.4675000000000002</v>
      </c>
      <c r="E6017" s="20">
        <f t="shared" si="93"/>
        <v>4.4675000000000002</v>
      </c>
    </row>
    <row r="6018" spans="1:5" x14ac:dyDescent="0.25">
      <c r="A6018" s="377">
        <v>44215</v>
      </c>
      <c r="B6018" s="378">
        <v>4.25</v>
      </c>
      <c r="C6018" s="379">
        <v>4.25</v>
      </c>
      <c r="D6018" s="378">
        <v>4.4654999999999996</v>
      </c>
      <c r="E6018" s="20">
        <f t="shared" si="93"/>
        <v>4.4654999999999996</v>
      </c>
    </row>
    <row r="6019" spans="1:5" x14ac:dyDescent="0.25">
      <c r="A6019" s="377">
        <v>44216</v>
      </c>
      <c r="B6019" s="378">
        <v>4.25</v>
      </c>
      <c r="C6019" s="379">
        <v>4.33</v>
      </c>
      <c r="D6019" s="378">
        <v>4.4667000000000003</v>
      </c>
      <c r="E6019" s="20">
        <f t="shared" si="93"/>
        <v>4.4667000000000003</v>
      </c>
    </row>
    <row r="6020" spans="1:5" x14ac:dyDescent="0.25">
      <c r="A6020" s="377">
        <v>44217</v>
      </c>
      <c r="B6020" s="378">
        <v>4.25</v>
      </c>
      <c r="C6020" s="379">
        <v>4.3</v>
      </c>
      <c r="D6020" s="378">
        <v>4.4637000000000002</v>
      </c>
      <c r="E6020" s="20">
        <f t="shared" si="93"/>
        <v>4.4637000000000002</v>
      </c>
    </row>
    <row r="6021" spans="1:5" x14ac:dyDescent="0.25">
      <c r="A6021" s="377">
        <v>44218</v>
      </c>
      <c r="B6021" s="378">
        <v>4.25</v>
      </c>
      <c r="C6021" s="379">
        <v>4.32</v>
      </c>
      <c r="D6021" s="378">
        <v>4.4615</v>
      </c>
      <c r="E6021" s="20">
        <f t="shared" si="93"/>
        <v>4.4615</v>
      </c>
    </row>
    <row r="6022" spans="1:5" x14ac:dyDescent="0.25">
      <c r="A6022" s="377">
        <v>44219</v>
      </c>
      <c r="B6022" s="378">
        <v>4.25</v>
      </c>
      <c r="C6022" s="379" t="s">
        <v>611</v>
      </c>
      <c r="D6022" s="378" t="s">
        <v>611</v>
      </c>
      <c r="E6022" s="20">
        <f t="shared" si="93"/>
        <v>4.4615</v>
      </c>
    </row>
    <row r="6023" spans="1:5" x14ac:dyDescent="0.25">
      <c r="A6023" s="377">
        <v>44220</v>
      </c>
      <c r="B6023" s="378">
        <v>4.25</v>
      </c>
      <c r="C6023" s="379" t="s">
        <v>611</v>
      </c>
      <c r="D6023" s="378" t="s">
        <v>611</v>
      </c>
      <c r="E6023" s="20">
        <f t="shared" si="93"/>
        <v>4.4615</v>
      </c>
    </row>
    <row r="6024" spans="1:5" x14ac:dyDescent="0.25">
      <c r="A6024" s="377">
        <v>44221</v>
      </c>
      <c r="B6024" s="378">
        <v>4.25</v>
      </c>
      <c r="C6024" s="379">
        <v>4.4000000000000004</v>
      </c>
      <c r="D6024" s="378">
        <v>4.4615</v>
      </c>
      <c r="E6024" s="20">
        <f t="shared" si="93"/>
        <v>4.4615</v>
      </c>
    </row>
    <row r="6025" spans="1:5" x14ac:dyDescent="0.25">
      <c r="A6025" s="377">
        <v>44222</v>
      </c>
      <c r="B6025" s="378">
        <v>4.25</v>
      </c>
      <c r="C6025" s="379">
        <v>4.46</v>
      </c>
      <c r="D6025" s="378">
        <v>4.4592000000000001</v>
      </c>
      <c r="E6025" s="20">
        <f t="shared" si="93"/>
        <v>4.4592000000000001</v>
      </c>
    </row>
    <row r="6026" spans="1:5" x14ac:dyDescent="0.25">
      <c r="A6026" s="377">
        <v>44223</v>
      </c>
      <c r="B6026" s="378">
        <v>4.25</v>
      </c>
      <c r="C6026" s="379">
        <v>4.38</v>
      </c>
      <c r="D6026" s="378">
        <v>4.4565000000000001</v>
      </c>
      <c r="E6026" s="20">
        <f t="shared" si="93"/>
        <v>4.4565000000000001</v>
      </c>
    </row>
    <row r="6027" spans="1:5" x14ac:dyDescent="0.25">
      <c r="A6027" s="377">
        <v>44224</v>
      </c>
      <c r="B6027" s="378">
        <v>4.25</v>
      </c>
      <c r="C6027" s="379">
        <v>4.3499999999999996</v>
      </c>
      <c r="D6027" s="378">
        <v>4.4542000000000002</v>
      </c>
      <c r="E6027" s="20">
        <f t="shared" si="93"/>
        <v>4.4542000000000002</v>
      </c>
    </row>
    <row r="6028" spans="1:5" x14ac:dyDescent="0.25">
      <c r="A6028" s="377">
        <v>44225</v>
      </c>
      <c r="B6028" s="378">
        <v>4.25</v>
      </c>
      <c r="C6028" s="379">
        <v>4.3899999999999997</v>
      </c>
      <c r="D6028" s="378">
        <v>4.452</v>
      </c>
      <c r="E6028" s="20">
        <f t="shared" ref="E6028:E6091" si="94">IF(D6028="N/E",E6027,D6028)</f>
        <v>4.452</v>
      </c>
    </row>
    <row r="6029" spans="1:5" x14ac:dyDescent="0.25">
      <c r="A6029" s="377">
        <v>44226</v>
      </c>
      <c r="B6029" s="378">
        <v>4.25</v>
      </c>
      <c r="C6029" s="379" t="s">
        <v>611</v>
      </c>
      <c r="D6029" s="378" t="s">
        <v>611</v>
      </c>
      <c r="E6029" s="20">
        <f t="shared" si="94"/>
        <v>4.452</v>
      </c>
    </row>
    <row r="6030" spans="1:5" x14ac:dyDescent="0.25">
      <c r="A6030" s="377">
        <v>44227</v>
      </c>
      <c r="B6030" s="378">
        <v>4.25</v>
      </c>
      <c r="C6030" s="379" t="s">
        <v>611</v>
      </c>
      <c r="D6030" s="378" t="s">
        <v>611</v>
      </c>
      <c r="E6030" s="20">
        <f t="shared" si="94"/>
        <v>4.452</v>
      </c>
    </row>
    <row r="6031" spans="1:5" x14ac:dyDescent="0.25">
      <c r="A6031" s="377">
        <v>44228</v>
      </c>
      <c r="B6031" s="378">
        <v>4.25</v>
      </c>
      <c r="C6031" s="379" t="s">
        <v>611</v>
      </c>
      <c r="D6031" s="378" t="s">
        <v>611</v>
      </c>
      <c r="E6031" s="20">
        <f t="shared" si="94"/>
        <v>4.452</v>
      </c>
    </row>
    <row r="6032" spans="1:5" x14ac:dyDescent="0.25">
      <c r="A6032" s="377">
        <v>44229</v>
      </c>
      <c r="B6032" s="378">
        <v>4.25</v>
      </c>
      <c r="C6032" s="379">
        <v>4.2699999999999996</v>
      </c>
      <c r="D6032" s="378">
        <v>4.45</v>
      </c>
      <c r="E6032" s="20">
        <f t="shared" si="94"/>
        <v>4.45</v>
      </c>
    </row>
    <row r="6033" spans="1:5" x14ac:dyDescent="0.25">
      <c r="A6033" s="377">
        <v>44230</v>
      </c>
      <c r="B6033" s="378">
        <v>4.25</v>
      </c>
      <c r="C6033" s="379">
        <v>4.24</v>
      </c>
      <c r="D6033" s="378">
        <v>4.4504000000000001</v>
      </c>
      <c r="E6033" s="20">
        <f t="shared" si="94"/>
        <v>4.4504000000000001</v>
      </c>
    </row>
    <row r="6034" spans="1:5" x14ac:dyDescent="0.25">
      <c r="A6034" s="377">
        <v>44231</v>
      </c>
      <c r="B6034" s="378">
        <v>4.25</v>
      </c>
      <c r="C6034" s="379">
        <v>4.21</v>
      </c>
      <c r="D6034" s="378">
        <v>4.4477000000000002</v>
      </c>
      <c r="E6034" s="20">
        <f t="shared" si="94"/>
        <v>4.4477000000000002</v>
      </c>
    </row>
    <row r="6035" spans="1:5" x14ac:dyDescent="0.25">
      <c r="A6035" s="377">
        <v>44232</v>
      </c>
      <c r="B6035" s="378">
        <v>4.25</v>
      </c>
      <c r="C6035" s="379">
        <v>4.24</v>
      </c>
      <c r="D6035" s="378">
        <v>4.4465000000000003</v>
      </c>
      <c r="E6035" s="20">
        <f t="shared" si="94"/>
        <v>4.4465000000000003</v>
      </c>
    </row>
    <row r="6036" spans="1:5" x14ac:dyDescent="0.25">
      <c r="A6036" s="377">
        <v>44233</v>
      </c>
      <c r="B6036" s="378">
        <v>4.25</v>
      </c>
      <c r="C6036" s="379" t="s">
        <v>611</v>
      </c>
      <c r="D6036" s="378" t="s">
        <v>611</v>
      </c>
      <c r="E6036" s="20">
        <f t="shared" si="94"/>
        <v>4.4465000000000003</v>
      </c>
    </row>
    <row r="6037" spans="1:5" x14ac:dyDescent="0.25">
      <c r="A6037" s="377">
        <v>44234</v>
      </c>
      <c r="B6037" s="378">
        <v>4.25</v>
      </c>
      <c r="C6037" s="379" t="s">
        <v>611</v>
      </c>
      <c r="D6037" s="378" t="s">
        <v>611</v>
      </c>
      <c r="E6037" s="20">
        <f t="shared" si="94"/>
        <v>4.4465000000000003</v>
      </c>
    </row>
    <row r="6038" spans="1:5" x14ac:dyDescent="0.25">
      <c r="A6038" s="377">
        <v>44235</v>
      </c>
      <c r="B6038" s="378">
        <v>4.25</v>
      </c>
      <c r="C6038" s="379">
        <v>4.3</v>
      </c>
      <c r="D6038" s="378">
        <v>4.4436999999999998</v>
      </c>
      <c r="E6038" s="20">
        <f t="shared" si="94"/>
        <v>4.4436999999999998</v>
      </c>
    </row>
    <row r="6039" spans="1:5" x14ac:dyDescent="0.25">
      <c r="A6039" s="377">
        <v>44236</v>
      </c>
      <c r="B6039" s="378">
        <v>4.25</v>
      </c>
      <c r="C6039" s="379">
        <v>4.29</v>
      </c>
      <c r="D6039" s="378">
        <v>4.4424999999999999</v>
      </c>
      <c r="E6039" s="20">
        <f t="shared" si="94"/>
        <v>4.4424999999999999</v>
      </c>
    </row>
    <row r="6040" spans="1:5" x14ac:dyDescent="0.25">
      <c r="A6040" s="377">
        <v>44237</v>
      </c>
      <c r="B6040" s="378">
        <v>4.25</v>
      </c>
      <c r="C6040" s="379">
        <v>4.25</v>
      </c>
      <c r="D6040" s="378">
        <v>4.4420000000000002</v>
      </c>
      <c r="E6040" s="20">
        <f t="shared" si="94"/>
        <v>4.4420000000000002</v>
      </c>
    </row>
    <row r="6041" spans="1:5" x14ac:dyDescent="0.25">
      <c r="A6041" s="377">
        <v>44238</v>
      </c>
      <c r="B6041" s="378">
        <v>4.25</v>
      </c>
      <c r="C6041" s="379">
        <v>4.24</v>
      </c>
      <c r="D6041" s="378">
        <v>4.4414999999999996</v>
      </c>
      <c r="E6041" s="20">
        <f t="shared" si="94"/>
        <v>4.4414999999999996</v>
      </c>
    </row>
    <row r="6042" spans="1:5" x14ac:dyDescent="0.25">
      <c r="A6042" s="377">
        <v>44239</v>
      </c>
      <c r="B6042" s="378">
        <v>4</v>
      </c>
      <c r="C6042" s="379">
        <v>4</v>
      </c>
      <c r="D6042" s="378">
        <v>4.4489999999999998</v>
      </c>
      <c r="E6042" s="20">
        <f t="shared" si="94"/>
        <v>4.4489999999999998</v>
      </c>
    </row>
    <row r="6043" spans="1:5" x14ac:dyDescent="0.25">
      <c r="A6043" s="377">
        <v>44240</v>
      </c>
      <c r="B6043" s="378">
        <v>4</v>
      </c>
      <c r="C6043" s="379" t="s">
        <v>611</v>
      </c>
      <c r="D6043" s="378" t="s">
        <v>611</v>
      </c>
      <c r="E6043" s="20">
        <f t="shared" si="94"/>
        <v>4.4489999999999998</v>
      </c>
    </row>
    <row r="6044" spans="1:5" x14ac:dyDescent="0.25">
      <c r="A6044" s="377">
        <v>44241</v>
      </c>
      <c r="B6044" s="378">
        <v>4</v>
      </c>
      <c r="C6044" s="379" t="s">
        <v>611</v>
      </c>
      <c r="D6044" s="378" t="s">
        <v>611</v>
      </c>
      <c r="E6044" s="20">
        <f t="shared" si="94"/>
        <v>4.4489999999999998</v>
      </c>
    </row>
    <row r="6045" spans="1:5" x14ac:dyDescent="0.25">
      <c r="A6045" s="377">
        <v>44242</v>
      </c>
      <c r="B6045" s="378">
        <v>4</v>
      </c>
      <c r="C6045" s="379">
        <v>3.97</v>
      </c>
      <c r="D6045" s="378">
        <v>4.2948000000000004</v>
      </c>
      <c r="E6045" s="20">
        <f t="shared" si="94"/>
        <v>4.2948000000000004</v>
      </c>
    </row>
    <row r="6046" spans="1:5" x14ac:dyDescent="0.25">
      <c r="A6046" s="377">
        <v>44243</v>
      </c>
      <c r="B6046" s="378">
        <v>4</v>
      </c>
      <c r="C6046" s="379">
        <v>3.96</v>
      </c>
      <c r="D6046" s="378">
        <v>4.2925000000000004</v>
      </c>
      <c r="E6046" s="20">
        <f t="shared" si="94"/>
        <v>4.2925000000000004</v>
      </c>
    </row>
    <row r="6047" spans="1:5" x14ac:dyDescent="0.25">
      <c r="A6047" s="377">
        <v>44244</v>
      </c>
      <c r="B6047" s="378">
        <v>4</v>
      </c>
      <c r="C6047" s="379">
        <v>3.94</v>
      </c>
      <c r="D6047" s="378">
        <v>4.2915000000000001</v>
      </c>
      <c r="E6047" s="20">
        <f t="shared" si="94"/>
        <v>4.2915000000000001</v>
      </c>
    </row>
    <row r="6048" spans="1:5" x14ac:dyDescent="0.25">
      <c r="A6048" s="377">
        <v>44245</v>
      </c>
      <c r="B6048" s="378">
        <v>4</v>
      </c>
      <c r="C6048" s="379">
        <v>3.97</v>
      </c>
      <c r="D6048" s="378">
        <v>4.2889999999999997</v>
      </c>
      <c r="E6048" s="20">
        <f t="shared" si="94"/>
        <v>4.2889999999999997</v>
      </c>
    </row>
    <row r="6049" spans="1:5" x14ac:dyDescent="0.25">
      <c r="A6049" s="377">
        <v>44246</v>
      </c>
      <c r="B6049" s="378">
        <v>4</v>
      </c>
      <c r="C6049" s="379">
        <v>4.04</v>
      </c>
      <c r="D6049" s="378">
        <v>4.2874999999999996</v>
      </c>
      <c r="E6049" s="20">
        <f t="shared" si="94"/>
        <v>4.2874999999999996</v>
      </c>
    </row>
    <row r="6050" spans="1:5" x14ac:dyDescent="0.25">
      <c r="A6050" s="377">
        <v>44247</v>
      </c>
      <c r="B6050" s="378">
        <v>4</v>
      </c>
      <c r="C6050" s="379" t="s">
        <v>611</v>
      </c>
      <c r="D6050" s="378" t="s">
        <v>611</v>
      </c>
      <c r="E6050" s="20">
        <f t="shared" si="94"/>
        <v>4.2874999999999996</v>
      </c>
    </row>
    <row r="6051" spans="1:5" x14ac:dyDescent="0.25">
      <c r="A6051" s="377">
        <v>44248</v>
      </c>
      <c r="B6051" s="378">
        <v>4</v>
      </c>
      <c r="C6051" s="379" t="s">
        <v>611</v>
      </c>
      <c r="D6051" s="378" t="s">
        <v>611</v>
      </c>
      <c r="E6051" s="20">
        <f t="shared" si="94"/>
        <v>4.2874999999999996</v>
      </c>
    </row>
    <row r="6052" spans="1:5" x14ac:dyDescent="0.25">
      <c r="A6052" s="377">
        <v>44249</v>
      </c>
      <c r="B6052" s="378">
        <v>4</v>
      </c>
      <c r="C6052" s="379">
        <v>4.09</v>
      </c>
      <c r="D6052" s="378">
        <v>4.2865000000000002</v>
      </c>
      <c r="E6052" s="20">
        <f t="shared" si="94"/>
        <v>4.2865000000000002</v>
      </c>
    </row>
    <row r="6053" spans="1:5" x14ac:dyDescent="0.25">
      <c r="A6053" s="377">
        <v>44250</v>
      </c>
      <c r="B6053" s="378">
        <v>4</v>
      </c>
      <c r="C6053" s="379">
        <v>4.03</v>
      </c>
      <c r="D6053" s="378">
        <v>4.2874999999999996</v>
      </c>
      <c r="E6053" s="20">
        <f t="shared" si="94"/>
        <v>4.2874999999999996</v>
      </c>
    </row>
    <row r="6054" spans="1:5" x14ac:dyDescent="0.25">
      <c r="A6054" s="377">
        <v>44251</v>
      </c>
      <c r="B6054" s="378">
        <v>4</v>
      </c>
      <c r="C6054" s="379">
        <v>4.07</v>
      </c>
      <c r="D6054" s="378">
        <v>4.2862</v>
      </c>
      <c r="E6054" s="20">
        <f t="shared" si="94"/>
        <v>4.2862</v>
      </c>
    </row>
    <row r="6055" spans="1:5" x14ac:dyDescent="0.25">
      <c r="A6055" s="377">
        <v>44252</v>
      </c>
      <c r="B6055" s="378">
        <v>4</v>
      </c>
      <c r="C6055" s="379">
        <v>4.04</v>
      </c>
      <c r="D6055" s="378">
        <v>4.2831000000000001</v>
      </c>
      <c r="E6055" s="20">
        <f t="shared" si="94"/>
        <v>4.2831000000000001</v>
      </c>
    </row>
    <row r="6056" spans="1:5" x14ac:dyDescent="0.25">
      <c r="A6056" s="377">
        <v>44253</v>
      </c>
      <c r="B6056" s="378">
        <v>4</v>
      </c>
      <c r="C6056" s="379">
        <v>4.03</v>
      </c>
      <c r="D6056" s="378">
        <v>4.2824999999999998</v>
      </c>
      <c r="E6056" s="20">
        <f t="shared" si="94"/>
        <v>4.2824999999999998</v>
      </c>
    </row>
    <row r="6057" spans="1:5" x14ac:dyDescent="0.25">
      <c r="A6057" s="377">
        <v>44254</v>
      </c>
      <c r="B6057" s="378">
        <v>4</v>
      </c>
      <c r="C6057" s="379" t="s">
        <v>611</v>
      </c>
      <c r="D6057" s="378" t="s">
        <v>611</v>
      </c>
      <c r="E6057" s="20">
        <f t="shared" si="94"/>
        <v>4.2824999999999998</v>
      </c>
    </row>
    <row r="6058" spans="1:5" x14ac:dyDescent="0.25">
      <c r="A6058" s="377">
        <v>44255</v>
      </c>
      <c r="B6058" s="378">
        <v>4</v>
      </c>
      <c r="C6058" s="379" t="s">
        <v>611</v>
      </c>
      <c r="D6058" s="378" t="s">
        <v>611</v>
      </c>
      <c r="E6058" s="20">
        <f t="shared" si="94"/>
        <v>4.2824999999999998</v>
      </c>
    </row>
    <row r="6059" spans="1:5" x14ac:dyDescent="0.25">
      <c r="A6059" s="377">
        <v>44256</v>
      </c>
      <c r="B6059" s="378">
        <v>4</v>
      </c>
      <c r="C6059" s="379">
        <v>4.05</v>
      </c>
      <c r="D6059" s="378">
        <v>4.2812000000000001</v>
      </c>
      <c r="E6059" s="20">
        <f t="shared" si="94"/>
        <v>4.2812000000000001</v>
      </c>
    </row>
    <row r="6060" spans="1:5" x14ac:dyDescent="0.25">
      <c r="A6060" s="377">
        <v>44257</v>
      </c>
      <c r="B6060" s="378">
        <v>4</v>
      </c>
      <c r="C6060" s="379">
        <v>4.04</v>
      </c>
      <c r="D6060" s="378">
        <v>4.2824999999999998</v>
      </c>
      <c r="E6060" s="20">
        <f t="shared" si="94"/>
        <v>4.2824999999999998</v>
      </c>
    </row>
    <row r="6061" spans="1:5" x14ac:dyDescent="0.25">
      <c r="A6061" s="377">
        <v>44258</v>
      </c>
      <c r="B6061" s="378">
        <v>4</v>
      </c>
      <c r="C6061" s="379">
        <v>4.01</v>
      </c>
      <c r="D6061" s="378">
        <v>4.2812999999999999</v>
      </c>
      <c r="E6061" s="20">
        <f t="shared" si="94"/>
        <v>4.2812999999999999</v>
      </c>
    </row>
    <row r="6062" spans="1:5" x14ac:dyDescent="0.25">
      <c r="A6062" s="377">
        <v>44259</v>
      </c>
      <c r="B6062" s="378">
        <v>4</v>
      </c>
      <c r="C6062" s="379">
        <v>3.92</v>
      </c>
      <c r="D6062" s="378">
        <v>4.2824999999999998</v>
      </c>
      <c r="E6062" s="20">
        <f t="shared" si="94"/>
        <v>4.2824999999999998</v>
      </c>
    </row>
    <row r="6063" spans="1:5" x14ac:dyDescent="0.25">
      <c r="A6063" s="377">
        <v>44260</v>
      </c>
      <c r="B6063" s="378">
        <v>4</v>
      </c>
      <c r="C6063" s="379">
        <v>3.95</v>
      </c>
      <c r="D6063" s="378">
        <v>4.2824999999999998</v>
      </c>
      <c r="E6063" s="20">
        <f t="shared" si="94"/>
        <v>4.2824999999999998</v>
      </c>
    </row>
    <row r="6064" spans="1:5" x14ac:dyDescent="0.25">
      <c r="A6064" s="377">
        <v>44261</v>
      </c>
      <c r="B6064" s="378">
        <v>4</v>
      </c>
      <c r="C6064" s="379" t="s">
        <v>611</v>
      </c>
      <c r="D6064" s="378" t="s">
        <v>611</v>
      </c>
      <c r="E6064" s="20">
        <f t="shared" si="94"/>
        <v>4.2824999999999998</v>
      </c>
    </row>
    <row r="6065" spans="1:5" x14ac:dyDescent="0.25">
      <c r="A6065" s="377">
        <v>44262</v>
      </c>
      <c r="B6065" s="378">
        <v>4</v>
      </c>
      <c r="C6065" s="379" t="s">
        <v>611</v>
      </c>
      <c r="D6065" s="378" t="s">
        <v>611</v>
      </c>
      <c r="E6065" s="20">
        <f t="shared" si="94"/>
        <v>4.2824999999999998</v>
      </c>
    </row>
    <row r="6066" spans="1:5" x14ac:dyDescent="0.25">
      <c r="A6066" s="377">
        <v>44263</v>
      </c>
      <c r="B6066" s="378">
        <v>4</v>
      </c>
      <c r="C6066" s="379">
        <v>4</v>
      </c>
      <c r="D6066" s="378">
        <v>4.282</v>
      </c>
      <c r="E6066" s="20">
        <f t="shared" si="94"/>
        <v>4.282</v>
      </c>
    </row>
    <row r="6067" spans="1:5" x14ac:dyDescent="0.25">
      <c r="A6067" s="377">
        <v>44264</v>
      </c>
      <c r="B6067" s="378">
        <v>4</v>
      </c>
      <c r="C6067" s="379">
        <v>4.0199999999999996</v>
      </c>
      <c r="D6067" s="378">
        <v>4.2850000000000001</v>
      </c>
      <c r="E6067" s="20">
        <f t="shared" si="94"/>
        <v>4.2850000000000001</v>
      </c>
    </row>
    <row r="6068" spans="1:5" x14ac:dyDescent="0.25">
      <c r="A6068" s="377">
        <v>44265</v>
      </c>
      <c r="B6068" s="378">
        <v>4</v>
      </c>
      <c r="C6068" s="379">
        <v>4.0599999999999996</v>
      </c>
      <c r="D6068" s="378">
        <v>4.2839999999999998</v>
      </c>
      <c r="E6068" s="20">
        <f t="shared" si="94"/>
        <v>4.2839999999999998</v>
      </c>
    </row>
    <row r="6069" spans="1:5" x14ac:dyDescent="0.25">
      <c r="A6069" s="377">
        <v>44266</v>
      </c>
      <c r="B6069" s="378">
        <v>4</v>
      </c>
      <c r="C6069" s="379">
        <v>4.07</v>
      </c>
      <c r="D6069" s="378">
        <v>4.2845000000000004</v>
      </c>
      <c r="E6069" s="20">
        <f t="shared" si="94"/>
        <v>4.2845000000000004</v>
      </c>
    </row>
    <row r="6070" spans="1:5" x14ac:dyDescent="0.25">
      <c r="A6070" s="377">
        <v>44267</v>
      </c>
      <c r="B6070" s="378">
        <v>4</v>
      </c>
      <c r="C6070" s="379">
        <v>4.0199999999999996</v>
      </c>
      <c r="D6070" s="378">
        <v>4.2845000000000004</v>
      </c>
      <c r="E6070" s="20">
        <f t="shared" si="94"/>
        <v>4.2845000000000004</v>
      </c>
    </row>
    <row r="6071" spans="1:5" x14ac:dyDescent="0.25">
      <c r="A6071" s="377">
        <v>44268</v>
      </c>
      <c r="B6071" s="378">
        <v>4</v>
      </c>
      <c r="C6071" s="379" t="s">
        <v>611</v>
      </c>
      <c r="D6071" s="378" t="s">
        <v>611</v>
      </c>
      <c r="E6071" s="20">
        <f t="shared" si="94"/>
        <v>4.2845000000000004</v>
      </c>
    </row>
    <row r="6072" spans="1:5" x14ac:dyDescent="0.25">
      <c r="A6072" s="377">
        <v>44269</v>
      </c>
      <c r="B6072" s="378">
        <v>4</v>
      </c>
      <c r="C6072" s="379" t="s">
        <v>611</v>
      </c>
      <c r="D6072" s="378" t="s">
        <v>611</v>
      </c>
      <c r="E6072" s="20">
        <f t="shared" si="94"/>
        <v>4.2845000000000004</v>
      </c>
    </row>
    <row r="6073" spans="1:5" x14ac:dyDescent="0.25">
      <c r="A6073" s="377">
        <v>44270</v>
      </c>
      <c r="B6073" s="378">
        <v>4</v>
      </c>
      <c r="C6073" s="379" t="s">
        <v>611</v>
      </c>
      <c r="D6073" s="378" t="s">
        <v>611</v>
      </c>
      <c r="E6073" s="20">
        <f t="shared" si="94"/>
        <v>4.2845000000000004</v>
      </c>
    </row>
    <row r="6074" spans="1:5" x14ac:dyDescent="0.25">
      <c r="A6074" s="377">
        <v>44271</v>
      </c>
      <c r="B6074" s="378">
        <v>4</v>
      </c>
      <c r="C6074" s="379">
        <v>4.01</v>
      </c>
      <c r="D6074" s="378">
        <v>4.2830000000000004</v>
      </c>
      <c r="E6074" s="20">
        <f t="shared" si="94"/>
        <v>4.2830000000000004</v>
      </c>
    </row>
    <row r="6075" spans="1:5" x14ac:dyDescent="0.25">
      <c r="A6075" s="377">
        <v>44272</v>
      </c>
      <c r="B6075" s="378">
        <v>4</v>
      </c>
      <c r="C6075" s="379">
        <v>3.99</v>
      </c>
      <c r="D6075" s="378">
        <v>4.2824999999999998</v>
      </c>
      <c r="E6075" s="20">
        <f t="shared" si="94"/>
        <v>4.2824999999999998</v>
      </c>
    </row>
    <row r="6076" spans="1:5" x14ac:dyDescent="0.25">
      <c r="A6076" s="377">
        <v>44273</v>
      </c>
      <c r="B6076" s="378">
        <v>4</v>
      </c>
      <c r="C6076" s="379">
        <v>3.99</v>
      </c>
      <c r="D6076" s="378">
        <v>4.2812000000000001</v>
      </c>
      <c r="E6076" s="20">
        <f t="shared" si="94"/>
        <v>4.2812000000000001</v>
      </c>
    </row>
    <row r="6077" spans="1:5" x14ac:dyDescent="0.25">
      <c r="A6077" s="377">
        <v>44274</v>
      </c>
      <c r="B6077" s="378">
        <v>4</v>
      </c>
      <c r="C6077" s="379">
        <v>4.04</v>
      </c>
      <c r="D6077" s="378">
        <v>4.2812000000000001</v>
      </c>
      <c r="E6077" s="20">
        <f t="shared" si="94"/>
        <v>4.2812000000000001</v>
      </c>
    </row>
    <row r="6078" spans="1:5" x14ac:dyDescent="0.25">
      <c r="A6078" s="377">
        <v>44275</v>
      </c>
      <c r="B6078" s="378">
        <v>4</v>
      </c>
      <c r="C6078" s="379" t="s">
        <v>611</v>
      </c>
      <c r="D6078" s="378" t="s">
        <v>611</v>
      </c>
      <c r="E6078" s="20">
        <f t="shared" si="94"/>
        <v>4.2812000000000001</v>
      </c>
    </row>
    <row r="6079" spans="1:5" x14ac:dyDescent="0.25">
      <c r="A6079" s="377">
        <v>44276</v>
      </c>
      <c r="B6079" s="378">
        <v>4</v>
      </c>
      <c r="C6079" s="379" t="s">
        <v>611</v>
      </c>
      <c r="D6079" s="378" t="s">
        <v>611</v>
      </c>
      <c r="E6079" s="20">
        <f t="shared" si="94"/>
        <v>4.2812000000000001</v>
      </c>
    </row>
    <row r="6080" spans="1:5" x14ac:dyDescent="0.25">
      <c r="A6080" s="377">
        <v>44277</v>
      </c>
      <c r="B6080" s="378">
        <v>4</v>
      </c>
      <c r="C6080" s="379">
        <v>4.0199999999999996</v>
      </c>
      <c r="D6080" s="378">
        <v>4.2850000000000001</v>
      </c>
      <c r="E6080" s="20">
        <f t="shared" si="94"/>
        <v>4.2850000000000001</v>
      </c>
    </row>
    <row r="6081" spans="1:5" x14ac:dyDescent="0.25">
      <c r="A6081" s="377">
        <v>44278</v>
      </c>
      <c r="B6081" s="378">
        <v>4</v>
      </c>
      <c r="C6081" s="379">
        <v>4.09</v>
      </c>
      <c r="D6081" s="378">
        <v>4.2836999999999996</v>
      </c>
      <c r="E6081" s="20">
        <f t="shared" si="94"/>
        <v>4.2836999999999996</v>
      </c>
    </row>
    <row r="6082" spans="1:5" x14ac:dyDescent="0.25">
      <c r="A6082" s="377">
        <v>44279</v>
      </c>
      <c r="B6082" s="378">
        <v>4</v>
      </c>
      <c r="C6082" s="379">
        <v>3.98</v>
      </c>
      <c r="D6082" s="378">
        <v>4.2824999999999998</v>
      </c>
      <c r="E6082" s="20">
        <f t="shared" si="94"/>
        <v>4.2824999999999998</v>
      </c>
    </row>
    <row r="6083" spans="1:5" x14ac:dyDescent="0.25">
      <c r="A6083" s="377">
        <v>44280</v>
      </c>
      <c r="B6083" s="378">
        <v>4</v>
      </c>
      <c r="C6083" s="379">
        <v>4</v>
      </c>
      <c r="D6083" s="378">
        <v>4.2824999999999998</v>
      </c>
      <c r="E6083" s="20">
        <f t="shared" si="94"/>
        <v>4.2824999999999998</v>
      </c>
    </row>
    <row r="6084" spans="1:5" x14ac:dyDescent="0.25">
      <c r="A6084" s="377">
        <v>44281</v>
      </c>
      <c r="B6084" s="378">
        <v>4</v>
      </c>
      <c r="C6084" s="379">
        <v>3.98</v>
      </c>
      <c r="D6084" s="378">
        <v>4.2830000000000004</v>
      </c>
      <c r="E6084" s="20">
        <f t="shared" si="94"/>
        <v>4.2830000000000004</v>
      </c>
    </row>
    <row r="6085" spans="1:5" x14ac:dyDescent="0.25">
      <c r="A6085" s="377">
        <v>44282</v>
      </c>
      <c r="B6085" s="378">
        <v>4</v>
      </c>
      <c r="C6085" s="379" t="s">
        <v>611</v>
      </c>
      <c r="D6085" s="378" t="s">
        <v>611</v>
      </c>
      <c r="E6085" s="20">
        <f t="shared" si="94"/>
        <v>4.2830000000000004</v>
      </c>
    </row>
    <row r="6086" spans="1:5" x14ac:dyDescent="0.25">
      <c r="A6086" s="377">
        <v>44283</v>
      </c>
      <c r="B6086" s="378">
        <v>4</v>
      </c>
      <c r="C6086" s="379" t="s">
        <v>611</v>
      </c>
      <c r="D6086" s="378" t="s">
        <v>611</v>
      </c>
      <c r="E6086" s="20">
        <f t="shared" si="94"/>
        <v>4.2830000000000004</v>
      </c>
    </row>
    <row r="6087" spans="1:5" x14ac:dyDescent="0.25">
      <c r="A6087" s="377">
        <v>44284</v>
      </c>
      <c r="B6087" s="378">
        <v>4</v>
      </c>
      <c r="C6087" s="379">
        <v>3.95</v>
      </c>
      <c r="D6087" s="378">
        <v>4.2862</v>
      </c>
      <c r="E6087" s="20">
        <f t="shared" si="94"/>
        <v>4.2862</v>
      </c>
    </row>
    <row r="6088" spans="1:5" x14ac:dyDescent="0.25">
      <c r="A6088" s="377">
        <v>44285</v>
      </c>
      <c r="B6088" s="378">
        <v>4</v>
      </c>
      <c r="C6088" s="379">
        <v>3.97</v>
      </c>
      <c r="D6088" s="378">
        <v>4.2850000000000001</v>
      </c>
      <c r="E6088" s="20">
        <f t="shared" si="94"/>
        <v>4.2850000000000001</v>
      </c>
    </row>
    <row r="6089" spans="1:5" x14ac:dyDescent="0.25">
      <c r="A6089" s="377">
        <v>44286</v>
      </c>
      <c r="B6089" s="378">
        <v>4</v>
      </c>
      <c r="C6089" s="379">
        <v>4.2</v>
      </c>
      <c r="D6089" s="378">
        <v>4.2874999999999996</v>
      </c>
      <c r="E6089" s="20">
        <f t="shared" si="94"/>
        <v>4.2874999999999996</v>
      </c>
    </row>
    <row r="6090" spans="1:5" x14ac:dyDescent="0.25">
      <c r="A6090" s="377">
        <v>44287</v>
      </c>
      <c r="B6090" s="378">
        <v>4</v>
      </c>
      <c r="C6090" s="379" t="s">
        <v>611</v>
      </c>
      <c r="D6090" s="378" t="s">
        <v>611</v>
      </c>
      <c r="E6090" s="20">
        <f t="shared" si="94"/>
        <v>4.2874999999999996</v>
      </c>
    </row>
    <row r="6091" spans="1:5" x14ac:dyDescent="0.25">
      <c r="A6091" s="377">
        <v>44288</v>
      </c>
      <c r="B6091" s="378">
        <v>4</v>
      </c>
      <c r="C6091" s="379" t="s">
        <v>611</v>
      </c>
      <c r="D6091" s="378" t="s">
        <v>611</v>
      </c>
      <c r="E6091" s="20">
        <f t="shared" si="94"/>
        <v>4.2874999999999996</v>
      </c>
    </row>
    <row r="6092" spans="1:5" x14ac:dyDescent="0.25">
      <c r="A6092" s="377">
        <v>44289</v>
      </c>
      <c r="B6092" s="378">
        <v>4</v>
      </c>
      <c r="C6092" s="379" t="s">
        <v>611</v>
      </c>
      <c r="D6092" s="378" t="s">
        <v>611</v>
      </c>
      <c r="E6092" s="20">
        <f t="shared" ref="E6092:E6155" si="95">IF(D6092="N/E",E6091,D6092)</f>
        <v>4.2874999999999996</v>
      </c>
    </row>
    <row r="6093" spans="1:5" x14ac:dyDescent="0.25">
      <c r="A6093" s="377">
        <v>44290</v>
      </c>
      <c r="B6093" s="378">
        <v>4</v>
      </c>
      <c r="C6093" s="379" t="s">
        <v>611</v>
      </c>
      <c r="D6093" s="378" t="s">
        <v>611</v>
      </c>
      <c r="E6093" s="20">
        <f t="shared" si="95"/>
        <v>4.2874999999999996</v>
      </c>
    </row>
    <row r="6094" spans="1:5" x14ac:dyDescent="0.25">
      <c r="A6094" s="377">
        <v>44291</v>
      </c>
      <c r="B6094" s="378">
        <v>4</v>
      </c>
      <c r="C6094" s="379">
        <v>4.0599999999999996</v>
      </c>
      <c r="D6094" s="378">
        <v>4.2874999999999996</v>
      </c>
      <c r="E6094" s="20">
        <f t="shared" si="95"/>
        <v>4.2874999999999996</v>
      </c>
    </row>
    <row r="6095" spans="1:5" x14ac:dyDescent="0.25">
      <c r="A6095" s="377">
        <v>44292</v>
      </c>
      <c r="B6095" s="378">
        <v>4</v>
      </c>
      <c r="C6095" s="379">
        <v>4.03</v>
      </c>
      <c r="D6095" s="378">
        <v>4.2880000000000003</v>
      </c>
      <c r="E6095" s="20">
        <f t="shared" si="95"/>
        <v>4.2880000000000003</v>
      </c>
    </row>
    <row r="6096" spans="1:5" x14ac:dyDescent="0.25">
      <c r="A6096" s="377">
        <v>44293</v>
      </c>
      <c r="B6096" s="378">
        <v>4</v>
      </c>
      <c r="C6096" s="379">
        <v>4.01</v>
      </c>
      <c r="D6096" s="378">
        <v>4.2885</v>
      </c>
      <c r="E6096" s="20">
        <f t="shared" si="95"/>
        <v>4.2885</v>
      </c>
    </row>
    <row r="6097" spans="1:5" x14ac:dyDescent="0.25">
      <c r="A6097" s="377">
        <v>44294</v>
      </c>
      <c r="B6097" s="378">
        <v>4</v>
      </c>
      <c r="C6097" s="379">
        <v>4.0199999999999996</v>
      </c>
      <c r="D6097" s="378">
        <v>4.2874999999999996</v>
      </c>
      <c r="E6097" s="20">
        <f t="shared" si="95"/>
        <v>4.2874999999999996</v>
      </c>
    </row>
    <row r="6098" spans="1:5" x14ac:dyDescent="0.25">
      <c r="A6098" s="377">
        <v>44295</v>
      </c>
      <c r="B6098" s="378">
        <v>4</v>
      </c>
      <c r="C6098" s="379">
        <v>4.05</v>
      </c>
      <c r="D6098" s="378">
        <v>4.2874999999999996</v>
      </c>
      <c r="E6098" s="20">
        <f t="shared" si="95"/>
        <v>4.2874999999999996</v>
      </c>
    </row>
    <row r="6099" spans="1:5" x14ac:dyDescent="0.25">
      <c r="A6099" s="377">
        <v>44296</v>
      </c>
      <c r="B6099" s="378">
        <v>4</v>
      </c>
      <c r="C6099" s="379" t="s">
        <v>611</v>
      </c>
      <c r="D6099" s="378" t="s">
        <v>611</v>
      </c>
      <c r="E6099" s="20">
        <f t="shared" si="95"/>
        <v>4.2874999999999996</v>
      </c>
    </row>
    <row r="6100" spans="1:5" x14ac:dyDescent="0.25">
      <c r="A6100" s="377">
        <v>44297</v>
      </c>
      <c r="B6100" s="378">
        <v>4</v>
      </c>
      <c r="C6100" s="379" t="s">
        <v>611</v>
      </c>
      <c r="D6100" s="378" t="s">
        <v>611</v>
      </c>
      <c r="E6100" s="20">
        <f t="shared" si="95"/>
        <v>4.2874999999999996</v>
      </c>
    </row>
    <row r="6101" spans="1:5" x14ac:dyDescent="0.25">
      <c r="A6101" s="377">
        <v>44298</v>
      </c>
      <c r="B6101" s="378">
        <v>4</v>
      </c>
      <c r="C6101" s="379">
        <v>4.0199999999999996</v>
      </c>
      <c r="D6101" s="378">
        <v>4.2885</v>
      </c>
      <c r="E6101" s="20">
        <f t="shared" si="95"/>
        <v>4.2885</v>
      </c>
    </row>
    <row r="6102" spans="1:5" x14ac:dyDescent="0.25">
      <c r="A6102" s="377">
        <v>44299</v>
      </c>
      <c r="B6102" s="378">
        <v>4</v>
      </c>
      <c r="C6102" s="379">
        <v>4</v>
      </c>
      <c r="D6102" s="378">
        <v>4.2874999999999996</v>
      </c>
      <c r="E6102" s="20">
        <f t="shared" si="95"/>
        <v>4.2874999999999996</v>
      </c>
    </row>
    <row r="6103" spans="1:5" x14ac:dyDescent="0.25">
      <c r="A6103" s="377">
        <v>44300</v>
      </c>
      <c r="B6103" s="378">
        <v>4</v>
      </c>
      <c r="C6103" s="379">
        <v>4</v>
      </c>
      <c r="D6103" s="378">
        <v>4.2885</v>
      </c>
      <c r="E6103" s="20">
        <f t="shared" si="95"/>
        <v>4.2885</v>
      </c>
    </row>
    <row r="6104" spans="1:5" x14ac:dyDescent="0.25">
      <c r="A6104" s="377">
        <v>44301</v>
      </c>
      <c r="B6104" s="378">
        <v>4</v>
      </c>
      <c r="C6104" s="379">
        <v>3.99</v>
      </c>
      <c r="D6104" s="378">
        <v>4.2850000000000001</v>
      </c>
      <c r="E6104" s="20">
        <f t="shared" si="95"/>
        <v>4.2850000000000001</v>
      </c>
    </row>
    <row r="6105" spans="1:5" x14ac:dyDescent="0.25">
      <c r="A6105" s="377">
        <v>44302</v>
      </c>
      <c r="B6105" s="378">
        <v>4</v>
      </c>
      <c r="C6105" s="379">
        <v>4</v>
      </c>
      <c r="D6105" s="378">
        <v>4.2831000000000001</v>
      </c>
      <c r="E6105" s="20">
        <f t="shared" si="95"/>
        <v>4.2831000000000001</v>
      </c>
    </row>
    <row r="6106" spans="1:5" x14ac:dyDescent="0.25">
      <c r="A6106" s="377">
        <v>44303</v>
      </c>
      <c r="B6106" s="378">
        <v>4</v>
      </c>
      <c r="C6106" s="379" t="s">
        <v>611</v>
      </c>
      <c r="D6106" s="378" t="s">
        <v>611</v>
      </c>
      <c r="E6106" s="20">
        <f t="shared" si="95"/>
        <v>4.2831000000000001</v>
      </c>
    </row>
    <row r="6107" spans="1:5" x14ac:dyDescent="0.25">
      <c r="A6107" s="377">
        <v>44304</v>
      </c>
      <c r="B6107" s="378">
        <v>4</v>
      </c>
      <c r="C6107" s="379" t="s">
        <v>611</v>
      </c>
      <c r="D6107" s="378" t="s">
        <v>611</v>
      </c>
      <c r="E6107" s="20">
        <f t="shared" si="95"/>
        <v>4.2831000000000001</v>
      </c>
    </row>
    <row r="6108" spans="1:5" x14ac:dyDescent="0.25">
      <c r="A6108" s="377">
        <v>44305</v>
      </c>
      <c r="B6108" s="378">
        <v>4</v>
      </c>
      <c r="C6108" s="379">
        <v>3.97</v>
      </c>
      <c r="D6108" s="378">
        <v>4.2815000000000003</v>
      </c>
      <c r="E6108" s="20">
        <f t="shared" si="95"/>
        <v>4.2815000000000003</v>
      </c>
    </row>
    <row r="6109" spans="1:5" x14ac:dyDescent="0.25">
      <c r="A6109" s="377">
        <v>44306</v>
      </c>
      <c r="B6109" s="378">
        <v>4</v>
      </c>
      <c r="C6109" s="379">
        <v>4</v>
      </c>
      <c r="D6109" s="378">
        <v>4.2824999999999998</v>
      </c>
      <c r="E6109" s="20">
        <f t="shared" si="95"/>
        <v>4.2824999999999998</v>
      </c>
    </row>
    <row r="6110" spans="1:5" x14ac:dyDescent="0.25">
      <c r="A6110" s="377">
        <v>44307</v>
      </c>
      <c r="B6110" s="378">
        <v>4</v>
      </c>
      <c r="C6110" s="379">
        <v>4</v>
      </c>
      <c r="D6110" s="378">
        <v>4.2828999999999997</v>
      </c>
      <c r="E6110" s="20">
        <f t="shared" si="95"/>
        <v>4.2828999999999997</v>
      </c>
    </row>
    <row r="6111" spans="1:5" x14ac:dyDescent="0.25">
      <c r="A6111" s="377">
        <v>44308</v>
      </c>
      <c r="B6111" s="378">
        <v>4</v>
      </c>
      <c r="C6111" s="379">
        <v>4.01</v>
      </c>
      <c r="D6111" s="378">
        <v>4.2809999999999997</v>
      </c>
      <c r="E6111" s="20">
        <f t="shared" si="95"/>
        <v>4.2809999999999997</v>
      </c>
    </row>
    <row r="6112" spans="1:5" x14ac:dyDescent="0.25">
      <c r="A6112" s="377">
        <v>44309</v>
      </c>
      <c r="B6112" s="378">
        <v>4</v>
      </c>
      <c r="C6112" s="379">
        <v>4.01</v>
      </c>
      <c r="D6112" s="378">
        <v>4.2809999999999997</v>
      </c>
      <c r="E6112" s="20">
        <f t="shared" si="95"/>
        <v>4.2809999999999997</v>
      </c>
    </row>
    <row r="6113" spans="1:5" x14ac:dyDescent="0.25">
      <c r="A6113" s="377">
        <v>44310</v>
      </c>
      <c r="B6113" s="378">
        <v>4</v>
      </c>
      <c r="C6113" s="379" t="s">
        <v>611</v>
      </c>
      <c r="D6113" s="378" t="s">
        <v>611</v>
      </c>
      <c r="E6113" s="20">
        <f t="shared" si="95"/>
        <v>4.2809999999999997</v>
      </c>
    </row>
    <row r="6114" spans="1:5" x14ac:dyDescent="0.25">
      <c r="A6114" s="377">
        <v>44311</v>
      </c>
      <c r="B6114" s="378">
        <v>4</v>
      </c>
      <c r="C6114" s="379" t="s">
        <v>611</v>
      </c>
      <c r="D6114" s="378" t="s">
        <v>611</v>
      </c>
      <c r="E6114" s="20">
        <f t="shared" si="95"/>
        <v>4.2809999999999997</v>
      </c>
    </row>
    <row r="6115" spans="1:5" x14ac:dyDescent="0.25">
      <c r="A6115" s="377">
        <v>44312</v>
      </c>
      <c r="B6115" s="378">
        <v>4</v>
      </c>
      <c r="C6115" s="379">
        <v>3.99</v>
      </c>
      <c r="D6115" s="378">
        <v>4.2824999999999998</v>
      </c>
      <c r="E6115" s="20">
        <f t="shared" si="95"/>
        <v>4.2824999999999998</v>
      </c>
    </row>
    <row r="6116" spans="1:5" x14ac:dyDescent="0.25">
      <c r="A6116" s="377">
        <v>44313</v>
      </c>
      <c r="B6116" s="378">
        <v>4</v>
      </c>
      <c r="C6116" s="379">
        <v>4</v>
      </c>
      <c r="D6116" s="378">
        <v>4.2809999999999997</v>
      </c>
      <c r="E6116" s="20">
        <f t="shared" si="95"/>
        <v>4.2809999999999997</v>
      </c>
    </row>
    <row r="6117" spans="1:5" x14ac:dyDescent="0.25">
      <c r="A6117" s="377">
        <v>44314</v>
      </c>
      <c r="B6117" s="378">
        <v>4</v>
      </c>
      <c r="C6117" s="379">
        <v>4.01</v>
      </c>
      <c r="D6117" s="378">
        <v>4.2809999999999997</v>
      </c>
      <c r="E6117" s="20">
        <f t="shared" si="95"/>
        <v>4.2809999999999997</v>
      </c>
    </row>
    <row r="6118" spans="1:5" x14ac:dyDescent="0.25">
      <c r="A6118" s="377">
        <v>44315</v>
      </c>
      <c r="B6118" s="378">
        <v>4</v>
      </c>
      <c r="C6118" s="379">
        <v>4.0599999999999996</v>
      </c>
      <c r="D6118" s="378">
        <v>4.2809999999999997</v>
      </c>
      <c r="E6118" s="20">
        <f t="shared" si="95"/>
        <v>4.2809999999999997</v>
      </c>
    </row>
    <row r="6119" spans="1:5" x14ac:dyDescent="0.25">
      <c r="A6119" s="377">
        <v>44316</v>
      </c>
      <c r="B6119" s="378">
        <v>4</v>
      </c>
      <c r="C6119" s="379">
        <v>4.05</v>
      </c>
      <c r="D6119" s="378">
        <v>4.2830000000000004</v>
      </c>
      <c r="E6119" s="20">
        <f t="shared" si="95"/>
        <v>4.2830000000000004</v>
      </c>
    </row>
    <row r="6120" spans="1:5" x14ac:dyDescent="0.25">
      <c r="A6120" s="377">
        <v>44317</v>
      </c>
      <c r="B6120" s="378">
        <v>4</v>
      </c>
      <c r="C6120" s="379" t="s">
        <v>611</v>
      </c>
      <c r="D6120" s="378" t="s">
        <v>611</v>
      </c>
      <c r="E6120" s="20">
        <f t="shared" si="95"/>
        <v>4.2830000000000004</v>
      </c>
    </row>
    <row r="6121" spans="1:5" x14ac:dyDescent="0.25">
      <c r="A6121" s="377">
        <v>44318</v>
      </c>
      <c r="B6121" s="378">
        <v>4</v>
      </c>
      <c r="C6121" s="379" t="s">
        <v>611</v>
      </c>
      <c r="D6121" s="378" t="s">
        <v>611</v>
      </c>
      <c r="E6121" s="20">
        <f t="shared" si="95"/>
        <v>4.2830000000000004</v>
      </c>
    </row>
    <row r="6122" spans="1:5" x14ac:dyDescent="0.25">
      <c r="A6122" s="377">
        <v>44319</v>
      </c>
      <c r="B6122" s="378">
        <v>4</v>
      </c>
      <c r="C6122" s="379">
        <v>4.04</v>
      </c>
      <c r="D6122" s="378">
        <v>4.2850000000000001</v>
      </c>
      <c r="E6122" s="20">
        <f t="shared" si="95"/>
        <v>4.2850000000000001</v>
      </c>
    </row>
    <row r="6123" spans="1:5" x14ac:dyDescent="0.25">
      <c r="A6123" s="377">
        <v>44320</v>
      </c>
      <c r="B6123" s="378">
        <v>4</v>
      </c>
      <c r="C6123" s="379">
        <v>4.07</v>
      </c>
      <c r="D6123" s="378">
        <v>4.2851999999999997</v>
      </c>
      <c r="E6123" s="20">
        <f t="shared" si="95"/>
        <v>4.2851999999999997</v>
      </c>
    </row>
    <row r="6124" spans="1:5" x14ac:dyDescent="0.25">
      <c r="A6124" s="377">
        <v>44321</v>
      </c>
      <c r="B6124" s="378">
        <v>4</v>
      </c>
      <c r="C6124" s="379">
        <v>4.0199999999999996</v>
      </c>
      <c r="D6124" s="378">
        <v>4.2859999999999996</v>
      </c>
      <c r="E6124" s="20">
        <f t="shared" si="95"/>
        <v>4.2859999999999996</v>
      </c>
    </row>
    <row r="6125" spans="1:5" x14ac:dyDescent="0.25">
      <c r="A6125" s="377">
        <v>44322</v>
      </c>
      <c r="B6125" s="378">
        <v>4</v>
      </c>
      <c r="C6125" s="379">
        <v>4.0199999999999996</v>
      </c>
      <c r="D6125" s="378">
        <v>4.2839999999999998</v>
      </c>
      <c r="E6125" s="20">
        <f t="shared" si="95"/>
        <v>4.2839999999999998</v>
      </c>
    </row>
    <row r="6126" spans="1:5" x14ac:dyDescent="0.25">
      <c r="A6126" s="377">
        <v>44323</v>
      </c>
      <c r="B6126" s="378">
        <v>4</v>
      </c>
      <c r="C6126" s="379">
        <v>4.0199999999999996</v>
      </c>
      <c r="D6126" s="378">
        <v>4.2836999999999996</v>
      </c>
      <c r="E6126" s="20">
        <f t="shared" si="95"/>
        <v>4.2836999999999996</v>
      </c>
    </row>
    <row r="6127" spans="1:5" x14ac:dyDescent="0.25">
      <c r="A6127" s="377">
        <v>44324</v>
      </c>
      <c r="B6127" s="378">
        <v>4</v>
      </c>
      <c r="C6127" s="379" t="s">
        <v>611</v>
      </c>
      <c r="D6127" s="378" t="s">
        <v>611</v>
      </c>
      <c r="E6127" s="20">
        <f t="shared" si="95"/>
        <v>4.2836999999999996</v>
      </c>
    </row>
    <row r="6128" spans="1:5" x14ac:dyDescent="0.25">
      <c r="A6128" s="377">
        <v>44325</v>
      </c>
      <c r="B6128" s="378" t="s">
        <v>611</v>
      </c>
      <c r="C6128" s="379" t="s">
        <v>611</v>
      </c>
      <c r="D6128" s="378" t="s">
        <v>611</v>
      </c>
      <c r="E6128" s="20">
        <f t="shared" si="95"/>
        <v>4.2836999999999996</v>
      </c>
    </row>
    <row r="6129" spans="1:5" x14ac:dyDescent="0.25">
      <c r="A6129" s="377">
        <v>44326</v>
      </c>
      <c r="B6129" s="378">
        <v>4</v>
      </c>
      <c r="C6129" s="379">
        <v>4.04</v>
      </c>
      <c r="D6129" s="378">
        <v>4.2836999999999996</v>
      </c>
      <c r="E6129" s="20">
        <f t="shared" si="95"/>
        <v>4.2836999999999996</v>
      </c>
    </row>
    <row r="6130" spans="1:5" x14ac:dyDescent="0.25">
      <c r="A6130" s="377">
        <v>44327</v>
      </c>
      <c r="B6130" s="378">
        <v>4</v>
      </c>
      <c r="C6130" s="379">
        <v>4.03</v>
      </c>
      <c r="D6130" s="378">
        <v>4.2850000000000001</v>
      </c>
      <c r="E6130" s="20">
        <f t="shared" si="95"/>
        <v>4.2850000000000001</v>
      </c>
    </row>
    <row r="6131" spans="1:5" x14ac:dyDescent="0.25">
      <c r="A6131" s="377">
        <v>44328</v>
      </c>
      <c r="B6131" s="378">
        <v>4</v>
      </c>
      <c r="C6131" s="379">
        <v>4.01</v>
      </c>
      <c r="D6131" s="378">
        <v>4.2874999999999996</v>
      </c>
      <c r="E6131" s="20">
        <f t="shared" si="95"/>
        <v>4.2874999999999996</v>
      </c>
    </row>
    <row r="6132" spans="1:5" x14ac:dyDescent="0.25">
      <c r="A6132" s="377">
        <v>44329</v>
      </c>
      <c r="B6132" s="378">
        <v>4</v>
      </c>
      <c r="C6132" s="379">
        <v>4.0199999999999996</v>
      </c>
      <c r="D6132" s="378">
        <v>4.2872000000000003</v>
      </c>
      <c r="E6132" s="20">
        <f t="shared" si="95"/>
        <v>4.2872000000000003</v>
      </c>
    </row>
    <row r="6133" spans="1:5" x14ac:dyDescent="0.25">
      <c r="A6133" s="377">
        <v>44330</v>
      </c>
      <c r="B6133" s="378">
        <v>4</v>
      </c>
      <c r="C6133" s="379">
        <v>4.01</v>
      </c>
      <c r="D6133" s="378">
        <v>4.2896999999999998</v>
      </c>
      <c r="E6133" s="20">
        <f t="shared" si="95"/>
        <v>4.2896999999999998</v>
      </c>
    </row>
    <row r="6134" spans="1:5" x14ac:dyDescent="0.25">
      <c r="A6134" s="377">
        <v>44331</v>
      </c>
      <c r="B6134" s="378">
        <v>4</v>
      </c>
      <c r="C6134" s="379" t="s">
        <v>611</v>
      </c>
      <c r="D6134" s="378" t="s">
        <v>611</v>
      </c>
      <c r="E6134" s="20">
        <f t="shared" si="95"/>
        <v>4.2896999999999998</v>
      </c>
    </row>
    <row r="6135" spans="1:5" x14ac:dyDescent="0.25">
      <c r="A6135" s="377">
        <v>44332</v>
      </c>
      <c r="B6135" s="378">
        <v>4</v>
      </c>
      <c r="C6135" s="379" t="s">
        <v>611</v>
      </c>
      <c r="D6135" s="378" t="s">
        <v>611</v>
      </c>
      <c r="E6135" s="20">
        <f t="shared" si="95"/>
        <v>4.2896999999999998</v>
      </c>
    </row>
    <row r="6136" spans="1:5" x14ac:dyDescent="0.25">
      <c r="A6136" s="377">
        <v>44333</v>
      </c>
      <c r="B6136" s="378">
        <v>4</v>
      </c>
      <c r="C6136" s="379">
        <v>4</v>
      </c>
      <c r="D6136" s="378">
        <v>4.29</v>
      </c>
      <c r="E6136" s="20">
        <f t="shared" si="95"/>
        <v>4.29</v>
      </c>
    </row>
    <row r="6137" spans="1:5" x14ac:dyDescent="0.25">
      <c r="A6137" s="377">
        <v>44334</v>
      </c>
      <c r="B6137" s="378">
        <v>4</v>
      </c>
      <c r="C6137" s="379">
        <v>4.0199999999999996</v>
      </c>
      <c r="D6137" s="378">
        <v>4.2892000000000001</v>
      </c>
      <c r="E6137" s="20">
        <f t="shared" si="95"/>
        <v>4.2892000000000001</v>
      </c>
    </row>
    <row r="6138" spans="1:5" x14ac:dyDescent="0.25">
      <c r="A6138" s="377">
        <v>44335</v>
      </c>
      <c r="B6138" s="378">
        <v>4</v>
      </c>
      <c r="C6138" s="379">
        <v>4.05</v>
      </c>
      <c r="D6138" s="378">
        <v>4.2889999999999997</v>
      </c>
      <c r="E6138" s="20">
        <f t="shared" si="95"/>
        <v>4.2889999999999997</v>
      </c>
    </row>
    <row r="6139" spans="1:5" x14ac:dyDescent="0.25">
      <c r="A6139" s="377">
        <v>44336</v>
      </c>
      <c r="B6139" s="378">
        <v>4</v>
      </c>
      <c r="C6139" s="379">
        <v>4.07</v>
      </c>
      <c r="D6139" s="378">
        <v>4.2885</v>
      </c>
      <c r="E6139" s="20">
        <f t="shared" si="95"/>
        <v>4.2885</v>
      </c>
    </row>
    <row r="6140" spans="1:5" x14ac:dyDescent="0.25">
      <c r="A6140" s="377">
        <v>44337</v>
      </c>
      <c r="B6140" s="378">
        <v>4</v>
      </c>
      <c r="C6140" s="379">
        <v>4.03</v>
      </c>
      <c r="D6140" s="378">
        <v>4.2744999999999997</v>
      </c>
      <c r="E6140" s="20">
        <f t="shared" si="95"/>
        <v>4.2744999999999997</v>
      </c>
    </row>
    <row r="6141" spans="1:5" x14ac:dyDescent="0.25">
      <c r="A6141" s="377">
        <v>44338</v>
      </c>
      <c r="B6141" s="378">
        <v>4</v>
      </c>
      <c r="C6141" s="379" t="s">
        <v>611</v>
      </c>
      <c r="D6141" s="378" t="s">
        <v>611</v>
      </c>
      <c r="E6141" s="20">
        <f t="shared" si="95"/>
        <v>4.2744999999999997</v>
      </c>
    </row>
    <row r="6142" spans="1:5" x14ac:dyDescent="0.25">
      <c r="A6142" s="377">
        <v>44339</v>
      </c>
      <c r="B6142" s="378">
        <v>4</v>
      </c>
      <c r="C6142" s="379" t="s">
        <v>611</v>
      </c>
      <c r="D6142" s="378" t="s">
        <v>611</v>
      </c>
      <c r="E6142" s="20">
        <f t="shared" si="95"/>
        <v>4.2744999999999997</v>
      </c>
    </row>
    <row r="6143" spans="1:5" x14ac:dyDescent="0.25">
      <c r="A6143" s="377">
        <v>44340</v>
      </c>
      <c r="B6143" s="378">
        <v>4</v>
      </c>
      <c r="C6143" s="379">
        <v>4.0599999999999996</v>
      </c>
      <c r="D6143" s="378">
        <v>4.2815000000000003</v>
      </c>
      <c r="E6143" s="20">
        <f t="shared" si="95"/>
        <v>4.2815000000000003</v>
      </c>
    </row>
    <row r="6144" spans="1:5" x14ac:dyDescent="0.25">
      <c r="A6144" s="377">
        <v>44341</v>
      </c>
      <c r="B6144" s="378">
        <v>4</v>
      </c>
      <c r="C6144" s="379">
        <v>4.05</v>
      </c>
      <c r="D6144" s="378">
        <v>4.2824</v>
      </c>
      <c r="E6144" s="20">
        <f t="shared" si="95"/>
        <v>4.2824</v>
      </c>
    </row>
    <row r="6145" spans="1:5" x14ac:dyDescent="0.25">
      <c r="A6145" s="377">
        <v>44342</v>
      </c>
      <c r="B6145" s="378">
        <v>4</v>
      </c>
      <c r="C6145" s="379">
        <v>4.04</v>
      </c>
      <c r="D6145" s="378">
        <v>4.2815000000000003</v>
      </c>
      <c r="E6145" s="20">
        <f t="shared" si="95"/>
        <v>4.2815000000000003</v>
      </c>
    </row>
    <row r="6146" spans="1:5" x14ac:dyDescent="0.25">
      <c r="A6146" s="377">
        <v>44343</v>
      </c>
      <c r="B6146" s="378">
        <v>4</v>
      </c>
      <c r="C6146" s="379">
        <v>4.05</v>
      </c>
      <c r="D6146" s="378">
        <v>4.2850000000000001</v>
      </c>
      <c r="E6146" s="20">
        <f t="shared" si="95"/>
        <v>4.2850000000000001</v>
      </c>
    </row>
    <row r="6147" spans="1:5" x14ac:dyDescent="0.25">
      <c r="A6147" s="377">
        <v>44344</v>
      </c>
      <c r="B6147" s="378">
        <v>4</v>
      </c>
      <c r="C6147" s="379">
        <v>4.05</v>
      </c>
      <c r="D6147" s="378">
        <v>4.2850000000000001</v>
      </c>
      <c r="E6147" s="20">
        <f t="shared" si="95"/>
        <v>4.2850000000000001</v>
      </c>
    </row>
    <row r="6148" spans="1:5" x14ac:dyDescent="0.25">
      <c r="A6148" s="377">
        <v>44345</v>
      </c>
      <c r="B6148" s="378">
        <v>4</v>
      </c>
      <c r="C6148" s="379" t="s">
        <v>611</v>
      </c>
      <c r="D6148" s="378" t="s">
        <v>611</v>
      </c>
      <c r="E6148" s="20">
        <f t="shared" si="95"/>
        <v>4.2850000000000001</v>
      </c>
    </row>
    <row r="6149" spans="1:5" x14ac:dyDescent="0.25">
      <c r="A6149" s="377">
        <v>44346</v>
      </c>
      <c r="B6149" s="378">
        <v>4</v>
      </c>
      <c r="C6149" s="379" t="s">
        <v>611</v>
      </c>
      <c r="D6149" s="378" t="s">
        <v>611</v>
      </c>
      <c r="E6149" s="20">
        <f t="shared" si="95"/>
        <v>4.2850000000000001</v>
      </c>
    </row>
    <row r="6150" spans="1:5" x14ac:dyDescent="0.25">
      <c r="A6150" s="377">
        <v>44347</v>
      </c>
      <c r="B6150" s="378">
        <v>4</v>
      </c>
      <c r="C6150" s="379">
        <v>4.0599999999999996</v>
      </c>
      <c r="D6150" s="378">
        <v>4.2839999999999998</v>
      </c>
      <c r="E6150" s="20">
        <f t="shared" si="95"/>
        <v>4.2839999999999998</v>
      </c>
    </row>
    <row r="6151" spans="1:5" x14ac:dyDescent="0.25">
      <c r="A6151" s="377">
        <v>44348</v>
      </c>
      <c r="B6151" s="378">
        <v>4</v>
      </c>
      <c r="C6151" s="379">
        <v>4.05</v>
      </c>
      <c r="D6151" s="378">
        <v>4.2830000000000004</v>
      </c>
      <c r="E6151" s="20">
        <f t="shared" si="95"/>
        <v>4.2830000000000004</v>
      </c>
    </row>
    <row r="6152" spans="1:5" x14ac:dyDescent="0.25">
      <c r="A6152" s="377">
        <v>44349</v>
      </c>
      <c r="B6152" s="378">
        <v>4</v>
      </c>
      <c r="C6152" s="379">
        <v>4.03</v>
      </c>
      <c r="D6152" s="378">
        <v>4.2824999999999998</v>
      </c>
      <c r="E6152" s="20">
        <f t="shared" si="95"/>
        <v>4.2824999999999998</v>
      </c>
    </row>
    <row r="6153" spans="1:5" x14ac:dyDescent="0.25">
      <c r="A6153" s="377">
        <v>44350</v>
      </c>
      <c r="B6153" s="378">
        <v>4</v>
      </c>
      <c r="C6153" s="379">
        <v>4.01</v>
      </c>
      <c r="D6153" s="378">
        <v>4.2824999999999998</v>
      </c>
      <c r="E6153" s="20">
        <f t="shared" si="95"/>
        <v>4.2824999999999998</v>
      </c>
    </row>
    <row r="6154" spans="1:5" x14ac:dyDescent="0.25">
      <c r="A6154" s="377">
        <v>44351</v>
      </c>
      <c r="B6154" s="378">
        <v>4</v>
      </c>
      <c r="C6154" s="379">
        <v>4.01</v>
      </c>
      <c r="D6154" s="378">
        <v>4.2809999999999997</v>
      </c>
      <c r="E6154" s="20">
        <f t="shared" si="95"/>
        <v>4.2809999999999997</v>
      </c>
    </row>
    <row r="6155" spans="1:5" x14ac:dyDescent="0.25">
      <c r="A6155" s="377">
        <v>44352</v>
      </c>
      <c r="B6155" s="378">
        <v>4</v>
      </c>
      <c r="C6155" s="379" t="s">
        <v>611</v>
      </c>
      <c r="D6155" s="378" t="s">
        <v>611</v>
      </c>
      <c r="E6155" s="20">
        <f t="shared" si="95"/>
        <v>4.2809999999999997</v>
      </c>
    </row>
    <row r="6156" spans="1:5" x14ac:dyDescent="0.25">
      <c r="A6156" s="377">
        <v>44353</v>
      </c>
      <c r="B6156" s="378">
        <v>4</v>
      </c>
      <c r="C6156" s="379" t="s">
        <v>611</v>
      </c>
      <c r="D6156" s="378" t="s">
        <v>611</v>
      </c>
      <c r="E6156" s="20">
        <f t="shared" ref="E6156:E6219" si="96">IF(D6156="N/E",E6155,D6156)</f>
        <v>4.2809999999999997</v>
      </c>
    </row>
    <row r="6157" spans="1:5" x14ac:dyDescent="0.25">
      <c r="A6157" s="377">
        <v>44354</v>
      </c>
      <c r="B6157" s="378">
        <v>4</v>
      </c>
      <c r="C6157" s="379">
        <v>4.01</v>
      </c>
      <c r="D6157" s="378">
        <v>4.2821999999999996</v>
      </c>
      <c r="E6157" s="20">
        <f t="shared" si="96"/>
        <v>4.2821999999999996</v>
      </c>
    </row>
    <row r="6158" spans="1:5" x14ac:dyDescent="0.25">
      <c r="A6158" s="377">
        <v>44355</v>
      </c>
      <c r="B6158" s="378">
        <v>4</v>
      </c>
      <c r="C6158" s="379">
        <v>4.01</v>
      </c>
      <c r="D6158" s="378">
        <v>4.2815000000000003</v>
      </c>
      <c r="E6158" s="20">
        <f t="shared" si="96"/>
        <v>4.2815000000000003</v>
      </c>
    </row>
    <row r="6159" spans="1:5" x14ac:dyDescent="0.25">
      <c r="A6159" s="377">
        <v>44356</v>
      </c>
      <c r="B6159" s="378">
        <v>4</v>
      </c>
      <c r="C6159" s="379">
        <v>4.01</v>
      </c>
      <c r="D6159" s="378">
        <v>4.2850000000000001</v>
      </c>
      <c r="E6159" s="20">
        <f t="shared" si="96"/>
        <v>4.2850000000000001</v>
      </c>
    </row>
    <row r="6160" spans="1:5" x14ac:dyDescent="0.25">
      <c r="A6160" s="377">
        <v>44357</v>
      </c>
      <c r="B6160" s="378">
        <v>4</v>
      </c>
      <c r="C6160" s="379">
        <v>3.98</v>
      </c>
      <c r="D6160" s="378">
        <v>4.2827000000000002</v>
      </c>
      <c r="E6160" s="20">
        <f t="shared" si="96"/>
        <v>4.2827000000000002</v>
      </c>
    </row>
    <row r="6161" spans="1:5" x14ac:dyDescent="0.25">
      <c r="A6161" s="377">
        <v>44358</v>
      </c>
      <c r="B6161" s="378">
        <v>4</v>
      </c>
      <c r="C6161" s="379">
        <v>3.85</v>
      </c>
      <c r="D6161" s="378">
        <v>4.282</v>
      </c>
      <c r="E6161" s="20">
        <f t="shared" si="96"/>
        <v>4.282</v>
      </c>
    </row>
    <row r="6162" spans="1:5" x14ac:dyDescent="0.25">
      <c r="A6162" s="377">
        <v>44359</v>
      </c>
      <c r="B6162" s="378">
        <v>4</v>
      </c>
      <c r="C6162" s="379" t="s">
        <v>611</v>
      </c>
      <c r="D6162" s="378" t="s">
        <v>611</v>
      </c>
      <c r="E6162" s="20">
        <f t="shared" si="96"/>
        <v>4.282</v>
      </c>
    </row>
    <row r="6163" spans="1:5" x14ac:dyDescent="0.25">
      <c r="A6163" s="377">
        <v>44360</v>
      </c>
      <c r="B6163" s="378">
        <v>4</v>
      </c>
      <c r="C6163" s="379" t="s">
        <v>611</v>
      </c>
      <c r="D6163" s="378" t="s">
        <v>611</v>
      </c>
      <c r="E6163" s="20">
        <f t="shared" si="96"/>
        <v>4.282</v>
      </c>
    </row>
    <row r="6164" spans="1:5" x14ac:dyDescent="0.25">
      <c r="A6164" s="377">
        <v>44361</v>
      </c>
      <c r="B6164" s="378">
        <v>4</v>
      </c>
      <c r="C6164" s="379">
        <v>3.87</v>
      </c>
      <c r="D6164" s="378">
        <v>4.2850000000000001</v>
      </c>
      <c r="E6164" s="20">
        <f t="shared" si="96"/>
        <v>4.2850000000000001</v>
      </c>
    </row>
    <row r="6165" spans="1:5" x14ac:dyDescent="0.25">
      <c r="A6165" s="377">
        <v>44362</v>
      </c>
      <c r="B6165" s="378">
        <v>4</v>
      </c>
      <c r="C6165" s="379">
        <v>3.98</v>
      </c>
      <c r="D6165" s="378">
        <v>4.2858999999999998</v>
      </c>
      <c r="E6165" s="20">
        <f t="shared" si="96"/>
        <v>4.2858999999999998</v>
      </c>
    </row>
    <row r="6166" spans="1:5" x14ac:dyDescent="0.25">
      <c r="A6166" s="377">
        <v>44363</v>
      </c>
      <c r="B6166" s="378">
        <v>4</v>
      </c>
      <c r="C6166" s="379">
        <v>4.03</v>
      </c>
      <c r="D6166" s="378">
        <v>4.2874999999999996</v>
      </c>
      <c r="E6166" s="20">
        <f t="shared" si="96"/>
        <v>4.2874999999999996</v>
      </c>
    </row>
    <row r="6167" spans="1:5" x14ac:dyDescent="0.25">
      <c r="A6167" s="377">
        <v>44364</v>
      </c>
      <c r="B6167" s="378">
        <v>4</v>
      </c>
      <c r="C6167" s="379">
        <v>3.96</v>
      </c>
      <c r="D6167" s="378">
        <v>4.2850000000000001</v>
      </c>
      <c r="E6167" s="20">
        <f t="shared" si="96"/>
        <v>4.2850000000000001</v>
      </c>
    </row>
    <row r="6168" spans="1:5" x14ac:dyDescent="0.25">
      <c r="A6168" s="377">
        <v>44365</v>
      </c>
      <c r="B6168" s="378">
        <v>4</v>
      </c>
      <c r="C6168" s="379">
        <v>3.96</v>
      </c>
      <c r="D6168" s="378">
        <v>4.2854999999999999</v>
      </c>
      <c r="E6168" s="20">
        <f t="shared" si="96"/>
        <v>4.2854999999999999</v>
      </c>
    </row>
    <row r="6169" spans="1:5" x14ac:dyDescent="0.25">
      <c r="A6169" s="377">
        <v>44366</v>
      </c>
      <c r="B6169" s="378">
        <v>4</v>
      </c>
      <c r="C6169" s="379" t="s">
        <v>611</v>
      </c>
      <c r="D6169" s="378" t="s">
        <v>611</v>
      </c>
      <c r="E6169" s="20">
        <f t="shared" si="96"/>
        <v>4.2854999999999999</v>
      </c>
    </row>
    <row r="6170" spans="1:5" x14ac:dyDescent="0.25">
      <c r="A6170" s="377">
        <v>44367</v>
      </c>
      <c r="B6170" s="378">
        <v>4</v>
      </c>
      <c r="C6170" s="379" t="s">
        <v>611</v>
      </c>
      <c r="D6170" s="378" t="s">
        <v>611</v>
      </c>
      <c r="E6170" s="20">
        <f t="shared" si="96"/>
        <v>4.2854999999999999</v>
      </c>
    </row>
    <row r="6171" spans="1:5" x14ac:dyDescent="0.25">
      <c r="A6171" s="377">
        <v>44368</v>
      </c>
      <c r="B6171" s="378">
        <v>4</v>
      </c>
      <c r="C6171" s="379">
        <v>4.0199999999999996</v>
      </c>
      <c r="D6171" s="378">
        <v>4.2855999999999996</v>
      </c>
      <c r="E6171" s="20">
        <f t="shared" si="96"/>
        <v>4.2855999999999996</v>
      </c>
    </row>
    <row r="6172" spans="1:5" x14ac:dyDescent="0.25">
      <c r="A6172" s="377">
        <v>44369</v>
      </c>
      <c r="B6172" s="378">
        <v>4</v>
      </c>
      <c r="C6172" s="379">
        <v>4.05</v>
      </c>
      <c r="D6172" s="378">
        <v>4.2850000000000001</v>
      </c>
      <c r="E6172" s="20">
        <f t="shared" si="96"/>
        <v>4.2850000000000001</v>
      </c>
    </row>
    <row r="6173" spans="1:5" x14ac:dyDescent="0.25">
      <c r="A6173" s="377">
        <v>44370</v>
      </c>
      <c r="B6173" s="378">
        <v>4</v>
      </c>
      <c r="C6173" s="379">
        <v>4.04</v>
      </c>
      <c r="D6173" s="378">
        <v>4.2850000000000001</v>
      </c>
      <c r="E6173" s="20">
        <f t="shared" si="96"/>
        <v>4.2850000000000001</v>
      </c>
    </row>
    <row r="6174" spans="1:5" x14ac:dyDescent="0.25">
      <c r="A6174" s="377">
        <v>44371</v>
      </c>
      <c r="B6174" s="378">
        <v>4</v>
      </c>
      <c r="C6174" s="379">
        <v>4.03</v>
      </c>
      <c r="D6174" s="378">
        <v>4.2827000000000002</v>
      </c>
      <c r="E6174" s="20">
        <f t="shared" si="96"/>
        <v>4.2827000000000002</v>
      </c>
    </row>
    <row r="6175" spans="1:5" x14ac:dyDescent="0.25">
      <c r="A6175" s="377">
        <v>44372</v>
      </c>
      <c r="B6175" s="378">
        <v>4.25</v>
      </c>
      <c r="C6175" s="379">
        <v>4.3099999999999996</v>
      </c>
      <c r="D6175" s="378">
        <v>4.2862999999999998</v>
      </c>
      <c r="E6175" s="20">
        <f t="shared" si="96"/>
        <v>4.2862999999999998</v>
      </c>
    </row>
    <row r="6176" spans="1:5" x14ac:dyDescent="0.25">
      <c r="A6176" s="377">
        <v>44373</v>
      </c>
      <c r="B6176" s="378">
        <v>4.25</v>
      </c>
      <c r="C6176" s="379" t="s">
        <v>611</v>
      </c>
      <c r="D6176" s="378" t="s">
        <v>611</v>
      </c>
      <c r="E6176" s="20">
        <f t="shared" si="96"/>
        <v>4.2862999999999998</v>
      </c>
    </row>
    <row r="6177" spans="1:5" x14ac:dyDescent="0.25">
      <c r="A6177" s="377">
        <v>44374</v>
      </c>
      <c r="B6177" s="378">
        <v>4.25</v>
      </c>
      <c r="C6177" s="379" t="s">
        <v>611</v>
      </c>
      <c r="D6177" s="378" t="s">
        <v>611</v>
      </c>
      <c r="E6177" s="20">
        <f t="shared" si="96"/>
        <v>4.2862999999999998</v>
      </c>
    </row>
    <row r="6178" spans="1:5" x14ac:dyDescent="0.25">
      <c r="A6178" s="377">
        <v>44375</v>
      </c>
      <c r="B6178" s="378">
        <v>4.25</v>
      </c>
      <c r="C6178" s="379">
        <v>4.2699999999999996</v>
      </c>
      <c r="D6178" s="378">
        <v>4.5199999999999996</v>
      </c>
      <c r="E6178" s="20">
        <f t="shared" si="96"/>
        <v>4.5199999999999996</v>
      </c>
    </row>
    <row r="6179" spans="1:5" x14ac:dyDescent="0.25">
      <c r="A6179" s="377">
        <v>44376</v>
      </c>
      <c r="B6179" s="378">
        <v>4.25</v>
      </c>
      <c r="C6179" s="379">
        <v>4.26</v>
      </c>
      <c r="D6179" s="378">
        <v>4.53</v>
      </c>
      <c r="E6179" s="20">
        <f t="shared" si="96"/>
        <v>4.53</v>
      </c>
    </row>
    <row r="6180" spans="1:5" x14ac:dyDescent="0.25">
      <c r="A6180" s="377">
        <v>44377</v>
      </c>
      <c r="B6180" s="378">
        <v>4.25</v>
      </c>
      <c r="C6180" s="379">
        <v>4.22</v>
      </c>
      <c r="D6180" s="378">
        <v>4.5292000000000003</v>
      </c>
      <c r="E6180" s="20">
        <f t="shared" si="96"/>
        <v>4.5292000000000003</v>
      </c>
    </row>
    <row r="6181" spans="1:5" x14ac:dyDescent="0.25">
      <c r="A6181" s="377">
        <v>44378</v>
      </c>
      <c r="B6181" s="378">
        <v>4.25</v>
      </c>
      <c r="C6181" s="379">
        <v>4.2300000000000004</v>
      </c>
      <c r="D6181" s="378">
        <v>4.5289999999999999</v>
      </c>
      <c r="E6181" s="20">
        <f t="shared" si="96"/>
        <v>4.5289999999999999</v>
      </c>
    </row>
    <row r="6182" spans="1:5" x14ac:dyDescent="0.25">
      <c r="A6182" s="377">
        <v>44379</v>
      </c>
      <c r="B6182" s="378">
        <v>4.25</v>
      </c>
      <c r="C6182" s="379">
        <v>4.2300000000000004</v>
      </c>
      <c r="D6182" s="378">
        <v>4.5289999999999999</v>
      </c>
      <c r="E6182" s="20">
        <f t="shared" si="96"/>
        <v>4.5289999999999999</v>
      </c>
    </row>
    <row r="6183" spans="1:5" x14ac:dyDescent="0.25">
      <c r="A6183" s="377">
        <v>44380</v>
      </c>
      <c r="B6183" s="378">
        <v>4.25</v>
      </c>
      <c r="C6183" s="379" t="s">
        <v>611</v>
      </c>
      <c r="D6183" s="378" t="s">
        <v>611</v>
      </c>
      <c r="E6183" s="20">
        <f t="shared" si="96"/>
        <v>4.5289999999999999</v>
      </c>
    </row>
    <row r="6184" spans="1:5" x14ac:dyDescent="0.25">
      <c r="A6184" s="377">
        <v>44381</v>
      </c>
      <c r="B6184" s="378">
        <v>4.25</v>
      </c>
      <c r="C6184" s="379" t="s">
        <v>611</v>
      </c>
      <c r="D6184" s="378" t="s">
        <v>611</v>
      </c>
      <c r="E6184" s="20">
        <f t="shared" si="96"/>
        <v>4.5289999999999999</v>
      </c>
    </row>
    <row r="6185" spans="1:5" x14ac:dyDescent="0.25">
      <c r="A6185" s="377">
        <v>44382</v>
      </c>
      <c r="B6185" s="378">
        <v>4.25</v>
      </c>
      <c r="C6185" s="379">
        <v>4.24</v>
      </c>
      <c r="D6185" s="378">
        <v>4.5265000000000004</v>
      </c>
      <c r="E6185" s="20">
        <f t="shared" si="96"/>
        <v>4.5265000000000004</v>
      </c>
    </row>
    <row r="6186" spans="1:5" x14ac:dyDescent="0.25">
      <c r="A6186" s="377">
        <v>44383</v>
      </c>
      <c r="B6186" s="378">
        <v>4.25</v>
      </c>
      <c r="C6186" s="379">
        <v>4.24</v>
      </c>
      <c r="D6186" s="378">
        <v>4.5265000000000004</v>
      </c>
      <c r="E6186" s="20">
        <f t="shared" si="96"/>
        <v>4.5265000000000004</v>
      </c>
    </row>
    <row r="6187" spans="1:5" x14ac:dyDescent="0.25">
      <c r="A6187" s="377">
        <v>44384</v>
      </c>
      <c r="B6187" s="378">
        <v>4.25</v>
      </c>
      <c r="C6187" s="379">
        <v>4.24</v>
      </c>
      <c r="D6187" s="378">
        <v>4.5244999999999997</v>
      </c>
      <c r="E6187" s="20">
        <f t="shared" si="96"/>
        <v>4.5244999999999997</v>
      </c>
    </row>
    <row r="6188" spans="1:5" x14ac:dyDescent="0.25">
      <c r="A6188" s="377">
        <v>44385</v>
      </c>
      <c r="B6188" s="378">
        <v>4.25</v>
      </c>
      <c r="C6188" s="379">
        <v>4.24</v>
      </c>
      <c r="D6188" s="378">
        <v>4.524</v>
      </c>
      <c r="E6188" s="20">
        <f t="shared" si="96"/>
        <v>4.524</v>
      </c>
    </row>
    <row r="6189" spans="1:5" x14ac:dyDescent="0.25">
      <c r="A6189" s="377">
        <v>44386</v>
      </c>
      <c r="B6189" s="378">
        <v>4.25</v>
      </c>
      <c r="C6189" s="379">
        <v>4.2699999999999996</v>
      </c>
      <c r="D6189" s="378">
        <v>4.5235000000000003</v>
      </c>
      <c r="E6189" s="20">
        <f t="shared" si="96"/>
        <v>4.5235000000000003</v>
      </c>
    </row>
    <row r="6190" spans="1:5" x14ac:dyDescent="0.25">
      <c r="A6190" s="377">
        <v>44387</v>
      </c>
      <c r="B6190" s="378">
        <v>4.25</v>
      </c>
      <c r="C6190" s="379" t="s">
        <v>611</v>
      </c>
      <c r="D6190" s="378" t="s">
        <v>611</v>
      </c>
      <c r="E6190" s="20">
        <f t="shared" si="96"/>
        <v>4.5235000000000003</v>
      </c>
    </row>
    <row r="6191" spans="1:5" x14ac:dyDescent="0.25">
      <c r="A6191" s="377">
        <v>44388</v>
      </c>
      <c r="B6191" s="378">
        <v>4.25</v>
      </c>
      <c r="C6191" s="379" t="s">
        <v>611</v>
      </c>
      <c r="D6191" s="378" t="s">
        <v>611</v>
      </c>
      <c r="E6191" s="20">
        <f t="shared" si="96"/>
        <v>4.5235000000000003</v>
      </c>
    </row>
    <row r="6192" spans="1:5" x14ac:dyDescent="0.25">
      <c r="A6192" s="377">
        <v>44389</v>
      </c>
      <c r="B6192" s="378">
        <v>4.25</v>
      </c>
      <c r="C6192" s="379">
        <v>4.29</v>
      </c>
      <c r="D6192" s="378">
        <v>4.5250000000000004</v>
      </c>
      <c r="E6192" s="20">
        <f t="shared" si="96"/>
        <v>4.5250000000000004</v>
      </c>
    </row>
    <row r="6193" spans="1:5" x14ac:dyDescent="0.25">
      <c r="A6193" s="377">
        <v>44390</v>
      </c>
      <c r="B6193" s="378">
        <v>4.25</v>
      </c>
      <c r="C6193" s="379">
        <v>4.2699999999999996</v>
      </c>
      <c r="D6193" s="378">
        <v>4.524</v>
      </c>
      <c r="E6193" s="20">
        <f t="shared" si="96"/>
        <v>4.524</v>
      </c>
    </row>
    <row r="6194" spans="1:5" x14ac:dyDescent="0.25">
      <c r="A6194" s="377">
        <v>44391</v>
      </c>
      <c r="B6194" s="378">
        <v>4.25</v>
      </c>
      <c r="C6194" s="379">
        <v>4.2699999999999996</v>
      </c>
      <c r="D6194" s="378">
        <v>4.5225</v>
      </c>
      <c r="E6194" s="20">
        <f t="shared" si="96"/>
        <v>4.5225</v>
      </c>
    </row>
    <row r="6195" spans="1:5" x14ac:dyDescent="0.25">
      <c r="A6195" s="377">
        <v>44392</v>
      </c>
      <c r="B6195" s="378">
        <v>4.25</v>
      </c>
      <c r="C6195" s="379">
        <v>4.2699999999999996</v>
      </c>
      <c r="D6195" s="378">
        <v>4.5244999999999997</v>
      </c>
      <c r="E6195" s="20">
        <f t="shared" si="96"/>
        <v>4.5244999999999997</v>
      </c>
    </row>
    <row r="6196" spans="1:5" x14ac:dyDescent="0.25">
      <c r="A6196" s="377">
        <v>44393</v>
      </c>
      <c r="B6196" s="378">
        <v>4.25</v>
      </c>
      <c r="C6196" s="379">
        <v>4.25</v>
      </c>
      <c r="D6196" s="378">
        <v>4.5227000000000004</v>
      </c>
      <c r="E6196" s="20">
        <f t="shared" si="96"/>
        <v>4.5227000000000004</v>
      </c>
    </row>
    <row r="6197" spans="1:5" x14ac:dyDescent="0.25">
      <c r="A6197" s="377">
        <v>44394</v>
      </c>
      <c r="B6197" s="378">
        <v>4.25</v>
      </c>
      <c r="C6197" s="379" t="s">
        <v>611</v>
      </c>
      <c r="D6197" s="378" t="s">
        <v>611</v>
      </c>
      <c r="E6197" s="20">
        <f t="shared" si="96"/>
        <v>4.5227000000000004</v>
      </c>
    </row>
    <row r="6198" spans="1:5" x14ac:dyDescent="0.25">
      <c r="A6198" s="377">
        <v>44395</v>
      </c>
      <c r="B6198" s="378">
        <v>4.25</v>
      </c>
      <c r="C6198" s="379" t="s">
        <v>611</v>
      </c>
      <c r="D6198" s="378" t="s">
        <v>611</v>
      </c>
      <c r="E6198" s="20">
        <f t="shared" si="96"/>
        <v>4.5227000000000004</v>
      </c>
    </row>
    <row r="6199" spans="1:5" x14ac:dyDescent="0.25">
      <c r="A6199" s="377">
        <v>44396</v>
      </c>
      <c r="B6199" s="378">
        <v>4.25</v>
      </c>
      <c r="C6199" s="379">
        <v>4.24</v>
      </c>
      <c r="D6199" s="378">
        <v>4.5214999999999996</v>
      </c>
      <c r="E6199" s="20">
        <f t="shared" si="96"/>
        <v>4.5214999999999996</v>
      </c>
    </row>
    <row r="6200" spans="1:5" x14ac:dyDescent="0.25">
      <c r="A6200" s="377">
        <v>44397</v>
      </c>
      <c r="B6200" s="378">
        <v>4.25</v>
      </c>
      <c r="C6200" s="379">
        <v>4.24</v>
      </c>
      <c r="D6200" s="378">
        <v>4.5214999999999996</v>
      </c>
      <c r="E6200" s="20">
        <f t="shared" si="96"/>
        <v>4.5214999999999996</v>
      </c>
    </row>
    <row r="6201" spans="1:5" x14ac:dyDescent="0.25">
      <c r="A6201" s="377">
        <v>44398</v>
      </c>
      <c r="B6201" s="378">
        <v>4.25</v>
      </c>
      <c r="C6201" s="379">
        <v>4.3</v>
      </c>
      <c r="D6201" s="378">
        <v>4.4922000000000004</v>
      </c>
      <c r="E6201" s="20">
        <f t="shared" si="96"/>
        <v>4.4922000000000004</v>
      </c>
    </row>
    <row r="6202" spans="1:5" x14ac:dyDescent="0.25">
      <c r="A6202" s="377">
        <v>44399</v>
      </c>
      <c r="B6202" s="378">
        <v>4.25</v>
      </c>
      <c r="C6202" s="379">
        <v>4.34</v>
      </c>
      <c r="D6202" s="378">
        <v>4.5054999999999996</v>
      </c>
      <c r="E6202" s="20">
        <f t="shared" si="96"/>
        <v>4.5054999999999996</v>
      </c>
    </row>
    <row r="6203" spans="1:5" x14ac:dyDescent="0.25">
      <c r="A6203" s="377">
        <v>44400</v>
      </c>
      <c r="B6203" s="378">
        <v>4.25</v>
      </c>
      <c r="C6203" s="379">
        <v>4.28</v>
      </c>
      <c r="D6203" s="378">
        <v>4.5140000000000002</v>
      </c>
      <c r="E6203" s="20">
        <f t="shared" si="96"/>
        <v>4.5140000000000002</v>
      </c>
    </row>
    <row r="6204" spans="1:5" x14ac:dyDescent="0.25">
      <c r="A6204" s="377">
        <v>44401</v>
      </c>
      <c r="B6204" s="378">
        <v>4.25</v>
      </c>
      <c r="C6204" s="379" t="s">
        <v>611</v>
      </c>
      <c r="D6204" s="378" t="s">
        <v>611</v>
      </c>
      <c r="E6204" s="20">
        <f t="shared" si="96"/>
        <v>4.5140000000000002</v>
      </c>
    </row>
    <row r="6205" spans="1:5" x14ac:dyDescent="0.25">
      <c r="A6205" s="377">
        <v>44402</v>
      </c>
      <c r="B6205" s="378">
        <v>4.25</v>
      </c>
      <c r="C6205" s="379" t="s">
        <v>611</v>
      </c>
      <c r="D6205" s="378" t="s">
        <v>611</v>
      </c>
      <c r="E6205" s="20">
        <f t="shared" si="96"/>
        <v>4.5140000000000002</v>
      </c>
    </row>
    <row r="6206" spans="1:5" x14ac:dyDescent="0.25">
      <c r="A6206" s="377">
        <v>44403</v>
      </c>
      <c r="B6206" s="378">
        <v>4.25</v>
      </c>
      <c r="C6206" s="379">
        <v>4.33</v>
      </c>
      <c r="D6206" s="378">
        <v>4.5140000000000002</v>
      </c>
      <c r="E6206" s="20">
        <f t="shared" si="96"/>
        <v>4.5140000000000002</v>
      </c>
    </row>
    <row r="6207" spans="1:5" x14ac:dyDescent="0.25">
      <c r="A6207" s="377">
        <v>44404</v>
      </c>
      <c r="B6207" s="378">
        <v>4.25</v>
      </c>
      <c r="C6207" s="379">
        <v>4.3</v>
      </c>
      <c r="D6207" s="378">
        <v>4.5129999999999999</v>
      </c>
      <c r="E6207" s="20">
        <f t="shared" si="96"/>
        <v>4.5129999999999999</v>
      </c>
    </row>
    <row r="6208" spans="1:5" x14ac:dyDescent="0.25">
      <c r="A6208" s="377">
        <v>44405</v>
      </c>
      <c r="B6208" s="378">
        <v>4.25</v>
      </c>
      <c r="C6208" s="379">
        <v>4.2699999999999996</v>
      </c>
      <c r="D6208" s="378">
        <v>4.5125000000000002</v>
      </c>
      <c r="E6208" s="20">
        <f t="shared" si="96"/>
        <v>4.5125000000000002</v>
      </c>
    </row>
    <row r="6209" spans="1:5" x14ac:dyDescent="0.25">
      <c r="A6209" s="377">
        <v>44406</v>
      </c>
      <c r="B6209" s="378">
        <v>4.25</v>
      </c>
      <c r="C6209" s="379">
        <v>4.28</v>
      </c>
      <c r="D6209" s="378">
        <v>4.5149999999999997</v>
      </c>
      <c r="E6209" s="20">
        <f t="shared" si="96"/>
        <v>4.5149999999999997</v>
      </c>
    </row>
    <row r="6210" spans="1:5" x14ac:dyDescent="0.25">
      <c r="A6210" s="377">
        <v>44407</v>
      </c>
      <c r="B6210" s="378">
        <v>4.25</v>
      </c>
      <c r="C6210" s="379">
        <v>4.4400000000000004</v>
      </c>
      <c r="D6210" s="378">
        <v>4.5141999999999998</v>
      </c>
      <c r="E6210" s="20">
        <f t="shared" si="96"/>
        <v>4.5141999999999998</v>
      </c>
    </row>
    <row r="6211" spans="1:5" x14ac:dyDescent="0.25">
      <c r="A6211" s="377">
        <v>44408</v>
      </c>
      <c r="B6211" s="378">
        <v>4.25</v>
      </c>
      <c r="C6211" s="379" t="s">
        <v>611</v>
      </c>
      <c r="D6211" s="378" t="s">
        <v>611</v>
      </c>
      <c r="E6211" s="20">
        <f t="shared" si="96"/>
        <v>4.5141999999999998</v>
      </c>
    </row>
    <row r="6212" spans="1:5" x14ac:dyDescent="0.25">
      <c r="A6212" s="377">
        <v>44409</v>
      </c>
      <c r="B6212" s="378">
        <v>4.25</v>
      </c>
      <c r="C6212" s="379" t="s">
        <v>611</v>
      </c>
      <c r="D6212" s="378" t="s">
        <v>611</v>
      </c>
      <c r="E6212" s="20">
        <f t="shared" si="96"/>
        <v>4.5141999999999998</v>
      </c>
    </row>
    <row r="6213" spans="1:5" x14ac:dyDescent="0.25">
      <c r="A6213" s="377">
        <v>44410</v>
      </c>
      <c r="B6213" s="378">
        <v>4.25</v>
      </c>
      <c r="C6213" s="379">
        <v>4.29</v>
      </c>
      <c r="D6213" s="378">
        <v>4.5134999999999996</v>
      </c>
      <c r="E6213" s="20">
        <f t="shared" si="96"/>
        <v>4.5134999999999996</v>
      </c>
    </row>
    <row r="6214" spans="1:5" x14ac:dyDescent="0.25">
      <c r="A6214" s="377">
        <v>44411</v>
      </c>
      <c r="B6214" s="378">
        <v>4.25</v>
      </c>
      <c r="C6214" s="379">
        <v>4.24</v>
      </c>
      <c r="D6214" s="378">
        <v>4.5125000000000002</v>
      </c>
      <c r="E6214" s="20">
        <f t="shared" si="96"/>
        <v>4.5125000000000002</v>
      </c>
    </row>
    <row r="6215" spans="1:5" x14ac:dyDescent="0.25">
      <c r="A6215" s="377">
        <v>44412</v>
      </c>
      <c r="B6215" s="378">
        <v>4.25</v>
      </c>
      <c r="C6215" s="379">
        <v>4.2300000000000004</v>
      </c>
      <c r="D6215" s="378">
        <v>4.5140000000000002</v>
      </c>
      <c r="E6215" s="20">
        <f t="shared" si="96"/>
        <v>4.5140000000000002</v>
      </c>
    </row>
    <row r="6216" spans="1:5" x14ac:dyDescent="0.25">
      <c r="A6216" s="377">
        <v>44413</v>
      </c>
      <c r="B6216" s="378">
        <v>4.25</v>
      </c>
      <c r="C6216" s="379">
        <v>4.22</v>
      </c>
      <c r="D6216" s="378">
        <v>4.5125000000000002</v>
      </c>
      <c r="E6216" s="20">
        <f t="shared" si="96"/>
        <v>4.5125000000000002</v>
      </c>
    </row>
    <row r="6217" spans="1:5" x14ac:dyDescent="0.25">
      <c r="A6217" s="377">
        <v>44414</v>
      </c>
      <c r="B6217" s="378">
        <v>4.25</v>
      </c>
      <c r="C6217" s="379">
        <v>4.21</v>
      </c>
      <c r="D6217" s="378">
        <v>4.5133000000000001</v>
      </c>
      <c r="E6217" s="20">
        <f t="shared" si="96"/>
        <v>4.5133000000000001</v>
      </c>
    </row>
    <row r="6218" spans="1:5" x14ac:dyDescent="0.25">
      <c r="A6218" s="377">
        <v>44415</v>
      </c>
      <c r="B6218" s="378">
        <v>4.25</v>
      </c>
      <c r="C6218" s="379" t="s">
        <v>611</v>
      </c>
      <c r="D6218" s="378" t="s">
        <v>611</v>
      </c>
      <c r="E6218" s="20">
        <f t="shared" si="96"/>
        <v>4.5133000000000001</v>
      </c>
    </row>
    <row r="6219" spans="1:5" x14ac:dyDescent="0.25">
      <c r="A6219" s="377">
        <v>44416</v>
      </c>
      <c r="B6219" s="378">
        <v>4.25</v>
      </c>
      <c r="C6219" s="379" t="s">
        <v>611</v>
      </c>
      <c r="D6219" s="378" t="s">
        <v>611</v>
      </c>
      <c r="E6219" s="20">
        <f t="shared" si="96"/>
        <v>4.5133000000000001</v>
      </c>
    </row>
    <row r="6220" spans="1:5" x14ac:dyDescent="0.25">
      <c r="A6220" s="377">
        <v>44417</v>
      </c>
      <c r="B6220" s="378">
        <v>4.25</v>
      </c>
      <c r="C6220" s="379">
        <v>4.24</v>
      </c>
      <c r="D6220" s="378">
        <v>4.5114999999999998</v>
      </c>
      <c r="E6220" s="20">
        <f t="shared" ref="E6220:E6283" si="97">IF(D6220="N/E",E6219,D6220)</f>
        <v>4.5114999999999998</v>
      </c>
    </row>
    <row r="6221" spans="1:5" x14ac:dyDescent="0.25">
      <c r="A6221" s="377">
        <v>44418</v>
      </c>
      <c r="B6221" s="378">
        <v>4.25</v>
      </c>
      <c r="C6221" s="379">
        <v>4.24</v>
      </c>
      <c r="D6221" s="378">
        <v>4.5125000000000002</v>
      </c>
      <c r="E6221" s="20">
        <f t="shared" si="97"/>
        <v>4.5125000000000002</v>
      </c>
    </row>
    <row r="6222" spans="1:5" x14ac:dyDescent="0.25">
      <c r="A6222" s="377">
        <v>44419</v>
      </c>
      <c r="B6222" s="378">
        <v>4.25</v>
      </c>
      <c r="C6222" s="379">
        <v>4.2699999999999996</v>
      </c>
      <c r="D6222" s="378">
        <v>4.5147000000000004</v>
      </c>
      <c r="E6222" s="20">
        <f t="shared" si="97"/>
        <v>4.5147000000000004</v>
      </c>
    </row>
    <row r="6223" spans="1:5" x14ac:dyDescent="0.25">
      <c r="A6223" s="377">
        <v>44420</v>
      </c>
      <c r="B6223" s="378">
        <v>4.25</v>
      </c>
      <c r="C6223" s="379">
        <v>4.29</v>
      </c>
      <c r="D6223" s="378">
        <v>4.5199999999999996</v>
      </c>
      <c r="E6223" s="20">
        <f t="shared" si="97"/>
        <v>4.5199999999999996</v>
      </c>
    </row>
    <row r="6224" spans="1:5" x14ac:dyDescent="0.25">
      <c r="A6224" s="377">
        <v>44421</v>
      </c>
      <c r="B6224" s="378">
        <v>4.5</v>
      </c>
      <c r="C6224" s="379">
        <v>4.47</v>
      </c>
      <c r="D6224" s="378">
        <v>4.5315000000000003</v>
      </c>
      <c r="E6224" s="20">
        <f t="shared" si="97"/>
        <v>4.5315000000000003</v>
      </c>
    </row>
    <row r="6225" spans="1:5" x14ac:dyDescent="0.25">
      <c r="A6225" s="377">
        <v>44422</v>
      </c>
      <c r="B6225" s="378">
        <v>4.5</v>
      </c>
      <c r="C6225" s="379" t="s">
        <v>611</v>
      </c>
      <c r="D6225" s="378" t="s">
        <v>611</v>
      </c>
      <c r="E6225" s="20">
        <f t="shared" si="97"/>
        <v>4.5315000000000003</v>
      </c>
    </row>
    <row r="6226" spans="1:5" x14ac:dyDescent="0.25">
      <c r="A6226" s="377">
        <v>44423</v>
      </c>
      <c r="B6226" s="378">
        <v>4.5</v>
      </c>
      <c r="C6226" s="379" t="s">
        <v>611</v>
      </c>
      <c r="D6226" s="378" t="s">
        <v>611</v>
      </c>
      <c r="E6226" s="20">
        <f t="shared" si="97"/>
        <v>4.5315000000000003</v>
      </c>
    </row>
    <row r="6227" spans="1:5" x14ac:dyDescent="0.25">
      <c r="A6227" s="377">
        <v>44424</v>
      </c>
      <c r="B6227" s="378">
        <v>4.5</v>
      </c>
      <c r="C6227" s="379">
        <v>4.5</v>
      </c>
      <c r="D6227" s="378">
        <v>4.7525000000000004</v>
      </c>
      <c r="E6227" s="20">
        <f t="shared" si="97"/>
        <v>4.7525000000000004</v>
      </c>
    </row>
    <row r="6228" spans="1:5" x14ac:dyDescent="0.25">
      <c r="A6228" s="377">
        <v>44425</v>
      </c>
      <c r="B6228" s="378">
        <v>4.5</v>
      </c>
      <c r="C6228" s="379">
        <v>4.46</v>
      </c>
      <c r="D6228" s="378">
        <v>4.7531999999999996</v>
      </c>
      <c r="E6228" s="20">
        <f t="shared" si="97"/>
        <v>4.7531999999999996</v>
      </c>
    </row>
    <row r="6229" spans="1:5" x14ac:dyDescent="0.25">
      <c r="A6229" s="377">
        <v>44426</v>
      </c>
      <c r="B6229" s="378">
        <v>4.5</v>
      </c>
      <c r="C6229" s="379">
        <v>4.47</v>
      </c>
      <c r="D6229" s="378">
        <v>4.7527999999999997</v>
      </c>
      <c r="E6229" s="20">
        <f t="shared" si="97"/>
        <v>4.7527999999999997</v>
      </c>
    </row>
    <row r="6230" spans="1:5" x14ac:dyDescent="0.25">
      <c r="A6230" s="377">
        <v>44427</v>
      </c>
      <c r="B6230" s="378">
        <v>4.5</v>
      </c>
      <c r="C6230" s="379">
        <v>4.53</v>
      </c>
      <c r="D6230" s="378">
        <v>4.7549999999999999</v>
      </c>
      <c r="E6230" s="20">
        <f t="shared" si="97"/>
        <v>4.7549999999999999</v>
      </c>
    </row>
    <row r="6231" spans="1:5" x14ac:dyDescent="0.25">
      <c r="A6231" s="377">
        <v>44428</v>
      </c>
      <c r="B6231" s="378">
        <v>4.5</v>
      </c>
      <c r="C6231" s="379">
        <v>4.55</v>
      </c>
      <c r="D6231" s="378">
        <v>4.7575000000000003</v>
      </c>
      <c r="E6231" s="20">
        <f t="shared" si="97"/>
        <v>4.7575000000000003</v>
      </c>
    </row>
    <row r="6232" spans="1:5" x14ac:dyDescent="0.25">
      <c r="A6232" s="377">
        <v>44429</v>
      </c>
      <c r="B6232" s="378">
        <v>4.5</v>
      </c>
      <c r="C6232" s="379" t="s">
        <v>611</v>
      </c>
      <c r="D6232" s="378" t="s">
        <v>611</v>
      </c>
      <c r="E6232" s="20">
        <f t="shared" si="97"/>
        <v>4.7575000000000003</v>
      </c>
    </row>
    <row r="6233" spans="1:5" x14ac:dyDescent="0.25">
      <c r="A6233" s="377">
        <v>44430</v>
      </c>
      <c r="B6233" s="378">
        <v>4.5</v>
      </c>
      <c r="C6233" s="379" t="s">
        <v>611</v>
      </c>
      <c r="D6233" s="378" t="s">
        <v>611</v>
      </c>
      <c r="E6233" s="20">
        <f t="shared" si="97"/>
        <v>4.7575000000000003</v>
      </c>
    </row>
    <row r="6234" spans="1:5" x14ac:dyDescent="0.25">
      <c r="A6234" s="377">
        <v>44431</v>
      </c>
      <c r="B6234" s="378">
        <v>4.5</v>
      </c>
      <c r="C6234" s="379">
        <v>4.5999999999999996</v>
      </c>
      <c r="D6234" s="378">
        <v>4.7587000000000002</v>
      </c>
      <c r="E6234" s="20">
        <f t="shared" si="97"/>
        <v>4.7587000000000002</v>
      </c>
    </row>
    <row r="6235" spans="1:5" x14ac:dyDescent="0.25">
      <c r="A6235" s="377">
        <v>44432</v>
      </c>
      <c r="B6235" s="378">
        <v>4.5</v>
      </c>
      <c r="C6235" s="379">
        <v>4.57</v>
      </c>
      <c r="D6235" s="378">
        <v>4.7549999999999999</v>
      </c>
      <c r="E6235" s="20">
        <f t="shared" si="97"/>
        <v>4.7549999999999999</v>
      </c>
    </row>
    <row r="6236" spans="1:5" x14ac:dyDescent="0.25">
      <c r="A6236" s="377">
        <v>44433</v>
      </c>
      <c r="B6236" s="378">
        <v>4.5</v>
      </c>
      <c r="C6236" s="379">
        <v>4.53</v>
      </c>
      <c r="D6236" s="378">
        <v>4.7544000000000004</v>
      </c>
      <c r="E6236" s="20">
        <f t="shared" si="97"/>
        <v>4.7544000000000004</v>
      </c>
    </row>
    <row r="6237" spans="1:5" x14ac:dyDescent="0.25">
      <c r="A6237" s="377">
        <v>44434</v>
      </c>
      <c r="B6237" s="378">
        <v>4.5</v>
      </c>
      <c r="C6237" s="379">
        <v>4.5199999999999996</v>
      </c>
      <c r="D6237" s="378">
        <v>4.7545000000000002</v>
      </c>
      <c r="E6237" s="20">
        <f t="shared" si="97"/>
        <v>4.7545000000000002</v>
      </c>
    </row>
    <row r="6238" spans="1:5" x14ac:dyDescent="0.25">
      <c r="A6238" s="377">
        <v>44435</v>
      </c>
      <c r="B6238" s="378">
        <v>4.5</v>
      </c>
      <c r="C6238" s="379">
        <v>4.5199999999999996</v>
      </c>
      <c r="D6238" s="378">
        <v>4.7502000000000004</v>
      </c>
      <c r="E6238" s="20">
        <f t="shared" si="97"/>
        <v>4.7502000000000004</v>
      </c>
    </row>
    <row r="6239" spans="1:5" x14ac:dyDescent="0.25">
      <c r="A6239" s="377">
        <v>44436</v>
      </c>
      <c r="B6239" s="378">
        <v>4.5</v>
      </c>
      <c r="C6239" s="379" t="s">
        <v>611</v>
      </c>
      <c r="D6239" s="378" t="s">
        <v>611</v>
      </c>
      <c r="E6239" s="20">
        <f t="shared" si="97"/>
        <v>4.7502000000000004</v>
      </c>
    </row>
    <row r="6240" spans="1:5" x14ac:dyDescent="0.25">
      <c r="A6240" s="377">
        <v>44437</v>
      </c>
      <c r="B6240" s="378">
        <v>4.5</v>
      </c>
      <c r="C6240" s="379" t="s">
        <v>611</v>
      </c>
      <c r="D6240" s="378" t="s">
        <v>611</v>
      </c>
      <c r="E6240" s="20">
        <f t="shared" si="97"/>
        <v>4.7502000000000004</v>
      </c>
    </row>
    <row r="6241" spans="1:5" x14ac:dyDescent="0.25">
      <c r="A6241" s="377">
        <v>44438</v>
      </c>
      <c r="B6241" s="378">
        <v>4.5</v>
      </c>
      <c r="C6241" s="379">
        <v>4.53</v>
      </c>
      <c r="D6241" s="378">
        <v>4.75</v>
      </c>
      <c r="E6241" s="20">
        <f t="shared" si="97"/>
        <v>4.75</v>
      </c>
    </row>
    <row r="6242" spans="1:5" x14ac:dyDescent="0.25">
      <c r="A6242" s="377">
        <v>44439</v>
      </c>
      <c r="B6242" s="378">
        <v>4.5</v>
      </c>
      <c r="C6242" s="379">
        <v>4.63</v>
      </c>
      <c r="D6242" s="378">
        <v>4.7510000000000003</v>
      </c>
      <c r="E6242" s="20">
        <f t="shared" si="97"/>
        <v>4.7510000000000003</v>
      </c>
    </row>
    <row r="6243" spans="1:5" x14ac:dyDescent="0.25">
      <c r="A6243" s="377">
        <v>44440</v>
      </c>
      <c r="B6243" s="378">
        <v>4.5</v>
      </c>
      <c r="C6243" s="379">
        <v>4.53</v>
      </c>
      <c r="D6243" s="378">
        <v>4.7489999999999997</v>
      </c>
      <c r="E6243" s="20">
        <f t="shared" si="97"/>
        <v>4.7489999999999997</v>
      </c>
    </row>
    <row r="6244" spans="1:5" x14ac:dyDescent="0.25">
      <c r="A6244" s="377">
        <v>44441</v>
      </c>
      <c r="B6244" s="378">
        <v>4.5</v>
      </c>
      <c r="C6244" s="379">
        <v>4.53</v>
      </c>
      <c r="D6244" s="378">
        <v>4.7502000000000004</v>
      </c>
      <c r="E6244" s="20">
        <f t="shared" si="97"/>
        <v>4.7502000000000004</v>
      </c>
    </row>
    <row r="6245" spans="1:5" x14ac:dyDescent="0.25">
      <c r="A6245" s="377">
        <v>44442</v>
      </c>
      <c r="B6245" s="378">
        <v>4.5</v>
      </c>
      <c r="C6245" s="379">
        <v>4.54</v>
      </c>
      <c r="D6245" s="378">
        <v>4.7454999999999998</v>
      </c>
      <c r="E6245" s="20">
        <f t="shared" si="97"/>
        <v>4.7454999999999998</v>
      </c>
    </row>
    <row r="6246" spans="1:5" x14ac:dyDescent="0.25">
      <c r="A6246" s="377">
        <v>44443</v>
      </c>
      <c r="B6246" s="378">
        <v>4.5</v>
      </c>
      <c r="C6246" s="379" t="s">
        <v>611</v>
      </c>
      <c r="D6246" s="378" t="s">
        <v>611</v>
      </c>
      <c r="E6246" s="20">
        <f t="shared" si="97"/>
        <v>4.7454999999999998</v>
      </c>
    </row>
    <row r="6247" spans="1:5" x14ac:dyDescent="0.25">
      <c r="A6247" s="377">
        <v>44444</v>
      </c>
      <c r="B6247" s="378">
        <v>4.5</v>
      </c>
      <c r="C6247" s="379" t="s">
        <v>611</v>
      </c>
      <c r="D6247" s="378" t="s">
        <v>611</v>
      </c>
      <c r="E6247" s="20">
        <f t="shared" si="97"/>
        <v>4.7454999999999998</v>
      </c>
    </row>
    <row r="6248" spans="1:5" x14ac:dyDescent="0.25">
      <c r="A6248" s="377">
        <v>44445</v>
      </c>
      <c r="B6248" s="378">
        <v>4.5</v>
      </c>
      <c r="C6248" s="379">
        <v>4.53</v>
      </c>
      <c r="D6248" s="378">
        <v>4.7424999999999997</v>
      </c>
      <c r="E6248" s="20">
        <f t="shared" si="97"/>
        <v>4.7424999999999997</v>
      </c>
    </row>
    <row r="6249" spans="1:5" x14ac:dyDescent="0.25">
      <c r="A6249" s="377">
        <v>44446</v>
      </c>
      <c r="B6249" s="378">
        <v>4.5</v>
      </c>
      <c r="C6249" s="379">
        <v>4.54</v>
      </c>
      <c r="D6249" s="378">
        <v>4.7435999999999998</v>
      </c>
      <c r="E6249" s="20">
        <f t="shared" si="97"/>
        <v>4.7435999999999998</v>
      </c>
    </row>
    <row r="6250" spans="1:5" x14ac:dyDescent="0.25">
      <c r="A6250" s="377">
        <v>44447</v>
      </c>
      <c r="B6250" s="378">
        <v>4.5</v>
      </c>
      <c r="C6250" s="379">
        <v>4.5599999999999996</v>
      </c>
      <c r="D6250" s="378">
        <v>4.7470999999999997</v>
      </c>
      <c r="E6250" s="20">
        <f t="shared" si="97"/>
        <v>4.7470999999999997</v>
      </c>
    </row>
    <row r="6251" spans="1:5" x14ac:dyDescent="0.25">
      <c r="A6251" s="377">
        <v>44448</v>
      </c>
      <c r="B6251" s="378">
        <v>4.5</v>
      </c>
      <c r="C6251" s="379">
        <v>4.55</v>
      </c>
      <c r="D6251" s="378">
        <v>4.7484999999999999</v>
      </c>
      <c r="E6251" s="20">
        <f t="shared" si="97"/>
        <v>4.7484999999999999</v>
      </c>
    </row>
    <row r="6252" spans="1:5" x14ac:dyDescent="0.25">
      <c r="A6252" s="377">
        <v>44449</v>
      </c>
      <c r="B6252" s="378">
        <v>4.5</v>
      </c>
      <c r="C6252" s="379">
        <v>4.6100000000000003</v>
      </c>
      <c r="D6252" s="378">
        <v>4.7445000000000004</v>
      </c>
      <c r="E6252" s="20">
        <f t="shared" si="97"/>
        <v>4.7445000000000004</v>
      </c>
    </row>
    <row r="6253" spans="1:5" x14ac:dyDescent="0.25">
      <c r="A6253" s="377">
        <v>44450</v>
      </c>
      <c r="B6253" s="378">
        <v>4.5</v>
      </c>
      <c r="C6253" s="379" t="s">
        <v>611</v>
      </c>
      <c r="D6253" s="378" t="s">
        <v>611</v>
      </c>
      <c r="E6253" s="20">
        <f t="shared" si="97"/>
        <v>4.7445000000000004</v>
      </c>
    </row>
    <row r="6254" spans="1:5" x14ac:dyDescent="0.25">
      <c r="A6254" s="377">
        <v>44451</v>
      </c>
      <c r="B6254" s="378">
        <v>4.5</v>
      </c>
      <c r="C6254" s="379" t="s">
        <v>611</v>
      </c>
      <c r="D6254" s="378" t="s">
        <v>611</v>
      </c>
      <c r="E6254" s="20">
        <f t="shared" si="97"/>
        <v>4.7445000000000004</v>
      </c>
    </row>
    <row r="6255" spans="1:5" x14ac:dyDescent="0.25">
      <c r="A6255" s="377">
        <v>44452</v>
      </c>
      <c r="B6255" s="378">
        <v>4.5</v>
      </c>
      <c r="C6255" s="379">
        <v>4.58</v>
      </c>
      <c r="D6255" s="378">
        <v>4.7450000000000001</v>
      </c>
      <c r="E6255" s="20">
        <f t="shared" si="97"/>
        <v>4.7450000000000001</v>
      </c>
    </row>
    <row r="6256" spans="1:5" x14ac:dyDescent="0.25">
      <c r="A6256" s="377">
        <v>44453</v>
      </c>
      <c r="B6256" s="378">
        <v>4.5</v>
      </c>
      <c r="C6256" s="379">
        <v>4.5999999999999996</v>
      </c>
      <c r="D6256" s="378">
        <v>4.7424999999999997</v>
      </c>
      <c r="E6256" s="20">
        <f t="shared" si="97"/>
        <v>4.7424999999999997</v>
      </c>
    </row>
    <row r="6257" spans="1:5" x14ac:dyDescent="0.25">
      <c r="A6257" s="377">
        <v>44454</v>
      </c>
      <c r="B6257" s="378">
        <v>4.5</v>
      </c>
      <c r="C6257" s="379">
        <v>4.6399999999999997</v>
      </c>
      <c r="D6257" s="378">
        <v>4.7450000000000001</v>
      </c>
      <c r="E6257" s="20">
        <f t="shared" si="97"/>
        <v>4.7450000000000001</v>
      </c>
    </row>
    <row r="6258" spans="1:5" x14ac:dyDescent="0.25">
      <c r="A6258" s="377">
        <v>44455</v>
      </c>
      <c r="B6258" s="378">
        <v>4.5</v>
      </c>
      <c r="C6258" s="379" t="s">
        <v>611</v>
      </c>
      <c r="D6258" s="378" t="s">
        <v>611</v>
      </c>
      <c r="E6258" s="20">
        <f t="shared" si="97"/>
        <v>4.7450000000000001</v>
      </c>
    </row>
    <row r="6259" spans="1:5" x14ac:dyDescent="0.25">
      <c r="A6259" s="377">
        <v>44456</v>
      </c>
      <c r="B6259" s="378">
        <v>4.5</v>
      </c>
      <c r="C6259" s="379">
        <v>4.53</v>
      </c>
      <c r="D6259" s="378">
        <v>4.7450000000000001</v>
      </c>
      <c r="E6259" s="20">
        <f t="shared" si="97"/>
        <v>4.7450000000000001</v>
      </c>
    </row>
    <row r="6260" spans="1:5" x14ac:dyDescent="0.25">
      <c r="A6260" s="377">
        <v>44457</v>
      </c>
      <c r="B6260" s="378">
        <v>4.5</v>
      </c>
      <c r="C6260" s="379" t="s">
        <v>611</v>
      </c>
      <c r="D6260" s="378" t="s">
        <v>611</v>
      </c>
      <c r="E6260" s="20">
        <f t="shared" si="97"/>
        <v>4.7450000000000001</v>
      </c>
    </row>
    <row r="6261" spans="1:5" x14ac:dyDescent="0.25">
      <c r="A6261" s="377">
        <v>44458</v>
      </c>
      <c r="B6261" s="378">
        <v>4.5</v>
      </c>
      <c r="C6261" s="379" t="s">
        <v>611</v>
      </c>
      <c r="D6261" s="378" t="s">
        <v>611</v>
      </c>
      <c r="E6261" s="20">
        <f t="shared" si="97"/>
        <v>4.7450000000000001</v>
      </c>
    </row>
    <row r="6262" spans="1:5" x14ac:dyDescent="0.25">
      <c r="A6262" s="377">
        <v>44459</v>
      </c>
      <c r="B6262" s="378">
        <v>4.5</v>
      </c>
      <c r="C6262" s="379">
        <v>4.58</v>
      </c>
      <c r="D6262" s="378">
        <v>4.7450000000000001</v>
      </c>
      <c r="E6262" s="20">
        <f t="shared" si="97"/>
        <v>4.7450000000000001</v>
      </c>
    </row>
    <row r="6263" spans="1:5" x14ac:dyDescent="0.25">
      <c r="A6263" s="377">
        <v>44460</v>
      </c>
      <c r="B6263" s="378">
        <v>4.5</v>
      </c>
      <c r="C6263" s="379">
        <v>4.66</v>
      </c>
      <c r="D6263" s="378">
        <v>4.7439999999999998</v>
      </c>
      <c r="E6263" s="20">
        <f t="shared" si="97"/>
        <v>4.7439999999999998</v>
      </c>
    </row>
    <row r="6264" spans="1:5" x14ac:dyDescent="0.25">
      <c r="A6264" s="377">
        <v>44461</v>
      </c>
      <c r="B6264" s="378">
        <v>4.5</v>
      </c>
      <c r="C6264" s="379">
        <v>4.58</v>
      </c>
      <c r="D6264" s="378">
        <v>4.7445000000000004</v>
      </c>
      <c r="E6264" s="20">
        <f t="shared" si="97"/>
        <v>4.7445000000000004</v>
      </c>
    </row>
    <row r="6265" spans="1:5" x14ac:dyDescent="0.25">
      <c r="A6265" s="377">
        <v>44462</v>
      </c>
      <c r="B6265" s="378">
        <v>4.5</v>
      </c>
      <c r="C6265" s="379">
        <v>4.62</v>
      </c>
      <c r="D6265" s="378">
        <v>4.7474999999999996</v>
      </c>
      <c r="E6265" s="20">
        <f t="shared" si="97"/>
        <v>4.7474999999999996</v>
      </c>
    </row>
    <row r="6266" spans="1:5" x14ac:dyDescent="0.25">
      <c r="A6266" s="377">
        <v>44463</v>
      </c>
      <c r="B6266" s="378">
        <v>4.5</v>
      </c>
      <c r="C6266" s="379">
        <v>4.5999999999999996</v>
      </c>
      <c r="D6266" s="378">
        <v>4.7474999999999996</v>
      </c>
      <c r="E6266" s="20">
        <f t="shared" si="97"/>
        <v>4.7474999999999996</v>
      </c>
    </row>
    <row r="6267" spans="1:5" x14ac:dyDescent="0.25">
      <c r="A6267" s="377">
        <v>44464</v>
      </c>
      <c r="B6267" s="378">
        <v>4.5</v>
      </c>
      <c r="C6267" s="379" t="s">
        <v>611</v>
      </c>
      <c r="D6267" s="378" t="s">
        <v>611</v>
      </c>
      <c r="E6267" s="20">
        <f t="shared" si="97"/>
        <v>4.7474999999999996</v>
      </c>
    </row>
    <row r="6268" spans="1:5" x14ac:dyDescent="0.25">
      <c r="A6268" s="377">
        <v>44465</v>
      </c>
      <c r="B6268" s="378">
        <v>4.5</v>
      </c>
      <c r="C6268" s="379" t="s">
        <v>611</v>
      </c>
      <c r="D6268" s="378" t="s">
        <v>611</v>
      </c>
      <c r="E6268" s="20">
        <f t="shared" si="97"/>
        <v>4.7474999999999996</v>
      </c>
    </row>
    <row r="6269" spans="1:5" x14ac:dyDescent="0.25">
      <c r="A6269" s="377">
        <v>44466</v>
      </c>
      <c r="B6269" s="378">
        <v>4.5</v>
      </c>
      <c r="C6269" s="379">
        <v>4.5599999999999996</v>
      </c>
      <c r="D6269" s="378">
        <v>4.7465000000000002</v>
      </c>
      <c r="E6269" s="20">
        <f t="shared" si="97"/>
        <v>4.7465000000000002</v>
      </c>
    </row>
    <row r="6270" spans="1:5" x14ac:dyDescent="0.25">
      <c r="A6270" s="377">
        <v>44467</v>
      </c>
      <c r="B6270" s="378">
        <v>4.5</v>
      </c>
      <c r="C6270" s="379">
        <v>4.55</v>
      </c>
      <c r="D6270" s="378">
        <v>4.7474999999999996</v>
      </c>
      <c r="E6270" s="20">
        <f t="shared" si="97"/>
        <v>4.7474999999999996</v>
      </c>
    </row>
    <row r="6271" spans="1:5" x14ac:dyDescent="0.25">
      <c r="A6271" s="377">
        <v>44468</v>
      </c>
      <c r="B6271" s="378">
        <v>4.5</v>
      </c>
      <c r="C6271" s="379">
        <v>4.5999999999999996</v>
      </c>
      <c r="D6271" s="378">
        <v>4.7487000000000004</v>
      </c>
      <c r="E6271" s="20">
        <f t="shared" si="97"/>
        <v>4.7487000000000004</v>
      </c>
    </row>
    <row r="6272" spans="1:5" x14ac:dyDescent="0.25">
      <c r="A6272" s="377">
        <v>44469</v>
      </c>
      <c r="B6272" s="378">
        <v>4.5</v>
      </c>
      <c r="C6272" s="379">
        <v>4.66</v>
      </c>
      <c r="D6272" s="378">
        <v>4.7489999999999997</v>
      </c>
      <c r="E6272" s="20">
        <f t="shared" si="97"/>
        <v>4.7489999999999997</v>
      </c>
    </row>
    <row r="6273" spans="1:5" x14ac:dyDescent="0.25">
      <c r="A6273" s="377">
        <v>44470</v>
      </c>
      <c r="B6273" s="378">
        <v>4.75</v>
      </c>
      <c r="C6273" s="379">
        <v>5.05</v>
      </c>
      <c r="D6273" s="378">
        <v>4.7515000000000001</v>
      </c>
      <c r="E6273" s="20">
        <f t="shared" si="97"/>
        <v>4.7515000000000001</v>
      </c>
    </row>
    <row r="6274" spans="1:5" x14ac:dyDescent="0.25">
      <c r="A6274" s="377">
        <v>44471</v>
      </c>
      <c r="B6274" s="378">
        <v>4.75</v>
      </c>
      <c r="C6274" s="379" t="s">
        <v>611</v>
      </c>
      <c r="D6274" s="378" t="s">
        <v>611</v>
      </c>
      <c r="E6274" s="20">
        <f t="shared" si="97"/>
        <v>4.7515000000000001</v>
      </c>
    </row>
    <row r="6275" spans="1:5" x14ac:dyDescent="0.25">
      <c r="A6275" s="377">
        <v>44472</v>
      </c>
      <c r="B6275" s="378">
        <v>4.75</v>
      </c>
      <c r="C6275" s="379" t="s">
        <v>611</v>
      </c>
      <c r="D6275" s="378" t="s">
        <v>611</v>
      </c>
      <c r="E6275" s="20">
        <f t="shared" si="97"/>
        <v>4.7515000000000001</v>
      </c>
    </row>
    <row r="6276" spans="1:5" x14ac:dyDescent="0.25">
      <c r="A6276" s="377">
        <v>44473</v>
      </c>
      <c r="B6276" s="378">
        <v>4.75</v>
      </c>
      <c r="C6276" s="379">
        <v>4.91</v>
      </c>
      <c r="D6276" s="378">
        <v>4.9649999999999999</v>
      </c>
      <c r="E6276" s="20">
        <f t="shared" si="97"/>
        <v>4.9649999999999999</v>
      </c>
    </row>
    <row r="6277" spans="1:5" x14ac:dyDescent="0.25">
      <c r="A6277" s="377">
        <v>44474</v>
      </c>
      <c r="B6277" s="378">
        <v>4.75</v>
      </c>
      <c r="C6277" s="379">
        <v>4.87</v>
      </c>
      <c r="D6277" s="378">
        <v>4.9824999999999999</v>
      </c>
      <c r="E6277" s="20">
        <f t="shared" si="97"/>
        <v>4.9824999999999999</v>
      </c>
    </row>
    <row r="6278" spans="1:5" x14ac:dyDescent="0.25">
      <c r="A6278" s="377">
        <v>44475</v>
      </c>
      <c r="B6278" s="378">
        <v>4.75</v>
      </c>
      <c r="C6278" s="379">
        <v>4.8</v>
      </c>
      <c r="D6278" s="378">
        <v>4.9850000000000003</v>
      </c>
      <c r="E6278" s="20">
        <f t="shared" si="97"/>
        <v>4.9850000000000003</v>
      </c>
    </row>
    <row r="6279" spans="1:5" x14ac:dyDescent="0.25">
      <c r="A6279" s="377">
        <v>44476</v>
      </c>
      <c r="B6279" s="378">
        <v>4.75</v>
      </c>
      <c r="C6279" s="379">
        <v>4.78</v>
      </c>
      <c r="D6279" s="378">
        <v>4.9874999999999998</v>
      </c>
      <c r="E6279" s="20">
        <f t="shared" si="97"/>
        <v>4.9874999999999998</v>
      </c>
    </row>
    <row r="6280" spans="1:5" x14ac:dyDescent="0.25">
      <c r="A6280" s="377">
        <v>44477</v>
      </c>
      <c r="B6280" s="378">
        <v>4.75</v>
      </c>
      <c r="C6280" s="379">
        <v>4.7699999999999996</v>
      </c>
      <c r="D6280" s="378">
        <v>4.9824999999999999</v>
      </c>
      <c r="E6280" s="20">
        <f t="shared" si="97"/>
        <v>4.9824999999999999</v>
      </c>
    </row>
    <row r="6281" spans="1:5" x14ac:dyDescent="0.25">
      <c r="A6281" s="377">
        <v>44478</v>
      </c>
      <c r="B6281" s="378">
        <v>4.75</v>
      </c>
      <c r="C6281" s="379" t="s">
        <v>611</v>
      </c>
      <c r="D6281" s="378" t="s">
        <v>611</v>
      </c>
      <c r="E6281" s="20">
        <f t="shared" si="97"/>
        <v>4.9824999999999999</v>
      </c>
    </row>
    <row r="6282" spans="1:5" x14ac:dyDescent="0.25">
      <c r="A6282" s="377">
        <v>44479</v>
      </c>
      <c r="B6282" s="378">
        <v>4.75</v>
      </c>
      <c r="C6282" s="379" t="s">
        <v>611</v>
      </c>
      <c r="D6282" s="378" t="s">
        <v>611</v>
      </c>
      <c r="E6282" s="20">
        <f t="shared" si="97"/>
        <v>4.9824999999999999</v>
      </c>
    </row>
    <row r="6283" spans="1:5" x14ac:dyDescent="0.25">
      <c r="A6283" s="377">
        <v>44480</v>
      </c>
      <c r="B6283" s="378">
        <v>4.75</v>
      </c>
      <c r="C6283" s="379">
        <v>4.75</v>
      </c>
      <c r="D6283" s="378">
        <v>4.9850000000000003</v>
      </c>
      <c r="E6283" s="20">
        <f t="shared" si="97"/>
        <v>4.9850000000000003</v>
      </c>
    </row>
    <row r="6284" spans="1:5" x14ac:dyDescent="0.25">
      <c r="A6284" s="377">
        <v>44481</v>
      </c>
      <c r="B6284" s="378">
        <v>4.75</v>
      </c>
      <c r="C6284" s="379">
        <v>4.7300000000000004</v>
      </c>
      <c r="D6284" s="378">
        <v>4.9862000000000002</v>
      </c>
      <c r="E6284" s="20">
        <f t="shared" ref="E6284:E6347" si="98">IF(D6284="N/E",E6283,D6284)</f>
        <v>4.9862000000000002</v>
      </c>
    </row>
    <row r="6285" spans="1:5" x14ac:dyDescent="0.25">
      <c r="A6285" s="377">
        <v>44482</v>
      </c>
      <c r="B6285" s="378">
        <v>4.75</v>
      </c>
      <c r="C6285" s="379">
        <v>4.71</v>
      </c>
      <c r="D6285" s="378">
        <v>4.9824999999999999</v>
      </c>
      <c r="E6285" s="20">
        <f t="shared" si="98"/>
        <v>4.9824999999999999</v>
      </c>
    </row>
    <row r="6286" spans="1:5" x14ac:dyDescent="0.25">
      <c r="A6286" s="377">
        <v>44483</v>
      </c>
      <c r="B6286" s="378">
        <v>4.75</v>
      </c>
      <c r="C6286" s="379">
        <v>4.7300000000000004</v>
      </c>
      <c r="D6286" s="378">
        <v>4.9856999999999996</v>
      </c>
      <c r="E6286" s="20">
        <f t="shared" si="98"/>
        <v>4.9856999999999996</v>
      </c>
    </row>
    <row r="6287" spans="1:5" x14ac:dyDescent="0.25">
      <c r="A6287" s="377">
        <v>44484</v>
      </c>
      <c r="B6287" s="378">
        <v>4.75</v>
      </c>
      <c r="C6287" s="379">
        <v>4.74</v>
      </c>
      <c r="D6287" s="378">
        <v>4.9805999999999999</v>
      </c>
      <c r="E6287" s="20">
        <f t="shared" si="98"/>
        <v>4.9805999999999999</v>
      </c>
    </row>
    <row r="6288" spans="1:5" x14ac:dyDescent="0.25">
      <c r="A6288" s="377">
        <v>44485</v>
      </c>
      <c r="B6288" s="378">
        <v>4.75</v>
      </c>
      <c r="C6288" s="379" t="s">
        <v>611</v>
      </c>
      <c r="D6288" s="378" t="s">
        <v>611</v>
      </c>
      <c r="E6288" s="20">
        <f t="shared" si="98"/>
        <v>4.9805999999999999</v>
      </c>
    </row>
    <row r="6289" spans="1:5" x14ac:dyDescent="0.25">
      <c r="A6289" s="377">
        <v>44486</v>
      </c>
      <c r="B6289" s="378">
        <v>4.75</v>
      </c>
      <c r="C6289" s="379" t="s">
        <v>611</v>
      </c>
      <c r="D6289" s="378" t="s">
        <v>611</v>
      </c>
      <c r="E6289" s="20">
        <f t="shared" si="98"/>
        <v>4.9805999999999999</v>
      </c>
    </row>
    <row r="6290" spans="1:5" x14ac:dyDescent="0.25">
      <c r="A6290" s="377">
        <v>44487</v>
      </c>
      <c r="B6290" s="378">
        <v>4.75</v>
      </c>
      <c r="C6290" s="379">
        <v>4.75</v>
      </c>
      <c r="D6290" s="378">
        <v>4.9855</v>
      </c>
      <c r="E6290" s="20">
        <f t="shared" si="98"/>
        <v>4.9855</v>
      </c>
    </row>
    <row r="6291" spans="1:5" x14ac:dyDescent="0.25">
      <c r="A6291" s="377">
        <v>44488</v>
      </c>
      <c r="B6291" s="378">
        <v>4.75</v>
      </c>
      <c r="C6291" s="379">
        <v>4.82</v>
      </c>
      <c r="D6291" s="378">
        <v>4.9874999999999998</v>
      </c>
      <c r="E6291" s="20">
        <f t="shared" si="98"/>
        <v>4.9874999999999998</v>
      </c>
    </row>
    <row r="6292" spans="1:5" x14ac:dyDescent="0.25">
      <c r="A6292" s="377">
        <v>44489</v>
      </c>
      <c r="B6292" s="378">
        <v>4.75</v>
      </c>
      <c r="C6292" s="379">
        <v>4.83</v>
      </c>
      <c r="D6292" s="378">
        <v>4.9824999999999999</v>
      </c>
      <c r="E6292" s="20">
        <f t="shared" si="98"/>
        <v>4.9824999999999999</v>
      </c>
    </row>
    <row r="6293" spans="1:5" x14ac:dyDescent="0.25">
      <c r="A6293" s="377">
        <v>44490</v>
      </c>
      <c r="B6293" s="378">
        <v>4.75</v>
      </c>
      <c r="C6293" s="379">
        <v>4.78</v>
      </c>
      <c r="D6293" s="378">
        <v>4.9824999999999999</v>
      </c>
      <c r="E6293" s="20">
        <f t="shared" si="98"/>
        <v>4.9824999999999999</v>
      </c>
    </row>
    <row r="6294" spans="1:5" x14ac:dyDescent="0.25">
      <c r="A6294" s="377">
        <v>44491</v>
      </c>
      <c r="B6294" s="378">
        <v>4.75</v>
      </c>
      <c r="C6294" s="379">
        <v>4.79</v>
      </c>
      <c r="D6294" s="378">
        <v>4.9912000000000001</v>
      </c>
      <c r="E6294" s="20">
        <f t="shared" si="98"/>
        <v>4.9912000000000001</v>
      </c>
    </row>
    <row r="6295" spans="1:5" x14ac:dyDescent="0.25">
      <c r="A6295" s="377">
        <v>44492</v>
      </c>
      <c r="B6295" s="378">
        <v>4.75</v>
      </c>
      <c r="C6295" s="379" t="s">
        <v>611</v>
      </c>
      <c r="D6295" s="378" t="s">
        <v>611</v>
      </c>
      <c r="E6295" s="20">
        <f t="shared" si="98"/>
        <v>4.9912000000000001</v>
      </c>
    </row>
    <row r="6296" spans="1:5" x14ac:dyDescent="0.25">
      <c r="A6296" s="377">
        <v>44493</v>
      </c>
      <c r="B6296" s="378">
        <v>4.75</v>
      </c>
      <c r="C6296" s="379" t="s">
        <v>611</v>
      </c>
      <c r="D6296" s="378" t="s">
        <v>611</v>
      </c>
      <c r="E6296" s="20">
        <f t="shared" si="98"/>
        <v>4.9912000000000001</v>
      </c>
    </row>
    <row r="6297" spans="1:5" x14ac:dyDescent="0.25">
      <c r="A6297" s="377">
        <v>44494</v>
      </c>
      <c r="B6297" s="378">
        <v>4.75</v>
      </c>
      <c r="C6297" s="379">
        <v>4.78</v>
      </c>
      <c r="D6297" s="378">
        <v>4.9924999999999997</v>
      </c>
      <c r="E6297" s="20">
        <f t="shared" si="98"/>
        <v>4.9924999999999997</v>
      </c>
    </row>
    <row r="6298" spans="1:5" x14ac:dyDescent="0.25">
      <c r="A6298" s="377">
        <v>44495</v>
      </c>
      <c r="B6298" s="378">
        <v>4.75</v>
      </c>
      <c r="C6298" s="379">
        <v>4.7699999999999996</v>
      </c>
      <c r="D6298" s="378">
        <v>4.9950000000000001</v>
      </c>
      <c r="E6298" s="20">
        <f t="shared" si="98"/>
        <v>4.9950000000000001</v>
      </c>
    </row>
    <row r="6299" spans="1:5" x14ac:dyDescent="0.25">
      <c r="A6299" s="377">
        <v>44496</v>
      </c>
      <c r="B6299" s="378">
        <v>4.75</v>
      </c>
      <c r="C6299" s="379">
        <v>4.7699999999999996</v>
      </c>
      <c r="D6299" s="378">
        <v>4.9950000000000001</v>
      </c>
      <c r="E6299" s="20">
        <f t="shared" si="98"/>
        <v>4.9950000000000001</v>
      </c>
    </row>
    <row r="6300" spans="1:5" x14ac:dyDescent="0.25">
      <c r="A6300" s="377">
        <v>44497</v>
      </c>
      <c r="B6300" s="378">
        <v>4.75</v>
      </c>
      <c r="C6300" s="379">
        <v>4.87</v>
      </c>
      <c r="D6300" s="378">
        <v>4.9950000000000001</v>
      </c>
      <c r="E6300" s="20">
        <f t="shared" si="98"/>
        <v>4.9950000000000001</v>
      </c>
    </row>
    <row r="6301" spans="1:5" x14ac:dyDescent="0.25">
      <c r="A6301" s="377">
        <v>44498</v>
      </c>
      <c r="B6301" s="378">
        <v>4.75</v>
      </c>
      <c r="C6301" s="379">
        <v>4.88</v>
      </c>
      <c r="D6301" s="378">
        <v>4.9962</v>
      </c>
      <c r="E6301" s="20">
        <f t="shared" si="98"/>
        <v>4.9962</v>
      </c>
    </row>
    <row r="6302" spans="1:5" x14ac:dyDescent="0.25">
      <c r="A6302" s="377">
        <v>44499</v>
      </c>
      <c r="B6302" s="378">
        <v>4.75</v>
      </c>
      <c r="C6302" s="379" t="s">
        <v>611</v>
      </c>
      <c r="D6302" s="378" t="s">
        <v>611</v>
      </c>
      <c r="E6302" s="20">
        <f t="shared" si="98"/>
        <v>4.9962</v>
      </c>
    </row>
    <row r="6303" spans="1:5" x14ac:dyDescent="0.25">
      <c r="A6303" s="377">
        <v>44500</v>
      </c>
      <c r="B6303" s="378">
        <v>4.75</v>
      </c>
      <c r="C6303" s="379" t="s">
        <v>611</v>
      </c>
      <c r="D6303" s="378" t="s">
        <v>611</v>
      </c>
      <c r="E6303" s="20">
        <f t="shared" si="98"/>
        <v>4.9962</v>
      </c>
    </row>
    <row r="6304" spans="1:5" x14ac:dyDescent="0.25">
      <c r="A6304" s="377">
        <v>44501</v>
      </c>
      <c r="B6304" s="378">
        <v>4.75</v>
      </c>
      <c r="C6304" s="379">
        <v>4.88</v>
      </c>
      <c r="D6304" s="378">
        <v>4.9974999999999996</v>
      </c>
      <c r="E6304" s="20">
        <f t="shared" si="98"/>
        <v>4.9974999999999996</v>
      </c>
    </row>
    <row r="6305" spans="1:5" x14ac:dyDescent="0.25">
      <c r="A6305" s="377">
        <v>44502</v>
      </c>
      <c r="B6305" s="378">
        <v>4.75</v>
      </c>
      <c r="C6305" s="379" t="s">
        <v>611</v>
      </c>
      <c r="D6305" s="378" t="s">
        <v>611</v>
      </c>
      <c r="E6305" s="20">
        <f t="shared" si="98"/>
        <v>4.9974999999999996</v>
      </c>
    </row>
    <row r="6306" spans="1:5" x14ac:dyDescent="0.25">
      <c r="A6306" s="377">
        <v>44503</v>
      </c>
      <c r="B6306" s="378">
        <v>4.75</v>
      </c>
      <c r="C6306" s="379">
        <v>4.92</v>
      </c>
      <c r="D6306" s="378">
        <v>5.0004</v>
      </c>
      <c r="E6306" s="20">
        <f t="shared" si="98"/>
        <v>5.0004</v>
      </c>
    </row>
    <row r="6307" spans="1:5" x14ac:dyDescent="0.25">
      <c r="A6307" s="377">
        <v>44504</v>
      </c>
      <c r="B6307" s="378">
        <v>4.75</v>
      </c>
      <c r="C6307" s="379">
        <v>4.7699999999999996</v>
      </c>
      <c r="D6307" s="378">
        <v>5.0022000000000002</v>
      </c>
      <c r="E6307" s="20">
        <f t="shared" si="98"/>
        <v>5.0022000000000002</v>
      </c>
    </row>
    <row r="6308" spans="1:5" x14ac:dyDescent="0.25">
      <c r="A6308" s="377">
        <v>44505</v>
      </c>
      <c r="B6308" s="378">
        <v>4.75</v>
      </c>
      <c r="C6308" s="379">
        <v>4.7699999999999996</v>
      </c>
      <c r="D6308" s="378">
        <v>4.9753999999999996</v>
      </c>
      <c r="E6308" s="20">
        <f t="shared" si="98"/>
        <v>4.9753999999999996</v>
      </c>
    </row>
    <row r="6309" spans="1:5" x14ac:dyDescent="0.25">
      <c r="A6309" s="377">
        <v>44506</v>
      </c>
      <c r="B6309" s="378">
        <v>4.75</v>
      </c>
      <c r="C6309" s="379" t="s">
        <v>611</v>
      </c>
      <c r="D6309" s="378" t="s">
        <v>611</v>
      </c>
      <c r="E6309" s="20">
        <f t="shared" si="98"/>
        <v>4.9753999999999996</v>
      </c>
    </row>
    <row r="6310" spans="1:5" x14ac:dyDescent="0.25">
      <c r="A6310" s="377">
        <v>44507</v>
      </c>
      <c r="B6310" s="378">
        <v>4.75</v>
      </c>
      <c r="C6310" s="379" t="s">
        <v>611</v>
      </c>
      <c r="D6310" s="378" t="s">
        <v>611</v>
      </c>
      <c r="E6310" s="20">
        <f t="shared" si="98"/>
        <v>4.9753999999999996</v>
      </c>
    </row>
    <row r="6311" spans="1:5" x14ac:dyDescent="0.25">
      <c r="A6311" s="377">
        <v>44508</v>
      </c>
      <c r="B6311" s="378">
        <v>4.75</v>
      </c>
      <c r="C6311" s="379">
        <v>4.7699999999999996</v>
      </c>
      <c r="D6311" s="378">
        <v>4.9901999999999997</v>
      </c>
      <c r="E6311" s="20">
        <f t="shared" si="98"/>
        <v>4.9901999999999997</v>
      </c>
    </row>
    <row r="6312" spans="1:5" x14ac:dyDescent="0.25">
      <c r="A6312" s="377">
        <v>44509</v>
      </c>
      <c r="B6312" s="378">
        <v>4.75</v>
      </c>
      <c r="C6312" s="379">
        <v>4.8</v>
      </c>
      <c r="D6312" s="378">
        <v>4.9950000000000001</v>
      </c>
      <c r="E6312" s="20">
        <f t="shared" si="98"/>
        <v>4.9950000000000001</v>
      </c>
    </row>
    <row r="6313" spans="1:5" x14ac:dyDescent="0.25">
      <c r="A6313" s="377">
        <v>44510</v>
      </c>
      <c r="B6313" s="378">
        <v>4.75</v>
      </c>
      <c r="C6313" s="379">
        <v>4.79</v>
      </c>
      <c r="D6313" s="378">
        <v>4.9974999999999996</v>
      </c>
      <c r="E6313" s="20">
        <f t="shared" si="98"/>
        <v>4.9974999999999996</v>
      </c>
    </row>
    <row r="6314" spans="1:5" x14ac:dyDescent="0.25">
      <c r="A6314" s="377">
        <v>44511</v>
      </c>
      <c r="B6314" s="378">
        <v>4.75</v>
      </c>
      <c r="C6314" s="379">
        <v>4.7699999999999996</v>
      </c>
      <c r="D6314" s="378">
        <v>4.9987000000000004</v>
      </c>
      <c r="E6314" s="20">
        <f t="shared" si="98"/>
        <v>4.9987000000000004</v>
      </c>
    </row>
    <row r="6315" spans="1:5" x14ac:dyDescent="0.25">
      <c r="A6315" s="377">
        <v>44512</v>
      </c>
      <c r="B6315" s="378">
        <v>5</v>
      </c>
      <c r="C6315" s="379">
        <v>5.0199999999999996</v>
      </c>
      <c r="D6315" s="378">
        <v>5.0010000000000003</v>
      </c>
      <c r="E6315" s="20">
        <f t="shared" si="98"/>
        <v>5.0010000000000003</v>
      </c>
    </row>
    <row r="6316" spans="1:5" x14ac:dyDescent="0.25">
      <c r="A6316" s="377">
        <v>44513</v>
      </c>
      <c r="B6316" s="378">
        <v>5</v>
      </c>
      <c r="C6316" s="379" t="s">
        <v>611</v>
      </c>
      <c r="D6316" s="378" t="s">
        <v>611</v>
      </c>
      <c r="E6316" s="20">
        <f t="shared" si="98"/>
        <v>5.0010000000000003</v>
      </c>
    </row>
    <row r="6317" spans="1:5" x14ac:dyDescent="0.25">
      <c r="A6317" s="377">
        <v>44514</v>
      </c>
      <c r="B6317" s="378">
        <v>5</v>
      </c>
      <c r="C6317" s="379" t="s">
        <v>611</v>
      </c>
      <c r="D6317" s="378" t="s">
        <v>611</v>
      </c>
      <c r="E6317" s="20">
        <f t="shared" si="98"/>
        <v>5.0010000000000003</v>
      </c>
    </row>
    <row r="6318" spans="1:5" x14ac:dyDescent="0.25">
      <c r="A6318" s="377">
        <v>44515</v>
      </c>
      <c r="B6318" s="378">
        <v>5</v>
      </c>
      <c r="C6318" s="379" t="s">
        <v>611</v>
      </c>
      <c r="D6318" s="378" t="s">
        <v>611</v>
      </c>
      <c r="E6318" s="20">
        <f t="shared" si="98"/>
        <v>5.0010000000000003</v>
      </c>
    </row>
    <row r="6319" spans="1:5" x14ac:dyDescent="0.25">
      <c r="A6319" s="377">
        <v>44516</v>
      </c>
      <c r="B6319" s="378">
        <v>5</v>
      </c>
      <c r="C6319" s="379">
        <v>4.9800000000000004</v>
      </c>
      <c r="D6319" s="378">
        <v>5.22</v>
      </c>
      <c r="E6319" s="20">
        <f t="shared" si="98"/>
        <v>5.22</v>
      </c>
    </row>
    <row r="6320" spans="1:5" x14ac:dyDescent="0.25">
      <c r="A6320" s="377">
        <v>44517</v>
      </c>
      <c r="B6320" s="378">
        <v>5</v>
      </c>
      <c r="C6320" s="379">
        <v>4.97</v>
      </c>
      <c r="D6320" s="378">
        <v>5.23</v>
      </c>
      <c r="E6320" s="20">
        <f t="shared" si="98"/>
        <v>5.23</v>
      </c>
    </row>
    <row r="6321" spans="1:5" x14ac:dyDescent="0.25">
      <c r="A6321" s="377">
        <v>44518</v>
      </c>
      <c r="B6321" s="378">
        <v>5</v>
      </c>
      <c r="C6321" s="379">
        <v>5</v>
      </c>
      <c r="D6321" s="378">
        <v>5.2290000000000001</v>
      </c>
      <c r="E6321" s="20">
        <f t="shared" si="98"/>
        <v>5.2290000000000001</v>
      </c>
    </row>
    <row r="6322" spans="1:5" x14ac:dyDescent="0.25">
      <c r="A6322" s="377">
        <v>44519</v>
      </c>
      <c r="B6322" s="378">
        <v>5</v>
      </c>
      <c r="C6322" s="379">
        <v>5</v>
      </c>
      <c r="D6322" s="378">
        <v>5.2335000000000003</v>
      </c>
      <c r="E6322" s="20">
        <f t="shared" si="98"/>
        <v>5.2335000000000003</v>
      </c>
    </row>
    <row r="6323" spans="1:5" x14ac:dyDescent="0.25">
      <c r="A6323" s="377">
        <v>44520</v>
      </c>
      <c r="B6323" s="378">
        <v>5</v>
      </c>
      <c r="C6323" s="379" t="s">
        <v>611</v>
      </c>
      <c r="D6323" s="378" t="s">
        <v>611</v>
      </c>
      <c r="E6323" s="20">
        <f t="shared" si="98"/>
        <v>5.2335000000000003</v>
      </c>
    </row>
    <row r="6324" spans="1:5" x14ac:dyDescent="0.25">
      <c r="A6324" s="377">
        <v>44521</v>
      </c>
      <c r="B6324" s="378">
        <v>5</v>
      </c>
      <c r="C6324" s="379" t="s">
        <v>611</v>
      </c>
      <c r="D6324" s="378" t="s">
        <v>611</v>
      </c>
      <c r="E6324" s="20">
        <f t="shared" si="98"/>
        <v>5.2335000000000003</v>
      </c>
    </row>
    <row r="6325" spans="1:5" x14ac:dyDescent="0.25">
      <c r="A6325" s="377">
        <v>44522</v>
      </c>
      <c r="B6325" s="378">
        <v>5</v>
      </c>
      <c r="C6325" s="379">
        <v>4.99</v>
      </c>
      <c r="D6325" s="378">
        <v>5.2362000000000002</v>
      </c>
      <c r="E6325" s="20">
        <f t="shared" si="98"/>
        <v>5.2362000000000002</v>
      </c>
    </row>
    <row r="6326" spans="1:5" x14ac:dyDescent="0.25">
      <c r="A6326" s="377">
        <v>44523</v>
      </c>
      <c r="B6326" s="378">
        <v>5</v>
      </c>
      <c r="C6326" s="379">
        <v>4.9800000000000004</v>
      </c>
      <c r="D6326" s="378">
        <v>5.2367999999999997</v>
      </c>
      <c r="E6326" s="20">
        <f t="shared" si="98"/>
        <v>5.2367999999999997</v>
      </c>
    </row>
    <row r="6327" spans="1:5" x14ac:dyDescent="0.25">
      <c r="A6327" s="377">
        <v>44524</v>
      </c>
      <c r="B6327" s="378">
        <v>5</v>
      </c>
      <c r="C6327" s="379">
        <v>4.99</v>
      </c>
      <c r="D6327" s="378">
        <v>5.2374999999999998</v>
      </c>
      <c r="E6327" s="20">
        <f t="shared" si="98"/>
        <v>5.2374999999999998</v>
      </c>
    </row>
    <row r="6328" spans="1:5" x14ac:dyDescent="0.25">
      <c r="A6328" s="377">
        <v>44525</v>
      </c>
      <c r="B6328" s="378">
        <v>5</v>
      </c>
      <c r="C6328" s="379">
        <v>4.9800000000000004</v>
      </c>
      <c r="D6328" s="378">
        <v>5.2350000000000003</v>
      </c>
      <c r="E6328" s="20">
        <f t="shared" si="98"/>
        <v>5.2350000000000003</v>
      </c>
    </row>
    <row r="6329" spans="1:5" x14ac:dyDescent="0.25">
      <c r="A6329" s="377">
        <v>44526</v>
      </c>
      <c r="B6329" s="378">
        <v>5</v>
      </c>
      <c r="C6329" s="379">
        <v>4.97</v>
      </c>
      <c r="D6329" s="378">
        <v>5.2350000000000003</v>
      </c>
      <c r="E6329" s="20">
        <f t="shared" si="98"/>
        <v>5.2350000000000003</v>
      </c>
    </row>
    <row r="6330" spans="1:5" x14ac:dyDescent="0.25">
      <c r="A6330" s="377">
        <v>44527</v>
      </c>
      <c r="B6330" s="378">
        <v>5</v>
      </c>
      <c r="C6330" s="379" t="s">
        <v>611</v>
      </c>
      <c r="D6330" s="378" t="s">
        <v>611</v>
      </c>
      <c r="E6330" s="20">
        <f t="shared" si="98"/>
        <v>5.2350000000000003</v>
      </c>
    </row>
    <row r="6331" spans="1:5" x14ac:dyDescent="0.25">
      <c r="A6331" s="377">
        <v>44528</v>
      </c>
      <c r="B6331" s="378">
        <v>5</v>
      </c>
      <c r="C6331" s="379" t="s">
        <v>611</v>
      </c>
      <c r="D6331" s="378" t="s">
        <v>611</v>
      </c>
      <c r="E6331" s="20">
        <f t="shared" si="98"/>
        <v>5.2350000000000003</v>
      </c>
    </row>
    <row r="6332" spans="1:5" x14ac:dyDescent="0.25">
      <c r="A6332" s="377">
        <v>44529</v>
      </c>
      <c r="B6332" s="378">
        <v>5</v>
      </c>
      <c r="C6332" s="379">
        <v>4.96</v>
      </c>
      <c r="D6332" s="378">
        <v>5.2324999999999999</v>
      </c>
      <c r="E6332" s="20">
        <f t="shared" si="98"/>
        <v>5.2324999999999999</v>
      </c>
    </row>
    <row r="6333" spans="1:5" x14ac:dyDescent="0.25">
      <c r="A6333" s="377">
        <v>44530</v>
      </c>
      <c r="B6333" s="378">
        <v>5</v>
      </c>
      <c r="C6333" s="379">
        <v>4.97</v>
      </c>
      <c r="D6333" s="378">
        <v>5.2275</v>
      </c>
      <c r="E6333" s="20">
        <f t="shared" si="98"/>
        <v>5.2275</v>
      </c>
    </row>
    <row r="6334" spans="1:5" x14ac:dyDescent="0.25">
      <c r="A6334" s="377">
        <v>44531</v>
      </c>
      <c r="B6334" s="378">
        <v>5</v>
      </c>
      <c r="C6334" s="379">
        <v>4.9800000000000004</v>
      </c>
      <c r="D6334" s="378">
        <v>5.2275</v>
      </c>
      <c r="E6334" s="20">
        <f t="shared" si="98"/>
        <v>5.2275</v>
      </c>
    </row>
    <row r="6335" spans="1:5" x14ac:dyDescent="0.25">
      <c r="A6335" s="377">
        <v>44532</v>
      </c>
      <c r="B6335" s="378">
        <v>5</v>
      </c>
      <c r="C6335" s="379">
        <v>4.9800000000000004</v>
      </c>
      <c r="D6335" s="378">
        <v>5.2309999999999999</v>
      </c>
      <c r="E6335" s="20">
        <f t="shared" si="98"/>
        <v>5.2309999999999999</v>
      </c>
    </row>
    <row r="6336" spans="1:5" x14ac:dyDescent="0.25">
      <c r="A6336" s="377">
        <v>44533</v>
      </c>
      <c r="B6336" s="378">
        <v>5</v>
      </c>
      <c r="C6336" s="379">
        <v>4.9400000000000004</v>
      </c>
      <c r="D6336" s="378">
        <v>5.2314999999999996</v>
      </c>
      <c r="E6336" s="20">
        <f t="shared" si="98"/>
        <v>5.2314999999999996</v>
      </c>
    </row>
    <row r="6337" spans="1:5" x14ac:dyDescent="0.25">
      <c r="A6337" s="377">
        <v>44534</v>
      </c>
      <c r="B6337" s="378">
        <v>5</v>
      </c>
      <c r="C6337" s="379" t="s">
        <v>611</v>
      </c>
      <c r="D6337" s="378" t="s">
        <v>611</v>
      </c>
      <c r="E6337" s="20">
        <f t="shared" si="98"/>
        <v>5.2314999999999996</v>
      </c>
    </row>
    <row r="6338" spans="1:5" x14ac:dyDescent="0.25">
      <c r="A6338" s="377">
        <v>44535</v>
      </c>
      <c r="B6338" s="378">
        <v>5</v>
      </c>
      <c r="C6338" s="379" t="s">
        <v>611</v>
      </c>
      <c r="D6338" s="378" t="s">
        <v>611</v>
      </c>
      <c r="E6338" s="20">
        <f t="shared" si="98"/>
        <v>5.2314999999999996</v>
      </c>
    </row>
    <row r="6339" spans="1:5" x14ac:dyDescent="0.25">
      <c r="A6339" s="377">
        <v>44536</v>
      </c>
      <c r="B6339" s="378">
        <v>5</v>
      </c>
      <c r="C6339" s="379">
        <v>4.95</v>
      </c>
      <c r="D6339" s="378">
        <v>5.2270000000000003</v>
      </c>
      <c r="E6339" s="20">
        <f t="shared" si="98"/>
        <v>5.2270000000000003</v>
      </c>
    </row>
    <row r="6340" spans="1:5" x14ac:dyDescent="0.25">
      <c r="A6340" s="377">
        <v>44537</v>
      </c>
      <c r="B6340" s="378">
        <v>5</v>
      </c>
      <c r="C6340" s="379">
        <v>4.95</v>
      </c>
      <c r="D6340" s="378">
        <v>5.2324999999999999</v>
      </c>
      <c r="E6340" s="20">
        <f t="shared" si="98"/>
        <v>5.2324999999999999</v>
      </c>
    </row>
    <row r="6341" spans="1:5" x14ac:dyDescent="0.25">
      <c r="A6341" s="377">
        <v>44538</v>
      </c>
      <c r="B6341" s="378">
        <v>5</v>
      </c>
      <c r="C6341" s="379">
        <v>4.9400000000000004</v>
      </c>
      <c r="D6341" s="378">
        <v>5.2371999999999996</v>
      </c>
      <c r="E6341" s="20">
        <f t="shared" si="98"/>
        <v>5.2371999999999996</v>
      </c>
    </row>
    <row r="6342" spans="1:5" x14ac:dyDescent="0.25">
      <c r="A6342" s="377">
        <v>44539</v>
      </c>
      <c r="B6342" s="378">
        <v>5</v>
      </c>
      <c r="C6342" s="379">
        <v>4.9400000000000004</v>
      </c>
      <c r="D6342" s="378">
        <v>5.2350000000000003</v>
      </c>
      <c r="E6342" s="20">
        <f t="shared" si="98"/>
        <v>5.2350000000000003</v>
      </c>
    </row>
    <row r="6343" spans="1:5" x14ac:dyDescent="0.25">
      <c r="A6343" s="377">
        <v>44540</v>
      </c>
      <c r="B6343" s="378">
        <v>5</v>
      </c>
      <c r="C6343" s="379">
        <v>4.8499999999999996</v>
      </c>
      <c r="D6343" s="378">
        <v>5.24</v>
      </c>
      <c r="E6343" s="20">
        <f t="shared" si="98"/>
        <v>5.24</v>
      </c>
    </row>
    <row r="6344" spans="1:5" x14ac:dyDescent="0.25">
      <c r="A6344" s="377">
        <v>44541</v>
      </c>
      <c r="B6344" s="378">
        <v>5</v>
      </c>
      <c r="C6344" s="379" t="s">
        <v>611</v>
      </c>
      <c r="D6344" s="378" t="s">
        <v>611</v>
      </c>
      <c r="E6344" s="20">
        <f t="shared" si="98"/>
        <v>5.24</v>
      </c>
    </row>
    <row r="6345" spans="1:5" x14ac:dyDescent="0.25">
      <c r="A6345" s="377">
        <v>44542</v>
      </c>
      <c r="B6345" s="378">
        <v>5</v>
      </c>
      <c r="C6345" s="379" t="s">
        <v>611</v>
      </c>
      <c r="D6345" s="378" t="s">
        <v>611</v>
      </c>
      <c r="E6345" s="20">
        <f t="shared" si="98"/>
        <v>5.24</v>
      </c>
    </row>
    <row r="6346" spans="1:5" x14ac:dyDescent="0.25">
      <c r="A6346" s="377">
        <v>44543</v>
      </c>
      <c r="B6346" s="378">
        <v>5</v>
      </c>
      <c r="C6346" s="379">
        <v>4.8600000000000003</v>
      </c>
      <c r="D6346" s="378">
        <v>5.2362000000000002</v>
      </c>
      <c r="E6346" s="20">
        <f t="shared" si="98"/>
        <v>5.2362000000000002</v>
      </c>
    </row>
    <row r="6347" spans="1:5" x14ac:dyDescent="0.25">
      <c r="A6347" s="377">
        <v>44544</v>
      </c>
      <c r="B6347" s="378">
        <v>5</v>
      </c>
      <c r="C6347" s="379">
        <v>4.9000000000000004</v>
      </c>
      <c r="D6347" s="378">
        <v>5.2377000000000002</v>
      </c>
      <c r="E6347" s="20">
        <f t="shared" si="98"/>
        <v>5.2377000000000002</v>
      </c>
    </row>
    <row r="6348" spans="1:5" x14ac:dyDescent="0.25">
      <c r="A6348" s="377">
        <v>44545</v>
      </c>
      <c r="B6348" s="378">
        <v>5</v>
      </c>
      <c r="C6348" s="379">
        <v>4.97</v>
      </c>
      <c r="D6348" s="378">
        <v>5.2389000000000001</v>
      </c>
      <c r="E6348" s="20">
        <f t="shared" ref="E6348:E6411" si="99">IF(D6348="N/E",E6347,D6348)</f>
        <v>5.2389000000000001</v>
      </c>
    </row>
    <row r="6349" spans="1:5" x14ac:dyDescent="0.25">
      <c r="A6349" s="377">
        <v>44546</v>
      </c>
      <c r="B6349" s="378">
        <v>5</v>
      </c>
      <c r="C6349" s="379">
        <v>5.01</v>
      </c>
      <c r="D6349" s="378">
        <v>5.2382</v>
      </c>
      <c r="E6349" s="20">
        <f t="shared" si="99"/>
        <v>5.2382</v>
      </c>
    </row>
    <row r="6350" spans="1:5" x14ac:dyDescent="0.25">
      <c r="A6350" s="377">
        <v>44547</v>
      </c>
      <c r="B6350" s="378">
        <v>5.5</v>
      </c>
      <c r="C6350" s="379">
        <v>5.44</v>
      </c>
      <c r="D6350" s="378">
        <v>5.2491000000000003</v>
      </c>
      <c r="E6350" s="20">
        <f t="shared" si="99"/>
        <v>5.2491000000000003</v>
      </c>
    </row>
    <row r="6351" spans="1:5" x14ac:dyDescent="0.25">
      <c r="A6351" s="377">
        <v>44548</v>
      </c>
      <c r="B6351" s="378">
        <v>5.5</v>
      </c>
      <c r="C6351" s="379" t="s">
        <v>611</v>
      </c>
      <c r="D6351" s="378" t="s">
        <v>611</v>
      </c>
      <c r="E6351" s="20">
        <f t="shared" si="99"/>
        <v>5.2491000000000003</v>
      </c>
    </row>
    <row r="6352" spans="1:5" x14ac:dyDescent="0.25">
      <c r="A6352" s="377">
        <v>44549</v>
      </c>
      <c r="B6352" s="378">
        <v>5.5</v>
      </c>
      <c r="C6352" s="379" t="s">
        <v>611</v>
      </c>
      <c r="D6352" s="378" t="s">
        <v>611</v>
      </c>
      <c r="E6352" s="20">
        <f t="shared" si="99"/>
        <v>5.2491000000000003</v>
      </c>
    </row>
    <row r="6353" spans="1:5" x14ac:dyDescent="0.25">
      <c r="A6353" s="377">
        <v>44550</v>
      </c>
      <c r="B6353" s="378">
        <v>5.5</v>
      </c>
      <c r="C6353" s="379">
        <v>5.45</v>
      </c>
      <c r="D6353" s="378">
        <v>5.7</v>
      </c>
      <c r="E6353" s="20">
        <f t="shared" si="99"/>
        <v>5.7</v>
      </c>
    </row>
    <row r="6354" spans="1:5" x14ac:dyDescent="0.25">
      <c r="A6354" s="377">
        <v>44551</v>
      </c>
      <c r="B6354" s="378">
        <v>5.5</v>
      </c>
      <c r="C6354" s="379">
        <v>5.46</v>
      </c>
      <c r="D6354" s="378">
        <v>5.71</v>
      </c>
      <c r="E6354" s="20">
        <f t="shared" si="99"/>
        <v>5.71</v>
      </c>
    </row>
    <row r="6355" spans="1:5" x14ac:dyDescent="0.25">
      <c r="A6355" s="377">
        <v>44552</v>
      </c>
      <c r="B6355" s="378">
        <v>5.5</v>
      </c>
      <c r="C6355" s="379">
        <v>5.5</v>
      </c>
      <c r="D6355" s="378">
        <v>5.71</v>
      </c>
      <c r="E6355" s="20">
        <f t="shared" si="99"/>
        <v>5.71</v>
      </c>
    </row>
    <row r="6356" spans="1:5" x14ac:dyDescent="0.25">
      <c r="A6356" s="377">
        <v>44553</v>
      </c>
      <c r="B6356" s="378">
        <v>5.5</v>
      </c>
      <c r="C6356" s="379">
        <v>5.54</v>
      </c>
      <c r="D6356" s="378">
        <v>5.7119999999999997</v>
      </c>
      <c r="E6356" s="20">
        <f t="shared" si="99"/>
        <v>5.7119999999999997</v>
      </c>
    </row>
    <row r="6357" spans="1:5" x14ac:dyDescent="0.25">
      <c r="A6357" s="377">
        <v>44554</v>
      </c>
      <c r="B6357" s="378">
        <v>5.5</v>
      </c>
      <c r="C6357" s="379">
        <v>5.55</v>
      </c>
      <c r="D6357" s="378">
        <v>5.7122000000000002</v>
      </c>
      <c r="E6357" s="20">
        <f t="shared" si="99"/>
        <v>5.7122000000000002</v>
      </c>
    </row>
    <row r="6358" spans="1:5" x14ac:dyDescent="0.25">
      <c r="A6358" s="377">
        <v>44555</v>
      </c>
      <c r="B6358" s="378">
        <v>5.5</v>
      </c>
      <c r="C6358" s="379" t="s">
        <v>611</v>
      </c>
      <c r="D6358" s="378" t="s">
        <v>611</v>
      </c>
      <c r="E6358" s="20">
        <f t="shared" si="99"/>
        <v>5.7122000000000002</v>
      </c>
    </row>
    <row r="6359" spans="1:5" x14ac:dyDescent="0.25">
      <c r="A6359" s="377">
        <v>44556</v>
      </c>
      <c r="B6359" s="378">
        <v>5.5</v>
      </c>
      <c r="C6359" s="379" t="s">
        <v>611</v>
      </c>
      <c r="D6359" s="378" t="s">
        <v>611</v>
      </c>
      <c r="E6359" s="20">
        <f t="shared" si="99"/>
        <v>5.7122000000000002</v>
      </c>
    </row>
    <row r="6360" spans="1:5" x14ac:dyDescent="0.25">
      <c r="A6360" s="377">
        <v>44557</v>
      </c>
      <c r="B6360" s="378">
        <v>5.5</v>
      </c>
      <c r="C6360" s="379">
        <v>5.56</v>
      </c>
      <c r="D6360" s="378">
        <v>5.7134999999999998</v>
      </c>
      <c r="E6360" s="20">
        <f t="shared" si="99"/>
        <v>5.7134999999999998</v>
      </c>
    </row>
    <row r="6361" spans="1:5" x14ac:dyDescent="0.25">
      <c r="A6361" s="377">
        <v>44558</v>
      </c>
      <c r="B6361" s="378">
        <v>5.5</v>
      </c>
      <c r="C6361" s="379">
        <v>5.5</v>
      </c>
      <c r="D6361" s="378">
        <v>5.7140000000000004</v>
      </c>
      <c r="E6361" s="20">
        <f t="shared" si="99"/>
        <v>5.7140000000000004</v>
      </c>
    </row>
    <row r="6362" spans="1:5" x14ac:dyDescent="0.25">
      <c r="A6362" s="377">
        <v>44559</v>
      </c>
      <c r="B6362" s="378">
        <v>5.5</v>
      </c>
      <c r="C6362" s="379">
        <v>5.47</v>
      </c>
      <c r="D6362" s="378">
        <v>5.7157</v>
      </c>
      <c r="E6362" s="20">
        <f t="shared" si="99"/>
        <v>5.7157</v>
      </c>
    </row>
    <row r="6363" spans="1:5" x14ac:dyDescent="0.25">
      <c r="A6363" s="377">
        <v>44560</v>
      </c>
      <c r="B6363" s="378">
        <v>5.5</v>
      </c>
      <c r="C6363" s="379">
        <v>5.44</v>
      </c>
      <c r="D6363" s="378">
        <v>5.7149999999999999</v>
      </c>
      <c r="E6363" s="20">
        <f t="shared" si="99"/>
        <v>5.7149999999999999</v>
      </c>
    </row>
    <row r="6364" spans="1:5" x14ac:dyDescent="0.25">
      <c r="A6364" s="377">
        <v>44561</v>
      </c>
      <c r="B6364" s="378">
        <v>5.5</v>
      </c>
      <c r="C6364" s="379">
        <v>5.43</v>
      </c>
      <c r="D6364" s="378">
        <v>5.7149999999999999</v>
      </c>
      <c r="E6364" s="20">
        <f t="shared" si="99"/>
        <v>5.7149999999999999</v>
      </c>
    </row>
    <row r="6365" spans="1:5" x14ac:dyDescent="0.25">
      <c r="A6365" s="377">
        <v>44562</v>
      </c>
      <c r="B6365" s="378">
        <v>5.5</v>
      </c>
      <c r="C6365" s="379" t="s">
        <v>611</v>
      </c>
      <c r="D6365" s="378" t="s">
        <v>611</v>
      </c>
      <c r="E6365" s="20">
        <f t="shared" si="99"/>
        <v>5.7149999999999999</v>
      </c>
    </row>
    <row r="6366" spans="1:5" x14ac:dyDescent="0.25">
      <c r="A6366" s="377">
        <v>44563</v>
      </c>
      <c r="B6366" s="378">
        <v>5.5</v>
      </c>
      <c r="C6366" s="379" t="s">
        <v>611</v>
      </c>
      <c r="D6366" s="378" t="s">
        <v>611</v>
      </c>
      <c r="E6366" s="20">
        <f t="shared" si="99"/>
        <v>5.7149999999999999</v>
      </c>
    </row>
    <row r="6367" spans="1:5" x14ac:dyDescent="0.25">
      <c r="A6367" s="377">
        <v>44564</v>
      </c>
      <c r="B6367" s="378">
        <v>5.5</v>
      </c>
      <c r="C6367" s="379">
        <v>5.48</v>
      </c>
      <c r="D6367" s="378">
        <v>5.7149999999999999</v>
      </c>
      <c r="E6367" s="20">
        <f t="shared" si="99"/>
        <v>5.7149999999999999</v>
      </c>
    </row>
    <row r="6368" spans="1:5" x14ac:dyDescent="0.25">
      <c r="A6368" s="377">
        <v>44565</v>
      </c>
      <c r="B6368" s="378">
        <v>5.5</v>
      </c>
      <c r="C6368" s="379">
        <v>5.48</v>
      </c>
      <c r="D6368" s="378">
        <v>5.7175000000000002</v>
      </c>
      <c r="E6368" s="20">
        <f t="shared" si="99"/>
        <v>5.7175000000000002</v>
      </c>
    </row>
    <row r="6369" spans="1:5" x14ac:dyDescent="0.25">
      <c r="A6369" s="377">
        <v>44566</v>
      </c>
      <c r="B6369" s="378">
        <v>5.5</v>
      </c>
      <c r="C6369" s="379">
        <v>5.48</v>
      </c>
      <c r="D6369" s="378">
        <v>5.7164999999999999</v>
      </c>
      <c r="E6369" s="20">
        <f t="shared" si="99"/>
        <v>5.7164999999999999</v>
      </c>
    </row>
    <row r="6370" spans="1:5" x14ac:dyDescent="0.25">
      <c r="A6370" s="377">
        <v>44567</v>
      </c>
      <c r="B6370" s="378">
        <v>5.5</v>
      </c>
      <c r="C6370" s="379">
        <v>5.48</v>
      </c>
      <c r="D6370" s="378">
        <v>5.718</v>
      </c>
      <c r="E6370" s="20">
        <f t="shared" si="99"/>
        <v>5.718</v>
      </c>
    </row>
    <row r="6371" spans="1:5" x14ac:dyDescent="0.25">
      <c r="A6371" s="377">
        <v>44568</v>
      </c>
      <c r="B6371" s="378">
        <v>5.5</v>
      </c>
      <c r="C6371" s="379">
        <v>5.5</v>
      </c>
      <c r="D6371" s="378">
        <v>5.7184999999999997</v>
      </c>
      <c r="E6371" s="20">
        <f t="shared" si="99"/>
        <v>5.7184999999999997</v>
      </c>
    </row>
    <row r="6372" spans="1:5" x14ac:dyDescent="0.25">
      <c r="A6372" s="377">
        <v>44569</v>
      </c>
      <c r="B6372" s="378">
        <v>5.5</v>
      </c>
      <c r="C6372" s="379" t="s">
        <v>611</v>
      </c>
      <c r="D6372" s="378" t="s">
        <v>611</v>
      </c>
      <c r="E6372" s="20">
        <f t="shared" si="99"/>
        <v>5.7184999999999997</v>
      </c>
    </row>
    <row r="6373" spans="1:5" x14ac:dyDescent="0.25">
      <c r="A6373" s="377">
        <v>44570</v>
      </c>
      <c r="B6373" s="378">
        <v>5.5</v>
      </c>
      <c r="C6373" s="379" t="s">
        <v>611</v>
      </c>
      <c r="D6373" s="378" t="s">
        <v>611</v>
      </c>
      <c r="E6373" s="20">
        <f t="shared" si="99"/>
        <v>5.7184999999999997</v>
      </c>
    </row>
    <row r="6374" spans="1:5" x14ac:dyDescent="0.25">
      <c r="A6374" s="377">
        <v>44571</v>
      </c>
      <c r="B6374" s="378">
        <v>5.5</v>
      </c>
      <c r="C6374" s="379">
        <v>5.51</v>
      </c>
      <c r="D6374" s="378">
        <v>5.7190000000000003</v>
      </c>
      <c r="E6374" s="20">
        <f t="shared" si="99"/>
        <v>5.7190000000000003</v>
      </c>
    </row>
    <row r="6375" spans="1:5" x14ac:dyDescent="0.25">
      <c r="A6375" s="377">
        <v>44572</v>
      </c>
      <c r="B6375" s="378">
        <v>5.5</v>
      </c>
      <c r="C6375" s="379">
        <v>5.51</v>
      </c>
      <c r="D6375" s="378">
        <v>5.7190000000000003</v>
      </c>
      <c r="E6375" s="20">
        <f t="shared" si="99"/>
        <v>5.7190000000000003</v>
      </c>
    </row>
    <row r="6376" spans="1:5" x14ac:dyDescent="0.25">
      <c r="A6376" s="377">
        <v>44573</v>
      </c>
      <c r="B6376" s="378">
        <v>5.5</v>
      </c>
      <c r="C6376" s="379">
        <v>5.5</v>
      </c>
      <c r="D6376" s="378">
        <v>5.7210000000000001</v>
      </c>
      <c r="E6376" s="20">
        <f t="shared" si="99"/>
        <v>5.7210000000000001</v>
      </c>
    </row>
    <row r="6377" spans="1:5" x14ac:dyDescent="0.25">
      <c r="A6377" s="377">
        <v>44574</v>
      </c>
      <c r="B6377" s="378">
        <v>5.5</v>
      </c>
      <c r="C6377" s="379">
        <v>5.51</v>
      </c>
      <c r="D6377" s="378">
        <v>5.7225000000000001</v>
      </c>
      <c r="E6377" s="20">
        <f t="shared" si="99"/>
        <v>5.7225000000000001</v>
      </c>
    </row>
    <row r="6378" spans="1:5" x14ac:dyDescent="0.25">
      <c r="A6378" s="377">
        <v>44575</v>
      </c>
      <c r="B6378" s="378">
        <v>5.5</v>
      </c>
      <c r="C6378" s="379">
        <v>5.5</v>
      </c>
      <c r="D6378" s="378">
        <v>5.7225000000000001</v>
      </c>
      <c r="E6378" s="20">
        <f t="shared" si="99"/>
        <v>5.7225000000000001</v>
      </c>
    </row>
    <row r="6379" spans="1:5" x14ac:dyDescent="0.25">
      <c r="A6379" s="377">
        <v>44576</v>
      </c>
      <c r="B6379" s="378">
        <v>5.5</v>
      </c>
      <c r="C6379" s="379" t="s">
        <v>611</v>
      </c>
      <c r="D6379" s="378" t="s">
        <v>611</v>
      </c>
      <c r="E6379" s="20">
        <f t="shared" si="99"/>
        <v>5.7225000000000001</v>
      </c>
    </row>
    <row r="6380" spans="1:5" x14ac:dyDescent="0.25">
      <c r="A6380" s="377">
        <v>44577</v>
      </c>
      <c r="B6380" s="378">
        <v>5.5</v>
      </c>
      <c r="C6380" s="379" t="s">
        <v>611</v>
      </c>
      <c r="D6380" s="378" t="s">
        <v>611</v>
      </c>
      <c r="E6380" s="20">
        <f t="shared" si="99"/>
        <v>5.7225000000000001</v>
      </c>
    </row>
    <row r="6381" spans="1:5" x14ac:dyDescent="0.25">
      <c r="A6381" s="377">
        <v>44578</v>
      </c>
      <c r="B6381" s="378">
        <v>5.5</v>
      </c>
      <c r="C6381" s="379">
        <v>5.48</v>
      </c>
      <c r="D6381" s="378">
        <v>5.7214999999999998</v>
      </c>
      <c r="E6381" s="20">
        <f t="shared" si="99"/>
        <v>5.7214999999999998</v>
      </c>
    </row>
    <row r="6382" spans="1:5" x14ac:dyDescent="0.25">
      <c r="A6382" s="377">
        <v>44579</v>
      </c>
      <c r="B6382" s="378">
        <v>5.5</v>
      </c>
      <c r="C6382" s="379">
        <v>5.48</v>
      </c>
      <c r="D6382" s="378">
        <v>5.7220000000000004</v>
      </c>
      <c r="E6382" s="20">
        <f t="shared" si="99"/>
        <v>5.7220000000000004</v>
      </c>
    </row>
    <row r="6383" spans="1:5" x14ac:dyDescent="0.25">
      <c r="A6383" s="377">
        <v>44580</v>
      </c>
      <c r="B6383" s="378">
        <v>5.5</v>
      </c>
      <c r="C6383" s="379">
        <v>5.48</v>
      </c>
      <c r="D6383" s="378">
        <v>5.7225000000000001</v>
      </c>
      <c r="E6383" s="20">
        <f t="shared" si="99"/>
        <v>5.7225000000000001</v>
      </c>
    </row>
    <row r="6384" spans="1:5" x14ac:dyDescent="0.25">
      <c r="A6384" s="377">
        <v>44581</v>
      </c>
      <c r="B6384" s="378">
        <v>5.5</v>
      </c>
      <c r="C6384" s="379">
        <v>5.49</v>
      </c>
      <c r="D6384" s="378">
        <v>5.7262000000000004</v>
      </c>
      <c r="E6384" s="20">
        <f t="shared" si="99"/>
        <v>5.7262000000000004</v>
      </c>
    </row>
    <row r="6385" spans="1:5" x14ac:dyDescent="0.25">
      <c r="A6385" s="377">
        <v>44582</v>
      </c>
      <c r="B6385" s="378">
        <v>5.5</v>
      </c>
      <c r="C6385" s="379">
        <v>5.6</v>
      </c>
      <c r="D6385" s="378">
        <v>5.7279999999999998</v>
      </c>
      <c r="E6385" s="20">
        <f t="shared" si="99"/>
        <v>5.7279999999999998</v>
      </c>
    </row>
    <row r="6386" spans="1:5" x14ac:dyDescent="0.25">
      <c r="A6386" s="377">
        <v>44583</v>
      </c>
      <c r="B6386" s="378">
        <v>5.5</v>
      </c>
      <c r="C6386" s="379" t="s">
        <v>611</v>
      </c>
      <c r="D6386" s="378" t="s">
        <v>611</v>
      </c>
      <c r="E6386" s="20">
        <f t="shared" si="99"/>
        <v>5.7279999999999998</v>
      </c>
    </row>
    <row r="6387" spans="1:5" x14ac:dyDescent="0.25">
      <c r="A6387" s="377">
        <v>44584</v>
      </c>
      <c r="B6387" s="378">
        <v>5.5</v>
      </c>
      <c r="C6387" s="379" t="s">
        <v>611</v>
      </c>
      <c r="D6387" s="378" t="s">
        <v>611</v>
      </c>
      <c r="E6387" s="20">
        <f t="shared" si="99"/>
        <v>5.7279999999999998</v>
      </c>
    </row>
    <row r="6388" spans="1:5" x14ac:dyDescent="0.25">
      <c r="A6388" s="377">
        <v>44585</v>
      </c>
      <c r="B6388" s="378">
        <v>5.5</v>
      </c>
      <c r="C6388" s="379">
        <v>5.52</v>
      </c>
      <c r="D6388" s="378">
        <v>5.7276999999999996</v>
      </c>
      <c r="E6388" s="20">
        <f t="shared" si="99"/>
        <v>5.7276999999999996</v>
      </c>
    </row>
    <row r="6389" spans="1:5" x14ac:dyDescent="0.25">
      <c r="A6389" s="377">
        <v>44586</v>
      </c>
      <c r="B6389" s="378">
        <v>5.5</v>
      </c>
      <c r="C6389" s="379">
        <v>5.54</v>
      </c>
      <c r="D6389" s="378">
        <v>5.7298</v>
      </c>
      <c r="E6389" s="20">
        <f t="shared" si="99"/>
        <v>5.7298</v>
      </c>
    </row>
    <row r="6390" spans="1:5" x14ac:dyDescent="0.25">
      <c r="A6390" s="377">
        <v>44587</v>
      </c>
      <c r="B6390" s="378">
        <v>5.5</v>
      </c>
      <c r="C6390" s="379">
        <v>5.5</v>
      </c>
      <c r="D6390" s="378">
        <v>5.7319000000000004</v>
      </c>
      <c r="E6390" s="20">
        <f t="shared" si="99"/>
        <v>5.7319000000000004</v>
      </c>
    </row>
    <row r="6391" spans="1:5" x14ac:dyDescent="0.25">
      <c r="A6391" s="377">
        <v>44588</v>
      </c>
      <c r="B6391" s="378">
        <v>5.5</v>
      </c>
      <c r="C6391" s="379">
        <v>5.49</v>
      </c>
      <c r="D6391" s="378">
        <v>5.7329999999999997</v>
      </c>
      <c r="E6391" s="20">
        <f t="shared" si="99"/>
        <v>5.7329999999999997</v>
      </c>
    </row>
    <row r="6392" spans="1:5" x14ac:dyDescent="0.25">
      <c r="A6392" s="377">
        <v>44589</v>
      </c>
      <c r="B6392" s="378">
        <v>5.5</v>
      </c>
      <c r="C6392" s="379">
        <v>5.48</v>
      </c>
      <c r="D6392" s="378">
        <v>5.7329999999999997</v>
      </c>
      <c r="E6392" s="20">
        <f t="shared" si="99"/>
        <v>5.7329999999999997</v>
      </c>
    </row>
    <row r="6393" spans="1:5" x14ac:dyDescent="0.25">
      <c r="A6393" s="377">
        <v>44590</v>
      </c>
      <c r="B6393" s="378">
        <v>5.5</v>
      </c>
      <c r="C6393" s="379" t="s">
        <v>611</v>
      </c>
      <c r="D6393" s="378" t="s">
        <v>611</v>
      </c>
      <c r="E6393" s="20">
        <f t="shared" si="99"/>
        <v>5.7329999999999997</v>
      </c>
    </row>
    <row r="6394" spans="1:5" x14ac:dyDescent="0.25">
      <c r="A6394" s="377">
        <v>44591</v>
      </c>
      <c r="B6394" s="378">
        <v>5.5</v>
      </c>
      <c r="C6394" s="379" t="s">
        <v>611</v>
      </c>
      <c r="D6394" s="378" t="s">
        <v>611</v>
      </c>
      <c r="E6394" s="20">
        <f t="shared" si="99"/>
        <v>5.7329999999999997</v>
      </c>
    </row>
    <row r="6395" spans="1:5" x14ac:dyDescent="0.25">
      <c r="A6395" s="377">
        <v>44592</v>
      </c>
      <c r="B6395" s="378">
        <v>5.5</v>
      </c>
      <c r="C6395" s="379">
        <v>5.5</v>
      </c>
      <c r="D6395" s="378">
        <v>5.734</v>
      </c>
      <c r="E6395" s="20">
        <f t="shared" si="99"/>
        <v>5.734</v>
      </c>
    </row>
    <row r="6396" spans="1:5" x14ac:dyDescent="0.25">
      <c r="A6396" s="377">
        <v>44593</v>
      </c>
      <c r="B6396" s="378">
        <v>5.5</v>
      </c>
      <c r="C6396" s="379">
        <v>5.54</v>
      </c>
      <c r="D6396" s="378">
        <v>5.7365000000000004</v>
      </c>
      <c r="E6396" s="20">
        <f t="shared" si="99"/>
        <v>5.7365000000000004</v>
      </c>
    </row>
    <row r="6397" spans="1:5" x14ac:dyDescent="0.25">
      <c r="A6397" s="377">
        <v>44594</v>
      </c>
      <c r="B6397" s="378">
        <v>5.5</v>
      </c>
      <c r="C6397" s="379">
        <v>5.54</v>
      </c>
      <c r="D6397" s="378">
        <v>5.7380000000000004</v>
      </c>
      <c r="E6397" s="20">
        <f t="shared" si="99"/>
        <v>5.7380000000000004</v>
      </c>
    </row>
    <row r="6398" spans="1:5" x14ac:dyDescent="0.25">
      <c r="A6398" s="377">
        <v>44595</v>
      </c>
      <c r="B6398" s="378">
        <v>5.5</v>
      </c>
      <c r="C6398" s="379">
        <v>5.43</v>
      </c>
      <c r="D6398" s="378">
        <v>5.7389999999999999</v>
      </c>
      <c r="E6398" s="20">
        <f t="shared" si="99"/>
        <v>5.7389999999999999</v>
      </c>
    </row>
    <row r="6399" spans="1:5" x14ac:dyDescent="0.25">
      <c r="A6399" s="377">
        <v>44596</v>
      </c>
      <c r="B6399" s="378">
        <v>5.5</v>
      </c>
      <c r="C6399" s="379">
        <v>5.44</v>
      </c>
      <c r="D6399" s="378">
        <v>5.7415000000000003</v>
      </c>
      <c r="E6399" s="20">
        <f t="shared" si="99"/>
        <v>5.7415000000000003</v>
      </c>
    </row>
    <row r="6400" spans="1:5" x14ac:dyDescent="0.25">
      <c r="A6400" s="377">
        <v>44597</v>
      </c>
      <c r="B6400" s="378">
        <v>5.5</v>
      </c>
      <c r="C6400" s="379" t="s">
        <v>611</v>
      </c>
      <c r="D6400" s="378" t="s">
        <v>611</v>
      </c>
      <c r="E6400" s="20">
        <f t="shared" si="99"/>
        <v>5.7415000000000003</v>
      </c>
    </row>
    <row r="6401" spans="1:5" x14ac:dyDescent="0.25">
      <c r="A6401" s="377">
        <v>44598</v>
      </c>
      <c r="B6401" s="378">
        <v>5.5</v>
      </c>
      <c r="C6401" s="379" t="s">
        <v>611</v>
      </c>
      <c r="D6401" s="378" t="s">
        <v>611</v>
      </c>
      <c r="E6401" s="20">
        <f t="shared" si="99"/>
        <v>5.7415000000000003</v>
      </c>
    </row>
    <row r="6402" spans="1:5" x14ac:dyDescent="0.25">
      <c r="A6402" s="377">
        <v>44599</v>
      </c>
      <c r="B6402" s="378">
        <v>5.5</v>
      </c>
      <c r="C6402" s="379" t="s">
        <v>611</v>
      </c>
      <c r="D6402" s="378" t="s">
        <v>611</v>
      </c>
      <c r="E6402" s="20">
        <f t="shared" si="99"/>
        <v>5.7415000000000003</v>
      </c>
    </row>
    <row r="6403" spans="1:5" x14ac:dyDescent="0.25">
      <c r="A6403" s="377">
        <v>44600</v>
      </c>
      <c r="B6403" s="378">
        <v>5.5</v>
      </c>
      <c r="C6403" s="379">
        <v>5.46</v>
      </c>
      <c r="D6403" s="378">
        <v>5.742</v>
      </c>
      <c r="E6403" s="20">
        <f t="shared" si="99"/>
        <v>5.742</v>
      </c>
    </row>
    <row r="6404" spans="1:5" x14ac:dyDescent="0.25">
      <c r="A6404" s="377">
        <v>44601</v>
      </c>
      <c r="B6404" s="378">
        <v>5.5</v>
      </c>
      <c r="C6404" s="379">
        <v>5.46</v>
      </c>
      <c r="D6404" s="378">
        <v>5.7450000000000001</v>
      </c>
      <c r="E6404" s="20">
        <f t="shared" si="99"/>
        <v>5.7450000000000001</v>
      </c>
    </row>
    <row r="6405" spans="1:5" x14ac:dyDescent="0.25">
      <c r="A6405" s="377">
        <v>44602</v>
      </c>
      <c r="B6405" s="378">
        <v>5.5</v>
      </c>
      <c r="C6405" s="379">
        <v>5.5</v>
      </c>
      <c r="D6405" s="378">
        <v>5.7450000000000001</v>
      </c>
      <c r="E6405" s="20">
        <f t="shared" si="99"/>
        <v>5.7450000000000001</v>
      </c>
    </row>
    <row r="6406" spans="1:5" x14ac:dyDescent="0.25">
      <c r="A6406" s="377">
        <v>44603</v>
      </c>
      <c r="B6406" s="378">
        <v>6</v>
      </c>
      <c r="C6406" s="379">
        <v>6.02</v>
      </c>
      <c r="D6406" s="378">
        <v>5.7537000000000003</v>
      </c>
      <c r="E6406" s="20">
        <f t="shared" si="99"/>
        <v>5.7537000000000003</v>
      </c>
    </row>
    <row r="6407" spans="1:5" x14ac:dyDescent="0.25">
      <c r="A6407" s="377">
        <v>44604</v>
      </c>
      <c r="B6407" s="378">
        <v>6</v>
      </c>
      <c r="C6407" s="379" t="s">
        <v>611</v>
      </c>
      <c r="D6407" s="378" t="s">
        <v>611</v>
      </c>
      <c r="E6407" s="20">
        <f t="shared" si="99"/>
        <v>5.7537000000000003</v>
      </c>
    </row>
    <row r="6408" spans="1:5" x14ac:dyDescent="0.25">
      <c r="A6408" s="377">
        <v>44605</v>
      </c>
      <c r="B6408" s="378">
        <v>6</v>
      </c>
      <c r="C6408" s="379" t="s">
        <v>611</v>
      </c>
      <c r="D6408" s="378" t="s">
        <v>611</v>
      </c>
      <c r="E6408" s="20">
        <f t="shared" si="99"/>
        <v>5.7537000000000003</v>
      </c>
    </row>
    <row r="6409" spans="1:5" x14ac:dyDescent="0.25">
      <c r="A6409" s="377">
        <v>44606</v>
      </c>
      <c r="B6409" s="378">
        <v>6</v>
      </c>
      <c r="C6409" s="379">
        <v>6.02</v>
      </c>
      <c r="D6409" s="378">
        <v>6.2012</v>
      </c>
      <c r="E6409" s="20">
        <f t="shared" si="99"/>
        <v>6.2012</v>
      </c>
    </row>
    <row r="6410" spans="1:5" x14ac:dyDescent="0.25">
      <c r="A6410" s="377">
        <v>44607</v>
      </c>
      <c r="B6410" s="378">
        <v>6</v>
      </c>
      <c r="C6410" s="379">
        <v>6</v>
      </c>
      <c r="D6410" s="378">
        <v>6.2256</v>
      </c>
      <c r="E6410" s="20">
        <f t="shared" si="99"/>
        <v>6.2256</v>
      </c>
    </row>
    <row r="6411" spans="1:5" x14ac:dyDescent="0.25">
      <c r="A6411" s="377">
        <v>44608</v>
      </c>
      <c r="B6411" s="378">
        <v>6</v>
      </c>
      <c r="C6411" s="379">
        <v>5.95</v>
      </c>
      <c r="D6411" s="378">
        <v>6.2324999999999999</v>
      </c>
      <c r="E6411" s="20">
        <f t="shared" si="99"/>
        <v>6.2324999999999999</v>
      </c>
    </row>
    <row r="6412" spans="1:5" x14ac:dyDescent="0.25">
      <c r="A6412" s="377">
        <v>44609</v>
      </c>
      <c r="B6412" s="378">
        <v>6</v>
      </c>
      <c r="C6412" s="379">
        <v>5.91</v>
      </c>
      <c r="D6412" s="378">
        <v>6.2374999999999998</v>
      </c>
      <c r="E6412" s="20">
        <f t="shared" ref="E6412:E6475" si="100">IF(D6412="N/E",E6411,D6412)</f>
        <v>6.2374999999999998</v>
      </c>
    </row>
    <row r="6413" spans="1:5" x14ac:dyDescent="0.25">
      <c r="A6413" s="377">
        <v>44610</v>
      </c>
      <c r="B6413" s="378">
        <v>6</v>
      </c>
      <c r="C6413" s="379">
        <v>5.96</v>
      </c>
      <c r="D6413" s="378">
        <v>6.2324999999999999</v>
      </c>
      <c r="E6413" s="20">
        <f t="shared" si="100"/>
        <v>6.2324999999999999</v>
      </c>
    </row>
    <row r="6414" spans="1:5" x14ac:dyDescent="0.25">
      <c r="A6414" s="377">
        <v>44611</v>
      </c>
      <c r="B6414" s="378">
        <v>6</v>
      </c>
      <c r="C6414" s="379" t="s">
        <v>611</v>
      </c>
      <c r="D6414" s="378" t="s">
        <v>611</v>
      </c>
      <c r="E6414" s="20">
        <f t="shared" si="100"/>
        <v>6.2324999999999999</v>
      </c>
    </row>
    <row r="6415" spans="1:5" x14ac:dyDescent="0.25">
      <c r="A6415" s="377">
        <v>44612</v>
      </c>
      <c r="B6415" s="378">
        <v>6</v>
      </c>
      <c r="C6415" s="379" t="s">
        <v>611</v>
      </c>
      <c r="D6415" s="378" t="s">
        <v>611</v>
      </c>
      <c r="E6415" s="20">
        <f t="shared" si="100"/>
        <v>6.2324999999999999</v>
      </c>
    </row>
    <row r="6416" spans="1:5" x14ac:dyDescent="0.25">
      <c r="A6416" s="377">
        <v>44613</v>
      </c>
      <c r="B6416" s="378">
        <v>6</v>
      </c>
      <c r="C6416" s="379">
        <v>6</v>
      </c>
      <c r="D6416" s="378">
        <v>6.2275</v>
      </c>
      <c r="E6416" s="20">
        <f t="shared" si="100"/>
        <v>6.2275</v>
      </c>
    </row>
    <row r="6417" spans="1:5" x14ac:dyDescent="0.25">
      <c r="A6417" s="377">
        <v>44614</v>
      </c>
      <c r="B6417" s="378">
        <v>6</v>
      </c>
      <c r="C6417" s="379">
        <v>5.99</v>
      </c>
      <c r="D6417" s="378">
        <v>6.2249999999999996</v>
      </c>
      <c r="E6417" s="20">
        <f t="shared" si="100"/>
        <v>6.2249999999999996</v>
      </c>
    </row>
    <row r="6418" spans="1:5" x14ac:dyDescent="0.25">
      <c r="A6418" s="377">
        <v>44615</v>
      </c>
      <c r="B6418" s="378">
        <v>6</v>
      </c>
      <c r="C6418" s="379">
        <v>5.96</v>
      </c>
      <c r="D6418" s="378">
        <v>6.2249999999999996</v>
      </c>
      <c r="E6418" s="20">
        <f t="shared" si="100"/>
        <v>6.2249999999999996</v>
      </c>
    </row>
    <row r="6419" spans="1:5" x14ac:dyDescent="0.25">
      <c r="A6419" s="377">
        <v>44616</v>
      </c>
      <c r="B6419" s="378">
        <v>6</v>
      </c>
      <c r="C6419" s="379">
        <v>5.99</v>
      </c>
      <c r="D6419" s="378">
        <v>6.2210000000000001</v>
      </c>
      <c r="E6419" s="20">
        <f t="shared" si="100"/>
        <v>6.2210000000000001</v>
      </c>
    </row>
    <row r="6420" spans="1:5" x14ac:dyDescent="0.25">
      <c r="A6420" s="377">
        <v>44617</v>
      </c>
      <c r="B6420" s="378">
        <v>6</v>
      </c>
      <c r="C6420" s="379">
        <v>5.99</v>
      </c>
      <c r="D6420" s="378">
        <v>6.2279999999999998</v>
      </c>
      <c r="E6420" s="20">
        <f t="shared" si="100"/>
        <v>6.2279999999999998</v>
      </c>
    </row>
    <row r="6421" spans="1:5" x14ac:dyDescent="0.25">
      <c r="A6421" s="377">
        <v>44618</v>
      </c>
      <c r="B6421" s="378">
        <v>6</v>
      </c>
      <c r="C6421" s="379" t="s">
        <v>611</v>
      </c>
      <c r="D6421" s="378" t="s">
        <v>611</v>
      </c>
      <c r="E6421" s="20">
        <f t="shared" si="100"/>
        <v>6.2279999999999998</v>
      </c>
    </row>
    <row r="6422" spans="1:5" x14ac:dyDescent="0.25">
      <c r="A6422" s="377">
        <v>44619</v>
      </c>
      <c r="B6422" s="378">
        <v>6</v>
      </c>
      <c r="C6422" s="379" t="s">
        <v>611</v>
      </c>
      <c r="D6422" s="378" t="s">
        <v>611</v>
      </c>
      <c r="E6422" s="20">
        <f t="shared" si="100"/>
        <v>6.2279999999999998</v>
      </c>
    </row>
    <row r="6423" spans="1:5" x14ac:dyDescent="0.25">
      <c r="A6423" s="377">
        <v>44620</v>
      </c>
      <c r="B6423" s="378">
        <v>6</v>
      </c>
      <c r="C6423" s="379">
        <v>6.01</v>
      </c>
      <c r="D6423" s="378">
        <v>6.234</v>
      </c>
      <c r="E6423" s="20">
        <f t="shared" si="100"/>
        <v>6.234</v>
      </c>
    </row>
    <row r="6424" spans="1:5" x14ac:dyDescent="0.25">
      <c r="A6424" s="377">
        <v>44621</v>
      </c>
      <c r="B6424" s="378">
        <v>6</v>
      </c>
      <c r="C6424" s="379">
        <v>6.03</v>
      </c>
      <c r="D6424" s="378">
        <v>6.2366999999999999</v>
      </c>
      <c r="E6424" s="20">
        <f t="shared" si="100"/>
        <v>6.2366999999999999</v>
      </c>
    </row>
    <row r="6425" spans="1:5" x14ac:dyDescent="0.25">
      <c r="A6425" s="377">
        <v>44622</v>
      </c>
      <c r="B6425" s="378">
        <v>6</v>
      </c>
      <c r="C6425" s="379">
        <v>6.03</v>
      </c>
      <c r="D6425" s="378">
        <v>6.2394999999999996</v>
      </c>
      <c r="E6425" s="20">
        <f t="shared" si="100"/>
        <v>6.2394999999999996</v>
      </c>
    </row>
    <row r="6426" spans="1:5" x14ac:dyDescent="0.25">
      <c r="A6426" s="377">
        <v>44623</v>
      </c>
      <c r="B6426" s="378">
        <v>6</v>
      </c>
      <c r="C6426" s="379">
        <v>5.97</v>
      </c>
      <c r="D6426" s="378">
        <v>6.2409999999999997</v>
      </c>
      <c r="E6426" s="20">
        <f t="shared" si="100"/>
        <v>6.2409999999999997</v>
      </c>
    </row>
    <row r="6427" spans="1:5" x14ac:dyDescent="0.25">
      <c r="A6427" s="377">
        <v>44624</v>
      </c>
      <c r="B6427" s="378">
        <v>6</v>
      </c>
      <c r="C6427" s="379">
        <v>5.98</v>
      </c>
      <c r="D6427" s="378">
        <v>6.2362000000000002</v>
      </c>
      <c r="E6427" s="20">
        <f t="shared" si="100"/>
        <v>6.2362000000000002</v>
      </c>
    </row>
    <row r="6428" spans="1:5" x14ac:dyDescent="0.25">
      <c r="A6428" s="377">
        <v>44625</v>
      </c>
      <c r="B6428" s="378">
        <v>6</v>
      </c>
      <c r="C6428" s="379" t="s">
        <v>611</v>
      </c>
      <c r="D6428" s="378" t="s">
        <v>611</v>
      </c>
      <c r="E6428" s="20">
        <f t="shared" si="100"/>
        <v>6.2362000000000002</v>
      </c>
    </row>
    <row r="6429" spans="1:5" x14ac:dyDescent="0.25">
      <c r="A6429" s="377">
        <v>44626</v>
      </c>
      <c r="B6429" s="378">
        <v>6</v>
      </c>
      <c r="C6429" s="379" t="s">
        <v>611</v>
      </c>
      <c r="D6429" s="378" t="s">
        <v>611</v>
      </c>
      <c r="E6429" s="20">
        <f t="shared" si="100"/>
        <v>6.2362000000000002</v>
      </c>
    </row>
    <row r="6430" spans="1:5" x14ac:dyDescent="0.25">
      <c r="A6430" s="377">
        <v>44627</v>
      </c>
      <c r="B6430" s="378">
        <v>6</v>
      </c>
      <c r="C6430" s="379">
        <v>5.98</v>
      </c>
      <c r="D6430" s="378">
        <v>6.2314999999999996</v>
      </c>
      <c r="E6430" s="20">
        <f t="shared" si="100"/>
        <v>6.2314999999999996</v>
      </c>
    </row>
    <row r="6431" spans="1:5" x14ac:dyDescent="0.25">
      <c r="A6431" s="377">
        <v>44628</v>
      </c>
      <c r="B6431" s="378">
        <v>6</v>
      </c>
      <c r="C6431" s="379">
        <v>5.97</v>
      </c>
      <c r="D6431" s="378">
        <v>6.23</v>
      </c>
      <c r="E6431" s="20">
        <f t="shared" si="100"/>
        <v>6.23</v>
      </c>
    </row>
    <row r="6432" spans="1:5" x14ac:dyDescent="0.25">
      <c r="A6432" s="377">
        <v>44629</v>
      </c>
      <c r="B6432" s="378">
        <v>6</v>
      </c>
      <c r="C6432" s="379">
        <v>5.98</v>
      </c>
      <c r="D6432" s="378">
        <v>6.23</v>
      </c>
      <c r="E6432" s="20">
        <f t="shared" si="100"/>
        <v>6.23</v>
      </c>
    </row>
    <row r="6433" spans="1:5" x14ac:dyDescent="0.25">
      <c r="A6433" s="377">
        <v>44630</v>
      </c>
      <c r="B6433" s="378">
        <v>6</v>
      </c>
      <c r="C6433" s="379">
        <v>5.97</v>
      </c>
      <c r="D6433" s="378">
        <v>6.2350000000000003</v>
      </c>
      <c r="E6433" s="20">
        <f t="shared" si="100"/>
        <v>6.2350000000000003</v>
      </c>
    </row>
    <row r="6434" spans="1:5" x14ac:dyDescent="0.25">
      <c r="A6434" s="377">
        <v>44631</v>
      </c>
      <c r="B6434" s="378">
        <v>6</v>
      </c>
      <c r="C6434" s="379">
        <v>5.98</v>
      </c>
      <c r="D6434" s="378">
        <v>6.2374999999999998</v>
      </c>
      <c r="E6434" s="20">
        <f t="shared" si="100"/>
        <v>6.2374999999999998</v>
      </c>
    </row>
    <row r="6435" spans="1:5" x14ac:dyDescent="0.25">
      <c r="A6435" s="377">
        <v>44632</v>
      </c>
      <c r="B6435" s="378">
        <v>6</v>
      </c>
      <c r="C6435" s="379" t="s">
        <v>611</v>
      </c>
      <c r="D6435" s="378" t="s">
        <v>611</v>
      </c>
      <c r="E6435" s="20">
        <f t="shared" si="100"/>
        <v>6.2374999999999998</v>
      </c>
    </row>
    <row r="6436" spans="1:5" x14ac:dyDescent="0.25">
      <c r="A6436" s="377">
        <v>44633</v>
      </c>
      <c r="B6436" s="378">
        <v>6</v>
      </c>
      <c r="C6436" s="379" t="s">
        <v>611</v>
      </c>
      <c r="D6436" s="378" t="s">
        <v>611</v>
      </c>
      <c r="E6436" s="20">
        <f t="shared" si="100"/>
        <v>6.2374999999999998</v>
      </c>
    </row>
    <row r="6437" spans="1:5" x14ac:dyDescent="0.25">
      <c r="A6437" s="377">
        <v>44634</v>
      </c>
      <c r="B6437" s="378">
        <v>6</v>
      </c>
      <c r="C6437" s="379">
        <v>6.01</v>
      </c>
      <c r="D6437" s="378">
        <v>6.2374999999999998</v>
      </c>
      <c r="E6437" s="20">
        <f t="shared" si="100"/>
        <v>6.2374999999999998</v>
      </c>
    </row>
    <row r="6438" spans="1:5" x14ac:dyDescent="0.25">
      <c r="A6438" s="377">
        <v>44635</v>
      </c>
      <c r="B6438" s="378">
        <v>6</v>
      </c>
      <c r="C6438" s="379">
        <v>6.06</v>
      </c>
      <c r="D6438" s="378">
        <v>6.2424999999999997</v>
      </c>
      <c r="E6438" s="20">
        <f t="shared" si="100"/>
        <v>6.2424999999999997</v>
      </c>
    </row>
    <row r="6439" spans="1:5" x14ac:dyDescent="0.25">
      <c r="A6439" s="377">
        <v>44636</v>
      </c>
      <c r="B6439" s="378">
        <v>6</v>
      </c>
      <c r="C6439" s="379">
        <v>6.02</v>
      </c>
      <c r="D6439" s="378">
        <v>6.2487000000000004</v>
      </c>
      <c r="E6439" s="20">
        <f t="shared" si="100"/>
        <v>6.2487000000000004</v>
      </c>
    </row>
    <row r="6440" spans="1:5" x14ac:dyDescent="0.25">
      <c r="A6440" s="377">
        <v>44637</v>
      </c>
      <c r="B6440" s="378">
        <v>6</v>
      </c>
      <c r="C6440" s="379">
        <v>5.97</v>
      </c>
      <c r="D6440" s="378">
        <v>6.2523</v>
      </c>
      <c r="E6440" s="20">
        <f t="shared" si="100"/>
        <v>6.2523</v>
      </c>
    </row>
    <row r="6441" spans="1:5" x14ac:dyDescent="0.25">
      <c r="A6441" s="377">
        <v>44638</v>
      </c>
      <c r="B6441" s="378">
        <v>6</v>
      </c>
      <c r="C6441" s="379">
        <v>5.97</v>
      </c>
      <c r="D6441" s="378">
        <v>6.26</v>
      </c>
      <c r="E6441" s="20">
        <f t="shared" si="100"/>
        <v>6.26</v>
      </c>
    </row>
    <row r="6442" spans="1:5" x14ac:dyDescent="0.25">
      <c r="A6442" s="377">
        <v>44639</v>
      </c>
      <c r="B6442" s="378">
        <v>6</v>
      </c>
      <c r="C6442" s="379" t="s">
        <v>611</v>
      </c>
      <c r="D6442" s="378" t="s">
        <v>611</v>
      </c>
      <c r="E6442" s="20">
        <f t="shared" si="100"/>
        <v>6.26</v>
      </c>
    </row>
    <row r="6443" spans="1:5" x14ac:dyDescent="0.25">
      <c r="A6443" s="377">
        <v>44640</v>
      </c>
      <c r="B6443" s="378">
        <v>6</v>
      </c>
      <c r="C6443" s="379" t="s">
        <v>611</v>
      </c>
      <c r="D6443" s="378" t="s">
        <v>611</v>
      </c>
      <c r="E6443" s="20">
        <f t="shared" si="100"/>
        <v>6.26</v>
      </c>
    </row>
    <row r="6444" spans="1:5" x14ac:dyDescent="0.25">
      <c r="A6444" s="377">
        <v>44641</v>
      </c>
      <c r="B6444" s="378">
        <v>6</v>
      </c>
      <c r="C6444" s="379" t="s">
        <v>611</v>
      </c>
      <c r="D6444" s="378" t="s">
        <v>611</v>
      </c>
      <c r="E6444" s="20">
        <f t="shared" si="100"/>
        <v>6.26</v>
      </c>
    </row>
    <row r="6445" spans="1:5" x14ac:dyDescent="0.25">
      <c r="A6445" s="377">
        <v>44642</v>
      </c>
      <c r="B6445" s="378">
        <v>6</v>
      </c>
      <c r="C6445" s="379">
        <v>5.95</v>
      </c>
      <c r="D6445" s="378">
        <v>6.2625000000000002</v>
      </c>
      <c r="E6445" s="20">
        <f t="shared" si="100"/>
        <v>6.2625000000000002</v>
      </c>
    </row>
    <row r="6446" spans="1:5" x14ac:dyDescent="0.25">
      <c r="A6446" s="377">
        <v>44643</v>
      </c>
      <c r="B6446" s="378">
        <v>6</v>
      </c>
      <c r="C6446" s="379">
        <v>5.9</v>
      </c>
      <c r="D6446" s="378">
        <v>6.2750000000000004</v>
      </c>
      <c r="E6446" s="20">
        <f t="shared" si="100"/>
        <v>6.2750000000000004</v>
      </c>
    </row>
    <row r="6447" spans="1:5" x14ac:dyDescent="0.25">
      <c r="A6447" s="377">
        <v>44644</v>
      </c>
      <c r="B6447" s="378">
        <v>6</v>
      </c>
      <c r="C6447" s="379">
        <v>5.95</v>
      </c>
      <c r="D6447" s="378">
        <v>6.2824999999999998</v>
      </c>
      <c r="E6447" s="20">
        <f t="shared" si="100"/>
        <v>6.2824999999999998</v>
      </c>
    </row>
    <row r="6448" spans="1:5" x14ac:dyDescent="0.25">
      <c r="A6448" s="377">
        <v>44645</v>
      </c>
      <c r="B6448" s="378">
        <v>6.5</v>
      </c>
      <c r="C6448" s="379">
        <v>6.47</v>
      </c>
      <c r="D6448" s="378">
        <v>6.2911999999999999</v>
      </c>
      <c r="E6448" s="20">
        <f t="shared" si="100"/>
        <v>6.2911999999999999</v>
      </c>
    </row>
    <row r="6449" spans="1:5" x14ac:dyDescent="0.25">
      <c r="A6449" s="377">
        <v>44646</v>
      </c>
      <c r="B6449" s="378">
        <v>6.5</v>
      </c>
      <c r="C6449" s="379" t="s">
        <v>611</v>
      </c>
      <c r="D6449" s="378" t="s">
        <v>611</v>
      </c>
      <c r="E6449" s="20">
        <f t="shared" si="100"/>
        <v>6.2911999999999999</v>
      </c>
    </row>
    <row r="6450" spans="1:5" x14ac:dyDescent="0.25">
      <c r="A6450" s="377">
        <v>44647</v>
      </c>
      <c r="B6450" s="378">
        <v>6.5</v>
      </c>
      <c r="C6450" s="379" t="s">
        <v>611</v>
      </c>
      <c r="D6450" s="378" t="s">
        <v>611</v>
      </c>
      <c r="E6450" s="20">
        <f t="shared" si="100"/>
        <v>6.2911999999999999</v>
      </c>
    </row>
    <row r="6451" spans="1:5" x14ac:dyDescent="0.25">
      <c r="A6451" s="377">
        <v>44648</v>
      </c>
      <c r="B6451" s="378">
        <v>6.5</v>
      </c>
      <c r="C6451" s="379">
        <v>6.46</v>
      </c>
      <c r="D6451" s="378">
        <v>6.7175000000000002</v>
      </c>
      <c r="E6451" s="20">
        <f t="shared" si="100"/>
        <v>6.7175000000000002</v>
      </c>
    </row>
    <row r="6452" spans="1:5" x14ac:dyDescent="0.25">
      <c r="A6452" s="377">
        <v>44649</v>
      </c>
      <c r="B6452" s="378">
        <v>6.5</v>
      </c>
      <c r="C6452" s="379">
        <v>6.46</v>
      </c>
      <c r="D6452" s="378">
        <v>6.7237</v>
      </c>
      <c r="E6452" s="20">
        <f t="shared" si="100"/>
        <v>6.7237</v>
      </c>
    </row>
    <row r="6453" spans="1:5" x14ac:dyDescent="0.25">
      <c r="A6453" s="377">
        <v>44650</v>
      </c>
      <c r="B6453" s="378">
        <v>6.5</v>
      </c>
      <c r="C6453" s="379">
        <v>6.48</v>
      </c>
      <c r="D6453" s="378">
        <v>6.7264999999999997</v>
      </c>
      <c r="E6453" s="20">
        <f t="shared" si="100"/>
        <v>6.7264999999999997</v>
      </c>
    </row>
    <row r="6454" spans="1:5" x14ac:dyDescent="0.25">
      <c r="A6454" s="377">
        <v>44651</v>
      </c>
      <c r="B6454" s="378">
        <v>6.5</v>
      </c>
      <c r="C6454" s="379">
        <v>6.52</v>
      </c>
      <c r="D6454" s="378">
        <v>6.7264999999999997</v>
      </c>
      <c r="E6454" s="20">
        <f t="shared" si="100"/>
        <v>6.7264999999999997</v>
      </c>
    </row>
    <row r="6455" spans="1:5" x14ac:dyDescent="0.25">
      <c r="A6455" s="377">
        <v>44652</v>
      </c>
      <c r="B6455" s="378">
        <v>6.5</v>
      </c>
      <c r="C6455" s="379">
        <v>6.59</v>
      </c>
      <c r="D6455" s="378">
        <v>6.7225000000000001</v>
      </c>
      <c r="E6455" s="20">
        <f t="shared" si="100"/>
        <v>6.7225000000000001</v>
      </c>
    </row>
    <row r="6456" spans="1:5" x14ac:dyDescent="0.25">
      <c r="A6456" s="377">
        <v>44653</v>
      </c>
      <c r="B6456" s="378">
        <v>6.5</v>
      </c>
      <c r="C6456" s="379" t="s">
        <v>611</v>
      </c>
      <c r="D6456" s="378" t="s">
        <v>611</v>
      </c>
      <c r="E6456" s="20">
        <f t="shared" si="100"/>
        <v>6.7225000000000001</v>
      </c>
    </row>
    <row r="6457" spans="1:5" x14ac:dyDescent="0.25">
      <c r="A6457" s="377">
        <v>44654</v>
      </c>
      <c r="B6457" s="378">
        <v>6.5</v>
      </c>
      <c r="C6457" s="379" t="s">
        <v>611</v>
      </c>
      <c r="D6457" s="378" t="s">
        <v>611</v>
      </c>
      <c r="E6457" s="20">
        <f t="shared" si="100"/>
        <v>6.7225000000000001</v>
      </c>
    </row>
    <row r="6458" spans="1:5" x14ac:dyDescent="0.25">
      <c r="A6458" s="377">
        <v>44655</v>
      </c>
      <c r="B6458" s="378">
        <v>6.5</v>
      </c>
      <c r="C6458" s="379">
        <v>6.56</v>
      </c>
      <c r="D6458" s="378">
        <v>6.7210000000000001</v>
      </c>
      <c r="E6458" s="20">
        <f t="shared" si="100"/>
        <v>6.7210000000000001</v>
      </c>
    </row>
    <row r="6459" spans="1:5" x14ac:dyDescent="0.25">
      <c r="A6459" s="377">
        <v>44656</v>
      </c>
      <c r="B6459" s="378">
        <v>6.5</v>
      </c>
      <c r="C6459" s="379">
        <v>6.57</v>
      </c>
      <c r="D6459" s="378">
        <v>6.7225000000000001</v>
      </c>
      <c r="E6459" s="20">
        <f t="shared" si="100"/>
        <v>6.7225000000000001</v>
      </c>
    </row>
    <row r="6460" spans="1:5" x14ac:dyDescent="0.25">
      <c r="A6460" s="377">
        <v>44657</v>
      </c>
      <c r="B6460" s="378">
        <v>6.5</v>
      </c>
      <c r="C6460" s="379">
        <v>6.5</v>
      </c>
      <c r="D6460" s="378">
        <v>6.7210000000000001</v>
      </c>
      <c r="E6460" s="20">
        <f t="shared" si="100"/>
        <v>6.7210000000000001</v>
      </c>
    </row>
    <row r="6461" spans="1:5" x14ac:dyDescent="0.25">
      <c r="A6461" s="377">
        <v>44658</v>
      </c>
      <c r="B6461" s="378">
        <v>6.5</v>
      </c>
      <c r="C6461" s="379">
        <v>6.49</v>
      </c>
      <c r="D6461" s="378">
        <v>6.7255000000000003</v>
      </c>
      <c r="E6461" s="20">
        <f t="shared" si="100"/>
        <v>6.7255000000000003</v>
      </c>
    </row>
    <row r="6462" spans="1:5" x14ac:dyDescent="0.25">
      <c r="A6462" s="377">
        <v>44659</v>
      </c>
      <c r="B6462" s="378">
        <v>6.5</v>
      </c>
      <c r="C6462" s="379">
        <v>6.5</v>
      </c>
      <c r="D6462" s="378">
        <v>6.7276999999999996</v>
      </c>
      <c r="E6462" s="20">
        <f t="shared" si="100"/>
        <v>6.7276999999999996</v>
      </c>
    </row>
    <row r="6463" spans="1:5" x14ac:dyDescent="0.25">
      <c r="A6463" s="377">
        <v>44660</v>
      </c>
      <c r="B6463" s="378">
        <v>6.5</v>
      </c>
      <c r="C6463" s="379" t="s">
        <v>611</v>
      </c>
      <c r="D6463" s="378" t="s">
        <v>611</v>
      </c>
      <c r="E6463" s="20">
        <f t="shared" si="100"/>
        <v>6.7276999999999996</v>
      </c>
    </row>
    <row r="6464" spans="1:5" x14ac:dyDescent="0.25">
      <c r="A6464" s="377">
        <v>44661</v>
      </c>
      <c r="B6464" s="378" t="s">
        <v>611</v>
      </c>
      <c r="C6464" s="379" t="s">
        <v>611</v>
      </c>
      <c r="D6464" s="378" t="s">
        <v>611</v>
      </c>
      <c r="E6464" s="20">
        <f t="shared" si="100"/>
        <v>6.7276999999999996</v>
      </c>
    </row>
    <row r="6465" spans="1:5" x14ac:dyDescent="0.25">
      <c r="A6465" s="377">
        <v>44662</v>
      </c>
      <c r="B6465" s="378">
        <v>6.5</v>
      </c>
      <c r="C6465" s="379">
        <v>6.5</v>
      </c>
      <c r="D6465" s="378">
        <v>6.7285000000000004</v>
      </c>
      <c r="E6465" s="20">
        <f t="shared" si="100"/>
        <v>6.7285000000000004</v>
      </c>
    </row>
    <row r="6466" spans="1:5" x14ac:dyDescent="0.25">
      <c r="A6466" s="377">
        <v>44663</v>
      </c>
      <c r="B6466" s="378">
        <v>6.5</v>
      </c>
      <c r="C6466" s="379">
        <v>6.51</v>
      </c>
      <c r="D6466" s="378">
        <v>6.726</v>
      </c>
      <c r="E6466" s="20">
        <f t="shared" si="100"/>
        <v>6.726</v>
      </c>
    </row>
    <row r="6467" spans="1:5" x14ac:dyDescent="0.25">
      <c r="A6467" s="377">
        <v>44664</v>
      </c>
      <c r="B6467" s="378">
        <v>6.5</v>
      </c>
      <c r="C6467" s="379">
        <v>6.52</v>
      </c>
      <c r="D6467" s="378">
        <v>6.73</v>
      </c>
      <c r="E6467" s="20">
        <f t="shared" si="100"/>
        <v>6.73</v>
      </c>
    </row>
    <row r="6468" spans="1:5" x14ac:dyDescent="0.25">
      <c r="A6468" s="377">
        <v>44665</v>
      </c>
      <c r="B6468" s="378">
        <v>6.5</v>
      </c>
      <c r="C6468" s="379" t="s">
        <v>611</v>
      </c>
      <c r="D6468" s="378" t="s">
        <v>611</v>
      </c>
      <c r="E6468" s="20">
        <f t="shared" si="100"/>
        <v>6.73</v>
      </c>
    </row>
    <row r="6469" spans="1:5" x14ac:dyDescent="0.25">
      <c r="A6469" s="377">
        <v>44666</v>
      </c>
      <c r="B6469" s="378">
        <v>6.5</v>
      </c>
      <c r="C6469" s="379" t="s">
        <v>611</v>
      </c>
      <c r="D6469" s="378" t="s">
        <v>611</v>
      </c>
      <c r="E6469" s="20">
        <f t="shared" si="100"/>
        <v>6.73</v>
      </c>
    </row>
    <row r="6470" spans="1:5" x14ac:dyDescent="0.25">
      <c r="A6470" s="377">
        <v>44667</v>
      </c>
      <c r="B6470" s="378">
        <v>6.5</v>
      </c>
      <c r="C6470" s="379" t="s">
        <v>611</v>
      </c>
      <c r="D6470" s="378" t="s">
        <v>611</v>
      </c>
      <c r="E6470" s="20">
        <f t="shared" si="100"/>
        <v>6.73</v>
      </c>
    </row>
    <row r="6471" spans="1:5" x14ac:dyDescent="0.25">
      <c r="A6471" s="377">
        <v>44668</v>
      </c>
      <c r="B6471" s="378">
        <v>6.5</v>
      </c>
      <c r="C6471" s="379" t="s">
        <v>611</v>
      </c>
      <c r="D6471" s="378" t="s">
        <v>611</v>
      </c>
      <c r="E6471" s="20">
        <f t="shared" si="100"/>
        <v>6.73</v>
      </c>
    </row>
    <row r="6472" spans="1:5" x14ac:dyDescent="0.25">
      <c r="A6472" s="377">
        <v>44669</v>
      </c>
      <c r="B6472" s="378">
        <v>6.5</v>
      </c>
      <c r="C6472" s="379">
        <v>6.48</v>
      </c>
      <c r="D6472" s="378">
        <v>6.7344999999999997</v>
      </c>
      <c r="E6472" s="20">
        <f t="shared" si="100"/>
        <v>6.7344999999999997</v>
      </c>
    </row>
    <row r="6473" spans="1:5" x14ac:dyDescent="0.25">
      <c r="A6473" s="377">
        <v>44670</v>
      </c>
      <c r="B6473" s="378">
        <v>6.5</v>
      </c>
      <c r="C6473" s="379">
        <v>6.52</v>
      </c>
      <c r="D6473" s="378">
        <v>6.7370000000000001</v>
      </c>
      <c r="E6473" s="20">
        <f t="shared" si="100"/>
        <v>6.7370000000000001</v>
      </c>
    </row>
    <row r="6474" spans="1:5" x14ac:dyDescent="0.25">
      <c r="A6474" s="377">
        <v>44671</v>
      </c>
      <c r="B6474" s="378">
        <v>6.5</v>
      </c>
      <c r="C6474" s="379">
        <v>6.55</v>
      </c>
      <c r="D6474" s="378">
        <v>6.7304000000000004</v>
      </c>
      <c r="E6474" s="20">
        <f t="shared" si="100"/>
        <v>6.7304000000000004</v>
      </c>
    </row>
    <row r="6475" spans="1:5" x14ac:dyDescent="0.25">
      <c r="A6475" s="377">
        <v>44672</v>
      </c>
      <c r="B6475" s="378">
        <v>6.5</v>
      </c>
      <c r="C6475" s="379">
        <v>6.56</v>
      </c>
      <c r="D6475" s="378">
        <v>6.73</v>
      </c>
      <c r="E6475" s="20">
        <f t="shared" si="100"/>
        <v>6.73</v>
      </c>
    </row>
    <row r="6476" spans="1:5" x14ac:dyDescent="0.25">
      <c r="A6476" s="377">
        <v>44673</v>
      </c>
      <c r="B6476" s="378">
        <v>6.5</v>
      </c>
      <c r="C6476" s="379">
        <v>6.52</v>
      </c>
      <c r="D6476" s="378">
        <v>6.7350000000000003</v>
      </c>
      <c r="E6476" s="20">
        <f t="shared" ref="E6476:E6539" si="101">IF(D6476="N/E",E6475,D6476)</f>
        <v>6.7350000000000003</v>
      </c>
    </row>
    <row r="6477" spans="1:5" x14ac:dyDescent="0.25">
      <c r="A6477" s="377">
        <v>44674</v>
      </c>
      <c r="B6477" s="378">
        <v>6.5</v>
      </c>
      <c r="C6477" s="379" t="s">
        <v>611</v>
      </c>
      <c r="D6477" s="378" t="s">
        <v>611</v>
      </c>
      <c r="E6477" s="20">
        <f t="shared" si="101"/>
        <v>6.7350000000000003</v>
      </c>
    </row>
    <row r="6478" spans="1:5" x14ac:dyDescent="0.25">
      <c r="A6478" s="377">
        <v>44675</v>
      </c>
      <c r="B6478" s="378">
        <v>6.5</v>
      </c>
      <c r="C6478" s="379" t="s">
        <v>611</v>
      </c>
      <c r="D6478" s="378" t="s">
        <v>611</v>
      </c>
      <c r="E6478" s="20">
        <f t="shared" si="101"/>
        <v>6.7350000000000003</v>
      </c>
    </row>
    <row r="6479" spans="1:5" x14ac:dyDescent="0.25">
      <c r="A6479" s="377">
        <v>44676</v>
      </c>
      <c r="B6479" s="378">
        <v>6.5</v>
      </c>
      <c r="C6479" s="379">
        <v>6.54</v>
      </c>
      <c r="D6479" s="378">
        <v>6.7324999999999999</v>
      </c>
      <c r="E6479" s="20">
        <f t="shared" si="101"/>
        <v>6.7324999999999999</v>
      </c>
    </row>
    <row r="6480" spans="1:5" x14ac:dyDescent="0.25">
      <c r="A6480" s="377">
        <v>44677</v>
      </c>
      <c r="B6480" s="378">
        <v>6.5</v>
      </c>
      <c r="C6480" s="379">
        <v>6.53</v>
      </c>
      <c r="D6480" s="378">
        <v>6.74</v>
      </c>
      <c r="E6480" s="20">
        <f t="shared" si="101"/>
        <v>6.74</v>
      </c>
    </row>
    <row r="6481" spans="1:5" x14ac:dyDescent="0.25">
      <c r="A6481" s="377">
        <v>44678</v>
      </c>
      <c r="B6481" s="378">
        <v>6.5</v>
      </c>
      <c r="C6481" s="379">
        <v>6.51</v>
      </c>
      <c r="D6481" s="378">
        <v>6.7450000000000001</v>
      </c>
      <c r="E6481" s="20">
        <f t="shared" si="101"/>
        <v>6.7450000000000001</v>
      </c>
    </row>
    <row r="6482" spans="1:5" x14ac:dyDescent="0.25">
      <c r="A6482" s="377">
        <v>44679</v>
      </c>
      <c r="B6482" s="378">
        <v>6.5</v>
      </c>
      <c r="C6482" s="379">
        <v>6.55</v>
      </c>
      <c r="D6482" s="378">
        <v>6.7450000000000001</v>
      </c>
      <c r="E6482" s="20">
        <f t="shared" si="101"/>
        <v>6.7450000000000001</v>
      </c>
    </row>
    <row r="6483" spans="1:5" x14ac:dyDescent="0.25">
      <c r="A6483" s="377">
        <v>44680</v>
      </c>
      <c r="B6483" s="378">
        <v>6.5</v>
      </c>
      <c r="C6483" s="379">
        <v>6.61</v>
      </c>
      <c r="D6483" s="378">
        <v>6.7506000000000004</v>
      </c>
      <c r="E6483" s="20">
        <f t="shared" si="101"/>
        <v>6.7506000000000004</v>
      </c>
    </row>
    <row r="6484" spans="1:5" x14ac:dyDescent="0.25">
      <c r="A6484" s="377">
        <v>44681</v>
      </c>
      <c r="B6484" s="378">
        <v>6.5</v>
      </c>
      <c r="C6484" s="379" t="s">
        <v>611</v>
      </c>
      <c r="D6484" s="378" t="s">
        <v>611</v>
      </c>
      <c r="E6484" s="20">
        <f t="shared" si="101"/>
        <v>6.7506000000000004</v>
      </c>
    </row>
    <row r="6485" spans="1:5" x14ac:dyDescent="0.25">
      <c r="A6485" s="377">
        <v>44682</v>
      </c>
      <c r="B6485" s="378">
        <v>6.5</v>
      </c>
      <c r="C6485" s="379" t="s">
        <v>611</v>
      </c>
      <c r="D6485" s="378" t="s">
        <v>611</v>
      </c>
      <c r="E6485" s="20">
        <f t="shared" si="101"/>
        <v>6.7506000000000004</v>
      </c>
    </row>
    <row r="6486" spans="1:5" x14ac:dyDescent="0.25">
      <c r="A6486" s="377">
        <v>44683</v>
      </c>
      <c r="B6486" s="378">
        <v>6.5</v>
      </c>
      <c r="C6486" s="379">
        <v>6.55</v>
      </c>
      <c r="D6486" s="378">
        <v>6.7525000000000004</v>
      </c>
      <c r="E6486" s="20">
        <f t="shared" si="101"/>
        <v>6.7525000000000004</v>
      </c>
    </row>
    <row r="6487" spans="1:5" x14ac:dyDescent="0.25">
      <c r="A6487" s="377">
        <v>44684</v>
      </c>
      <c r="B6487" s="378">
        <v>6.5</v>
      </c>
      <c r="C6487" s="379">
        <v>6.6</v>
      </c>
      <c r="D6487" s="378">
        <v>6.7569999999999997</v>
      </c>
      <c r="E6487" s="20">
        <f t="shared" si="101"/>
        <v>6.7569999999999997</v>
      </c>
    </row>
    <row r="6488" spans="1:5" x14ac:dyDescent="0.25">
      <c r="A6488" s="377">
        <v>44685</v>
      </c>
      <c r="B6488" s="378">
        <v>6.5</v>
      </c>
      <c r="C6488" s="379">
        <v>6.5</v>
      </c>
      <c r="D6488" s="378">
        <v>6.7556000000000003</v>
      </c>
      <c r="E6488" s="20">
        <f t="shared" si="101"/>
        <v>6.7556000000000003</v>
      </c>
    </row>
    <row r="6489" spans="1:5" x14ac:dyDescent="0.25">
      <c r="A6489" s="377">
        <v>44686</v>
      </c>
      <c r="B6489" s="378">
        <v>6.5</v>
      </c>
      <c r="C6489" s="379">
        <v>6.5</v>
      </c>
      <c r="D6489" s="378">
        <v>6.7603</v>
      </c>
      <c r="E6489" s="20">
        <f t="shared" si="101"/>
        <v>6.7603</v>
      </c>
    </row>
    <row r="6490" spans="1:5" x14ac:dyDescent="0.25">
      <c r="A6490" s="377">
        <v>44687</v>
      </c>
      <c r="B6490" s="378">
        <v>6.5</v>
      </c>
      <c r="C6490" s="379">
        <v>6.5</v>
      </c>
      <c r="D6490" s="378">
        <v>6.7649999999999997</v>
      </c>
      <c r="E6490" s="20">
        <f t="shared" si="101"/>
        <v>6.7649999999999997</v>
      </c>
    </row>
    <row r="6491" spans="1:5" x14ac:dyDescent="0.25">
      <c r="A6491" s="377">
        <v>44688</v>
      </c>
      <c r="B6491" s="378">
        <v>6.5</v>
      </c>
      <c r="C6491" s="379" t="s">
        <v>611</v>
      </c>
      <c r="D6491" s="378" t="s">
        <v>611</v>
      </c>
      <c r="E6491" s="20">
        <f t="shared" si="101"/>
        <v>6.7649999999999997</v>
      </c>
    </row>
    <row r="6492" spans="1:5" x14ac:dyDescent="0.25">
      <c r="A6492" s="377">
        <v>44689</v>
      </c>
      <c r="B6492" s="378">
        <v>6.5</v>
      </c>
      <c r="C6492" s="379" t="s">
        <v>611</v>
      </c>
      <c r="D6492" s="378" t="s">
        <v>611</v>
      </c>
      <c r="E6492" s="20">
        <f t="shared" si="101"/>
        <v>6.7649999999999997</v>
      </c>
    </row>
    <row r="6493" spans="1:5" x14ac:dyDescent="0.25">
      <c r="A6493" s="377">
        <v>44690</v>
      </c>
      <c r="B6493" s="378">
        <v>6.5</v>
      </c>
      <c r="C6493" s="379">
        <v>6.49</v>
      </c>
      <c r="D6493" s="378">
        <v>6.7649999999999997</v>
      </c>
      <c r="E6493" s="20">
        <f t="shared" si="101"/>
        <v>6.7649999999999997</v>
      </c>
    </row>
    <row r="6494" spans="1:5" x14ac:dyDescent="0.25">
      <c r="A6494" s="377">
        <v>44691</v>
      </c>
      <c r="B6494" s="378">
        <v>6.5</v>
      </c>
      <c r="C6494" s="379">
        <v>6.49</v>
      </c>
      <c r="D6494" s="378">
        <v>6.7725</v>
      </c>
      <c r="E6494" s="20">
        <f t="shared" si="101"/>
        <v>6.7725</v>
      </c>
    </row>
    <row r="6495" spans="1:5" x14ac:dyDescent="0.25">
      <c r="A6495" s="377">
        <v>44692</v>
      </c>
      <c r="B6495" s="378">
        <v>6.5</v>
      </c>
      <c r="C6495" s="379">
        <v>6.51</v>
      </c>
      <c r="D6495" s="378">
        <v>6.7949999999999999</v>
      </c>
      <c r="E6495" s="20">
        <f t="shared" si="101"/>
        <v>6.7949999999999999</v>
      </c>
    </row>
    <row r="6496" spans="1:5" x14ac:dyDescent="0.25">
      <c r="A6496" s="377">
        <v>44693</v>
      </c>
      <c r="B6496" s="378">
        <v>6.5</v>
      </c>
      <c r="C6496" s="379">
        <v>6.55</v>
      </c>
      <c r="D6496" s="378">
        <v>6.8075000000000001</v>
      </c>
      <c r="E6496" s="20">
        <f t="shared" si="101"/>
        <v>6.8075000000000001</v>
      </c>
    </row>
    <row r="6497" spans="1:5" x14ac:dyDescent="0.25">
      <c r="A6497" s="377">
        <v>44694</v>
      </c>
      <c r="B6497" s="378">
        <v>7</v>
      </c>
      <c r="C6497" s="379">
        <v>7.03</v>
      </c>
      <c r="D6497" s="378">
        <v>6.8198999999999996</v>
      </c>
      <c r="E6497" s="20">
        <f t="shared" si="101"/>
        <v>6.8198999999999996</v>
      </c>
    </row>
    <row r="6498" spans="1:5" x14ac:dyDescent="0.25">
      <c r="A6498" s="377">
        <v>44695</v>
      </c>
      <c r="B6498" s="378">
        <v>7</v>
      </c>
      <c r="C6498" s="379" t="s">
        <v>611</v>
      </c>
      <c r="D6498" s="378" t="s">
        <v>611</v>
      </c>
      <c r="E6498" s="20">
        <f t="shared" si="101"/>
        <v>6.8198999999999996</v>
      </c>
    </row>
    <row r="6499" spans="1:5" x14ac:dyDescent="0.25">
      <c r="A6499" s="377">
        <v>44696</v>
      </c>
      <c r="B6499" s="378">
        <v>7</v>
      </c>
      <c r="C6499" s="379" t="s">
        <v>611</v>
      </c>
      <c r="D6499" s="378" t="s">
        <v>611</v>
      </c>
      <c r="E6499" s="20">
        <f t="shared" si="101"/>
        <v>6.8198999999999996</v>
      </c>
    </row>
    <row r="6500" spans="1:5" x14ac:dyDescent="0.25">
      <c r="A6500" s="377">
        <v>44697</v>
      </c>
      <c r="B6500" s="378">
        <v>7</v>
      </c>
      <c r="C6500" s="379">
        <v>6.97</v>
      </c>
      <c r="D6500" s="378">
        <v>7.2350000000000003</v>
      </c>
      <c r="E6500" s="20">
        <f t="shared" si="101"/>
        <v>7.2350000000000003</v>
      </c>
    </row>
    <row r="6501" spans="1:5" x14ac:dyDescent="0.25">
      <c r="A6501" s="377">
        <v>44698</v>
      </c>
      <c r="B6501" s="378">
        <v>7</v>
      </c>
      <c r="C6501" s="379">
        <v>6.98</v>
      </c>
      <c r="D6501" s="378">
        <v>7.218</v>
      </c>
      <c r="E6501" s="20">
        <f t="shared" si="101"/>
        <v>7.218</v>
      </c>
    </row>
    <row r="6502" spans="1:5" x14ac:dyDescent="0.25">
      <c r="A6502" s="377">
        <v>44699</v>
      </c>
      <c r="B6502" s="378">
        <v>7</v>
      </c>
      <c r="C6502" s="379">
        <v>6.98</v>
      </c>
      <c r="D6502" s="378">
        <v>7.2087000000000003</v>
      </c>
      <c r="E6502" s="20">
        <f t="shared" si="101"/>
        <v>7.2087000000000003</v>
      </c>
    </row>
    <row r="6503" spans="1:5" x14ac:dyDescent="0.25">
      <c r="A6503" s="377">
        <v>44700</v>
      </c>
      <c r="B6503" s="378">
        <v>7</v>
      </c>
      <c r="C6503" s="379">
        <v>6.99</v>
      </c>
      <c r="D6503" s="378">
        <v>7.2050000000000001</v>
      </c>
      <c r="E6503" s="20">
        <f t="shared" si="101"/>
        <v>7.2050000000000001</v>
      </c>
    </row>
    <row r="6504" spans="1:5" x14ac:dyDescent="0.25">
      <c r="A6504" s="377">
        <v>44701</v>
      </c>
      <c r="B6504" s="378">
        <v>7</v>
      </c>
      <c r="C6504" s="379">
        <v>7</v>
      </c>
      <c r="D6504" s="378">
        <v>7.2030000000000003</v>
      </c>
      <c r="E6504" s="20">
        <f t="shared" si="101"/>
        <v>7.2030000000000003</v>
      </c>
    </row>
    <row r="6505" spans="1:5" x14ac:dyDescent="0.25">
      <c r="A6505" s="377">
        <v>44702</v>
      </c>
      <c r="B6505" s="378">
        <v>7</v>
      </c>
      <c r="C6505" s="379" t="s">
        <v>611</v>
      </c>
      <c r="D6505" s="378" t="s">
        <v>611</v>
      </c>
      <c r="E6505" s="20">
        <f t="shared" si="101"/>
        <v>7.2030000000000003</v>
      </c>
    </row>
    <row r="6506" spans="1:5" x14ac:dyDescent="0.25">
      <c r="A6506" s="377">
        <v>44703</v>
      </c>
      <c r="B6506" s="378">
        <v>7</v>
      </c>
      <c r="C6506" s="379" t="s">
        <v>611</v>
      </c>
      <c r="D6506" s="378" t="s">
        <v>611</v>
      </c>
      <c r="E6506" s="20">
        <f t="shared" si="101"/>
        <v>7.2030000000000003</v>
      </c>
    </row>
    <row r="6507" spans="1:5" x14ac:dyDescent="0.25">
      <c r="A6507" s="377">
        <v>44704</v>
      </c>
      <c r="B6507" s="378">
        <v>7</v>
      </c>
      <c r="C6507" s="379">
        <v>7</v>
      </c>
      <c r="D6507" s="378">
        <v>7.202</v>
      </c>
      <c r="E6507" s="20">
        <f t="shared" si="101"/>
        <v>7.202</v>
      </c>
    </row>
    <row r="6508" spans="1:5" x14ac:dyDescent="0.25">
      <c r="A6508" s="377">
        <v>44705</v>
      </c>
      <c r="B6508" s="378">
        <v>7</v>
      </c>
      <c r="C6508" s="379">
        <v>7</v>
      </c>
      <c r="D6508" s="378">
        <v>7.2074999999999996</v>
      </c>
      <c r="E6508" s="20">
        <f t="shared" si="101"/>
        <v>7.2074999999999996</v>
      </c>
    </row>
    <row r="6509" spans="1:5" x14ac:dyDescent="0.25">
      <c r="A6509" s="377">
        <v>44706</v>
      </c>
      <c r="B6509" s="378">
        <v>7</v>
      </c>
      <c r="C6509" s="379">
        <v>6.98</v>
      </c>
      <c r="D6509" s="378">
        <v>7.2187000000000001</v>
      </c>
      <c r="E6509" s="20">
        <f t="shared" si="101"/>
        <v>7.2187000000000001</v>
      </c>
    </row>
    <row r="6510" spans="1:5" x14ac:dyDescent="0.25">
      <c r="A6510" s="377">
        <v>44707</v>
      </c>
      <c r="B6510" s="378">
        <v>7</v>
      </c>
      <c r="C6510" s="379">
        <v>6.99</v>
      </c>
      <c r="D6510" s="378">
        <v>7.2107000000000001</v>
      </c>
      <c r="E6510" s="20">
        <f t="shared" si="101"/>
        <v>7.2107000000000001</v>
      </c>
    </row>
    <row r="6511" spans="1:5" x14ac:dyDescent="0.25">
      <c r="A6511" s="377">
        <v>44708</v>
      </c>
      <c r="B6511" s="378">
        <v>7</v>
      </c>
      <c r="C6511" s="379">
        <v>7.05</v>
      </c>
      <c r="D6511" s="378">
        <v>7.2069999999999999</v>
      </c>
      <c r="E6511" s="20">
        <f t="shared" si="101"/>
        <v>7.2069999999999999</v>
      </c>
    </row>
    <row r="6512" spans="1:5" x14ac:dyDescent="0.25">
      <c r="A6512" s="377">
        <v>44709</v>
      </c>
      <c r="B6512" s="378">
        <v>7</v>
      </c>
      <c r="C6512" s="379" t="s">
        <v>611</v>
      </c>
      <c r="D6512" s="378" t="s">
        <v>611</v>
      </c>
      <c r="E6512" s="20">
        <f t="shared" si="101"/>
        <v>7.2069999999999999</v>
      </c>
    </row>
    <row r="6513" spans="1:5" x14ac:dyDescent="0.25">
      <c r="A6513" s="377">
        <v>44710</v>
      </c>
      <c r="B6513" s="378">
        <v>7</v>
      </c>
      <c r="C6513" s="379" t="s">
        <v>611</v>
      </c>
      <c r="D6513" s="378" t="s">
        <v>611</v>
      </c>
      <c r="E6513" s="20">
        <f t="shared" si="101"/>
        <v>7.2069999999999999</v>
      </c>
    </row>
    <row r="6514" spans="1:5" x14ac:dyDescent="0.25">
      <c r="A6514" s="377">
        <v>44711</v>
      </c>
      <c r="B6514" s="378">
        <v>7</v>
      </c>
      <c r="C6514" s="379">
        <v>7.02</v>
      </c>
      <c r="D6514" s="378">
        <v>7.2149999999999999</v>
      </c>
      <c r="E6514" s="20">
        <f t="shared" si="101"/>
        <v>7.2149999999999999</v>
      </c>
    </row>
    <row r="6515" spans="1:5" x14ac:dyDescent="0.25">
      <c r="A6515" s="377">
        <v>44712</v>
      </c>
      <c r="B6515" s="378">
        <v>7</v>
      </c>
      <c r="C6515" s="379">
        <v>7.05</v>
      </c>
      <c r="D6515" s="378">
        <v>7.2225000000000001</v>
      </c>
      <c r="E6515" s="20">
        <f t="shared" si="101"/>
        <v>7.2225000000000001</v>
      </c>
    </row>
    <row r="6516" spans="1:5" x14ac:dyDescent="0.25">
      <c r="A6516" s="377">
        <v>44713</v>
      </c>
      <c r="B6516" s="378">
        <v>7</v>
      </c>
      <c r="C6516" s="379">
        <v>7.07</v>
      </c>
      <c r="D6516" s="378">
        <v>7.2249999999999996</v>
      </c>
      <c r="E6516" s="20">
        <f t="shared" si="101"/>
        <v>7.2249999999999996</v>
      </c>
    </row>
    <row r="6517" spans="1:5" x14ac:dyDescent="0.25">
      <c r="A6517" s="377">
        <v>44714</v>
      </c>
      <c r="B6517" s="378">
        <v>7</v>
      </c>
      <c r="C6517" s="379">
        <v>7.06</v>
      </c>
      <c r="D6517" s="378">
        <v>7.23</v>
      </c>
      <c r="E6517" s="20">
        <f t="shared" si="101"/>
        <v>7.23</v>
      </c>
    </row>
    <row r="6518" spans="1:5" x14ac:dyDescent="0.25">
      <c r="A6518" s="377">
        <v>44715</v>
      </c>
      <c r="B6518" s="378">
        <v>7</v>
      </c>
      <c r="C6518" s="379">
        <v>6.98</v>
      </c>
      <c r="D6518" s="378">
        <v>7.2355</v>
      </c>
      <c r="E6518" s="20">
        <f t="shared" si="101"/>
        <v>7.2355</v>
      </c>
    </row>
    <row r="6519" spans="1:5" x14ac:dyDescent="0.25">
      <c r="A6519" s="377">
        <v>44716</v>
      </c>
      <c r="B6519" s="378">
        <v>7</v>
      </c>
      <c r="C6519" s="379" t="s">
        <v>611</v>
      </c>
      <c r="D6519" s="378" t="s">
        <v>611</v>
      </c>
      <c r="E6519" s="20">
        <f t="shared" si="101"/>
        <v>7.2355</v>
      </c>
    </row>
    <row r="6520" spans="1:5" x14ac:dyDescent="0.25">
      <c r="A6520" s="377">
        <v>44717</v>
      </c>
      <c r="B6520" s="378">
        <v>7</v>
      </c>
      <c r="C6520" s="379" t="s">
        <v>611</v>
      </c>
      <c r="D6520" s="378" t="s">
        <v>611</v>
      </c>
      <c r="E6520" s="20">
        <f t="shared" si="101"/>
        <v>7.2355</v>
      </c>
    </row>
    <row r="6521" spans="1:5" x14ac:dyDescent="0.25">
      <c r="A6521" s="377">
        <v>44718</v>
      </c>
      <c r="B6521" s="378">
        <v>7</v>
      </c>
      <c r="C6521" s="379">
        <v>6.98</v>
      </c>
      <c r="D6521" s="378">
        <v>7.2335000000000003</v>
      </c>
      <c r="E6521" s="20">
        <f t="shared" si="101"/>
        <v>7.2335000000000003</v>
      </c>
    </row>
    <row r="6522" spans="1:5" x14ac:dyDescent="0.25">
      <c r="A6522" s="377">
        <v>44719</v>
      </c>
      <c r="B6522" s="378">
        <v>7</v>
      </c>
      <c r="C6522" s="379">
        <v>7</v>
      </c>
      <c r="D6522" s="378">
        <v>7.242</v>
      </c>
      <c r="E6522" s="20">
        <f t="shared" si="101"/>
        <v>7.242</v>
      </c>
    </row>
    <row r="6523" spans="1:5" x14ac:dyDescent="0.25">
      <c r="A6523" s="377">
        <v>44720</v>
      </c>
      <c r="B6523" s="378">
        <v>7</v>
      </c>
      <c r="C6523" s="379">
        <v>7</v>
      </c>
      <c r="D6523" s="378">
        <v>7.2465000000000002</v>
      </c>
      <c r="E6523" s="20">
        <f t="shared" si="101"/>
        <v>7.2465000000000002</v>
      </c>
    </row>
    <row r="6524" spans="1:5" x14ac:dyDescent="0.25">
      <c r="A6524" s="377">
        <v>44721</v>
      </c>
      <c r="B6524" s="378">
        <v>7</v>
      </c>
      <c r="C6524" s="379">
        <v>6.91</v>
      </c>
      <c r="D6524" s="378">
        <v>7.2626999999999997</v>
      </c>
      <c r="E6524" s="20">
        <f t="shared" si="101"/>
        <v>7.2626999999999997</v>
      </c>
    </row>
    <row r="6525" spans="1:5" x14ac:dyDescent="0.25">
      <c r="A6525" s="377">
        <v>44722</v>
      </c>
      <c r="B6525" s="378">
        <v>7</v>
      </c>
      <c r="C6525" s="379">
        <v>6.77</v>
      </c>
      <c r="D6525" s="378">
        <v>7.2670000000000003</v>
      </c>
      <c r="E6525" s="20">
        <f t="shared" si="101"/>
        <v>7.2670000000000003</v>
      </c>
    </row>
    <row r="6526" spans="1:5" x14ac:dyDescent="0.25">
      <c r="A6526" s="377">
        <v>44723</v>
      </c>
      <c r="B6526" s="378">
        <v>7</v>
      </c>
      <c r="C6526" s="379" t="s">
        <v>611</v>
      </c>
      <c r="D6526" s="378" t="s">
        <v>611</v>
      </c>
      <c r="E6526" s="20">
        <f t="shared" si="101"/>
        <v>7.2670000000000003</v>
      </c>
    </row>
    <row r="6527" spans="1:5" x14ac:dyDescent="0.25">
      <c r="A6527" s="377">
        <v>44724</v>
      </c>
      <c r="B6527" s="378">
        <v>7</v>
      </c>
      <c r="C6527" s="379" t="s">
        <v>611</v>
      </c>
      <c r="D6527" s="378" t="s">
        <v>611</v>
      </c>
      <c r="E6527" s="20">
        <f t="shared" si="101"/>
        <v>7.2670000000000003</v>
      </c>
    </row>
    <row r="6528" spans="1:5" x14ac:dyDescent="0.25">
      <c r="A6528" s="377">
        <v>44725</v>
      </c>
      <c r="B6528" s="378">
        <v>7</v>
      </c>
      <c r="C6528" s="379">
        <v>6.8</v>
      </c>
      <c r="D6528" s="378">
        <v>7.2714999999999996</v>
      </c>
      <c r="E6528" s="20">
        <f t="shared" si="101"/>
        <v>7.2714999999999996</v>
      </c>
    </row>
    <row r="6529" spans="1:5" x14ac:dyDescent="0.25">
      <c r="A6529" s="377">
        <v>44726</v>
      </c>
      <c r="B6529" s="378">
        <v>7</v>
      </c>
      <c r="C6529" s="379">
        <v>6.83</v>
      </c>
      <c r="D6529" s="378">
        <v>7.28</v>
      </c>
      <c r="E6529" s="20">
        <f t="shared" si="101"/>
        <v>7.28</v>
      </c>
    </row>
    <row r="6530" spans="1:5" x14ac:dyDescent="0.25">
      <c r="A6530" s="377">
        <v>44727</v>
      </c>
      <c r="B6530" s="378">
        <v>7</v>
      </c>
      <c r="C6530" s="379">
        <v>6.91</v>
      </c>
      <c r="D6530" s="378">
        <v>7.2854999999999999</v>
      </c>
      <c r="E6530" s="20">
        <f t="shared" si="101"/>
        <v>7.2854999999999999</v>
      </c>
    </row>
    <row r="6531" spans="1:5" x14ac:dyDescent="0.25">
      <c r="A6531" s="377">
        <v>44728</v>
      </c>
      <c r="B6531" s="378">
        <v>7</v>
      </c>
      <c r="C6531" s="379">
        <v>6.98</v>
      </c>
      <c r="D6531" s="378">
        <v>7.3025000000000002</v>
      </c>
      <c r="E6531" s="20">
        <f t="shared" si="101"/>
        <v>7.3025000000000002</v>
      </c>
    </row>
    <row r="6532" spans="1:5" x14ac:dyDescent="0.25">
      <c r="A6532" s="377">
        <v>44729</v>
      </c>
      <c r="B6532" s="378">
        <v>7</v>
      </c>
      <c r="C6532" s="379">
        <v>7</v>
      </c>
      <c r="D6532" s="378">
        <v>7.3224999999999998</v>
      </c>
      <c r="E6532" s="20">
        <f t="shared" si="101"/>
        <v>7.3224999999999998</v>
      </c>
    </row>
    <row r="6533" spans="1:5" x14ac:dyDescent="0.25">
      <c r="A6533" s="377">
        <v>44730</v>
      </c>
      <c r="B6533" s="378">
        <v>7</v>
      </c>
      <c r="C6533" s="379" t="s">
        <v>611</v>
      </c>
      <c r="D6533" s="378" t="s">
        <v>611</v>
      </c>
      <c r="E6533" s="20">
        <f t="shared" si="101"/>
        <v>7.3224999999999998</v>
      </c>
    </row>
    <row r="6534" spans="1:5" x14ac:dyDescent="0.25">
      <c r="A6534" s="377">
        <v>44731</v>
      </c>
      <c r="B6534" s="378">
        <v>7</v>
      </c>
      <c r="C6534" s="379" t="s">
        <v>611</v>
      </c>
      <c r="D6534" s="378" t="s">
        <v>611</v>
      </c>
      <c r="E6534" s="20">
        <f t="shared" si="101"/>
        <v>7.3224999999999998</v>
      </c>
    </row>
    <row r="6535" spans="1:5" x14ac:dyDescent="0.25">
      <c r="A6535" s="377">
        <v>44732</v>
      </c>
      <c r="B6535" s="378">
        <v>7</v>
      </c>
      <c r="C6535" s="379">
        <v>7</v>
      </c>
      <c r="D6535" s="378">
        <v>7.33</v>
      </c>
      <c r="E6535" s="20">
        <f t="shared" si="101"/>
        <v>7.33</v>
      </c>
    </row>
    <row r="6536" spans="1:5" x14ac:dyDescent="0.25">
      <c r="A6536" s="377">
        <v>44733</v>
      </c>
      <c r="B6536" s="378">
        <v>7</v>
      </c>
      <c r="C6536" s="379">
        <v>7.02</v>
      </c>
      <c r="D6536" s="378">
        <v>7.3375000000000004</v>
      </c>
      <c r="E6536" s="20">
        <f t="shared" si="101"/>
        <v>7.3375000000000004</v>
      </c>
    </row>
    <row r="6537" spans="1:5" x14ac:dyDescent="0.25">
      <c r="A6537" s="377">
        <v>44734</v>
      </c>
      <c r="B6537" s="378">
        <v>7</v>
      </c>
      <c r="C6537" s="379">
        <v>7.01</v>
      </c>
      <c r="D6537" s="378">
        <v>7.3550000000000004</v>
      </c>
      <c r="E6537" s="20">
        <f t="shared" si="101"/>
        <v>7.3550000000000004</v>
      </c>
    </row>
    <row r="6538" spans="1:5" x14ac:dyDescent="0.25">
      <c r="A6538" s="377">
        <v>44735</v>
      </c>
      <c r="B6538" s="378">
        <v>7</v>
      </c>
      <c r="C6538" s="379">
        <v>6.98</v>
      </c>
      <c r="D6538" s="378">
        <v>7.3775000000000004</v>
      </c>
      <c r="E6538" s="20">
        <f t="shared" si="101"/>
        <v>7.3775000000000004</v>
      </c>
    </row>
    <row r="6539" spans="1:5" x14ac:dyDescent="0.25">
      <c r="A6539" s="377">
        <v>44736</v>
      </c>
      <c r="B6539" s="378">
        <v>7.75</v>
      </c>
      <c r="C6539" s="379">
        <v>7.71</v>
      </c>
      <c r="D6539" s="378">
        <v>7.3913000000000002</v>
      </c>
      <c r="E6539" s="20">
        <f t="shared" si="101"/>
        <v>7.3913000000000002</v>
      </c>
    </row>
    <row r="6540" spans="1:5" x14ac:dyDescent="0.25">
      <c r="A6540" s="377">
        <v>44737</v>
      </c>
      <c r="B6540" s="378">
        <v>7.75</v>
      </c>
      <c r="C6540" s="379" t="s">
        <v>611</v>
      </c>
      <c r="D6540" s="378" t="s">
        <v>611</v>
      </c>
      <c r="E6540" s="20">
        <f t="shared" ref="E6540:E6603" si="102">IF(D6540="N/E",E6539,D6540)</f>
        <v>7.3913000000000002</v>
      </c>
    </row>
    <row r="6541" spans="1:5" x14ac:dyDescent="0.25">
      <c r="A6541" s="377">
        <v>44738</v>
      </c>
      <c r="B6541" s="378">
        <v>7.75</v>
      </c>
      <c r="C6541" s="379" t="s">
        <v>611</v>
      </c>
      <c r="D6541" s="378" t="s">
        <v>611</v>
      </c>
      <c r="E6541" s="20">
        <f t="shared" si="102"/>
        <v>7.3913000000000002</v>
      </c>
    </row>
    <row r="6542" spans="1:5" x14ac:dyDescent="0.25">
      <c r="A6542" s="377">
        <v>44739</v>
      </c>
      <c r="B6542" s="378">
        <v>7.75</v>
      </c>
      <c r="C6542" s="379">
        <v>7.71</v>
      </c>
      <c r="D6542" s="378">
        <v>8.0124999999999993</v>
      </c>
      <c r="E6542" s="20">
        <f t="shared" si="102"/>
        <v>8.0124999999999993</v>
      </c>
    </row>
    <row r="6543" spans="1:5" x14ac:dyDescent="0.25">
      <c r="A6543" s="377">
        <v>44740</v>
      </c>
      <c r="B6543" s="378">
        <v>7.75</v>
      </c>
      <c r="C6543" s="379">
        <v>7.73</v>
      </c>
      <c r="D6543" s="378">
        <v>8.0180000000000007</v>
      </c>
      <c r="E6543" s="20">
        <f t="shared" si="102"/>
        <v>8.0180000000000007</v>
      </c>
    </row>
    <row r="6544" spans="1:5" x14ac:dyDescent="0.25">
      <c r="A6544" s="377">
        <v>44741</v>
      </c>
      <c r="B6544" s="378">
        <v>7.75</v>
      </c>
      <c r="C6544" s="379">
        <v>7.75</v>
      </c>
      <c r="D6544" s="378">
        <v>8.0254999999999992</v>
      </c>
      <c r="E6544" s="20">
        <f t="shared" si="102"/>
        <v>8.0254999999999992</v>
      </c>
    </row>
    <row r="6545" spans="1:5" x14ac:dyDescent="0.25">
      <c r="A6545" s="377">
        <v>44742</v>
      </c>
      <c r="B6545" s="378">
        <v>7.75</v>
      </c>
      <c r="C6545" s="379">
        <v>7.8</v>
      </c>
      <c r="D6545" s="378">
        <v>8.0244999999999997</v>
      </c>
      <c r="E6545" s="20">
        <f t="shared" si="102"/>
        <v>8.0244999999999997</v>
      </c>
    </row>
    <row r="6546" spans="1:5" x14ac:dyDescent="0.25">
      <c r="A6546" s="377">
        <v>44743</v>
      </c>
      <c r="B6546" s="378">
        <v>7.75</v>
      </c>
      <c r="C6546" s="379">
        <v>7.76</v>
      </c>
      <c r="D6546" s="378">
        <v>8.0303000000000004</v>
      </c>
      <c r="E6546" s="20">
        <f t="shared" si="102"/>
        <v>8.0303000000000004</v>
      </c>
    </row>
    <row r="6547" spans="1:5" x14ac:dyDescent="0.25">
      <c r="A6547" s="377">
        <v>44744</v>
      </c>
      <c r="B6547" s="378">
        <v>7.75</v>
      </c>
      <c r="C6547" s="379" t="s">
        <v>611</v>
      </c>
      <c r="D6547" s="378" t="s">
        <v>611</v>
      </c>
      <c r="E6547" s="20">
        <f t="shared" si="102"/>
        <v>8.0303000000000004</v>
      </c>
    </row>
    <row r="6548" spans="1:5" x14ac:dyDescent="0.25">
      <c r="A6548" s="377">
        <v>44745</v>
      </c>
      <c r="B6548" s="378">
        <v>7.75</v>
      </c>
      <c r="C6548" s="379" t="s">
        <v>611</v>
      </c>
      <c r="D6548" s="378" t="s">
        <v>611</v>
      </c>
      <c r="E6548" s="20">
        <f t="shared" si="102"/>
        <v>8.0303000000000004</v>
      </c>
    </row>
    <row r="6549" spans="1:5" x14ac:dyDescent="0.25">
      <c r="A6549" s="377">
        <v>44746</v>
      </c>
      <c r="B6549" s="378">
        <v>7.75</v>
      </c>
      <c r="C6549" s="379">
        <v>7.77</v>
      </c>
      <c r="D6549" s="378">
        <v>8.032</v>
      </c>
      <c r="E6549" s="20">
        <f t="shared" si="102"/>
        <v>8.032</v>
      </c>
    </row>
    <row r="6550" spans="1:5" x14ac:dyDescent="0.25">
      <c r="A6550" s="377">
        <v>44747</v>
      </c>
      <c r="B6550" s="378">
        <v>7.75</v>
      </c>
      <c r="C6550" s="379">
        <v>7.72</v>
      </c>
      <c r="D6550" s="378">
        <v>8.0250000000000004</v>
      </c>
      <c r="E6550" s="20">
        <f t="shared" si="102"/>
        <v>8.0250000000000004</v>
      </c>
    </row>
    <row r="6551" spans="1:5" x14ac:dyDescent="0.25">
      <c r="A6551" s="377">
        <v>44748</v>
      </c>
      <c r="B6551" s="378">
        <v>7.75</v>
      </c>
      <c r="C6551" s="379">
        <v>7.73</v>
      </c>
      <c r="D6551" s="378">
        <v>8.0303000000000004</v>
      </c>
      <c r="E6551" s="20">
        <f t="shared" si="102"/>
        <v>8.0303000000000004</v>
      </c>
    </row>
    <row r="6552" spans="1:5" x14ac:dyDescent="0.25">
      <c r="A6552" s="377">
        <v>44749</v>
      </c>
      <c r="B6552" s="378">
        <v>7.75</v>
      </c>
      <c r="C6552" s="379">
        <v>7.74</v>
      </c>
      <c r="D6552" s="378">
        <v>8.032</v>
      </c>
      <c r="E6552" s="20">
        <f t="shared" si="102"/>
        <v>8.032</v>
      </c>
    </row>
    <row r="6553" spans="1:5" x14ac:dyDescent="0.25">
      <c r="A6553" s="377">
        <v>44750</v>
      </c>
      <c r="B6553" s="378">
        <v>7.75</v>
      </c>
      <c r="C6553" s="379">
        <v>7.74</v>
      </c>
      <c r="D6553" s="378">
        <v>8.0299999999999994</v>
      </c>
      <c r="E6553" s="20">
        <f t="shared" si="102"/>
        <v>8.0299999999999994</v>
      </c>
    </row>
    <row r="6554" spans="1:5" x14ac:dyDescent="0.25">
      <c r="A6554" s="377">
        <v>44751</v>
      </c>
      <c r="B6554" s="378">
        <v>7.75</v>
      </c>
      <c r="C6554" s="379" t="s">
        <v>611</v>
      </c>
      <c r="D6554" s="378" t="s">
        <v>611</v>
      </c>
      <c r="E6554" s="20">
        <f t="shared" si="102"/>
        <v>8.0299999999999994</v>
      </c>
    </row>
    <row r="6555" spans="1:5" x14ac:dyDescent="0.25">
      <c r="A6555" s="377">
        <v>44752</v>
      </c>
      <c r="B6555" s="378">
        <v>7.75</v>
      </c>
      <c r="C6555" s="379" t="s">
        <v>611</v>
      </c>
      <c r="D6555" s="378" t="s">
        <v>611</v>
      </c>
      <c r="E6555" s="20">
        <f t="shared" si="102"/>
        <v>8.0299999999999994</v>
      </c>
    </row>
    <row r="6556" spans="1:5" x14ac:dyDescent="0.25">
      <c r="A6556" s="377">
        <v>44753</v>
      </c>
      <c r="B6556" s="378">
        <v>7.75</v>
      </c>
      <c r="C6556" s="379">
        <v>7.75</v>
      </c>
      <c r="D6556" s="378">
        <v>8.0314999999999994</v>
      </c>
      <c r="E6556" s="20">
        <f t="shared" si="102"/>
        <v>8.0314999999999994</v>
      </c>
    </row>
    <row r="6557" spans="1:5" x14ac:dyDescent="0.25">
      <c r="A6557" s="377">
        <v>44754</v>
      </c>
      <c r="B6557" s="378">
        <v>7.75</v>
      </c>
      <c r="C6557" s="379">
        <v>7.78</v>
      </c>
      <c r="D6557" s="378">
        <v>8.0374999999999996</v>
      </c>
      <c r="E6557" s="20">
        <f t="shared" si="102"/>
        <v>8.0374999999999996</v>
      </c>
    </row>
    <row r="6558" spans="1:5" x14ac:dyDescent="0.25">
      <c r="A6558" s="377">
        <v>44755</v>
      </c>
      <c r="B6558" s="378">
        <v>7.75</v>
      </c>
      <c r="C6558" s="379">
        <v>7.78</v>
      </c>
      <c r="D6558" s="378">
        <v>8.0299999999999994</v>
      </c>
      <c r="E6558" s="20">
        <f t="shared" si="102"/>
        <v>8.0299999999999994</v>
      </c>
    </row>
    <row r="6559" spans="1:5" x14ac:dyDescent="0.25">
      <c r="A6559" s="377">
        <v>44756</v>
      </c>
      <c r="B6559" s="378">
        <v>7.75</v>
      </c>
      <c r="C6559" s="379">
        <v>7.76</v>
      </c>
      <c r="D6559" s="378">
        <v>8.0365000000000002</v>
      </c>
      <c r="E6559" s="20">
        <f t="shared" si="102"/>
        <v>8.0365000000000002</v>
      </c>
    </row>
    <row r="6560" spans="1:5" x14ac:dyDescent="0.25">
      <c r="A6560" s="377">
        <v>44757</v>
      </c>
      <c r="B6560" s="378">
        <v>7.75</v>
      </c>
      <c r="C6560" s="379">
        <v>7.74</v>
      </c>
      <c r="D6560" s="378">
        <v>8.0350000000000001</v>
      </c>
      <c r="E6560" s="20">
        <f t="shared" si="102"/>
        <v>8.0350000000000001</v>
      </c>
    </row>
    <row r="6561" spans="1:5" x14ac:dyDescent="0.25">
      <c r="A6561" s="377">
        <v>44758</v>
      </c>
      <c r="B6561" s="378">
        <v>7.75</v>
      </c>
      <c r="C6561" s="379" t="s">
        <v>611</v>
      </c>
      <c r="D6561" s="378" t="s">
        <v>611</v>
      </c>
      <c r="E6561" s="20">
        <f t="shared" si="102"/>
        <v>8.0350000000000001</v>
      </c>
    </row>
    <row r="6562" spans="1:5" x14ac:dyDescent="0.25">
      <c r="A6562" s="377">
        <v>44759</v>
      </c>
      <c r="B6562" s="378">
        <v>7.75</v>
      </c>
      <c r="C6562" s="379" t="s">
        <v>611</v>
      </c>
      <c r="D6562" s="378" t="s">
        <v>611</v>
      </c>
      <c r="E6562" s="20">
        <f t="shared" si="102"/>
        <v>8.0350000000000001</v>
      </c>
    </row>
    <row r="6563" spans="1:5" x14ac:dyDescent="0.25">
      <c r="A6563" s="377">
        <v>44760</v>
      </c>
      <c r="B6563" s="378">
        <v>7.75</v>
      </c>
      <c r="C6563" s="379">
        <v>7.73</v>
      </c>
      <c r="D6563" s="378">
        <v>8.0244999999999997</v>
      </c>
      <c r="E6563" s="20">
        <f t="shared" si="102"/>
        <v>8.0244999999999997</v>
      </c>
    </row>
    <row r="6564" spans="1:5" x14ac:dyDescent="0.25">
      <c r="A6564" s="377">
        <v>44761</v>
      </c>
      <c r="B6564" s="378">
        <v>7.75</v>
      </c>
      <c r="C6564" s="379">
        <v>7.74</v>
      </c>
      <c r="D6564" s="378">
        <v>8.02</v>
      </c>
      <c r="E6564" s="20">
        <f t="shared" si="102"/>
        <v>8.02</v>
      </c>
    </row>
    <row r="6565" spans="1:5" x14ac:dyDescent="0.25">
      <c r="A6565" s="377">
        <v>44762</v>
      </c>
      <c r="B6565" s="378">
        <v>7.75</v>
      </c>
      <c r="C6565" s="379">
        <v>7.75</v>
      </c>
      <c r="D6565" s="378">
        <v>8.0299999999999994</v>
      </c>
      <c r="E6565" s="20">
        <f t="shared" si="102"/>
        <v>8.0299999999999994</v>
      </c>
    </row>
    <row r="6566" spans="1:5" x14ac:dyDescent="0.25">
      <c r="A6566" s="377">
        <v>44763</v>
      </c>
      <c r="B6566" s="378">
        <v>7.75</v>
      </c>
      <c r="C6566" s="379">
        <v>7.77</v>
      </c>
      <c r="D6566" s="378">
        <v>8.0399999999999991</v>
      </c>
      <c r="E6566" s="20">
        <f t="shared" si="102"/>
        <v>8.0399999999999991</v>
      </c>
    </row>
    <row r="6567" spans="1:5" x14ac:dyDescent="0.25">
      <c r="A6567" s="377">
        <v>44764</v>
      </c>
      <c r="B6567" s="378">
        <v>7.75</v>
      </c>
      <c r="C6567" s="379">
        <v>7.75</v>
      </c>
      <c r="D6567" s="378">
        <v>8.0449999999999999</v>
      </c>
      <c r="E6567" s="20">
        <f t="shared" si="102"/>
        <v>8.0449999999999999</v>
      </c>
    </row>
    <row r="6568" spans="1:5" x14ac:dyDescent="0.25">
      <c r="A6568" s="377">
        <v>44765</v>
      </c>
      <c r="B6568" s="378">
        <v>7.75</v>
      </c>
      <c r="C6568" s="379" t="s">
        <v>611</v>
      </c>
      <c r="D6568" s="378" t="s">
        <v>611</v>
      </c>
      <c r="E6568" s="20">
        <f t="shared" si="102"/>
        <v>8.0449999999999999</v>
      </c>
    </row>
    <row r="6569" spans="1:5" x14ac:dyDescent="0.25">
      <c r="A6569" s="377">
        <v>44766</v>
      </c>
      <c r="B6569" s="378">
        <v>7.75</v>
      </c>
      <c r="C6569" s="379" t="s">
        <v>611</v>
      </c>
      <c r="D6569" s="378" t="s">
        <v>611</v>
      </c>
      <c r="E6569" s="20">
        <f t="shared" si="102"/>
        <v>8.0449999999999999</v>
      </c>
    </row>
    <row r="6570" spans="1:5" x14ac:dyDescent="0.25">
      <c r="A6570" s="377">
        <v>44767</v>
      </c>
      <c r="B6570" s="378">
        <v>7.75</v>
      </c>
      <c r="C6570" s="379">
        <v>7.75</v>
      </c>
      <c r="D6570" s="378">
        <v>8.0444999999999993</v>
      </c>
      <c r="E6570" s="20">
        <f t="shared" si="102"/>
        <v>8.0444999999999993</v>
      </c>
    </row>
    <row r="6571" spans="1:5" x14ac:dyDescent="0.25">
      <c r="A6571" s="377">
        <v>44768</v>
      </c>
      <c r="B6571" s="378">
        <v>7.75</v>
      </c>
      <c r="C6571" s="379">
        <v>7.76</v>
      </c>
      <c r="D6571" s="378">
        <v>8.0440000000000005</v>
      </c>
      <c r="E6571" s="20">
        <f t="shared" si="102"/>
        <v>8.0440000000000005</v>
      </c>
    </row>
    <row r="6572" spans="1:5" x14ac:dyDescent="0.25">
      <c r="A6572" s="377">
        <v>44769</v>
      </c>
      <c r="B6572" s="378">
        <v>7.75</v>
      </c>
      <c r="C6572" s="379">
        <v>7.76</v>
      </c>
      <c r="D6572" s="378">
        <v>8.0500000000000007</v>
      </c>
      <c r="E6572" s="20">
        <f t="shared" si="102"/>
        <v>8.0500000000000007</v>
      </c>
    </row>
    <row r="6573" spans="1:5" x14ac:dyDescent="0.25">
      <c r="A6573" s="377">
        <v>44770</v>
      </c>
      <c r="B6573" s="378">
        <v>7.75</v>
      </c>
      <c r="C6573" s="379">
        <v>7.76</v>
      </c>
      <c r="D6573" s="378">
        <v>8.06</v>
      </c>
      <c r="E6573" s="20">
        <f t="shared" si="102"/>
        <v>8.06</v>
      </c>
    </row>
    <row r="6574" spans="1:5" x14ac:dyDescent="0.25">
      <c r="A6574" s="377">
        <v>44771</v>
      </c>
      <c r="B6574" s="378">
        <v>7.75</v>
      </c>
      <c r="C6574" s="379">
        <v>7.8</v>
      </c>
      <c r="D6574" s="378">
        <v>8.0749999999999993</v>
      </c>
      <c r="E6574" s="20">
        <f t="shared" si="102"/>
        <v>8.0749999999999993</v>
      </c>
    </row>
    <row r="6575" spans="1:5" x14ac:dyDescent="0.25">
      <c r="A6575" s="377">
        <v>44772</v>
      </c>
      <c r="B6575" s="378">
        <v>7.75</v>
      </c>
      <c r="C6575" s="379" t="s">
        <v>611</v>
      </c>
      <c r="D6575" s="378" t="s">
        <v>611</v>
      </c>
      <c r="E6575" s="20">
        <f t="shared" si="102"/>
        <v>8.0749999999999993</v>
      </c>
    </row>
    <row r="6576" spans="1:5" x14ac:dyDescent="0.25">
      <c r="A6576" s="377">
        <v>44773</v>
      </c>
      <c r="B6576" s="378">
        <v>7.75</v>
      </c>
      <c r="C6576" s="379" t="s">
        <v>611</v>
      </c>
      <c r="D6576" s="378" t="s">
        <v>611</v>
      </c>
      <c r="E6576" s="20">
        <f t="shared" si="102"/>
        <v>8.0749999999999993</v>
      </c>
    </row>
    <row r="6577" spans="1:5" x14ac:dyDescent="0.25">
      <c r="A6577" s="377">
        <v>44774</v>
      </c>
      <c r="B6577" s="378">
        <v>7.75</v>
      </c>
      <c r="C6577" s="379">
        <v>7.79</v>
      </c>
      <c r="D6577" s="378">
        <v>8.08</v>
      </c>
      <c r="E6577" s="20">
        <f t="shared" si="102"/>
        <v>8.08</v>
      </c>
    </row>
    <row r="6578" spans="1:5" x14ac:dyDescent="0.25">
      <c r="A6578" s="377">
        <v>44775</v>
      </c>
      <c r="B6578" s="378">
        <v>7.75</v>
      </c>
      <c r="C6578" s="379">
        <v>7.77</v>
      </c>
      <c r="D6578" s="378">
        <v>8.0912000000000006</v>
      </c>
      <c r="E6578" s="20">
        <f t="shared" si="102"/>
        <v>8.0912000000000006</v>
      </c>
    </row>
    <row r="6579" spans="1:5" x14ac:dyDescent="0.25">
      <c r="A6579" s="377">
        <v>44776</v>
      </c>
      <c r="B6579" s="378">
        <v>7.75</v>
      </c>
      <c r="C6579" s="379">
        <v>7.77</v>
      </c>
      <c r="D6579" s="378">
        <v>8.1050000000000004</v>
      </c>
      <c r="E6579" s="20">
        <f t="shared" si="102"/>
        <v>8.1050000000000004</v>
      </c>
    </row>
    <row r="6580" spans="1:5" x14ac:dyDescent="0.25">
      <c r="A6580" s="377">
        <v>44777</v>
      </c>
      <c r="B6580" s="378">
        <v>7.75</v>
      </c>
      <c r="C6580" s="379">
        <v>7.75</v>
      </c>
      <c r="D6580" s="378">
        <v>8.1074000000000002</v>
      </c>
      <c r="E6580" s="20">
        <f t="shared" si="102"/>
        <v>8.1074000000000002</v>
      </c>
    </row>
    <row r="6581" spans="1:5" x14ac:dyDescent="0.25">
      <c r="A6581" s="377">
        <v>44778</v>
      </c>
      <c r="B6581" s="378">
        <v>7.75</v>
      </c>
      <c r="C6581" s="379">
        <v>7.72</v>
      </c>
      <c r="D6581" s="378">
        <v>8.1187000000000005</v>
      </c>
      <c r="E6581" s="20">
        <f t="shared" si="102"/>
        <v>8.1187000000000005</v>
      </c>
    </row>
    <row r="6582" spans="1:5" x14ac:dyDescent="0.25">
      <c r="A6582" s="377">
        <v>44779</v>
      </c>
      <c r="B6582" s="378">
        <v>7.75</v>
      </c>
      <c r="C6582" s="379" t="s">
        <v>611</v>
      </c>
      <c r="D6582" s="378" t="s">
        <v>611</v>
      </c>
      <c r="E6582" s="20">
        <f t="shared" si="102"/>
        <v>8.1187000000000005</v>
      </c>
    </row>
    <row r="6583" spans="1:5" x14ac:dyDescent="0.25">
      <c r="A6583" s="377">
        <v>44780</v>
      </c>
      <c r="B6583" s="378">
        <v>7.75</v>
      </c>
      <c r="C6583" s="379" t="s">
        <v>611</v>
      </c>
      <c r="D6583" s="378" t="s">
        <v>611</v>
      </c>
      <c r="E6583" s="20">
        <f t="shared" si="102"/>
        <v>8.1187000000000005</v>
      </c>
    </row>
    <row r="6584" spans="1:5" x14ac:dyDescent="0.25">
      <c r="A6584" s="377">
        <v>44781</v>
      </c>
      <c r="B6584" s="378">
        <v>7.75</v>
      </c>
      <c r="C6584" s="379">
        <v>7.74</v>
      </c>
      <c r="D6584" s="378">
        <v>8.1189999999999998</v>
      </c>
      <c r="E6584" s="20">
        <f t="shared" si="102"/>
        <v>8.1189999999999998</v>
      </c>
    </row>
    <row r="6585" spans="1:5" x14ac:dyDescent="0.25">
      <c r="A6585" s="377">
        <v>44782</v>
      </c>
      <c r="B6585" s="378">
        <v>7.75</v>
      </c>
      <c r="C6585" s="379">
        <v>7.73</v>
      </c>
      <c r="D6585" s="378">
        <v>8.1225000000000005</v>
      </c>
      <c r="E6585" s="20">
        <f t="shared" si="102"/>
        <v>8.1225000000000005</v>
      </c>
    </row>
    <row r="6586" spans="1:5" x14ac:dyDescent="0.25">
      <c r="A6586" s="377">
        <v>44783</v>
      </c>
      <c r="B6586" s="378">
        <v>7.75</v>
      </c>
      <c r="C6586" s="379">
        <v>7.73</v>
      </c>
      <c r="D6586" s="378">
        <v>8.1311999999999998</v>
      </c>
      <c r="E6586" s="20">
        <f t="shared" si="102"/>
        <v>8.1311999999999998</v>
      </c>
    </row>
    <row r="6587" spans="1:5" x14ac:dyDescent="0.25">
      <c r="A6587" s="377">
        <v>44784</v>
      </c>
      <c r="B6587" s="378">
        <v>7.75</v>
      </c>
      <c r="C6587" s="379">
        <v>7.75</v>
      </c>
      <c r="D6587" s="378">
        <v>8.1623999999999999</v>
      </c>
      <c r="E6587" s="20">
        <f t="shared" si="102"/>
        <v>8.1623999999999999</v>
      </c>
    </row>
    <row r="6588" spans="1:5" x14ac:dyDescent="0.25">
      <c r="A6588" s="377">
        <v>44785</v>
      </c>
      <c r="B6588" s="378">
        <v>8.5</v>
      </c>
      <c r="C6588" s="379">
        <v>8.5</v>
      </c>
      <c r="D6588" s="378">
        <v>8.1786999999999992</v>
      </c>
      <c r="E6588" s="20">
        <f t="shared" si="102"/>
        <v>8.1786999999999992</v>
      </c>
    </row>
    <row r="6589" spans="1:5" x14ac:dyDescent="0.25">
      <c r="A6589" s="377">
        <v>44786</v>
      </c>
      <c r="B6589" s="378">
        <v>8.5</v>
      </c>
      <c r="C6589" s="379" t="s">
        <v>611</v>
      </c>
      <c r="D6589" s="378" t="s">
        <v>611</v>
      </c>
      <c r="E6589" s="20">
        <f t="shared" si="102"/>
        <v>8.1786999999999992</v>
      </c>
    </row>
    <row r="6590" spans="1:5" x14ac:dyDescent="0.25">
      <c r="A6590" s="377">
        <v>44787</v>
      </c>
      <c r="B6590" s="378">
        <v>8.5</v>
      </c>
      <c r="C6590" s="379" t="s">
        <v>611</v>
      </c>
      <c r="D6590" s="378" t="s">
        <v>611</v>
      </c>
      <c r="E6590" s="20">
        <f t="shared" si="102"/>
        <v>8.1786999999999992</v>
      </c>
    </row>
    <row r="6591" spans="1:5" x14ac:dyDescent="0.25">
      <c r="A6591" s="377">
        <v>44788</v>
      </c>
      <c r="B6591" s="378">
        <v>8.5</v>
      </c>
      <c r="C6591" s="379">
        <v>8.5399999999999991</v>
      </c>
      <c r="D6591" s="378">
        <v>8.7750000000000004</v>
      </c>
      <c r="E6591" s="20">
        <f t="shared" si="102"/>
        <v>8.7750000000000004</v>
      </c>
    </row>
    <row r="6592" spans="1:5" x14ac:dyDescent="0.25">
      <c r="A6592" s="377">
        <v>44789</v>
      </c>
      <c r="B6592" s="378">
        <v>8.5</v>
      </c>
      <c r="C6592" s="379">
        <v>8.5</v>
      </c>
      <c r="D6592" s="378">
        <v>8.7612000000000005</v>
      </c>
      <c r="E6592" s="20">
        <f t="shared" si="102"/>
        <v>8.7612000000000005</v>
      </c>
    </row>
    <row r="6593" spans="1:5" x14ac:dyDescent="0.25">
      <c r="A6593" s="377">
        <v>44790</v>
      </c>
      <c r="B6593" s="378">
        <v>8.5</v>
      </c>
      <c r="C6593" s="379">
        <v>8.4700000000000006</v>
      </c>
      <c r="D6593" s="378">
        <v>8.7706</v>
      </c>
      <c r="E6593" s="20">
        <f t="shared" si="102"/>
        <v>8.7706</v>
      </c>
    </row>
    <row r="6594" spans="1:5" x14ac:dyDescent="0.25">
      <c r="A6594" s="377">
        <v>44791</v>
      </c>
      <c r="B6594" s="378">
        <v>8.5</v>
      </c>
      <c r="C6594" s="379">
        <v>8.4499999999999993</v>
      </c>
      <c r="D6594" s="378">
        <v>8.7680000000000007</v>
      </c>
      <c r="E6594" s="20">
        <f t="shared" si="102"/>
        <v>8.7680000000000007</v>
      </c>
    </row>
    <row r="6595" spans="1:5" x14ac:dyDescent="0.25">
      <c r="A6595" s="377">
        <v>44792</v>
      </c>
      <c r="B6595" s="378">
        <v>8.5</v>
      </c>
      <c r="C6595" s="379">
        <v>8.5</v>
      </c>
      <c r="D6595" s="378">
        <v>8.7728000000000002</v>
      </c>
      <c r="E6595" s="20">
        <f t="shared" si="102"/>
        <v>8.7728000000000002</v>
      </c>
    </row>
    <row r="6596" spans="1:5" x14ac:dyDescent="0.25">
      <c r="A6596" s="377">
        <v>44793</v>
      </c>
      <c r="B6596" s="378">
        <v>8.5</v>
      </c>
      <c r="C6596" s="379" t="s">
        <v>611</v>
      </c>
      <c r="D6596" s="378" t="s">
        <v>611</v>
      </c>
      <c r="E6596" s="20">
        <f t="shared" si="102"/>
        <v>8.7728000000000002</v>
      </c>
    </row>
    <row r="6597" spans="1:5" x14ac:dyDescent="0.25">
      <c r="A6597" s="377">
        <v>44794</v>
      </c>
      <c r="B6597" s="378">
        <v>8.5</v>
      </c>
      <c r="C6597" s="379" t="s">
        <v>611</v>
      </c>
      <c r="D6597" s="378" t="s">
        <v>611</v>
      </c>
      <c r="E6597" s="20">
        <f t="shared" si="102"/>
        <v>8.7728000000000002</v>
      </c>
    </row>
    <row r="6598" spans="1:5" x14ac:dyDescent="0.25">
      <c r="A6598" s="377">
        <v>44795</v>
      </c>
      <c r="B6598" s="378">
        <v>8.5</v>
      </c>
      <c r="C6598" s="379">
        <v>8.56</v>
      </c>
      <c r="D6598" s="378">
        <v>8.7763000000000009</v>
      </c>
      <c r="E6598" s="20">
        <f t="shared" si="102"/>
        <v>8.7763000000000009</v>
      </c>
    </row>
    <row r="6599" spans="1:5" x14ac:dyDescent="0.25">
      <c r="A6599" s="377">
        <v>44796</v>
      </c>
      <c r="B6599" s="378">
        <v>8.5</v>
      </c>
      <c r="C6599" s="379">
        <v>8.52</v>
      </c>
      <c r="D6599" s="378">
        <v>8.7810000000000006</v>
      </c>
      <c r="E6599" s="20">
        <f t="shared" si="102"/>
        <v>8.7810000000000006</v>
      </c>
    </row>
    <row r="6600" spans="1:5" x14ac:dyDescent="0.25">
      <c r="A6600" s="377">
        <v>44797</v>
      </c>
      <c r="B6600" s="378">
        <v>8.5</v>
      </c>
      <c r="C6600" s="379">
        <v>8.5</v>
      </c>
      <c r="D6600" s="378">
        <v>8.7829999999999995</v>
      </c>
      <c r="E6600" s="20">
        <f t="shared" si="102"/>
        <v>8.7829999999999995</v>
      </c>
    </row>
    <row r="6601" spans="1:5" x14ac:dyDescent="0.25">
      <c r="A6601" s="377">
        <v>44798</v>
      </c>
      <c r="B6601" s="378">
        <v>8.5</v>
      </c>
      <c r="C6601" s="379">
        <v>8.52</v>
      </c>
      <c r="D6601" s="378">
        <v>8.8000000000000007</v>
      </c>
      <c r="E6601" s="20">
        <f t="shared" si="102"/>
        <v>8.8000000000000007</v>
      </c>
    </row>
    <row r="6602" spans="1:5" x14ac:dyDescent="0.25">
      <c r="A6602" s="377">
        <v>44799</v>
      </c>
      <c r="B6602" s="378">
        <v>8.5</v>
      </c>
      <c r="C6602" s="379">
        <v>8.52</v>
      </c>
      <c r="D6602" s="378">
        <v>8.8079999999999998</v>
      </c>
      <c r="E6602" s="20">
        <f t="shared" si="102"/>
        <v>8.8079999999999998</v>
      </c>
    </row>
    <row r="6603" spans="1:5" x14ac:dyDescent="0.25">
      <c r="A6603" s="377">
        <v>44800</v>
      </c>
      <c r="B6603" s="378">
        <v>8.5</v>
      </c>
      <c r="C6603" s="379" t="s">
        <v>611</v>
      </c>
      <c r="D6603" s="378" t="s">
        <v>611</v>
      </c>
      <c r="E6603" s="20">
        <f t="shared" si="102"/>
        <v>8.8079999999999998</v>
      </c>
    </row>
    <row r="6604" spans="1:5" x14ac:dyDescent="0.25">
      <c r="A6604" s="377">
        <v>44801</v>
      </c>
      <c r="B6604" s="378">
        <v>8.5</v>
      </c>
      <c r="C6604" s="379" t="s">
        <v>611</v>
      </c>
      <c r="D6604" s="378" t="s">
        <v>611</v>
      </c>
      <c r="E6604" s="20">
        <f t="shared" ref="E6604:E6667" si="103">IF(D6604="N/E",E6603,D6604)</f>
        <v>8.8079999999999998</v>
      </c>
    </row>
    <row r="6605" spans="1:5" x14ac:dyDescent="0.25">
      <c r="A6605" s="377">
        <v>44802</v>
      </c>
      <c r="B6605" s="378">
        <v>8.5</v>
      </c>
      <c r="C6605" s="379">
        <v>8.5500000000000007</v>
      </c>
      <c r="D6605" s="378">
        <v>8.8119999999999994</v>
      </c>
      <c r="E6605" s="20">
        <f t="shared" si="103"/>
        <v>8.8119999999999994</v>
      </c>
    </row>
    <row r="6606" spans="1:5" x14ac:dyDescent="0.25">
      <c r="A6606" s="377">
        <v>44803</v>
      </c>
      <c r="B6606" s="378">
        <v>8.5</v>
      </c>
      <c r="C6606" s="379">
        <v>8.5500000000000007</v>
      </c>
      <c r="D6606" s="378">
        <v>8.8148</v>
      </c>
      <c r="E6606" s="20">
        <f t="shared" si="103"/>
        <v>8.8148</v>
      </c>
    </row>
    <row r="6607" spans="1:5" x14ac:dyDescent="0.25">
      <c r="A6607" s="377">
        <v>44804</v>
      </c>
      <c r="B6607" s="378">
        <v>8.5</v>
      </c>
      <c r="C6607" s="379">
        <v>8.66</v>
      </c>
      <c r="D6607" s="378">
        <v>8.8163</v>
      </c>
      <c r="E6607" s="20">
        <f t="shared" si="103"/>
        <v>8.8163</v>
      </c>
    </row>
    <row r="6608" spans="1:5" x14ac:dyDescent="0.25">
      <c r="A6608" s="377">
        <v>44805</v>
      </c>
      <c r="B6608" s="378">
        <v>8.5</v>
      </c>
      <c r="C6608" s="379">
        <v>8.59</v>
      </c>
      <c r="D6608" s="378">
        <v>8.8209999999999997</v>
      </c>
      <c r="E6608" s="20">
        <f t="shared" si="103"/>
        <v>8.8209999999999997</v>
      </c>
    </row>
    <row r="6609" spans="1:5" x14ac:dyDescent="0.25">
      <c r="A6609" s="377">
        <v>44806</v>
      </c>
      <c r="B6609" s="378">
        <v>8.5</v>
      </c>
      <c r="C6609" s="379">
        <v>8.5399999999999991</v>
      </c>
      <c r="D6609" s="378">
        <v>8.8234999999999992</v>
      </c>
      <c r="E6609" s="20">
        <f t="shared" si="103"/>
        <v>8.8234999999999992</v>
      </c>
    </row>
    <row r="6610" spans="1:5" x14ac:dyDescent="0.25">
      <c r="A6610" s="377">
        <v>44807</v>
      </c>
      <c r="B6610" s="378">
        <v>8.5</v>
      </c>
      <c r="C6610" s="379" t="s">
        <v>611</v>
      </c>
      <c r="D6610" s="378" t="s">
        <v>611</v>
      </c>
      <c r="E6610" s="20">
        <f t="shared" si="103"/>
        <v>8.8234999999999992</v>
      </c>
    </row>
    <row r="6611" spans="1:5" x14ac:dyDescent="0.25">
      <c r="A6611" s="377">
        <v>44808</v>
      </c>
      <c r="B6611" s="378">
        <v>8.5</v>
      </c>
      <c r="C6611" s="379" t="s">
        <v>611</v>
      </c>
      <c r="D6611" s="378" t="s">
        <v>611</v>
      </c>
      <c r="E6611" s="20">
        <f t="shared" si="103"/>
        <v>8.8234999999999992</v>
      </c>
    </row>
    <row r="6612" spans="1:5" x14ac:dyDescent="0.25">
      <c r="A6612" s="377">
        <v>44809</v>
      </c>
      <c r="B6612" s="378">
        <v>8.5</v>
      </c>
      <c r="C6612" s="379">
        <v>8.52</v>
      </c>
      <c r="D6612" s="378">
        <v>8.82</v>
      </c>
      <c r="E6612" s="20">
        <f t="shared" si="103"/>
        <v>8.82</v>
      </c>
    </row>
    <row r="6613" spans="1:5" x14ac:dyDescent="0.25">
      <c r="A6613" s="377">
        <v>44810</v>
      </c>
      <c r="B6613" s="378">
        <v>8.5</v>
      </c>
      <c r="C6613" s="379">
        <v>8.5</v>
      </c>
      <c r="D6613" s="378">
        <v>8.8177000000000003</v>
      </c>
      <c r="E6613" s="20">
        <f t="shared" si="103"/>
        <v>8.8177000000000003</v>
      </c>
    </row>
    <row r="6614" spans="1:5" x14ac:dyDescent="0.25">
      <c r="A6614" s="377">
        <v>44811</v>
      </c>
      <c r="B6614" s="378">
        <v>8.5</v>
      </c>
      <c r="C6614" s="379">
        <v>8.5</v>
      </c>
      <c r="D6614" s="378">
        <v>8.8195999999999994</v>
      </c>
      <c r="E6614" s="20">
        <f t="shared" si="103"/>
        <v>8.8195999999999994</v>
      </c>
    </row>
    <row r="6615" spans="1:5" x14ac:dyDescent="0.25">
      <c r="A6615" s="377">
        <v>44812</v>
      </c>
      <c r="B6615" s="378">
        <v>8.5</v>
      </c>
      <c r="C6615" s="379">
        <v>8.48</v>
      </c>
      <c r="D6615" s="378">
        <v>8.8350000000000009</v>
      </c>
      <c r="E6615" s="20">
        <f t="shared" si="103"/>
        <v>8.8350000000000009</v>
      </c>
    </row>
    <row r="6616" spans="1:5" x14ac:dyDescent="0.25">
      <c r="A6616" s="377">
        <v>44813</v>
      </c>
      <c r="B6616" s="378">
        <v>8.5</v>
      </c>
      <c r="C6616" s="379">
        <v>8.48</v>
      </c>
      <c r="D6616" s="378">
        <v>8.843</v>
      </c>
      <c r="E6616" s="20">
        <f t="shared" si="103"/>
        <v>8.843</v>
      </c>
    </row>
    <row r="6617" spans="1:5" x14ac:dyDescent="0.25">
      <c r="A6617" s="377">
        <v>44814</v>
      </c>
      <c r="B6617" s="378">
        <v>8.5</v>
      </c>
      <c r="C6617" s="379" t="s">
        <v>611</v>
      </c>
      <c r="D6617" s="378" t="s">
        <v>611</v>
      </c>
      <c r="E6617" s="20">
        <f t="shared" si="103"/>
        <v>8.843</v>
      </c>
    </row>
    <row r="6618" spans="1:5" x14ac:dyDescent="0.25">
      <c r="A6618" s="377">
        <v>44815</v>
      </c>
      <c r="B6618" s="378">
        <v>8.5</v>
      </c>
      <c r="C6618" s="379" t="s">
        <v>611</v>
      </c>
      <c r="D6618" s="378" t="s">
        <v>611</v>
      </c>
      <c r="E6618" s="20">
        <f t="shared" si="103"/>
        <v>8.843</v>
      </c>
    </row>
    <row r="6619" spans="1:5" x14ac:dyDescent="0.25">
      <c r="A6619" s="377">
        <v>44816</v>
      </c>
      <c r="B6619" s="378">
        <v>8.5</v>
      </c>
      <c r="C6619" s="379">
        <v>8.49</v>
      </c>
      <c r="D6619" s="378">
        <v>8.8527000000000005</v>
      </c>
      <c r="E6619" s="20">
        <f t="shared" si="103"/>
        <v>8.8527000000000005</v>
      </c>
    </row>
    <row r="6620" spans="1:5" x14ac:dyDescent="0.25">
      <c r="A6620" s="377">
        <v>44817</v>
      </c>
      <c r="B6620" s="378">
        <v>8.5</v>
      </c>
      <c r="C6620" s="379">
        <v>8.49</v>
      </c>
      <c r="D6620" s="378">
        <v>8.8598999999999997</v>
      </c>
      <c r="E6620" s="20">
        <f t="shared" si="103"/>
        <v>8.8598999999999997</v>
      </c>
    </row>
    <row r="6621" spans="1:5" x14ac:dyDescent="0.25">
      <c r="A6621" s="377">
        <v>44818</v>
      </c>
      <c r="B6621" s="378">
        <v>8.5</v>
      </c>
      <c r="C6621" s="379">
        <v>8.48</v>
      </c>
      <c r="D6621" s="378">
        <v>8.8698999999999995</v>
      </c>
      <c r="E6621" s="20">
        <f t="shared" si="103"/>
        <v>8.8698999999999995</v>
      </c>
    </row>
    <row r="6622" spans="1:5" x14ac:dyDescent="0.25">
      <c r="A6622" s="377">
        <v>44819</v>
      </c>
      <c r="B6622" s="378">
        <v>8.5</v>
      </c>
      <c r="C6622" s="379">
        <v>8.4700000000000006</v>
      </c>
      <c r="D6622" s="378">
        <v>8.8787000000000003</v>
      </c>
      <c r="E6622" s="20">
        <f t="shared" si="103"/>
        <v>8.8787000000000003</v>
      </c>
    </row>
    <row r="6623" spans="1:5" x14ac:dyDescent="0.25">
      <c r="A6623" s="377">
        <v>44820</v>
      </c>
      <c r="B6623" s="378">
        <v>8.5</v>
      </c>
      <c r="C6623" s="379" t="s">
        <v>611</v>
      </c>
      <c r="D6623" s="378" t="s">
        <v>611</v>
      </c>
      <c r="E6623" s="20">
        <f t="shared" si="103"/>
        <v>8.8787000000000003</v>
      </c>
    </row>
    <row r="6624" spans="1:5" x14ac:dyDescent="0.25">
      <c r="A6624" s="377">
        <v>44821</v>
      </c>
      <c r="B6624" s="378">
        <v>8.5</v>
      </c>
      <c r="C6624" s="379" t="s">
        <v>611</v>
      </c>
      <c r="D6624" s="378" t="s">
        <v>611</v>
      </c>
      <c r="E6624" s="20">
        <f t="shared" si="103"/>
        <v>8.8787000000000003</v>
      </c>
    </row>
    <row r="6625" spans="1:5" x14ac:dyDescent="0.25">
      <c r="A6625" s="377">
        <v>44822</v>
      </c>
      <c r="B6625" s="378">
        <v>8.5</v>
      </c>
      <c r="C6625" s="379" t="s">
        <v>611</v>
      </c>
      <c r="D6625" s="378" t="s">
        <v>611</v>
      </c>
      <c r="E6625" s="20">
        <f t="shared" si="103"/>
        <v>8.8787000000000003</v>
      </c>
    </row>
    <row r="6626" spans="1:5" x14ac:dyDescent="0.25">
      <c r="A6626" s="377">
        <v>44823</v>
      </c>
      <c r="B6626" s="378">
        <v>8.5</v>
      </c>
      <c r="C6626" s="379">
        <v>8.4700000000000006</v>
      </c>
      <c r="D6626" s="378">
        <v>8.8911999999999995</v>
      </c>
      <c r="E6626" s="20">
        <f t="shared" si="103"/>
        <v>8.8911999999999995</v>
      </c>
    </row>
    <row r="6627" spans="1:5" x14ac:dyDescent="0.25">
      <c r="A6627" s="377">
        <v>44824</v>
      </c>
      <c r="B6627" s="378">
        <v>8.5</v>
      </c>
      <c r="C6627" s="379">
        <v>8.48</v>
      </c>
      <c r="D6627" s="378">
        <v>8.9006000000000007</v>
      </c>
      <c r="E6627" s="20">
        <f t="shared" si="103"/>
        <v>8.9006000000000007</v>
      </c>
    </row>
    <row r="6628" spans="1:5" x14ac:dyDescent="0.25">
      <c r="A6628" s="377">
        <v>44825</v>
      </c>
      <c r="B6628" s="378">
        <v>8.5</v>
      </c>
      <c r="C6628" s="379">
        <v>8.51</v>
      </c>
      <c r="D6628" s="378">
        <v>8.9149999999999991</v>
      </c>
      <c r="E6628" s="20">
        <f t="shared" si="103"/>
        <v>8.9149999999999991</v>
      </c>
    </row>
    <row r="6629" spans="1:5" x14ac:dyDescent="0.25">
      <c r="A6629" s="377">
        <v>44826</v>
      </c>
      <c r="B6629" s="378">
        <v>8.5</v>
      </c>
      <c r="C6629" s="379">
        <v>8.56</v>
      </c>
      <c r="D6629" s="378">
        <v>8.9275000000000002</v>
      </c>
      <c r="E6629" s="20">
        <f t="shared" si="103"/>
        <v>8.9275000000000002</v>
      </c>
    </row>
    <row r="6630" spans="1:5" x14ac:dyDescent="0.25">
      <c r="A6630" s="377">
        <v>44827</v>
      </c>
      <c r="B6630" s="378">
        <v>8.5</v>
      </c>
      <c r="C6630" s="379">
        <v>8.52</v>
      </c>
      <c r="D6630" s="378">
        <v>8.9395000000000007</v>
      </c>
      <c r="E6630" s="20">
        <f t="shared" si="103"/>
        <v>8.9395000000000007</v>
      </c>
    </row>
    <row r="6631" spans="1:5" x14ac:dyDescent="0.25">
      <c r="A6631" s="377">
        <v>44828</v>
      </c>
      <c r="B6631" s="378">
        <v>8.5</v>
      </c>
      <c r="C6631" s="379" t="s">
        <v>611</v>
      </c>
      <c r="D6631" s="378" t="s">
        <v>611</v>
      </c>
      <c r="E6631" s="20">
        <f t="shared" si="103"/>
        <v>8.9395000000000007</v>
      </c>
    </row>
    <row r="6632" spans="1:5" x14ac:dyDescent="0.25">
      <c r="A6632" s="377">
        <v>44829</v>
      </c>
      <c r="B6632" s="378" t="s">
        <v>611</v>
      </c>
      <c r="C6632" s="379" t="s">
        <v>611</v>
      </c>
      <c r="D6632" s="378" t="s">
        <v>611</v>
      </c>
      <c r="E6632" s="20">
        <f t="shared" si="103"/>
        <v>8.9395000000000007</v>
      </c>
    </row>
    <row r="6633" spans="1:5" x14ac:dyDescent="0.25">
      <c r="A6633" s="377">
        <v>44830</v>
      </c>
      <c r="B6633" s="378">
        <v>8.5</v>
      </c>
      <c r="C6633" s="379">
        <v>8.52</v>
      </c>
      <c r="D6633" s="378">
        <v>8.9509000000000007</v>
      </c>
      <c r="E6633" s="20">
        <f t="shared" si="103"/>
        <v>8.9509000000000007</v>
      </c>
    </row>
    <row r="6634" spans="1:5" x14ac:dyDescent="0.25">
      <c r="A6634" s="377">
        <v>44831</v>
      </c>
      <c r="B6634" s="378">
        <v>8.5</v>
      </c>
      <c r="C6634" s="379">
        <v>8.51</v>
      </c>
      <c r="D6634" s="378">
        <v>8.9585000000000008</v>
      </c>
      <c r="E6634" s="20">
        <f t="shared" si="103"/>
        <v>8.9585000000000008</v>
      </c>
    </row>
    <row r="6635" spans="1:5" x14ac:dyDescent="0.25">
      <c r="A6635" s="377">
        <v>44832</v>
      </c>
      <c r="B6635" s="378">
        <v>8.5</v>
      </c>
      <c r="C6635" s="379">
        <v>8.51</v>
      </c>
      <c r="D6635" s="378">
        <v>8.9792000000000005</v>
      </c>
      <c r="E6635" s="20">
        <f t="shared" si="103"/>
        <v>8.9792000000000005</v>
      </c>
    </row>
    <row r="6636" spans="1:5" x14ac:dyDescent="0.25">
      <c r="A6636" s="377">
        <v>44833</v>
      </c>
      <c r="B6636" s="378">
        <v>8.5</v>
      </c>
      <c r="C6636" s="379">
        <v>8.5399999999999991</v>
      </c>
      <c r="D6636" s="378">
        <v>8.9895999999999994</v>
      </c>
      <c r="E6636" s="20">
        <f t="shared" si="103"/>
        <v>8.9895999999999994</v>
      </c>
    </row>
    <row r="6637" spans="1:5" x14ac:dyDescent="0.25">
      <c r="A6637" s="377">
        <v>44834</v>
      </c>
      <c r="B6637" s="378">
        <v>9.25</v>
      </c>
      <c r="C6637" s="379">
        <v>9.35</v>
      </c>
      <c r="D6637" s="378">
        <v>9.02</v>
      </c>
      <c r="E6637" s="20">
        <f t="shared" si="103"/>
        <v>9.02</v>
      </c>
    </row>
    <row r="6638" spans="1:5" x14ac:dyDescent="0.25">
      <c r="A6638" s="377">
        <v>44835</v>
      </c>
      <c r="B6638" s="378">
        <v>9.25</v>
      </c>
      <c r="C6638" s="379" t="s">
        <v>611</v>
      </c>
      <c r="D6638" s="378" t="s">
        <v>611</v>
      </c>
      <c r="E6638" s="20">
        <f t="shared" si="103"/>
        <v>9.02</v>
      </c>
    </row>
    <row r="6639" spans="1:5" x14ac:dyDescent="0.25">
      <c r="A6639" s="377">
        <v>44836</v>
      </c>
      <c r="B6639" s="378">
        <v>9.25</v>
      </c>
      <c r="C6639" s="379" t="s">
        <v>611</v>
      </c>
      <c r="D6639" s="378" t="s">
        <v>611</v>
      </c>
      <c r="E6639" s="20">
        <f t="shared" si="103"/>
        <v>9.02</v>
      </c>
    </row>
    <row r="6640" spans="1:5" x14ac:dyDescent="0.25">
      <c r="A6640" s="377">
        <v>44837</v>
      </c>
      <c r="B6640" s="378">
        <v>9.25</v>
      </c>
      <c r="C6640" s="379">
        <v>9.2899999999999991</v>
      </c>
      <c r="D6640" s="378">
        <v>9.5350000000000001</v>
      </c>
      <c r="E6640" s="20">
        <f t="shared" si="103"/>
        <v>9.5350000000000001</v>
      </c>
    </row>
    <row r="6641" spans="1:5" x14ac:dyDescent="0.25">
      <c r="A6641" s="377">
        <v>44838</v>
      </c>
      <c r="B6641" s="378">
        <v>9.25</v>
      </c>
      <c r="C6641" s="379">
        <v>9.2899999999999991</v>
      </c>
      <c r="D6641" s="378">
        <v>9.5366</v>
      </c>
      <c r="E6641" s="20">
        <f t="shared" si="103"/>
        <v>9.5366</v>
      </c>
    </row>
    <row r="6642" spans="1:5" x14ac:dyDescent="0.25">
      <c r="A6642" s="377">
        <v>44839</v>
      </c>
      <c r="B6642" s="378">
        <v>9.25</v>
      </c>
      <c r="C6642" s="379">
        <v>9.25</v>
      </c>
      <c r="D6642" s="378">
        <v>9.5452999999999992</v>
      </c>
      <c r="E6642" s="20">
        <f t="shared" si="103"/>
        <v>9.5452999999999992</v>
      </c>
    </row>
    <row r="6643" spans="1:5" x14ac:dyDescent="0.25">
      <c r="A6643" s="377">
        <v>44840</v>
      </c>
      <c r="B6643" s="378">
        <v>9.25</v>
      </c>
      <c r="C6643" s="379">
        <v>9.25</v>
      </c>
      <c r="D6643" s="378">
        <v>9.5515000000000008</v>
      </c>
      <c r="E6643" s="20">
        <f t="shared" si="103"/>
        <v>9.5515000000000008</v>
      </c>
    </row>
    <row r="6644" spans="1:5" x14ac:dyDescent="0.25">
      <c r="A6644" s="377">
        <v>44841</v>
      </c>
      <c r="B6644" s="378">
        <v>9.25</v>
      </c>
      <c r="C6644" s="379">
        <v>9.2100000000000009</v>
      </c>
      <c r="D6644" s="378">
        <v>9.5450999999999997</v>
      </c>
      <c r="E6644" s="20">
        <f t="shared" si="103"/>
        <v>9.5450999999999997</v>
      </c>
    </row>
    <row r="6645" spans="1:5" x14ac:dyDescent="0.25">
      <c r="A6645" s="377">
        <v>44842</v>
      </c>
      <c r="B6645" s="378">
        <v>9.25</v>
      </c>
      <c r="C6645" s="379" t="s">
        <v>611</v>
      </c>
      <c r="D6645" s="378" t="s">
        <v>611</v>
      </c>
      <c r="E6645" s="20">
        <f t="shared" si="103"/>
        <v>9.5450999999999997</v>
      </c>
    </row>
    <row r="6646" spans="1:5" x14ac:dyDescent="0.25">
      <c r="A6646" s="377">
        <v>44843</v>
      </c>
      <c r="B6646" s="378">
        <v>9.25</v>
      </c>
      <c r="C6646" s="379" t="s">
        <v>611</v>
      </c>
      <c r="D6646" s="378" t="s">
        <v>611</v>
      </c>
      <c r="E6646" s="20">
        <f t="shared" si="103"/>
        <v>9.5450999999999997</v>
      </c>
    </row>
    <row r="6647" spans="1:5" x14ac:dyDescent="0.25">
      <c r="A6647" s="377">
        <v>44844</v>
      </c>
      <c r="B6647" s="378">
        <v>9.25</v>
      </c>
      <c r="C6647" s="379">
        <v>9.2200000000000006</v>
      </c>
      <c r="D6647" s="378">
        <v>9.5465</v>
      </c>
      <c r="E6647" s="20">
        <f t="shared" si="103"/>
        <v>9.5465</v>
      </c>
    </row>
    <row r="6648" spans="1:5" x14ac:dyDescent="0.25">
      <c r="A6648" s="377">
        <v>44845</v>
      </c>
      <c r="B6648" s="378">
        <v>9.25</v>
      </c>
      <c r="C6648" s="379">
        <v>9.24</v>
      </c>
      <c r="D6648" s="378">
        <v>9.5449999999999999</v>
      </c>
      <c r="E6648" s="20">
        <f t="shared" si="103"/>
        <v>9.5449999999999999</v>
      </c>
    </row>
    <row r="6649" spans="1:5" x14ac:dyDescent="0.25">
      <c r="A6649" s="377">
        <v>44846</v>
      </c>
      <c r="B6649" s="378">
        <v>9.25</v>
      </c>
      <c r="C6649" s="379">
        <v>9.25</v>
      </c>
      <c r="D6649" s="378">
        <v>9.5515000000000008</v>
      </c>
      <c r="E6649" s="20">
        <f t="shared" si="103"/>
        <v>9.5515000000000008</v>
      </c>
    </row>
    <row r="6650" spans="1:5" x14ac:dyDescent="0.25">
      <c r="A6650" s="377">
        <v>44847</v>
      </c>
      <c r="B6650" s="378">
        <v>9.25</v>
      </c>
      <c r="C6650" s="379">
        <v>9.25</v>
      </c>
      <c r="D6650" s="378">
        <v>9.5594999999999999</v>
      </c>
      <c r="E6650" s="20">
        <f t="shared" si="103"/>
        <v>9.5594999999999999</v>
      </c>
    </row>
    <row r="6651" spans="1:5" x14ac:dyDescent="0.25">
      <c r="A6651" s="377">
        <v>44848</v>
      </c>
      <c r="B6651" s="378">
        <v>9.25</v>
      </c>
      <c r="C6651" s="379">
        <v>9.24</v>
      </c>
      <c r="D6651" s="378">
        <v>9.5634999999999994</v>
      </c>
      <c r="E6651" s="20">
        <f t="shared" si="103"/>
        <v>9.5634999999999994</v>
      </c>
    </row>
    <row r="6652" spans="1:5" x14ac:dyDescent="0.25">
      <c r="A6652" s="377">
        <v>44849</v>
      </c>
      <c r="B6652" s="378">
        <v>9.25</v>
      </c>
      <c r="C6652" s="379" t="s">
        <v>611</v>
      </c>
      <c r="D6652" s="378" t="s">
        <v>611</v>
      </c>
      <c r="E6652" s="20">
        <f t="shared" si="103"/>
        <v>9.5634999999999994</v>
      </c>
    </row>
    <row r="6653" spans="1:5" x14ac:dyDescent="0.25">
      <c r="A6653" s="377">
        <v>44850</v>
      </c>
      <c r="B6653" s="378">
        <v>9.25</v>
      </c>
      <c r="C6653" s="379" t="s">
        <v>611</v>
      </c>
      <c r="D6653" s="378" t="s">
        <v>611</v>
      </c>
      <c r="E6653" s="20">
        <f t="shared" si="103"/>
        <v>9.5634999999999994</v>
      </c>
    </row>
    <row r="6654" spans="1:5" x14ac:dyDescent="0.25">
      <c r="A6654" s="377">
        <v>44851</v>
      </c>
      <c r="B6654" s="378">
        <v>9.25</v>
      </c>
      <c r="C6654" s="379">
        <v>9.23</v>
      </c>
      <c r="D6654" s="378">
        <v>9.5655000000000001</v>
      </c>
      <c r="E6654" s="20">
        <f t="shared" si="103"/>
        <v>9.5655000000000001</v>
      </c>
    </row>
    <row r="6655" spans="1:5" x14ac:dyDescent="0.25">
      <c r="A6655" s="377">
        <v>44852</v>
      </c>
      <c r="B6655" s="378">
        <v>9.25</v>
      </c>
      <c r="C6655" s="379">
        <v>9.25</v>
      </c>
      <c r="D6655" s="378">
        <v>9.5664999999999996</v>
      </c>
      <c r="E6655" s="20">
        <f t="shared" si="103"/>
        <v>9.5664999999999996</v>
      </c>
    </row>
    <row r="6656" spans="1:5" x14ac:dyDescent="0.25">
      <c r="A6656" s="377">
        <v>44853</v>
      </c>
      <c r="B6656" s="378">
        <v>9.25</v>
      </c>
      <c r="C6656" s="379">
        <v>9.23</v>
      </c>
      <c r="D6656" s="378">
        <v>9.5670000000000002</v>
      </c>
      <c r="E6656" s="20">
        <f t="shared" si="103"/>
        <v>9.5670000000000002</v>
      </c>
    </row>
    <row r="6657" spans="1:5" x14ac:dyDescent="0.25">
      <c r="A6657" s="377">
        <v>44854</v>
      </c>
      <c r="B6657" s="378">
        <v>9.25</v>
      </c>
      <c r="C6657" s="379">
        <v>9.2200000000000006</v>
      </c>
      <c r="D6657" s="378">
        <v>9.5663</v>
      </c>
      <c r="E6657" s="20">
        <f t="shared" si="103"/>
        <v>9.5663</v>
      </c>
    </row>
    <row r="6658" spans="1:5" x14ac:dyDescent="0.25">
      <c r="A6658" s="377">
        <v>44855</v>
      </c>
      <c r="B6658" s="378">
        <v>9.25</v>
      </c>
      <c r="C6658" s="379">
        <v>9.2200000000000006</v>
      </c>
      <c r="D6658" s="378">
        <v>9.5670000000000002</v>
      </c>
      <c r="E6658" s="20">
        <f t="shared" si="103"/>
        <v>9.5670000000000002</v>
      </c>
    </row>
    <row r="6659" spans="1:5" x14ac:dyDescent="0.25">
      <c r="A6659" s="377">
        <v>44856</v>
      </c>
      <c r="B6659" s="378">
        <v>9.25</v>
      </c>
      <c r="C6659" s="379" t="s">
        <v>611</v>
      </c>
      <c r="D6659" s="378" t="s">
        <v>611</v>
      </c>
      <c r="E6659" s="20">
        <f t="shared" si="103"/>
        <v>9.5670000000000002</v>
      </c>
    </row>
    <row r="6660" spans="1:5" x14ac:dyDescent="0.25">
      <c r="A6660" s="377">
        <v>44857</v>
      </c>
      <c r="B6660" s="378">
        <v>9.25</v>
      </c>
      <c r="C6660" s="379" t="s">
        <v>611</v>
      </c>
      <c r="D6660" s="378" t="s">
        <v>611</v>
      </c>
      <c r="E6660" s="20">
        <f t="shared" si="103"/>
        <v>9.5670000000000002</v>
      </c>
    </row>
    <row r="6661" spans="1:5" x14ac:dyDescent="0.25">
      <c r="A6661" s="377">
        <v>44858</v>
      </c>
      <c r="B6661" s="378">
        <v>9.25</v>
      </c>
      <c r="C6661" s="379">
        <v>9.24</v>
      </c>
      <c r="D6661" s="378">
        <v>9.5675000000000008</v>
      </c>
      <c r="E6661" s="20">
        <f t="shared" si="103"/>
        <v>9.5675000000000008</v>
      </c>
    </row>
    <row r="6662" spans="1:5" x14ac:dyDescent="0.25">
      <c r="A6662" s="377">
        <v>44859</v>
      </c>
      <c r="B6662" s="378">
        <v>9.25</v>
      </c>
      <c r="C6662" s="379">
        <v>9.27</v>
      </c>
      <c r="D6662" s="378">
        <v>9.5749999999999993</v>
      </c>
      <c r="E6662" s="20">
        <f t="shared" si="103"/>
        <v>9.5749999999999993</v>
      </c>
    </row>
    <row r="6663" spans="1:5" x14ac:dyDescent="0.25">
      <c r="A6663" s="377">
        <v>44860</v>
      </c>
      <c r="B6663" s="378">
        <v>9.25</v>
      </c>
      <c r="C6663" s="379">
        <v>9.24</v>
      </c>
      <c r="D6663" s="378">
        <v>9.5839999999999996</v>
      </c>
      <c r="E6663" s="20">
        <f t="shared" si="103"/>
        <v>9.5839999999999996</v>
      </c>
    </row>
    <row r="6664" spans="1:5" x14ac:dyDescent="0.25">
      <c r="A6664" s="377">
        <v>44861</v>
      </c>
      <c r="B6664" s="378">
        <v>9.25</v>
      </c>
      <c r="C6664" s="379">
        <v>9.23</v>
      </c>
      <c r="D6664" s="378">
        <v>9.5909999999999993</v>
      </c>
      <c r="E6664" s="20">
        <f t="shared" si="103"/>
        <v>9.5909999999999993</v>
      </c>
    </row>
    <row r="6665" spans="1:5" x14ac:dyDescent="0.25">
      <c r="A6665" s="377">
        <v>44862</v>
      </c>
      <c r="B6665" s="378">
        <v>9.25</v>
      </c>
      <c r="C6665" s="379">
        <v>9.2200000000000006</v>
      </c>
      <c r="D6665" s="378">
        <v>9.59</v>
      </c>
      <c r="E6665" s="20">
        <f t="shared" si="103"/>
        <v>9.59</v>
      </c>
    </row>
    <row r="6666" spans="1:5" x14ac:dyDescent="0.25">
      <c r="A6666" s="377">
        <v>44863</v>
      </c>
      <c r="B6666" s="378">
        <v>9.25</v>
      </c>
      <c r="C6666" s="379" t="s">
        <v>611</v>
      </c>
      <c r="D6666" s="378" t="s">
        <v>611</v>
      </c>
      <c r="E6666" s="20">
        <f t="shared" si="103"/>
        <v>9.59</v>
      </c>
    </row>
    <row r="6667" spans="1:5" x14ac:dyDescent="0.25">
      <c r="A6667" s="377">
        <v>44864</v>
      </c>
      <c r="B6667" s="378">
        <v>9.25</v>
      </c>
      <c r="C6667" s="379" t="s">
        <v>611</v>
      </c>
      <c r="D6667" s="378" t="s">
        <v>611</v>
      </c>
      <c r="E6667" s="20">
        <f t="shared" si="103"/>
        <v>9.59</v>
      </c>
    </row>
    <row r="6668" spans="1:5" x14ac:dyDescent="0.25">
      <c r="A6668" s="377">
        <v>44865</v>
      </c>
      <c r="B6668" s="378">
        <v>9.25</v>
      </c>
      <c r="C6668" s="379">
        <v>9.25</v>
      </c>
      <c r="D6668" s="378">
        <v>9.5939999999999994</v>
      </c>
      <c r="E6668" s="20">
        <f t="shared" ref="E6668:E6731" si="104">IF(D6668="N/E",E6667,D6668)</f>
        <v>9.5939999999999994</v>
      </c>
    </row>
    <row r="6669" spans="1:5" x14ac:dyDescent="0.25">
      <c r="A6669" s="377">
        <v>44866</v>
      </c>
      <c r="B6669" s="378">
        <v>9.25</v>
      </c>
      <c r="C6669" s="379">
        <v>9.26</v>
      </c>
      <c r="D6669" s="378">
        <v>9.5960000000000001</v>
      </c>
      <c r="E6669" s="20">
        <f t="shared" si="104"/>
        <v>9.5960000000000001</v>
      </c>
    </row>
    <row r="6670" spans="1:5" x14ac:dyDescent="0.25">
      <c r="A6670" s="377">
        <v>44867</v>
      </c>
      <c r="B6670" s="378">
        <v>9.25</v>
      </c>
      <c r="C6670" s="379" t="s">
        <v>611</v>
      </c>
      <c r="D6670" s="378" t="s">
        <v>611</v>
      </c>
      <c r="E6670" s="20">
        <f t="shared" si="104"/>
        <v>9.5960000000000001</v>
      </c>
    </row>
    <row r="6671" spans="1:5" x14ac:dyDescent="0.25">
      <c r="A6671" s="377">
        <v>44868</v>
      </c>
      <c r="B6671" s="378">
        <v>9.25</v>
      </c>
      <c r="C6671" s="379">
        <v>9.2799999999999994</v>
      </c>
      <c r="D6671" s="378">
        <v>9.5969999999999995</v>
      </c>
      <c r="E6671" s="20">
        <f t="shared" si="104"/>
        <v>9.5969999999999995</v>
      </c>
    </row>
    <row r="6672" spans="1:5" x14ac:dyDescent="0.25">
      <c r="A6672" s="377">
        <v>44869</v>
      </c>
      <c r="B6672" s="378">
        <v>9.25</v>
      </c>
      <c r="C6672" s="379">
        <v>9.24</v>
      </c>
      <c r="D6672" s="378">
        <v>9.6059999999999999</v>
      </c>
      <c r="E6672" s="20">
        <f t="shared" si="104"/>
        <v>9.6059999999999999</v>
      </c>
    </row>
    <row r="6673" spans="1:5" x14ac:dyDescent="0.25">
      <c r="A6673" s="377">
        <v>44870</v>
      </c>
      <c r="B6673" s="378">
        <v>9.25</v>
      </c>
      <c r="C6673" s="379" t="s">
        <v>611</v>
      </c>
      <c r="D6673" s="378" t="s">
        <v>611</v>
      </c>
      <c r="E6673" s="20">
        <f t="shared" si="104"/>
        <v>9.6059999999999999</v>
      </c>
    </row>
    <row r="6674" spans="1:5" x14ac:dyDescent="0.25">
      <c r="A6674" s="377">
        <v>44871</v>
      </c>
      <c r="B6674" s="378">
        <v>9.25</v>
      </c>
      <c r="C6674" s="379" t="s">
        <v>611</v>
      </c>
      <c r="D6674" s="378" t="s">
        <v>611</v>
      </c>
      <c r="E6674" s="20">
        <f t="shared" si="104"/>
        <v>9.6059999999999999</v>
      </c>
    </row>
    <row r="6675" spans="1:5" x14ac:dyDescent="0.25">
      <c r="A6675" s="377">
        <v>44872</v>
      </c>
      <c r="B6675" s="378">
        <v>9.25</v>
      </c>
      <c r="C6675" s="379">
        <v>9.23</v>
      </c>
      <c r="D6675" s="378">
        <v>9.6120000000000001</v>
      </c>
      <c r="E6675" s="20">
        <f t="shared" si="104"/>
        <v>9.6120000000000001</v>
      </c>
    </row>
    <row r="6676" spans="1:5" x14ac:dyDescent="0.25">
      <c r="A6676" s="377">
        <v>44873</v>
      </c>
      <c r="B6676" s="378">
        <v>9.25</v>
      </c>
      <c r="C6676" s="379">
        <v>9.2200000000000006</v>
      </c>
      <c r="D6676" s="378">
        <v>9.6125000000000007</v>
      </c>
      <c r="E6676" s="20">
        <f t="shared" si="104"/>
        <v>9.6125000000000007</v>
      </c>
    </row>
    <row r="6677" spans="1:5" x14ac:dyDescent="0.25">
      <c r="A6677" s="377">
        <v>44874</v>
      </c>
      <c r="B6677" s="378">
        <v>9.25</v>
      </c>
      <c r="C6677" s="379">
        <v>9.24</v>
      </c>
      <c r="D6677" s="378">
        <v>9.6199999999999992</v>
      </c>
      <c r="E6677" s="20">
        <f t="shared" si="104"/>
        <v>9.6199999999999992</v>
      </c>
    </row>
    <row r="6678" spans="1:5" x14ac:dyDescent="0.25">
      <c r="A6678" s="377">
        <v>44875</v>
      </c>
      <c r="B6678" s="378">
        <v>9.25</v>
      </c>
      <c r="C6678" s="379">
        <v>9.26</v>
      </c>
      <c r="D6678" s="378">
        <v>9.6300000000000008</v>
      </c>
      <c r="E6678" s="20">
        <f t="shared" si="104"/>
        <v>9.6300000000000008</v>
      </c>
    </row>
    <row r="6679" spans="1:5" x14ac:dyDescent="0.25">
      <c r="A6679" s="377">
        <v>44876</v>
      </c>
      <c r="B6679" s="378">
        <v>10</v>
      </c>
      <c r="C6679" s="379">
        <v>10.050000000000001</v>
      </c>
      <c r="D6679" s="378">
        <v>9.65</v>
      </c>
      <c r="E6679" s="20">
        <f t="shared" si="104"/>
        <v>9.65</v>
      </c>
    </row>
    <row r="6680" spans="1:5" x14ac:dyDescent="0.25">
      <c r="A6680" s="377">
        <v>44877</v>
      </c>
      <c r="B6680" s="378">
        <v>10</v>
      </c>
      <c r="C6680" s="379" t="s">
        <v>611</v>
      </c>
      <c r="D6680" s="378" t="s">
        <v>611</v>
      </c>
      <c r="E6680" s="20">
        <f t="shared" si="104"/>
        <v>9.65</v>
      </c>
    </row>
    <row r="6681" spans="1:5" x14ac:dyDescent="0.25">
      <c r="A6681" s="377">
        <v>44878</v>
      </c>
      <c r="B6681" s="378">
        <v>10</v>
      </c>
      <c r="C6681" s="379" t="s">
        <v>611</v>
      </c>
      <c r="D6681" s="378" t="s">
        <v>611</v>
      </c>
      <c r="E6681" s="20">
        <f t="shared" si="104"/>
        <v>9.65</v>
      </c>
    </row>
    <row r="6682" spans="1:5" x14ac:dyDescent="0.25">
      <c r="A6682" s="377">
        <v>44879</v>
      </c>
      <c r="B6682" s="378">
        <v>10</v>
      </c>
      <c r="C6682" s="379">
        <v>10.01</v>
      </c>
      <c r="D6682" s="378">
        <v>10.220000000000001</v>
      </c>
      <c r="E6682" s="20">
        <f t="shared" si="104"/>
        <v>10.220000000000001</v>
      </c>
    </row>
    <row r="6683" spans="1:5" x14ac:dyDescent="0.25">
      <c r="A6683" s="377">
        <v>44880</v>
      </c>
      <c r="B6683" s="378">
        <v>10</v>
      </c>
      <c r="C6683" s="379">
        <v>9.98</v>
      </c>
      <c r="D6683" s="378">
        <v>10.234999999999999</v>
      </c>
      <c r="E6683" s="20">
        <f t="shared" si="104"/>
        <v>10.234999999999999</v>
      </c>
    </row>
    <row r="6684" spans="1:5" x14ac:dyDescent="0.25">
      <c r="A6684" s="377">
        <v>44881</v>
      </c>
      <c r="B6684" s="378">
        <v>10</v>
      </c>
      <c r="C6684" s="379">
        <v>9.98</v>
      </c>
      <c r="D6684" s="378">
        <v>10.245699999999999</v>
      </c>
      <c r="E6684" s="20">
        <f t="shared" si="104"/>
        <v>10.245699999999999</v>
      </c>
    </row>
    <row r="6685" spans="1:5" x14ac:dyDescent="0.25">
      <c r="A6685" s="377">
        <v>44882</v>
      </c>
      <c r="B6685" s="378">
        <v>10</v>
      </c>
      <c r="C6685" s="379">
        <v>9.9600000000000009</v>
      </c>
      <c r="D6685" s="378">
        <v>10.24</v>
      </c>
      <c r="E6685" s="20">
        <f t="shared" si="104"/>
        <v>10.24</v>
      </c>
    </row>
    <row r="6686" spans="1:5" x14ac:dyDescent="0.25">
      <c r="A6686" s="377">
        <v>44883</v>
      </c>
      <c r="B6686" s="378">
        <v>10</v>
      </c>
      <c r="C6686" s="379">
        <v>9.9700000000000006</v>
      </c>
      <c r="D6686" s="378">
        <v>10.2395</v>
      </c>
      <c r="E6686" s="20">
        <f t="shared" si="104"/>
        <v>10.2395</v>
      </c>
    </row>
    <row r="6687" spans="1:5" x14ac:dyDescent="0.25">
      <c r="A6687" s="377">
        <v>44884</v>
      </c>
      <c r="B6687" s="378">
        <v>10</v>
      </c>
      <c r="C6687" s="379" t="s">
        <v>611</v>
      </c>
      <c r="D6687" s="378" t="s">
        <v>611</v>
      </c>
      <c r="E6687" s="20">
        <f t="shared" si="104"/>
        <v>10.2395</v>
      </c>
    </row>
    <row r="6688" spans="1:5" x14ac:dyDescent="0.25">
      <c r="A6688" s="377">
        <v>44885</v>
      </c>
      <c r="B6688" s="378">
        <v>10</v>
      </c>
      <c r="C6688" s="379" t="s">
        <v>611</v>
      </c>
      <c r="D6688" s="378" t="s">
        <v>611</v>
      </c>
      <c r="E6688" s="20">
        <f t="shared" si="104"/>
        <v>10.2395</v>
      </c>
    </row>
    <row r="6689" spans="1:5" x14ac:dyDescent="0.25">
      <c r="A6689" s="377">
        <v>44886</v>
      </c>
      <c r="B6689" s="378">
        <v>10</v>
      </c>
      <c r="C6689" s="379" t="s">
        <v>611</v>
      </c>
      <c r="D6689" s="378" t="s">
        <v>611</v>
      </c>
      <c r="E6689" s="20">
        <f t="shared" si="104"/>
        <v>10.2395</v>
      </c>
    </row>
    <row r="6690" spans="1:5" x14ac:dyDescent="0.25">
      <c r="A6690" s="377">
        <v>44887</v>
      </c>
      <c r="B6690" s="378">
        <v>10</v>
      </c>
      <c r="C6690" s="379">
        <v>10</v>
      </c>
      <c r="D6690" s="378">
        <v>10.249499999999999</v>
      </c>
      <c r="E6690" s="20">
        <f t="shared" si="104"/>
        <v>10.249499999999999</v>
      </c>
    </row>
    <row r="6691" spans="1:5" x14ac:dyDescent="0.25">
      <c r="A6691" s="377">
        <v>44888</v>
      </c>
      <c r="B6691" s="378">
        <v>10</v>
      </c>
      <c r="C6691" s="379">
        <v>10.050000000000001</v>
      </c>
      <c r="D6691" s="378">
        <v>10.248699999999999</v>
      </c>
      <c r="E6691" s="20">
        <f t="shared" si="104"/>
        <v>10.248699999999999</v>
      </c>
    </row>
    <row r="6692" spans="1:5" x14ac:dyDescent="0.25">
      <c r="A6692" s="377">
        <v>44889</v>
      </c>
      <c r="B6692" s="378">
        <v>10</v>
      </c>
      <c r="C6692" s="379">
        <v>10.01</v>
      </c>
      <c r="D6692" s="378">
        <v>10.2599</v>
      </c>
      <c r="E6692" s="20">
        <f t="shared" si="104"/>
        <v>10.2599</v>
      </c>
    </row>
    <row r="6693" spans="1:5" x14ac:dyDescent="0.25">
      <c r="A6693" s="377">
        <v>44890</v>
      </c>
      <c r="B6693" s="378">
        <v>10</v>
      </c>
      <c r="C6693" s="379">
        <v>10.02</v>
      </c>
      <c r="D6693" s="378">
        <v>10.269399999999999</v>
      </c>
      <c r="E6693" s="20">
        <f t="shared" si="104"/>
        <v>10.269399999999999</v>
      </c>
    </row>
    <row r="6694" spans="1:5" x14ac:dyDescent="0.25">
      <c r="A6694" s="377">
        <v>44891</v>
      </c>
      <c r="B6694" s="378">
        <v>10</v>
      </c>
      <c r="C6694" s="379" t="s">
        <v>611</v>
      </c>
      <c r="D6694" s="378" t="s">
        <v>611</v>
      </c>
      <c r="E6694" s="20">
        <f t="shared" si="104"/>
        <v>10.269399999999999</v>
      </c>
    </row>
    <row r="6695" spans="1:5" x14ac:dyDescent="0.25">
      <c r="A6695" s="377">
        <v>44892</v>
      </c>
      <c r="B6695" s="378">
        <v>10</v>
      </c>
      <c r="C6695" s="379" t="s">
        <v>611</v>
      </c>
      <c r="D6695" s="378" t="s">
        <v>611</v>
      </c>
      <c r="E6695" s="20">
        <f t="shared" si="104"/>
        <v>10.269399999999999</v>
      </c>
    </row>
    <row r="6696" spans="1:5" x14ac:dyDescent="0.25">
      <c r="A6696" s="377">
        <v>44893</v>
      </c>
      <c r="B6696" s="378">
        <v>10</v>
      </c>
      <c r="C6696" s="379">
        <v>10.039999999999999</v>
      </c>
      <c r="D6696" s="378">
        <v>10.274900000000001</v>
      </c>
      <c r="E6696" s="20">
        <f t="shared" si="104"/>
        <v>10.274900000000001</v>
      </c>
    </row>
    <row r="6697" spans="1:5" x14ac:dyDescent="0.25">
      <c r="A6697" s="377">
        <v>44894</v>
      </c>
      <c r="B6697" s="378">
        <v>10</v>
      </c>
      <c r="C6697" s="379">
        <v>10.08</v>
      </c>
      <c r="D6697" s="378">
        <v>10.2857</v>
      </c>
      <c r="E6697" s="20">
        <f t="shared" si="104"/>
        <v>10.2857</v>
      </c>
    </row>
    <row r="6698" spans="1:5" x14ac:dyDescent="0.25">
      <c r="A6698" s="377">
        <v>44895</v>
      </c>
      <c r="B6698" s="378">
        <v>10</v>
      </c>
      <c r="C6698" s="379">
        <v>10.050000000000001</v>
      </c>
      <c r="D6698" s="378">
        <v>10.2875</v>
      </c>
      <c r="E6698" s="20">
        <f t="shared" si="104"/>
        <v>10.2875</v>
      </c>
    </row>
    <row r="6699" spans="1:5" x14ac:dyDescent="0.25">
      <c r="A6699" s="377">
        <v>44896</v>
      </c>
      <c r="B6699" s="378">
        <v>10</v>
      </c>
      <c r="C6699" s="379">
        <v>10.050000000000001</v>
      </c>
      <c r="D6699" s="378">
        <v>10.2935</v>
      </c>
      <c r="E6699" s="20">
        <f t="shared" si="104"/>
        <v>10.2935</v>
      </c>
    </row>
    <row r="6700" spans="1:5" x14ac:dyDescent="0.25">
      <c r="A6700" s="377">
        <v>44897</v>
      </c>
      <c r="B6700" s="378">
        <v>10</v>
      </c>
      <c r="C6700" s="379">
        <v>10.02</v>
      </c>
      <c r="D6700" s="378">
        <v>10.2987</v>
      </c>
      <c r="E6700" s="20">
        <f t="shared" si="104"/>
        <v>10.2987</v>
      </c>
    </row>
    <row r="6701" spans="1:5" x14ac:dyDescent="0.25">
      <c r="A6701" s="377">
        <v>44898</v>
      </c>
      <c r="B6701" s="378">
        <v>10</v>
      </c>
      <c r="C6701" s="379" t="s">
        <v>611</v>
      </c>
      <c r="D6701" s="378" t="s">
        <v>611</v>
      </c>
      <c r="E6701" s="20">
        <f t="shared" si="104"/>
        <v>10.2987</v>
      </c>
    </row>
    <row r="6702" spans="1:5" x14ac:dyDescent="0.25">
      <c r="A6702" s="377">
        <v>44899</v>
      </c>
      <c r="B6702" s="378">
        <v>10</v>
      </c>
      <c r="C6702" s="379" t="s">
        <v>611</v>
      </c>
      <c r="D6702" s="378" t="s">
        <v>611</v>
      </c>
      <c r="E6702" s="20">
        <f t="shared" si="104"/>
        <v>10.2987</v>
      </c>
    </row>
    <row r="6703" spans="1:5" x14ac:dyDescent="0.25">
      <c r="A6703" s="377">
        <v>44900</v>
      </c>
      <c r="B6703" s="378">
        <v>10</v>
      </c>
      <c r="C6703" s="379">
        <v>10.02</v>
      </c>
      <c r="D6703" s="378">
        <v>10.308999999999999</v>
      </c>
      <c r="E6703" s="20">
        <f t="shared" si="104"/>
        <v>10.308999999999999</v>
      </c>
    </row>
    <row r="6704" spans="1:5" x14ac:dyDescent="0.25">
      <c r="A6704" s="377">
        <v>44901</v>
      </c>
      <c r="B6704" s="378">
        <v>10</v>
      </c>
      <c r="C6704" s="379">
        <v>10.02</v>
      </c>
      <c r="D6704" s="378">
        <v>10.3162</v>
      </c>
      <c r="E6704" s="20">
        <f t="shared" si="104"/>
        <v>10.3162</v>
      </c>
    </row>
    <row r="6705" spans="1:5" x14ac:dyDescent="0.25">
      <c r="A6705" s="377">
        <v>44902</v>
      </c>
      <c r="B6705" s="378">
        <v>10</v>
      </c>
      <c r="C6705" s="379">
        <v>10.029999999999999</v>
      </c>
      <c r="D6705" s="378">
        <v>10.3249</v>
      </c>
      <c r="E6705" s="20">
        <f t="shared" si="104"/>
        <v>10.3249</v>
      </c>
    </row>
    <row r="6706" spans="1:5" x14ac:dyDescent="0.25">
      <c r="A6706" s="377">
        <v>44903</v>
      </c>
      <c r="B6706" s="378">
        <v>10</v>
      </c>
      <c r="C6706" s="379">
        <v>10.02</v>
      </c>
      <c r="D6706" s="378">
        <v>10.3287</v>
      </c>
      <c r="E6706" s="20">
        <f t="shared" si="104"/>
        <v>10.3287</v>
      </c>
    </row>
    <row r="6707" spans="1:5" x14ac:dyDescent="0.25">
      <c r="A6707" s="377">
        <v>44904</v>
      </c>
      <c r="B6707" s="378">
        <v>10</v>
      </c>
      <c r="C6707" s="379">
        <v>10.029999999999999</v>
      </c>
      <c r="D6707" s="378">
        <v>10.334300000000001</v>
      </c>
      <c r="E6707" s="20">
        <f t="shared" si="104"/>
        <v>10.334300000000001</v>
      </c>
    </row>
    <row r="6708" spans="1:5" x14ac:dyDescent="0.25">
      <c r="A6708" s="377">
        <v>44905</v>
      </c>
      <c r="B6708" s="378">
        <v>10</v>
      </c>
      <c r="C6708" s="379" t="s">
        <v>611</v>
      </c>
      <c r="D6708" s="378" t="s">
        <v>611</v>
      </c>
      <c r="E6708" s="20">
        <f t="shared" si="104"/>
        <v>10.334300000000001</v>
      </c>
    </row>
    <row r="6709" spans="1:5" x14ac:dyDescent="0.25">
      <c r="A6709" s="377">
        <v>44906</v>
      </c>
      <c r="B6709" s="378">
        <v>10</v>
      </c>
      <c r="C6709" s="379" t="s">
        <v>611</v>
      </c>
      <c r="D6709" s="378" t="s">
        <v>611</v>
      </c>
      <c r="E6709" s="20">
        <f t="shared" si="104"/>
        <v>10.334300000000001</v>
      </c>
    </row>
    <row r="6710" spans="1:5" x14ac:dyDescent="0.25">
      <c r="A6710" s="377">
        <v>44907</v>
      </c>
      <c r="B6710" s="378">
        <v>10</v>
      </c>
      <c r="C6710" s="379" t="s">
        <v>611</v>
      </c>
      <c r="D6710" s="378" t="s">
        <v>611</v>
      </c>
      <c r="E6710" s="20">
        <f t="shared" si="104"/>
        <v>10.334300000000001</v>
      </c>
    </row>
    <row r="6711" spans="1:5" x14ac:dyDescent="0.25">
      <c r="A6711" s="377">
        <v>44908</v>
      </c>
      <c r="B6711" s="378">
        <v>10</v>
      </c>
      <c r="C6711" s="379">
        <v>10.050000000000001</v>
      </c>
      <c r="D6711" s="378">
        <v>10.347099999999999</v>
      </c>
      <c r="E6711" s="20">
        <f t="shared" si="104"/>
        <v>10.347099999999999</v>
      </c>
    </row>
    <row r="6712" spans="1:5" x14ac:dyDescent="0.25">
      <c r="A6712" s="377">
        <v>44909</v>
      </c>
      <c r="B6712" s="378">
        <v>10</v>
      </c>
      <c r="C6712" s="379">
        <v>10.1</v>
      </c>
      <c r="D6712" s="378">
        <v>10.3535</v>
      </c>
      <c r="E6712" s="20">
        <f t="shared" si="104"/>
        <v>10.3535</v>
      </c>
    </row>
    <row r="6713" spans="1:5" x14ac:dyDescent="0.25">
      <c r="A6713" s="377">
        <v>44910</v>
      </c>
      <c r="B6713" s="378">
        <v>10</v>
      </c>
      <c r="C6713" s="379">
        <v>10.039999999999999</v>
      </c>
      <c r="D6713" s="378">
        <v>10.3612</v>
      </c>
      <c r="E6713" s="20">
        <f t="shared" si="104"/>
        <v>10.3612</v>
      </c>
    </row>
    <row r="6714" spans="1:5" x14ac:dyDescent="0.25">
      <c r="A6714" s="377">
        <v>44911</v>
      </c>
      <c r="B6714" s="378">
        <v>10.5</v>
      </c>
      <c r="C6714" s="379">
        <v>10.52</v>
      </c>
      <c r="D6714" s="378">
        <v>10.373699999999999</v>
      </c>
      <c r="E6714" s="20">
        <f t="shared" si="104"/>
        <v>10.373699999999999</v>
      </c>
    </row>
    <row r="6715" spans="1:5" x14ac:dyDescent="0.25">
      <c r="A6715" s="377">
        <v>44912</v>
      </c>
      <c r="B6715" s="378">
        <v>10.5</v>
      </c>
      <c r="C6715" s="379" t="s">
        <v>611</v>
      </c>
      <c r="D6715" s="378" t="s">
        <v>611</v>
      </c>
      <c r="E6715" s="20">
        <f t="shared" si="104"/>
        <v>10.373699999999999</v>
      </c>
    </row>
    <row r="6716" spans="1:5" x14ac:dyDescent="0.25">
      <c r="A6716" s="377">
        <v>44913</v>
      </c>
      <c r="B6716" s="378">
        <v>10.5</v>
      </c>
      <c r="C6716" s="379" t="s">
        <v>611</v>
      </c>
      <c r="D6716" s="378" t="s">
        <v>611</v>
      </c>
      <c r="E6716" s="20">
        <f t="shared" si="104"/>
        <v>10.373699999999999</v>
      </c>
    </row>
    <row r="6717" spans="1:5" x14ac:dyDescent="0.25">
      <c r="A6717" s="377">
        <v>44914</v>
      </c>
      <c r="B6717" s="378">
        <v>10.5</v>
      </c>
      <c r="C6717" s="379">
        <v>10.52</v>
      </c>
      <c r="D6717" s="378">
        <v>10.7125</v>
      </c>
      <c r="E6717" s="20">
        <f t="shared" si="104"/>
        <v>10.7125</v>
      </c>
    </row>
    <row r="6718" spans="1:5" x14ac:dyDescent="0.25">
      <c r="A6718" s="377">
        <v>44915</v>
      </c>
      <c r="B6718" s="378">
        <v>10.5</v>
      </c>
      <c r="C6718" s="379">
        <v>10.52</v>
      </c>
      <c r="D6718" s="378">
        <v>10.715</v>
      </c>
      <c r="E6718" s="20">
        <f t="shared" si="104"/>
        <v>10.715</v>
      </c>
    </row>
    <row r="6719" spans="1:5" x14ac:dyDescent="0.25">
      <c r="A6719" s="377">
        <v>44916</v>
      </c>
      <c r="B6719" s="378">
        <v>10.5</v>
      </c>
      <c r="C6719" s="379">
        <v>10.54</v>
      </c>
      <c r="D6719" s="378">
        <v>10.722</v>
      </c>
      <c r="E6719" s="20">
        <f t="shared" si="104"/>
        <v>10.722</v>
      </c>
    </row>
    <row r="6720" spans="1:5" x14ac:dyDescent="0.25">
      <c r="A6720" s="377">
        <v>44917</v>
      </c>
      <c r="B6720" s="378">
        <v>10.5</v>
      </c>
      <c r="C6720" s="379">
        <v>10.54</v>
      </c>
      <c r="D6720" s="378">
        <v>10.735900000000001</v>
      </c>
      <c r="E6720" s="20">
        <f t="shared" si="104"/>
        <v>10.735900000000001</v>
      </c>
    </row>
    <row r="6721" spans="1:5" x14ac:dyDescent="0.25">
      <c r="A6721" s="377">
        <v>44918</v>
      </c>
      <c r="B6721" s="378">
        <v>10.5</v>
      </c>
      <c r="C6721" s="379">
        <v>10.55</v>
      </c>
      <c r="D6721" s="378">
        <v>10.737500000000001</v>
      </c>
      <c r="E6721" s="20">
        <f t="shared" si="104"/>
        <v>10.737500000000001</v>
      </c>
    </row>
    <row r="6722" spans="1:5" x14ac:dyDescent="0.25">
      <c r="A6722" s="377">
        <v>44919</v>
      </c>
      <c r="B6722" s="378">
        <v>10.5</v>
      </c>
      <c r="C6722" s="379" t="s">
        <v>611</v>
      </c>
      <c r="D6722" s="378" t="s">
        <v>611</v>
      </c>
      <c r="E6722" s="20">
        <f t="shared" si="104"/>
        <v>10.737500000000001</v>
      </c>
    </row>
    <row r="6723" spans="1:5" x14ac:dyDescent="0.25">
      <c r="A6723" s="377">
        <v>44920</v>
      </c>
      <c r="B6723" s="378">
        <v>10.5</v>
      </c>
      <c r="C6723" s="379" t="s">
        <v>611</v>
      </c>
      <c r="D6723" s="378" t="s">
        <v>611</v>
      </c>
      <c r="E6723" s="20">
        <f t="shared" si="104"/>
        <v>10.737500000000001</v>
      </c>
    </row>
    <row r="6724" spans="1:5" x14ac:dyDescent="0.25">
      <c r="A6724" s="377">
        <v>44921</v>
      </c>
      <c r="B6724" s="378">
        <v>10.5</v>
      </c>
      <c r="C6724" s="379">
        <v>10.55</v>
      </c>
      <c r="D6724" s="378">
        <v>10.747199999999999</v>
      </c>
      <c r="E6724" s="20">
        <f t="shared" si="104"/>
        <v>10.747199999999999</v>
      </c>
    </row>
    <row r="6725" spans="1:5" x14ac:dyDescent="0.25">
      <c r="A6725" s="377">
        <v>44922</v>
      </c>
      <c r="B6725" s="378">
        <v>10.5</v>
      </c>
      <c r="C6725" s="379">
        <v>10.53</v>
      </c>
      <c r="D6725" s="378">
        <v>10.744999999999999</v>
      </c>
      <c r="E6725" s="20">
        <f t="shared" si="104"/>
        <v>10.744999999999999</v>
      </c>
    </row>
    <row r="6726" spans="1:5" x14ac:dyDescent="0.25">
      <c r="A6726" s="377">
        <v>44923</v>
      </c>
      <c r="B6726" s="378">
        <v>10.5</v>
      </c>
      <c r="C6726" s="379">
        <v>10.52</v>
      </c>
      <c r="D6726" s="378">
        <v>10.7545</v>
      </c>
      <c r="E6726" s="20">
        <f t="shared" si="104"/>
        <v>10.7545</v>
      </c>
    </row>
    <row r="6727" spans="1:5" x14ac:dyDescent="0.25">
      <c r="A6727" s="377">
        <v>44924</v>
      </c>
      <c r="B6727" s="378">
        <v>10.5</v>
      </c>
      <c r="C6727" s="379">
        <v>10.53</v>
      </c>
      <c r="D6727" s="378">
        <v>10.762</v>
      </c>
      <c r="E6727" s="20">
        <f t="shared" si="104"/>
        <v>10.762</v>
      </c>
    </row>
    <row r="6728" spans="1:5" x14ac:dyDescent="0.25">
      <c r="A6728" s="377">
        <v>44925</v>
      </c>
      <c r="B6728" s="378">
        <v>10.5</v>
      </c>
      <c r="C6728" s="379">
        <v>10.54</v>
      </c>
      <c r="D6728" s="378">
        <v>10.7605</v>
      </c>
      <c r="E6728" s="20">
        <f t="shared" si="104"/>
        <v>10.7605</v>
      </c>
    </row>
    <row r="6729" spans="1:5" x14ac:dyDescent="0.25">
      <c r="A6729" s="377">
        <v>44926</v>
      </c>
      <c r="B6729" s="378">
        <v>10.5</v>
      </c>
      <c r="C6729" s="379" t="s">
        <v>611</v>
      </c>
      <c r="D6729" s="378" t="s">
        <v>611</v>
      </c>
      <c r="E6729" s="20">
        <f t="shared" si="104"/>
        <v>10.7605</v>
      </c>
    </row>
    <row r="6730" spans="1:5" x14ac:dyDescent="0.25">
      <c r="A6730" s="377">
        <v>44927</v>
      </c>
      <c r="B6730" s="378">
        <v>10.5</v>
      </c>
      <c r="C6730" s="379" t="s">
        <v>611</v>
      </c>
      <c r="D6730" s="378" t="s">
        <v>611</v>
      </c>
      <c r="E6730" s="20">
        <f t="shared" si="104"/>
        <v>10.7605</v>
      </c>
    </row>
    <row r="6731" spans="1:5" x14ac:dyDescent="0.25">
      <c r="A6731" s="377">
        <v>44928</v>
      </c>
      <c r="B6731" s="378">
        <v>10.5</v>
      </c>
      <c r="C6731" s="379">
        <v>10.54</v>
      </c>
      <c r="D6731" s="378">
        <v>10.77</v>
      </c>
      <c r="E6731" s="20">
        <f t="shared" si="104"/>
        <v>10.77</v>
      </c>
    </row>
    <row r="6732" spans="1:5" x14ac:dyDescent="0.25">
      <c r="A6732" s="377">
        <v>44929</v>
      </c>
      <c r="B6732" s="378">
        <v>10.5</v>
      </c>
      <c r="C6732" s="379">
        <v>10.52</v>
      </c>
      <c r="D6732" s="378">
        <v>10.7775</v>
      </c>
      <c r="E6732" s="20">
        <f t="shared" ref="E6732:E6795" si="105">IF(D6732="N/E",E6731,D6732)</f>
        <v>10.7775</v>
      </c>
    </row>
    <row r="6733" spans="1:5" x14ac:dyDescent="0.25">
      <c r="A6733" s="377">
        <v>44930</v>
      </c>
      <c r="B6733" s="378">
        <v>10.5</v>
      </c>
      <c r="C6733" s="379">
        <v>10.49</v>
      </c>
      <c r="D6733" s="378">
        <v>10.776999999999999</v>
      </c>
      <c r="E6733" s="20">
        <f t="shared" si="105"/>
        <v>10.776999999999999</v>
      </c>
    </row>
    <row r="6734" spans="1:5" x14ac:dyDescent="0.25">
      <c r="A6734" s="377">
        <v>44931</v>
      </c>
      <c r="B6734" s="378">
        <v>10.5</v>
      </c>
      <c r="C6734" s="379">
        <v>10.48</v>
      </c>
      <c r="D6734" s="378">
        <v>10.766299999999999</v>
      </c>
      <c r="E6734" s="20">
        <f t="shared" si="105"/>
        <v>10.766299999999999</v>
      </c>
    </row>
    <row r="6735" spans="1:5" x14ac:dyDescent="0.25">
      <c r="A6735" s="377">
        <v>44932</v>
      </c>
      <c r="B6735" s="378">
        <v>10.5</v>
      </c>
      <c r="C6735" s="379">
        <v>10.47</v>
      </c>
      <c r="D6735" s="378">
        <v>10.768000000000001</v>
      </c>
      <c r="E6735" s="20">
        <f t="shared" si="105"/>
        <v>10.768000000000001</v>
      </c>
    </row>
    <row r="6736" spans="1:5" x14ac:dyDescent="0.25">
      <c r="A6736" s="377">
        <v>44933</v>
      </c>
      <c r="B6736" s="378">
        <v>10.5</v>
      </c>
      <c r="C6736" s="379" t="s">
        <v>611</v>
      </c>
      <c r="D6736" s="378" t="s">
        <v>611</v>
      </c>
      <c r="E6736" s="20">
        <f t="shared" si="105"/>
        <v>10.768000000000001</v>
      </c>
    </row>
    <row r="6737" spans="1:5" x14ac:dyDescent="0.25">
      <c r="A6737" s="377">
        <v>44934</v>
      </c>
      <c r="B6737" s="378">
        <v>10.5</v>
      </c>
      <c r="C6737" s="379" t="s">
        <v>611</v>
      </c>
      <c r="D6737" s="378" t="s">
        <v>611</v>
      </c>
      <c r="E6737" s="20">
        <f t="shared" si="105"/>
        <v>10.768000000000001</v>
      </c>
    </row>
    <row r="6738" spans="1:5" x14ac:dyDescent="0.25">
      <c r="A6738" s="377">
        <v>44935</v>
      </c>
      <c r="B6738" s="378">
        <v>10.5</v>
      </c>
      <c r="C6738" s="379">
        <v>10.47</v>
      </c>
      <c r="D6738" s="378">
        <v>10.769</v>
      </c>
      <c r="E6738" s="20">
        <f t="shared" si="105"/>
        <v>10.769</v>
      </c>
    </row>
    <row r="6739" spans="1:5" x14ac:dyDescent="0.25">
      <c r="A6739" s="377">
        <v>44936</v>
      </c>
      <c r="B6739" s="378">
        <v>10.5</v>
      </c>
      <c r="C6739" s="379">
        <v>10.46</v>
      </c>
      <c r="D6739" s="378">
        <v>10.7745</v>
      </c>
      <c r="E6739" s="20">
        <f t="shared" si="105"/>
        <v>10.7745</v>
      </c>
    </row>
    <row r="6740" spans="1:5" x14ac:dyDescent="0.25">
      <c r="A6740" s="377">
        <v>44937</v>
      </c>
      <c r="B6740" s="378">
        <v>10.5</v>
      </c>
      <c r="C6740" s="379">
        <v>10.47</v>
      </c>
      <c r="D6740" s="378">
        <v>10.7675</v>
      </c>
      <c r="E6740" s="20">
        <f t="shared" si="105"/>
        <v>10.7675</v>
      </c>
    </row>
    <row r="6741" spans="1:5" x14ac:dyDescent="0.25">
      <c r="A6741" s="377">
        <v>44938</v>
      </c>
      <c r="B6741" s="378">
        <v>10.5</v>
      </c>
      <c r="C6741" s="379">
        <v>10.48</v>
      </c>
      <c r="D6741" s="378">
        <v>10.7675</v>
      </c>
      <c r="E6741" s="20">
        <f t="shared" si="105"/>
        <v>10.7675</v>
      </c>
    </row>
    <row r="6742" spans="1:5" x14ac:dyDescent="0.25">
      <c r="A6742" s="377">
        <v>44939</v>
      </c>
      <c r="B6742" s="378">
        <v>10.5</v>
      </c>
      <c r="C6742" s="379">
        <v>10.49</v>
      </c>
      <c r="D6742" s="378">
        <v>10.7675</v>
      </c>
      <c r="E6742" s="20">
        <f t="shared" si="105"/>
        <v>10.7675</v>
      </c>
    </row>
    <row r="6743" spans="1:5" x14ac:dyDescent="0.25">
      <c r="A6743" s="377">
        <v>44940</v>
      </c>
      <c r="B6743" s="378">
        <v>10.5</v>
      </c>
      <c r="C6743" s="379" t="s">
        <v>611</v>
      </c>
      <c r="D6743" s="378" t="s">
        <v>611</v>
      </c>
      <c r="E6743" s="20">
        <f t="shared" si="105"/>
        <v>10.7675</v>
      </c>
    </row>
    <row r="6744" spans="1:5" x14ac:dyDescent="0.25">
      <c r="A6744" s="377">
        <v>44941</v>
      </c>
      <c r="B6744" s="378">
        <v>10.5</v>
      </c>
      <c r="C6744" s="379" t="s">
        <v>611</v>
      </c>
      <c r="D6744" s="378" t="s">
        <v>611</v>
      </c>
      <c r="E6744" s="20">
        <f t="shared" si="105"/>
        <v>10.7675</v>
      </c>
    </row>
    <row r="6745" spans="1:5" x14ac:dyDescent="0.25">
      <c r="A6745" s="377">
        <v>44942</v>
      </c>
      <c r="B6745" s="378">
        <v>10.5</v>
      </c>
      <c r="C6745" s="379">
        <v>10.5</v>
      </c>
      <c r="D6745" s="378">
        <v>10.76</v>
      </c>
      <c r="E6745" s="20">
        <f t="shared" si="105"/>
        <v>10.76</v>
      </c>
    </row>
    <row r="6746" spans="1:5" x14ac:dyDescent="0.25">
      <c r="A6746" s="377">
        <v>44943</v>
      </c>
      <c r="B6746" s="378">
        <v>10.5</v>
      </c>
      <c r="C6746" s="379">
        <v>10.49</v>
      </c>
      <c r="D6746" s="378">
        <v>10.775</v>
      </c>
      <c r="E6746" s="20">
        <f t="shared" si="105"/>
        <v>10.775</v>
      </c>
    </row>
    <row r="6747" spans="1:5" x14ac:dyDescent="0.25">
      <c r="A6747" s="377">
        <v>44944</v>
      </c>
      <c r="B6747" s="378">
        <v>10.5</v>
      </c>
      <c r="C6747" s="379">
        <v>10.48</v>
      </c>
      <c r="D6747" s="378">
        <v>10.7775</v>
      </c>
      <c r="E6747" s="20">
        <f t="shared" si="105"/>
        <v>10.7775</v>
      </c>
    </row>
    <row r="6748" spans="1:5" x14ac:dyDescent="0.25">
      <c r="A6748" s="377">
        <v>44945</v>
      </c>
      <c r="B6748" s="378">
        <v>10.5</v>
      </c>
      <c r="C6748" s="379">
        <v>10.54</v>
      </c>
      <c r="D6748" s="378">
        <v>10.7872</v>
      </c>
      <c r="E6748" s="20">
        <f t="shared" si="105"/>
        <v>10.7872</v>
      </c>
    </row>
    <row r="6749" spans="1:5" x14ac:dyDescent="0.25">
      <c r="A6749" s="377">
        <v>44946</v>
      </c>
      <c r="B6749" s="378">
        <v>10.5</v>
      </c>
      <c r="C6749" s="379">
        <v>10.63</v>
      </c>
      <c r="D6749" s="378">
        <v>10.788500000000001</v>
      </c>
      <c r="E6749" s="20">
        <f t="shared" si="105"/>
        <v>10.788500000000001</v>
      </c>
    </row>
    <row r="6750" spans="1:5" x14ac:dyDescent="0.25">
      <c r="A6750" s="377">
        <v>44947</v>
      </c>
      <c r="B6750" s="378">
        <v>10.5</v>
      </c>
      <c r="C6750" s="379" t="s">
        <v>611</v>
      </c>
      <c r="D6750" s="378" t="s">
        <v>611</v>
      </c>
      <c r="E6750" s="20">
        <f t="shared" si="105"/>
        <v>10.788500000000001</v>
      </c>
    </row>
    <row r="6751" spans="1:5" x14ac:dyDescent="0.25">
      <c r="A6751" s="377">
        <v>44948</v>
      </c>
      <c r="B6751" s="378">
        <v>10.5</v>
      </c>
      <c r="C6751" s="379" t="s">
        <v>611</v>
      </c>
      <c r="D6751" s="378" t="s">
        <v>611</v>
      </c>
      <c r="E6751" s="20">
        <f t="shared" si="105"/>
        <v>10.788500000000001</v>
      </c>
    </row>
    <row r="6752" spans="1:5" x14ac:dyDescent="0.25">
      <c r="A6752" s="377">
        <v>44949</v>
      </c>
      <c r="B6752" s="378">
        <v>10.5</v>
      </c>
      <c r="C6752" s="379">
        <v>10.54</v>
      </c>
      <c r="D6752" s="378">
        <v>10.789899999999999</v>
      </c>
      <c r="E6752" s="20">
        <f t="shared" si="105"/>
        <v>10.789899999999999</v>
      </c>
    </row>
    <row r="6753" spans="1:5" x14ac:dyDescent="0.25">
      <c r="A6753" s="377">
        <v>44950</v>
      </c>
      <c r="B6753" s="378">
        <v>10.5</v>
      </c>
      <c r="C6753" s="379">
        <v>10.5</v>
      </c>
      <c r="D6753" s="378">
        <v>10.792400000000001</v>
      </c>
      <c r="E6753" s="20">
        <f t="shared" si="105"/>
        <v>10.792400000000001</v>
      </c>
    </row>
    <row r="6754" spans="1:5" x14ac:dyDescent="0.25">
      <c r="A6754" s="377">
        <v>44951</v>
      </c>
      <c r="B6754" s="378">
        <v>10.5</v>
      </c>
      <c r="C6754" s="379">
        <v>10.49</v>
      </c>
      <c r="D6754" s="378">
        <v>10.791</v>
      </c>
      <c r="E6754" s="20">
        <f t="shared" si="105"/>
        <v>10.791</v>
      </c>
    </row>
    <row r="6755" spans="1:5" x14ac:dyDescent="0.25">
      <c r="A6755" s="377">
        <v>44952</v>
      </c>
      <c r="B6755" s="378">
        <v>10.5</v>
      </c>
      <c r="C6755" s="379">
        <v>10.48</v>
      </c>
      <c r="D6755" s="378">
        <v>10.7965</v>
      </c>
      <c r="E6755" s="20">
        <f t="shared" si="105"/>
        <v>10.7965</v>
      </c>
    </row>
    <row r="6756" spans="1:5" x14ac:dyDescent="0.25">
      <c r="A6756" s="377">
        <v>44953</v>
      </c>
      <c r="B6756" s="378">
        <v>10.5</v>
      </c>
      <c r="C6756" s="379">
        <v>10.53</v>
      </c>
      <c r="D6756" s="378">
        <v>10.795500000000001</v>
      </c>
      <c r="E6756" s="20">
        <f t="shared" si="105"/>
        <v>10.795500000000001</v>
      </c>
    </row>
    <row r="6757" spans="1:5" x14ac:dyDescent="0.25">
      <c r="A6757" s="377">
        <v>44954</v>
      </c>
      <c r="B6757" s="378">
        <v>10.5</v>
      </c>
      <c r="C6757" s="379" t="s">
        <v>611</v>
      </c>
      <c r="D6757" s="378" t="s">
        <v>611</v>
      </c>
      <c r="E6757" s="20">
        <f t="shared" si="105"/>
        <v>10.795500000000001</v>
      </c>
    </row>
    <row r="6758" spans="1:5" x14ac:dyDescent="0.25">
      <c r="A6758" s="377">
        <v>44955</v>
      </c>
      <c r="B6758" s="378">
        <v>10.5</v>
      </c>
      <c r="C6758" s="379" t="s">
        <v>611</v>
      </c>
      <c r="D6758" s="378" t="s">
        <v>611</v>
      </c>
      <c r="E6758" s="20">
        <f t="shared" si="105"/>
        <v>10.795500000000001</v>
      </c>
    </row>
    <row r="6759" spans="1:5" x14ac:dyDescent="0.25">
      <c r="A6759" s="377">
        <v>44956</v>
      </c>
      <c r="B6759" s="378">
        <v>10.5</v>
      </c>
      <c r="C6759" s="379">
        <v>10.55</v>
      </c>
      <c r="D6759" s="378">
        <v>10.805</v>
      </c>
      <c r="E6759" s="20">
        <f t="shared" si="105"/>
        <v>10.805</v>
      </c>
    </row>
    <row r="6760" spans="1:5" x14ac:dyDescent="0.25">
      <c r="A6760" s="377">
        <v>44957</v>
      </c>
      <c r="B6760" s="378">
        <v>10.5</v>
      </c>
      <c r="C6760" s="379">
        <v>10.57</v>
      </c>
      <c r="D6760" s="378">
        <v>10.8162</v>
      </c>
      <c r="E6760" s="20">
        <f t="shared" si="105"/>
        <v>10.8162</v>
      </c>
    </row>
    <row r="6761" spans="1:5" x14ac:dyDescent="0.25">
      <c r="A6761" s="377">
        <v>44958</v>
      </c>
      <c r="B6761" s="378">
        <v>10.5</v>
      </c>
      <c r="C6761" s="379">
        <v>10.54</v>
      </c>
      <c r="D6761" s="378">
        <v>10.8125</v>
      </c>
      <c r="E6761" s="20">
        <f t="shared" si="105"/>
        <v>10.8125</v>
      </c>
    </row>
    <row r="6762" spans="1:5" x14ac:dyDescent="0.25">
      <c r="A6762" s="377">
        <v>44959</v>
      </c>
      <c r="B6762" s="378">
        <v>10.5</v>
      </c>
      <c r="C6762" s="379">
        <v>10.5</v>
      </c>
      <c r="D6762" s="378">
        <v>10.827400000000001</v>
      </c>
      <c r="E6762" s="20">
        <f t="shared" si="105"/>
        <v>10.827400000000001</v>
      </c>
    </row>
    <row r="6763" spans="1:5" x14ac:dyDescent="0.25">
      <c r="A6763" s="377">
        <v>44960</v>
      </c>
      <c r="B6763" s="378">
        <v>10.5</v>
      </c>
      <c r="C6763" s="379">
        <v>10.51</v>
      </c>
      <c r="D6763" s="378">
        <v>10.833500000000001</v>
      </c>
      <c r="E6763" s="20">
        <f t="shared" si="105"/>
        <v>10.833500000000001</v>
      </c>
    </row>
    <row r="6764" spans="1:5" x14ac:dyDescent="0.25">
      <c r="A6764" s="377">
        <v>44961</v>
      </c>
      <c r="B6764" s="378">
        <v>10.5</v>
      </c>
      <c r="C6764" s="379" t="s">
        <v>611</v>
      </c>
      <c r="D6764" s="378" t="s">
        <v>611</v>
      </c>
      <c r="E6764" s="20">
        <f t="shared" si="105"/>
        <v>10.833500000000001</v>
      </c>
    </row>
    <row r="6765" spans="1:5" x14ac:dyDescent="0.25">
      <c r="A6765" s="377">
        <v>44962</v>
      </c>
      <c r="B6765" s="378">
        <v>10.5</v>
      </c>
      <c r="C6765" s="379" t="s">
        <v>611</v>
      </c>
      <c r="D6765" s="378" t="s">
        <v>611</v>
      </c>
      <c r="E6765" s="20">
        <f t="shared" si="105"/>
        <v>10.833500000000001</v>
      </c>
    </row>
    <row r="6766" spans="1:5" x14ac:dyDescent="0.25">
      <c r="A6766" s="377">
        <v>44963</v>
      </c>
      <c r="B6766" s="378">
        <v>10.5</v>
      </c>
      <c r="C6766" s="379" t="s">
        <v>611</v>
      </c>
      <c r="D6766" s="378" t="s">
        <v>611</v>
      </c>
      <c r="E6766" s="20">
        <f t="shared" si="105"/>
        <v>10.833500000000001</v>
      </c>
    </row>
    <row r="6767" spans="1:5" x14ac:dyDescent="0.25">
      <c r="A6767" s="377">
        <v>44964</v>
      </c>
      <c r="B6767" s="378">
        <v>10.5</v>
      </c>
      <c r="C6767" s="379">
        <v>10.51</v>
      </c>
      <c r="D6767" s="378">
        <v>10.844900000000001</v>
      </c>
      <c r="E6767" s="20">
        <f t="shared" si="105"/>
        <v>10.844900000000001</v>
      </c>
    </row>
    <row r="6768" spans="1:5" x14ac:dyDescent="0.25">
      <c r="A6768" s="377">
        <v>44965</v>
      </c>
      <c r="B6768" s="378">
        <v>10.5</v>
      </c>
      <c r="C6768" s="379">
        <v>10.52</v>
      </c>
      <c r="D6768" s="378">
        <v>10.8512</v>
      </c>
      <c r="E6768" s="20">
        <f t="shared" si="105"/>
        <v>10.8512</v>
      </c>
    </row>
    <row r="6769" spans="1:5" x14ac:dyDescent="0.25">
      <c r="A6769" s="377">
        <v>44966</v>
      </c>
      <c r="B6769" s="378">
        <v>10.5</v>
      </c>
      <c r="C6769" s="379">
        <v>10.51</v>
      </c>
      <c r="D6769" s="378">
        <v>10.8605</v>
      </c>
      <c r="E6769" s="20">
        <f t="shared" si="105"/>
        <v>10.8605</v>
      </c>
    </row>
    <row r="6770" spans="1:5" x14ac:dyDescent="0.25">
      <c r="A6770" s="377">
        <v>44967</v>
      </c>
      <c r="B6770" s="378">
        <v>11</v>
      </c>
      <c r="C6770" s="379">
        <v>11.01</v>
      </c>
      <c r="D6770" s="378">
        <v>10.88</v>
      </c>
      <c r="E6770" s="20">
        <f t="shared" si="105"/>
        <v>10.88</v>
      </c>
    </row>
    <row r="6771" spans="1:5" x14ac:dyDescent="0.25">
      <c r="A6771" s="377">
        <v>44968</v>
      </c>
      <c r="B6771" s="378">
        <v>11</v>
      </c>
      <c r="C6771" s="379" t="s">
        <v>611</v>
      </c>
      <c r="D6771" s="378" t="s">
        <v>611</v>
      </c>
      <c r="E6771" s="20">
        <f t="shared" si="105"/>
        <v>10.88</v>
      </c>
    </row>
    <row r="6772" spans="1:5" x14ac:dyDescent="0.25">
      <c r="A6772" s="377">
        <v>44969</v>
      </c>
      <c r="B6772" s="378">
        <v>11</v>
      </c>
      <c r="C6772" s="379" t="s">
        <v>611</v>
      </c>
      <c r="D6772" s="378" t="s">
        <v>611</v>
      </c>
      <c r="E6772" s="20">
        <f t="shared" si="105"/>
        <v>10.88</v>
      </c>
    </row>
    <row r="6773" spans="1:5" x14ac:dyDescent="0.25">
      <c r="A6773" s="377">
        <v>44970</v>
      </c>
      <c r="B6773" s="378">
        <v>11</v>
      </c>
      <c r="C6773" s="379">
        <v>10.97</v>
      </c>
      <c r="D6773" s="378">
        <v>11.227499999999999</v>
      </c>
      <c r="E6773" s="20">
        <f t="shared" si="105"/>
        <v>11.227499999999999</v>
      </c>
    </row>
    <row r="6774" spans="1:5" x14ac:dyDescent="0.25">
      <c r="A6774" s="377">
        <v>44971</v>
      </c>
      <c r="B6774" s="378">
        <v>11</v>
      </c>
      <c r="C6774" s="379">
        <v>10.97</v>
      </c>
      <c r="D6774" s="378">
        <v>11.2349</v>
      </c>
      <c r="E6774" s="20">
        <f t="shared" si="105"/>
        <v>11.2349</v>
      </c>
    </row>
    <row r="6775" spans="1:5" x14ac:dyDescent="0.25">
      <c r="A6775" s="377">
        <v>44972</v>
      </c>
      <c r="B6775" s="378">
        <v>11</v>
      </c>
      <c r="C6775" s="379">
        <v>10.98</v>
      </c>
      <c r="D6775" s="378">
        <v>11.237</v>
      </c>
      <c r="E6775" s="20">
        <f t="shared" si="105"/>
        <v>11.237</v>
      </c>
    </row>
    <row r="6776" spans="1:5" x14ac:dyDescent="0.25">
      <c r="A6776" s="377">
        <v>44973</v>
      </c>
      <c r="B6776" s="378">
        <v>11</v>
      </c>
      <c r="C6776" s="379">
        <v>10.98</v>
      </c>
      <c r="D6776" s="378">
        <v>11.243</v>
      </c>
      <c r="E6776" s="20">
        <f t="shared" si="105"/>
        <v>11.243</v>
      </c>
    </row>
    <row r="6777" spans="1:5" x14ac:dyDescent="0.25">
      <c r="A6777" s="377">
        <v>44974</v>
      </c>
      <c r="B6777" s="378">
        <v>11</v>
      </c>
      <c r="C6777" s="379">
        <v>10.99</v>
      </c>
      <c r="D6777" s="378">
        <v>11.241</v>
      </c>
      <c r="E6777" s="20">
        <f t="shared" si="105"/>
        <v>11.241</v>
      </c>
    </row>
    <row r="6778" spans="1:5" x14ac:dyDescent="0.25">
      <c r="A6778" s="377">
        <v>44975</v>
      </c>
      <c r="B6778" s="378">
        <v>11</v>
      </c>
      <c r="C6778" s="379" t="s">
        <v>611</v>
      </c>
      <c r="D6778" s="378" t="s">
        <v>611</v>
      </c>
      <c r="E6778" s="20">
        <f t="shared" si="105"/>
        <v>11.241</v>
      </c>
    </row>
    <row r="6779" spans="1:5" x14ac:dyDescent="0.25">
      <c r="A6779" s="377">
        <v>44976</v>
      </c>
      <c r="B6779" s="378">
        <v>11</v>
      </c>
      <c r="C6779" s="379" t="s">
        <v>611</v>
      </c>
      <c r="D6779" s="378" t="s">
        <v>611</v>
      </c>
      <c r="E6779" s="20">
        <f t="shared" si="105"/>
        <v>11.241</v>
      </c>
    </row>
    <row r="6780" spans="1:5" x14ac:dyDescent="0.25">
      <c r="A6780" s="377">
        <v>44977</v>
      </c>
      <c r="B6780" s="378">
        <v>11</v>
      </c>
      <c r="C6780" s="379">
        <v>10.98</v>
      </c>
      <c r="D6780" s="378">
        <v>11.244999999999999</v>
      </c>
      <c r="E6780" s="20">
        <f t="shared" si="105"/>
        <v>11.244999999999999</v>
      </c>
    </row>
    <row r="6781" spans="1:5" x14ac:dyDescent="0.25">
      <c r="A6781" s="377">
        <v>44978</v>
      </c>
      <c r="B6781" s="378">
        <v>11</v>
      </c>
      <c r="C6781" s="379">
        <v>11</v>
      </c>
      <c r="D6781" s="378">
        <v>11.2545</v>
      </c>
      <c r="E6781" s="20">
        <f t="shared" si="105"/>
        <v>11.2545</v>
      </c>
    </row>
    <row r="6782" spans="1:5" x14ac:dyDescent="0.25">
      <c r="A6782" s="377">
        <v>44979</v>
      </c>
      <c r="B6782" s="378">
        <v>11</v>
      </c>
      <c r="C6782" s="379">
        <v>11</v>
      </c>
      <c r="D6782" s="378">
        <v>11.264200000000001</v>
      </c>
      <c r="E6782" s="20">
        <f t="shared" si="105"/>
        <v>11.264200000000001</v>
      </c>
    </row>
    <row r="6783" spans="1:5" x14ac:dyDescent="0.25">
      <c r="A6783" s="377">
        <v>44980</v>
      </c>
      <c r="B6783" s="378">
        <v>11</v>
      </c>
      <c r="C6783" s="379">
        <v>11</v>
      </c>
      <c r="D6783" s="378">
        <v>11.260400000000001</v>
      </c>
      <c r="E6783" s="20">
        <f t="shared" si="105"/>
        <v>11.260400000000001</v>
      </c>
    </row>
    <row r="6784" spans="1:5" x14ac:dyDescent="0.25">
      <c r="A6784" s="377">
        <v>44981</v>
      </c>
      <c r="B6784" s="378">
        <v>11</v>
      </c>
      <c r="C6784" s="379">
        <v>11</v>
      </c>
      <c r="D6784" s="378">
        <v>11.27</v>
      </c>
      <c r="E6784" s="20">
        <f t="shared" si="105"/>
        <v>11.27</v>
      </c>
    </row>
    <row r="6785" spans="1:5" x14ac:dyDescent="0.25">
      <c r="A6785" s="377">
        <v>44982</v>
      </c>
      <c r="B6785" s="378">
        <v>11</v>
      </c>
      <c r="C6785" s="379" t="s">
        <v>611</v>
      </c>
      <c r="D6785" s="378" t="s">
        <v>611</v>
      </c>
      <c r="E6785" s="20">
        <f t="shared" si="105"/>
        <v>11.27</v>
      </c>
    </row>
    <row r="6786" spans="1:5" x14ac:dyDescent="0.25">
      <c r="A6786" s="377">
        <v>44983</v>
      </c>
      <c r="B6786" s="378">
        <v>11</v>
      </c>
      <c r="C6786" s="379" t="s">
        <v>611</v>
      </c>
      <c r="D6786" s="378" t="s">
        <v>611</v>
      </c>
      <c r="E6786" s="20">
        <f t="shared" si="105"/>
        <v>11.27</v>
      </c>
    </row>
    <row r="6787" spans="1:5" x14ac:dyDescent="0.25">
      <c r="A6787" s="377">
        <v>44984</v>
      </c>
      <c r="B6787" s="378">
        <v>11</v>
      </c>
      <c r="C6787" s="379">
        <v>11.05</v>
      </c>
      <c r="D6787" s="378">
        <v>11.275</v>
      </c>
      <c r="E6787" s="20">
        <f t="shared" si="105"/>
        <v>11.275</v>
      </c>
    </row>
    <row r="6788" spans="1:5" x14ac:dyDescent="0.25">
      <c r="A6788" s="377">
        <v>44985</v>
      </c>
      <c r="B6788" s="378">
        <v>11</v>
      </c>
      <c r="C6788" s="379">
        <v>11.05</v>
      </c>
      <c r="D6788" s="378">
        <v>11.265499999999999</v>
      </c>
      <c r="E6788" s="20">
        <f t="shared" si="105"/>
        <v>11.265499999999999</v>
      </c>
    </row>
    <row r="6789" spans="1:5" x14ac:dyDescent="0.25">
      <c r="A6789" s="377">
        <v>44986</v>
      </c>
      <c r="B6789" s="378">
        <v>11</v>
      </c>
      <c r="C6789" s="379">
        <v>11.06</v>
      </c>
      <c r="D6789" s="378">
        <v>11.273999999999999</v>
      </c>
      <c r="E6789" s="20">
        <f t="shared" si="105"/>
        <v>11.273999999999999</v>
      </c>
    </row>
    <row r="6790" spans="1:5" x14ac:dyDescent="0.25">
      <c r="A6790" s="377">
        <v>44987</v>
      </c>
      <c r="B6790" s="378">
        <v>11</v>
      </c>
      <c r="C6790" s="379">
        <v>11.04</v>
      </c>
      <c r="D6790" s="378">
        <v>11.2675</v>
      </c>
      <c r="E6790" s="20">
        <f t="shared" si="105"/>
        <v>11.2675</v>
      </c>
    </row>
    <row r="6791" spans="1:5" x14ac:dyDescent="0.25">
      <c r="A6791" s="377">
        <v>44988</v>
      </c>
      <c r="B6791" s="378">
        <v>11</v>
      </c>
      <c r="C6791" s="379">
        <v>11</v>
      </c>
      <c r="D6791" s="378">
        <v>11.2775</v>
      </c>
      <c r="E6791" s="20">
        <f t="shared" si="105"/>
        <v>11.2775</v>
      </c>
    </row>
    <row r="6792" spans="1:5" x14ac:dyDescent="0.25">
      <c r="A6792" s="377">
        <v>44989</v>
      </c>
      <c r="B6792" s="378">
        <v>11</v>
      </c>
      <c r="C6792" s="379" t="s">
        <v>611</v>
      </c>
      <c r="D6792" s="378" t="s">
        <v>611</v>
      </c>
      <c r="E6792" s="20">
        <f t="shared" si="105"/>
        <v>11.2775</v>
      </c>
    </row>
    <row r="6793" spans="1:5" x14ac:dyDescent="0.25">
      <c r="A6793" s="377">
        <v>44990</v>
      </c>
      <c r="B6793" s="378">
        <v>11</v>
      </c>
      <c r="C6793" s="379" t="s">
        <v>611</v>
      </c>
      <c r="D6793" s="378" t="s">
        <v>611</v>
      </c>
      <c r="E6793" s="20">
        <f t="shared" si="105"/>
        <v>11.2775</v>
      </c>
    </row>
    <row r="6794" spans="1:5" x14ac:dyDescent="0.25">
      <c r="A6794" s="377">
        <v>44991</v>
      </c>
      <c r="B6794" s="378">
        <v>11</v>
      </c>
      <c r="C6794" s="379">
        <v>11</v>
      </c>
      <c r="D6794" s="378">
        <v>11.282299999999999</v>
      </c>
      <c r="E6794" s="20">
        <f t="shared" si="105"/>
        <v>11.282299999999999</v>
      </c>
    </row>
    <row r="6795" spans="1:5" x14ac:dyDescent="0.25">
      <c r="A6795" s="377">
        <v>44992</v>
      </c>
      <c r="B6795" s="378">
        <v>11</v>
      </c>
      <c r="C6795" s="379">
        <v>11.05</v>
      </c>
      <c r="D6795" s="378">
        <v>11.285</v>
      </c>
      <c r="E6795" s="20">
        <f t="shared" si="105"/>
        <v>11.285</v>
      </c>
    </row>
    <row r="6796" spans="1:5" x14ac:dyDescent="0.25">
      <c r="A6796" s="377">
        <v>44993</v>
      </c>
      <c r="B6796" s="378">
        <v>11</v>
      </c>
      <c r="C6796" s="379">
        <v>11.01</v>
      </c>
      <c r="D6796" s="378">
        <v>11.295999999999999</v>
      </c>
      <c r="E6796" s="20">
        <f t="shared" ref="E6796:E6859" si="106">IF(D6796="N/E",E6795,D6796)</f>
        <v>11.295999999999999</v>
      </c>
    </row>
    <row r="6797" spans="1:5" x14ac:dyDescent="0.25">
      <c r="A6797" s="377">
        <v>44994</v>
      </c>
      <c r="B6797" s="378">
        <v>11</v>
      </c>
      <c r="C6797" s="379">
        <v>10.94</v>
      </c>
      <c r="D6797" s="378">
        <v>11.296200000000001</v>
      </c>
      <c r="E6797" s="20">
        <f t="shared" si="106"/>
        <v>11.296200000000001</v>
      </c>
    </row>
    <row r="6798" spans="1:5" x14ac:dyDescent="0.25">
      <c r="A6798" s="377">
        <v>44995</v>
      </c>
      <c r="B6798" s="378">
        <v>11</v>
      </c>
      <c r="C6798" s="379">
        <v>10.92</v>
      </c>
      <c r="D6798" s="378">
        <v>11.308</v>
      </c>
      <c r="E6798" s="20">
        <f t="shared" si="106"/>
        <v>11.308</v>
      </c>
    </row>
    <row r="6799" spans="1:5" x14ac:dyDescent="0.25">
      <c r="A6799" s="377">
        <v>44996</v>
      </c>
      <c r="B6799" s="378">
        <v>11</v>
      </c>
      <c r="C6799" s="379" t="s">
        <v>611</v>
      </c>
      <c r="D6799" s="378" t="s">
        <v>611</v>
      </c>
      <c r="E6799" s="20">
        <f t="shared" si="106"/>
        <v>11.308</v>
      </c>
    </row>
    <row r="6800" spans="1:5" x14ac:dyDescent="0.25">
      <c r="A6800" s="377">
        <v>44997</v>
      </c>
      <c r="B6800" s="378">
        <v>11</v>
      </c>
      <c r="C6800" s="379" t="s">
        <v>611</v>
      </c>
      <c r="D6800" s="378" t="s">
        <v>611</v>
      </c>
      <c r="E6800" s="20">
        <f t="shared" si="106"/>
        <v>11.308</v>
      </c>
    </row>
    <row r="6801" spans="1:5" x14ac:dyDescent="0.25">
      <c r="A6801" s="377">
        <v>44998</v>
      </c>
      <c r="B6801" s="378">
        <v>11</v>
      </c>
      <c r="C6801" s="379">
        <v>10.98</v>
      </c>
      <c r="D6801" s="378">
        <v>11.314</v>
      </c>
      <c r="E6801" s="20">
        <f t="shared" si="106"/>
        <v>11.314</v>
      </c>
    </row>
    <row r="6802" spans="1:5" x14ac:dyDescent="0.25">
      <c r="A6802" s="377">
        <v>44999</v>
      </c>
      <c r="B6802" s="378">
        <v>11</v>
      </c>
      <c r="C6802" s="379">
        <v>11.03</v>
      </c>
      <c r="D6802" s="378">
        <v>11.3195</v>
      </c>
      <c r="E6802" s="20">
        <f t="shared" si="106"/>
        <v>11.3195</v>
      </c>
    </row>
    <row r="6803" spans="1:5" x14ac:dyDescent="0.25">
      <c r="A6803" s="377">
        <v>45000</v>
      </c>
      <c r="B6803" s="378">
        <v>11</v>
      </c>
      <c r="C6803" s="379">
        <v>11.08</v>
      </c>
      <c r="D6803" s="378">
        <v>11.3245</v>
      </c>
      <c r="E6803" s="20">
        <f t="shared" si="106"/>
        <v>11.3245</v>
      </c>
    </row>
    <row r="6804" spans="1:5" x14ac:dyDescent="0.25">
      <c r="A6804" s="377">
        <v>45001</v>
      </c>
      <c r="B6804" s="378">
        <v>11</v>
      </c>
      <c r="C6804" s="379">
        <v>10.98</v>
      </c>
      <c r="D6804" s="378">
        <v>11.337199999999999</v>
      </c>
      <c r="E6804" s="20">
        <f t="shared" si="106"/>
        <v>11.337199999999999</v>
      </c>
    </row>
    <row r="6805" spans="1:5" x14ac:dyDescent="0.25">
      <c r="A6805" s="377">
        <v>45002</v>
      </c>
      <c r="B6805" s="378">
        <v>11</v>
      </c>
      <c r="C6805" s="379">
        <v>11.02</v>
      </c>
      <c r="D6805" s="378">
        <v>11.3474</v>
      </c>
      <c r="E6805" s="20">
        <f t="shared" si="106"/>
        <v>11.3474</v>
      </c>
    </row>
    <row r="6806" spans="1:5" x14ac:dyDescent="0.25">
      <c r="A6806" s="377">
        <v>45003</v>
      </c>
      <c r="B6806" s="378">
        <v>11</v>
      </c>
      <c r="C6806" s="379" t="s">
        <v>611</v>
      </c>
      <c r="D6806" s="378" t="s">
        <v>611</v>
      </c>
      <c r="E6806" s="20">
        <f t="shared" si="106"/>
        <v>11.3474</v>
      </c>
    </row>
    <row r="6807" spans="1:5" x14ac:dyDescent="0.25">
      <c r="A6807" s="377">
        <v>45004</v>
      </c>
      <c r="B6807" s="378">
        <v>11</v>
      </c>
      <c r="C6807" s="379" t="s">
        <v>611</v>
      </c>
      <c r="D6807" s="378" t="s">
        <v>611</v>
      </c>
      <c r="E6807" s="20">
        <f t="shared" si="106"/>
        <v>11.3474</v>
      </c>
    </row>
    <row r="6808" spans="1:5" x14ac:dyDescent="0.25">
      <c r="A6808" s="377">
        <v>45005</v>
      </c>
      <c r="B6808" s="378">
        <v>11</v>
      </c>
      <c r="C6808" s="379" t="s">
        <v>611</v>
      </c>
      <c r="D6808" s="378" t="s">
        <v>611</v>
      </c>
      <c r="E6808" s="20">
        <f t="shared" si="106"/>
        <v>11.3474</v>
      </c>
    </row>
    <row r="6809" spans="1:5" x14ac:dyDescent="0.25">
      <c r="A6809" s="377">
        <v>45006</v>
      </c>
      <c r="B6809" s="378">
        <v>11</v>
      </c>
      <c r="C6809" s="379">
        <v>11</v>
      </c>
      <c r="D6809" s="378">
        <v>11.35</v>
      </c>
      <c r="E6809" s="20">
        <f t="shared" si="106"/>
        <v>11.35</v>
      </c>
    </row>
    <row r="6810" spans="1:5" x14ac:dyDescent="0.25">
      <c r="A6810" s="377">
        <v>45007</v>
      </c>
      <c r="B6810" s="378">
        <v>11</v>
      </c>
      <c r="C6810" s="379">
        <v>11.03</v>
      </c>
      <c r="D6810" s="378">
        <v>11.355</v>
      </c>
      <c r="E6810" s="20">
        <f t="shared" si="106"/>
        <v>11.355</v>
      </c>
    </row>
    <row r="6811" spans="1:5" x14ac:dyDescent="0.25">
      <c r="A6811" s="377">
        <v>45008</v>
      </c>
      <c r="B6811" s="378">
        <v>11</v>
      </c>
      <c r="C6811" s="379">
        <v>11.04</v>
      </c>
      <c r="D6811" s="378">
        <v>11.365</v>
      </c>
      <c r="E6811" s="20">
        <f t="shared" si="106"/>
        <v>11.365</v>
      </c>
    </row>
    <row r="6812" spans="1:5" x14ac:dyDescent="0.25">
      <c r="A6812" s="377">
        <v>45009</v>
      </c>
      <c r="B6812" s="378">
        <v>11</v>
      </c>
      <c r="C6812" s="379">
        <v>11.02</v>
      </c>
      <c r="D6812" s="378">
        <v>11.3749</v>
      </c>
      <c r="E6812" s="20">
        <f t="shared" si="106"/>
        <v>11.3749</v>
      </c>
    </row>
    <row r="6813" spans="1:5" x14ac:dyDescent="0.25">
      <c r="A6813" s="377">
        <v>45010</v>
      </c>
      <c r="B6813" s="378">
        <v>11</v>
      </c>
      <c r="C6813" s="379" t="s">
        <v>611</v>
      </c>
      <c r="D6813" s="378" t="s">
        <v>611</v>
      </c>
      <c r="E6813" s="20">
        <f t="shared" si="106"/>
        <v>11.3749</v>
      </c>
    </row>
    <row r="6814" spans="1:5" x14ac:dyDescent="0.25">
      <c r="A6814" s="377">
        <v>45011</v>
      </c>
      <c r="B6814" s="378">
        <v>11</v>
      </c>
      <c r="C6814" s="379" t="s">
        <v>611</v>
      </c>
      <c r="D6814" s="378" t="s">
        <v>611</v>
      </c>
      <c r="E6814" s="20">
        <f t="shared" si="106"/>
        <v>11.3749</v>
      </c>
    </row>
    <row r="6815" spans="1:5" x14ac:dyDescent="0.25">
      <c r="A6815" s="377">
        <v>45012</v>
      </c>
      <c r="B6815" s="378">
        <v>11</v>
      </c>
      <c r="C6815" s="379">
        <v>11.02</v>
      </c>
      <c r="D6815" s="378">
        <v>11.3874</v>
      </c>
      <c r="E6815" s="20">
        <f t="shared" si="106"/>
        <v>11.3874</v>
      </c>
    </row>
    <row r="6816" spans="1:5" x14ac:dyDescent="0.25">
      <c r="A6816" s="377">
        <v>45013</v>
      </c>
      <c r="B6816" s="378">
        <v>11</v>
      </c>
      <c r="C6816" s="379">
        <v>11.01</v>
      </c>
      <c r="D6816" s="378">
        <v>11.3986</v>
      </c>
      <c r="E6816" s="20">
        <f t="shared" si="106"/>
        <v>11.3986</v>
      </c>
    </row>
    <row r="6817" spans="1:5" x14ac:dyDescent="0.25">
      <c r="A6817" s="377">
        <v>45014</v>
      </c>
      <c r="B6817" s="378">
        <v>11</v>
      </c>
      <c r="C6817" s="379">
        <v>11.01</v>
      </c>
      <c r="D6817" s="378">
        <v>11.403499999999999</v>
      </c>
      <c r="E6817" s="20">
        <f t="shared" si="106"/>
        <v>11.403499999999999</v>
      </c>
    </row>
    <row r="6818" spans="1:5" x14ac:dyDescent="0.25">
      <c r="A6818" s="377">
        <v>45015</v>
      </c>
      <c r="B6818" s="378">
        <v>11</v>
      </c>
      <c r="C6818" s="379">
        <v>11.01</v>
      </c>
      <c r="D6818" s="378">
        <v>11.414899999999999</v>
      </c>
      <c r="E6818" s="20">
        <f t="shared" si="106"/>
        <v>11.414899999999999</v>
      </c>
    </row>
    <row r="6819" spans="1:5" x14ac:dyDescent="0.25">
      <c r="A6819" s="377">
        <v>45016</v>
      </c>
      <c r="B6819" s="378">
        <v>11.25</v>
      </c>
      <c r="C6819" s="379">
        <v>11.3</v>
      </c>
      <c r="D6819" s="378">
        <v>11.4274</v>
      </c>
      <c r="E6819" s="20">
        <f t="shared" si="106"/>
        <v>11.4274</v>
      </c>
    </row>
    <row r="6820" spans="1:5" x14ac:dyDescent="0.25">
      <c r="A6820" s="377">
        <v>45017</v>
      </c>
      <c r="B6820" s="378">
        <v>11.25</v>
      </c>
      <c r="C6820" s="379" t="s">
        <v>611</v>
      </c>
      <c r="D6820" s="378" t="s">
        <v>611</v>
      </c>
      <c r="E6820" s="20">
        <f t="shared" si="106"/>
        <v>11.4274</v>
      </c>
    </row>
    <row r="6821" spans="1:5" x14ac:dyDescent="0.25">
      <c r="A6821" s="377">
        <v>45018</v>
      </c>
      <c r="B6821" s="378">
        <v>11.25</v>
      </c>
      <c r="C6821" s="379" t="s">
        <v>611</v>
      </c>
      <c r="D6821" s="378" t="s">
        <v>611</v>
      </c>
      <c r="E6821" s="20">
        <f t="shared" si="106"/>
        <v>11.4274</v>
      </c>
    </row>
    <row r="6822" spans="1:5" x14ac:dyDescent="0.25">
      <c r="A6822" s="377">
        <v>45019</v>
      </c>
      <c r="B6822" s="378">
        <v>11.25</v>
      </c>
      <c r="C6822" s="379">
        <v>11.3</v>
      </c>
      <c r="D6822" s="378">
        <v>11.52</v>
      </c>
      <c r="E6822" s="20">
        <f t="shared" si="106"/>
        <v>11.52</v>
      </c>
    </row>
    <row r="6823" spans="1:5" x14ac:dyDescent="0.25">
      <c r="A6823" s="377">
        <v>45020</v>
      </c>
      <c r="B6823" s="378">
        <v>11.25</v>
      </c>
      <c r="C6823" s="379">
        <v>11.26</v>
      </c>
      <c r="D6823" s="378">
        <v>11.519500000000001</v>
      </c>
      <c r="E6823" s="20">
        <f t="shared" si="106"/>
        <v>11.519500000000001</v>
      </c>
    </row>
    <row r="6824" spans="1:5" x14ac:dyDescent="0.25">
      <c r="A6824" s="377">
        <v>45021</v>
      </c>
      <c r="B6824" s="378">
        <v>11.25</v>
      </c>
      <c r="C6824" s="379">
        <v>11.25</v>
      </c>
      <c r="D6824" s="378">
        <v>11.5175</v>
      </c>
      <c r="E6824" s="20">
        <f t="shared" si="106"/>
        <v>11.5175</v>
      </c>
    </row>
    <row r="6825" spans="1:5" x14ac:dyDescent="0.25">
      <c r="A6825" s="377">
        <v>45022</v>
      </c>
      <c r="B6825" s="378">
        <v>11.25</v>
      </c>
      <c r="C6825" s="379" t="s">
        <v>611</v>
      </c>
      <c r="D6825" s="378" t="s">
        <v>611</v>
      </c>
      <c r="E6825" s="20">
        <f t="shared" si="106"/>
        <v>11.5175</v>
      </c>
    </row>
    <row r="6826" spans="1:5" x14ac:dyDescent="0.25">
      <c r="A6826" s="377">
        <v>45023</v>
      </c>
      <c r="B6826" s="378">
        <v>11.25</v>
      </c>
      <c r="C6826" s="379" t="s">
        <v>611</v>
      </c>
      <c r="D6826" s="378" t="s">
        <v>611</v>
      </c>
      <c r="E6826" s="20">
        <f t="shared" si="106"/>
        <v>11.5175</v>
      </c>
    </row>
    <row r="6827" spans="1:5" x14ac:dyDescent="0.25">
      <c r="A6827" s="377">
        <v>45024</v>
      </c>
      <c r="B6827" s="378">
        <v>11.25</v>
      </c>
      <c r="C6827" s="379" t="s">
        <v>611</v>
      </c>
      <c r="D6827" s="378" t="s">
        <v>611</v>
      </c>
      <c r="E6827" s="20">
        <f t="shared" si="106"/>
        <v>11.5175</v>
      </c>
    </row>
    <row r="6828" spans="1:5" x14ac:dyDescent="0.25">
      <c r="A6828" s="377">
        <v>45025</v>
      </c>
      <c r="B6828" s="378">
        <v>11.25</v>
      </c>
      <c r="C6828" s="379" t="s">
        <v>611</v>
      </c>
      <c r="D6828" s="378" t="s">
        <v>611</v>
      </c>
      <c r="E6828" s="20">
        <f t="shared" si="106"/>
        <v>11.5175</v>
      </c>
    </row>
    <row r="6829" spans="1:5" x14ac:dyDescent="0.25">
      <c r="A6829" s="377">
        <v>45026</v>
      </c>
      <c r="B6829" s="378">
        <v>11.25</v>
      </c>
      <c r="C6829" s="379">
        <v>11.25</v>
      </c>
      <c r="D6829" s="378">
        <v>11.5267</v>
      </c>
      <c r="E6829" s="20">
        <f t="shared" si="106"/>
        <v>11.5267</v>
      </c>
    </row>
    <row r="6830" spans="1:5" x14ac:dyDescent="0.25">
      <c r="A6830" s="377">
        <v>45027</v>
      </c>
      <c r="B6830" s="378">
        <v>11.25</v>
      </c>
      <c r="C6830" s="379">
        <v>11.29</v>
      </c>
      <c r="D6830" s="378">
        <v>11.5175</v>
      </c>
      <c r="E6830" s="20">
        <f t="shared" si="106"/>
        <v>11.5175</v>
      </c>
    </row>
    <row r="6831" spans="1:5" x14ac:dyDescent="0.25">
      <c r="A6831" s="377">
        <v>45028</v>
      </c>
      <c r="B6831" s="378">
        <v>11.25</v>
      </c>
      <c r="C6831" s="379">
        <v>11.28</v>
      </c>
      <c r="D6831" s="378">
        <v>11.5175</v>
      </c>
      <c r="E6831" s="20">
        <f t="shared" si="106"/>
        <v>11.5175</v>
      </c>
    </row>
    <row r="6832" spans="1:5" x14ac:dyDescent="0.25">
      <c r="A6832" s="377">
        <v>45029</v>
      </c>
      <c r="B6832" s="378">
        <v>11.25</v>
      </c>
      <c r="C6832" s="379">
        <v>11.24</v>
      </c>
      <c r="D6832" s="378">
        <v>11.525499999999999</v>
      </c>
      <c r="E6832" s="20">
        <f t="shared" si="106"/>
        <v>11.525499999999999</v>
      </c>
    </row>
    <row r="6833" spans="1:5" x14ac:dyDescent="0.25">
      <c r="A6833" s="377">
        <v>45030</v>
      </c>
      <c r="B6833" s="378">
        <v>11.25</v>
      </c>
      <c r="C6833" s="379">
        <v>11.24</v>
      </c>
      <c r="D6833" s="378">
        <v>11.5345</v>
      </c>
      <c r="E6833" s="20">
        <f t="shared" si="106"/>
        <v>11.5345</v>
      </c>
    </row>
    <row r="6834" spans="1:5" x14ac:dyDescent="0.25">
      <c r="A6834" s="377">
        <v>45031</v>
      </c>
      <c r="B6834" s="378">
        <v>11.25</v>
      </c>
      <c r="C6834" s="379" t="s">
        <v>611</v>
      </c>
      <c r="D6834" s="378" t="s">
        <v>611</v>
      </c>
      <c r="E6834" s="20">
        <f t="shared" si="106"/>
        <v>11.5345</v>
      </c>
    </row>
    <row r="6835" spans="1:5" x14ac:dyDescent="0.25">
      <c r="A6835" s="377">
        <v>45032</v>
      </c>
      <c r="B6835" s="378">
        <v>11.25</v>
      </c>
      <c r="C6835" s="379" t="s">
        <v>611</v>
      </c>
      <c r="D6835" s="378" t="s">
        <v>611</v>
      </c>
      <c r="E6835" s="20">
        <f t="shared" si="106"/>
        <v>11.5345</v>
      </c>
    </row>
    <row r="6836" spans="1:5" x14ac:dyDescent="0.25">
      <c r="A6836" s="377">
        <v>45033</v>
      </c>
      <c r="B6836" s="378">
        <v>11.25</v>
      </c>
      <c r="C6836" s="379">
        <v>11.22</v>
      </c>
      <c r="D6836" s="378">
        <v>11.539</v>
      </c>
      <c r="E6836" s="20">
        <f t="shared" si="106"/>
        <v>11.539</v>
      </c>
    </row>
    <row r="6837" spans="1:5" x14ac:dyDescent="0.25">
      <c r="A6837" s="377">
        <v>45034</v>
      </c>
      <c r="B6837" s="378">
        <v>11.25</v>
      </c>
      <c r="C6837" s="379">
        <v>11.25</v>
      </c>
      <c r="D6837" s="378">
        <v>11.535299999999999</v>
      </c>
      <c r="E6837" s="20">
        <f t="shared" si="106"/>
        <v>11.535299999999999</v>
      </c>
    </row>
    <row r="6838" spans="1:5" x14ac:dyDescent="0.25">
      <c r="A6838" s="377">
        <v>45035</v>
      </c>
      <c r="B6838" s="378">
        <v>11.25</v>
      </c>
      <c r="C6838" s="379">
        <v>11.26</v>
      </c>
      <c r="D6838" s="378">
        <v>11.537000000000001</v>
      </c>
      <c r="E6838" s="20">
        <f t="shared" si="106"/>
        <v>11.537000000000001</v>
      </c>
    </row>
    <row r="6839" spans="1:5" x14ac:dyDescent="0.25">
      <c r="A6839" s="377">
        <v>45036</v>
      </c>
      <c r="B6839" s="378">
        <v>11.25</v>
      </c>
      <c r="C6839" s="379">
        <v>11.32</v>
      </c>
      <c r="D6839" s="378">
        <v>11.5329</v>
      </c>
      <c r="E6839" s="20">
        <f t="shared" si="106"/>
        <v>11.5329</v>
      </c>
    </row>
    <row r="6840" spans="1:5" x14ac:dyDescent="0.25">
      <c r="A6840" s="377">
        <v>45037</v>
      </c>
      <c r="B6840" s="378">
        <v>11.25</v>
      </c>
      <c r="C6840" s="379">
        <v>11.3</v>
      </c>
      <c r="D6840" s="378">
        <v>11.529299999999999</v>
      </c>
      <c r="E6840" s="20">
        <f t="shared" si="106"/>
        <v>11.529299999999999</v>
      </c>
    </row>
    <row r="6841" spans="1:5" x14ac:dyDescent="0.25">
      <c r="A6841" s="377">
        <v>45038</v>
      </c>
      <c r="B6841" s="378">
        <v>11.25</v>
      </c>
      <c r="C6841" s="379" t="s">
        <v>611</v>
      </c>
      <c r="D6841" s="378" t="s">
        <v>611</v>
      </c>
      <c r="E6841" s="20">
        <f t="shared" si="106"/>
        <v>11.529299999999999</v>
      </c>
    </row>
    <row r="6842" spans="1:5" x14ac:dyDescent="0.25">
      <c r="A6842" s="377">
        <v>45039</v>
      </c>
      <c r="B6842" s="378">
        <v>11.25</v>
      </c>
      <c r="C6842" s="379" t="s">
        <v>611</v>
      </c>
      <c r="D6842" s="378" t="s">
        <v>611</v>
      </c>
      <c r="E6842" s="20">
        <f t="shared" si="106"/>
        <v>11.529299999999999</v>
      </c>
    </row>
    <row r="6843" spans="1:5" x14ac:dyDescent="0.25">
      <c r="A6843" s="377">
        <v>45040</v>
      </c>
      <c r="B6843" s="378">
        <v>11.25</v>
      </c>
      <c r="C6843" s="379">
        <v>11.26</v>
      </c>
      <c r="D6843" s="378">
        <v>11.5253</v>
      </c>
      <c r="E6843" s="20">
        <f t="shared" si="106"/>
        <v>11.5253</v>
      </c>
    </row>
    <row r="6844" spans="1:5" x14ac:dyDescent="0.25">
      <c r="A6844" s="377">
        <v>45041</v>
      </c>
      <c r="B6844" s="378">
        <v>11.25</v>
      </c>
      <c r="C6844" s="379">
        <v>11.25</v>
      </c>
      <c r="D6844" s="378">
        <v>11.525</v>
      </c>
      <c r="E6844" s="20">
        <f t="shared" si="106"/>
        <v>11.525</v>
      </c>
    </row>
    <row r="6845" spans="1:5" x14ac:dyDescent="0.25">
      <c r="A6845" s="377">
        <v>45042</v>
      </c>
      <c r="B6845" s="378">
        <v>11.25</v>
      </c>
      <c r="C6845" s="379">
        <v>11.27</v>
      </c>
      <c r="D6845" s="378">
        <v>11.5265</v>
      </c>
      <c r="E6845" s="20">
        <f t="shared" si="106"/>
        <v>11.5265</v>
      </c>
    </row>
    <row r="6846" spans="1:5" x14ac:dyDescent="0.25">
      <c r="A6846" s="377">
        <v>45043</v>
      </c>
      <c r="B6846" s="378">
        <v>11.25</v>
      </c>
      <c r="C6846" s="379">
        <v>11.28</v>
      </c>
      <c r="D6846" s="378">
        <v>11.5357</v>
      </c>
      <c r="E6846" s="20">
        <f t="shared" si="106"/>
        <v>11.5357</v>
      </c>
    </row>
    <row r="6847" spans="1:5" x14ac:dyDescent="0.25">
      <c r="A6847" s="377">
        <v>45044</v>
      </c>
      <c r="B6847" s="378">
        <v>11.25</v>
      </c>
      <c r="C6847" s="379">
        <v>11.37</v>
      </c>
      <c r="D6847" s="378">
        <v>11.544499999999999</v>
      </c>
      <c r="E6847" s="20">
        <f t="shared" si="106"/>
        <v>11.544499999999999</v>
      </c>
    </row>
    <row r="6848" spans="1:5" x14ac:dyDescent="0.25">
      <c r="A6848" s="377">
        <v>45045</v>
      </c>
      <c r="B6848" s="378">
        <v>11.25</v>
      </c>
      <c r="C6848" s="379" t="s">
        <v>611</v>
      </c>
      <c r="D6848" s="378" t="s">
        <v>611</v>
      </c>
      <c r="E6848" s="20">
        <f t="shared" si="106"/>
        <v>11.544499999999999</v>
      </c>
    </row>
    <row r="6849" spans="1:5" x14ac:dyDescent="0.25">
      <c r="A6849" s="377">
        <v>45046</v>
      </c>
      <c r="B6849" s="378">
        <v>11.25</v>
      </c>
      <c r="C6849" s="379" t="s">
        <v>611</v>
      </c>
      <c r="D6849" s="378" t="s">
        <v>611</v>
      </c>
      <c r="E6849" s="20">
        <f t="shared" si="106"/>
        <v>11.544499999999999</v>
      </c>
    </row>
    <row r="6850" spans="1:5" x14ac:dyDescent="0.25">
      <c r="A6850" s="377">
        <v>45047</v>
      </c>
      <c r="B6850" s="378">
        <v>11.25</v>
      </c>
      <c r="C6850" s="379" t="s">
        <v>611</v>
      </c>
      <c r="D6850" s="378" t="s">
        <v>611</v>
      </c>
      <c r="E6850" s="20">
        <f t="shared" si="106"/>
        <v>11.544499999999999</v>
      </c>
    </row>
    <row r="6851" spans="1:5" x14ac:dyDescent="0.25">
      <c r="A6851" s="377">
        <v>45048</v>
      </c>
      <c r="B6851" s="378">
        <v>11.25</v>
      </c>
      <c r="C6851" s="379">
        <v>11.37</v>
      </c>
      <c r="D6851" s="378">
        <v>11.549899999999999</v>
      </c>
      <c r="E6851" s="20">
        <f t="shared" si="106"/>
        <v>11.549899999999999</v>
      </c>
    </row>
    <row r="6852" spans="1:5" x14ac:dyDescent="0.25">
      <c r="A6852" s="377">
        <v>45049</v>
      </c>
      <c r="B6852" s="378">
        <v>11.25</v>
      </c>
      <c r="C6852" s="379">
        <v>11.35</v>
      </c>
      <c r="D6852" s="378">
        <v>11.548999999999999</v>
      </c>
      <c r="E6852" s="20">
        <f t="shared" si="106"/>
        <v>11.548999999999999</v>
      </c>
    </row>
    <row r="6853" spans="1:5" x14ac:dyDescent="0.25">
      <c r="A6853" s="377">
        <v>45050</v>
      </c>
      <c r="B6853" s="378">
        <v>11.25</v>
      </c>
      <c r="C6853" s="379">
        <v>11.28</v>
      </c>
      <c r="D6853" s="378">
        <v>11.554</v>
      </c>
      <c r="E6853" s="20">
        <f t="shared" si="106"/>
        <v>11.554</v>
      </c>
    </row>
    <row r="6854" spans="1:5" x14ac:dyDescent="0.25">
      <c r="A6854" s="377">
        <v>45051</v>
      </c>
      <c r="B6854" s="378">
        <v>11.25</v>
      </c>
      <c r="C6854" s="379">
        <v>11.27</v>
      </c>
      <c r="D6854" s="378">
        <v>11.5669</v>
      </c>
      <c r="E6854" s="20">
        <f t="shared" si="106"/>
        <v>11.5669</v>
      </c>
    </row>
    <row r="6855" spans="1:5" x14ac:dyDescent="0.25">
      <c r="A6855" s="377">
        <v>45052</v>
      </c>
      <c r="B6855" s="378">
        <v>11.25</v>
      </c>
      <c r="C6855" s="379" t="s">
        <v>611</v>
      </c>
      <c r="D6855" s="378" t="s">
        <v>611</v>
      </c>
      <c r="E6855" s="20">
        <f t="shared" si="106"/>
        <v>11.5669</v>
      </c>
    </row>
    <row r="6856" spans="1:5" x14ac:dyDescent="0.25">
      <c r="A6856" s="377">
        <v>45053</v>
      </c>
      <c r="B6856" s="378">
        <v>11.25</v>
      </c>
      <c r="C6856" s="379" t="s">
        <v>611</v>
      </c>
      <c r="D6856" s="378" t="s">
        <v>611</v>
      </c>
      <c r="E6856" s="20">
        <f t="shared" si="106"/>
        <v>11.5669</v>
      </c>
    </row>
    <row r="6857" spans="1:5" x14ac:dyDescent="0.25">
      <c r="A6857" s="377">
        <v>45054</v>
      </c>
      <c r="B6857" s="378">
        <v>11.25</v>
      </c>
      <c r="C6857" s="379">
        <v>11.26</v>
      </c>
      <c r="D6857" s="378">
        <v>11.5625</v>
      </c>
      <c r="E6857" s="20">
        <f t="shared" si="106"/>
        <v>11.5625</v>
      </c>
    </row>
    <row r="6858" spans="1:5" x14ac:dyDescent="0.25">
      <c r="A6858" s="377">
        <v>45055</v>
      </c>
      <c r="B6858" s="378">
        <v>11.25</v>
      </c>
      <c r="C6858" s="379">
        <v>11.25</v>
      </c>
      <c r="D6858" s="378">
        <v>11.561999999999999</v>
      </c>
      <c r="E6858" s="20">
        <f t="shared" si="106"/>
        <v>11.561999999999999</v>
      </c>
    </row>
    <row r="6859" spans="1:5" x14ac:dyDescent="0.25">
      <c r="A6859" s="377">
        <v>45056</v>
      </c>
      <c r="B6859" s="378">
        <v>11.25</v>
      </c>
      <c r="C6859" s="379">
        <v>11.25</v>
      </c>
      <c r="D6859" s="378">
        <v>11.565200000000001</v>
      </c>
      <c r="E6859" s="20">
        <f t="shared" si="106"/>
        <v>11.565200000000001</v>
      </c>
    </row>
    <row r="6860" spans="1:5" x14ac:dyDescent="0.25">
      <c r="A6860" s="377">
        <v>45057</v>
      </c>
      <c r="B6860" s="378">
        <v>11.25</v>
      </c>
      <c r="C6860" s="379">
        <v>11.25</v>
      </c>
      <c r="D6860" s="378">
        <v>11.553800000000001</v>
      </c>
      <c r="E6860" s="20">
        <f t="shared" ref="E6860:E6923" si="107">IF(D6860="N/E",E6859,D6860)</f>
        <v>11.553800000000001</v>
      </c>
    </row>
    <row r="6861" spans="1:5" x14ac:dyDescent="0.25">
      <c r="A6861" s="377">
        <v>45058</v>
      </c>
      <c r="B6861" s="378">
        <v>11.25</v>
      </c>
      <c r="C6861" s="379">
        <v>11.27</v>
      </c>
      <c r="D6861" s="378">
        <v>11.552300000000001</v>
      </c>
      <c r="E6861" s="20">
        <f t="shared" si="107"/>
        <v>11.552300000000001</v>
      </c>
    </row>
    <row r="6862" spans="1:5" x14ac:dyDescent="0.25">
      <c r="A6862" s="377">
        <v>45059</v>
      </c>
      <c r="B6862" s="378">
        <v>11.25</v>
      </c>
      <c r="C6862" s="379" t="s">
        <v>611</v>
      </c>
      <c r="D6862" s="378" t="s">
        <v>611</v>
      </c>
      <c r="E6862" s="20">
        <f t="shared" si="107"/>
        <v>11.552300000000001</v>
      </c>
    </row>
    <row r="6863" spans="1:5" x14ac:dyDescent="0.25">
      <c r="A6863" s="377">
        <v>45060</v>
      </c>
      <c r="B6863" s="378">
        <v>11.25</v>
      </c>
      <c r="C6863" s="379" t="s">
        <v>611</v>
      </c>
      <c r="D6863" s="378" t="s">
        <v>611</v>
      </c>
      <c r="E6863" s="20">
        <f t="shared" si="107"/>
        <v>11.552300000000001</v>
      </c>
    </row>
    <row r="6864" spans="1:5" x14ac:dyDescent="0.25">
      <c r="A6864" s="377">
        <v>45061</v>
      </c>
      <c r="B6864" s="378">
        <v>11.25</v>
      </c>
      <c r="C6864" s="379">
        <v>11.26</v>
      </c>
      <c r="D6864" s="378">
        <v>11.549300000000001</v>
      </c>
      <c r="E6864" s="20">
        <f t="shared" si="107"/>
        <v>11.549300000000001</v>
      </c>
    </row>
    <row r="6865" spans="1:5" x14ac:dyDescent="0.25">
      <c r="A6865" s="377">
        <v>45062</v>
      </c>
      <c r="B6865" s="378">
        <v>11.25</v>
      </c>
      <c r="C6865" s="379">
        <v>11.26</v>
      </c>
      <c r="D6865" s="378">
        <v>11.538399999999999</v>
      </c>
      <c r="E6865" s="20">
        <f t="shared" si="107"/>
        <v>11.538399999999999</v>
      </c>
    </row>
    <row r="6866" spans="1:5" x14ac:dyDescent="0.25">
      <c r="A6866" s="377">
        <v>45063</v>
      </c>
      <c r="B6866" s="378">
        <v>11.25</v>
      </c>
      <c r="C6866" s="379">
        <v>11.25</v>
      </c>
      <c r="D6866" s="378">
        <v>11.5375</v>
      </c>
      <c r="E6866" s="20">
        <f t="shared" si="107"/>
        <v>11.5375</v>
      </c>
    </row>
    <row r="6867" spans="1:5" x14ac:dyDescent="0.25">
      <c r="A6867" s="377">
        <v>45064</v>
      </c>
      <c r="B6867" s="378">
        <v>11.25</v>
      </c>
      <c r="C6867" s="379">
        <v>11.26</v>
      </c>
      <c r="D6867" s="378">
        <v>11.525</v>
      </c>
      <c r="E6867" s="20">
        <f t="shared" si="107"/>
        <v>11.525</v>
      </c>
    </row>
    <row r="6868" spans="1:5" x14ac:dyDescent="0.25">
      <c r="A6868" s="377">
        <v>45065</v>
      </c>
      <c r="B6868" s="378">
        <v>11.25</v>
      </c>
      <c r="C6868" s="379">
        <v>11.29</v>
      </c>
      <c r="D6868" s="378">
        <v>11.526</v>
      </c>
      <c r="E6868" s="20">
        <f t="shared" si="107"/>
        <v>11.526</v>
      </c>
    </row>
    <row r="6869" spans="1:5" x14ac:dyDescent="0.25">
      <c r="A6869" s="377">
        <v>45066</v>
      </c>
      <c r="B6869" s="378">
        <v>11.25</v>
      </c>
      <c r="C6869" s="379" t="s">
        <v>611</v>
      </c>
      <c r="D6869" s="378" t="s">
        <v>611</v>
      </c>
      <c r="E6869" s="20">
        <f t="shared" si="107"/>
        <v>11.526</v>
      </c>
    </row>
    <row r="6870" spans="1:5" x14ac:dyDescent="0.25">
      <c r="A6870" s="377">
        <v>45067</v>
      </c>
      <c r="B6870" s="378">
        <v>11.25</v>
      </c>
      <c r="C6870" s="379" t="s">
        <v>611</v>
      </c>
      <c r="D6870" s="378" t="s">
        <v>611</v>
      </c>
      <c r="E6870" s="20">
        <f t="shared" si="107"/>
        <v>11.526</v>
      </c>
    </row>
    <row r="6871" spans="1:5" x14ac:dyDescent="0.25">
      <c r="A6871" s="377">
        <v>45068</v>
      </c>
      <c r="B6871" s="378">
        <v>11.25</v>
      </c>
      <c r="C6871" s="379">
        <v>11.33</v>
      </c>
      <c r="D6871" s="378">
        <v>11.5213</v>
      </c>
      <c r="E6871" s="20">
        <f t="shared" si="107"/>
        <v>11.5213</v>
      </c>
    </row>
    <row r="6872" spans="1:5" x14ac:dyDescent="0.25">
      <c r="A6872" s="377">
        <v>45069</v>
      </c>
      <c r="B6872" s="378">
        <v>11.25</v>
      </c>
      <c r="C6872" s="379">
        <v>11.37</v>
      </c>
      <c r="D6872" s="378">
        <v>11.515000000000001</v>
      </c>
      <c r="E6872" s="20">
        <f t="shared" si="107"/>
        <v>11.515000000000001</v>
      </c>
    </row>
    <row r="6873" spans="1:5" x14ac:dyDescent="0.25">
      <c r="A6873" s="377">
        <v>45070</v>
      </c>
      <c r="B6873" s="378">
        <v>11.25</v>
      </c>
      <c r="C6873" s="379">
        <v>11.29</v>
      </c>
      <c r="D6873" s="378">
        <v>11.513500000000001</v>
      </c>
      <c r="E6873" s="20">
        <f t="shared" si="107"/>
        <v>11.513500000000001</v>
      </c>
    </row>
    <row r="6874" spans="1:5" x14ac:dyDescent="0.25">
      <c r="A6874" s="377">
        <v>45071</v>
      </c>
      <c r="B6874" s="378">
        <v>11.25</v>
      </c>
      <c r="C6874" s="379">
        <v>11.27</v>
      </c>
      <c r="D6874" s="378">
        <v>11.51</v>
      </c>
      <c r="E6874" s="20">
        <f t="shared" si="107"/>
        <v>11.51</v>
      </c>
    </row>
    <row r="6875" spans="1:5" x14ac:dyDescent="0.25">
      <c r="A6875" s="377">
        <v>45072</v>
      </c>
      <c r="B6875" s="378">
        <v>11.25</v>
      </c>
      <c r="C6875" s="379">
        <v>11.26</v>
      </c>
      <c r="D6875" s="378">
        <v>11.513500000000001</v>
      </c>
      <c r="E6875" s="20">
        <f t="shared" si="107"/>
        <v>11.513500000000001</v>
      </c>
    </row>
    <row r="6876" spans="1:5" x14ac:dyDescent="0.25">
      <c r="A6876" s="377">
        <v>45073</v>
      </c>
      <c r="B6876" s="378">
        <v>11.25</v>
      </c>
      <c r="C6876" s="379" t="s">
        <v>611</v>
      </c>
      <c r="D6876" s="378" t="s">
        <v>611</v>
      </c>
      <c r="E6876" s="20">
        <f t="shared" si="107"/>
        <v>11.513500000000001</v>
      </c>
    </row>
    <row r="6877" spans="1:5" x14ac:dyDescent="0.25">
      <c r="A6877" s="377">
        <v>45074</v>
      </c>
      <c r="B6877" s="378">
        <v>11.25</v>
      </c>
      <c r="C6877" s="379" t="s">
        <v>611</v>
      </c>
      <c r="D6877" s="378" t="s">
        <v>611</v>
      </c>
      <c r="E6877" s="20">
        <f t="shared" si="107"/>
        <v>11.513500000000001</v>
      </c>
    </row>
    <row r="6878" spans="1:5" x14ac:dyDescent="0.25">
      <c r="A6878" s="377">
        <v>45075</v>
      </c>
      <c r="B6878" s="378">
        <v>11.25</v>
      </c>
      <c r="C6878" s="379">
        <v>11.26</v>
      </c>
      <c r="D6878" s="378">
        <v>11.5017</v>
      </c>
      <c r="E6878" s="20">
        <f t="shared" si="107"/>
        <v>11.5017</v>
      </c>
    </row>
    <row r="6879" spans="1:5" x14ac:dyDescent="0.25">
      <c r="A6879" s="377">
        <v>45076</v>
      </c>
      <c r="B6879" s="378">
        <v>11.25</v>
      </c>
      <c r="C6879" s="379">
        <v>11.26</v>
      </c>
      <c r="D6879" s="378">
        <v>11.509</v>
      </c>
      <c r="E6879" s="20">
        <f t="shared" si="107"/>
        <v>11.509</v>
      </c>
    </row>
    <row r="6880" spans="1:5" x14ac:dyDescent="0.25">
      <c r="A6880" s="377">
        <v>45077</v>
      </c>
      <c r="B6880" s="378">
        <v>11.25</v>
      </c>
      <c r="C6880" s="379">
        <v>11.44</v>
      </c>
      <c r="D6880" s="378">
        <v>11.505699999999999</v>
      </c>
      <c r="E6880" s="20">
        <f t="shared" si="107"/>
        <v>11.505699999999999</v>
      </c>
    </row>
    <row r="6881" spans="1:5" x14ac:dyDescent="0.25">
      <c r="A6881" s="377">
        <v>45078</v>
      </c>
      <c r="B6881" s="378">
        <v>11.25</v>
      </c>
      <c r="C6881" s="379">
        <v>11.28</v>
      </c>
      <c r="D6881" s="378">
        <v>11.496600000000001</v>
      </c>
      <c r="E6881" s="20">
        <f t="shared" si="107"/>
        <v>11.496600000000001</v>
      </c>
    </row>
    <row r="6882" spans="1:5" x14ac:dyDescent="0.25">
      <c r="A6882" s="377">
        <v>45079</v>
      </c>
      <c r="B6882" s="378">
        <v>11.25</v>
      </c>
      <c r="C6882" s="379">
        <v>11.19</v>
      </c>
      <c r="D6882" s="378">
        <v>11.504</v>
      </c>
      <c r="E6882" s="20">
        <f t="shared" si="107"/>
        <v>11.504</v>
      </c>
    </row>
    <row r="6883" spans="1:5" x14ac:dyDescent="0.25">
      <c r="A6883" s="377">
        <v>45080</v>
      </c>
      <c r="B6883" s="378">
        <v>11.25</v>
      </c>
      <c r="C6883" s="379" t="s">
        <v>611</v>
      </c>
      <c r="D6883" s="378" t="s">
        <v>611</v>
      </c>
      <c r="E6883" s="20">
        <f t="shared" si="107"/>
        <v>11.504</v>
      </c>
    </row>
    <row r="6884" spans="1:5" x14ac:dyDescent="0.25">
      <c r="A6884" s="377">
        <v>45081</v>
      </c>
      <c r="B6884" s="378">
        <v>11.25</v>
      </c>
      <c r="C6884" s="379" t="s">
        <v>611</v>
      </c>
      <c r="D6884" s="378" t="s">
        <v>611</v>
      </c>
      <c r="E6884" s="20">
        <f t="shared" si="107"/>
        <v>11.504</v>
      </c>
    </row>
    <row r="6885" spans="1:5" x14ac:dyDescent="0.25">
      <c r="A6885" s="377">
        <v>45082</v>
      </c>
      <c r="B6885" s="378">
        <v>11.25</v>
      </c>
      <c r="C6885" s="379">
        <v>11.2</v>
      </c>
      <c r="D6885" s="378">
        <v>11.503299999999999</v>
      </c>
      <c r="E6885" s="20">
        <f t="shared" si="107"/>
        <v>11.503299999999999</v>
      </c>
    </row>
    <row r="6886" spans="1:5" x14ac:dyDescent="0.25">
      <c r="A6886" s="377">
        <v>45083</v>
      </c>
      <c r="B6886" s="378">
        <v>11.25</v>
      </c>
      <c r="C6886" s="379">
        <v>11.27</v>
      </c>
      <c r="D6886" s="378">
        <v>11.5</v>
      </c>
      <c r="E6886" s="20">
        <f t="shared" si="107"/>
        <v>11.5</v>
      </c>
    </row>
    <row r="6887" spans="1:5" x14ac:dyDescent="0.25">
      <c r="A6887" s="377">
        <v>45084</v>
      </c>
      <c r="B6887" s="378">
        <v>11.25</v>
      </c>
      <c r="C6887" s="379">
        <v>11.26</v>
      </c>
      <c r="D6887" s="378">
        <v>11.497999999999999</v>
      </c>
      <c r="E6887" s="20">
        <f t="shared" si="107"/>
        <v>11.497999999999999</v>
      </c>
    </row>
    <row r="6888" spans="1:5" x14ac:dyDescent="0.25">
      <c r="A6888" s="377">
        <v>45085</v>
      </c>
      <c r="B6888" s="378">
        <v>11.25</v>
      </c>
      <c r="C6888" s="379">
        <v>11.22</v>
      </c>
      <c r="D6888" s="378">
        <v>11.5015</v>
      </c>
      <c r="E6888" s="20">
        <f t="shared" si="107"/>
        <v>11.5015</v>
      </c>
    </row>
    <row r="6889" spans="1:5" x14ac:dyDescent="0.25">
      <c r="A6889" s="377">
        <v>45086</v>
      </c>
      <c r="B6889" s="378">
        <v>11.25</v>
      </c>
      <c r="C6889" s="379">
        <v>11.23</v>
      </c>
      <c r="D6889" s="378">
        <v>11.509</v>
      </c>
      <c r="E6889" s="20">
        <f t="shared" si="107"/>
        <v>11.509</v>
      </c>
    </row>
    <row r="6890" spans="1:5" x14ac:dyDescent="0.25">
      <c r="A6890" s="377">
        <v>45087</v>
      </c>
      <c r="B6890" s="378">
        <v>11.25</v>
      </c>
      <c r="C6890" s="379" t="s">
        <v>611</v>
      </c>
      <c r="D6890" s="378" t="s">
        <v>611</v>
      </c>
      <c r="E6890" s="20">
        <f t="shared" si="107"/>
        <v>11.509</v>
      </c>
    </row>
    <row r="6891" spans="1:5" x14ac:dyDescent="0.25">
      <c r="A6891" s="377">
        <v>45088</v>
      </c>
      <c r="B6891" s="378">
        <v>11.25</v>
      </c>
      <c r="C6891" s="379" t="s">
        <v>611</v>
      </c>
      <c r="D6891" s="378" t="s">
        <v>611</v>
      </c>
      <c r="E6891" s="20">
        <f t="shared" si="107"/>
        <v>11.509</v>
      </c>
    </row>
    <row r="6892" spans="1:5" x14ac:dyDescent="0.25">
      <c r="A6892" s="377">
        <v>45089</v>
      </c>
      <c r="B6892" s="378">
        <v>11.25</v>
      </c>
      <c r="C6892" s="379">
        <v>11.23</v>
      </c>
      <c r="D6892" s="378">
        <v>11.512499999999999</v>
      </c>
      <c r="E6892" s="20">
        <f t="shared" si="107"/>
        <v>11.512499999999999</v>
      </c>
    </row>
    <row r="6893" spans="1:5" x14ac:dyDescent="0.25">
      <c r="A6893" s="377">
        <v>45090</v>
      </c>
      <c r="B6893" s="378">
        <v>11.25</v>
      </c>
      <c r="C6893" s="379">
        <v>11.25</v>
      </c>
      <c r="D6893" s="378">
        <v>11.5075</v>
      </c>
      <c r="E6893" s="20">
        <f t="shared" si="107"/>
        <v>11.5075</v>
      </c>
    </row>
    <row r="6894" spans="1:5" x14ac:dyDescent="0.25">
      <c r="A6894" s="377">
        <v>45091</v>
      </c>
      <c r="B6894" s="378">
        <v>11.25</v>
      </c>
      <c r="C6894" s="379">
        <v>11.25</v>
      </c>
      <c r="D6894" s="378">
        <v>11.4975</v>
      </c>
      <c r="E6894" s="20">
        <f t="shared" si="107"/>
        <v>11.4975</v>
      </c>
    </row>
    <row r="6895" spans="1:5" x14ac:dyDescent="0.25">
      <c r="A6895" s="377">
        <v>45092</v>
      </c>
      <c r="B6895" s="378">
        <v>11.25</v>
      </c>
      <c r="C6895" s="379">
        <v>11.26</v>
      </c>
      <c r="D6895" s="378">
        <v>11.499499999999999</v>
      </c>
      <c r="E6895" s="20">
        <f t="shared" si="107"/>
        <v>11.499499999999999</v>
      </c>
    </row>
    <row r="6896" spans="1:5" x14ac:dyDescent="0.25">
      <c r="A6896" s="377">
        <v>45093</v>
      </c>
      <c r="B6896" s="378">
        <v>11.25</v>
      </c>
      <c r="C6896" s="379">
        <v>11.28</v>
      </c>
      <c r="D6896" s="378">
        <v>11.497999999999999</v>
      </c>
      <c r="E6896" s="20">
        <f t="shared" si="107"/>
        <v>11.497999999999999</v>
      </c>
    </row>
    <row r="6897" spans="1:5" x14ac:dyDescent="0.25">
      <c r="A6897" s="377">
        <v>45094</v>
      </c>
      <c r="B6897" s="378">
        <v>11.25</v>
      </c>
      <c r="C6897" s="379" t="s">
        <v>611</v>
      </c>
      <c r="D6897" s="378" t="s">
        <v>611</v>
      </c>
      <c r="E6897" s="20">
        <f t="shared" si="107"/>
        <v>11.497999999999999</v>
      </c>
    </row>
    <row r="6898" spans="1:5" x14ac:dyDescent="0.25">
      <c r="A6898" s="377">
        <v>45095</v>
      </c>
      <c r="B6898" s="378">
        <v>11.25</v>
      </c>
      <c r="C6898" s="379" t="s">
        <v>611</v>
      </c>
      <c r="D6898" s="378" t="s">
        <v>611</v>
      </c>
      <c r="E6898" s="20">
        <f t="shared" si="107"/>
        <v>11.497999999999999</v>
      </c>
    </row>
    <row r="6899" spans="1:5" x14ac:dyDescent="0.25">
      <c r="A6899" s="377">
        <v>45096</v>
      </c>
      <c r="B6899" s="378">
        <v>11.25</v>
      </c>
      <c r="C6899" s="379">
        <v>11.24</v>
      </c>
      <c r="D6899" s="378">
        <v>11.5032</v>
      </c>
      <c r="E6899" s="20">
        <f t="shared" si="107"/>
        <v>11.5032</v>
      </c>
    </row>
    <row r="6900" spans="1:5" x14ac:dyDescent="0.25">
      <c r="A6900" s="377">
        <v>45097</v>
      </c>
      <c r="B6900" s="378">
        <v>11.25</v>
      </c>
      <c r="C6900" s="379">
        <v>11.24</v>
      </c>
      <c r="D6900" s="378">
        <v>11.499499999999999</v>
      </c>
      <c r="E6900" s="20">
        <f t="shared" si="107"/>
        <v>11.499499999999999</v>
      </c>
    </row>
    <row r="6901" spans="1:5" x14ac:dyDescent="0.25">
      <c r="A6901" s="377">
        <v>45098</v>
      </c>
      <c r="B6901" s="378">
        <v>11.25</v>
      </c>
      <c r="C6901" s="379">
        <v>11.22</v>
      </c>
      <c r="D6901" s="378">
        <v>11.5067</v>
      </c>
      <c r="E6901" s="20">
        <f t="shared" si="107"/>
        <v>11.5067</v>
      </c>
    </row>
    <row r="6902" spans="1:5" x14ac:dyDescent="0.25">
      <c r="A6902" s="377">
        <v>45099</v>
      </c>
      <c r="B6902" s="378">
        <v>11.25</v>
      </c>
      <c r="C6902" s="379">
        <v>11.24</v>
      </c>
      <c r="D6902" s="378">
        <v>11.5045</v>
      </c>
      <c r="E6902" s="20">
        <f t="shared" si="107"/>
        <v>11.5045</v>
      </c>
    </row>
    <row r="6903" spans="1:5" x14ac:dyDescent="0.25">
      <c r="A6903" s="377">
        <v>45100</v>
      </c>
      <c r="B6903" s="378">
        <v>11.25</v>
      </c>
      <c r="C6903" s="379">
        <v>11.25</v>
      </c>
      <c r="D6903" s="378">
        <v>11.5</v>
      </c>
      <c r="E6903" s="20">
        <f t="shared" si="107"/>
        <v>11.5</v>
      </c>
    </row>
    <row r="6904" spans="1:5" x14ac:dyDescent="0.25">
      <c r="A6904" s="377">
        <v>45101</v>
      </c>
      <c r="B6904" s="378">
        <v>11.25</v>
      </c>
      <c r="C6904" s="379" t="s">
        <v>611</v>
      </c>
      <c r="D6904" s="378" t="s">
        <v>611</v>
      </c>
      <c r="E6904" s="20">
        <f t="shared" si="107"/>
        <v>11.5</v>
      </c>
    </row>
    <row r="6905" spans="1:5" x14ac:dyDescent="0.25">
      <c r="A6905" s="377">
        <v>45102</v>
      </c>
      <c r="B6905" s="378">
        <v>11.25</v>
      </c>
      <c r="C6905" s="379" t="s">
        <v>611</v>
      </c>
      <c r="D6905" s="378" t="s">
        <v>611</v>
      </c>
      <c r="E6905" s="20">
        <f t="shared" si="107"/>
        <v>11.5</v>
      </c>
    </row>
    <row r="6906" spans="1:5" x14ac:dyDescent="0.25">
      <c r="A6906" s="377">
        <v>45103</v>
      </c>
      <c r="B6906" s="378">
        <v>11.25</v>
      </c>
      <c r="C6906" s="379">
        <v>11.24</v>
      </c>
      <c r="D6906" s="378">
        <v>11.507999999999999</v>
      </c>
      <c r="E6906" s="20">
        <f t="shared" si="107"/>
        <v>11.507999999999999</v>
      </c>
    </row>
    <row r="6907" spans="1:5" x14ac:dyDescent="0.25">
      <c r="A6907" s="377">
        <v>45104</v>
      </c>
      <c r="B6907" s="378">
        <v>11.25</v>
      </c>
      <c r="C6907" s="379">
        <v>11.24</v>
      </c>
      <c r="D6907" s="378">
        <v>11.500500000000001</v>
      </c>
      <c r="E6907" s="20">
        <f t="shared" si="107"/>
        <v>11.500500000000001</v>
      </c>
    </row>
    <row r="6908" spans="1:5" x14ac:dyDescent="0.25">
      <c r="A6908" s="377">
        <v>45105</v>
      </c>
      <c r="B6908" s="378">
        <v>11.25</v>
      </c>
      <c r="C6908" s="379">
        <v>11.23</v>
      </c>
      <c r="D6908" s="378">
        <v>11.4855</v>
      </c>
      <c r="E6908" s="20">
        <f t="shared" si="107"/>
        <v>11.4855</v>
      </c>
    </row>
    <row r="6909" spans="1:5" x14ac:dyDescent="0.25">
      <c r="A6909" s="377">
        <v>45106</v>
      </c>
      <c r="B6909" s="378">
        <v>11.25</v>
      </c>
      <c r="C6909" s="379">
        <v>11.25</v>
      </c>
      <c r="D6909" s="378">
        <v>11.4962</v>
      </c>
      <c r="E6909" s="20">
        <f t="shared" si="107"/>
        <v>11.4962</v>
      </c>
    </row>
    <row r="6910" spans="1:5" x14ac:dyDescent="0.25">
      <c r="A6910" s="377">
        <v>45107</v>
      </c>
      <c r="B6910" s="378">
        <v>11.25</v>
      </c>
      <c r="C6910" s="379">
        <v>11.35</v>
      </c>
      <c r="D6910" s="378">
        <v>11.4925</v>
      </c>
      <c r="E6910" s="20">
        <f t="shared" si="107"/>
        <v>11.4925</v>
      </c>
    </row>
    <row r="6911" spans="1:5" x14ac:dyDescent="0.25">
      <c r="A6911" s="377">
        <v>45108</v>
      </c>
      <c r="B6911" s="378">
        <v>11.25</v>
      </c>
      <c r="C6911" s="379" t="s">
        <v>611</v>
      </c>
      <c r="D6911" s="378" t="s">
        <v>611</v>
      </c>
      <c r="E6911" s="20">
        <f t="shared" si="107"/>
        <v>11.4925</v>
      </c>
    </row>
    <row r="6912" spans="1:5" x14ac:dyDescent="0.25">
      <c r="A6912" s="377">
        <v>45109</v>
      </c>
      <c r="B6912" s="378">
        <v>11.25</v>
      </c>
      <c r="C6912" s="379" t="s">
        <v>611</v>
      </c>
      <c r="D6912" s="378" t="s">
        <v>611</v>
      </c>
      <c r="E6912" s="20">
        <f t="shared" si="107"/>
        <v>11.4925</v>
      </c>
    </row>
    <row r="6913" spans="1:5" x14ac:dyDescent="0.25">
      <c r="A6913" s="377">
        <v>45110</v>
      </c>
      <c r="B6913" s="378">
        <v>11.25</v>
      </c>
      <c r="C6913" s="379">
        <v>11.27</v>
      </c>
      <c r="D6913" s="378">
        <v>11.497999999999999</v>
      </c>
      <c r="E6913" s="20">
        <f t="shared" si="107"/>
        <v>11.497999999999999</v>
      </c>
    </row>
    <row r="6914" spans="1:5" x14ac:dyDescent="0.25">
      <c r="A6914" s="377">
        <v>45111</v>
      </c>
      <c r="B6914" s="378">
        <v>11.25</v>
      </c>
      <c r="C6914" s="379">
        <v>11.27</v>
      </c>
      <c r="D6914" s="378">
        <v>11.503</v>
      </c>
      <c r="E6914" s="20">
        <f t="shared" si="107"/>
        <v>11.503</v>
      </c>
    </row>
    <row r="6915" spans="1:5" x14ac:dyDescent="0.25">
      <c r="A6915" s="377">
        <v>45112</v>
      </c>
      <c r="B6915" s="378">
        <v>11.25</v>
      </c>
      <c r="C6915" s="379">
        <v>11.23</v>
      </c>
      <c r="D6915" s="378">
        <v>11.503</v>
      </c>
      <c r="E6915" s="20">
        <f t="shared" si="107"/>
        <v>11.503</v>
      </c>
    </row>
    <row r="6916" spans="1:5" x14ac:dyDescent="0.25">
      <c r="A6916" s="377">
        <v>45113</v>
      </c>
      <c r="B6916" s="378">
        <v>11.25</v>
      </c>
      <c r="C6916" s="379">
        <v>11.23</v>
      </c>
      <c r="D6916" s="378">
        <v>11.507999999999999</v>
      </c>
      <c r="E6916" s="20">
        <f t="shared" si="107"/>
        <v>11.507999999999999</v>
      </c>
    </row>
    <row r="6917" spans="1:5" x14ac:dyDescent="0.25">
      <c r="A6917" s="377">
        <v>45114</v>
      </c>
      <c r="B6917" s="378">
        <v>11.25</v>
      </c>
      <c r="C6917" s="379">
        <v>11.22</v>
      </c>
      <c r="D6917" s="378">
        <v>11.5105</v>
      </c>
      <c r="E6917" s="20">
        <f t="shared" si="107"/>
        <v>11.5105</v>
      </c>
    </row>
    <row r="6918" spans="1:5" x14ac:dyDescent="0.25">
      <c r="A6918" s="377">
        <v>45115</v>
      </c>
      <c r="B6918" s="378">
        <v>11.25</v>
      </c>
      <c r="C6918" s="379" t="s">
        <v>611</v>
      </c>
      <c r="D6918" s="378" t="s">
        <v>611</v>
      </c>
      <c r="E6918" s="20">
        <f t="shared" si="107"/>
        <v>11.5105</v>
      </c>
    </row>
    <row r="6919" spans="1:5" x14ac:dyDescent="0.25">
      <c r="A6919" s="377">
        <v>45116</v>
      </c>
      <c r="B6919" s="378">
        <v>11.25</v>
      </c>
      <c r="C6919" s="379" t="s">
        <v>611</v>
      </c>
      <c r="D6919" s="378" t="s">
        <v>611</v>
      </c>
      <c r="E6919" s="20">
        <f t="shared" si="107"/>
        <v>11.5105</v>
      </c>
    </row>
    <row r="6920" spans="1:5" x14ac:dyDescent="0.25">
      <c r="A6920" s="377">
        <v>45117</v>
      </c>
      <c r="B6920" s="378">
        <v>11.25</v>
      </c>
      <c r="C6920" s="379">
        <v>11.25</v>
      </c>
      <c r="D6920" s="378">
        <v>11.5002</v>
      </c>
      <c r="E6920" s="20">
        <f t="shared" si="107"/>
        <v>11.5002</v>
      </c>
    </row>
    <row r="6921" spans="1:5" x14ac:dyDescent="0.25">
      <c r="A6921" s="377">
        <v>45118</v>
      </c>
      <c r="B6921" s="378">
        <v>11.25</v>
      </c>
      <c r="C6921" s="379">
        <v>11.28</v>
      </c>
      <c r="D6921" s="378">
        <v>11.490399999999999</v>
      </c>
      <c r="E6921" s="20">
        <f t="shared" si="107"/>
        <v>11.490399999999999</v>
      </c>
    </row>
    <row r="6922" spans="1:5" x14ac:dyDescent="0.25">
      <c r="A6922" s="377">
        <v>45119</v>
      </c>
      <c r="B6922" s="378">
        <v>11.25</v>
      </c>
      <c r="C6922" s="379">
        <v>11.3</v>
      </c>
      <c r="D6922" s="378">
        <v>11.494999999999999</v>
      </c>
      <c r="E6922" s="20">
        <f t="shared" si="107"/>
        <v>11.494999999999999</v>
      </c>
    </row>
    <row r="6923" spans="1:5" x14ac:dyDescent="0.25">
      <c r="A6923" s="377">
        <v>45120</v>
      </c>
      <c r="B6923" s="378">
        <v>11.25</v>
      </c>
      <c r="C6923" s="379">
        <v>11.26</v>
      </c>
      <c r="D6923" s="378">
        <v>11.4925</v>
      </c>
      <c r="E6923" s="20">
        <f t="shared" si="107"/>
        <v>11.4925</v>
      </c>
    </row>
    <row r="6924" spans="1:5" x14ac:dyDescent="0.25">
      <c r="A6924" s="377">
        <v>45121</v>
      </c>
      <c r="B6924" s="378">
        <v>11.25</v>
      </c>
      <c r="C6924" s="379">
        <v>11.24</v>
      </c>
      <c r="D6924" s="378">
        <v>11.49</v>
      </c>
      <c r="E6924" s="20">
        <f t="shared" ref="E6924:E6987" si="108">IF(D6924="N/E",E6923,D6924)</f>
        <v>11.49</v>
      </c>
    </row>
    <row r="6925" spans="1:5" x14ac:dyDescent="0.25">
      <c r="A6925" s="377">
        <v>45122</v>
      </c>
      <c r="B6925" s="378">
        <v>11.25</v>
      </c>
      <c r="C6925" s="379" t="s">
        <v>611</v>
      </c>
      <c r="D6925" s="378" t="s">
        <v>611</v>
      </c>
      <c r="E6925" s="20">
        <f t="shared" si="108"/>
        <v>11.49</v>
      </c>
    </row>
    <row r="6926" spans="1:5" x14ac:dyDescent="0.25">
      <c r="A6926" s="377">
        <v>45123</v>
      </c>
      <c r="B6926" s="378">
        <v>11.25</v>
      </c>
      <c r="C6926" s="379" t="s">
        <v>611</v>
      </c>
      <c r="D6926" s="378" t="s">
        <v>611</v>
      </c>
      <c r="E6926" s="20">
        <f t="shared" si="108"/>
        <v>11.49</v>
      </c>
    </row>
    <row r="6927" spans="1:5" x14ac:dyDescent="0.25">
      <c r="A6927" s="377">
        <v>45124</v>
      </c>
      <c r="B6927" s="378">
        <v>11.25</v>
      </c>
      <c r="C6927" s="379">
        <v>11.2</v>
      </c>
      <c r="D6927" s="378">
        <v>11.486499999999999</v>
      </c>
      <c r="E6927" s="20">
        <f t="shared" si="108"/>
        <v>11.486499999999999</v>
      </c>
    </row>
    <row r="6928" spans="1:5" x14ac:dyDescent="0.25">
      <c r="A6928" s="377">
        <v>45125</v>
      </c>
      <c r="B6928" s="378">
        <v>11.25</v>
      </c>
      <c r="C6928" s="379">
        <v>11.2</v>
      </c>
      <c r="D6928" s="378">
        <v>11.49</v>
      </c>
      <c r="E6928" s="20">
        <f t="shared" si="108"/>
        <v>11.49</v>
      </c>
    </row>
    <row r="6929" spans="1:5" x14ac:dyDescent="0.25">
      <c r="A6929" s="377">
        <v>45126</v>
      </c>
      <c r="B6929" s="378">
        <v>11.25</v>
      </c>
      <c r="C6929" s="379">
        <v>11.22</v>
      </c>
      <c r="D6929" s="378">
        <v>11.4915</v>
      </c>
      <c r="E6929" s="20">
        <f t="shared" si="108"/>
        <v>11.4915</v>
      </c>
    </row>
    <row r="6930" spans="1:5" x14ac:dyDescent="0.25">
      <c r="A6930" s="377">
        <v>45127</v>
      </c>
      <c r="B6930" s="378">
        <v>11.25</v>
      </c>
      <c r="C6930" s="379">
        <v>11.25</v>
      </c>
      <c r="D6930" s="378">
        <v>11.5</v>
      </c>
      <c r="E6930" s="20">
        <f t="shared" si="108"/>
        <v>11.5</v>
      </c>
    </row>
    <row r="6931" spans="1:5" x14ac:dyDescent="0.25">
      <c r="A6931" s="377">
        <v>45128</v>
      </c>
      <c r="B6931" s="378">
        <v>11.25</v>
      </c>
      <c r="C6931" s="379">
        <v>11.28</v>
      </c>
      <c r="D6931" s="378">
        <v>11.505000000000001</v>
      </c>
      <c r="E6931" s="20">
        <f t="shared" si="108"/>
        <v>11.505000000000001</v>
      </c>
    </row>
    <row r="6932" spans="1:5" x14ac:dyDescent="0.25">
      <c r="A6932" s="377">
        <v>45129</v>
      </c>
      <c r="B6932" s="378">
        <v>11.25</v>
      </c>
      <c r="C6932" s="379" t="s">
        <v>611</v>
      </c>
      <c r="D6932" s="378" t="s">
        <v>611</v>
      </c>
      <c r="E6932" s="20">
        <f t="shared" si="108"/>
        <v>11.505000000000001</v>
      </c>
    </row>
    <row r="6933" spans="1:5" x14ac:dyDescent="0.25">
      <c r="A6933" s="377">
        <v>45130</v>
      </c>
      <c r="B6933" s="378">
        <v>11.25</v>
      </c>
      <c r="C6933" s="379" t="s">
        <v>611</v>
      </c>
      <c r="D6933" s="378" t="s">
        <v>611</v>
      </c>
      <c r="E6933" s="20">
        <f t="shared" si="108"/>
        <v>11.505000000000001</v>
      </c>
    </row>
    <row r="6934" spans="1:5" x14ac:dyDescent="0.25">
      <c r="A6934" s="377">
        <v>45131</v>
      </c>
      <c r="B6934" s="378">
        <v>11.25</v>
      </c>
      <c r="C6934" s="379">
        <v>11.25</v>
      </c>
      <c r="D6934" s="378">
        <v>11.5037</v>
      </c>
      <c r="E6934" s="20">
        <f t="shared" si="108"/>
        <v>11.5037</v>
      </c>
    </row>
    <row r="6935" spans="1:5" x14ac:dyDescent="0.25">
      <c r="A6935" s="377">
        <v>45132</v>
      </c>
      <c r="B6935" s="378">
        <v>11.25</v>
      </c>
      <c r="C6935" s="379">
        <v>11.25</v>
      </c>
      <c r="D6935" s="378">
        <v>11.5084</v>
      </c>
      <c r="E6935" s="20">
        <f t="shared" si="108"/>
        <v>11.5084</v>
      </c>
    </row>
    <row r="6936" spans="1:5" x14ac:dyDescent="0.25">
      <c r="A6936" s="377">
        <v>45133</v>
      </c>
      <c r="B6936" s="378">
        <v>11.25</v>
      </c>
      <c r="C6936" s="379">
        <v>11.24</v>
      </c>
      <c r="D6936" s="378">
        <v>11.5054</v>
      </c>
      <c r="E6936" s="20">
        <f t="shared" si="108"/>
        <v>11.5054</v>
      </c>
    </row>
    <row r="6937" spans="1:5" x14ac:dyDescent="0.25">
      <c r="A6937" s="377">
        <v>45134</v>
      </c>
      <c r="B6937" s="378">
        <v>11.25</v>
      </c>
      <c r="C6937" s="379">
        <v>11.18</v>
      </c>
      <c r="D6937" s="378">
        <v>11.509499999999999</v>
      </c>
      <c r="E6937" s="20">
        <f t="shared" si="108"/>
        <v>11.509499999999999</v>
      </c>
    </row>
    <row r="6938" spans="1:5" x14ac:dyDescent="0.25">
      <c r="A6938" s="377">
        <v>45135</v>
      </c>
      <c r="B6938" s="378">
        <v>11.25</v>
      </c>
      <c r="C6938" s="379">
        <v>11.24</v>
      </c>
      <c r="D6938" s="378">
        <v>11.513999999999999</v>
      </c>
      <c r="E6938" s="20">
        <f t="shared" si="108"/>
        <v>11.513999999999999</v>
      </c>
    </row>
    <row r="6939" spans="1:5" x14ac:dyDescent="0.25">
      <c r="A6939" s="377">
        <v>45136</v>
      </c>
      <c r="B6939" s="378">
        <v>11.25</v>
      </c>
      <c r="C6939" s="379" t="s">
        <v>611</v>
      </c>
      <c r="D6939" s="378" t="s">
        <v>611</v>
      </c>
      <c r="E6939" s="20">
        <f t="shared" si="108"/>
        <v>11.513999999999999</v>
      </c>
    </row>
    <row r="6940" spans="1:5" x14ac:dyDescent="0.25">
      <c r="A6940" s="377">
        <v>45137</v>
      </c>
      <c r="B6940" s="378">
        <v>11.25</v>
      </c>
      <c r="C6940" s="379" t="s">
        <v>611</v>
      </c>
      <c r="D6940" s="378" t="s">
        <v>611</v>
      </c>
      <c r="E6940" s="20">
        <f t="shared" si="108"/>
        <v>11.513999999999999</v>
      </c>
    </row>
    <row r="6941" spans="1:5" x14ac:dyDescent="0.25">
      <c r="A6941" s="377">
        <v>45138</v>
      </c>
      <c r="B6941" s="378">
        <v>11.25</v>
      </c>
      <c r="C6941" s="379">
        <v>11.29</v>
      </c>
      <c r="D6941" s="378">
        <v>11.513500000000001</v>
      </c>
      <c r="E6941" s="20">
        <f t="shared" si="108"/>
        <v>11.513500000000001</v>
      </c>
    </row>
    <row r="6942" spans="1:5" x14ac:dyDescent="0.25">
      <c r="A6942" s="377">
        <v>45139</v>
      </c>
      <c r="B6942" s="378">
        <v>11.25</v>
      </c>
      <c r="C6942" s="379">
        <v>11.27</v>
      </c>
      <c r="D6942" s="378">
        <v>11.507999999999999</v>
      </c>
      <c r="E6942" s="20">
        <f t="shared" si="108"/>
        <v>11.507999999999999</v>
      </c>
    </row>
    <row r="6943" spans="1:5" x14ac:dyDescent="0.25">
      <c r="A6943" s="377">
        <v>45140</v>
      </c>
      <c r="B6943" s="378">
        <v>11.25</v>
      </c>
      <c r="C6943" s="379">
        <v>11.26</v>
      </c>
      <c r="D6943" s="378">
        <v>11.5105</v>
      </c>
      <c r="E6943" s="20">
        <f t="shared" si="108"/>
        <v>11.5105</v>
      </c>
    </row>
    <row r="6944" spans="1:5" x14ac:dyDescent="0.25">
      <c r="A6944" s="377">
        <v>45141</v>
      </c>
      <c r="B6944" s="378">
        <v>11.25</v>
      </c>
      <c r="C6944" s="379">
        <v>11.25</v>
      </c>
      <c r="D6944" s="378">
        <v>11.5053</v>
      </c>
      <c r="E6944" s="20">
        <f t="shared" si="108"/>
        <v>11.5053</v>
      </c>
    </row>
    <row r="6945" spans="1:5" x14ac:dyDescent="0.25">
      <c r="A6945" s="377">
        <v>45142</v>
      </c>
      <c r="B6945" s="378">
        <v>11.25</v>
      </c>
      <c r="C6945" s="379">
        <v>11.24</v>
      </c>
      <c r="D6945" s="378">
        <v>11.505000000000001</v>
      </c>
      <c r="E6945" s="20">
        <f t="shared" si="108"/>
        <v>11.505000000000001</v>
      </c>
    </row>
    <row r="6946" spans="1:5" x14ac:dyDescent="0.25">
      <c r="A6946" s="377">
        <v>45143</v>
      </c>
      <c r="B6946" s="378">
        <v>11.25</v>
      </c>
      <c r="C6946" s="379" t="s">
        <v>611</v>
      </c>
      <c r="D6946" s="378" t="s">
        <v>611</v>
      </c>
      <c r="E6946" s="20">
        <f t="shared" si="108"/>
        <v>11.505000000000001</v>
      </c>
    </row>
    <row r="6947" spans="1:5" x14ac:dyDescent="0.25">
      <c r="A6947" s="377">
        <v>45144</v>
      </c>
      <c r="B6947" s="378">
        <v>11.25</v>
      </c>
      <c r="C6947" s="379" t="s">
        <v>611</v>
      </c>
      <c r="D6947" s="378" t="s">
        <v>611</v>
      </c>
      <c r="E6947" s="20">
        <f t="shared" si="108"/>
        <v>11.505000000000001</v>
      </c>
    </row>
    <row r="6948" spans="1:5" x14ac:dyDescent="0.25">
      <c r="A6948" s="377">
        <v>45145</v>
      </c>
      <c r="B6948" s="378">
        <v>11.25</v>
      </c>
      <c r="C6948" s="379">
        <v>11.24</v>
      </c>
      <c r="D6948" s="378">
        <v>11.5025</v>
      </c>
      <c r="E6948" s="20">
        <f t="shared" si="108"/>
        <v>11.5025</v>
      </c>
    </row>
    <row r="6949" spans="1:5" x14ac:dyDescent="0.25">
      <c r="A6949" s="377">
        <v>45146</v>
      </c>
      <c r="B6949" s="378">
        <v>11.25</v>
      </c>
      <c r="C6949" s="379">
        <v>11.24</v>
      </c>
      <c r="D6949" s="378">
        <v>11.5</v>
      </c>
      <c r="E6949" s="20">
        <f t="shared" si="108"/>
        <v>11.5</v>
      </c>
    </row>
    <row r="6950" spans="1:5" x14ac:dyDescent="0.25">
      <c r="A6950" s="377">
        <v>45147</v>
      </c>
      <c r="B6950" s="378">
        <v>11.25</v>
      </c>
      <c r="C6950" s="379">
        <v>11.25</v>
      </c>
      <c r="D6950" s="378">
        <v>11.494</v>
      </c>
      <c r="E6950" s="20">
        <f t="shared" si="108"/>
        <v>11.494</v>
      </c>
    </row>
    <row r="6951" spans="1:5" x14ac:dyDescent="0.25">
      <c r="A6951" s="377">
        <v>45148</v>
      </c>
      <c r="B6951" s="378">
        <v>11.25</v>
      </c>
      <c r="C6951" s="379">
        <v>11.25</v>
      </c>
      <c r="D6951" s="378">
        <v>11.500500000000001</v>
      </c>
      <c r="E6951" s="20">
        <f t="shared" si="108"/>
        <v>11.500500000000001</v>
      </c>
    </row>
    <row r="6952" spans="1:5" x14ac:dyDescent="0.25">
      <c r="A6952" s="377">
        <v>45149</v>
      </c>
      <c r="B6952" s="378">
        <v>11.25</v>
      </c>
      <c r="C6952" s="379">
        <v>11.27</v>
      </c>
      <c r="D6952" s="378">
        <v>11.494</v>
      </c>
      <c r="E6952" s="20">
        <f t="shared" si="108"/>
        <v>11.494</v>
      </c>
    </row>
    <row r="6953" spans="1:5" x14ac:dyDescent="0.25">
      <c r="A6953" s="377">
        <v>45150</v>
      </c>
      <c r="B6953" s="378">
        <v>11.25</v>
      </c>
      <c r="C6953" s="379" t="s">
        <v>611</v>
      </c>
      <c r="D6953" s="378" t="s">
        <v>611</v>
      </c>
      <c r="E6953" s="20">
        <f t="shared" si="108"/>
        <v>11.494</v>
      </c>
    </row>
    <row r="6954" spans="1:5" x14ac:dyDescent="0.25">
      <c r="A6954" s="377">
        <v>45151</v>
      </c>
      <c r="B6954" s="378" t="s">
        <v>611</v>
      </c>
      <c r="C6954" s="379" t="s">
        <v>611</v>
      </c>
      <c r="D6954" s="378" t="s">
        <v>611</v>
      </c>
      <c r="E6954" s="20">
        <f t="shared" si="108"/>
        <v>11.494</v>
      </c>
    </row>
    <row r="6955" spans="1:5" x14ac:dyDescent="0.25">
      <c r="A6955" s="377">
        <v>45152</v>
      </c>
      <c r="B6955" s="378">
        <v>11.25</v>
      </c>
      <c r="C6955" s="379">
        <v>11.25</v>
      </c>
      <c r="D6955" s="378">
        <v>11.4975</v>
      </c>
      <c r="E6955" s="20">
        <f t="shared" si="108"/>
        <v>11.4975</v>
      </c>
    </row>
    <row r="6956" spans="1:5" x14ac:dyDescent="0.25">
      <c r="A6956" s="377">
        <v>45153</v>
      </c>
      <c r="B6956" s="378">
        <v>11.25</v>
      </c>
      <c r="C6956" s="379">
        <v>11.23</v>
      </c>
      <c r="D6956" s="378">
        <v>11.484999999999999</v>
      </c>
      <c r="E6956" s="20">
        <f t="shared" si="108"/>
        <v>11.484999999999999</v>
      </c>
    </row>
    <row r="6957" spans="1:5" x14ac:dyDescent="0.25">
      <c r="A6957" s="377">
        <v>45154</v>
      </c>
      <c r="B6957" s="378">
        <v>11.25</v>
      </c>
      <c r="C6957" s="379">
        <v>11.23</v>
      </c>
      <c r="D6957" s="378">
        <v>11.484999999999999</v>
      </c>
      <c r="E6957" s="20">
        <f t="shared" si="108"/>
        <v>11.484999999999999</v>
      </c>
    </row>
    <row r="6958" spans="1:5" x14ac:dyDescent="0.25">
      <c r="A6958" s="377">
        <v>45155</v>
      </c>
      <c r="B6958" s="378">
        <v>11.25</v>
      </c>
      <c r="C6958" s="379">
        <v>11.18</v>
      </c>
      <c r="D6958" s="378">
        <v>11.5</v>
      </c>
      <c r="E6958" s="20">
        <f t="shared" si="108"/>
        <v>11.5</v>
      </c>
    </row>
    <row r="6959" spans="1:5" x14ac:dyDescent="0.25">
      <c r="A6959" s="377">
        <v>45156</v>
      </c>
      <c r="B6959" s="378">
        <v>11.25</v>
      </c>
      <c r="C6959" s="379">
        <v>11.22</v>
      </c>
      <c r="D6959" s="378">
        <v>11.4925</v>
      </c>
      <c r="E6959" s="20">
        <f t="shared" si="108"/>
        <v>11.4925</v>
      </c>
    </row>
    <row r="6960" spans="1:5" x14ac:dyDescent="0.25">
      <c r="A6960" s="377">
        <v>45157</v>
      </c>
      <c r="B6960" s="378">
        <v>11.25</v>
      </c>
      <c r="C6960" s="379" t="s">
        <v>611</v>
      </c>
      <c r="D6960" s="378" t="s">
        <v>611</v>
      </c>
      <c r="E6960" s="20">
        <f t="shared" si="108"/>
        <v>11.4925</v>
      </c>
    </row>
    <row r="6961" spans="1:5" x14ac:dyDescent="0.25">
      <c r="A6961" s="377">
        <v>45158</v>
      </c>
      <c r="B6961" s="378">
        <v>11.25</v>
      </c>
      <c r="C6961" s="379" t="s">
        <v>611</v>
      </c>
      <c r="D6961" s="378" t="s">
        <v>611</v>
      </c>
      <c r="E6961" s="20">
        <f t="shared" si="108"/>
        <v>11.4925</v>
      </c>
    </row>
    <row r="6962" spans="1:5" x14ac:dyDescent="0.25">
      <c r="A6962" s="377">
        <v>45159</v>
      </c>
      <c r="B6962" s="378">
        <v>11.25</v>
      </c>
      <c r="C6962" s="379">
        <v>11.21</v>
      </c>
      <c r="D6962" s="378">
        <v>11.4925</v>
      </c>
      <c r="E6962" s="20">
        <f t="shared" si="108"/>
        <v>11.4925</v>
      </c>
    </row>
    <row r="6963" spans="1:5" x14ac:dyDescent="0.25">
      <c r="A6963" s="377">
        <v>45160</v>
      </c>
      <c r="B6963" s="378">
        <v>11.25</v>
      </c>
      <c r="C6963" s="379">
        <v>11.25</v>
      </c>
      <c r="D6963" s="378">
        <v>11.4975</v>
      </c>
      <c r="E6963" s="20">
        <f t="shared" si="108"/>
        <v>11.4975</v>
      </c>
    </row>
    <row r="6964" spans="1:5" x14ac:dyDescent="0.25">
      <c r="A6964" s="377">
        <v>45161</v>
      </c>
      <c r="B6964" s="378">
        <v>11.25</v>
      </c>
      <c r="C6964" s="379">
        <v>11.24</v>
      </c>
      <c r="D6964" s="378">
        <v>11.505000000000001</v>
      </c>
      <c r="E6964" s="20">
        <f t="shared" si="108"/>
        <v>11.505000000000001</v>
      </c>
    </row>
    <row r="6965" spans="1:5" x14ac:dyDescent="0.25">
      <c r="A6965" s="377">
        <v>45162</v>
      </c>
      <c r="B6965" s="378">
        <v>11.25</v>
      </c>
      <c r="C6965" s="379">
        <v>11.24</v>
      </c>
      <c r="D6965" s="378">
        <v>11.4975</v>
      </c>
      <c r="E6965" s="20">
        <f t="shared" si="108"/>
        <v>11.4975</v>
      </c>
    </row>
    <row r="6966" spans="1:5" x14ac:dyDescent="0.25">
      <c r="A6966" s="377">
        <v>45163</v>
      </c>
      <c r="B6966" s="378">
        <v>11.25</v>
      </c>
      <c r="C6966" s="379">
        <v>11.24</v>
      </c>
      <c r="D6966" s="378">
        <v>11.494</v>
      </c>
      <c r="E6966" s="20">
        <f t="shared" si="108"/>
        <v>11.494</v>
      </c>
    </row>
    <row r="6967" spans="1:5" x14ac:dyDescent="0.25">
      <c r="A6967" s="377">
        <v>45164</v>
      </c>
      <c r="B6967" s="378">
        <v>11.25</v>
      </c>
      <c r="C6967" s="379" t="s">
        <v>611</v>
      </c>
      <c r="D6967" s="378" t="s">
        <v>611</v>
      </c>
      <c r="E6967" s="20">
        <f t="shared" si="108"/>
        <v>11.494</v>
      </c>
    </row>
    <row r="6968" spans="1:5" x14ac:dyDescent="0.25">
      <c r="A6968" s="377">
        <v>45165</v>
      </c>
      <c r="B6968" s="378">
        <v>11.25</v>
      </c>
      <c r="C6968" s="379" t="s">
        <v>611</v>
      </c>
      <c r="D6968" s="378" t="s">
        <v>611</v>
      </c>
      <c r="E6968" s="20">
        <f t="shared" si="108"/>
        <v>11.494</v>
      </c>
    </row>
    <row r="6969" spans="1:5" x14ac:dyDescent="0.25">
      <c r="A6969" s="377">
        <v>45166</v>
      </c>
      <c r="B6969" s="378">
        <v>11.25</v>
      </c>
      <c r="C6969" s="379">
        <v>11.24</v>
      </c>
      <c r="D6969" s="378">
        <v>11.5062</v>
      </c>
      <c r="E6969" s="20">
        <f t="shared" si="108"/>
        <v>11.5062</v>
      </c>
    </row>
    <row r="6970" spans="1:5" x14ac:dyDescent="0.25">
      <c r="A6970" s="377">
        <v>45167</v>
      </c>
      <c r="B6970" s="378">
        <v>11.25</v>
      </c>
      <c r="C6970" s="379">
        <v>11.25</v>
      </c>
      <c r="D6970" s="378">
        <v>11.5055</v>
      </c>
      <c r="E6970" s="20">
        <f t="shared" si="108"/>
        <v>11.5055</v>
      </c>
    </row>
    <row r="6971" spans="1:5" x14ac:dyDescent="0.25">
      <c r="A6971" s="377">
        <v>45168</v>
      </c>
      <c r="B6971" s="378">
        <v>11.25</v>
      </c>
      <c r="C6971" s="379">
        <v>11.25</v>
      </c>
      <c r="D6971" s="378">
        <v>11.507899999999999</v>
      </c>
      <c r="E6971" s="20">
        <f t="shared" si="108"/>
        <v>11.507899999999999</v>
      </c>
    </row>
    <row r="6972" spans="1:5" x14ac:dyDescent="0.25">
      <c r="A6972" s="377">
        <v>45169</v>
      </c>
      <c r="B6972" s="378">
        <v>11.25</v>
      </c>
      <c r="C6972" s="379">
        <v>11.32</v>
      </c>
      <c r="D6972" s="378">
        <v>11.509</v>
      </c>
      <c r="E6972" s="20">
        <f t="shared" si="108"/>
        <v>11.509</v>
      </c>
    </row>
    <row r="6973" spans="1:5" x14ac:dyDescent="0.25">
      <c r="A6973" s="377">
        <v>45170</v>
      </c>
      <c r="B6973" s="378">
        <v>11.25</v>
      </c>
      <c r="C6973" s="379">
        <v>11.31</v>
      </c>
      <c r="D6973" s="378">
        <v>11.507</v>
      </c>
      <c r="E6973" s="20">
        <f t="shared" si="108"/>
        <v>11.507</v>
      </c>
    </row>
    <row r="6974" spans="1:5" x14ac:dyDescent="0.25">
      <c r="A6974" s="377">
        <v>45171</v>
      </c>
      <c r="B6974" s="378">
        <v>11.25</v>
      </c>
      <c r="C6974" s="379" t="s">
        <v>611</v>
      </c>
      <c r="D6974" s="378" t="s">
        <v>611</v>
      </c>
      <c r="E6974" s="20">
        <f t="shared" si="108"/>
        <v>11.507</v>
      </c>
    </row>
    <row r="6975" spans="1:5" x14ac:dyDescent="0.25">
      <c r="A6975" s="377">
        <v>45172</v>
      </c>
      <c r="B6975" s="378">
        <v>11.25</v>
      </c>
      <c r="C6975" s="379" t="s">
        <v>611</v>
      </c>
      <c r="D6975" s="378" t="s">
        <v>611</v>
      </c>
      <c r="E6975" s="20">
        <f t="shared" si="108"/>
        <v>11.507</v>
      </c>
    </row>
    <row r="6976" spans="1:5" x14ac:dyDescent="0.25">
      <c r="A6976" s="377">
        <v>45173</v>
      </c>
      <c r="B6976" s="378">
        <v>11.25</v>
      </c>
      <c r="C6976" s="379">
        <v>11.27</v>
      </c>
      <c r="D6976" s="378">
        <v>11.506</v>
      </c>
      <c r="E6976" s="20">
        <f t="shared" si="108"/>
        <v>11.506</v>
      </c>
    </row>
    <row r="6977" spans="1:5" x14ac:dyDescent="0.25">
      <c r="A6977" s="377">
        <v>45174</v>
      </c>
      <c r="B6977" s="378">
        <v>11.25</v>
      </c>
      <c r="C6977" s="379">
        <v>11.25</v>
      </c>
      <c r="D6977" s="378">
        <v>11.501899999999999</v>
      </c>
      <c r="E6977" s="20">
        <f t="shared" si="108"/>
        <v>11.501899999999999</v>
      </c>
    </row>
    <row r="6978" spans="1:5" x14ac:dyDescent="0.25">
      <c r="A6978" s="377">
        <v>45175</v>
      </c>
      <c r="B6978" s="378">
        <v>11.25</v>
      </c>
      <c r="C6978" s="379">
        <v>11.24</v>
      </c>
      <c r="D6978" s="378">
        <v>11.497199999999999</v>
      </c>
      <c r="E6978" s="20">
        <f t="shared" si="108"/>
        <v>11.497199999999999</v>
      </c>
    </row>
    <row r="6979" spans="1:5" x14ac:dyDescent="0.25">
      <c r="A6979" s="377">
        <v>45176</v>
      </c>
      <c r="B6979" s="378">
        <v>11.25</v>
      </c>
      <c r="C6979" s="379">
        <v>11.24</v>
      </c>
      <c r="D6979" s="378">
        <v>11.500999999999999</v>
      </c>
      <c r="E6979" s="20">
        <f t="shared" si="108"/>
        <v>11.500999999999999</v>
      </c>
    </row>
    <row r="6980" spans="1:5" x14ac:dyDescent="0.25">
      <c r="A6980" s="377">
        <v>45177</v>
      </c>
      <c r="B6980" s="378">
        <v>11.25</v>
      </c>
      <c r="C6980" s="379">
        <v>11.24</v>
      </c>
      <c r="D6980" s="378">
        <v>11.5</v>
      </c>
      <c r="E6980" s="20">
        <f t="shared" si="108"/>
        <v>11.5</v>
      </c>
    </row>
    <row r="6981" spans="1:5" x14ac:dyDescent="0.25">
      <c r="A6981" s="377">
        <v>45178</v>
      </c>
      <c r="B6981" s="378">
        <v>11.25</v>
      </c>
      <c r="C6981" s="379" t="s">
        <v>611</v>
      </c>
      <c r="D6981" s="378" t="s">
        <v>611</v>
      </c>
      <c r="E6981" s="20">
        <f t="shared" si="108"/>
        <v>11.5</v>
      </c>
    </row>
    <row r="6982" spans="1:5" x14ac:dyDescent="0.25">
      <c r="A6982" s="377">
        <v>45179</v>
      </c>
      <c r="B6982" s="378">
        <v>11.25</v>
      </c>
      <c r="C6982" s="379" t="s">
        <v>611</v>
      </c>
      <c r="D6982" s="378" t="s">
        <v>611</v>
      </c>
      <c r="E6982" s="20">
        <f t="shared" si="108"/>
        <v>11.5</v>
      </c>
    </row>
    <row r="6983" spans="1:5" x14ac:dyDescent="0.25">
      <c r="A6983" s="377">
        <v>45180</v>
      </c>
      <c r="B6983" s="378">
        <v>11.25</v>
      </c>
      <c r="C6983" s="379">
        <v>11.24</v>
      </c>
      <c r="D6983" s="378">
        <v>11.501200000000001</v>
      </c>
      <c r="E6983" s="20">
        <f t="shared" si="108"/>
        <v>11.501200000000001</v>
      </c>
    </row>
    <row r="6984" spans="1:5" x14ac:dyDescent="0.25">
      <c r="A6984" s="377">
        <v>45181</v>
      </c>
      <c r="B6984" s="378">
        <v>11.25</v>
      </c>
      <c r="C6984" s="379">
        <v>11.25</v>
      </c>
      <c r="D6984" s="378">
        <v>11.5055</v>
      </c>
      <c r="E6984" s="20">
        <f t="shared" si="108"/>
        <v>11.5055</v>
      </c>
    </row>
    <row r="6985" spans="1:5" x14ac:dyDescent="0.25">
      <c r="A6985" s="377">
        <v>45182</v>
      </c>
      <c r="B6985" s="378">
        <v>11.25</v>
      </c>
      <c r="C6985" s="379">
        <v>11.26</v>
      </c>
      <c r="D6985" s="378">
        <v>11.500400000000001</v>
      </c>
      <c r="E6985" s="20">
        <f t="shared" si="108"/>
        <v>11.500400000000001</v>
      </c>
    </row>
    <row r="6986" spans="1:5" x14ac:dyDescent="0.25">
      <c r="A6986" s="377">
        <v>45183</v>
      </c>
      <c r="B6986" s="378">
        <v>11.25</v>
      </c>
      <c r="C6986" s="379">
        <v>11.25</v>
      </c>
      <c r="D6986" s="378">
        <v>11.505000000000001</v>
      </c>
      <c r="E6986" s="20">
        <f t="shared" si="108"/>
        <v>11.505000000000001</v>
      </c>
    </row>
    <row r="6987" spans="1:5" x14ac:dyDescent="0.25">
      <c r="A6987" s="377">
        <v>45184</v>
      </c>
      <c r="B6987" s="378">
        <v>11.25</v>
      </c>
      <c r="C6987" s="379">
        <v>11.23</v>
      </c>
      <c r="D6987" s="378">
        <v>11.5075</v>
      </c>
      <c r="E6987" s="20">
        <f t="shared" si="108"/>
        <v>11.5075</v>
      </c>
    </row>
    <row r="6988" spans="1:5" x14ac:dyDescent="0.25">
      <c r="A6988" s="377">
        <v>45185</v>
      </c>
      <c r="B6988" s="378">
        <v>11.25</v>
      </c>
      <c r="C6988" s="379" t="s">
        <v>611</v>
      </c>
      <c r="D6988" s="378" t="s">
        <v>611</v>
      </c>
      <c r="E6988" s="20">
        <f t="shared" ref="E6988:E7051" si="109">IF(D6988="N/E",E6987,D6988)</f>
        <v>11.5075</v>
      </c>
    </row>
    <row r="6989" spans="1:5" x14ac:dyDescent="0.25">
      <c r="A6989" s="377">
        <v>45186</v>
      </c>
      <c r="B6989" s="378">
        <v>11.25</v>
      </c>
      <c r="C6989" s="379" t="s">
        <v>611</v>
      </c>
      <c r="D6989" s="378" t="s">
        <v>611</v>
      </c>
      <c r="E6989" s="20">
        <f t="shared" si="109"/>
        <v>11.5075</v>
      </c>
    </row>
    <row r="6990" spans="1:5" x14ac:dyDescent="0.25">
      <c r="A6990" s="377">
        <v>45187</v>
      </c>
      <c r="B6990" s="378">
        <v>11.25</v>
      </c>
      <c r="C6990" s="379">
        <v>11.21</v>
      </c>
      <c r="D6990" s="378">
        <v>11.506</v>
      </c>
      <c r="E6990" s="20">
        <f t="shared" si="109"/>
        <v>11.506</v>
      </c>
    </row>
    <row r="6991" spans="1:5" x14ac:dyDescent="0.25">
      <c r="A6991" s="377">
        <v>45188</v>
      </c>
      <c r="B6991" s="378">
        <v>11.25</v>
      </c>
      <c r="C6991" s="379">
        <v>11.23</v>
      </c>
      <c r="D6991" s="378">
        <v>11.5055</v>
      </c>
      <c r="E6991" s="20">
        <f t="shared" si="109"/>
        <v>11.5055</v>
      </c>
    </row>
    <row r="6992" spans="1:5" x14ac:dyDescent="0.25">
      <c r="A6992" s="377">
        <v>45189</v>
      </c>
      <c r="B6992" s="378">
        <v>11.25</v>
      </c>
      <c r="C6992" s="379">
        <v>11.25</v>
      </c>
      <c r="D6992" s="378">
        <v>11.5075</v>
      </c>
      <c r="E6992" s="20">
        <f t="shared" si="109"/>
        <v>11.5075</v>
      </c>
    </row>
    <row r="6993" spans="1:5" x14ac:dyDescent="0.25">
      <c r="A6993" s="377">
        <v>45190</v>
      </c>
      <c r="B6993" s="378">
        <v>11.25</v>
      </c>
      <c r="C6993" s="379">
        <v>11.27</v>
      </c>
      <c r="D6993" s="378">
        <v>11.5037</v>
      </c>
      <c r="E6993" s="20">
        <f t="shared" si="109"/>
        <v>11.5037</v>
      </c>
    </row>
    <row r="6994" spans="1:5" x14ac:dyDescent="0.25">
      <c r="A6994" s="377">
        <v>45191</v>
      </c>
      <c r="B6994" s="378">
        <v>11.25</v>
      </c>
      <c r="C6994" s="379">
        <v>11.24</v>
      </c>
      <c r="D6994" s="378">
        <v>11.506500000000001</v>
      </c>
      <c r="E6994" s="20">
        <f t="shared" si="109"/>
        <v>11.506500000000001</v>
      </c>
    </row>
    <row r="6995" spans="1:5" x14ac:dyDescent="0.25">
      <c r="A6995" s="377">
        <v>45192</v>
      </c>
      <c r="B6995" s="378">
        <v>11.25</v>
      </c>
      <c r="C6995" s="379" t="s">
        <v>611</v>
      </c>
      <c r="D6995" s="378" t="s">
        <v>611</v>
      </c>
      <c r="E6995" s="20">
        <f t="shared" si="109"/>
        <v>11.506500000000001</v>
      </c>
    </row>
    <row r="6996" spans="1:5" x14ac:dyDescent="0.25">
      <c r="A6996" s="377">
        <v>45193</v>
      </c>
      <c r="B6996" s="378">
        <v>11.25</v>
      </c>
      <c r="C6996" s="379" t="s">
        <v>611</v>
      </c>
      <c r="D6996" s="378" t="s">
        <v>611</v>
      </c>
      <c r="E6996" s="20">
        <f t="shared" si="109"/>
        <v>11.506500000000001</v>
      </c>
    </row>
    <row r="6997" spans="1:5" x14ac:dyDescent="0.25">
      <c r="A6997" s="377">
        <v>45194</v>
      </c>
      <c r="B6997" s="378">
        <v>11.25</v>
      </c>
      <c r="C6997" s="379">
        <v>11.23</v>
      </c>
      <c r="D6997" s="378">
        <v>11.5055</v>
      </c>
      <c r="E6997" s="20">
        <f t="shared" si="109"/>
        <v>11.5055</v>
      </c>
    </row>
    <row r="6998" spans="1:5" x14ac:dyDescent="0.25">
      <c r="A6998" s="377">
        <v>45195</v>
      </c>
      <c r="B6998" s="378">
        <v>11.25</v>
      </c>
      <c r="C6998" s="379">
        <v>11.24</v>
      </c>
      <c r="D6998" s="378">
        <v>11.499000000000001</v>
      </c>
      <c r="E6998" s="20">
        <f t="shared" si="109"/>
        <v>11.499000000000001</v>
      </c>
    </row>
    <row r="6999" spans="1:5" x14ac:dyDescent="0.25">
      <c r="A6999" s="377">
        <v>45196</v>
      </c>
      <c r="B6999" s="378">
        <v>11.25</v>
      </c>
      <c r="C6999" s="379">
        <v>11.28</v>
      </c>
      <c r="D6999" s="378">
        <v>11.499499999999999</v>
      </c>
      <c r="E6999" s="20">
        <f t="shared" si="109"/>
        <v>11.499499999999999</v>
      </c>
    </row>
    <row r="7000" spans="1:5" x14ac:dyDescent="0.25">
      <c r="A7000" s="377">
        <v>45197</v>
      </c>
      <c r="B7000" s="378">
        <v>11.25</v>
      </c>
      <c r="C7000" s="379">
        <v>11.24</v>
      </c>
      <c r="D7000" s="378">
        <v>11.504099999999999</v>
      </c>
      <c r="E7000" s="20">
        <f t="shared" si="109"/>
        <v>11.504099999999999</v>
      </c>
    </row>
    <row r="7001" spans="1:5" x14ac:dyDescent="0.25">
      <c r="A7001" s="377">
        <v>45198</v>
      </c>
      <c r="B7001" s="378">
        <v>11.25</v>
      </c>
      <c r="C7001" s="379">
        <v>11.27</v>
      </c>
      <c r="D7001" s="378">
        <v>11.4983</v>
      </c>
      <c r="E7001" s="20">
        <f t="shared" si="109"/>
        <v>11.4983</v>
      </c>
    </row>
    <row r="7002" spans="1:5" x14ac:dyDescent="0.25">
      <c r="A7002" s="377">
        <v>45199</v>
      </c>
      <c r="B7002" s="378">
        <v>11.25</v>
      </c>
      <c r="C7002" s="379" t="s">
        <v>611</v>
      </c>
      <c r="D7002" s="378" t="s">
        <v>611</v>
      </c>
      <c r="E7002" s="20">
        <f t="shared" si="109"/>
        <v>11.4983</v>
      </c>
    </row>
    <row r="7003" spans="1:5" x14ac:dyDescent="0.25">
      <c r="A7003" s="377">
        <v>45200</v>
      </c>
      <c r="B7003" s="378">
        <v>11.25</v>
      </c>
      <c r="C7003" s="379" t="s">
        <v>611</v>
      </c>
      <c r="D7003" s="378" t="s">
        <v>611</v>
      </c>
      <c r="E7003" s="20">
        <f t="shared" si="109"/>
        <v>11.4983</v>
      </c>
    </row>
    <row r="7004" spans="1:5" x14ac:dyDescent="0.25">
      <c r="A7004" s="377">
        <v>45201</v>
      </c>
      <c r="B7004" s="378">
        <v>11.25</v>
      </c>
      <c r="C7004" s="379">
        <v>11.27</v>
      </c>
      <c r="D7004" s="378">
        <v>11.502800000000001</v>
      </c>
      <c r="E7004" s="20">
        <f t="shared" si="109"/>
        <v>11.502800000000001</v>
      </c>
    </row>
    <row r="7005" spans="1:5" x14ac:dyDescent="0.25">
      <c r="A7005" s="377">
        <v>45202</v>
      </c>
      <c r="B7005" s="378">
        <v>11.25</v>
      </c>
      <c r="C7005" s="379">
        <v>11.23</v>
      </c>
      <c r="D7005" s="378">
        <v>11.5</v>
      </c>
      <c r="E7005" s="20">
        <f t="shared" si="109"/>
        <v>11.5</v>
      </c>
    </row>
    <row r="7006" spans="1:5" x14ac:dyDescent="0.25">
      <c r="A7006" s="377">
        <v>45203</v>
      </c>
      <c r="B7006" s="378">
        <v>11.25</v>
      </c>
      <c r="C7006" s="379">
        <v>11.24</v>
      </c>
      <c r="D7006" s="378">
        <v>11.4985</v>
      </c>
      <c r="E7006" s="20">
        <f t="shared" si="109"/>
        <v>11.4985</v>
      </c>
    </row>
    <row r="7007" spans="1:5" x14ac:dyDescent="0.25">
      <c r="A7007" s="377">
        <v>45204</v>
      </c>
      <c r="B7007" s="378">
        <v>11.25</v>
      </c>
      <c r="C7007" s="379">
        <v>11.23</v>
      </c>
      <c r="D7007" s="378">
        <v>11.4983</v>
      </c>
      <c r="E7007" s="20">
        <f t="shared" si="109"/>
        <v>11.4983</v>
      </c>
    </row>
    <row r="7008" spans="1:5" x14ac:dyDescent="0.25">
      <c r="A7008" s="377">
        <v>45205</v>
      </c>
      <c r="B7008" s="378">
        <v>11.25</v>
      </c>
      <c r="C7008" s="379">
        <v>11.25</v>
      </c>
      <c r="D7008" s="378">
        <v>11.4979</v>
      </c>
      <c r="E7008" s="20">
        <f t="shared" si="109"/>
        <v>11.4979</v>
      </c>
    </row>
    <row r="7009" spans="1:5" x14ac:dyDescent="0.25">
      <c r="A7009" s="377">
        <v>45206</v>
      </c>
      <c r="B7009" s="378">
        <v>11.25</v>
      </c>
      <c r="C7009" s="379" t="s">
        <v>611</v>
      </c>
      <c r="D7009" s="378" t="s">
        <v>611</v>
      </c>
      <c r="E7009" s="20">
        <f t="shared" si="109"/>
        <v>11.4979</v>
      </c>
    </row>
    <row r="7010" spans="1:5" x14ac:dyDescent="0.25">
      <c r="A7010" s="377">
        <v>45207</v>
      </c>
      <c r="B7010" s="378">
        <v>11.25</v>
      </c>
      <c r="C7010" s="379" t="s">
        <v>611</v>
      </c>
      <c r="D7010" s="378" t="s">
        <v>611</v>
      </c>
      <c r="E7010" s="20">
        <f t="shared" si="109"/>
        <v>11.4979</v>
      </c>
    </row>
    <row r="7011" spans="1:5" x14ac:dyDescent="0.25">
      <c r="A7011" s="377">
        <v>45208</v>
      </c>
      <c r="B7011" s="378">
        <v>11.25</v>
      </c>
      <c r="C7011" s="379">
        <v>11.25</v>
      </c>
      <c r="D7011" s="378">
        <v>11.4977</v>
      </c>
      <c r="E7011" s="20">
        <f t="shared" si="109"/>
        <v>11.4977</v>
      </c>
    </row>
    <row r="7012" spans="1:5" x14ac:dyDescent="0.25">
      <c r="A7012" s="377">
        <v>45209</v>
      </c>
      <c r="B7012" s="378">
        <v>11.25</v>
      </c>
      <c r="C7012" s="379">
        <v>11.26</v>
      </c>
      <c r="D7012" s="378">
        <v>11.5</v>
      </c>
      <c r="E7012" s="20">
        <f t="shared" si="109"/>
        <v>11.5</v>
      </c>
    </row>
    <row r="7013" spans="1:5" x14ac:dyDescent="0.25">
      <c r="A7013" s="377">
        <v>45210</v>
      </c>
      <c r="B7013" s="378">
        <v>11.25</v>
      </c>
      <c r="C7013" s="379">
        <v>11.26</v>
      </c>
      <c r="D7013" s="378">
        <v>11.500999999999999</v>
      </c>
      <c r="E7013" s="20">
        <f t="shared" si="109"/>
        <v>11.500999999999999</v>
      </c>
    </row>
    <row r="7014" spans="1:5" x14ac:dyDescent="0.25">
      <c r="A7014" s="377">
        <v>45211</v>
      </c>
      <c r="B7014" s="378">
        <v>11.25</v>
      </c>
      <c r="C7014" s="379">
        <v>11.25</v>
      </c>
      <c r="D7014" s="378">
        <v>11.502000000000001</v>
      </c>
      <c r="E7014" s="20">
        <f t="shared" si="109"/>
        <v>11.502000000000001</v>
      </c>
    </row>
    <row r="7015" spans="1:5" x14ac:dyDescent="0.25">
      <c r="A7015" s="377">
        <v>45212</v>
      </c>
      <c r="B7015" s="378">
        <v>11.25</v>
      </c>
      <c r="C7015" s="379">
        <v>11.24</v>
      </c>
      <c r="D7015" s="378">
        <v>11.5022</v>
      </c>
      <c r="E7015" s="20">
        <f t="shared" si="109"/>
        <v>11.5022</v>
      </c>
    </row>
    <row r="7016" spans="1:5" x14ac:dyDescent="0.25">
      <c r="A7016" s="377">
        <v>45213</v>
      </c>
      <c r="B7016" s="378">
        <v>11.25</v>
      </c>
      <c r="C7016" s="379" t="s">
        <v>611</v>
      </c>
      <c r="D7016" s="378" t="s">
        <v>611</v>
      </c>
      <c r="E7016" s="20">
        <f t="shared" si="109"/>
        <v>11.5022</v>
      </c>
    </row>
    <row r="7017" spans="1:5" x14ac:dyDescent="0.25">
      <c r="A7017" s="377">
        <v>45214</v>
      </c>
      <c r="B7017" s="378">
        <v>11.25</v>
      </c>
      <c r="C7017" s="379" t="s">
        <v>611</v>
      </c>
      <c r="D7017" s="378" t="s">
        <v>611</v>
      </c>
      <c r="E7017" s="20">
        <f t="shared" si="109"/>
        <v>11.5022</v>
      </c>
    </row>
    <row r="7018" spans="1:5" x14ac:dyDescent="0.25">
      <c r="A7018" s="377">
        <v>45215</v>
      </c>
      <c r="B7018" s="378">
        <v>11.25</v>
      </c>
      <c r="C7018" s="379">
        <v>11.24</v>
      </c>
      <c r="D7018" s="378">
        <v>11.5045</v>
      </c>
      <c r="E7018" s="20">
        <f t="shared" si="109"/>
        <v>11.5045</v>
      </c>
    </row>
    <row r="7019" spans="1:5" x14ac:dyDescent="0.25">
      <c r="A7019" s="377">
        <v>45216</v>
      </c>
      <c r="B7019" s="378">
        <v>11.25</v>
      </c>
      <c r="C7019" s="379">
        <v>11.25</v>
      </c>
      <c r="D7019" s="378">
        <v>11.506</v>
      </c>
      <c r="E7019" s="20">
        <f t="shared" si="109"/>
        <v>11.506</v>
      </c>
    </row>
    <row r="7020" spans="1:5" x14ac:dyDescent="0.25">
      <c r="A7020" s="377">
        <v>45217</v>
      </c>
      <c r="B7020" s="378">
        <v>11.25</v>
      </c>
      <c r="C7020" s="379">
        <v>11.25</v>
      </c>
      <c r="D7020" s="378">
        <v>11.506500000000001</v>
      </c>
      <c r="E7020" s="20">
        <f t="shared" si="109"/>
        <v>11.506500000000001</v>
      </c>
    </row>
    <row r="7021" spans="1:5" x14ac:dyDescent="0.25">
      <c r="A7021" s="377">
        <v>45218</v>
      </c>
      <c r="B7021" s="378">
        <v>11.25</v>
      </c>
      <c r="C7021" s="379">
        <v>11.23</v>
      </c>
      <c r="D7021" s="378">
        <v>11.507</v>
      </c>
      <c r="E7021" s="20">
        <f t="shared" si="109"/>
        <v>11.507</v>
      </c>
    </row>
    <row r="7022" spans="1:5" x14ac:dyDescent="0.25">
      <c r="A7022" s="377">
        <v>45219</v>
      </c>
      <c r="B7022" s="378">
        <v>11.25</v>
      </c>
      <c r="C7022" s="379">
        <v>11.25</v>
      </c>
      <c r="D7022" s="378">
        <v>11.507</v>
      </c>
      <c r="E7022" s="20">
        <f t="shared" si="109"/>
        <v>11.507</v>
      </c>
    </row>
    <row r="7023" spans="1:5" x14ac:dyDescent="0.25">
      <c r="A7023" s="377">
        <v>45220</v>
      </c>
      <c r="B7023" s="378">
        <v>11.25</v>
      </c>
      <c r="C7023" s="379" t="s">
        <v>611</v>
      </c>
      <c r="D7023" s="378" t="s">
        <v>611</v>
      </c>
      <c r="E7023" s="20">
        <f t="shared" si="109"/>
        <v>11.507</v>
      </c>
    </row>
    <row r="7024" spans="1:5" x14ac:dyDescent="0.25">
      <c r="A7024" s="377">
        <v>45221</v>
      </c>
      <c r="B7024" s="378">
        <v>11.25</v>
      </c>
      <c r="C7024" s="379" t="s">
        <v>611</v>
      </c>
      <c r="D7024" s="378" t="s">
        <v>611</v>
      </c>
      <c r="E7024" s="20">
        <f t="shared" si="109"/>
        <v>11.507</v>
      </c>
    </row>
    <row r="7025" spans="1:5" x14ac:dyDescent="0.25">
      <c r="A7025" s="377">
        <v>45222</v>
      </c>
      <c r="B7025" s="378">
        <v>11.25</v>
      </c>
      <c r="C7025" s="379">
        <v>11.27</v>
      </c>
      <c r="D7025" s="378">
        <v>11.507</v>
      </c>
      <c r="E7025" s="20">
        <f t="shared" si="109"/>
        <v>11.507</v>
      </c>
    </row>
    <row r="7026" spans="1:5" x14ac:dyDescent="0.25">
      <c r="A7026" s="377">
        <v>45223</v>
      </c>
      <c r="B7026" s="378">
        <v>11.25</v>
      </c>
      <c r="C7026" s="379">
        <v>11.25</v>
      </c>
      <c r="D7026" s="378">
        <v>11.507</v>
      </c>
      <c r="E7026" s="20">
        <f t="shared" si="109"/>
        <v>11.507</v>
      </c>
    </row>
    <row r="7027" spans="1:5" x14ac:dyDescent="0.25">
      <c r="A7027" s="377">
        <v>45224</v>
      </c>
      <c r="B7027" s="378">
        <v>11.25</v>
      </c>
      <c r="C7027" s="379">
        <v>11.25</v>
      </c>
      <c r="D7027" s="378">
        <v>11.507</v>
      </c>
      <c r="E7027" s="20">
        <f t="shared" si="109"/>
        <v>11.507</v>
      </c>
    </row>
    <row r="7028" spans="1:5" x14ac:dyDescent="0.25">
      <c r="A7028" s="377">
        <v>45225</v>
      </c>
      <c r="B7028" s="378">
        <v>11.25</v>
      </c>
      <c r="C7028" s="379">
        <v>11.24</v>
      </c>
      <c r="D7028" s="378">
        <v>11.5047</v>
      </c>
      <c r="E7028" s="20">
        <f t="shared" si="109"/>
        <v>11.5047</v>
      </c>
    </row>
    <row r="7029" spans="1:5" x14ac:dyDescent="0.25">
      <c r="A7029" s="377">
        <v>45226</v>
      </c>
      <c r="B7029" s="378">
        <v>11.25</v>
      </c>
      <c r="C7029" s="379">
        <v>11.23</v>
      </c>
      <c r="D7029" s="378">
        <v>11.506</v>
      </c>
      <c r="E7029" s="20">
        <f t="shared" si="109"/>
        <v>11.506</v>
      </c>
    </row>
    <row r="7030" spans="1:5" x14ac:dyDescent="0.25">
      <c r="A7030" s="377">
        <v>45227</v>
      </c>
      <c r="B7030" s="378">
        <v>11.25</v>
      </c>
      <c r="C7030" s="379" t="s">
        <v>611</v>
      </c>
      <c r="D7030" s="378" t="s">
        <v>611</v>
      </c>
      <c r="E7030" s="20">
        <f t="shared" si="109"/>
        <v>11.506</v>
      </c>
    </row>
    <row r="7031" spans="1:5" x14ac:dyDescent="0.25">
      <c r="A7031" s="377">
        <v>45228</v>
      </c>
      <c r="B7031" s="378">
        <v>11.25</v>
      </c>
      <c r="C7031" s="379" t="s">
        <v>611</v>
      </c>
      <c r="D7031" s="378" t="s">
        <v>611</v>
      </c>
      <c r="E7031" s="20">
        <f t="shared" si="109"/>
        <v>11.506</v>
      </c>
    </row>
    <row r="7032" spans="1:5" x14ac:dyDescent="0.25">
      <c r="A7032" s="377">
        <v>45229</v>
      </c>
      <c r="B7032" s="378">
        <v>11.25</v>
      </c>
      <c r="C7032" s="379">
        <v>11.26</v>
      </c>
      <c r="D7032" s="378">
        <v>11.506500000000001</v>
      </c>
      <c r="E7032" s="20">
        <f t="shared" si="109"/>
        <v>11.506500000000001</v>
      </c>
    </row>
    <row r="7033" spans="1:5" x14ac:dyDescent="0.25">
      <c r="A7033" s="377">
        <v>45230</v>
      </c>
      <c r="B7033" s="378">
        <v>11.25</v>
      </c>
      <c r="C7033" s="379">
        <v>11.35</v>
      </c>
      <c r="D7033" s="378">
        <v>11.5045</v>
      </c>
      <c r="E7033" s="20">
        <f t="shared" si="109"/>
        <v>11.5045</v>
      </c>
    </row>
    <row r="7034" spans="1:5" x14ac:dyDescent="0.25">
      <c r="A7034" s="377">
        <v>45231</v>
      </c>
      <c r="B7034" s="378">
        <v>11.25</v>
      </c>
      <c r="C7034" s="379">
        <v>11.28</v>
      </c>
      <c r="D7034" s="378">
        <v>11.503500000000001</v>
      </c>
      <c r="E7034" s="20">
        <f t="shared" si="109"/>
        <v>11.503500000000001</v>
      </c>
    </row>
    <row r="7035" spans="1:5" x14ac:dyDescent="0.25">
      <c r="A7035" s="377">
        <v>45232</v>
      </c>
      <c r="B7035" s="378">
        <v>11.25</v>
      </c>
      <c r="C7035" s="379" t="s">
        <v>611</v>
      </c>
      <c r="D7035" s="378" t="s">
        <v>611</v>
      </c>
      <c r="E7035" s="20">
        <f t="shared" si="109"/>
        <v>11.503500000000001</v>
      </c>
    </row>
    <row r="7036" spans="1:5" x14ac:dyDescent="0.25">
      <c r="A7036" s="377">
        <v>45233</v>
      </c>
      <c r="B7036" s="378">
        <v>11.25</v>
      </c>
      <c r="C7036" s="379">
        <v>11.26</v>
      </c>
      <c r="D7036" s="378">
        <v>11.5055</v>
      </c>
      <c r="E7036" s="20">
        <f t="shared" si="109"/>
        <v>11.5055</v>
      </c>
    </row>
    <row r="7037" spans="1:5" x14ac:dyDescent="0.25">
      <c r="A7037" s="377">
        <v>45234</v>
      </c>
      <c r="B7037" s="378">
        <v>11.25</v>
      </c>
      <c r="C7037" s="379" t="s">
        <v>611</v>
      </c>
      <c r="D7037" s="378" t="s">
        <v>611</v>
      </c>
      <c r="E7037" s="20">
        <f t="shared" si="109"/>
        <v>11.5055</v>
      </c>
    </row>
    <row r="7038" spans="1:5" x14ac:dyDescent="0.25">
      <c r="A7038" s="377">
        <v>45235</v>
      </c>
      <c r="B7038" s="378">
        <v>11.25</v>
      </c>
      <c r="C7038" s="379" t="s">
        <v>611</v>
      </c>
      <c r="D7038" s="378" t="s">
        <v>611</v>
      </c>
      <c r="E7038" s="20">
        <f t="shared" si="109"/>
        <v>11.5055</v>
      </c>
    </row>
    <row r="7039" spans="1:5" x14ac:dyDescent="0.25">
      <c r="A7039" s="377">
        <v>45236</v>
      </c>
      <c r="B7039" s="378">
        <v>11.25</v>
      </c>
      <c r="C7039" s="379">
        <v>11.24</v>
      </c>
      <c r="D7039" s="378">
        <v>11.506500000000001</v>
      </c>
      <c r="E7039" s="20">
        <f t="shared" si="109"/>
        <v>11.506500000000001</v>
      </c>
    </row>
    <row r="7040" spans="1:5" x14ac:dyDescent="0.25">
      <c r="A7040" s="377">
        <v>45237</v>
      </c>
      <c r="B7040" s="378">
        <v>11.25</v>
      </c>
      <c r="C7040" s="379">
        <v>11.24</v>
      </c>
      <c r="D7040" s="378">
        <v>11.507</v>
      </c>
      <c r="E7040" s="20">
        <f t="shared" si="109"/>
        <v>11.507</v>
      </c>
    </row>
    <row r="7041" spans="1:5" x14ac:dyDescent="0.25">
      <c r="A7041" s="377">
        <v>45238</v>
      </c>
      <c r="B7041" s="378">
        <v>11.25</v>
      </c>
      <c r="C7041" s="379">
        <v>11.23</v>
      </c>
      <c r="D7041" s="378">
        <v>11.507</v>
      </c>
      <c r="E7041" s="20">
        <f t="shared" si="109"/>
        <v>11.507</v>
      </c>
    </row>
    <row r="7042" spans="1:5" x14ac:dyDescent="0.25">
      <c r="A7042" s="377">
        <v>45239</v>
      </c>
      <c r="B7042" s="378">
        <v>11.25</v>
      </c>
      <c r="C7042" s="379">
        <v>11.24</v>
      </c>
      <c r="D7042" s="378">
        <v>11.507</v>
      </c>
      <c r="E7042" s="20">
        <f t="shared" si="109"/>
        <v>11.507</v>
      </c>
    </row>
    <row r="7043" spans="1:5" x14ac:dyDescent="0.25">
      <c r="A7043" s="377">
        <v>45240</v>
      </c>
      <c r="B7043" s="378">
        <v>11.25</v>
      </c>
      <c r="C7043" s="379">
        <v>11.25</v>
      </c>
      <c r="D7043" s="378">
        <v>11.507</v>
      </c>
      <c r="E7043" s="20">
        <f t="shared" si="109"/>
        <v>11.507</v>
      </c>
    </row>
    <row r="7044" spans="1:5" x14ac:dyDescent="0.25">
      <c r="A7044" s="377">
        <v>45241</v>
      </c>
      <c r="B7044" s="378">
        <v>11.25</v>
      </c>
      <c r="C7044" s="379" t="s">
        <v>611</v>
      </c>
      <c r="D7044" s="378" t="s">
        <v>611</v>
      </c>
      <c r="E7044" s="20">
        <f t="shared" si="109"/>
        <v>11.507</v>
      </c>
    </row>
    <row r="7045" spans="1:5" x14ac:dyDescent="0.25">
      <c r="A7045" s="377">
        <v>45242</v>
      </c>
      <c r="B7045" s="378">
        <v>11.25</v>
      </c>
      <c r="C7045" s="379" t="s">
        <v>611</v>
      </c>
      <c r="D7045" s="378" t="s">
        <v>611</v>
      </c>
      <c r="E7045" s="20">
        <f t="shared" si="109"/>
        <v>11.507</v>
      </c>
    </row>
    <row r="7046" spans="1:5" x14ac:dyDescent="0.25">
      <c r="A7046" s="377">
        <v>45243</v>
      </c>
      <c r="B7046" s="378">
        <v>11.25</v>
      </c>
      <c r="C7046" s="379">
        <v>11.26</v>
      </c>
      <c r="D7046" s="378">
        <v>11.507</v>
      </c>
      <c r="E7046" s="20">
        <f t="shared" si="109"/>
        <v>11.507</v>
      </c>
    </row>
    <row r="7047" spans="1:5" x14ac:dyDescent="0.25">
      <c r="A7047" s="377">
        <v>45244</v>
      </c>
      <c r="B7047" s="378">
        <v>11.25</v>
      </c>
      <c r="C7047" s="379">
        <v>11.26</v>
      </c>
      <c r="D7047" s="378">
        <v>11.506399999999999</v>
      </c>
      <c r="E7047" s="20">
        <f t="shared" si="109"/>
        <v>11.506399999999999</v>
      </c>
    </row>
    <row r="7048" spans="1:5" x14ac:dyDescent="0.25">
      <c r="A7048" s="377">
        <v>45245</v>
      </c>
      <c r="B7048" s="378">
        <v>11.25</v>
      </c>
      <c r="C7048" s="379">
        <v>11.26</v>
      </c>
      <c r="D7048" s="378">
        <v>11.5055</v>
      </c>
      <c r="E7048" s="20">
        <f t="shared" si="109"/>
        <v>11.5055</v>
      </c>
    </row>
    <row r="7049" spans="1:5" x14ac:dyDescent="0.25">
      <c r="A7049" s="377">
        <v>45246</v>
      </c>
      <c r="B7049" s="378">
        <v>11.25</v>
      </c>
      <c r="C7049" s="379">
        <v>11.26</v>
      </c>
      <c r="D7049" s="378">
        <v>11.505100000000001</v>
      </c>
      <c r="E7049" s="20">
        <f t="shared" si="109"/>
        <v>11.505100000000001</v>
      </c>
    </row>
    <row r="7050" spans="1:5" x14ac:dyDescent="0.25">
      <c r="A7050" s="377">
        <v>45247</v>
      </c>
      <c r="B7050" s="378">
        <v>11.25</v>
      </c>
      <c r="C7050" s="379">
        <v>11.26</v>
      </c>
      <c r="D7050" s="378">
        <v>11.505000000000001</v>
      </c>
      <c r="E7050" s="20">
        <f t="shared" si="109"/>
        <v>11.505000000000001</v>
      </c>
    </row>
    <row r="7051" spans="1:5" x14ac:dyDescent="0.25">
      <c r="A7051" s="377">
        <v>45248</v>
      </c>
      <c r="B7051" s="378">
        <v>11.25</v>
      </c>
      <c r="C7051" s="379" t="s">
        <v>611</v>
      </c>
      <c r="D7051" s="378" t="s">
        <v>611</v>
      </c>
      <c r="E7051" s="20">
        <f t="shared" si="109"/>
        <v>11.505000000000001</v>
      </c>
    </row>
    <row r="7052" spans="1:5" x14ac:dyDescent="0.25">
      <c r="A7052" s="377">
        <v>45249</v>
      </c>
      <c r="B7052" s="378">
        <v>11.25</v>
      </c>
      <c r="C7052" s="379" t="s">
        <v>611</v>
      </c>
      <c r="D7052" s="378" t="s">
        <v>611</v>
      </c>
      <c r="E7052" s="20">
        <f t="shared" ref="E7052:E7115" si="110">IF(D7052="N/E",E7051,D7052)</f>
        <v>11.505000000000001</v>
      </c>
    </row>
    <row r="7053" spans="1:5" x14ac:dyDescent="0.25">
      <c r="A7053" s="377">
        <v>45250</v>
      </c>
      <c r="B7053" s="378">
        <v>11.25</v>
      </c>
      <c r="C7053" s="379" t="s">
        <v>611</v>
      </c>
      <c r="D7053" s="378" t="s">
        <v>611</v>
      </c>
      <c r="E7053" s="20">
        <f t="shared" si="110"/>
        <v>11.505000000000001</v>
      </c>
    </row>
    <row r="7054" spans="1:5" x14ac:dyDescent="0.25">
      <c r="A7054" s="377">
        <v>45251</v>
      </c>
      <c r="B7054" s="378">
        <v>11.25</v>
      </c>
      <c r="C7054" s="379">
        <v>11.24</v>
      </c>
      <c r="D7054" s="378">
        <v>11.5037</v>
      </c>
      <c r="E7054" s="20">
        <f t="shared" si="110"/>
        <v>11.5037</v>
      </c>
    </row>
    <row r="7055" spans="1:5" x14ac:dyDescent="0.25">
      <c r="A7055" s="377">
        <v>45252</v>
      </c>
      <c r="B7055" s="378">
        <v>11.25</v>
      </c>
      <c r="C7055" s="379">
        <v>11.26</v>
      </c>
      <c r="D7055" s="378">
        <v>11.504</v>
      </c>
      <c r="E7055" s="20">
        <f t="shared" si="110"/>
        <v>11.504</v>
      </c>
    </row>
    <row r="7056" spans="1:5" x14ac:dyDescent="0.25">
      <c r="A7056" s="377">
        <v>45253</v>
      </c>
      <c r="B7056" s="378">
        <v>11.25</v>
      </c>
      <c r="C7056" s="379">
        <v>11.25</v>
      </c>
      <c r="D7056" s="378">
        <v>11.504</v>
      </c>
      <c r="E7056" s="20">
        <f t="shared" si="110"/>
        <v>11.504</v>
      </c>
    </row>
    <row r="7057" spans="1:5" x14ac:dyDescent="0.25">
      <c r="A7057" s="377">
        <v>45254</v>
      </c>
      <c r="B7057" s="378">
        <v>11.25</v>
      </c>
      <c r="C7057" s="379">
        <v>11.25</v>
      </c>
      <c r="D7057" s="378">
        <v>11.504</v>
      </c>
      <c r="E7057" s="20">
        <f t="shared" si="110"/>
        <v>11.504</v>
      </c>
    </row>
    <row r="7058" spans="1:5" x14ac:dyDescent="0.25">
      <c r="A7058" s="377">
        <v>45255</v>
      </c>
      <c r="B7058" s="378">
        <v>11.25</v>
      </c>
      <c r="C7058" s="379" t="s">
        <v>611</v>
      </c>
      <c r="D7058" s="378" t="s">
        <v>611</v>
      </c>
      <c r="E7058" s="20">
        <f t="shared" si="110"/>
        <v>11.504</v>
      </c>
    </row>
    <row r="7059" spans="1:5" x14ac:dyDescent="0.25">
      <c r="A7059" s="377">
        <v>45256</v>
      </c>
      <c r="B7059" s="378">
        <v>11.25</v>
      </c>
      <c r="C7059" s="379" t="s">
        <v>611</v>
      </c>
      <c r="D7059" s="378" t="s">
        <v>611</v>
      </c>
      <c r="E7059" s="20">
        <f t="shared" si="110"/>
        <v>11.504</v>
      </c>
    </row>
    <row r="7060" spans="1:5" x14ac:dyDescent="0.25">
      <c r="A7060" s="377">
        <v>45257</v>
      </c>
      <c r="B7060" s="378">
        <v>11.25</v>
      </c>
      <c r="C7060" s="379">
        <v>11.25</v>
      </c>
      <c r="D7060" s="378">
        <v>11.504</v>
      </c>
      <c r="E7060" s="20">
        <f t="shared" si="110"/>
        <v>11.504</v>
      </c>
    </row>
    <row r="7061" spans="1:5" x14ac:dyDescent="0.25">
      <c r="A7061" s="377">
        <v>45258</v>
      </c>
      <c r="B7061" s="378">
        <v>11.25</v>
      </c>
      <c r="C7061" s="379">
        <v>11.24</v>
      </c>
      <c r="D7061" s="378">
        <v>11.5032</v>
      </c>
      <c r="E7061" s="20">
        <f t="shared" si="110"/>
        <v>11.5032</v>
      </c>
    </row>
    <row r="7062" spans="1:5" x14ac:dyDescent="0.25">
      <c r="A7062" s="377">
        <v>45259</v>
      </c>
      <c r="B7062" s="378">
        <v>11.25</v>
      </c>
      <c r="C7062" s="379">
        <v>11.24</v>
      </c>
      <c r="D7062" s="378">
        <v>11.504</v>
      </c>
      <c r="E7062" s="20">
        <f t="shared" si="110"/>
        <v>11.504</v>
      </c>
    </row>
    <row r="7063" spans="1:5" x14ac:dyDescent="0.25">
      <c r="A7063" s="377">
        <v>45260</v>
      </c>
      <c r="B7063" s="378">
        <v>11.25</v>
      </c>
      <c r="C7063" s="379">
        <v>11.3</v>
      </c>
      <c r="D7063" s="378">
        <v>11.504099999999999</v>
      </c>
      <c r="E7063" s="20">
        <f t="shared" si="110"/>
        <v>11.504099999999999</v>
      </c>
    </row>
    <row r="7064" spans="1:5" x14ac:dyDescent="0.25">
      <c r="A7064" s="377">
        <v>45261</v>
      </c>
      <c r="B7064" s="378">
        <v>11.25</v>
      </c>
      <c r="C7064" s="379">
        <v>11.27</v>
      </c>
      <c r="D7064" s="378">
        <v>11.503299999999999</v>
      </c>
      <c r="E7064" s="20">
        <f t="shared" si="110"/>
        <v>11.503299999999999</v>
      </c>
    </row>
    <row r="7065" spans="1:5" x14ac:dyDescent="0.25">
      <c r="A7065" s="377">
        <v>45262</v>
      </c>
      <c r="B7065" s="378">
        <v>11.25</v>
      </c>
      <c r="C7065" s="379" t="s">
        <v>611</v>
      </c>
      <c r="D7065" s="378" t="s">
        <v>611</v>
      </c>
      <c r="E7065" s="20">
        <f t="shared" si="110"/>
        <v>11.503299999999999</v>
      </c>
    </row>
    <row r="7066" spans="1:5" x14ac:dyDescent="0.25">
      <c r="A7066" s="377">
        <v>45263</v>
      </c>
      <c r="B7066" s="378">
        <v>11.25</v>
      </c>
      <c r="C7066" s="379" t="s">
        <v>611</v>
      </c>
      <c r="D7066" s="378" t="s">
        <v>611</v>
      </c>
      <c r="E7066" s="20">
        <f t="shared" si="110"/>
        <v>11.503299999999999</v>
      </c>
    </row>
    <row r="7067" spans="1:5" x14ac:dyDescent="0.25">
      <c r="A7067" s="377">
        <v>45264</v>
      </c>
      <c r="B7067" s="378">
        <v>11.25</v>
      </c>
      <c r="C7067" s="379">
        <v>11.26</v>
      </c>
      <c r="D7067" s="378">
        <v>11.504</v>
      </c>
      <c r="E7067" s="20">
        <f t="shared" si="110"/>
        <v>11.504</v>
      </c>
    </row>
    <row r="7068" spans="1:5" x14ac:dyDescent="0.25">
      <c r="A7068" s="377">
        <v>45265</v>
      </c>
      <c r="B7068" s="378">
        <v>11.25</v>
      </c>
      <c r="C7068" s="379">
        <v>11.31</v>
      </c>
      <c r="D7068" s="378">
        <v>11.505100000000001</v>
      </c>
      <c r="E7068" s="20">
        <f t="shared" si="110"/>
        <v>11.505100000000001</v>
      </c>
    </row>
    <row r="7069" spans="1:5" x14ac:dyDescent="0.25">
      <c r="A7069" s="377">
        <v>45266</v>
      </c>
      <c r="B7069" s="378">
        <v>11.25</v>
      </c>
      <c r="C7069" s="379">
        <v>11.33</v>
      </c>
      <c r="D7069" s="378">
        <v>11.5038</v>
      </c>
      <c r="E7069" s="20">
        <f t="shared" si="110"/>
        <v>11.5038</v>
      </c>
    </row>
    <row r="7070" spans="1:5" x14ac:dyDescent="0.25">
      <c r="A7070" s="377">
        <v>45267</v>
      </c>
      <c r="B7070" s="378">
        <v>11.25</v>
      </c>
      <c r="C7070" s="379">
        <v>11.22</v>
      </c>
      <c r="D7070" s="378">
        <v>11.504</v>
      </c>
      <c r="E7070" s="20">
        <f t="shared" si="110"/>
        <v>11.504</v>
      </c>
    </row>
    <row r="7071" spans="1:5" x14ac:dyDescent="0.25">
      <c r="A7071" s="377">
        <v>45268</v>
      </c>
      <c r="B7071" s="378">
        <v>11.25</v>
      </c>
      <c r="C7071" s="379">
        <v>11.24</v>
      </c>
      <c r="D7071" s="378">
        <v>11.504</v>
      </c>
      <c r="E7071" s="20">
        <f t="shared" si="110"/>
        <v>11.504</v>
      </c>
    </row>
    <row r="7072" spans="1:5" x14ac:dyDescent="0.25">
      <c r="A7072" s="377">
        <v>45269</v>
      </c>
      <c r="B7072" s="378">
        <v>11.25</v>
      </c>
      <c r="C7072" s="379" t="s">
        <v>611</v>
      </c>
      <c r="D7072" s="378" t="s">
        <v>611</v>
      </c>
      <c r="E7072" s="20">
        <f t="shared" si="110"/>
        <v>11.504</v>
      </c>
    </row>
    <row r="7073" spans="1:5" x14ac:dyDescent="0.25">
      <c r="A7073" s="377">
        <v>45270</v>
      </c>
      <c r="B7073" s="378">
        <v>11.25</v>
      </c>
      <c r="C7073" s="379" t="s">
        <v>611</v>
      </c>
      <c r="D7073" s="378" t="s">
        <v>611</v>
      </c>
      <c r="E7073" s="20">
        <f t="shared" si="110"/>
        <v>11.504</v>
      </c>
    </row>
    <row r="7074" spans="1:5" x14ac:dyDescent="0.25">
      <c r="A7074" s="377">
        <v>45271</v>
      </c>
      <c r="B7074" s="378">
        <v>11.25</v>
      </c>
      <c r="C7074" s="379">
        <v>11.29</v>
      </c>
      <c r="D7074" s="378">
        <v>11.506</v>
      </c>
      <c r="E7074" s="20">
        <f t="shared" si="110"/>
        <v>11.506</v>
      </c>
    </row>
    <row r="7075" spans="1:5" x14ac:dyDescent="0.25">
      <c r="A7075" s="377">
        <v>45272</v>
      </c>
      <c r="B7075" s="378">
        <v>11.25</v>
      </c>
      <c r="C7075" s="379" t="s">
        <v>611</v>
      </c>
      <c r="D7075" s="378" t="s">
        <v>611</v>
      </c>
      <c r="E7075" s="20">
        <f t="shared" si="110"/>
        <v>11.506</v>
      </c>
    </row>
    <row r="7076" spans="1:5" x14ac:dyDescent="0.25">
      <c r="A7076" s="377">
        <v>45273</v>
      </c>
      <c r="B7076" s="378">
        <v>11.25</v>
      </c>
      <c r="C7076" s="379">
        <v>11.3</v>
      </c>
      <c r="D7076" s="378">
        <v>11.5075</v>
      </c>
      <c r="E7076" s="20">
        <f t="shared" si="110"/>
        <v>11.5075</v>
      </c>
    </row>
    <row r="7077" spans="1:5" x14ac:dyDescent="0.25">
      <c r="A7077" s="377">
        <v>45274</v>
      </c>
      <c r="B7077" s="378">
        <v>11.25</v>
      </c>
      <c r="C7077" s="379">
        <v>11.24</v>
      </c>
      <c r="D7077" s="378">
        <v>11.506</v>
      </c>
      <c r="E7077" s="20">
        <f t="shared" si="110"/>
        <v>11.506</v>
      </c>
    </row>
    <row r="7078" spans="1:5" x14ac:dyDescent="0.25">
      <c r="A7078" s="377">
        <v>45275</v>
      </c>
      <c r="B7078" s="378">
        <v>11.25</v>
      </c>
      <c r="C7078" s="379">
        <v>11.25</v>
      </c>
      <c r="D7078" s="378">
        <v>11.504300000000001</v>
      </c>
      <c r="E7078" s="20">
        <f t="shared" si="110"/>
        <v>11.504300000000001</v>
      </c>
    </row>
    <row r="7079" spans="1:5" x14ac:dyDescent="0.25">
      <c r="A7079" s="377">
        <v>45276</v>
      </c>
      <c r="B7079" s="378">
        <v>11.25</v>
      </c>
      <c r="C7079" s="379" t="s">
        <v>611</v>
      </c>
      <c r="D7079" s="378" t="s">
        <v>611</v>
      </c>
      <c r="E7079" s="20">
        <f t="shared" si="110"/>
        <v>11.504300000000001</v>
      </c>
    </row>
    <row r="7080" spans="1:5" x14ac:dyDescent="0.25">
      <c r="A7080" s="377">
        <v>45277</v>
      </c>
      <c r="B7080" s="378">
        <v>11.25</v>
      </c>
      <c r="C7080" s="379" t="s">
        <v>611</v>
      </c>
      <c r="D7080" s="378" t="s">
        <v>611</v>
      </c>
      <c r="E7080" s="20">
        <f t="shared" si="110"/>
        <v>11.504300000000001</v>
      </c>
    </row>
    <row r="7081" spans="1:5" x14ac:dyDescent="0.25">
      <c r="A7081" s="377">
        <v>45278</v>
      </c>
      <c r="B7081" s="378">
        <v>11.25</v>
      </c>
      <c r="C7081" s="379">
        <v>11.24</v>
      </c>
      <c r="D7081" s="378">
        <v>11.504</v>
      </c>
      <c r="E7081" s="20">
        <f t="shared" si="110"/>
        <v>11.504</v>
      </c>
    </row>
    <row r="7082" spans="1:5" x14ac:dyDescent="0.25">
      <c r="A7082" s="377">
        <v>45279</v>
      </c>
      <c r="B7082" s="378">
        <v>11.25</v>
      </c>
      <c r="C7082" s="379">
        <v>11.25</v>
      </c>
      <c r="D7082" s="378">
        <v>11.504</v>
      </c>
      <c r="E7082" s="20">
        <f t="shared" si="110"/>
        <v>11.504</v>
      </c>
    </row>
    <row r="7083" spans="1:5" x14ac:dyDescent="0.25">
      <c r="A7083" s="377">
        <v>45280</v>
      </c>
      <c r="B7083" s="378">
        <v>11.25</v>
      </c>
      <c r="C7083" s="379">
        <v>11.26</v>
      </c>
      <c r="D7083" s="378">
        <v>11.5025</v>
      </c>
      <c r="E7083" s="20">
        <f t="shared" si="110"/>
        <v>11.5025</v>
      </c>
    </row>
    <row r="7084" spans="1:5" x14ac:dyDescent="0.25">
      <c r="A7084" s="377">
        <v>45281</v>
      </c>
      <c r="B7084" s="378">
        <v>11.25</v>
      </c>
      <c r="C7084" s="379">
        <v>11.28</v>
      </c>
      <c r="D7084" s="378">
        <v>11.5025</v>
      </c>
      <c r="E7084" s="20">
        <f t="shared" si="110"/>
        <v>11.5025</v>
      </c>
    </row>
    <row r="7085" spans="1:5" x14ac:dyDescent="0.25">
      <c r="A7085" s="377">
        <v>45282</v>
      </c>
      <c r="B7085" s="378">
        <v>11.25</v>
      </c>
      <c r="C7085" s="379">
        <v>11.24</v>
      </c>
      <c r="D7085" s="378">
        <v>11.5025</v>
      </c>
      <c r="E7085" s="20">
        <f t="shared" si="110"/>
        <v>11.5025</v>
      </c>
    </row>
    <row r="7086" spans="1:5" x14ac:dyDescent="0.25">
      <c r="A7086" s="377">
        <v>45283</v>
      </c>
      <c r="B7086" s="378">
        <v>11.25</v>
      </c>
      <c r="C7086" s="379" t="s">
        <v>611</v>
      </c>
      <c r="D7086" s="378" t="s">
        <v>611</v>
      </c>
      <c r="E7086" s="20">
        <f t="shared" si="110"/>
        <v>11.5025</v>
      </c>
    </row>
    <row r="7087" spans="1:5" x14ac:dyDescent="0.25">
      <c r="A7087" s="377">
        <v>45284</v>
      </c>
      <c r="B7087" s="378">
        <v>11.25</v>
      </c>
      <c r="C7087" s="379" t="s">
        <v>611</v>
      </c>
      <c r="D7087" s="378" t="s">
        <v>611</v>
      </c>
      <c r="E7087" s="20">
        <f t="shared" si="110"/>
        <v>11.5025</v>
      </c>
    </row>
    <row r="7088" spans="1:5" x14ac:dyDescent="0.25">
      <c r="A7088" s="377">
        <v>45285</v>
      </c>
      <c r="B7088" s="378">
        <v>11.25</v>
      </c>
      <c r="C7088" s="379" t="s">
        <v>611</v>
      </c>
      <c r="D7088" s="378" t="s">
        <v>611</v>
      </c>
      <c r="E7088" s="20">
        <f t="shared" si="110"/>
        <v>11.5025</v>
      </c>
    </row>
    <row r="7089" spans="1:5" x14ac:dyDescent="0.25">
      <c r="A7089" s="377">
        <v>45286</v>
      </c>
      <c r="B7089" s="378">
        <v>11.25</v>
      </c>
      <c r="C7089" s="379">
        <v>11.26</v>
      </c>
      <c r="D7089" s="378">
        <v>11.5037</v>
      </c>
      <c r="E7089" s="20">
        <f t="shared" si="110"/>
        <v>11.5037</v>
      </c>
    </row>
    <row r="7090" spans="1:5" x14ac:dyDescent="0.25">
      <c r="A7090" s="377">
        <v>45287</v>
      </c>
      <c r="B7090" s="378">
        <v>11.25</v>
      </c>
      <c r="C7090" s="379">
        <v>11.27</v>
      </c>
      <c r="D7090" s="378">
        <v>11.505000000000001</v>
      </c>
      <c r="E7090" s="20">
        <f t="shared" si="110"/>
        <v>11.505000000000001</v>
      </c>
    </row>
    <row r="7091" spans="1:5" x14ac:dyDescent="0.25">
      <c r="A7091" s="377">
        <v>45288</v>
      </c>
      <c r="B7091" s="378">
        <v>11.25</v>
      </c>
      <c r="C7091" s="379">
        <v>11.32</v>
      </c>
      <c r="D7091" s="378">
        <v>11.504</v>
      </c>
      <c r="E7091" s="20">
        <f t="shared" si="110"/>
        <v>11.504</v>
      </c>
    </row>
    <row r="7092" spans="1:5" x14ac:dyDescent="0.25">
      <c r="A7092" s="377">
        <v>45289</v>
      </c>
      <c r="B7092" s="378">
        <v>11.25</v>
      </c>
      <c r="C7092" s="379">
        <v>11.45</v>
      </c>
      <c r="D7092" s="378">
        <v>11.503500000000001</v>
      </c>
      <c r="E7092" s="20">
        <f t="shared" si="110"/>
        <v>11.503500000000001</v>
      </c>
    </row>
    <row r="7093" spans="1:5" x14ac:dyDescent="0.25">
      <c r="A7093" s="377">
        <v>45290</v>
      </c>
      <c r="B7093" s="378">
        <v>11.25</v>
      </c>
      <c r="C7093" s="379" t="s">
        <v>611</v>
      </c>
      <c r="D7093" s="378" t="s">
        <v>611</v>
      </c>
      <c r="E7093" s="20">
        <f t="shared" si="110"/>
        <v>11.503500000000001</v>
      </c>
    </row>
    <row r="7094" spans="1:5" x14ac:dyDescent="0.25">
      <c r="A7094" s="377">
        <v>45291</v>
      </c>
      <c r="B7094" s="378">
        <v>11.25</v>
      </c>
      <c r="C7094" s="379" t="s">
        <v>611</v>
      </c>
      <c r="D7094" s="378" t="s">
        <v>611</v>
      </c>
      <c r="E7094" s="20">
        <f t="shared" si="110"/>
        <v>11.503500000000001</v>
      </c>
    </row>
    <row r="7095" spans="1:5" x14ac:dyDescent="0.25">
      <c r="A7095" s="377">
        <v>45292</v>
      </c>
      <c r="B7095" s="378">
        <v>11.25</v>
      </c>
      <c r="C7095" s="379" t="s">
        <v>611</v>
      </c>
      <c r="D7095" s="378" t="s">
        <v>611</v>
      </c>
      <c r="E7095" s="20">
        <f t="shared" si="110"/>
        <v>11.503500000000001</v>
      </c>
    </row>
    <row r="7096" spans="1:5" x14ac:dyDescent="0.25">
      <c r="A7096" s="377">
        <v>45293</v>
      </c>
      <c r="B7096" s="378">
        <v>11.25</v>
      </c>
      <c r="C7096" s="379">
        <v>11.3</v>
      </c>
      <c r="D7096" s="378">
        <v>11.5025</v>
      </c>
      <c r="E7096" s="20">
        <f t="shared" si="110"/>
        <v>11.5025</v>
      </c>
    </row>
    <row r="7097" spans="1:5" x14ac:dyDescent="0.25">
      <c r="A7097" s="377">
        <v>45294</v>
      </c>
      <c r="B7097" s="378">
        <v>11.25</v>
      </c>
      <c r="C7097" s="379">
        <v>11.27</v>
      </c>
      <c r="D7097" s="378">
        <v>11.5022</v>
      </c>
      <c r="E7097" s="20">
        <f t="shared" si="110"/>
        <v>11.5022</v>
      </c>
    </row>
    <row r="7098" spans="1:5" x14ac:dyDescent="0.25">
      <c r="A7098" s="377">
        <v>45295</v>
      </c>
      <c r="B7098" s="378">
        <v>11.25</v>
      </c>
      <c r="C7098" s="379">
        <v>11.24</v>
      </c>
      <c r="D7098" s="378">
        <v>11.5025</v>
      </c>
      <c r="E7098" s="20">
        <f t="shared" si="110"/>
        <v>11.5025</v>
      </c>
    </row>
    <row r="7099" spans="1:5" x14ac:dyDescent="0.25">
      <c r="A7099" s="377">
        <v>45296</v>
      </c>
      <c r="B7099" s="378">
        <v>11.25</v>
      </c>
      <c r="C7099" s="379">
        <v>11.25</v>
      </c>
      <c r="D7099" s="378">
        <v>11.5025</v>
      </c>
      <c r="E7099" s="20">
        <f t="shared" si="110"/>
        <v>11.5025</v>
      </c>
    </row>
    <row r="7100" spans="1:5" x14ac:dyDescent="0.25">
      <c r="A7100" s="377">
        <v>45297</v>
      </c>
      <c r="B7100" s="378">
        <v>11.25</v>
      </c>
      <c r="C7100" s="379" t="s">
        <v>611</v>
      </c>
      <c r="D7100" s="378" t="s">
        <v>611</v>
      </c>
      <c r="E7100" s="20">
        <f t="shared" si="110"/>
        <v>11.5025</v>
      </c>
    </row>
    <row r="7101" spans="1:5" x14ac:dyDescent="0.25">
      <c r="A7101" s="377">
        <v>45298</v>
      </c>
      <c r="B7101" s="378">
        <v>11.25</v>
      </c>
      <c r="C7101" s="379" t="s">
        <v>611</v>
      </c>
      <c r="D7101" s="378" t="s">
        <v>611</v>
      </c>
      <c r="E7101" s="20">
        <f t="shared" si="110"/>
        <v>11.5025</v>
      </c>
    </row>
    <row r="7102" spans="1:5" x14ac:dyDescent="0.25">
      <c r="A7102" s="377">
        <v>45299</v>
      </c>
      <c r="B7102" s="378">
        <v>11.25</v>
      </c>
      <c r="C7102" s="379">
        <v>11.27</v>
      </c>
      <c r="D7102" s="378">
        <v>11.5025</v>
      </c>
      <c r="E7102" s="20">
        <f t="shared" si="110"/>
        <v>11.5025</v>
      </c>
    </row>
    <row r="7103" spans="1:5" x14ac:dyDescent="0.25">
      <c r="A7103" s="377">
        <v>45300</v>
      </c>
      <c r="B7103" s="378">
        <v>11.25</v>
      </c>
      <c r="C7103" s="379">
        <v>11.27</v>
      </c>
      <c r="D7103" s="378">
        <v>11.5025</v>
      </c>
      <c r="E7103" s="20">
        <f t="shared" si="110"/>
        <v>11.5025</v>
      </c>
    </row>
    <row r="7104" spans="1:5" x14ac:dyDescent="0.25">
      <c r="A7104" s="377">
        <v>45301</v>
      </c>
      <c r="B7104" s="378">
        <v>11.25</v>
      </c>
      <c r="C7104" s="379">
        <v>11.22</v>
      </c>
      <c r="D7104" s="378">
        <v>11.5025</v>
      </c>
      <c r="E7104" s="20">
        <f t="shared" si="110"/>
        <v>11.5025</v>
      </c>
    </row>
    <row r="7105" spans="1:5" x14ac:dyDescent="0.25">
      <c r="A7105" s="377">
        <v>45302</v>
      </c>
      <c r="B7105" s="378">
        <v>11.25</v>
      </c>
      <c r="C7105" s="379">
        <v>11.22</v>
      </c>
      <c r="D7105" s="378">
        <v>11.5025</v>
      </c>
      <c r="E7105" s="20">
        <f t="shared" si="110"/>
        <v>11.5025</v>
      </c>
    </row>
    <row r="7106" spans="1:5" x14ac:dyDescent="0.25">
      <c r="A7106" s="377">
        <v>45303</v>
      </c>
      <c r="B7106" s="378">
        <v>11.25</v>
      </c>
      <c r="C7106" s="379">
        <v>11.23</v>
      </c>
      <c r="D7106" s="378">
        <v>11.5025</v>
      </c>
      <c r="E7106" s="20">
        <f t="shared" si="110"/>
        <v>11.5025</v>
      </c>
    </row>
    <row r="7107" spans="1:5" x14ac:dyDescent="0.25">
      <c r="A7107" s="377">
        <v>45304</v>
      </c>
      <c r="B7107" s="378">
        <v>11.25</v>
      </c>
      <c r="C7107" s="379" t="s">
        <v>611</v>
      </c>
      <c r="D7107" s="378" t="s">
        <v>611</v>
      </c>
      <c r="E7107" s="20">
        <f t="shared" si="110"/>
        <v>11.5025</v>
      </c>
    </row>
    <row r="7108" spans="1:5" x14ac:dyDescent="0.25">
      <c r="A7108" s="377">
        <v>45305</v>
      </c>
      <c r="B7108" s="378">
        <v>11.25</v>
      </c>
      <c r="C7108" s="379" t="s">
        <v>611</v>
      </c>
      <c r="D7108" s="378" t="s">
        <v>611</v>
      </c>
      <c r="E7108" s="20">
        <f t="shared" si="110"/>
        <v>11.5025</v>
      </c>
    </row>
    <row r="7109" spans="1:5" x14ac:dyDescent="0.25">
      <c r="A7109" s="377">
        <v>45306</v>
      </c>
      <c r="B7109" s="378">
        <v>11.25</v>
      </c>
      <c r="C7109" s="379">
        <v>11.23</v>
      </c>
      <c r="D7109" s="378">
        <v>11.4975</v>
      </c>
      <c r="E7109" s="20">
        <f t="shared" si="110"/>
        <v>11.4975</v>
      </c>
    </row>
    <row r="7110" spans="1:5" x14ac:dyDescent="0.25">
      <c r="A7110" s="377">
        <v>45307</v>
      </c>
      <c r="B7110" s="378">
        <v>11.25</v>
      </c>
      <c r="C7110" s="379">
        <v>11.22</v>
      </c>
      <c r="D7110" s="378">
        <v>11.5002</v>
      </c>
      <c r="E7110" s="20">
        <f t="shared" si="110"/>
        <v>11.5002</v>
      </c>
    </row>
    <row r="7111" spans="1:5" x14ac:dyDescent="0.25">
      <c r="A7111" s="377">
        <v>45308</v>
      </c>
      <c r="B7111" s="378">
        <v>11.25</v>
      </c>
      <c r="C7111" s="379">
        <v>11.22</v>
      </c>
      <c r="D7111" s="378">
        <v>11.498799999999999</v>
      </c>
      <c r="E7111" s="20">
        <f t="shared" si="110"/>
        <v>11.498799999999999</v>
      </c>
    </row>
    <row r="7112" spans="1:5" x14ac:dyDescent="0.25">
      <c r="A7112" s="377">
        <v>45309</v>
      </c>
      <c r="B7112" s="378">
        <v>11.25</v>
      </c>
      <c r="C7112" s="379">
        <v>11.24</v>
      </c>
      <c r="D7112" s="378">
        <v>11.5006</v>
      </c>
      <c r="E7112" s="20">
        <f t="shared" si="110"/>
        <v>11.5006</v>
      </c>
    </row>
    <row r="7113" spans="1:5" x14ac:dyDescent="0.25">
      <c r="A7113" s="377">
        <v>45310</v>
      </c>
      <c r="B7113" s="378">
        <v>11.25</v>
      </c>
      <c r="C7113" s="379">
        <v>11.27</v>
      </c>
      <c r="D7113" s="378">
        <v>11.500999999999999</v>
      </c>
      <c r="E7113" s="20">
        <f t="shared" si="110"/>
        <v>11.500999999999999</v>
      </c>
    </row>
    <row r="7114" spans="1:5" x14ac:dyDescent="0.25">
      <c r="A7114" s="377">
        <v>45311</v>
      </c>
      <c r="B7114" s="378">
        <v>11.25</v>
      </c>
      <c r="C7114" s="379" t="s">
        <v>611</v>
      </c>
      <c r="D7114" s="378" t="s">
        <v>611</v>
      </c>
      <c r="E7114" s="20">
        <f t="shared" si="110"/>
        <v>11.500999999999999</v>
      </c>
    </row>
    <row r="7115" spans="1:5" x14ac:dyDescent="0.25">
      <c r="A7115" s="377">
        <v>45312</v>
      </c>
      <c r="B7115" s="378">
        <v>11.25</v>
      </c>
      <c r="C7115" s="379" t="s">
        <v>611</v>
      </c>
      <c r="D7115" s="378" t="s">
        <v>611</v>
      </c>
      <c r="E7115" s="20">
        <f t="shared" si="110"/>
        <v>11.500999999999999</v>
      </c>
    </row>
    <row r="7116" spans="1:5" x14ac:dyDescent="0.25">
      <c r="A7116" s="377">
        <v>45313</v>
      </c>
      <c r="B7116" s="378">
        <v>11.25</v>
      </c>
      <c r="C7116" s="379">
        <v>11.3</v>
      </c>
      <c r="D7116" s="378">
        <v>11.5017</v>
      </c>
      <c r="E7116" s="20">
        <f t="shared" ref="E7116:E7179" si="111">IF(D7116="N/E",E7115,D7116)</f>
        <v>11.5017</v>
      </c>
    </row>
    <row r="7117" spans="1:5" x14ac:dyDescent="0.25">
      <c r="A7117" s="377">
        <v>45314</v>
      </c>
      <c r="B7117" s="378">
        <v>11.25</v>
      </c>
      <c r="C7117" s="379">
        <v>11.3</v>
      </c>
      <c r="D7117" s="378">
        <v>11.4985</v>
      </c>
      <c r="E7117" s="20">
        <f t="shared" si="111"/>
        <v>11.4985</v>
      </c>
    </row>
    <row r="7118" spans="1:5" x14ac:dyDescent="0.25">
      <c r="A7118" s="377">
        <v>45315</v>
      </c>
      <c r="B7118" s="378">
        <v>11.25</v>
      </c>
      <c r="C7118" s="379">
        <v>11.27</v>
      </c>
      <c r="D7118" s="378">
        <v>11.5002</v>
      </c>
      <c r="E7118" s="20">
        <f t="shared" si="111"/>
        <v>11.5002</v>
      </c>
    </row>
    <row r="7119" spans="1:5" x14ac:dyDescent="0.25">
      <c r="A7119" s="377">
        <v>45316</v>
      </c>
      <c r="B7119" s="378">
        <v>11.25</v>
      </c>
      <c r="C7119" s="379">
        <v>11.25</v>
      </c>
      <c r="D7119" s="378">
        <v>11.5015</v>
      </c>
      <c r="E7119" s="20">
        <f t="shared" si="111"/>
        <v>11.5015</v>
      </c>
    </row>
    <row r="7120" spans="1:5" x14ac:dyDescent="0.25">
      <c r="A7120" s="377">
        <v>45317</v>
      </c>
      <c r="B7120" s="378">
        <v>11.25</v>
      </c>
      <c r="C7120" s="379">
        <v>11.26</v>
      </c>
      <c r="D7120" s="378">
        <v>11.499499999999999</v>
      </c>
      <c r="E7120" s="20">
        <f t="shared" si="111"/>
        <v>11.499499999999999</v>
      </c>
    </row>
    <row r="7121" spans="1:5" x14ac:dyDescent="0.25">
      <c r="A7121" s="377">
        <v>45318</v>
      </c>
      <c r="B7121" s="378">
        <v>11.25</v>
      </c>
      <c r="C7121" s="379" t="s">
        <v>611</v>
      </c>
      <c r="D7121" s="378" t="s">
        <v>611</v>
      </c>
      <c r="E7121" s="20">
        <f t="shared" si="111"/>
        <v>11.499499999999999</v>
      </c>
    </row>
    <row r="7122" spans="1:5" x14ac:dyDescent="0.25">
      <c r="A7122" s="377">
        <v>45319</v>
      </c>
      <c r="B7122" s="378">
        <v>11.25</v>
      </c>
      <c r="C7122" s="379" t="s">
        <v>611</v>
      </c>
      <c r="D7122" s="378" t="s">
        <v>611</v>
      </c>
      <c r="E7122" s="20">
        <f t="shared" si="111"/>
        <v>11.499499999999999</v>
      </c>
    </row>
    <row r="7123" spans="1:5" x14ac:dyDescent="0.25">
      <c r="A7123" s="377">
        <v>45320</v>
      </c>
      <c r="B7123" s="378">
        <v>11.25</v>
      </c>
      <c r="C7123" s="379">
        <v>11.27</v>
      </c>
      <c r="D7123" s="378">
        <v>11.4985</v>
      </c>
      <c r="E7123" s="20">
        <f t="shared" si="111"/>
        <v>11.4985</v>
      </c>
    </row>
    <row r="7124" spans="1:5" x14ac:dyDescent="0.25">
      <c r="A7124" s="377">
        <v>45321</v>
      </c>
      <c r="B7124" s="378">
        <v>11.25</v>
      </c>
      <c r="C7124" s="379">
        <v>11.26</v>
      </c>
      <c r="D7124" s="378">
        <v>11.499000000000001</v>
      </c>
      <c r="E7124" s="20">
        <f t="shared" si="111"/>
        <v>11.499000000000001</v>
      </c>
    </row>
    <row r="7125" spans="1:5" x14ac:dyDescent="0.25">
      <c r="A7125" s="377">
        <v>45322</v>
      </c>
      <c r="B7125" s="378">
        <v>11.25</v>
      </c>
      <c r="C7125" s="379">
        <v>11.27</v>
      </c>
      <c r="D7125" s="378">
        <v>11.5</v>
      </c>
      <c r="E7125" s="20">
        <f t="shared" si="111"/>
        <v>11.5</v>
      </c>
    </row>
    <row r="7126" spans="1:5" x14ac:dyDescent="0.25">
      <c r="A7126" s="377">
        <v>45323</v>
      </c>
      <c r="B7126" s="378">
        <v>11.25</v>
      </c>
      <c r="C7126" s="379">
        <v>11.25</v>
      </c>
      <c r="D7126" s="378">
        <v>11.501200000000001</v>
      </c>
      <c r="E7126" s="20">
        <f t="shared" si="111"/>
        <v>11.501200000000001</v>
      </c>
    </row>
    <row r="7127" spans="1:5" x14ac:dyDescent="0.25">
      <c r="A7127" s="377">
        <v>45324</v>
      </c>
      <c r="B7127" s="378">
        <v>11.25</v>
      </c>
      <c r="C7127" s="379">
        <v>11.25</v>
      </c>
      <c r="D7127" s="378">
        <v>11.4993</v>
      </c>
      <c r="E7127" s="20">
        <f t="shared" si="111"/>
        <v>11.4993</v>
      </c>
    </row>
    <row r="7128" spans="1:5" x14ac:dyDescent="0.25">
      <c r="A7128" s="377">
        <v>45325</v>
      </c>
      <c r="B7128" s="378">
        <v>11.25</v>
      </c>
      <c r="C7128" s="379" t="s">
        <v>611</v>
      </c>
      <c r="D7128" s="378" t="s">
        <v>611</v>
      </c>
      <c r="E7128" s="20">
        <f t="shared" si="111"/>
        <v>11.4993</v>
      </c>
    </row>
    <row r="7129" spans="1:5" x14ac:dyDescent="0.25">
      <c r="A7129" s="377">
        <v>45326</v>
      </c>
      <c r="B7129" s="378">
        <v>11.25</v>
      </c>
      <c r="C7129" s="379" t="s">
        <v>611</v>
      </c>
      <c r="D7129" s="378" t="s">
        <v>611</v>
      </c>
      <c r="E7129" s="20">
        <f t="shared" si="111"/>
        <v>11.4993</v>
      </c>
    </row>
    <row r="7130" spans="1:5" x14ac:dyDescent="0.25">
      <c r="A7130" s="377">
        <v>45327</v>
      </c>
      <c r="B7130" s="378">
        <v>11.25</v>
      </c>
      <c r="C7130" s="379" t="s">
        <v>611</v>
      </c>
      <c r="D7130" s="378" t="s">
        <v>611</v>
      </c>
      <c r="E7130" s="20">
        <f t="shared" si="111"/>
        <v>11.4993</v>
      </c>
    </row>
    <row r="7131" spans="1:5" x14ac:dyDescent="0.25">
      <c r="A7131" s="377">
        <v>45328</v>
      </c>
      <c r="B7131" s="378">
        <v>11.25</v>
      </c>
      <c r="C7131" s="379">
        <v>11.25</v>
      </c>
      <c r="D7131" s="378">
        <v>11.4984</v>
      </c>
      <c r="E7131" s="20">
        <f t="shared" si="111"/>
        <v>11.4984</v>
      </c>
    </row>
    <row r="7132" spans="1:5" x14ac:dyDescent="0.25">
      <c r="A7132" s="377">
        <v>45329</v>
      </c>
      <c r="B7132" s="378">
        <v>11.25</v>
      </c>
      <c r="C7132" s="379">
        <v>11.25</v>
      </c>
      <c r="D7132" s="378">
        <v>11.497999999999999</v>
      </c>
      <c r="E7132" s="20">
        <f t="shared" si="111"/>
        <v>11.497999999999999</v>
      </c>
    </row>
    <row r="7133" spans="1:5" x14ac:dyDescent="0.25">
      <c r="A7133" s="377">
        <v>45330</v>
      </c>
      <c r="B7133" s="378">
        <v>11.25</v>
      </c>
      <c r="C7133" s="379">
        <v>11.24</v>
      </c>
      <c r="D7133" s="378">
        <v>11.499000000000001</v>
      </c>
      <c r="E7133" s="20">
        <f t="shared" si="111"/>
        <v>11.499000000000001</v>
      </c>
    </row>
    <row r="7134" spans="1:5" x14ac:dyDescent="0.25">
      <c r="A7134" s="377">
        <v>45331</v>
      </c>
      <c r="B7134" s="378">
        <v>11.25</v>
      </c>
      <c r="C7134" s="379">
        <v>11.24</v>
      </c>
      <c r="D7134" s="378">
        <v>11.498200000000001</v>
      </c>
      <c r="E7134" s="20">
        <f t="shared" si="111"/>
        <v>11.498200000000001</v>
      </c>
    </row>
    <row r="7135" spans="1:5" x14ac:dyDescent="0.25">
      <c r="A7135" s="377">
        <v>45332</v>
      </c>
      <c r="B7135" s="378">
        <v>11.25</v>
      </c>
      <c r="C7135" s="379" t="s">
        <v>611</v>
      </c>
      <c r="D7135" s="378" t="s">
        <v>611</v>
      </c>
      <c r="E7135" s="20">
        <f t="shared" si="111"/>
        <v>11.498200000000001</v>
      </c>
    </row>
    <row r="7136" spans="1:5" x14ac:dyDescent="0.25">
      <c r="A7136" s="377">
        <v>45333</v>
      </c>
      <c r="B7136" s="378">
        <v>11.25</v>
      </c>
      <c r="C7136" s="379" t="s">
        <v>611</v>
      </c>
      <c r="D7136" s="378" t="s">
        <v>611</v>
      </c>
      <c r="E7136" s="20">
        <f t="shared" si="111"/>
        <v>11.498200000000001</v>
      </c>
    </row>
    <row r="7137" spans="1:5" x14ac:dyDescent="0.25">
      <c r="A7137" s="377">
        <v>45334</v>
      </c>
      <c r="B7137" s="378">
        <v>11.25</v>
      </c>
      <c r="C7137" s="379">
        <v>11.24</v>
      </c>
      <c r="D7137" s="378">
        <v>11.499499999999999</v>
      </c>
      <c r="E7137" s="20">
        <f t="shared" si="111"/>
        <v>11.499499999999999</v>
      </c>
    </row>
    <row r="7138" spans="1:5" x14ac:dyDescent="0.25">
      <c r="A7138" s="377">
        <v>45335</v>
      </c>
      <c r="B7138" s="378">
        <v>11.25</v>
      </c>
      <c r="C7138" s="379">
        <v>11.24</v>
      </c>
      <c r="D7138" s="378">
        <v>11.5007</v>
      </c>
      <c r="E7138" s="20">
        <f t="shared" si="111"/>
        <v>11.5007</v>
      </c>
    </row>
    <row r="7139" spans="1:5" x14ac:dyDescent="0.25">
      <c r="A7139" s="377">
        <v>45336</v>
      </c>
      <c r="B7139" s="378">
        <v>11.25</v>
      </c>
      <c r="C7139" s="379">
        <v>11.25</v>
      </c>
      <c r="D7139" s="378">
        <v>11.496600000000001</v>
      </c>
      <c r="E7139" s="20">
        <f t="shared" si="111"/>
        <v>11.496600000000001</v>
      </c>
    </row>
    <row r="7140" spans="1:5" x14ac:dyDescent="0.25">
      <c r="A7140" s="377">
        <v>45337</v>
      </c>
      <c r="B7140" s="378">
        <v>11.25</v>
      </c>
      <c r="C7140" s="379">
        <v>11.23</v>
      </c>
      <c r="D7140" s="378">
        <v>11.4983</v>
      </c>
      <c r="E7140" s="20">
        <f t="shared" si="111"/>
        <v>11.4983</v>
      </c>
    </row>
    <row r="7141" spans="1:5" x14ac:dyDescent="0.25">
      <c r="A7141" s="377">
        <v>45338</v>
      </c>
      <c r="B7141" s="378">
        <v>11.25</v>
      </c>
      <c r="C7141" s="379">
        <v>11.24</v>
      </c>
      <c r="D7141" s="378">
        <v>11.4954</v>
      </c>
      <c r="E7141" s="20">
        <f t="shared" si="111"/>
        <v>11.4954</v>
      </c>
    </row>
    <row r="7142" spans="1:5" x14ac:dyDescent="0.25">
      <c r="A7142" s="377">
        <v>45339</v>
      </c>
      <c r="B7142" s="378">
        <v>11.25</v>
      </c>
      <c r="C7142" s="379" t="s">
        <v>611</v>
      </c>
      <c r="D7142" s="378" t="s">
        <v>611</v>
      </c>
      <c r="E7142" s="20">
        <f t="shared" si="111"/>
        <v>11.4954</v>
      </c>
    </row>
    <row r="7143" spans="1:5" x14ac:dyDescent="0.25">
      <c r="A7143" s="377">
        <v>45340</v>
      </c>
      <c r="B7143" s="378">
        <v>11.25</v>
      </c>
      <c r="C7143" s="379" t="s">
        <v>611</v>
      </c>
      <c r="D7143" s="378" t="s">
        <v>611</v>
      </c>
      <c r="E7143" s="20">
        <f t="shared" si="111"/>
        <v>11.4954</v>
      </c>
    </row>
    <row r="7144" spans="1:5" x14ac:dyDescent="0.25">
      <c r="A7144" s="377">
        <v>45341</v>
      </c>
      <c r="B7144" s="378">
        <v>11.25</v>
      </c>
      <c r="C7144" s="379">
        <v>11.24</v>
      </c>
      <c r="D7144" s="378">
        <v>11.494999999999999</v>
      </c>
      <c r="E7144" s="20">
        <f t="shared" si="111"/>
        <v>11.494999999999999</v>
      </c>
    </row>
    <row r="7145" spans="1:5" x14ac:dyDescent="0.25">
      <c r="A7145" s="377">
        <v>45342</v>
      </c>
      <c r="B7145" s="378">
        <v>11.25</v>
      </c>
      <c r="C7145" s="379">
        <v>11.25</v>
      </c>
      <c r="D7145" s="378">
        <v>11.494999999999999</v>
      </c>
      <c r="E7145" s="20">
        <f t="shared" si="111"/>
        <v>11.494999999999999</v>
      </c>
    </row>
    <row r="7146" spans="1:5" x14ac:dyDescent="0.25">
      <c r="A7146" s="377">
        <v>45343</v>
      </c>
      <c r="B7146" s="378">
        <v>11.25</v>
      </c>
      <c r="C7146" s="379">
        <v>11.26</v>
      </c>
      <c r="D7146" s="378">
        <v>11.4925</v>
      </c>
      <c r="E7146" s="20">
        <f t="shared" si="111"/>
        <v>11.4925</v>
      </c>
    </row>
    <row r="7147" spans="1:5" x14ac:dyDescent="0.25">
      <c r="A7147" s="377">
        <v>45344</v>
      </c>
      <c r="B7147" s="378">
        <v>11.25</v>
      </c>
      <c r="C7147" s="379">
        <v>11.25</v>
      </c>
      <c r="D7147" s="378">
        <v>11.4962</v>
      </c>
      <c r="E7147" s="20">
        <f t="shared" si="111"/>
        <v>11.4962</v>
      </c>
    </row>
    <row r="7148" spans="1:5" x14ac:dyDescent="0.25">
      <c r="A7148" s="377">
        <v>45345</v>
      </c>
      <c r="B7148" s="378">
        <v>11.25</v>
      </c>
      <c r="C7148" s="379">
        <v>11.25</v>
      </c>
      <c r="D7148" s="378">
        <v>11.4925</v>
      </c>
      <c r="E7148" s="20">
        <f t="shared" si="111"/>
        <v>11.4925</v>
      </c>
    </row>
    <row r="7149" spans="1:5" x14ac:dyDescent="0.25">
      <c r="A7149" s="377">
        <v>45346</v>
      </c>
      <c r="B7149" s="378">
        <v>11.25</v>
      </c>
      <c r="C7149" s="379" t="s">
        <v>611</v>
      </c>
      <c r="D7149" s="378" t="s">
        <v>611</v>
      </c>
      <c r="E7149" s="20">
        <f t="shared" si="111"/>
        <v>11.4925</v>
      </c>
    </row>
    <row r="7150" spans="1:5" x14ac:dyDescent="0.25">
      <c r="A7150" s="377">
        <v>45347</v>
      </c>
      <c r="B7150" s="378">
        <v>11.25</v>
      </c>
      <c r="C7150" s="379" t="s">
        <v>611</v>
      </c>
      <c r="D7150" s="378" t="s">
        <v>611</v>
      </c>
      <c r="E7150" s="20">
        <f t="shared" si="111"/>
        <v>11.4925</v>
      </c>
    </row>
    <row r="7151" spans="1:5" x14ac:dyDescent="0.25">
      <c r="A7151" s="377">
        <v>45348</v>
      </c>
      <c r="B7151" s="378">
        <v>11.25</v>
      </c>
      <c r="C7151" s="379">
        <v>11.25</v>
      </c>
      <c r="D7151" s="378">
        <v>11.4925</v>
      </c>
      <c r="E7151" s="20">
        <f t="shared" si="111"/>
        <v>11.4925</v>
      </c>
    </row>
    <row r="7152" spans="1:5" x14ac:dyDescent="0.25">
      <c r="A7152" s="377">
        <v>45349</v>
      </c>
      <c r="B7152" s="378">
        <v>11.25</v>
      </c>
      <c r="C7152" s="379">
        <v>11.25</v>
      </c>
      <c r="D7152" s="378">
        <v>11.489100000000001</v>
      </c>
      <c r="E7152" s="20">
        <f t="shared" si="111"/>
        <v>11.489100000000001</v>
      </c>
    </row>
    <row r="7153" spans="1:5" x14ac:dyDescent="0.25">
      <c r="A7153" s="377">
        <v>45350</v>
      </c>
      <c r="B7153" s="378">
        <v>11.25</v>
      </c>
      <c r="C7153" s="379">
        <v>11.25</v>
      </c>
      <c r="D7153" s="378">
        <v>11.49</v>
      </c>
      <c r="E7153" s="20">
        <f t="shared" si="111"/>
        <v>11.49</v>
      </c>
    </row>
    <row r="7154" spans="1:5" x14ac:dyDescent="0.25">
      <c r="A7154" s="377">
        <v>45351</v>
      </c>
      <c r="B7154" s="378">
        <v>11.25</v>
      </c>
      <c r="C7154" s="379">
        <v>11.27</v>
      </c>
      <c r="D7154" s="378">
        <v>11.487500000000001</v>
      </c>
      <c r="E7154" s="20">
        <f t="shared" si="111"/>
        <v>11.487500000000001</v>
      </c>
    </row>
    <row r="7155" spans="1:5" x14ac:dyDescent="0.25">
      <c r="A7155" s="377">
        <v>45352</v>
      </c>
      <c r="B7155" s="378">
        <v>11.25</v>
      </c>
      <c r="C7155" s="379">
        <v>11.24</v>
      </c>
      <c r="D7155" s="378">
        <v>11.4937</v>
      </c>
      <c r="E7155" s="20">
        <f t="shared" si="111"/>
        <v>11.4937</v>
      </c>
    </row>
    <row r="7156" spans="1:5" x14ac:dyDescent="0.25">
      <c r="A7156" s="377">
        <v>45353</v>
      </c>
      <c r="B7156" s="378">
        <v>11.25</v>
      </c>
      <c r="C7156" s="379" t="s">
        <v>611</v>
      </c>
      <c r="D7156" s="378" t="s">
        <v>611</v>
      </c>
      <c r="E7156" s="20">
        <f t="shared" si="111"/>
        <v>11.4937</v>
      </c>
    </row>
    <row r="7157" spans="1:5" x14ac:dyDescent="0.25">
      <c r="A7157" s="377">
        <v>45354</v>
      </c>
      <c r="B7157" s="378">
        <v>11.25</v>
      </c>
      <c r="C7157" s="379" t="s">
        <v>611</v>
      </c>
      <c r="D7157" s="378" t="s">
        <v>611</v>
      </c>
      <c r="E7157" s="20">
        <f t="shared" si="111"/>
        <v>11.4937</v>
      </c>
    </row>
    <row r="7158" spans="1:5" x14ac:dyDescent="0.25">
      <c r="A7158" s="377">
        <v>45355</v>
      </c>
      <c r="B7158" s="378">
        <v>11.25</v>
      </c>
      <c r="C7158" s="379">
        <v>11.23</v>
      </c>
      <c r="D7158" s="378">
        <v>11.484999999999999</v>
      </c>
      <c r="E7158" s="20">
        <f t="shared" si="111"/>
        <v>11.484999999999999</v>
      </c>
    </row>
    <row r="7159" spans="1:5" x14ac:dyDescent="0.25">
      <c r="A7159" s="377">
        <v>45356</v>
      </c>
      <c r="B7159" s="378">
        <v>11.25</v>
      </c>
      <c r="C7159" s="379">
        <v>11.23</v>
      </c>
      <c r="D7159" s="378">
        <v>11.477499999999999</v>
      </c>
      <c r="E7159" s="20">
        <f t="shared" si="111"/>
        <v>11.477499999999999</v>
      </c>
    </row>
    <row r="7160" spans="1:5" x14ac:dyDescent="0.25">
      <c r="A7160" s="377">
        <v>45357</v>
      </c>
      <c r="B7160" s="378">
        <v>11.25</v>
      </c>
      <c r="C7160" s="379">
        <v>11.23</v>
      </c>
      <c r="D7160" s="378">
        <v>11.484999999999999</v>
      </c>
      <c r="E7160" s="20">
        <f t="shared" si="111"/>
        <v>11.484999999999999</v>
      </c>
    </row>
    <row r="7161" spans="1:5" x14ac:dyDescent="0.25">
      <c r="A7161" s="377">
        <v>45358</v>
      </c>
      <c r="B7161" s="378">
        <v>11.25</v>
      </c>
      <c r="C7161" s="379">
        <v>11.24</v>
      </c>
      <c r="D7161" s="378">
        <v>11.484999999999999</v>
      </c>
      <c r="E7161" s="20">
        <f t="shared" si="111"/>
        <v>11.484999999999999</v>
      </c>
    </row>
    <row r="7162" spans="1:5" x14ac:dyDescent="0.25">
      <c r="A7162" s="377">
        <v>45359</v>
      </c>
      <c r="B7162" s="378">
        <v>11.25</v>
      </c>
      <c r="C7162" s="379">
        <v>11.27</v>
      </c>
      <c r="D7162" s="378">
        <v>11.485900000000001</v>
      </c>
      <c r="E7162" s="20">
        <f t="shared" si="111"/>
        <v>11.485900000000001</v>
      </c>
    </row>
    <row r="7163" spans="1:5" x14ac:dyDescent="0.25">
      <c r="A7163" s="377">
        <v>45360</v>
      </c>
      <c r="B7163" s="378">
        <v>11.25</v>
      </c>
      <c r="C7163" s="379" t="s">
        <v>611</v>
      </c>
      <c r="D7163" s="378" t="s">
        <v>611</v>
      </c>
      <c r="E7163" s="20">
        <f t="shared" si="111"/>
        <v>11.485900000000001</v>
      </c>
    </row>
    <row r="7164" spans="1:5" x14ac:dyDescent="0.25">
      <c r="A7164" s="377">
        <v>45361</v>
      </c>
      <c r="B7164" s="378">
        <v>11.25</v>
      </c>
      <c r="C7164" s="379" t="s">
        <v>611</v>
      </c>
      <c r="D7164" s="378" t="s">
        <v>611</v>
      </c>
      <c r="E7164" s="20">
        <f t="shared" si="111"/>
        <v>11.485900000000001</v>
      </c>
    </row>
    <row r="7165" spans="1:5" x14ac:dyDescent="0.25">
      <c r="A7165" s="377">
        <v>45362</v>
      </c>
      <c r="B7165" s="378">
        <v>11.25</v>
      </c>
      <c r="C7165" s="379">
        <v>11.26</v>
      </c>
      <c r="D7165" s="378">
        <v>11.4825</v>
      </c>
      <c r="E7165" s="20">
        <f t="shared" si="111"/>
        <v>11.4825</v>
      </c>
    </row>
    <row r="7166" spans="1:5" x14ac:dyDescent="0.25">
      <c r="A7166" s="377">
        <v>45363</v>
      </c>
      <c r="B7166" s="378">
        <v>11.25</v>
      </c>
      <c r="C7166" s="379">
        <v>11.25</v>
      </c>
      <c r="D7166" s="378">
        <v>11.4724</v>
      </c>
      <c r="E7166" s="20">
        <f t="shared" si="111"/>
        <v>11.4724</v>
      </c>
    </row>
    <row r="7167" spans="1:5" x14ac:dyDescent="0.25">
      <c r="A7167" s="377">
        <v>45364</v>
      </c>
      <c r="B7167" s="378">
        <v>11.25</v>
      </c>
      <c r="C7167" s="379">
        <v>11.25</v>
      </c>
      <c r="D7167" s="378">
        <v>11.4748</v>
      </c>
      <c r="E7167" s="20">
        <f t="shared" si="111"/>
        <v>11.4748</v>
      </c>
    </row>
    <row r="7168" spans="1:5" x14ac:dyDescent="0.25">
      <c r="A7168" s="377">
        <v>45365</v>
      </c>
      <c r="B7168" s="378">
        <v>11.25</v>
      </c>
      <c r="C7168" s="379">
        <v>11.24</v>
      </c>
      <c r="D7168" s="378">
        <v>11.47</v>
      </c>
      <c r="E7168" s="20">
        <f t="shared" si="111"/>
        <v>11.47</v>
      </c>
    </row>
    <row r="7169" spans="1:5" x14ac:dyDescent="0.25">
      <c r="A7169" s="377">
        <v>45366</v>
      </c>
      <c r="B7169" s="378">
        <v>11.25</v>
      </c>
      <c r="C7169" s="379">
        <v>11.24</v>
      </c>
      <c r="D7169" s="378">
        <v>11.475</v>
      </c>
      <c r="E7169" s="20">
        <f t="shared" si="111"/>
        <v>11.475</v>
      </c>
    </row>
    <row r="7170" spans="1:5" x14ac:dyDescent="0.25">
      <c r="A7170" s="377">
        <v>45367</v>
      </c>
      <c r="B7170" s="378">
        <v>11.25</v>
      </c>
      <c r="C7170" s="379" t="s">
        <v>611</v>
      </c>
      <c r="D7170" s="378" t="s">
        <v>611</v>
      </c>
      <c r="E7170" s="20">
        <f t="shared" si="111"/>
        <v>11.475</v>
      </c>
    </row>
    <row r="7171" spans="1:5" x14ac:dyDescent="0.25">
      <c r="A7171" s="377">
        <v>45368</v>
      </c>
      <c r="B7171" s="378">
        <v>11.25</v>
      </c>
      <c r="C7171" s="379" t="s">
        <v>611</v>
      </c>
      <c r="D7171" s="378" t="s">
        <v>611</v>
      </c>
      <c r="E7171" s="20">
        <f t="shared" si="111"/>
        <v>11.475</v>
      </c>
    </row>
    <row r="7172" spans="1:5" x14ac:dyDescent="0.25">
      <c r="A7172" s="377">
        <v>45369</v>
      </c>
      <c r="B7172" s="378">
        <v>11.25</v>
      </c>
      <c r="C7172" s="379" t="s">
        <v>611</v>
      </c>
      <c r="D7172" s="378" t="s">
        <v>611</v>
      </c>
      <c r="E7172" s="20">
        <f t="shared" si="111"/>
        <v>11.475</v>
      </c>
    </row>
    <row r="7173" spans="1:5" x14ac:dyDescent="0.25">
      <c r="A7173" s="377">
        <v>45370</v>
      </c>
      <c r="B7173" s="378">
        <v>11.25</v>
      </c>
      <c r="C7173" s="379">
        <v>11.24</v>
      </c>
      <c r="D7173" s="378">
        <v>11.477499999999999</v>
      </c>
      <c r="E7173" s="20">
        <f t="shared" si="111"/>
        <v>11.477499999999999</v>
      </c>
    </row>
    <row r="7174" spans="1:5" x14ac:dyDescent="0.25">
      <c r="A7174" s="377">
        <v>45371</v>
      </c>
      <c r="B7174" s="378">
        <v>11.25</v>
      </c>
      <c r="C7174" s="379">
        <v>11.26</v>
      </c>
      <c r="D7174" s="378">
        <v>11.477499999999999</v>
      </c>
      <c r="E7174" s="20">
        <f t="shared" si="111"/>
        <v>11.477499999999999</v>
      </c>
    </row>
    <row r="7175" spans="1:5" x14ac:dyDescent="0.25">
      <c r="A7175" s="377">
        <v>45372</v>
      </c>
      <c r="B7175" s="378">
        <v>11.25</v>
      </c>
      <c r="C7175" s="379">
        <v>11.26</v>
      </c>
      <c r="D7175" s="378">
        <v>11.48</v>
      </c>
      <c r="E7175" s="20">
        <f t="shared" si="111"/>
        <v>11.48</v>
      </c>
    </row>
    <row r="7176" spans="1:5" x14ac:dyDescent="0.25">
      <c r="A7176" s="377">
        <v>45373</v>
      </c>
      <c r="B7176" s="378">
        <v>11</v>
      </c>
      <c r="C7176" s="379">
        <v>11.03</v>
      </c>
      <c r="D7176" s="378">
        <v>11.479900000000001</v>
      </c>
      <c r="E7176" s="20">
        <f t="shared" si="111"/>
        <v>11.479900000000001</v>
      </c>
    </row>
    <row r="7177" spans="1:5" x14ac:dyDescent="0.25">
      <c r="A7177" s="377">
        <v>45374</v>
      </c>
      <c r="B7177" s="378">
        <v>11</v>
      </c>
      <c r="C7177" s="379" t="s">
        <v>611</v>
      </c>
      <c r="D7177" s="378" t="s">
        <v>611</v>
      </c>
      <c r="E7177" s="20">
        <f t="shared" si="111"/>
        <v>11.479900000000001</v>
      </c>
    </row>
    <row r="7178" spans="1:5" x14ac:dyDescent="0.25">
      <c r="A7178" s="377">
        <v>45375</v>
      </c>
      <c r="B7178" s="378">
        <v>11</v>
      </c>
      <c r="C7178" s="379" t="s">
        <v>611</v>
      </c>
      <c r="D7178" s="378" t="s">
        <v>611</v>
      </c>
      <c r="E7178" s="20">
        <f t="shared" si="111"/>
        <v>11.479900000000001</v>
      </c>
    </row>
    <row r="7179" spans="1:5" x14ac:dyDescent="0.25">
      <c r="A7179" s="377">
        <v>45376</v>
      </c>
      <c r="B7179" s="378">
        <v>11</v>
      </c>
      <c r="C7179" s="379" t="s">
        <v>611</v>
      </c>
      <c r="D7179" s="378">
        <v>11.244999999999999</v>
      </c>
      <c r="E7179" s="20">
        <f t="shared" si="111"/>
        <v>11.244999999999999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CF93D-CE09-4743-93BC-30224D22F1CA}">
  <dimension ref="B1:K8"/>
  <sheetViews>
    <sheetView workbookViewId="0">
      <selection activeCell="E33" sqref="E33"/>
    </sheetView>
  </sheetViews>
  <sheetFormatPr defaultColWidth="9.140625" defaultRowHeight="15" x14ac:dyDescent="0.25"/>
  <cols>
    <col min="2" max="2" width="27.85546875" bestFit="1" customWidth="1"/>
    <col min="3" max="4" width="11.42578125" bestFit="1" customWidth="1"/>
    <col min="5" max="5" width="11.85546875" bestFit="1" customWidth="1"/>
  </cols>
  <sheetData>
    <row r="1" spans="2:11" x14ac:dyDescent="0.25">
      <c r="C1" s="391">
        <v>45390</v>
      </c>
      <c r="D1" s="391">
        <v>46118</v>
      </c>
      <c r="E1" s="3">
        <v>-185000000</v>
      </c>
      <c r="F1">
        <v>0.1</v>
      </c>
      <c r="G1" t="s">
        <v>171</v>
      </c>
      <c r="K1" t="s">
        <v>617</v>
      </c>
    </row>
    <row r="2" spans="2:11" x14ac:dyDescent="0.25">
      <c r="B2" t="s">
        <v>623</v>
      </c>
    </row>
    <row r="3" spans="2:11" x14ac:dyDescent="0.25">
      <c r="B3" t="s">
        <v>624</v>
      </c>
    </row>
    <row r="4" spans="2:11" x14ac:dyDescent="0.25">
      <c r="B4" t="s">
        <v>618</v>
      </c>
    </row>
    <row r="5" spans="2:11" x14ac:dyDescent="0.25">
      <c r="B5" t="s">
        <v>619</v>
      </c>
    </row>
    <row r="6" spans="2:11" x14ac:dyDescent="0.25">
      <c r="B6" t="s">
        <v>620</v>
      </c>
    </row>
    <row r="7" spans="2:11" x14ac:dyDescent="0.25">
      <c r="B7" t="s">
        <v>621</v>
      </c>
    </row>
    <row r="8" spans="2:11" x14ac:dyDescent="0.25">
      <c r="B8" t="s">
        <v>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Carry</vt:lpstr>
      <vt:lpstr>shortEndPricing</vt:lpstr>
      <vt:lpstr>Pricer</vt:lpstr>
      <vt:lpstr>CF1</vt:lpstr>
      <vt:lpstr>Fwds</vt:lpstr>
      <vt:lpstr>Collapse</vt:lpstr>
      <vt:lpstr>Collapse_tw</vt:lpstr>
      <vt:lpstr>Collapse2</vt:lpstr>
      <vt:lpstr>cpnRoll</vt:lpstr>
      <vt:lpstr>Blotter</vt:lpstr>
      <vt:lpstr>BookRisk</vt:lpstr>
      <vt:lpstr>init</vt:lpstr>
      <vt:lpstr>DF</vt:lpstr>
      <vt:lpstr>MXN_TIIE</vt:lpstr>
      <vt:lpstr>USDMXN_XCCY_Basis</vt:lpstr>
      <vt:lpstr>USDMXN_Fwds</vt:lpstr>
      <vt:lpstr>USD_SOFR</vt:lpstr>
      <vt:lpstr>USD_OIS</vt:lpstr>
      <vt:lpstr>Banxico_Meeting_Dates</vt:lpstr>
      <vt:lpstr>ResetRisk</vt:lpstr>
      <vt:lpstr>Appendix</vt:lpstr>
      <vt:lpstr>holidays</vt:lpstr>
      <vt:lpstr>fixings</vt:lpstr>
      <vt:lpstr>confos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José Arnulfo Quintero Campas</dc:creator>
  <cp:lastModifiedBy>José Arnulfo Quintero Campas</cp:lastModifiedBy>
  <dcterms:created xsi:type="dcterms:W3CDTF">2024-01-10T13:16:39Z</dcterms:created>
  <dcterms:modified xsi:type="dcterms:W3CDTF">2024-06-12T20:20:08Z</dcterms:modified>
</cp:coreProperties>
</file>